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2"/>
  <workbookPr filterPrivacy="1" codeName="Ten_skoroszyt"/>
  <xr:revisionPtr revIDLastSave="0" documentId="13_ncr:1_{7C67EFB7-CAC5-4B20-8DE7-92D42342B64C}" xr6:coauthVersionLast="36" xr6:coauthVersionMax="36" xr10:uidLastSave="{00000000-0000-0000-0000-000000000000}"/>
  <bookViews>
    <workbookView xWindow="0" yWindow="0" windowWidth="22260" windowHeight="12648" activeTab="3" xr2:uid="{00000000-000D-0000-FFFF-FFFF00000000}"/>
  </bookViews>
  <sheets>
    <sheet name="dane i 1" sheetId="3" r:id="rId1"/>
    <sheet name="2-wykres" sheetId="4" r:id="rId2"/>
    <sheet name="3" sheetId="1" r:id="rId3"/>
    <sheet name="4" sheetId="12" r:id="rId4"/>
  </sheets>
  <definedNames>
    <definedName name="_xlnm._FilterDatabase" localSheetId="0" hidden="1">'dane i 1'!$I$1:$J$2152</definedName>
    <definedName name="_xlcn.WorksheetConnection_5.xlsxtelefony1" hidden="1">telefony[]</definedName>
    <definedName name="DaneZewnętrzne_1" localSheetId="3" hidden="1">'4'!$A$1:$D$2149</definedName>
    <definedName name="DaneZewnętrzne_1" localSheetId="0" hidden="1">'dane i 1'!$A$1:$D$2149</definedName>
    <definedName name="tel">'3'!$A:$C</definedName>
    <definedName name="_xlnm.Extract" localSheetId="0">'dane i 1'!$I$2</definedName>
  </definedNames>
  <calcPr calcId="191029"/>
  <pivotCaches>
    <pivotCache cacheId="57" r:id="rId5"/>
    <pivotCache cacheId="86" r:id="rId6"/>
    <pivotCache cacheId="87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elefony" name="telefony" connection="WorksheetConnection_5.xlsx!telefony"/>
        </x15:modelTables>
      </x15:dataModel>
    </ext>
  </extLst>
</workbook>
</file>

<file path=xl/calcChain.xml><?xml version="1.0" encoding="utf-8"?>
<calcChain xmlns="http://schemas.openxmlformats.org/spreadsheetml/2006/main">
  <c r="F2155" i="1" l="1"/>
  <c r="F2154" i="1"/>
  <c r="F2153" i="1"/>
  <c r="O2162" i="12"/>
  <c r="O2161" i="12"/>
  <c r="O2160" i="12"/>
  <c r="O2158" i="12"/>
  <c r="O2150" i="12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415" i="12"/>
  <c r="O416" i="12"/>
  <c r="O417" i="12"/>
  <c r="O418" i="12"/>
  <c r="O419" i="12"/>
  <c r="O420" i="12"/>
  <c r="O421" i="12"/>
  <c r="O422" i="12"/>
  <c r="O423" i="12"/>
  <c r="O424" i="12"/>
  <c r="O425" i="12"/>
  <c r="O426" i="12"/>
  <c r="O427" i="12"/>
  <c r="O428" i="12"/>
  <c r="O429" i="12"/>
  <c r="O430" i="12"/>
  <c r="O431" i="12"/>
  <c r="O432" i="12"/>
  <c r="O433" i="12"/>
  <c r="O434" i="12"/>
  <c r="O435" i="12"/>
  <c r="O436" i="12"/>
  <c r="O437" i="12"/>
  <c r="O438" i="12"/>
  <c r="O439" i="12"/>
  <c r="O440" i="12"/>
  <c r="O441" i="12"/>
  <c r="O442" i="12"/>
  <c r="O443" i="12"/>
  <c r="O444" i="12"/>
  <c r="O445" i="12"/>
  <c r="O446" i="12"/>
  <c r="O447" i="12"/>
  <c r="O448" i="12"/>
  <c r="O449" i="12"/>
  <c r="O450" i="12"/>
  <c r="O451" i="12"/>
  <c r="O452" i="12"/>
  <c r="O453" i="12"/>
  <c r="O454" i="12"/>
  <c r="O455" i="12"/>
  <c r="O456" i="12"/>
  <c r="O457" i="12"/>
  <c r="O458" i="12"/>
  <c r="O459" i="12"/>
  <c r="O460" i="12"/>
  <c r="O461" i="12"/>
  <c r="O462" i="12"/>
  <c r="O463" i="12"/>
  <c r="O464" i="12"/>
  <c r="O465" i="12"/>
  <c r="O466" i="12"/>
  <c r="O467" i="12"/>
  <c r="O468" i="12"/>
  <c r="O469" i="12"/>
  <c r="O470" i="12"/>
  <c r="O471" i="12"/>
  <c r="O472" i="12"/>
  <c r="O473" i="12"/>
  <c r="O474" i="12"/>
  <c r="O475" i="12"/>
  <c r="O476" i="12"/>
  <c r="O477" i="12"/>
  <c r="O478" i="12"/>
  <c r="O479" i="12"/>
  <c r="O480" i="12"/>
  <c r="O481" i="12"/>
  <c r="O482" i="12"/>
  <c r="O483" i="12"/>
  <c r="O484" i="12"/>
  <c r="O485" i="12"/>
  <c r="O486" i="12"/>
  <c r="O487" i="12"/>
  <c r="O488" i="12"/>
  <c r="O489" i="12"/>
  <c r="O490" i="12"/>
  <c r="O491" i="12"/>
  <c r="O492" i="12"/>
  <c r="O493" i="12"/>
  <c r="O494" i="12"/>
  <c r="O495" i="12"/>
  <c r="O496" i="12"/>
  <c r="O497" i="12"/>
  <c r="O498" i="12"/>
  <c r="O499" i="12"/>
  <c r="O500" i="12"/>
  <c r="O501" i="12"/>
  <c r="O502" i="12"/>
  <c r="O503" i="12"/>
  <c r="O504" i="12"/>
  <c r="O505" i="12"/>
  <c r="O506" i="12"/>
  <c r="O507" i="12"/>
  <c r="O508" i="12"/>
  <c r="O509" i="12"/>
  <c r="O510" i="12"/>
  <c r="O511" i="12"/>
  <c r="O512" i="12"/>
  <c r="O513" i="12"/>
  <c r="O514" i="12"/>
  <c r="O515" i="12"/>
  <c r="O516" i="12"/>
  <c r="O517" i="12"/>
  <c r="O518" i="12"/>
  <c r="O519" i="12"/>
  <c r="O520" i="12"/>
  <c r="O521" i="12"/>
  <c r="O522" i="12"/>
  <c r="O523" i="12"/>
  <c r="O524" i="12"/>
  <c r="O525" i="12"/>
  <c r="O526" i="12"/>
  <c r="O527" i="12"/>
  <c r="O528" i="12"/>
  <c r="O529" i="12"/>
  <c r="O530" i="12"/>
  <c r="O531" i="12"/>
  <c r="O532" i="12"/>
  <c r="O533" i="12"/>
  <c r="O534" i="12"/>
  <c r="O535" i="12"/>
  <c r="O536" i="12"/>
  <c r="O537" i="12"/>
  <c r="O538" i="12"/>
  <c r="O539" i="12"/>
  <c r="O540" i="12"/>
  <c r="O541" i="12"/>
  <c r="O542" i="12"/>
  <c r="O543" i="12"/>
  <c r="O544" i="12"/>
  <c r="O545" i="12"/>
  <c r="O546" i="12"/>
  <c r="O547" i="12"/>
  <c r="O548" i="12"/>
  <c r="O549" i="12"/>
  <c r="O550" i="12"/>
  <c r="O551" i="12"/>
  <c r="O552" i="12"/>
  <c r="O553" i="12"/>
  <c r="O554" i="12"/>
  <c r="O555" i="12"/>
  <c r="O556" i="12"/>
  <c r="O557" i="12"/>
  <c r="O558" i="12"/>
  <c r="O559" i="12"/>
  <c r="O560" i="12"/>
  <c r="O561" i="12"/>
  <c r="O562" i="12"/>
  <c r="O563" i="12"/>
  <c r="O564" i="12"/>
  <c r="O565" i="12"/>
  <c r="O566" i="12"/>
  <c r="O567" i="12"/>
  <c r="O568" i="12"/>
  <c r="O569" i="12"/>
  <c r="O570" i="12"/>
  <c r="O571" i="12"/>
  <c r="O572" i="12"/>
  <c r="O573" i="12"/>
  <c r="O574" i="12"/>
  <c r="O575" i="12"/>
  <c r="O576" i="12"/>
  <c r="O577" i="12"/>
  <c r="O578" i="12"/>
  <c r="O579" i="12"/>
  <c r="O580" i="12"/>
  <c r="O581" i="12"/>
  <c r="O582" i="12"/>
  <c r="O583" i="12"/>
  <c r="O584" i="12"/>
  <c r="O585" i="12"/>
  <c r="O586" i="12"/>
  <c r="O587" i="12"/>
  <c r="O588" i="12"/>
  <c r="O589" i="12"/>
  <c r="O590" i="12"/>
  <c r="O591" i="12"/>
  <c r="O592" i="12"/>
  <c r="O593" i="12"/>
  <c r="O594" i="12"/>
  <c r="O595" i="12"/>
  <c r="O596" i="12"/>
  <c r="O597" i="12"/>
  <c r="O598" i="12"/>
  <c r="O599" i="12"/>
  <c r="O600" i="12"/>
  <c r="O601" i="12"/>
  <c r="O602" i="12"/>
  <c r="O603" i="12"/>
  <c r="O604" i="12"/>
  <c r="O605" i="12"/>
  <c r="O606" i="12"/>
  <c r="O607" i="12"/>
  <c r="O608" i="12"/>
  <c r="O609" i="12"/>
  <c r="O610" i="12"/>
  <c r="O611" i="12"/>
  <c r="O612" i="12"/>
  <c r="O613" i="12"/>
  <c r="O614" i="12"/>
  <c r="O615" i="12"/>
  <c r="O616" i="12"/>
  <c r="O617" i="12"/>
  <c r="O618" i="12"/>
  <c r="O619" i="12"/>
  <c r="O620" i="12"/>
  <c r="O621" i="12"/>
  <c r="O622" i="12"/>
  <c r="O623" i="12"/>
  <c r="O624" i="12"/>
  <c r="O625" i="12"/>
  <c r="O626" i="12"/>
  <c r="O627" i="12"/>
  <c r="O628" i="12"/>
  <c r="O629" i="12"/>
  <c r="O630" i="12"/>
  <c r="O631" i="12"/>
  <c r="O632" i="12"/>
  <c r="O633" i="12"/>
  <c r="O634" i="12"/>
  <c r="O635" i="12"/>
  <c r="O636" i="12"/>
  <c r="O637" i="12"/>
  <c r="O638" i="12"/>
  <c r="O639" i="12"/>
  <c r="O640" i="12"/>
  <c r="O641" i="12"/>
  <c r="O642" i="12"/>
  <c r="O643" i="12"/>
  <c r="O644" i="12"/>
  <c r="O645" i="12"/>
  <c r="O646" i="12"/>
  <c r="O647" i="12"/>
  <c r="O648" i="12"/>
  <c r="O649" i="12"/>
  <c r="O650" i="12"/>
  <c r="O651" i="12"/>
  <c r="O652" i="12"/>
  <c r="O653" i="12"/>
  <c r="O654" i="12"/>
  <c r="O655" i="12"/>
  <c r="O656" i="12"/>
  <c r="O657" i="12"/>
  <c r="O658" i="12"/>
  <c r="O659" i="12"/>
  <c r="O660" i="12"/>
  <c r="O661" i="12"/>
  <c r="O662" i="12"/>
  <c r="O663" i="12"/>
  <c r="O664" i="12"/>
  <c r="O665" i="12"/>
  <c r="O666" i="12"/>
  <c r="O667" i="12"/>
  <c r="O668" i="12"/>
  <c r="O669" i="12"/>
  <c r="O670" i="12"/>
  <c r="O671" i="12"/>
  <c r="O672" i="12"/>
  <c r="O673" i="12"/>
  <c r="O674" i="12"/>
  <c r="O675" i="12"/>
  <c r="O676" i="12"/>
  <c r="O677" i="12"/>
  <c r="O678" i="12"/>
  <c r="O679" i="12"/>
  <c r="O680" i="12"/>
  <c r="O681" i="12"/>
  <c r="O682" i="12"/>
  <c r="O683" i="12"/>
  <c r="O684" i="12"/>
  <c r="O685" i="12"/>
  <c r="O686" i="12"/>
  <c r="O687" i="12"/>
  <c r="O688" i="12"/>
  <c r="O689" i="12"/>
  <c r="O690" i="12"/>
  <c r="O691" i="12"/>
  <c r="O692" i="12"/>
  <c r="O693" i="12"/>
  <c r="O694" i="12"/>
  <c r="O695" i="12"/>
  <c r="O696" i="12"/>
  <c r="O697" i="12"/>
  <c r="O698" i="12"/>
  <c r="O699" i="12"/>
  <c r="O700" i="12"/>
  <c r="O701" i="12"/>
  <c r="O702" i="12"/>
  <c r="O703" i="12"/>
  <c r="O704" i="12"/>
  <c r="O705" i="12"/>
  <c r="O706" i="12"/>
  <c r="O707" i="12"/>
  <c r="O708" i="12"/>
  <c r="O709" i="12"/>
  <c r="O710" i="12"/>
  <c r="O711" i="12"/>
  <c r="O712" i="12"/>
  <c r="O713" i="12"/>
  <c r="O714" i="12"/>
  <c r="O715" i="12"/>
  <c r="O716" i="12"/>
  <c r="O717" i="12"/>
  <c r="O718" i="12"/>
  <c r="O719" i="12"/>
  <c r="O720" i="12"/>
  <c r="O721" i="12"/>
  <c r="O722" i="12"/>
  <c r="O723" i="12"/>
  <c r="O724" i="12"/>
  <c r="O725" i="12"/>
  <c r="O726" i="12"/>
  <c r="O727" i="12"/>
  <c r="O728" i="12"/>
  <c r="O729" i="12"/>
  <c r="O730" i="12"/>
  <c r="O731" i="12"/>
  <c r="O732" i="12"/>
  <c r="O733" i="12"/>
  <c r="O734" i="12"/>
  <c r="O735" i="12"/>
  <c r="O736" i="12"/>
  <c r="O737" i="12"/>
  <c r="O738" i="12"/>
  <c r="O739" i="12"/>
  <c r="O740" i="12"/>
  <c r="O741" i="12"/>
  <c r="O742" i="12"/>
  <c r="O743" i="12"/>
  <c r="O744" i="12"/>
  <c r="O745" i="12"/>
  <c r="O746" i="12"/>
  <c r="O747" i="12"/>
  <c r="O748" i="12"/>
  <c r="O749" i="12"/>
  <c r="O750" i="12"/>
  <c r="O751" i="12"/>
  <c r="O752" i="12"/>
  <c r="O753" i="12"/>
  <c r="O754" i="12"/>
  <c r="O755" i="12"/>
  <c r="O756" i="12"/>
  <c r="O757" i="12"/>
  <c r="O758" i="12"/>
  <c r="O759" i="12"/>
  <c r="O760" i="12"/>
  <c r="O761" i="12"/>
  <c r="O762" i="12"/>
  <c r="O763" i="12"/>
  <c r="O764" i="12"/>
  <c r="O765" i="12"/>
  <c r="O766" i="12"/>
  <c r="O767" i="12"/>
  <c r="O768" i="12"/>
  <c r="O769" i="12"/>
  <c r="O770" i="12"/>
  <c r="O771" i="12"/>
  <c r="O772" i="12"/>
  <c r="O773" i="12"/>
  <c r="O774" i="12"/>
  <c r="O775" i="12"/>
  <c r="O776" i="12"/>
  <c r="O777" i="12"/>
  <c r="O778" i="12"/>
  <c r="O779" i="12"/>
  <c r="O780" i="12"/>
  <c r="O781" i="12"/>
  <c r="O782" i="12"/>
  <c r="O783" i="12"/>
  <c r="O784" i="12"/>
  <c r="O785" i="12"/>
  <c r="O786" i="12"/>
  <c r="O787" i="12"/>
  <c r="O788" i="12"/>
  <c r="O789" i="12"/>
  <c r="O790" i="12"/>
  <c r="O791" i="12"/>
  <c r="O792" i="12"/>
  <c r="O793" i="12"/>
  <c r="O794" i="12"/>
  <c r="O795" i="12"/>
  <c r="O796" i="12"/>
  <c r="O797" i="12"/>
  <c r="O798" i="12"/>
  <c r="O799" i="12"/>
  <c r="O800" i="12"/>
  <c r="O801" i="12"/>
  <c r="O802" i="12"/>
  <c r="O803" i="12"/>
  <c r="O804" i="12"/>
  <c r="O805" i="12"/>
  <c r="O806" i="12"/>
  <c r="O807" i="12"/>
  <c r="O808" i="12"/>
  <c r="O809" i="12"/>
  <c r="O810" i="12"/>
  <c r="O811" i="12"/>
  <c r="O812" i="12"/>
  <c r="O813" i="12"/>
  <c r="O814" i="12"/>
  <c r="O815" i="12"/>
  <c r="O816" i="12"/>
  <c r="O817" i="12"/>
  <c r="O818" i="12"/>
  <c r="O819" i="12"/>
  <c r="O820" i="12"/>
  <c r="O821" i="12"/>
  <c r="O822" i="12"/>
  <c r="O823" i="12"/>
  <c r="O824" i="12"/>
  <c r="O825" i="12"/>
  <c r="O826" i="12"/>
  <c r="O827" i="12"/>
  <c r="O828" i="12"/>
  <c r="O829" i="12"/>
  <c r="O830" i="12"/>
  <c r="O831" i="12"/>
  <c r="O832" i="12"/>
  <c r="O833" i="12"/>
  <c r="O834" i="12"/>
  <c r="O835" i="12"/>
  <c r="O836" i="12"/>
  <c r="O837" i="12"/>
  <c r="O838" i="12"/>
  <c r="O839" i="12"/>
  <c r="O840" i="12"/>
  <c r="O841" i="12"/>
  <c r="O842" i="12"/>
  <c r="O843" i="12"/>
  <c r="O844" i="12"/>
  <c r="O845" i="12"/>
  <c r="O846" i="12"/>
  <c r="O847" i="12"/>
  <c r="O848" i="12"/>
  <c r="O849" i="12"/>
  <c r="O850" i="12"/>
  <c r="O851" i="12"/>
  <c r="O852" i="12"/>
  <c r="O853" i="12"/>
  <c r="O854" i="12"/>
  <c r="O855" i="12"/>
  <c r="O856" i="12"/>
  <c r="O857" i="12"/>
  <c r="O858" i="12"/>
  <c r="O859" i="12"/>
  <c r="O860" i="12"/>
  <c r="O861" i="12"/>
  <c r="O862" i="12"/>
  <c r="O863" i="12"/>
  <c r="O864" i="12"/>
  <c r="O865" i="12"/>
  <c r="O866" i="12"/>
  <c r="O867" i="12"/>
  <c r="O868" i="12"/>
  <c r="O869" i="12"/>
  <c r="O870" i="12"/>
  <c r="O871" i="12"/>
  <c r="O872" i="12"/>
  <c r="O873" i="12"/>
  <c r="O874" i="12"/>
  <c r="O875" i="12"/>
  <c r="O876" i="12"/>
  <c r="O877" i="12"/>
  <c r="O878" i="12"/>
  <c r="O879" i="12"/>
  <c r="O880" i="12"/>
  <c r="O881" i="12"/>
  <c r="O882" i="12"/>
  <c r="O883" i="12"/>
  <c r="O884" i="12"/>
  <c r="O885" i="12"/>
  <c r="O886" i="12"/>
  <c r="O887" i="12"/>
  <c r="O888" i="12"/>
  <c r="O889" i="12"/>
  <c r="O890" i="12"/>
  <c r="O891" i="12"/>
  <c r="O892" i="12"/>
  <c r="O893" i="12"/>
  <c r="O894" i="12"/>
  <c r="O895" i="12"/>
  <c r="O896" i="12"/>
  <c r="O897" i="12"/>
  <c r="O898" i="12"/>
  <c r="O899" i="12"/>
  <c r="O900" i="12"/>
  <c r="O901" i="12"/>
  <c r="O902" i="12"/>
  <c r="O903" i="12"/>
  <c r="O904" i="12"/>
  <c r="O905" i="12"/>
  <c r="O906" i="12"/>
  <c r="O907" i="12"/>
  <c r="O908" i="12"/>
  <c r="O909" i="12"/>
  <c r="O910" i="12"/>
  <c r="O911" i="12"/>
  <c r="O912" i="12"/>
  <c r="O913" i="12"/>
  <c r="O914" i="12"/>
  <c r="O915" i="12"/>
  <c r="O916" i="12"/>
  <c r="O917" i="12"/>
  <c r="O918" i="12"/>
  <c r="O919" i="12"/>
  <c r="O920" i="12"/>
  <c r="O921" i="12"/>
  <c r="O922" i="12"/>
  <c r="O923" i="12"/>
  <c r="O924" i="12"/>
  <c r="O925" i="12"/>
  <c r="O926" i="12"/>
  <c r="O927" i="12"/>
  <c r="O928" i="12"/>
  <c r="O929" i="12"/>
  <c r="O930" i="12"/>
  <c r="O931" i="12"/>
  <c r="O932" i="12"/>
  <c r="O933" i="12"/>
  <c r="O934" i="12"/>
  <c r="O935" i="12"/>
  <c r="O936" i="12"/>
  <c r="O937" i="12"/>
  <c r="O938" i="12"/>
  <c r="O939" i="12"/>
  <c r="O940" i="12"/>
  <c r="O941" i="12"/>
  <c r="O942" i="12"/>
  <c r="O943" i="12"/>
  <c r="O944" i="12"/>
  <c r="O945" i="12"/>
  <c r="O946" i="12"/>
  <c r="O947" i="12"/>
  <c r="O948" i="12"/>
  <c r="O949" i="12"/>
  <c r="O950" i="12"/>
  <c r="O951" i="12"/>
  <c r="O952" i="12"/>
  <c r="O953" i="12"/>
  <c r="O954" i="12"/>
  <c r="O955" i="12"/>
  <c r="O956" i="12"/>
  <c r="O957" i="12"/>
  <c r="O958" i="12"/>
  <c r="O959" i="12"/>
  <c r="O960" i="12"/>
  <c r="O961" i="12"/>
  <c r="O962" i="12"/>
  <c r="O963" i="12"/>
  <c r="O964" i="12"/>
  <c r="O965" i="12"/>
  <c r="O966" i="12"/>
  <c r="O967" i="12"/>
  <c r="O968" i="12"/>
  <c r="O969" i="12"/>
  <c r="O970" i="12"/>
  <c r="O971" i="12"/>
  <c r="O972" i="12"/>
  <c r="O973" i="12"/>
  <c r="O974" i="12"/>
  <c r="O975" i="12"/>
  <c r="O976" i="12"/>
  <c r="O977" i="12"/>
  <c r="O978" i="12"/>
  <c r="O979" i="12"/>
  <c r="O980" i="12"/>
  <c r="O981" i="12"/>
  <c r="O982" i="12"/>
  <c r="O983" i="12"/>
  <c r="O984" i="12"/>
  <c r="O985" i="12"/>
  <c r="O986" i="12"/>
  <c r="O987" i="12"/>
  <c r="O988" i="12"/>
  <c r="O989" i="12"/>
  <c r="O990" i="12"/>
  <c r="O991" i="12"/>
  <c r="O992" i="12"/>
  <c r="O993" i="12"/>
  <c r="O994" i="12"/>
  <c r="O995" i="12"/>
  <c r="O996" i="12"/>
  <c r="O997" i="12"/>
  <c r="O998" i="12"/>
  <c r="O999" i="12"/>
  <c r="O1000" i="12"/>
  <c r="O1001" i="12"/>
  <c r="O1002" i="12"/>
  <c r="O1003" i="12"/>
  <c r="O1004" i="12"/>
  <c r="O1005" i="12"/>
  <c r="O1006" i="12"/>
  <c r="O1007" i="12"/>
  <c r="O1008" i="12"/>
  <c r="O1009" i="12"/>
  <c r="O1010" i="12"/>
  <c r="O1011" i="12"/>
  <c r="O1012" i="12"/>
  <c r="O1013" i="12"/>
  <c r="O1014" i="12"/>
  <c r="O1015" i="12"/>
  <c r="O1016" i="12"/>
  <c r="O1017" i="12"/>
  <c r="O1018" i="12"/>
  <c r="O1019" i="12"/>
  <c r="O1020" i="12"/>
  <c r="O1021" i="12"/>
  <c r="O1022" i="12"/>
  <c r="O1023" i="12"/>
  <c r="O1024" i="12"/>
  <c r="O1025" i="12"/>
  <c r="O1026" i="12"/>
  <c r="O1027" i="12"/>
  <c r="O1028" i="12"/>
  <c r="O1029" i="12"/>
  <c r="O1030" i="12"/>
  <c r="O1031" i="12"/>
  <c r="O1032" i="12"/>
  <c r="O1033" i="12"/>
  <c r="O1034" i="12"/>
  <c r="O1035" i="12"/>
  <c r="O1036" i="12"/>
  <c r="O1037" i="12"/>
  <c r="O1038" i="12"/>
  <c r="O1039" i="12"/>
  <c r="O1040" i="12"/>
  <c r="O1041" i="12"/>
  <c r="O1042" i="12"/>
  <c r="O1043" i="12"/>
  <c r="O1044" i="12"/>
  <c r="O1045" i="12"/>
  <c r="O1046" i="12"/>
  <c r="O1047" i="12"/>
  <c r="O1048" i="12"/>
  <c r="O1049" i="12"/>
  <c r="O1050" i="12"/>
  <c r="O1051" i="12"/>
  <c r="O1052" i="12"/>
  <c r="O1053" i="12"/>
  <c r="O1054" i="12"/>
  <c r="O1055" i="12"/>
  <c r="O1056" i="12"/>
  <c r="O1057" i="12"/>
  <c r="O1058" i="12"/>
  <c r="O1059" i="12"/>
  <c r="O1060" i="12"/>
  <c r="O1061" i="12"/>
  <c r="O1062" i="12"/>
  <c r="O1063" i="12"/>
  <c r="O1064" i="12"/>
  <c r="O1065" i="12"/>
  <c r="O1066" i="12"/>
  <c r="O1067" i="12"/>
  <c r="O1068" i="12"/>
  <c r="O1069" i="12"/>
  <c r="O1070" i="12"/>
  <c r="O1071" i="12"/>
  <c r="O1072" i="12"/>
  <c r="O1073" i="12"/>
  <c r="O1074" i="12"/>
  <c r="O1075" i="12"/>
  <c r="O1076" i="12"/>
  <c r="O1077" i="12"/>
  <c r="O1078" i="12"/>
  <c r="O1079" i="12"/>
  <c r="O1080" i="12"/>
  <c r="O1081" i="12"/>
  <c r="O1082" i="12"/>
  <c r="O1083" i="12"/>
  <c r="O1084" i="12"/>
  <c r="O1085" i="12"/>
  <c r="O1086" i="12"/>
  <c r="O1087" i="12"/>
  <c r="O1088" i="12"/>
  <c r="O1089" i="12"/>
  <c r="O1090" i="12"/>
  <c r="O1091" i="12"/>
  <c r="O1092" i="12"/>
  <c r="O1093" i="12"/>
  <c r="O1094" i="12"/>
  <c r="O1095" i="12"/>
  <c r="O1096" i="12"/>
  <c r="O1097" i="12"/>
  <c r="O1098" i="12"/>
  <c r="O1099" i="12"/>
  <c r="O1100" i="12"/>
  <c r="O1101" i="12"/>
  <c r="O1102" i="12"/>
  <c r="O1103" i="12"/>
  <c r="O1104" i="12"/>
  <c r="O1105" i="12"/>
  <c r="O1106" i="12"/>
  <c r="O1107" i="12"/>
  <c r="O1108" i="12"/>
  <c r="O1109" i="12"/>
  <c r="O1110" i="12"/>
  <c r="O1111" i="12"/>
  <c r="O1112" i="12"/>
  <c r="O1113" i="12"/>
  <c r="O1114" i="12"/>
  <c r="O1115" i="12"/>
  <c r="O1116" i="12"/>
  <c r="O1117" i="12"/>
  <c r="O1118" i="12"/>
  <c r="O1119" i="12"/>
  <c r="O1120" i="12"/>
  <c r="O1121" i="12"/>
  <c r="O1122" i="12"/>
  <c r="O1123" i="12"/>
  <c r="O1124" i="12"/>
  <c r="O1125" i="12"/>
  <c r="O1126" i="12"/>
  <c r="O1127" i="12"/>
  <c r="O1128" i="12"/>
  <c r="O1129" i="12"/>
  <c r="O1130" i="12"/>
  <c r="O1131" i="12"/>
  <c r="O1132" i="12"/>
  <c r="O1133" i="12"/>
  <c r="O1134" i="12"/>
  <c r="O1135" i="12"/>
  <c r="O1136" i="12"/>
  <c r="O1137" i="12"/>
  <c r="O1138" i="12"/>
  <c r="O1139" i="12"/>
  <c r="O1140" i="12"/>
  <c r="O1141" i="12"/>
  <c r="O1142" i="12"/>
  <c r="O1143" i="12"/>
  <c r="O1144" i="12"/>
  <c r="O1145" i="12"/>
  <c r="O1146" i="12"/>
  <c r="O1147" i="12"/>
  <c r="O1148" i="12"/>
  <c r="O1149" i="12"/>
  <c r="O1150" i="12"/>
  <c r="O1151" i="12"/>
  <c r="O1152" i="12"/>
  <c r="O1153" i="12"/>
  <c r="O1154" i="12"/>
  <c r="O1155" i="12"/>
  <c r="O1156" i="12"/>
  <c r="O1157" i="12"/>
  <c r="O1158" i="12"/>
  <c r="O1159" i="12"/>
  <c r="O1160" i="12"/>
  <c r="O1161" i="12"/>
  <c r="O1162" i="12"/>
  <c r="O1163" i="12"/>
  <c r="O1164" i="12"/>
  <c r="O1165" i="12"/>
  <c r="O1166" i="12"/>
  <c r="O1167" i="12"/>
  <c r="O1168" i="12"/>
  <c r="O1169" i="12"/>
  <c r="O1170" i="12"/>
  <c r="O1171" i="12"/>
  <c r="O1172" i="12"/>
  <c r="O1173" i="12"/>
  <c r="O1174" i="12"/>
  <c r="O1175" i="12"/>
  <c r="O1176" i="12"/>
  <c r="O1177" i="12"/>
  <c r="O1178" i="12"/>
  <c r="O1179" i="12"/>
  <c r="O1180" i="12"/>
  <c r="O1181" i="12"/>
  <c r="O1182" i="12"/>
  <c r="O1183" i="12"/>
  <c r="O1184" i="12"/>
  <c r="O1185" i="12"/>
  <c r="O1186" i="12"/>
  <c r="O1187" i="12"/>
  <c r="O1188" i="12"/>
  <c r="O1189" i="12"/>
  <c r="O1190" i="12"/>
  <c r="O1191" i="12"/>
  <c r="O1192" i="12"/>
  <c r="O1193" i="12"/>
  <c r="O1194" i="12"/>
  <c r="O1195" i="12"/>
  <c r="O1196" i="12"/>
  <c r="O1197" i="12"/>
  <c r="O1198" i="12"/>
  <c r="O1199" i="12"/>
  <c r="O1200" i="12"/>
  <c r="O1201" i="12"/>
  <c r="O1202" i="12"/>
  <c r="O1203" i="12"/>
  <c r="O1204" i="12"/>
  <c r="O1205" i="12"/>
  <c r="O1206" i="12"/>
  <c r="O1207" i="12"/>
  <c r="O1208" i="12"/>
  <c r="O1209" i="12"/>
  <c r="O1210" i="12"/>
  <c r="O1211" i="12"/>
  <c r="O1212" i="12"/>
  <c r="O1213" i="12"/>
  <c r="O1214" i="12"/>
  <c r="O1215" i="12"/>
  <c r="O1216" i="12"/>
  <c r="O1217" i="12"/>
  <c r="O1218" i="12"/>
  <c r="O1219" i="12"/>
  <c r="O1220" i="12"/>
  <c r="O1221" i="12"/>
  <c r="O1222" i="12"/>
  <c r="O1223" i="12"/>
  <c r="O1224" i="12"/>
  <c r="O1225" i="12"/>
  <c r="O1226" i="12"/>
  <c r="O1227" i="12"/>
  <c r="O1228" i="12"/>
  <c r="O1229" i="12"/>
  <c r="O1230" i="12"/>
  <c r="O1231" i="12"/>
  <c r="O1232" i="12"/>
  <c r="O1233" i="12"/>
  <c r="O1234" i="12"/>
  <c r="O1235" i="12"/>
  <c r="O1236" i="12"/>
  <c r="O1237" i="12"/>
  <c r="O1238" i="12"/>
  <c r="O1239" i="12"/>
  <c r="O1240" i="12"/>
  <c r="O1241" i="12"/>
  <c r="O1242" i="12"/>
  <c r="O1243" i="12"/>
  <c r="O1244" i="12"/>
  <c r="O1245" i="12"/>
  <c r="O1246" i="12"/>
  <c r="O1247" i="12"/>
  <c r="O1248" i="12"/>
  <c r="O1249" i="12"/>
  <c r="O1250" i="12"/>
  <c r="O1251" i="12"/>
  <c r="O1252" i="12"/>
  <c r="O1253" i="12"/>
  <c r="O1254" i="12"/>
  <c r="O1255" i="12"/>
  <c r="O1256" i="12"/>
  <c r="O1257" i="12"/>
  <c r="O1258" i="12"/>
  <c r="O1259" i="12"/>
  <c r="O1260" i="12"/>
  <c r="O1261" i="12"/>
  <c r="O1262" i="12"/>
  <c r="O1263" i="12"/>
  <c r="O1264" i="12"/>
  <c r="O1265" i="12"/>
  <c r="O1266" i="12"/>
  <c r="O1267" i="12"/>
  <c r="O1268" i="12"/>
  <c r="O1269" i="12"/>
  <c r="O1270" i="12"/>
  <c r="O1271" i="12"/>
  <c r="O1272" i="12"/>
  <c r="O1273" i="12"/>
  <c r="O1274" i="12"/>
  <c r="O1275" i="12"/>
  <c r="O1276" i="12"/>
  <c r="O1277" i="12"/>
  <c r="O1278" i="12"/>
  <c r="O1279" i="12"/>
  <c r="O1280" i="12"/>
  <c r="O1281" i="12"/>
  <c r="O1282" i="12"/>
  <c r="O1283" i="12"/>
  <c r="O1284" i="12"/>
  <c r="O1285" i="12"/>
  <c r="O1286" i="12"/>
  <c r="O1287" i="12"/>
  <c r="O1288" i="12"/>
  <c r="O1289" i="12"/>
  <c r="O1290" i="12"/>
  <c r="O1291" i="12"/>
  <c r="O1292" i="12"/>
  <c r="O1293" i="12"/>
  <c r="O1294" i="12"/>
  <c r="O1295" i="12"/>
  <c r="O1296" i="12"/>
  <c r="O1297" i="12"/>
  <c r="O1298" i="12"/>
  <c r="O1299" i="12"/>
  <c r="O1300" i="12"/>
  <c r="O1301" i="12"/>
  <c r="O1302" i="12"/>
  <c r="O1303" i="12"/>
  <c r="O1304" i="12"/>
  <c r="O1305" i="12"/>
  <c r="O1306" i="12"/>
  <c r="O1307" i="12"/>
  <c r="O1308" i="12"/>
  <c r="O1309" i="12"/>
  <c r="O1310" i="12"/>
  <c r="O1311" i="12"/>
  <c r="O1312" i="12"/>
  <c r="O1313" i="12"/>
  <c r="O1314" i="12"/>
  <c r="O1315" i="12"/>
  <c r="O1316" i="12"/>
  <c r="O1317" i="12"/>
  <c r="O1318" i="12"/>
  <c r="O1319" i="12"/>
  <c r="O1320" i="12"/>
  <c r="O1321" i="12"/>
  <c r="O1322" i="12"/>
  <c r="O1323" i="12"/>
  <c r="O1324" i="12"/>
  <c r="O1325" i="12"/>
  <c r="O1326" i="12"/>
  <c r="O1327" i="12"/>
  <c r="O1328" i="12"/>
  <c r="O1329" i="12"/>
  <c r="O1330" i="12"/>
  <c r="O1331" i="12"/>
  <c r="O1332" i="12"/>
  <c r="O1333" i="12"/>
  <c r="O1334" i="12"/>
  <c r="O1335" i="12"/>
  <c r="O1336" i="12"/>
  <c r="O1337" i="12"/>
  <c r="O1338" i="12"/>
  <c r="O1339" i="12"/>
  <c r="O1340" i="12"/>
  <c r="O1341" i="12"/>
  <c r="O1342" i="12"/>
  <c r="O1343" i="12"/>
  <c r="O1344" i="12"/>
  <c r="O1345" i="12"/>
  <c r="O1346" i="12"/>
  <c r="O1347" i="12"/>
  <c r="O1348" i="12"/>
  <c r="O1349" i="12"/>
  <c r="O1350" i="12"/>
  <c r="O1351" i="12"/>
  <c r="O1352" i="12"/>
  <c r="O1353" i="12"/>
  <c r="O1354" i="12"/>
  <c r="O1355" i="12"/>
  <c r="O1356" i="12"/>
  <c r="O1357" i="12"/>
  <c r="O1358" i="12"/>
  <c r="O1359" i="12"/>
  <c r="O1360" i="12"/>
  <c r="O1361" i="12"/>
  <c r="O1362" i="12"/>
  <c r="O1363" i="12"/>
  <c r="O1364" i="12"/>
  <c r="O1365" i="12"/>
  <c r="O1366" i="12"/>
  <c r="O1367" i="12"/>
  <c r="O1368" i="12"/>
  <c r="O1369" i="12"/>
  <c r="O1370" i="12"/>
  <c r="O1371" i="12"/>
  <c r="O1372" i="12"/>
  <c r="O1373" i="12"/>
  <c r="O1374" i="12"/>
  <c r="O1375" i="12"/>
  <c r="O1376" i="12"/>
  <c r="O1377" i="12"/>
  <c r="O1378" i="12"/>
  <c r="O1379" i="12"/>
  <c r="O1380" i="12"/>
  <c r="O1381" i="12"/>
  <c r="O1382" i="12"/>
  <c r="O1383" i="12"/>
  <c r="O1384" i="12"/>
  <c r="O1385" i="12"/>
  <c r="O1386" i="12"/>
  <c r="O1387" i="12"/>
  <c r="O1388" i="12"/>
  <c r="O1389" i="12"/>
  <c r="O1390" i="12"/>
  <c r="O1391" i="12"/>
  <c r="O1392" i="12"/>
  <c r="O1393" i="12"/>
  <c r="O1394" i="12"/>
  <c r="O1395" i="12"/>
  <c r="O1396" i="12"/>
  <c r="O1397" i="12"/>
  <c r="O1398" i="12"/>
  <c r="O1399" i="12"/>
  <c r="O1400" i="12"/>
  <c r="O1401" i="12"/>
  <c r="O1402" i="12"/>
  <c r="O1403" i="12"/>
  <c r="O1404" i="12"/>
  <c r="O1405" i="12"/>
  <c r="O1406" i="12"/>
  <c r="O1407" i="12"/>
  <c r="O1408" i="12"/>
  <c r="O1409" i="12"/>
  <c r="O1410" i="12"/>
  <c r="O1411" i="12"/>
  <c r="O1412" i="12"/>
  <c r="O1413" i="12"/>
  <c r="O1414" i="12"/>
  <c r="O1415" i="12"/>
  <c r="O1416" i="12"/>
  <c r="O1417" i="12"/>
  <c r="O1418" i="12"/>
  <c r="O1419" i="12"/>
  <c r="O1420" i="12"/>
  <c r="O1421" i="12"/>
  <c r="O1422" i="12"/>
  <c r="O1423" i="12"/>
  <c r="O1424" i="12"/>
  <c r="O1425" i="12"/>
  <c r="O1426" i="12"/>
  <c r="O1427" i="12"/>
  <c r="O1428" i="12"/>
  <c r="O1429" i="12"/>
  <c r="O1430" i="12"/>
  <c r="O1431" i="12"/>
  <c r="O1432" i="12"/>
  <c r="O1433" i="12"/>
  <c r="O1434" i="12"/>
  <c r="O1435" i="12"/>
  <c r="O1436" i="12"/>
  <c r="O1437" i="12"/>
  <c r="O1438" i="12"/>
  <c r="O1439" i="12"/>
  <c r="O1440" i="12"/>
  <c r="O1441" i="12"/>
  <c r="O1442" i="12"/>
  <c r="O1443" i="12"/>
  <c r="O1444" i="12"/>
  <c r="O1445" i="12"/>
  <c r="O1446" i="12"/>
  <c r="O1447" i="12"/>
  <c r="O1448" i="12"/>
  <c r="O1449" i="12"/>
  <c r="O1450" i="12"/>
  <c r="O1451" i="12"/>
  <c r="O1452" i="12"/>
  <c r="O1453" i="12"/>
  <c r="O1454" i="12"/>
  <c r="O1455" i="12"/>
  <c r="O1456" i="12"/>
  <c r="O1457" i="12"/>
  <c r="O1458" i="12"/>
  <c r="O1459" i="12"/>
  <c r="O1460" i="12"/>
  <c r="O1461" i="12"/>
  <c r="O1462" i="12"/>
  <c r="O1463" i="12"/>
  <c r="O1464" i="12"/>
  <c r="O1465" i="12"/>
  <c r="O1466" i="12"/>
  <c r="O1467" i="12"/>
  <c r="O1468" i="12"/>
  <c r="O1469" i="12"/>
  <c r="O1470" i="12"/>
  <c r="O1471" i="12"/>
  <c r="O1472" i="12"/>
  <c r="O1473" i="12"/>
  <c r="O1474" i="12"/>
  <c r="O1475" i="12"/>
  <c r="O1476" i="12"/>
  <c r="O1477" i="12"/>
  <c r="O1478" i="12"/>
  <c r="O1479" i="12"/>
  <c r="O1480" i="12"/>
  <c r="O1481" i="12"/>
  <c r="O1482" i="12"/>
  <c r="O1483" i="12"/>
  <c r="O1484" i="12"/>
  <c r="O1485" i="12"/>
  <c r="O1486" i="12"/>
  <c r="O1487" i="12"/>
  <c r="O1488" i="12"/>
  <c r="O1489" i="12"/>
  <c r="O1490" i="12"/>
  <c r="O1491" i="12"/>
  <c r="O1492" i="12"/>
  <c r="O1493" i="12"/>
  <c r="O1494" i="12"/>
  <c r="O1495" i="12"/>
  <c r="O1496" i="12"/>
  <c r="O1497" i="12"/>
  <c r="O1498" i="12"/>
  <c r="O1499" i="12"/>
  <c r="O1500" i="12"/>
  <c r="O1501" i="12"/>
  <c r="O1502" i="12"/>
  <c r="O1503" i="12"/>
  <c r="O1504" i="12"/>
  <c r="O1505" i="12"/>
  <c r="O1506" i="12"/>
  <c r="O1507" i="12"/>
  <c r="O1508" i="12"/>
  <c r="O1509" i="12"/>
  <c r="O1510" i="12"/>
  <c r="O1511" i="12"/>
  <c r="O1512" i="12"/>
  <c r="O1513" i="12"/>
  <c r="O1514" i="12"/>
  <c r="O1515" i="12"/>
  <c r="O1516" i="12"/>
  <c r="O1517" i="12"/>
  <c r="O1518" i="12"/>
  <c r="O1519" i="12"/>
  <c r="O1520" i="12"/>
  <c r="O1521" i="12"/>
  <c r="O1522" i="12"/>
  <c r="O1523" i="12"/>
  <c r="O1524" i="12"/>
  <c r="O1525" i="12"/>
  <c r="O1526" i="12"/>
  <c r="O1527" i="12"/>
  <c r="O1528" i="12"/>
  <c r="O1529" i="12"/>
  <c r="O1530" i="12"/>
  <c r="O1531" i="12"/>
  <c r="O1532" i="12"/>
  <c r="O1533" i="12"/>
  <c r="O1534" i="12"/>
  <c r="O1535" i="12"/>
  <c r="O1536" i="12"/>
  <c r="O1537" i="12"/>
  <c r="O1538" i="12"/>
  <c r="O1539" i="12"/>
  <c r="O1540" i="12"/>
  <c r="O1541" i="12"/>
  <c r="O1542" i="12"/>
  <c r="O1543" i="12"/>
  <c r="O1544" i="12"/>
  <c r="O1545" i="12"/>
  <c r="O1546" i="12"/>
  <c r="O1547" i="12"/>
  <c r="O1548" i="12"/>
  <c r="O1549" i="12"/>
  <c r="O1550" i="12"/>
  <c r="O1551" i="12"/>
  <c r="O1552" i="12"/>
  <c r="O1553" i="12"/>
  <c r="O1554" i="12"/>
  <c r="O1555" i="12"/>
  <c r="O1556" i="12"/>
  <c r="O1557" i="12"/>
  <c r="O1558" i="12"/>
  <c r="O1559" i="12"/>
  <c r="O1560" i="12"/>
  <c r="O1561" i="12"/>
  <c r="O1562" i="12"/>
  <c r="O1563" i="12"/>
  <c r="O1564" i="12"/>
  <c r="O1565" i="12"/>
  <c r="O1566" i="12"/>
  <c r="O1567" i="12"/>
  <c r="O1568" i="12"/>
  <c r="O1569" i="12"/>
  <c r="O1570" i="12"/>
  <c r="O1571" i="12"/>
  <c r="O1572" i="12"/>
  <c r="O1573" i="12"/>
  <c r="O1574" i="12"/>
  <c r="O1575" i="12"/>
  <c r="O1576" i="12"/>
  <c r="O1577" i="12"/>
  <c r="O1578" i="12"/>
  <c r="O1579" i="12"/>
  <c r="O1580" i="12"/>
  <c r="O1581" i="12"/>
  <c r="O1582" i="12"/>
  <c r="O1583" i="12"/>
  <c r="O1584" i="12"/>
  <c r="O1585" i="12"/>
  <c r="O1586" i="12"/>
  <c r="O1587" i="12"/>
  <c r="O1588" i="12"/>
  <c r="O1589" i="12"/>
  <c r="O1590" i="12"/>
  <c r="O1591" i="12"/>
  <c r="O1592" i="12"/>
  <c r="O1593" i="12"/>
  <c r="O1594" i="12"/>
  <c r="O1595" i="12"/>
  <c r="O1596" i="12"/>
  <c r="O1597" i="12"/>
  <c r="O1598" i="12"/>
  <c r="O1599" i="12"/>
  <c r="O1600" i="12"/>
  <c r="O1601" i="12"/>
  <c r="O1602" i="12"/>
  <c r="O1603" i="12"/>
  <c r="O1604" i="12"/>
  <c r="O1605" i="12"/>
  <c r="O1606" i="12"/>
  <c r="O1607" i="12"/>
  <c r="O1608" i="12"/>
  <c r="O1609" i="12"/>
  <c r="O1610" i="12"/>
  <c r="O1611" i="12"/>
  <c r="O1612" i="12"/>
  <c r="O1613" i="12"/>
  <c r="O1614" i="12"/>
  <c r="O1615" i="12"/>
  <c r="O1616" i="12"/>
  <c r="O1617" i="12"/>
  <c r="O1618" i="12"/>
  <c r="O1619" i="12"/>
  <c r="O1620" i="12"/>
  <c r="O1621" i="12"/>
  <c r="O1622" i="12"/>
  <c r="O1623" i="12"/>
  <c r="O1624" i="12"/>
  <c r="O1625" i="12"/>
  <c r="O1626" i="12"/>
  <c r="O1627" i="12"/>
  <c r="O1628" i="12"/>
  <c r="O1629" i="12"/>
  <c r="O1630" i="12"/>
  <c r="O1631" i="12"/>
  <c r="O1632" i="12"/>
  <c r="O1633" i="12"/>
  <c r="O1634" i="12"/>
  <c r="O1635" i="12"/>
  <c r="O1636" i="12"/>
  <c r="O1637" i="12"/>
  <c r="O1638" i="12"/>
  <c r="O1639" i="12"/>
  <c r="O1640" i="12"/>
  <c r="O1641" i="12"/>
  <c r="O1642" i="12"/>
  <c r="O1643" i="12"/>
  <c r="O1644" i="12"/>
  <c r="O1645" i="12"/>
  <c r="O1646" i="12"/>
  <c r="O1647" i="12"/>
  <c r="O1648" i="12"/>
  <c r="O1649" i="12"/>
  <c r="O1650" i="12"/>
  <c r="O1651" i="12"/>
  <c r="O1652" i="12"/>
  <c r="O1653" i="12"/>
  <c r="O1654" i="12"/>
  <c r="O1655" i="12"/>
  <c r="O1656" i="12"/>
  <c r="O1657" i="12"/>
  <c r="O1658" i="12"/>
  <c r="O1659" i="12"/>
  <c r="O1660" i="12"/>
  <c r="O1661" i="12"/>
  <c r="O1662" i="12"/>
  <c r="O1663" i="12"/>
  <c r="O1664" i="12"/>
  <c r="O1665" i="12"/>
  <c r="O1666" i="12"/>
  <c r="O1667" i="12"/>
  <c r="O1668" i="12"/>
  <c r="O1669" i="12"/>
  <c r="O1670" i="12"/>
  <c r="O1671" i="12"/>
  <c r="O1672" i="12"/>
  <c r="O1673" i="12"/>
  <c r="O1674" i="12"/>
  <c r="O1675" i="12"/>
  <c r="O1676" i="12"/>
  <c r="O1677" i="12"/>
  <c r="O1678" i="12"/>
  <c r="O1679" i="12"/>
  <c r="O1680" i="12"/>
  <c r="O1681" i="12"/>
  <c r="O1682" i="12"/>
  <c r="O1683" i="12"/>
  <c r="O1684" i="12"/>
  <c r="O1685" i="12"/>
  <c r="O1686" i="12"/>
  <c r="O1687" i="12"/>
  <c r="O1688" i="12"/>
  <c r="O1689" i="12"/>
  <c r="O1690" i="12"/>
  <c r="O1691" i="12"/>
  <c r="O1692" i="12"/>
  <c r="O1693" i="12"/>
  <c r="O1694" i="12"/>
  <c r="O1695" i="12"/>
  <c r="O1696" i="12"/>
  <c r="O1697" i="12"/>
  <c r="O1698" i="12"/>
  <c r="O1699" i="12"/>
  <c r="O1700" i="12"/>
  <c r="O1701" i="12"/>
  <c r="O1702" i="12"/>
  <c r="O1703" i="12"/>
  <c r="O1704" i="12"/>
  <c r="O1705" i="12"/>
  <c r="O1706" i="12"/>
  <c r="O1707" i="12"/>
  <c r="O1708" i="12"/>
  <c r="O1709" i="12"/>
  <c r="O1710" i="12"/>
  <c r="O1711" i="12"/>
  <c r="O1712" i="12"/>
  <c r="O1713" i="12"/>
  <c r="O1714" i="12"/>
  <c r="O1715" i="12"/>
  <c r="O1716" i="12"/>
  <c r="O1717" i="12"/>
  <c r="O1718" i="12"/>
  <c r="O1719" i="12"/>
  <c r="O1720" i="12"/>
  <c r="O1721" i="12"/>
  <c r="O1722" i="12"/>
  <c r="O1723" i="12"/>
  <c r="O1724" i="12"/>
  <c r="O1725" i="12"/>
  <c r="O1726" i="12"/>
  <c r="O1727" i="12"/>
  <c r="O1728" i="12"/>
  <c r="O1729" i="12"/>
  <c r="O1730" i="12"/>
  <c r="O1731" i="12"/>
  <c r="O1732" i="12"/>
  <c r="O1733" i="12"/>
  <c r="O1734" i="12"/>
  <c r="O1735" i="12"/>
  <c r="O1736" i="12"/>
  <c r="O1737" i="12"/>
  <c r="O1738" i="12"/>
  <c r="O1739" i="12"/>
  <c r="O1740" i="12"/>
  <c r="O1741" i="12"/>
  <c r="O1742" i="12"/>
  <c r="O1743" i="12"/>
  <c r="O1744" i="12"/>
  <c r="O1745" i="12"/>
  <c r="O1746" i="12"/>
  <c r="O1747" i="12"/>
  <c r="O1748" i="12"/>
  <c r="O1749" i="12"/>
  <c r="O1750" i="12"/>
  <c r="O1751" i="12"/>
  <c r="O1752" i="12"/>
  <c r="O1753" i="12"/>
  <c r="O1754" i="12"/>
  <c r="O1755" i="12"/>
  <c r="O1756" i="12"/>
  <c r="O1757" i="12"/>
  <c r="O1758" i="12"/>
  <c r="O1759" i="12"/>
  <c r="O1760" i="12"/>
  <c r="O1761" i="12"/>
  <c r="O1762" i="12"/>
  <c r="O1763" i="12"/>
  <c r="O1764" i="12"/>
  <c r="O1765" i="12"/>
  <c r="O1766" i="12"/>
  <c r="O1767" i="12"/>
  <c r="O1768" i="12"/>
  <c r="O1769" i="12"/>
  <c r="O1770" i="12"/>
  <c r="O1771" i="12"/>
  <c r="O1772" i="12"/>
  <c r="O1773" i="12"/>
  <c r="O1774" i="12"/>
  <c r="O1775" i="12"/>
  <c r="O1776" i="12"/>
  <c r="O1777" i="12"/>
  <c r="O1778" i="12"/>
  <c r="O1779" i="12"/>
  <c r="O1780" i="12"/>
  <c r="O1781" i="12"/>
  <c r="O1782" i="12"/>
  <c r="O1783" i="12"/>
  <c r="O1784" i="12"/>
  <c r="O1785" i="12"/>
  <c r="O1786" i="12"/>
  <c r="O1787" i="12"/>
  <c r="O1788" i="12"/>
  <c r="O1789" i="12"/>
  <c r="O1790" i="12"/>
  <c r="O1791" i="12"/>
  <c r="O1792" i="12"/>
  <c r="O1793" i="12"/>
  <c r="O1794" i="12"/>
  <c r="O1795" i="12"/>
  <c r="O1796" i="12"/>
  <c r="O1797" i="12"/>
  <c r="O1798" i="12"/>
  <c r="O1799" i="12"/>
  <c r="O1800" i="12"/>
  <c r="O1801" i="12"/>
  <c r="O1802" i="12"/>
  <c r="O1803" i="12"/>
  <c r="O1804" i="12"/>
  <c r="O1805" i="12"/>
  <c r="O1806" i="12"/>
  <c r="O1807" i="12"/>
  <c r="O1808" i="12"/>
  <c r="O1809" i="12"/>
  <c r="O1810" i="12"/>
  <c r="O1811" i="12"/>
  <c r="O1812" i="12"/>
  <c r="O1813" i="12"/>
  <c r="O1814" i="12"/>
  <c r="O1815" i="12"/>
  <c r="O1816" i="12"/>
  <c r="O1817" i="12"/>
  <c r="O1818" i="12"/>
  <c r="O1819" i="12"/>
  <c r="O1820" i="12"/>
  <c r="O1821" i="12"/>
  <c r="O1822" i="12"/>
  <c r="O1823" i="12"/>
  <c r="O1824" i="12"/>
  <c r="O1825" i="12"/>
  <c r="O1826" i="12"/>
  <c r="O1827" i="12"/>
  <c r="O1828" i="12"/>
  <c r="O1829" i="12"/>
  <c r="O1830" i="12"/>
  <c r="O1831" i="12"/>
  <c r="O1832" i="12"/>
  <c r="O1833" i="12"/>
  <c r="O1834" i="12"/>
  <c r="O1835" i="12"/>
  <c r="O1836" i="12"/>
  <c r="O1837" i="12"/>
  <c r="O1838" i="12"/>
  <c r="O1839" i="12"/>
  <c r="O1840" i="12"/>
  <c r="O1841" i="12"/>
  <c r="O1842" i="12"/>
  <c r="O1843" i="12"/>
  <c r="O1844" i="12"/>
  <c r="O1845" i="12"/>
  <c r="O1846" i="12"/>
  <c r="O1847" i="12"/>
  <c r="O1848" i="12"/>
  <c r="O1849" i="12"/>
  <c r="O1850" i="12"/>
  <c r="O1851" i="12"/>
  <c r="O1852" i="12"/>
  <c r="O1853" i="12"/>
  <c r="O1854" i="12"/>
  <c r="O1855" i="12"/>
  <c r="O1856" i="12"/>
  <c r="O1857" i="12"/>
  <c r="O1858" i="12"/>
  <c r="O1859" i="12"/>
  <c r="O1860" i="12"/>
  <c r="O1861" i="12"/>
  <c r="O1862" i="12"/>
  <c r="O1863" i="12"/>
  <c r="O1864" i="12"/>
  <c r="O1865" i="12"/>
  <c r="O1866" i="12"/>
  <c r="O1867" i="12"/>
  <c r="O1868" i="12"/>
  <c r="O1869" i="12"/>
  <c r="O1870" i="12"/>
  <c r="O1871" i="12"/>
  <c r="O1872" i="12"/>
  <c r="O1873" i="12"/>
  <c r="O1874" i="12"/>
  <c r="O1875" i="12"/>
  <c r="O1876" i="12"/>
  <c r="O1877" i="12"/>
  <c r="O1878" i="12"/>
  <c r="O1879" i="12"/>
  <c r="O1880" i="12"/>
  <c r="O1881" i="12"/>
  <c r="O1882" i="12"/>
  <c r="O1883" i="12"/>
  <c r="O1884" i="12"/>
  <c r="O1885" i="12"/>
  <c r="O1886" i="12"/>
  <c r="O1887" i="12"/>
  <c r="O1888" i="12"/>
  <c r="O1889" i="12"/>
  <c r="O1890" i="12"/>
  <c r="O1891" i="12"/>
  <c r="O1892" i="12"/>
  <c r="O1893" i="12"/>
  <c r="O1894" i="12"/>
  <c r="O1895" i="12"/>
  <c r="O1896" i="12"/>
  <c r="O1897" i="12"/>
  <c r="O1898" i="12"/>
  <c r="O1899" i="12"/>
  <c r="O1900" i="12"/>
  <c r="O1901" i="12"/>
  <c r="O1902" i="12"/>
  <c r="O1903" i="12"/>
  <c r="O1904" i="12"/>
  <c r="O1905" i="12"/>
  <c r="O1906" i="12"/>
  <c r="O1907" i="12"/>
  <c r="O1908" i="12"/>
  <c r="O1909" i="12"/>
  <c r="O1910" i="12"/>
  <c r="O1911" i="12"/>
  <c r="O1912" i="12"/>
  <c r="O1913" i="12"/>
  <c r="O1914" i="12"/>
  <c r="O1915" i="12"/>
  <c r="O1916" i="12"/>
  <c r="O1917" i="12"/>
  <c r="O1918" i="12"/>
  <c r="O1919" i="12"/>
  <c r="O1920" i="12"/>
  <c r="O1921" i="12"/>
  <c r="O1922" i="12"/>
  <c r="O1923" i="12"/>
  <c r="O1924" i="12"/>
  <c r="O1925" i="12"/>
  <c r="O1926" i="12"/>
  <c r="O1927" i="12"/>
  <c r="O1928" i="12"/>
  <c r="O1929" i="12"/>
  <c r="O1930" i="12"/>
  <c r="O1931" i="12"/>
  <c r="O1932" i="12"/>
  <c r="O1933" i="12"/>
  <c r="O1934" i="12"/>
  <c r="O1935" i="12"/>
  <c r="O1936" i="12"/>
  <c r="O1937" i="12"/>
  <c r="O1938" i="12"/>
  <c r="O1939" i="12"/>
  <c r="O1940" i="12"/>
  <c r="O1941" i="12"/>
  <c r="O1942" i="12"/>
  <c r="O1943" i="12"/>
  <c r="O1944" i="12"/>
  <c r="O1945" i="12"/>
  <c r="O1946" i="12"/>
  <c r="O1947" i="12"/>
  <c r="O1948" i="12"/>
  <c r="O1949" i="12"/>
  <c r="O1950" i="12"/>
  <c r="O1951" i="12"/>
  <c r="O1952" i="12"/>
  <c r="O1953" i="12"/>
  <c r="O1954" i="12"/>
  <c r="O1955" i="12"/>
  <c r="O1956" i="12"/>
  <c r="O1957" i="12"/>
  <c r="O1958" i="12"/>
  <c r="O1959" i="12"/>
  <c r="O1960" i="12"/>
  <c r="O1961" i="12"/>
  <c r="O1962" i="12"/>
  <c r="O1963" i="12"/>
  <c r="O1964" i="12"/>
  <c r="O1965" i="12"/>
  <c r="O1966" i="12"/>
  <c r="O1967" i="12"/>
  <c r="O1968" i="12"/>
  <c r="O1969" i="12"/>
  <c r="O1970" i="12"/>
  <c r="O1971" i="12"/>
  <c r="O1972" i="12"/>
  <c r="O1973" i="12"/>
  <c r="O1974" i="12"/>
  <c r="O1975" i="12"/>
  <c r="O1976" i="12"/>
  <c r="O1977" i="12"/>
  <c r="O1978" i="12"/>
  <c r="O1979" i="12"/>
  <c r="O1980" i="12"/>
  <c r="O1981" i="12"/>
  <c r="O1982" i="12"/>
  <c r="O1983" i="12"/>
  <c r="O1984" i="12"/>
  <c r="O1985" i="12"/>
  <c r="O1986" i="12"/>
  <c r="O1987" i="12"/>
  <c r="O1988" i="12"/>
  <c r="O1989" i="12"/>
  <c r="O1990" i="12"/>
  <c r="O1991" i="12"/>
  <c r="O1992" i="12"/>
  <c r="O1993" i="12"/>
  <c r="O1994" i="12"/>
  <c r="O1995" i="12"/>
  <c r="O1996" i="12"/>
  <c r="O1997" i="12"/>
  <c r="O1998" i="12"/>
  <c r="O1999" i="12"/>
  <c r="O2000" i="12"/>
  <c r="O2001" i="12"/>
  <c r="O2002" i="12"/>
  <c r="O2003" i="12"/>
  <c r="O2004" i="12"/>
  <c r="O2005" i="12"/>
  <c r="O2006" i="12"/>
  <c r="O2007" i="12"/>
  <c r="O2008" i="12"/>
  <c r="O2009" i="12"/>
  <c r="O2010" i="12"/>
  <c r="O2011" i="12"/>
  <c r="O2012" i="12"/>
  <c r="O2013" i="12"/>
  <c r="O2014" i="12"/>
  <c r="O2015" i="12"/>
  <c r="O2016" i="12"/>
  <c r="O2017" i="12"/>
  <c r="O2018" i="12"/>
  <c r="O2019" i="12"/>
  <c r="O2020" i="12"/>
  <c r="O2021" i="12"/>
  <c r="O2022" i="12"/>
  <c r="O2023" i="12"/>
  <c r="O2024" i="12"/>
  <c r="O2025" i="12"/>
  <c r="O2026" i="12"/>
  <c r="O2027" i="12"/>
  <c r="O2028" i="12"/>
  <c r="O2029" i="12"/>
  <c r="O2030" i="12"/>
  <c r="O2031" i="12"/>
  <c r="O2032" i="12"/>
  <c r="O2033" i="12"/>
  <c r="O2034" i="12"/>
  <c r="O2035" i="12"/>
  <c r="O2036" i="12"/>
  <c r="O2037" i="12"/>
  <c r="O2038" i="12"/>
  <c r="O2039" i="12"/>
  <c r="O2040" i="12"/>
  <c r="O2041" i="12"/>
  <c r="O2042" i="12"/>
  <c r="O2043" i="12"/>
  <c r="O2044" i="12"/>
  <c r="O2045" i="12"/>
  <c r="O2046" i="12"/>
  <c r="O2047" i="12"/>
  <c r="O2048" i="12"/>
  <c r="O2049" i="12"/>
  <c r="O2050" i="12"/>
  <c r="O2051" i="12"/>
  <c r="O2052" i="12"/>
  <c r="O2053" i="12"/>
  <c r="O2054" i="12"/>
  <c r="O2055" i="12"/>
  <c r="O2056" i="12"/>
  <c r="O2057" i="12"/>
  <c r="O2058" i="12"/>
  <c r="O2059" i="12"/>
  <c r="O2060" i="12"/>
  <c r="O2061" i="12"/>
  <c r="O2062" i="12"/>
  <c r="O2063" i="12"/>
  <c r="O2064" i="12"/>
  <c r="O2065" i="12"/>
  <c r="O2066" i="12"/>
  <c r="O2067" i="12"/>
  <c r="O2068" i="12"/>
  <c r="O2069" i="12"/>
  <c r="O2070" i="12"/>
  <c r="O2071" i="12"/>
  <c r="O2072" i="12"/>
  <c r="O2073" i="12"/>
  <c r="O2074" i="12"/>
  <c r="O2075" i="12"/>
  <c r="O2076" i="12"/>
  <c r="O2077" i="12"/>
  <c r="O2078" i="12"/>
  <c r="O2079" i="12"/>
  <c r="O2080" i="12"/>
  <c r="O2081" i="12"/>
  <c r="O2082" i="12"/>
  <c r="O2083" i="12"/>
  <c r="O2084" i="12"/>
  <c r="O2085" i="12"/>
  <c r="O2086" i="12"/>
  <c r="O2087" i="12"/>
  <c r="O2088" i="12"/>
  <c r="O2089" i="12"/>
  <c r="O2090" i="12"/>
  <c r="O2091" i="12"/>
  <c r="O2092" i="12"/>
  <c r="O2093" i="12"/>
  <c r="O2094" i="12"/>
  <c r="O2095" i="12"/>
  <c r="O2096" i="12"/>
  <c r="O2097" i="12"/>
  <c r="O2098" i="12"/>
  <c r="O2099" i="12"/>
  <c r="O2100" i="12"/>
  <c r="O2101" i="12"/>
  <c r="O2102" i="12"/>
  <c r="O2103" i="12"/>
  <c r="O2104" i="12"/>
  <c r="O2105" i="12"/>
  <c r="O2106" i="12"/>
  <c r="O2107" i="12"/>
  <c r="O2108" i="12"/>
  <c r="O2109" i="12"/>
  <c r="O2110" i="12"/>
  <c r="O2111" i="12"/>
  <c r="O2112" i="12"/>
  <c r="O2113" i="12"/>
  <c r="O2114" i="12"/>
  <c r="O2115" i="12"/>
  <c r="O2116" i="12"/>
  <c r="O2117" i="12"/>
  <c r="O2118" i="12"/>
  <c r="O2119" i="12"/>
  <c r="O2120" i="12"/>
  <c r="O2121" i="12"/>
  <c r="O2122" i="12"/>
  <c r="O2123" i="12"/>
  <c r="O2124" i="12"/>
  <c r="O2125" i="12"/>
  <c r="O2126" i="12"/>
  <c r="O2127" i="12"/>
  <c r="O2128" i="12"/>
  <c r="O2129" i="12"/>
  <c r="O2130" i="12"/>
  <c r="O2131" i="12"/>
  <c r="O2132" i="12"/>
  <c r="O2133" i="12"/>
  <c r="O2134" i="12"/>
  <c r="O2135" i="12"/>
  <c r="O2136" i="12"/>
  <c r="O2137" i="12"/>
  <c r="O2138" i="12"/>
  <c r="O2139" i="12"/>
  <c r="O2140" i="12"/>
  <c r="O2141" i="12"/>
  <c r="O2142" i="12"/>
  <c r="O2143" i="12"/>
  <c r="O2144" i="12"/>
  <c r="O2145" i="12"/>
  <c r="O2146" i="12"/>
  <c r="O2147" i="12"/>
  <c r="O2148" i="12"/>
  <c r="O2149" i="12"/>
  <c r="P1" i="12"/>
  <c r="W5" i="12"/>
  <c r="W8" i="12" s="1"/>
  <c r="V5" i="12"/>
  <c r="V8" i="12" s="1"/>
  <c r="U5" i="12"/>
  <c r="U8" i="12" s="1"/>
  <c r="I2149" i="12"/>
  <c r="J2149" i="12" s="1"/>
  <c r="H2149" i="12"/>
  <c r="G2149" i="12"/>
  <c r="F2149" i="12"/>
  <c r="E2149" i="12"/>
  <c r="I2148" i="12"/>
  <c r="L2148" i="12" s="1"/>
  <c r="H2148" i="12"/>
  <c r="G2148" i="12"/>
  <c r="F2148" i="12"/>
  <c r="E2148" i="12"/>
  <c r="I2147" i="12"/>
  <c r="H2147" i="12"/>
  <c r="G2147" i="12"/>
  <c r="F2147" i="12"/>
  <c r="E2147" i="12"/>
  <c r="I2146" i="12"/>
  <c r="H2146" i="12"/>
  <c r="G2146" i="12"/>
  <c r="F2146" i="12"/>
  <c r="E2146" i="12"/>
  <c r="I2145" i="12"/>
  <c r="J2145" i="12" s="1"/>
  <c r="H2145" i="12"/>
  <c r="G2145" i="12"/>
  <c r="F2145" i="12"/>
  <c r="E2145" i="12"/>
  <c r="I2144" i="12"/>
  <c r="H2144" i="12"/>
  <c r="G2144" i="12"/>
  <c r="F2144" i="12"/>
  <c r="E2144" i="12"/>
  <c r="I2143" i="12"/>
  <c r="J2143" i="12" s="1"/>
  <c r="H2143" i="12"/>
  <c r="G2143" i="12"/>
  <c r="F2143" i="12"/>
  <c r="E2143" i="12"/>
  <c r="I2142" i="12"/>
  <c r="J2142" i="12" s="1"/>
  <c r="H2142" i="12"/>
  <c r="G2142" i="12"/>
  <c r="F2142" i="12"/>
  <c r="E2142" i="12"/>
  <c r="I2141" i="12"/>
  <c r="H2141" i="12"/>
  <c r="G2141" i="12"/>
  <c r="F2141" i="12"/>
  <c r="E2141" i="12"/>
  <c r="I2140" i="12"/>
  <c r="H2140" i="12"/>
  <c r="G2140" i="12"/>
  <c r="F2140" i="12"/>
  <c r="E2140" i="12"/>
  <c r="I2139" i="12"/>
  <c r="J2139" i="12" s="1"/>
  <c r="H2139" i="12"/>
  <c r="G2139" i="12"/>
  <c r="F2139" i="12"/>
  <c r="E2139" i="12"/>
  <c r="I2138" i="12"/>
  <c r="H2138" i="12"/>
  <c r="G2138" i="12"/>
  <c r="F2138" i="12"/>
  <c r="E2138" i="12"/>
  <c r="I2137" i="12"/>
  <c r="J2137" i="12" s="1"/>
  <c r="H2137" i="12"/>
  <c r="G2137" i="12"/>
  <c r="F2137" i="12"/>
  <c r="E2137" i="12"/>
  <c r="I2136" i="12"/>
  <c r="L2136" i="12" s="1"/>
  <c r="H2136" i="12"/>
  <c r="G2136" i="12"/>
  <c r="F2136" i="12"/>
  <c r="E2136" i="12"/>
  <c r="I2135" i="12"/>
  <c r="H2135" i="12"/>
  <c r="G2135" i="12"/>
  <c r="F2135" i="12"/>
  <c r="E2135" i="12"/>
  <c r="I2134" i="12"/>
  <c r="H2134" i="12"/>
  <c r="G2134" i="12"/>
  <c r="F2134" i="12"/>
  <c r="E2134" i="12"/>
  <c r="I2133" i="12"/>
  <c r="J2133" i="12" s="1"/>
  <c r="H2133" i="12"/>
  <c r="G2133" i="12"/>
  <c r="F2133" i="12"/>
  <c r="E2133" i="12"/>
  <c r="I2132" i="12"/>
  <c r="H2132" i="12"/>
  <c r="G2132" i="12"/>
  <c r="F2132" i="12"/>
  <c r="E2132" i="12"/>
  <c r="I2131" i="12"/>
  <c r="J2131" i="12" s="1"/>
  <c r="H2131" i="12"/>
  <c r="G2131" i="12"/>
  <c r="F2131" i="12"/>
  <c r="E2131" i="12"/>
  <c r="I2130" i="12"/>
  <c r="J2130" i="12" s="1"/>
  <c r="H2130" i="12"/>
  <c r="G2130" i="12"/>
  <c r="F2130" i="12"/>
  <c r="E2130" i="12"/>
  <c r="I2129" i="12"/>
  <c r="H2129" i="12"/>
  <c r="G2129" i="12"/>
  <c r="F2129" i="12"/>
  <c r="E2129" i="12"/>
  <c r="I2128" i="12"/>
  <c r="H2128" i="12"/>
  <c r="G2128" i="12"/>
  <c r="F2128" i="12"/>
  <c r="E2128" i="12"/>
  <c r="I2127" i="12"/>
  <c r="J2127" i="12" s="1"/>
  <c r="H2127" i="12"/>
  <c r="G2127" i="12"/>
  <c r="F2127" i="12"/>
  <c r="E2127" i="12"/>
  <c r="I2126" i="12"/>
  <c r="H2126" i="12"/>
  <c r="G2126" i="12"/>
  <c r="F2126" i="12"/>
  <c r="E2126" i="12"/>
  <c r="I2125" i="12"/>
  <c r="J2125" i="12" s="1"/>
  <c r="H2125" i="12"/>
  <c r="G2125" i="12"/>
  <c r="F2125" i="12"/>
  <c r="E2125" i="12"/>
  <c r="I2124" i="12"/>
  <c r="L2124" i="12" s="1"/>
  <c r="H2124" i="12"/>
  <c r="G2124" i="12"/>
  <c r="F2124" i="12"/>
  <c r="E2124" i="12"/>
  <c r="I2123" i="12"/>
  <c r="J2123" i="12" s="1"/>
  <c r="H2123" i="12"/>
  <c r="G2123" i="12"/>
  <c r="F2123" i="12"/>
  <c r="E2123" i="12"/>
  <c r="I2122" i="12"/>
  <c r="H2122" i="12"/>
  <c r="G2122" i="12"/>
  <c r="F2122" i="12"/>
  <c r="E2122" i="12"/>
  <c r="I2121" i="12"/>
  <c r="J2121" i="12" s="1"/>
  <c r="H2121" i="12"/>
  <c r="G2121" i="12"/>
  <c r="F2121" i="12"/>
  <c r="E2121" i="12"/>
  <c r="I2120" i="12"/>
  <c r="H2120" i="12"/>
  <c r="G2120" i="12"/>
  <c r="F2120" i="12"/>
  <c r="E2120" i="12"/>
  <c r="I2119" i="12"/>
  <c r="J2119" i="12" s="1"/>
  <c r="H2119" i="12"/>
  <c r="G2119" i="12"/>
  <c r="F2119" i="12"/>
  <c r="E2119" i="12"/>
  <c r="I2118" i="12"/>
  <c r="J2118" i="12" s="1"/>
  <c r="H2118" i="12"/>
  <c r="G2118" i="12"/>
  <c r="F2118" i="12"/>
  <c r="E2118" i="12"/>
  <c r="I2117" i="12"/>
  <c r="H2117" i="12"/>
  <c r="G2117" i="12"/>
  <c r="F2117" i="12"/>
  <c r="E2117" i="12"/>
  <c r="I2116" i="12"/>
  <c r="H2116" i="12"/>
  <c r="G2116" i="12"/>
  <c r="F2116" i="12"/>
  <c r="E2116" i="12"/>
  <c r="I2115" i="12"/>
  <c r="J2115" i="12" s="1"/>
  <c r="H2115" i="12"/>
  <c r="G2115" i="12"/>
  <c r="F2115" i="12"/>
  <c r="E2115" i="12"/>
  <c r="I2114" i="12"/>
  <c r="H2114" i="12"/>
  <c r="G2114" i="12"/>
  <c r="F2114" i="12"/>
  <c r="E2114" i="12"/>
  <c r="I2113" i="12"/>
  <c r="J2113" i="12" s="1"/>
  <c r="H2113" i="12"/>
  <c r="G2113" i="12"/>
  <c r="F2113" i="12"/>
  <c r="E2113" i="12"/>
  <c r="I2112" i="12"/>
  <c r="L2112" i="12" s="1"/>
  <c r="H2112" i="12"/>
  <c r="G2112" i="12"/>
  <c r="F2112" i="12"/>
  <c r="E2112" i="12"/>
  <c r="I2111" i="12"/>
  <c r="H2111" i="12"/>
  <c r="G2111" i="12"/>
  <c r="F2111" i="12"/>
  <c r="E2111" i="12"/>
  <c r="I2110" i="12"/>
  <c r="H2110" i="12"/>
  <c r="G2110" i="12"/>
  <c r="F2110" i="12"/>
  <c r="E2110" i="12"/>
  <c r="I2109" i="12"/>
  <c r="J2109" i="12" s="1"/>
  <c r="H2109" i="12"/>
  <c r="G2109" i="12"/>
  <c r="F2109" i="12"/>
  <c r="E2109" i="12"/>
  <c r="I2108" i="12"/>
  <c r="H2108" i="12"/>
  <c r="G2108" i="12"/>
  <c r="F2108" i="12"/>
  <c r="E2108" i="12"/>
  <c r="I2107" i="12"/>
  <c r="J2107" i="12" s="1"/>
  <c r="H2107" i="12"/>
  <c r="G2107" i="12"/>
  <c r="F2107" i="12"/>
  <c r="E2107" i="12"/>
  <c r="I2106" i="12"/>
  <c r="J2106" i="12" s="1"/>
  <c r="H2106" i="12"/>
  <c r="G2106" i="12"/>
  <c r="F2106" i="12"/>
  <c r="E2106" i="12"/>
  <c r="I2105" i="12"/>
  <c r="H2105" i="12"/>
  <c r="G2105" i="12"/>
  <c r="F2105" i="12"/>
  <c r="E2105" i="12"/>
  <c r="I2104" i="12"/>
  <c r="H2104" i="12"/>
  <c r="G2104" i="12"/>
  <c r="F2104" i="12"/>
  <c r="E2104" i="12"/>
  <c r="I2103" i="12"/>
  <c r="J2103" i="12" s="1"/>
  <c r="H2103" i="12"/>
  <c r="G2103" i="12"/>
  <c r="F2103" i="12"/>
  <c r="E2103" i="12"/>
  <c r="I2102" i="12"/>
  <c r="H2102" i="12"/>
  <c r="G2102" i="12"/>
  <c r="F2102" i="12"/>
  <c r="E2102" i="12"/>
  <c r="I2101" i="12"/>
  <c r="J2101" i="12" s="1"/>
  <c r="H2101" i="12"/>
  <c r="G2101" i="12"/>
  <c r="F2101" i="12"/>
  <c r="E2101" i="12"/>
  <c r="I2100" i="12"/>
  <c r="L2100" i="12" s="1"/>
  <c r="H2100" i="12"/>
  <c r="G2100" i="12"/>
  <c r="F2100" i="12"/>
  <c r="E2100" i="12"/>
  <c r="I2099" i="12"/>
  <c r="J2099" i="12" s="1"/>
  <c r="H2099" i="12"/>
  <c r="G2099" i="12"/>
  <c r="F2099" i="12"/>
  <c r="E2099" i="12"/>
  <c r="I2098" i="12"/>
  <c r="H2098" i="12"/>
  <c r="G2098" i="12"/>
  <c r="F2098" i="12"/>
  <c r="E2098" i="12"/>
  <c r="I2097" i="12"/>
  <c r="H2097" i="12"/>
  <c r="G2097" i="12"/>
  <c r="F2097" i="12"/>
  <c r="E2097" i="12"/>
  <c r="I2096" i="12"/>
  <c r="H2096" i="12"/>
  <c r="G2096" i="12"/>
  <c r="F2096" i="12"/>
  <c r="E2096" i="12"/>
  <c r="I2095" i="12"/>
  <c r="J2095" i="12" s="1"/>
  <c r="H2095" i="12"/>
  <c r="G2095" i="12"/>
  <c r="F2095" i="12"/>
  <c r="E2095" i="12"/>
  <c r="I2094" i="12"/>
  <c r="J2094" i="12" s="1"/>
  <c r="H2094" i="12"/>
  <c r="G2094" i="12"/>
  <c r="F2094" i="12"/>
  <c r="E2094" i="12"/>
  <c r="I2093" i="12"/>
  <c r="J2093" i="12" s="1"/>
  <c r="H2093" i="12"/>
  <c r="G2093" i="12"/>
  <c r="F2093" i="12"/>
  <c r="E2093" i="12"/>
  <c r="I2092" i="12"/>
  <c r="H2092" i="12"/>
  <c r="G2092" i="12"/>
  <c r="F2092" i="12"/>
  <c r="E2092" i="12"/>
  <c r="I2091" i="12"/>
  <c r="H2091" i="12"/>
  <c r="G2091" i="12"/>
  <c r="F2091" i="12"/>
  <c r="E2091" i="12"/>
  <c r="I2090" i="12"/>
  <c r="H2090" i="12"/>
  <c r="G2090" i="12"/>
  <c r="F2090" i="12"/>
  <c r="E2090" i="12"/>
  <c r="I2089" i="12"/>
  <c r="J2089" i="12" s="1"/>
  <c r="H2089" i="12"/>
  <c r="G2089" i="12"/>
  <c r="F2089" i="12"/>
  <c r="E2089" i="12"/>
  <c r="I2088" i="12"/>
  <c r="L2088" i="12" s="1"/>
  <c r="H2088" i="12"/>
  <c r="G2088" i="12"/>
  <c r="F2088" i="12"/>
  <c r="E2088" i="12"/>
  <c r="I2087" i="12"/>
  <c r="J2087" i="12" s="1"/>
  <c r="H2087" i="12"/>
  <c r="G2087" i="12"/>
  <c r="F2087" i="12"/>
  <c r="E2087" i="12"/>
  <c r="I2086" i="12"/>
  <c r="H2086" i="12"/>
  <c r="G2086" i="12"/>
  <c r="F2086" i="12"/>
  <c r="E2086" i="12"/>
  <c r="I2085" i="12"/>
  <c r="H2085" i="12"/>
  <c r="G2085" i="12"/>
  <c r="F2085" i="12"/>
  <c r="E2085" i="12"/>
  <c r="I2084" i="12"/>
  <c r="H2084" i="12"/>
  <c r="G2084" i="12"/>
  <c r="F2084" i="12"/>
  <c r="E2084" i="12"/>
  <c r="I2083" i="12"/>
  <c r="J2083" i="12" s="1"/>
  <c r="H2083" i="12"/>
  <c r="G2083" i="12"/>
  <c r="F2083" i="12"/>
  <c r="E2083" i="12"/>
  <c r="I2082" i="12"/>
  <c r="J2082" i="12" s="1"/>
  <c r="H2082" i="12"/>
  <c r="G2082" i="12"/>
  <c r="F2082" i="12"/>
  <c r="E2082" i="12"/>
  <c r="I2081" i="12"/>
  <c r="H2081" i="12"/>
  <c r="G2081" i="12"/>
  <c r="F2081" i="12"/>
  <c r="E2081" i="12"/>
  <c r="I2080" i="12"/>
  <c r="H2080" i="12"/>
  <c r="G2080" i="12"/>
  <c r="F2080" i="12"/>
  <c r="E2080" i="12"/>
  <c r="I2079" i="12"/>
  <c r="H2079" i="12"/>
  <c r="G2079" i="12"/>
  <c r="F2079" i="12"/>
  <c r="E2079" i="12"/>
  <c r="I2078" i="12"/>
  <c r="H2078" i="12"/>
  <c r="G2078" i="12"/>
  <c r="F2078" i="12"/>
  <c r="E2078" i="12"/>
  <c r="I2077" i="12"/>
  <c r="J2077" i="12" s="1"/>
  <c r="H2077" i="12"/>
  <c r="G2077" i="12"/>
  <c r="F2077" i="12"/>
  <c r="E2077" i="12"/>
  <c r="I2076" i="12"/>
  <c r="L2076" i="12" s="1"/>
  <c r="H2076" i="12"/>
  <c r="G2076" i="12"/>
  <c r="F2076" i="12"/>
  <c r="E2076" i="12"/>
  <c r="I2075" i="12"/>
  <c r="J2075" i="12" s="1"/>
  <c r="H2075" i="12"/>
  <c r="G2075" i="12"/>
  <c r="F2075" i="12"/>
  <c r="E2075" i="12"/>
  <c r="I2074" i="12"/>
  <c r="H2074" i="12"/>
  <c r="G2074" i="12"/>
  <c r="F2074" i="12"/>
  <c r="E2074" i="12"/>
  <c r="I2073" i="12"/>
  <c r="H2073" i="12"/>
  <c r="G2073" i="12"/>
  <c r="F2073" i="12"/>
  <c r="E2073" i="12"/>
  <c r="I2072" i="12"/>
  <c r="H2072" i="12"/>
  <c r="G2072" i="12"/>
  <c r="F2072" i="12"/>
  <c r="E2072" i="12"/>
  <c r="I2071" i="12"/>
  <c r="J2071" i="12" s="1"/>
  <c r="H2071" i="12"/>
  <c r="G2071" i="12"/>
  <c r="F2071" i="12"/>
  <c r="E2071" i="12"/>
  <c r="I2070" i="12"/>
  <c r="J2070" i="12" s="1"/>
  <c r="H2070" i="12"/>
  <c r="G2070" i="12"/>
  <c r="F2070" i="12"/>
  <c r="E2070" i="12"/>
  <c r="I2069" i="12"/>
  <c r="J2069" i="12" s="1"/>
  <c r="H2069" i="12"/>
  <c r="G2069" i="12"/>
  <c r="F2069" i="12"/>
  <c r="E2069" i="12"/>
  <c r="I2068" i="12"/>
  <c r="H2068" i="12"/>
  <c r="G2068" i="12"/>
  <c r="F2068" i="12"/>
  <c r="E2068" i="12"/>
  <c r="I2067" i="12"/>
  <c r="H2067" i="12"/>
  <c r="G2067" i="12"/>
  <c r="F2067" i="12"/>
  <c r="E2067" i="12"/>
  <c r="I2066" i="12"/>
  <c r="H2066" i="12"/>
  <c r="G2066" i="12"/>
  <c r="F2066" i="12"/>
  <c r="E2066" i="12"/>
  <c r="I2065" i="12"/>
  <c r="J2065" i="12" s="1"/>
  <c r="H2065" i="12"/>
  <c r="G2065" i="12"/>
  <c r="F2065" i="12"/>
  <c r="E2065" i="12"/>
  <c r="I2064" i="12"/>
  <c r="L2064" i="12" s="1"/>
  <c r="H2064" i="12"/>
  <c r="G2064" i="12"/>
  <c r="F2064" i="12"/>
  <c r="E2064" i="12"/>
  <c r="I2063" i="12"/>
  <c r="J2063" i="12" s="1"/>
  <c r="H2063" i="12"/>
  <c r="G2063" i="12"/>
  <c r="F2063" i="12"/>
  <c r="E2063" i="12"/>
  <c r="I2062" i="12"/>
  <c r="K2062" i="12" s="1"/>
  <c r="H2062" i="12"/>
  <c r="G2062" i="12"/>
  <c r="F2062" i="12"/>
  <c r="E2062" i="12"/>
  <c r="I2061" i="12"/>
  <c r="H2061" i="12"/>
  <c r="G2061" i="12"/>
  <c r="F2061" i="12"/>
  <c r="E2061" i="12"/>
  <c r="I2060" i="12"/>
  <c r="H2060" i="12"/>
  <c r="G2060" i="12"/>
  <c r="F2060" i="12"/>
  <c r="E2060" i="12"/>
  <c r="I2059" i="12"/>
  <c r="J2059" i="12" s="1"/>
  <c r="H2059" i="12"/>
  <c r="G2059" i="12"/>
  <c r="F2059" i="12"/>
  <c r="E2059" i="12"/>
  <c r="I2058" i="12"/>
  <c r="J2058" i="12" s="1"/>
  <c r="H2058" i="12"/>
  <c r="G2058" i="12"/>
  <c r="F2058" i="12"/>
  <c r="E2058" i="12"/>
  <c r="I2057" i="12"/>
  <c r="J2057" i="12" s="1"/>
  <c r="H2057" i="12"/>
  <c r="G2057" i="12"/>
  <c r="F2057" i="12"/>
  <c r="E2057" i="12"/>
  <c r="I2056" i="12"/>
  <c r="H2056" i="12"/>
  <c r="G2056" i="12"/>
  <c r="F2056" i="12"/>
  <c r="E2056" i="12"/>
  <c r="I2055" i="12"/>
  <c r="H2055" i="12"/>
  <c r="G2055" i="12"/>
  <c r="F2055" i="12"/>
  <c r="E2055" i="12"/>
  <c r="I2054" i="12"/>
  <c r="H2054" i="12"/>
  <c r="G2054" i="12"/>
  <c r="F2054" i="12"/>
  <c r="E2054" i="12"/>
  <c r="I2053" i="12"/>
  <c r="J2053" i="12" s="1"/>
  <c r="H2053" i="12"/>
  <c r="G2053" i="12"/>
  <c r="F2053" i="12"/>
  <c r="E2053" i="12"/>
  <c r="I2052" i="12"/>
  <c r="L2052" i="12" s="1"/>
  <c r="H2052" i="12"/>
  <c r="G2052" i="12"/>
  <c r="F2052" i="12"/>
  <c r="E2052" i="12"/>
  <c r="I2051" i="12"/>
  <c r="J2051" i="12" s="1"/>
  <c r="H2051" i="12"/>
  <c r="G2051" i="12"/>
  <c r="F2051" i="12"/>
  <c r="E2051" i="12"/>
  <c r="I2050" i="12"/>
  <c r="H2050" i="12"/>
  <c r="G2050" i="12"/>
  <c r="F2050" i="12"/>
  <c r="E2050" i="12"/>
  <c r="I2049" i="12"/>
  <c r="H2049" i="12"/>
  <c r="G2049" i="12"/>
  <c r="F2049" i="12"/>
  <c r="E2049" i="12"/>
  <c r="I2048" i="12"/>
  <c r="H2048" i="12"/>
  <c r="G2048" i="12"/>
  <c r="F2048" i="12"/>
  <c r="E2048" i="12"/>
  <c r="I2047" i="12"/>
  <c r="J2047" i="12" s="1"/>
  <c r="H2047" i="12"/>
  <c r="G2047" i="12"/>
  <c r="F2047" i="12"/>
  <c r="E2047" i="12"/>
  <c r="I2046" i="12"/>
  <c r="J2046" i="12" s="1"/>
  <c r="H2046" i="12"/>
  <c r="G2046" i="12"/>
  <c r="F2046" i="12"/>
  <c r="E2046" i="12"/>
  <c r="I2045" i="12"/>
  <c r="J2045" i="12" s="1"/>
  <c r="H2045" i="12"/>
  <c r="G2045" i="12"/>
  <c r="F2045" i="12"/>
  <c r="E2045" i="12"/>
  <c r="I2044" i="12"/>
  <c r="H2044" i="12"/>
  <c r="G2044" i="12"/>
  <c r="F2044" i="12"/>
  <c r="E2044" i="12"/>
  <c r="I2043" i="12"/>
  <c r="H2043" i="12"/>
  <c r="G2043" i="12"/>
  <c r="F2043" i="12"/>
  <c r="E2043" i="12"/>
  <c r="I2042" i="12"/>
  <c r="H2042" i="12"/>
  <c r="G2042" i="12"/>
  <c r="F2042" i="12"/>
  <c r="E2042" i="12"/>
  <c r="I2041" i="12"/>
  <c r="J2041" i="12" s="1"/>
  <c r="H2041" i="12"/>
  <c r="G2041" i="12"/>
  <c r="F2041" i="12"/>
  <c r="E2041" i="12"/>
  <c r="I2040" i="12"/>
  <c r="L2040" i="12" s="1"/>
  <c r="H2040" i="12"/>
  <c r="G2040" i="12"/>
  <c r="F2040" i="12"/>
  <c r="E2040" i="12"/>
  <c r="I2039" i="12"/>
  <c r="J2039" i="12" s="1"/>
  <c r="H2039" i="12"/>
  <c r="G2039" i="12"/>
  <c r="F2039" i="12"/>
  <c r="E2039" i="12"/>
  <c r="I2038" i="12"/>
  <c r="H2038" i="12"/>
  <c r="G2038" i="12"/>
  <c r="F2038" i="12"/>
  <c r="E2038" i="12"/>
  <c r="I2037" i="12"/>
  <c r="H2037" i="12"/>
  <c r="G2037" i="12"/>
  <c r="F2037" i="12"/>
  <c r="E2037" i="12"/>
  <c r="I2036" i="12"/>
  <c r="H2036" i="12"/>
  <c r="G2036" i="12"/>
  <c r="F2036" i="12"/>
  <c r="E2036" i="12"/>
  <c r="I2035" i="12"/>
  <c r="J2035" i="12" s="1"/>
  <c r="H2035" i="12"/>
  <c r="G2035" i="12"/>
  <c r="F2035" i="12"/>
  <c r="E2035" i="12"/>
  <c r="I2034" i="12"/>
  <c r="J2034" i="12" s="1"/>
  <c r="H2034" i="12"/>
  <c r="G2034" i="12"/>
  <c r="F2034" i="12"/>
  <c r="E2034" i="12"/>
  <c r="I2033" i="12"/>
  <c r="J2033" i="12" s="1"/>
  <c r="H2033" i="12"/>
  <c r="G2033" i="12"/>
  <c r="F2033" i="12"/>
  <c r="E2033" i="12"/>
  <c r="I2032" i="12"/>
  <c r="H2032" i="12"/>
  <c r="G2032" i="12"/>
  <c r="F2032" i="12"/>
  <c r="E2032" i="12"/>
  <c r="I2031" i="12"/>
  <c r="H2031" i="12"/>
  <c r="G2031" i="12"/>
  <c r="F2031" i="12"/>
  <c r="E2031" i="12"/>
  <c r="I2030" i="12"/>
  <c r="H2030" i="12"/>
  <c r="G2030" i="12"/>
  <c r="F2030" i="12"/>
  <c r="E2030" i="12"/>
  <c r="I2029" i="12"/>
  <c r="J2029" i="12" s="1"/>
  <c r="H2029" i="12"/>
  <c r="G2029" i="12"/>
  <c r="F2029" i="12"/>
  <c r="E2029" i="12"/>
  <c r="I2028" i="12"/>
  <c r="L2028" i="12" s="1"/>
  <c r="H2028" i="12"/>
  <c r="G2028" i="12"/>
  <c r="F2028" i="12"/>
  <c r="E2028" i="12"/>
  <c r="I2027" i="12"/>
  <c r="J2027" i="12" s="1"/>
  <c r="H2027" i="12"/>
  <c r="G2027" i="12"/>
  <c r="F2027" i="12"/>
  <c r="E2027" i="12"/>
  <c r="I2026" i="12"/>
  <c r="H2026" i="12"/>
  <c r="G2026" i="12"/>
  <c r="F2026" i="12"/>
  <c r="E2026" i="12"/>
  <c r="I2025" i="12"/>
  <c r="H2025" i="12"/>
  <c r="G2025" i="12"/>
  <c r="F2025" i="12"/>
  <c r="E2025" i="12"/>
  <c r="I2024" i="12"/>
  <c r="H2024" i="12"/>
  <c r="G2024" i="12"/>
  <c r="F2024" i="12"/>
  <c r="E2024" i="12"/>
  <c r="I2023" i="12"/>
  <c r="J2023" i="12" s="1"/>
  <c r="H2023" i="12"/>
  <c r="G2023" i="12"/>
  <c r="F2023" i="12"/>
  <c r="E2023" i="12"/>
  <c r="I2022" i="12"/>
  <c r="J2022" i="12" s="1"/>
  <c r="H2022" i="12"/>
  <c r="G2022" i="12"/>
  <c r="F2022" i="12"/>
  <c r="E2022" i="12"/>
  <c r="I2021" i="12"/>
  <c r="J2021" i="12" s="1"/>
  <c r="H2021" i="12"/>
  <c r="G2021" i="12"/>
  <c r="F2021" i="12"/>
  <c r="E2021" i="12"/>
  <c r="I2020" i="12"/>
  <c r="H2020" i="12"/>
  <c r="G2020" i="12"/>
  <c r="F2020" i="12"/>
  <c r="E2020" i="12"/>
  <c r="I2019" i="12"/>
  <c r="H2019" i="12"/>
  <c r="G2019" i="12"/>
  <c r="F2019" i="12"/>
  <c r="E2019" i="12"/>
  <c r="I2018" i="12"/>
  <c r="H2018" i="12"/>
  <c r="G2018" i="12"/>
  <c r="F2018" i="12"/>
  <c r="E2018" i="12"/>
  <c r="I2017" i="12"/>
  <c r="J2017" i="12" s="1"/>
  <c r="H2017" i="12"/>
  <c r="G2017" i="12"/>
  <c r="F2017" i="12"/>
  <c r="E2017" i="12"/>
  <c r="I2016" i="12"/>
  <c r="L2016" i="12" s="1"/>
  <c r="H2016" i="12"/>
  <c r="G2016" i="12"/>
  <c r="F2016" i="12"/>
  <c r="E2016" i="12"/>
  <c r="I2015" i="12"/>
  <c r="J2015" i="12" s="1"/>
  <c r="H2015" i="12"/>
  <c r="G2015" i="12"/>
  <c r="F2015" i="12"/>
  <c r="E2015" i="12"/>
  <c r="I2014" i="12"/>
  <c r="H2014" i="12"/>
  <c r="G2014" i="12"/>
  <c r="F2014" i="12"/>
  <c r="E2014" i="12"/>
  <c r="I2013" i="12"/>
  <c r="H2013" i="12"/>
  <c r="G2013" i="12"/>
  <c r="F2013" i="12"/>
  <c r="E2013" i="12"/>
  <c r="I2012" i="12"/>
  <c r="H2012" i="12"/>
  <c r="G2012" i="12"/>
  <c r="F2012" i="12"/>
  <c r="E2012" i="12"/>
  <c r="I2011" i="12"/>
  <c r="J2011" i="12" s="1"/>
  <c r="H2011" i="12"/>
  <c r="G2011" i="12"/>
  <c r="F2011" i="12"/>
  <c r="E2011" i="12"/>
  <c r="I2010" i="12"/>
  <c r="J2010" i="12" s="1"/>
  <c r="H2010" i="12"/>
  <c r="G2010" i="12"/>
  <c r="F2010" i="12"/>
  <c r="E2010" i="12"/>
  <c r="I2009" i="12"/>
  <c r="H2009" i="12"/>
  <c r="G2009" i="12"/>
  <c r="F2009" i="12"/>
  <c r="E2009" i="12"/>
  <c r="I2008" i="12"/>
  <c r="H2008" i="12"/>
  <c r="G2008" i="12"/>
  <c r="F2008" i="12"/>
  <c r="E2008" i="12"/>
  <c r="I2007" i="12"/>
  <c r="H2007" i="12"/>
  <c r="G2007" i="12"/>
  <c r="F2007" i="12"/>
  <c r="E2007" i="12"/>
  <c r="I2006" i="12"/>
  <c r="H2006" i="12"/>
  <c r="G2006" i="12"/>
  <c r="F2006" i="12"/>
  <c r="E2006" i="12"/>
  <c r="I2005" i="12"/>
  <c r="J2005" i="12" s="1"/>
  <c r="H2005" i="12"/>
  <c r="G2005" i="12"/>
  <c r="F2005" i="12"/>
  <c r="E2005" i="12"/>
  <c r="I2004" i="12"/>
  <c r="L2004" i="12" s="1"/>
  <c r="H2004" i="12"/>
  <c r="G2004" i="12"/>
  <c r="F2004" i="12"/>
  <c r="E2004" i="12"/>
  <c r="I2003" i="12"/>
  <c r="J2003" i="12" s="1"/>
  <c r="H2003" i="12"/>
  <c r="G2003" i="12"/>
  <c r="F2003" i="12"/>
  <c r="E2003" i="12"/>
  <c r="I2002" i="12"/>
  <c r="H2002" i="12"/>
  <c r="G2002" i="12"/>
  <c r="F2002" i="12"/>
  <c r="E2002" i="12"/>
  <c r="I2001" i="12"/>
  <c r="H2001" i="12"/>
  <c r="G2001" i="12"/>
  <c r="F2001" i="12"/>
  <c r="E2001" i="12"/>
  <c r="I2000" i="12"/>
  <c r="H2000" i="12"/>
  <c r="G2000" i="12"/>
  <c r="F2000" i="12"/>
  <c r="E2000" i="12"/>
  <c r="I1999" i="12"/>
  <c r="J1999" i="12" s="1"/>
  <c r="H1999" i="12"/>
  <c r="G1999" i="12"/>
  <c r="F1999" i="12"/>
  <c r="E1999" i="12"/>
  <c r="I1998" i="12"/>
  <c r="J1998" i="12" s="1"/>
  <c r="H1998" i="12"/>
  <c r="G1998" i="12"/>
  <c r="F1998" i="12"/>
  <c r="E1998" i="12"/>
  <c r="I1997" i="12"/>
  <c r="J1997" i="12" s="1"/>
  <c r="H1997" i="12"/>
  <c r="G1997" i="12"/>
  <c r="F1997" i="12"/>
  <c r="E1997" i="12"/>
  <c r="I1996" i="12"/>
  <c r="H1996" i="12"/>
  <c r="G1996" i="12"/>
  <c r="F1996" i="12"/>
  <c r="E1996" i="12"/>
  <c r="I1995" i="12"/>
  <c r="H1995" i="12"/>
  <c r="G1995" i="12"/>
  <c r="F1995" i="12"/>
  <c r="E1995" i="12"/>
  <c r="I1994" i="12"/>
  <c r="H1994" i="12"/>
  <c r="G1994" i="12"/>
  <c r="F1994" i="12"/>
  <c r="E1994" i="12"/>
  <c r="I1993" i="12"/>
  <c r="J1993" i="12" s="1"/>
  <c r="H1993" i="12"/>
  <c r="G1993" i="12"/>
  <c r="F1993" i="12"/>
  <c r="E1993" i="12"/>
  <c r="I1992" i="12"/>
  <c r="L1992" i="12" s="1"/>
  <c r="H1992" i="12"/>
  <c r="G1992" i="12"/>
  <c r="F1992" i="12"/>
  <c r="E1992" i="12"/>
  <c r="I1991" i="12"/>
  <c r="H1991" i="12"/>
  <c r="G1991" i="12"/>
  <c r="F1991" i="12"/>
  <c r="E1991" i="12"/>
  <c r="I1990" i="12"/>
  <c r="H1990" i="12"/>
  <c r="G1990" i="12"/>
  <c r="F1990" i="12"/>
  <c r="E1990" i="12"/>
  <c r="I1989" i="12"/>
  <c r="H1989" i="12"/>
  <c r="G1989" i="12"/>
  <c r="F1989" i="12"/>
  <c r="E1989" i="12"/>
  <c r="I1988" i="12"/>
  <c r="H1988" i="12"/>
  <c r="G1988" i="12"/>
  <c r="F1988" i="12"/>
  <c r="E1988" i="12"/>
  <c r="I1987" i="12"/>
  <c r="J1987" i="12" s="1"/>
  <c r="H1987" i="12"/>
  <c r="G1987" i="12"/>
  <c r="F1987" i="12"/>
  <c r="E1987" i="12"/>
  <c r="I1986" i="12"/>
  <c r="J1986" i="12" s="1"/>
  <c r="H1986" i="12"/>
  <c r="G1986" i="12"/>
  <c r="F1986" i="12"/>
  <c r="E1986" i="12"/>
  <c r="I1985" i="12"/>
  <c r="J1985" i="12" s="1"/>
  <c r="H1985" i="12"/>
  <c r="G1985" i="12"/>
  <c r="F1985" i="12"/>
  <c r="E1985" i="12"/>
  <c r="I1984" i="12"/>
  <c r="H1984" i="12"/>
  <c r="G1984" i="12"/>
  <c r="F1984" i="12"/>
  <c r="E1984" i="12"/>
  <c r="I1983" i="12"/>
  <c r="H1983" i="12"/>
  <c r="G1983" i="12"/>
  <c r="F1983" i="12"/>
  <c r="E1983" i="12"/>
  <c r="I1982" i="12"/>
  <c r="H1982" i="12"/>
  <c r="G1982" i="12"/>
  <c r="F1982" i="12"/>
  <c r="E1982" i="12"/>
  <c r="I1981" i="12"/>
  <c r="J1981" i="12" s="1"/>
  <c r="H1981" i="12"/>
  <c r="G1981" i="12"/>
  <c r="F1981" i="12"/>
  <c r="E1981" i="12"/>
  <c r="I1980" i="12"/>
  <c r="L1980" i="12" s="1"/>
  <c r="H1980" i="12"/>
  <c r="G1980" i="12"/>
  <c r="F1980" i="12"/>
  <c r="E1980" i="12"/>
  <c r="I1979" i="12"/>
  <c r="H1979" i="12"/>
  <c r="G1979" i="12"/>
  <c r="F1979" i="12"/>
  <c r="E1979" i="12"/>
  <c r="I1978" i="12"/>
  <c r="H1978" i="12"/>
  <c r="G1978" i="12"/>
  <c r="F1978" i="12"/>
  <c r="E1978" i="12"/>
  <c r="I1977" i="12"/>
  <c r="H1977" i="12"/>
  <c r="G1977" i="12"/>
  <c r="F1977" i="12"/>
  <c r="E1977" i="12"/>
  <c r="I1976" i="12"/>
  <c r="H1976" i="12"/>
  <c r="G1976" i="12"/>
  <c r="F1976" i="12"/>
  <c r="E1976" i="12"/>
  <c r="I1975" i="12"/>
  <c r="J1975" i="12" s="1"/>
  <c r="H1975" i="12"/>
  <c r="G1975" i="12"/>
  <c r="F1975" i="12"/>
  <c r="E1975" i="12"/>
  <c r="I1974" i="12"/>
  <c r="J1974" i="12" s="1"/>
  <c r="H1974" i="12"/>
  <c r="G1974" i="12"/>
  <c r="F1974" i="12"/>
  <c r="E1974" i="12"/>
  <c r="I1973" i="12"/>
  <c r="J1973" i="12" s="1"/>
  <c r="H1973" i="12"/>
  <c r="G1973" i="12"/>
  <c r="F1973" i="12"/>
  <c r="E1973" i="12"/>
  <c r="I1972" i="12"/>
  <c r="H1972" i="12"/>
  <c r="G1972" i="12"/>
  <c r="F1972" i="12"/>
  <c r="E1972" i="12"/>
  <c r="I1971" i="12"/>
  <c r="H1971" i="12"/>
  <c r="G1971" i="12"/>
  <c r="F1971" i="12"/>
  <c r="E1971" i="12"/>
  <c r="I1970" i="12"/>
  <c r="H1970" i="12"/>
  <c r="G1970" i="12"/>
  <c r="F1970" i="12"/>
  <c r="E1970" i="12"/>
  <c r="I1969" i="12"/>
  <c r="J1969" i="12" s="1"/>
  <c r="H1969" i="12"/>
  <c r="G1969" i="12"/>
  <c r="F1969" i="12"/>
  <c r="E1969" i="12"/>
  <c r="I1968" i="12"/>
  <c r="J1968" i="12" s="1"/>
  <c r="H1968" i="12"/>
  <c r="G1968" i="12"/>
  <c r="F1968" i="12"/>
  <c r="E1968" i="12"/>
  <c r="I1967" i="12"/>
  <c r="J1967" i="12" s="1"/>
  <c r="H1967" i="12"/>
  <c r="G1967" i="12"/>
  <c r="F1967" i="12"/>
  <c r="E1967" i="12"/>
  <c r="I1966" i="12"/>
  <c r="L1966" i="12" s="1"/>
  <c r="H1966" i="12"/>
  <c r="G1966" i="12"/>
  <c r="F1966" i="12"/>
  <c r="E1966" i="12"/>
  <c r="I1965" i="12"/>
  <c r="H1965" i="12"/>
  <c r="G1965" i="12"/>
  <c r="F1965" i="12"/>
  <c r="E1965" i="12"/>
  <c r="I1964" i="12"/>
  <c r="H1964" i="12"/>
  <c r="G1964" i="12"/>
  <c r="F1964" i="12"/>
  <c r="E1964" i="12"/>
  <c r="I1963" i="12"/>
  <c r="J1963" i="12" s="1"/>
  <c r="H1963" i="12"/>
  <c r="G1963" i="12"/>
  <c r="F1963" i="12"/>
  <c r="E1963" i="12"/>
  <c r="I1962" i="12"/>
  <c r="J1962" i="12" s="1"/>
  <c r="H1962" i="12"/>
  <c r="G1962" i="12"/>
  <c r="F1962" i="12"/>
  <c r="E1962" i="12"/>
  <c r="I1961" i="12"/>
  <c r="J1961" i="12" s="1"/>
  <c r="H1961" i="12"/>
  <c r="G1961" i="12"/>
  <c r="F1961" i="12"/>
  <c r="E1961" i="12"/>
  <c r="I1960" i="12"/>
  <c r="H1960" i="12"/>
  <c r="G1960" i="12"/>
  <c r="F1960" i="12"/>
  <c r="E1960" i="12"/>
  <c r="I1959" i="12"/>
  <c r="H1959" i="12"/>
  <c r="G1959" i="12"/>
  <c r="F1959" i="12"/>
  <c r="E1959" i="12"/>
  <c r="I1958" i="12"/>
  <c r="H1958" i="12"/>
  <c r="G1958" i="12"/>
  <c r="F1958" i="12"/>
  <c r="E1958" i="12"/>
  <c r="I1957" i="12"/>
  <c r="J1957" i="12" s="1"/>
  <c r="H1957" i="12"/>
  <c r="G1957" i="12"/>
  <c r="F1957" i="12"/>
  <c r="E1957" i="12"/>
  <c r="I1956" i="12"/>
  <c r="J1956" i="12" s="1"/>
  <c r="H1956" i="12"/>
  <c r="G1956" i="12"/>
  <c r="F1956" i="12"/>
  <c r="E1956" i="12"/>
  <c r="I1955" i="12"/>
  <c r="H1955" i="12"/>
  <c r="G1955" i="12"/>
  <c r="F1955" i="12"/>
  <c r="E1955" i="12"/>
  <c r="I1954" i="12"/>
  <c r="H1954" i="12"/>
  <c r="G1954" i="12"/>
  <c r="F1954" i="12"/>
  <c r="E1954" i="12"/>
  <c r="I1953" i="12"/>
  <c r="H1953" i="12"/>
  <c r="G1953" i="12"/>
  <c r="F1953" i="12"/>
  <c r="E1953" i="12"/>
  <c r="I1952" i="12"/>
  <c r="L1952" i="12" s="1"/>
  <c r="H1952" i="12"/>
  <c r="G1952" i="12"/>
  <c r="F1952" i="12"/>
  <c r="E1952" i="12"/>
  <c r="I1951" i="12"/>
  <c r="J1951" i="12" s="1"/>
  <c r="H1951" i="12"/>
  <c r="G1951" i="12"/>
  <c r="F1951" i="12"/>
  <c r="E1951" i="12"/>
  <c r="I1950" i="12"/>
  <c r="J1950" i="12" s="1"/>
  <c r="H1950" i="12"/>
  <c r="G1950" i="12"/>
  <c r="F1950" i="12"/>
  <c r="E1950" i="12"/>
  <c r="I1949" i="12"/>
  <c r="H1949" i="12"/>
  <c r="G1949" i="12"/>
  <c r="F1949" i="12"/>
  <c r="E1949" i="12"/>
  <c r="I1948" i="12"/>
  <c r="H1948" i="12"/>
  <c r="G1948" i="12"/>
  <c r="F1948" i="12"/>
  <c r="E1948" i="12"/>
  <c r="I1947" i="12"/>
  <c r="H1947" i="12"/>
  <c r="G1947" i="12"/>
  <c r="F1947" i="12"/>
  <c r="E1947" i="12"/>
  <c r="I1946" i="12"/>
  <c r="H1946" i="12"/>
  <c r="G1946" i="12"/>
  <c r="F1946" i="12"/>
  <c r="E1946" i="12"/>
  <c r="I1945" i="12"/>
  <c r="J1945" i="12" s="1"/>
  <c r="H1945" i="12"/>
  <c r="G1945" i="12"/>
  <c r="F1945" i="12"/>
  <c r="E1945" i="12"/>
  <c r="I1944" i="12"/>
  <c r="J1944" i="12" s="1"/>
  <c r="H1944" i="12"/>
  <c r="G1944" i="12"/>
  <c r="F1944" i="12"/>
  <c r="E1944" i="12"/>
  <c r="I1943" i="12"/>
  <c r="H1943" i="12"/>
  <c r="G1943" i="12"/>
  <c r="F1943" i="12"/>
  <c r="E1943" i="12"/>
  <c r="I1942" i="12"/>
  <c r="H1942" i="12"/>
  <c r="G1942" i="12"/>
  <c r="F1942" i="12"/>
  <c r="E1942" i="12"/>
  <c r="I1941" i="12"/>
  <c r="H1941" i="12"/>
  <c r="G1941" i="12"/>
  <c r="F1941" i="12"/>
  <c r="E1941" i="12"/>
  <c r="I1940" i="12"/>
  <c r="H1940" i="12"/>
  <c r="G1940" i="12"/>
  <c r="F1940" i="12"/>
  <c r="E1940" i="12"/>
  <c r="I1939" i="12"/>
  <c r="J1939" i="12" s="1"/>
  <c r="H1939" i="12"/>
  <c r="G1939" i="12"/>
  <c r="F1939" i="12"/>
  <c r="E1939" i="12"/>
  <c r="I1938" i="12"/>
  <c r="J1938" i="12" s="1"/>
  <c r="H1938" i="12"/>
  <c r="G1938" i="12"/>
  <c r="F1938" i="12"/>
  <c r="E1938" i="12"/>
  <c r="I1937" i="12"/>
  <c r="L1937" i="12" s="1"/>
  <c r="H1937" i="12"/>
  <c r="G1937" i="12"/>
  <c r="F1937" i="12"/>
  <c r="E1937" i="12"/>
  <c r="I1936" i="12"/>
  <c r="H1936" i="12"/>
  <c r="G1936" i="12"/>
  <c r="F1936" i="12"/>
  <c r="E1936" i="12"/>
  <c r="I1935" i="12"/>
  <c r="H1935" i="12"/>
  <c r="G1935" i="12"/>
  <c r="F1935" i="12"/>
  <c r="E1935" i="12"/>
  <c r="I1934" i="12"/>
  <c r="H1934" i="12"/>
  <c r="G1934" i="12"/>
  <c r="F1934" i="12"/>
  <c r="E1934" i="12"/>
  <c r="I1933" i="12"/>
  <c r="J1933" i="12" s="1"/>
  <c r="H1933" i="12"/>
  <c r="G1933" i="12"/>
  <c r="F1933" i="12"/>
  <c r="E1933" i="12"/>
  <c r="I1932" i="12"/>
  <c r="J1932" i="12" s="1"/>
  <c r="H1932" i="12"/>
  <c r="G1932" i="12"/>
  <c r="F1932" i="12"/>
  <c r="E1932" i="12"/>
  <c r="I1931" i="12"/>
  <c r="H1931" i="12"/>
  <c r="G1931" i="12"/>
  <c r="F1931" i="12"/>
  <c r="E1931" i="12"/>
  <c r="I1930" i="12"/>
  <c r="H1930" i="12"/>
  <c r="G1930" i="12"/>
  <c r="F1930" i="12"/>
  <c r="E1930" i="12"/>
  <c r="I1929" i="12"/>
  <c r="H1929" i="12"/>
  <c r="G1929" i="12"/>
  <c r="F1929" i="12"/>
  <c r="E1929" i="12"/>
  <c r="I1928" i="12"/>
  <c r="H1928" i="12"/>
  <c r="G1928" i="12"/>
  <c r="F1928" i="12"/>
  <c r="E1928" i="12"/>
  <c r="I1927" i="12"/>
  <c r="J1927" i="12" s="1"/>
  <c r="H1927" i="12"/>
  <c r="G1927" i="12"/>
  <c r="F1927" i="12"/>
  <c r="E1927" i="12"/>
  <c r="I1926" i="12"/>
  <c r="J1926" i="12" s="1"/>
  <c r="H1926" i="12"/>
  <c r="G1926" i="12"/>
  <c r="F1926" i="12"/>
  <c r="E1926" i="12"/>
  <c r="I1925" i="12"/>
  <c r="H1925" i="12"/>
  <c r="G1925" i="12"/>
  <c r="F1925" i="12"/>
  <c r="E1925" i="12"/>
  <c r="I1924" i="12"/>
  <c r="H1924" i="12"/>
  <c r="G1924" i="12"/>
  <c r="F1924" i="12"/>
  <c r="E1924" i="12"/>
  <c r="I1923" i="12"/>
  <c r="L1923" i="12" s="1"/>
  <c r="H1923" i="12"/>
  <c r="G1923" i="12"/>
  <c r="F1923" i="12"/>
  <c r="E1923" i="12"/>
  <c r="I1922" i="12"/>
  <c r="H1922" i="12"/>
  <c r="G1922" i="12"/>
  <c r="F1922" i="12"/>
  <c r="E1922" i="12"/>
  <c r="I1921" i="12"/>
  <c r="J1921" i="12" s="1"/>
  <c r="H1921" i="12"/>
  <c r="G1921" i="12"/>
  <c r="F1921" i="12"/>
  <c r="E1921" i="12"/>
  <c r="I1920" i="12"/>
  <c r="J1920" i="12" s="1"/>
  <c r="H1920" i="12"/>
  <c r="G1920" i="12"/>
  <c r="F1920" i="12"/>
  <c r="E1920" i="12"/>
  <c r="I1919" i="12"/>
  <c r="J1919" i="12" s="1"/>
  <c r="H1919" i="12"/>
  <c r="G1919" i="12"/>
  <c r="F1919" i="12"/>
  <c r="E1919" i="12"/>
  <c r="I1918" i="12"/>
  <c r="H1918" i="12"/>
  <c r="G1918" i="12"/>
  <c r="F1918" i="12"/>
  <c r="E1918" i="12"/>
  <c r="I1917" i="12"/>
  <c r="H1917" i="12"/>
  <c r="G1917" i="12"/>
  <c r="F1917" i="12"/>
  <c r="E1917" i="12"/>
  <c r="I1916" i="12"/>
  <c r="H1916" i="12"/>
  <c r="G1916" i="12"/>
  <c r="F1916" i="12"/>
  <c r="E1916" i="12"/>
  <c r="I1915" i="12"/>
  <c r="J1915" i="12" s="1"/>
  <c r="H1915" i="12"/>
  <c r="G1915" i="12"/>
  <c r="F1915" i="12"/>
  <c r="E1915" i="12"/>
  <c r="I1914" i="12"/>
  <c r="J1914" i="12" s="1"/>
  <c r="H1914" i="12"/>
  <c r="G1914" i="12"/>
  <c r="F1914" i="12"/>
  <c r="E1914" i="12"/>
  <c r="I1913" i="12"/>
  <c r="J1913" i="12" s="1"/>
  <c r="H1913" i="12"/>
  <c r="G1913" i="12"/>
  <c r="F1913" i="12"/>
  <c r="E1913" i="12"/>
  <c r="I1912" i="12"/>
  <c r="H1912" i="12"/>
  <c r="G1912" i="12"/>
  <c r="F1912" i="12"/>
  <c r="E1912" i="12"/>
  <c r="I1911" i="12"/>
  <c r="H1911" i="12"/>
  <c r="G1911" i="12"/>
  <c r="F1911" i="12"/>
  <c r="E1911" i="12"/>
  <c r="I1910" i="12"/>
  <c r="H1910" i="12"/>
  <c r="G1910" i="12"/>
  <c r="F1910" i="12"/>
  <c r="E1910" i="12"/>
  <c r="I1909" i="12"/>
  <c r="L1909" i="12" s="1"/>
  <c r="H1909" i="12"/>
  <c r="G1909" i="12"/>
  <c r="F1909" i="12"/>
  <c r="E1909" i="12"/>
  <c r="I1908" i="12"/>
  <c r="J1908" i="12" s="1"/>
  <c r="H1908" i="12"/>
  <c r="G1908" i="12"/>
  <c r="F1908" i="12"/>
  <c r="E1908" i="12"/>
  <c r="I1907" i="12"/>
  <c r="J1907" i="12" s="1"/>
  <c r="H1907" i="12"/>
  <c r="G1907" i="12"/>
  <c r="F1907" i="12"/>
  <c r="E1907" i="12"/>
  <c r="I1906" i="12"/>
  <c r="H1906" i="12"/>
  <c r="G1906" i="12"/>
  <c r="F1906" i="12"/>
  <c r="E1906" i="12"/>
  <c r="I1905" i="12"/>
  <c r="H1905" i="12"/>
  <c r="G1905" i="12"/>
  <c r="F1905" i="12"/>
  <c r="E1905" i="12"/>
  <c r="I1904" i="12"/>
  <c r="H1904" i="12"/>
  <c r="G1904" i="12"/>
  <c r="F1904" i="12"/>
  <c r="E1904" i="12"/>
  <c r="I1903" i="12"/>
  <c r="J1903" i="12" s="1"/>
  <c r="H1903" i="12"/>
  <c r="G1903" i="12"/>
  <c r="F1903" i="12"/>
  <c r="E1903" i="12"/>
  <c r="I1902" i="12"/>
  <c r="J1902" i="12" s="1"/>
  <c r="H1902" i="12"/>
  <c r="G1902" i="12"/>
  <c r="F1902" i="12"/>
  <c r="E1902" i="12"/>
  <c r="I1901" i="12"/>
  <c r="J1901" i="12" s="1"/>
  <c r="H1901" i="12"/>
  <c r="G1901" i="12"/>
  <c r="F1901" i="12"/>
  <c r="E1901" i="12"/>
  <c r="I1900" i="12"/>
  <c r="H1900" i="12"/>
  <c r="G1900" i="12"/>
  <c r="F1900" i="12"/>
  <c r="E1900" i="12"/>
  <c r="I1899" i="12"/>
  <c r="H1899" i="12"/>
  <c r="G1899" i="12"/>
  <c r="F1899" i="12"/>
  <c r="E1899" i="12"/>
  <c r="I1898" i="12"/>
  <c r="H1898" i="12"/>
  <c r="G1898" i="12"/>
  <c r="F1898" i="12"/>
  <c r="E1898" i="12"/>
  <c r="I1897" i="12"/>
  <c r="J1897" i="12" s="1"/>
  <c r="H1897" i="12"/>
  <c r="G1897" i="12"/>
  <c r="F1897" i="12"/>
  <c r="E1897" i="12"/>
  <c r="I1896" i="12"/>
  <c r="J1896" i="12" s="1"/>
  <c r="H1896" i="12"/>
  <c r="G1896" i="12"/>
  <c r="F1896" i="12"/>
  <c r="E1896" i="12"/>
  <c r="I1895" i="12"/>
  <c r="H1895" i="12"/>
  <c r="G1895" i="12"/>
  <c r="F1895" i="12"/>
  <c r="E1895" i="12"/>
  <c r="I1894" i="12"/>
  <c r="L1894" i="12" s="1"/>
  <c r="H1894" i="12"/>
  <c r="G1894" i="12"/>
  <c r="F1894" i="12"/>
  <c r="E1894" i="12"/>
  <c r="I1893" i="12"/>
  <c r="H1893" i="12"/>
  <c r="G1893" i="12"/>
  <c r="F1893" i="12"/>
  <c r="E1893" i="12"/>
  <c r="I1892" i="12"/>
  <c r="H1892" i="12"/>
  <c r="G1892" i="12"/>
  <c r="F1892" i="12"/>
  <c r="E1892" i="12"/>
  <c r="I1891" i="12"/>
  <c r="J1891" i="12" s="1"/>
  <c r="H1891" i="12"/>
  <c r="G1891" i="12"/>
  <c r="F1891" i="12"/>
  <c r="E1891" i="12"/>
  <c r="I1890" i="12"/>
  <c r="J1890" i="12" s="1"/>
  <c r="H1890" i="12"/>
  <c r="G1890" i="12"/>
  <c r="F1890" i="12"/>
  <c r="E1890" i="12"/>
  <c r="I1889" i="12"/>
  <c r="H1889" i="12"/>
  <c r="G1889" i="12"/>
  <c r="F1889" i="12"/>
  <c r="E1889" i="12"/>
  <c r="I1888" i="12"/>
  <c r="H1888" i="12"/>
  <c r="G1888" i="12"/>
  <c r="F1888" i="12"/>
  <c r="E1888" i="12"/>
  <c r="I1887" i="12"/>
  <c r="H1887" i="12"/>
  <c r="G1887" i="12"/>
  <c r="F1887" i="12"/>
  <c r="E1887" i="12"/>
  <c r="I1886" i="12"/>
  <c r="H1886" i="12"/>
  <c r="G1886" i="12"/>
  <c r="F1886" i="12"/>
  <c r="E1886" i="12"/>
  <c r="I1885" i="12"/>
  <c r="J1885" i="12" s="1"/>
  <c r="H1885" i="12"/>
  <c r="G1885" i="12"/>
  <c r="F1885" i="12"/>
  <c r="E1885" i="12"/>
  <c r="I1884" i="12"/>
  <c r="J1884" i="12" s="1"/>
  <c r="H1884" i="12"/>
  <c r="G1884" i="12"/>
  <c r="F1884" i="12"/>
  <c r="E1884" i="12"/>
  <c r="I1883" i="12"/>
  <c r="J1883" i="12" s="1"/>
  <c r="H1883" i="12"/>
  <c r="G1883" i="12"/>
  <c r="F1883" i="12"/>
  <c r="E1883" i="12"/>
  <c r="I1882" i="12"/>
  <c r="H1882" i="12"/>
  <c r="G1882" i="12"/>
  <c r="F1882" i="12"/>
  <c r="E1882" i="12"/>
  <c r="I1881" i="12"/>
  <c r="H1881" i="12"/>
  <c r="G1881" i="12"/>
  <c r="F1881" i="12"/>
  <c r="E1881" i="12"/>
  <c r="I1880" i="12"/>
  <c r="H1880" i="12"/>
  <c r="G1880" i="12"/>
  <c r="F1880" i="12"/>
  <c r="E1880" i="12"/>
  <c r="I1879" i="12"/>
  <c r="H1879" i="12"/>
  <c r="G1879" i="12"/>
  <c r="F1879" i="12"/>
  <c r="E1879" i="12"/>
  <c r="I1878" i="12"/>
  <c r="H1878" i="12"/>
  <c r="G1878" i="12"/>
  <c r="F1878" i="12"/>
  <c r="E1878" i="12"/>
  <c r="I1877" i="12"/>
  <c r="J1877" i="12" s="1"/>
  <c r="H1877" i="12"/>
  <c r="G1877" i="12"/>
  <c r="F1877" i="12"/>
  <c r="E1877" i="12"/>
  <c r="I1876" i="12"/>
  <c r="H1876" i="12"/>
  <c r="G1876" i="12"/>
  <c r="F1876" i="12"/>
  <c r="E1876" i="12"/>
  <c r="I1875" i="12"/>
  <c r="H1875" i="12"/>
  <c r="G1875" i="12"/>
  <c r="F1875" i="12"/>
  <c r="E1875" i="12"/>
  <c r="I1874" i="12"/>
  <c r="H1874" i="12"/>
  <c r="G1874" i="12"/>
  <c r="F1874" i="12"/>
  <c r="E1874" i="12"/>
  <c r="I1873" i="12"/>
  <c r="J1873" i="12" s="1"/>
  <c r="H1873" i="12"/>
  <c r="G1873" i="12"/>
  <c r="F1873" i="12"/>
  <c r="E1873" i="12"/>
  <c r="I1872" i="12"/>
  <c r="H1872" i="12"/>
  <c r="G1872" i="12"/>
  <c r="F1872" i="12"/>
  <c r="E1872" i="12"/>
  <c r="I1871" i="12"/>
  <c r="H1871" i="12"/>
  <c r="G1871" i="12"/>
  <c r="F1871" i="12"/>
  <c r="E1871" i="12"/>
  <c r="I1870" i="12"/>
  <c r="J1870" i="12" s="1"/>
  <c r="H1870" i="12"/>
  <c r="G1870" i="12"/>
  <c r="F1870" i="12"/>
  <c r="E1870" i="12"/>
  <c r="I1869" i="12"/>
  <c r="J1869" i="12" s="1"/>
  <c r="H1869" i="12"/>
  <c r="G1869" i="12"/>
  <c r="F1869" i="12"/>
  <c r="E1869" i="12"/>
  <c r="I1868" i="12"/>
  <c r="H1868" i="12"/>
  <c r="G1868" i="12"/>
  <c r="F1868" i="12"/>
  <c r="E1868" i="12"/>
  <c r="I1867" i="12"/>
  <c r="J1867" i="12" s="1"/>
  <c r="H1867" i="12"/>
  <c r="G1867" i="12"/>
  <c r="F1867" i="12"/>
  <c r="E1867" i="12"/>
  <c r="I1866" i="12"/>
  <c r="H1866" i="12"/>
  <c r="G1866" i="12"/>
  <c r="F1866" i="12"/>
  <c r="E1866" i="12"/>
  <c r="I1865" i="12"/>
  <c r="L1865" i="12" s="1"/>
  <c r="H1865" i="12"/>
  <c r="G1865" i="12"/>
  <c r="F1865" i="12"/>
  <c r="E1865" i="12"/>
  <c r="I1864" i="12"/>
  <c r="J1864" i="12" s="1"/>
  <c r="H1864" i="12"/>
  <c r="G1864" i="12"/>
  <c r="F1864" i="12"/>
  <c r="E1864" i="12"/>
  <c r="I1863" i="12"/>
  <c r="J1863" i="12" s="1"/>
  <c r="H1863" i="12"/>
  <c r="G1863" i="12"/>
  <c r="F1863" i="12"/>
  <c r="E1863" i="12"/>
  <c r="I1862" i="12"/>
  <c r="H1862" i="12"/>
  <c r="G1862" i="12"/>
  <c r="F1862" i="12"/>
  <c r="E1862" i="12"/>
  <c r="I1861" i="12"/>
  <c r="J1861" i="12" s="1"/>
  <c r="H1861" i="12"/>
  <c r="G1861" i="12"/>
  <c r="F1861" i="12"/>
  <c r="E1861" i="12"/>
  <c r="I1860" i="12"/>
  <c r="H1860" i="12"/>
  <c r="G1860" i="12"/>
  <c r="F1860" i="12"/>
  <c r="E1860" i="12"/>
  <c r="I1859" i="12"/>
  <c r="H1859" i="12"/>
  <c r="G1859" i="12"/>
  <c r="F1859" i="12"/>
  <c r="E1859" i="12"/>
  <c r="I1858" i="12"/>
  <c r="H1858" i="12"/>
  <c r="G1858" i="12"/>
  <c r="F1858" i="12"/>
  <c r="E1858" i="12"/>
  <c r="I1857" i="12"/>
  <c r="J1857" i="12" s="1"/>
  <c r="H1857" i="12"/>
  <c r="G1857" i="12"/>
  <c r="F1857" i="12"/>
  <c r="E1857" i="12"/>
  <c r="I1856" i="12"/>
  <c r="H1856" i="12"/>
  <c r="G1856" i="12"/>
  <c r="F1856" i="12"/>
  <c r="E1856" i="12"/>
  <c r="I1855" i="12"/>
  <c r="J1855" i="12" s="1"/>
  <c r="H1855" i="12"/>
  <c r="G1855" i="12"/>
  <c r="F1855" i="12"/>
  <c r="E1855" i="12"/>
  <c r="I1854" i="12"/>
  <c r="H1854" i="12"/>
  <c r="G1854" i="12"/>
  <c r="F1854" i="12"/>
  <c r="E1854" i="12"/>
  <c r="I1853" i="12"/>
  <c r="H1853" i="12"/>
  <c r="G1853" i="12"/>
  <c r="F1853" i="12"/>
  <c r="E1853" i="12"/>
  <c r="I1852" i="12"/>
  <c r="H1852" i="12"/>
  <c r="G1852" i="12"/>
  <c r="F1852" i="12"/>
  <c r="E1852" i="12"/>
  <c r="I1851" i="12"/>
  <c r="L1851" i="12" s="1"/>
  <c r="H1851" i="12"/>
  <c r="G1851" i="12"/>
  <c r="F1851" i="12"/>
  <c r="E1851" i="12"/>
  <c r="I1850" i="12"/>
  <c r="H1850" i="12"/>
  <c r="G1850" i="12"/>
  <c r="F1850" i="12"/>
  <c r="E1850" i="12"/>
  <c r="I1849" i="12"/>
  <c r="J1849" i="12" s="1"/>
  <c r="H1849" i="12"/>
  <c r="G1849" i="12"/>
  <c r="F1849" i="12"/>
  <c r="E1849" i="12"/>
  <c r="I1848" i="12"/>
  <c r="J1848" i="12" s="1"/>
  <c r="H1848" i="12"/>
  <c r="G1848" i="12"/>
  <c r="F1848" i="12"/>
  <c r="E1848" i="12"/>
  <c r="I1847" i="12"/>
  <c r="J1847" i="12" s="1"/>
  <c r="H1847" i="12"/>
  <c r="G1847" i="12"/>
  <c r="F1847" i="12"/>
  <c r="E1847" i="12"/>
  <c r="I1846" i="12"/>
  <c r="H1846" i="12"/>
  <c r="G1846" i="12"/>
  <c r="F1846" i="12"/>
  <c r="E1846" i="12"/>
  <c r="I1845" i="12"/>
  <c r="H1845" i="12"/>
  <c r="G1845" i="12"/>
  <c r="F1845" i="12"/>
  <c r="E1845" i="12"/>
  <c r="I1844" i="12"/>
  <c r="H1844" i="12"/>
  <c r="G1844" i="12"/>
  <c r="F1844" i="12"/>
  <c r="E1844" i="12"/>
  <c r="I1843" i="12"/>
  <c r="H1843" i="12"/>
  <c r="G1843" i="12"/>
  <c r="F1843" i="12"/>
  <c r="E1843" i="12"/>
  <c r="I1842" i="12"/>
  <c r="H1842" i="12"/>
  <c r="G1842" i="12"/>
  <c r="F1842" i="12"/>
  <c r="E1842" i="12"/>
  <c r="I1841" i="12"/>
  <c r="H1841" i="12"/>
  <c r="G1841" i="12"/>
  <c r="F1841" i="12"/>
  <c r="E1841" i="12"/>
  <c r="I1840" i="12"/>
  <c r="H1840" i="12"/>
  <c r="G1840" i="12"/>
  <c r="F1840" i="12"/>
  <c r="E1840" i="12"/>
  <c r="I1839" i="12"/>
  <c r="H1839" i="12"/>
  <c r="G1839" i="12"/>
  <c r="F1839" i="12"/>
  <c r="E1839" i="12"/>
  <c r="I1838" i="12"/>
  <c r="H1838" i="12"/>
  <c r="G1838" i="12"/>
  <c r="F1838" i="12"/>
  <c r="E1838" i="12"/>
  <c r="I1837" i="12"/>
  <c r="L1837" i="12" s="1"/>
  <c r="H1837" i="12"/>
  <c r="G1837" i="12"/>
  <c r="F1837" i="12"/>
  <c r="E1837" i="12"/>
  <c r="I1836" i="12"/>
  <c r="H1836" i="12"/>
  <c r="G1836" i="12"/>
  <c r="F1836" i="12"/>
  <c r="E1836" i="12"/>
  <c r="I1835" i="12"/>
  <c r="H1835" i="12"/>
  <c r="G1835" i="12"/>
  <c r="F1835" i="12"/>
  <c r="E1835" i="12"/>
  <c r="I1834" i="12"/>
  <c r="J1834" i="12" s="1"/>
  <c r="H1834" i="12"/>
  <c r="G1834" i="12"/>
  <c r="F1834" i="12"/>
  <c r="E1834" i="12"/>
  <c r="I1833" i="12"/>
  <c r="J1833" i="12" s="1"/>
  <c r="H1833" i="12"/>
  <c r="G1833" i="12"/>
  <c r="F1833" i="12"/>
  <c r="E1833" i="12"/>
  <c r="I1832" i="12"/>
  <c r="H1832" i="12"/>
  <c r="G1832" i="12"/>
  <c r="F1832" i="12"/>
  <c r="E1832" i="12"/>
  <c r="I1831" i="12"/>
  <c r="J1831" i="12" s="1"/>
  <c r="H1831" i="12"/>
  <c r="G1831" i="12"/>
  <c r="F1831" i="12"/>
  <c r="E1831" i="12"/>
  <c r="I1830" i="12"/>
  <c r="H1830" i="12"/>
  <c r="G1830" i="12"/>
  <c r="F1830" i="12"/>
  <c r="E1830" i="12"/>
  <c r="I1829" i="12"/>
  <c r="H1829" i="12"/>
  <c r="G1829" i="12"/>
  <c r="F1829" i="12"/>
  <c r="E1829" i="12"/>
  <c r="I1828" i="12"/>
  <c r="J1828" i="12" s="1"/>
  <c r="H1828" i="12"/>
  <c r="G1828" i="12"/>
  <c r="F1828" i="12"/>
  <c r="E1828" i="12"/>
  <c r="I1827" i="12"/>
  <c r="J1827" i="12" s="1"/>
  <c r="H1827" i="12"/>
  <c r="G1827" i="12"/>
  <c r="F1827" i="12"/>
  <c r="E1827" i="12"/>
  <c r="I1826" i="12"/>
  <c r="H1826" i="12"/>
  <c r="G1826" i="12"/>
  <c r="F1826" i="12"/>
  <c r="E1826" i="12"/>
  <c r="I1825" i="12"/>
  <c r="J1825" i="12" s="1"/>
  <c r="H1825" i="12"/>
  <c r="G1825" i="12"/>
  <c r="F1825" i="12"/>
  <c r="E1825" i="12"/>
  <c r="I1824" i="12"/>
  <c r="H1824" i="12"/>
  <c r="G1824" i="12"/>
  <c r="F1824" i="12"/>
  <c r="E1824" i="12"/>
  <c r="I1823" i="12"/>
  <c r="J1823" i="12" s="1"/>
  <c r="H1823" i="12"/>
  <c r="G1823" i="12"/>
  <c r="F1823" i="12"/>
  <c r="E1823" i="12"/>
  <c r="I1822" i="12"/>
  <c r="H1822" i="12"/>
  <c r="G1822" i="12"/>
  <c r="F1822" i="12"/>
  <c r="E1822" i="12"/>
  <c r="I1821" i="12"/>
  <c r="J1821" i="12" s="1"/>
  <c r="H1821" i="12"/>
  <c r="G1821" i="12"/>
  <c r="F1821" i="12"/>
  <c r="E1821" i="12"/>
  <c r="I1820" i="12"/>
  <c r="H1820" i="12"/>
  <c r="G1820" i="12"/>
  <c r="F1820" i="12"/>
  <c r="E1820" i="12"/>
  <c r="I1819" i="12"/>
  <c r="J1819" i="12" s="1"/>
  <c r="H1819" i="12"/>
  <c r="G1819" i="12"/>
  <c r="F1819" i="12"/>
  <c r="E1819" i="12"/>
  <c r="I1818" i="12"/>
  <c r="H1818" i="12"/>
  <c r="G1818" i="12"/>
  <c r="F1818" i="12"/>
  <c r="E1818" i="12"/>
  <c r="I1817" i="12"/>
  <c r="L1817" i="12" s="1"/>
  <c r="H1817" i="12"/>
  <c r="G1817" i="12"/>
  <c r="F1817" i="12"/>
  <c r="E1817" i="12"/>
  <c r="I1816" i="12"/>
  <c r="H1816" i="12"/>
  <c r="G1816" i="12"/>
  <c r="F1816" i="12"/>
  <c r="E1816" i="12"/>
  <c r="I1815" i="12"/>
  <c r="H1815" i="12"/>
  <c r="G1815" i="12"/>
  <c r="F1815" i="12"/>
  <c r="E1815" i="12"/>
  <c r="I1814" i="12"/>
  <c r="H1814" i="12"/>
  <c r="G1814" i="12"/>
  <c r="F1814" i="12"/>
  <c r="E1814" i="12"/>
  <c r="I1813" i="12"/>
  <c r="J1813" i="12" s="1"/>
  <c r="H1813" i="12"/>
  <c r="G1813" i="12"/>
  <c r="F1813" i="12"/>
  <c r="E1813" i="12"/>
  <c r="I1812" i="12"/>
  <c r="J1812" i="12" s="1"/>
  <c r="H1812" i="12"/>
  <c r="G1812" i="12"/>
  <c r="F1812" i="12"/>
  <c r="E1812" i="12"/>
  <c r="I1811" i="12"/>
  <c r="J1811" i="12" s="1"/>
  <c r="H1811" i="12"/>
  <c r="G1811" i="12"/>
  <c r="F1811" i="12"/>
  <c r="E1811" i="12"/>
  <c r="I1810" i="12"/>
  <c r="H1810" i="12"/>
  <c r="G1810" i="12"/>
  <c r="F1810" i="12"/>
  <c r="E1810" i="12"/>
  <c r="I1809" i="12"/>
  <c r="H1809" i="12"/>
  <c r="G1809" i="12"/>
  <c r="F1809" i="12"/>
  <c r="E1809" i="12"/>
  <c r="I1808" i="12"/>
  <c r="H1808" i="12"/>
  <c r="G1808" i="12"/>
  <c r="F1808" i="12"/>
  <c r="E1808" i="12"/>
  <c r="I1807" i="12"/>
  <c r="H1807" i="12"/>
  <c r="G1807" i="12"/>
  <c r="F1807" i="12"/>
  <c r="E1807" i="12"/>
  <c r="I1806" i="12"/>
  <c r="H1806" i="12"/>
  <c r="G1806" i="12"/>
  <c r="F1806" i="12"/>
  <c r="E1806" i="12"/>
  <c r="I1805" i="12"/>
  <c r="H1805" i="12"/>
  <c r="G1805" i="12"/>
  <c r="F1805" i="12"/>
  <c r="E1805" i="12"/>
  <c r="I1804" i="12"/>
  <c r="H1804" i="12"/>
  <c r="G1804" i="12"/>
  <c r="F1804" i="12"/>
  <c r="E1804" i="12"/>
  <c r="I1803" i="12"/>
  <c r="H1803" i="12"/>
  <c r="G1803" i="12"/>
  <c r="F1803" i="12"/>
  <c r="E1803" i="12"/>
  <c r="I1802" i="12"/>
  <c r="H1802" i="12"/>
  <c r="G1802" i="12"/>
  <c r="F1802" i="12"/>
  <c r="E1802" i="12"/>
  <c r="I1801" i="12"/>
  <c r="J1801" i="12" s="1"/>
  <c r="H1801" i="12"/>
  <c r="G1801" i="12"/>
  <c r="F1801" i="12"/>
  <c r="E1801" i="12"/>
  <c r="I1800" i="12"/>
  <c r="H1800" i="12"/>
  <c r="G1800" i="12"/>
  <c r="F1800" i="12"/>
  <c r="E1800" i="12"/>
  <c r="I1799" i="12"/>
  <c r="H1799" i="12"/>
  <c r="G1799" i="12"/>
  <c r="F1799" i="12"/>
  <c r="E1799" i="12"/>
  <c r="I1798" i="12"/>
  <c r="J1798" i="12" s="1"/>
  <c r="H1798" i="12"/>
  <c r="G1798" i="12"/>
  <c r="F1798" i="12"/>
  <c r="E1798" i="12"/>
  <c r="I1797" i="12"/>
  <c r="J1797" i="12" s="1"/>
  <c r="H1797" i="12"/>
  <c r="G1797" i="12"/>
  <c r="F1797" i="12"/>
  <c r="E1797" i="12"/>
  <c r="I1796" i="12"/>
  <c r="H1796" i="12"/>
  <c r="G1796" i="12"/>
  <c r="F1796" i="12"/>
  <c r="E1796" i="12"/>
  <c r="I1795" i="12"/>
  <c r="J1795" i="12" s="1"/>
  <c r="H1795" i="12"/>
  <c r="G1795" i="12"/>
  <c r="F1795" i="12"/>
  <c r="E1795" i="12"/>
  <c r="I1794" i="12"/>
  <c r="H1794" i="12"/>
  <c r="G1794" i="12"/>
  <c r="F1794" i="12"/>
  <c r="E1794" i="12"/>
  <c r="I1793" i="12"/>
  <c r="H1793" i="12"/>
  <c r="G1793" i="12"/>
  <c r="F1793" i="12"/>
  <c r="E1793" i="12"/>
  <c r="I1792" i="12"/>
  <c r="J1792" i="12" s="1"/>
  <c r="H1792" i="12"/>
  <c r="G1792" i="12"/>
  <c r="F1792" i="12"/>
  <c r="E1792" i="12"/>
  <c r="I1791" i="12"/>
  <c r="J1791" i="12" s="1"/>
  <c r="H1791" i="12"/>
  <c r="G1791" i="12"/>
  <c r="F1791" i="12"/>
  <c r="E1791" i="12"/>
  <c r="I1790" i="12"/>
  <c r="H1790" i="12"/>
  <c r="G1790" i="12"/>
  <c r="F1790" i="12"/>
  <c r="E1790" i="12"/>
  <c r="I1789" i="12"/>
  <c r="J1789" i="12" s="1"/>
  <c r="H1789" i="12"/>
  <c r="G1789" i="12"/>
  <c r="F1789" i="12"/>
  <c r="E1789" i="12"/>
  <c r="I1788" i="12"/>
  <c r="H1788" i="12"/>
  <c r="G1788" i="12"/>
  <c r="F1788" i="12"/>
  <c r="E1788" i="12"/>
  <c r="I1787" i="12"/>
  <c r="H1787" i="12"/>
  <c r="G1787" i="12"/>
  <c r="F1787" i="12"/>
  <c r="E1787" i="12"/>
  <c r="I1786" i="12"/>
  <c r="H1786" i="12"/>
  <c r="G1786" i="12"/>
  <c r="F1786" i="12"/>
  <c r="E1786" i="12"/>
  <c r="I1785" i="12"/>
  <c r="J1785" i="12" s="1"/>
  <c r="H1785" i="12"/>
  <c r="G1785" i="12"/>
  <c r="F1785" i="12"/>
  <c r="E1785" i="12"/>
  <c r="I1784" i="12"/>
  <c r="H1784" i="12"/>
  <c r="G1784" i="12"/>
  <c r="F1784" i="12"/>
  <c r="E1784" i="12"/>
  <c r="I1783" i="12"/>
  <c r="J1783" i="12" s="1"/>
  <c r="H1783" i="12"/>
  <c r="G1783" i="12"/>
  <c r="F1783" i="12"/>
  <c r="E1783" i="12"/>
  <c r="I1782" i="12"/>
  <c r="H1782" i="12"/>
  <c r="G1782" i="12"/>
  <c r="F1782" i="12"/>
  <c r="E1782" i="12"/>
  <c r="I1781" i="12"/>
  <c r="J1781" i="12" s="1"/>
  <c r="H1781" i="12"/>
  <c r="G1781" i="12"/>
  <c r="F1781" i="12"/>
  <c r="E1781" i="12"/>
  <c r="I1780" i="12"/>
  <c r="H1780" i="12"/>
  <c r="G1780" i="12"/>
  <c r="F1780" i="12"/>
  <c r="E1780" i="12"/>
  <c r="I1779" i="12"/>
  <c r="H1779" i="12"/>
  <c r="G1779" i="12"/>
  <c r="F1779" i="12"/>
  <c r="E1779" i="12"/>
  <c r="I1778" i="12"/>
  <c r="H1778" i="12"/>
  <c r="G1778" i="12"/>
  <c r="F1778" i="12"/>
  <c r="E1778" i="12"/>
  <c r="I1777" i="12"/>
  <c r="J1777" i="12" s="1"/>
  <c r="H1777" i="12"/>
  <c r="G1777" i="12"/>
  <c r="F1777" i="12"/>
  <c r="E1777" i="12"/>
  <c r="I1776" i="12"/>
  <c r="J1776" i="12" s="1"/>
  <c r="H1776" i="12"/>
  <c r="G1776" i="12"/>
  <c r="F1776" i="12"/>
  <c r="E1776" i="12"/>
  <c r="I1775" i="12"/>
  <c r="J1775" i="12" s="1"/>
  <c r="H1775" i="12"/>
  <c r="G1775" i="12"/>
  <c r="F1775" i="12"/>
  <c r="E1775" i="12"/>
  <c r="I1774" i="12"/>
  <c r="L1774" i="12" s="1"/>
  <c r="H1774" i="12"/>
  <c r="G1774" i="12"/>
  <c r="F1774" i="12"/>
  <c r="E1774" i="12"/>
  <c r="I1773" i="12"/>
  <c r="H1773" i="12"/>
  <c r="G1773" i="12"/>
  <c r="F1773" i="12"/>
  <c r="E1773" i="12"/>
  <c r="I1772" i="12"/>
  <c r="H1772" i="12"/>
  <c r="G1772" i="12"/>
  <c r="F1772" i="12"/>
  <c r="E1772" i="12"/>
  <c r="I1771" i="12"/>
  <c r="H1771" i="12"/>
  <c r="G1771" i="12"/>
  <c r="F1771" i="12"/>
  <c r="E1771" i="12"/>
  <c r="I1770" i="12"/>
  <c r="H1770" i="12"/>
  <c r="G1770" i="12"/>
  <c r="F1770" i="12"/>
  <c r="E1770" i="12"/>
  <c r="I1769" i="12"/>
  <c r="H1769" i="12"/>
  <c r="G1769" i="12"/>
  <c r="F1769" i="12"/>
  <c r="E1769" i="12"/>
  <c r="I1768" i="12"/>
  <c r="H1768" i="12"/>
  <c r="G1768" i="12"/>
  <c r="F1768" i="12"/>
  <c r="E1768" i="12"/>
  <c r="I1767" i="12"/>
  <c r="H1767" i="12"/>
  <c r="G1767" i="12"/>
  <c r="F1767" i="12"/>
  <c r="E1767" i="12"/>
  <c r="I1766" i="12"/>
  <c r="H1766" i="12"/>
  <c r="G1766" i="12"/>
  <c r="F1766" i="12"/>
  <c r="E1766" i="12"/>
  <c r="I1765" i="12"/>
  <c r="J1765" i="12" s="1"/>
  <c r="H1765" i="12"/>
  <c r="G1765" i="12"/>
  <c r="F1765" i="12"/>
  <c r="E1765" i="12"/>
  <c r="I1764" i="12"/>
  <c r="H1764" i="12"/>
  <c r="G1764" i="12"/>
  <c r="F1764" i="12"/>
  <c r="E1764" i="12"/>
  <c r="I1763" i="12"/>
  <c r="J1763" i="12" s="1"/>
  <c r="H1763" i="12"/>
  <c r="G1763" i="12"/>
  <c r="F1763" i="12"/>
  <c r="E1763" i="12"/>
  <c r="I1762" i="12"/>
  <c r="J1762" i="12" s="1"/>
  <c r="H1762" i="12"/>
  <c r="G1762" i="12"/>
  <c r="F1762" i="12"/>
  <c r="E1762" i="12"/>
  <c r="I1761" i="12"/>
  <c r="J1761" i="12" s="1"/>
  <c r="H1761" i="12"/>
  <c r="G1761" i="12"/>
  <c r="F1761" i="12"/>
  <c r="E1761" i="12"/>
  <c r="I1760" i="12"/>
  <c r="H1760" i="12"/>
  <c r="G1760" i="12"/>
  <c r="F1760" i="12"/>
  <c r="E1760" i="12"/>
  <c r="I1759" i="12"/>
  <c r="J1759" i="12" s="1"/>
  <c r="H1759" i="12"/>
  <c r="G1759" i="12"/>
  <c r="F1759" i="12"/>
  <c r="E1759" i="12"/>
  <c r="I1758" i="12"/>
  <c r="H1758" i="12"/>
  <c r="G1758" i="12"/>
  <c r="F1758" i="12"/>
  <c r="E1758" i="12"/>
  <c r="I1757" i="12"/>
  <c r="H1757" i="12"/>
  <c r="G1757" i="12"/>
  <c r="F1757" i="12"/>
  <c r="E1757" i="12"/>
  <c r="I1756" i="12"/>
  <c r="J1756" i="12" s="1"/>
  <c r="H1756" i="12"/>
  <c r="G1756" i="12"/>
  <c r="F1756" i="12"/>
  <c r="E1756" i="12"/>
  <c r="I1755" i="12"/>
  <c r="J1755" i="12" s="1"/>
  <c r="H1755" i="12"/>
  <c r="G1755" i="12"/>
  <c r="F1755" i="12"/>
  <c r="E1755" i="12"/>
  <c r="I1754" i="12"/>
  <c r="H1754" i="12"/>
  <c r="G1754" i="12"/>
  <c r="F1754" i="12"/>
  <c r="E1754" i="12"/>
  <c r="I1753" i="12"/>
  <c r="L1753" i="12" s="1"/>
  <c r="H1753" i="12"/>
  <c r="G1753" i="12"/>
  <c r="F1753" i="12"/>
  <c r="E1753" i="12"/>
  <c r="I1752" i="12"/>
  <c r="H1752" i="12"/>
  <c r="G1752" i="12"/>
  <c r="F1752" i="12"/>
  <c r="E1752" i="12"/>
  <c r="I1751" i="12"/>
  <c r="H1751" i="12"/>
  <c r="G1751" i="12"/>
  <c r="F1751" i="12"/>
  <c r="E1751" i="12"/>
  <c r="I1750" i="12"/>
  <c r="H1750" i="12"/>
  <c r="G1750" i="12"/>
  <c r="F1750" i="12"/>
  <c r="E1750" i="12"/>
  <c r="I1749" i="12"/>
  <c r="J1749" i="12" s="1"/>
  <c r="H1749" i="12"/>
  <c r="G1749" i="12"/>
  <c r="F1749" i="12"/>
  <c r="E1749" i="12"/>
  <c r="I1748" i="12"/>
  <c r="H1748" i="12"/>
  <c r="G1748" i="12"/>
  <c r="F1748" i="12"/>
  <c r="E1748" i="12"/>
  <c r="I1747" i="12"/>
  <c r="J1747" i="12" s="1"/>
  <c r="H1747" i="12"/>
  <c r="G1747" i="12"/>
  <c r="F1747" i="12"/>
  <c r="E1747" i="12"/>
  <c r="I1746" i="12"/>
  <c r="H1746" i="12"/>
  <c r="G1746" i="12"/>
  <c r="F1746" i="12"/>
  <c r="E1746" i="12"/>
  <c r="I1745" i="12"/>
  <c r="J1745" i="12" s="1"/>
  <c r="H1745" i="12"/>
  <c r="G1745" i="12"/>
  <c r="F1745" i="12"/>
  <c r="E1745" i="12"/>
  <c r="I1744" i="12"/>
  <c r="H1744" i="12"/>
  <c r="G1744" i="12"/>
  <c r="F1744" i="12"/>
  <c r="E1744" i="12"/>
  <c r="I1743" i="12"/>
  <c r="H1743" i="12"/>
  <c r="G1743" i="12"/>
  <c r="F1743" i="12"/>
  <c r="E1743" i="12"/>
  <c r="I1742" i="12"/>
  <c r="H1742" i="12"/>
  <c r="G1742" i="12"/>
  <c r="F1742" i="12"/>
  <c r="E1742" i="12"/>
  <c r="I1741" i="12"/>
  <c r="J1741" i="12" s="1"/>
  <c r="H1741" i="12"/>
  <c r="G1741" i="12"/>
  <c r="F1741" i="12"/>
  <c r="E1741" i="12"/>
  <c r="I1740" i="12"/>
  <c r="J1740" i="12" s="1"/>
  <c r="H1740" i="12"/>
  <c r="G1740" i="12"/>
  <c r="F1740" i="12"/>
  <c r="E1740" i="12"/>
  <c r="I1739" i="12"/>
  <c r="J1739" i="12" s="1"/>
  <c r="H1739" i="12"/>
  <c r="G1739" i="12"/>
  <c r="F1739" i="12"/>
  <c r="E1739" i="12"/>
  <c r="I1738" i="12"/>
  <c r="H1738" i="12"/>
  <c r="G1738" i="12"/>
  <c r="F1738" i="12"/>
  <c r="E1738" i="12"/>
  <c r="I1737" i="12"/>
  <c r="H1737" i="12"/>
  <c r="G1737" i="12"/>
  <c r="F1737" i="12"/>
  <c r="E1737" i="12"/>
  <c r="I1736" i="12"/>
  <c r="H1736" i="12"/>
  <c r="G1736" i="12"/>
  <c r="F1736" i="12"/>
  <c r="E1736" i="12"/>
  <c r="I1735" i="12"/>
  <c r="H1735" i="12"/>
  <c r="G1735" i="12"/>
  <c r="F1735" i="12"/>
  <c r="E1735" i="12"/>
  <c r="I1734" i="12"/>
  <c r="H1734" i="12"/>
  <c r="G1734" i="12"/>
  <c r="F1734" i="12"/>
  <c r="E1734" i="12"/>
  <c r="I1733" i="12"/>
  <c r="J1733" i="12" s="1"/>
  <c r="H1733" i="12"/>
  <c r="G1733" i="12"/>
  <c r="F1733" i="12"/>
  <c r="E1733" i="12"/>
  <c r="I1732" i="12"/>
  <c r="H1732" i="12"/>
  <c r="G1732" i="12"/>
  <c r="F1732" i="12"/>
  <c r="E1732" i="12"/>
  <c r="I1731" i="12"/>
  <c r="L1731" i="12" s="1"/>
  <c r="H1731" i="12"/>
  <c r="G1731" i="12"/>
  <c r="F1731" i="12"/>
  <c r="E1731" i="12"/>
  <c r="I1730" i="12"/>
  <c r="H1730" i="12"/>
  <c r="G1730" i="12"/>
  <c r="F1730" i="12"/>
  <c r="E1730" i="12"/>
  <c r="I1729" i="12"/>
  <c r="J1729" i="12" s="1"/>
  <c r="H1729" i="12"/>
  <c r="G1729" i="12"/>
  <c r="F1729" i="12"/>
  <c r="E1729" i="12"/>
  <c r="I1728" i="12"/>
  <c r="H1728" i="12"/>
  <c r="G1728" i="12"/>
  <c r="F1728" i="12"/>
  <c r="E1728" i="12"/>
  <c r="I1727" i="12"/>
  <c r="J1727" i="12" s="1"/>
  <c r="H1727" i="12"/>
  <c r="G1727" i="12"/>
  <c r="F1727" i="12"/>
  <c r="E1727" i="12"/>
  <c r="I1726" i="12"/>
  <c r="J1726" i="12" s="1"/>
  <c r="H1726" i="12"/>
  <c r="G1726" i="12"/>
  <c r="F1726" i="12"/>
  <c r="E1726" i="12"/>
  <c r="I1725" i="12"/>
  <c r="J1725" i="12" s="1"/>
  <c r="H1725" i="12"/>
  <c r="G1725" i="12"/>
  <c r="F1725" i="12"/>
  <c r="E1725" i="12"/>
  <c r="I1724" i="12"/>
  <c r="H1724" i="12"/>
  <c r="G1724" i="12"/>
  <c r="F1724" i="12"/>
  <c r="E1724" i="12"/>
  <c r="I1723" i="12"/>
  <c r="J1723" i="12" s="1"/>
  <c r="H1723" i="12"/>
  <c r="G1723" i="12"/>
  <c r="F1723" i="12"/>
  <c r="E1723" i="12"/>
  <c r="I1722" i="12"/>
  <c r="H1722" i="12"/>
  <c r="G1722" i="12"/>
  <c r="F1722" i="12"/>
  <c r="E1722" i="12"/>
  <c r="I1721" i="12"/>
  <c r="H1721" i="12"/>
  <c r="G1721" i="12"/>
  <c r="F1721" i="12"/>
  <c r="E1721" i="12"/>
  <c r="I1720" i="12"/>
  <c r="J1720" i="12" s="1"/>
  <c r="H1720" i="12"/>
  <c r="G1720" i="12"/>
  <c r="F1720" i="12"/>
  <c r="E1720" i="12"/>
  <c r="I1719" i="12"/>
  <c r="J1719" i="12" s="1"/>
  <c r="H1719" i="12"/>
  <c r="G1719" i="12"/>
  <c r="F1719" i="12"/>
  <c r="E1719" i="12"/>
  <c r="I1718" i="12"/>
  <c r="H1718" i="12"/>
  <c r="G1718" i="12"/>
  <c r="F1718" i="12"/>
  <c r="E1718" i="12"/>
  <c r="I1717" i="12"/>
  <c r="J1717" i="12" s="1"/>
  <c r="H1717" i="12"/>
  <c r="G1717" i="12"/>
  <c r="F1717" i="12"/>
  <c r="E1717" i="12"/>
  <c r="I1716" i="12"/>
  <c r="H1716" i="12"/>
  <c r="G1716" i="12"/>
  <c r="F1716" i="12"/>
  <c r="E1716" i="12"/>
  <c r="I1715" i="12"/>
  <c r="H1715" i="12"/>
  <c r="G1715" i="12"/>
  <c r="F1715" i="12"/>
  <c r="E1715" i="12"/>
  <c r="I1714" i="12"/>
  <c r="H1714" i="12"/>
  <c r="G1714" i="12"/>
  <c r="F1714" i="12"/>
  <c r="E1714" i="12"/>
  <c r="I1713" i="12"/>
  <c r="J1713" i="12" s="1"/>
  <c r="H1713" i="12"/>
  <c r="G1713" i="12"/>
  <c r="F1713" i="12"/>
  <c r="E1713" i="12"/>
  <c r="I1712" i="12"/>
  <c r="H1712" i="12"/>
  <c r="G1712" i="12"/>
  <c r="F1712" i="12"/>
  <c r="E1712" i="12"/>
  <c r="I1711" i="12"/>
  <c r="J1711" i="12" s="1"/>
  <c r="H1711" i="12"/>
  <c r="G1711" i="12"/>
  <c r="F1711" i="12"/>
  <c r="E1711" i="12"/>
  <c r="I1710" i="12"/>
  <c r="H1710" i="12"/>
  <c r="G1710" i="12"/>
  <c r="F1710" i="12"/>
  <c r="E1710" i="12"/>
  <c r="I1709" i="12"/>
  <c r="L1709" i="12" s="1"/>
  <c r="H1709" i="12"/>
  <c r="G1709" i="12"/>
  <c r="F1709" i="12"/>
  <c r="E1709" i="12"/>
  <c r="I1708" i="12"/>
  <c r="H1708" i="12"/>
  <c r="G1708" i="12"/>
  <c r="F1708" i="12"/>
  <c r="E1708" i="12"/>
  <c r="I1707" i="12"/>
  <c r="H1707" i="12"/>
  <c r="G1707" i="12"/>
  <c r="F1707" i="12"/>
  <c r="E1707" i="12"/>
  <c r="I1706" i="12"/>
  <c r="H1706" i="12"/>
  <c r="G1706" i="12"/>
  <c r="F1706" i="12"/>
  <c r="E1706" i="12"/>
  <c r="I1705" i="12"/>
  <c r="J1705" i="12" s="1"/>
  <c r="H1705" i="12"/>
  <c r="G1705" i="12"/>
  <c r="F1705" i="12"/>
  <c r="E1705" i="12"/>
  <c r="I1704" i="12"/>
  <c r="J1704" i="12" s="1"/>
  <c r="H1704" i="12"/>
  <c r="G1704" i="12"/>
  <c r="F1704" i="12"/>
  <c r="E1704" i="12"/>
  <c r="I1703" i="12"/>
  <c r="H1703" i="12"/>
  <c r="G1703" i="12"/>
  <c r="F1703" i="12"/>
  <c r="E1703" i="12"/>
  <c r="I1702" i="12"/>
  <c r="H1702" i="12"/>
  <c r="G1702" i="12"/>
  <c r="F1702" i="12"/>
  <c r="E1702" i="12"/>
  <c r="I1701" i="12"/>
  <c r="H1701" i="12"/>
  <c r="G1701" i="12"/>
  <c r="F1701" i="12"/>
  <c r="E1701" i="12"/>
  <c r="I1700" i="12"/>
  <c r="H1700" i="12"/>
  <c r="G1700" i="12"/>
  <c r="F1700" i="12"/>
  <c r="E1700" i="12"/>
  <c r="I1699" i="12"/>
  <c r="H1699" i="12"/>
  <c r="G1699" i="12"/>
  <c r="F1699" i="12"/>
  <c r="E1699" i="12"/>
  <c r="I1698" i="12"/>
  <c r="H1698" i="12"/>
  <c r="G1698" i="12"/>
  <c r="F1698" i="12"/>
  <c r="E1698" i="12"/>
  <c r="I1697" i="12"/>
  <c r="J1697" i="12" s="1"/>
  <c r="H1697" i="12"/>
  <c r="G1697" i="12"/>
  <c r="F1697" i="12"/>
  <c r="E1697" i="12"/>
  <c r="I1696" i="12"/>
  <c r="H1696" i="12"/>
  <c r="G1696" i="12"/>
  <c r="F1696" i="12"/>
  <c r="E1696" i="12"/>
  <c r="I1695" i="12"/>
  <c r="H1695" i="12"/>
  <c r="G1695" i="12"/>
  <c r="F1695" i="12"/>
  <c r="E1695" i="12"/>
  <c r="I1694" i="12"/>
  <c r="H1694" i="12"/>
  <c r="G1694" i="12"/>
  <c r="F1694" i="12"/>
  <c r="E1694" i="12"/>
  <c r="I1693" i="12"/>
  <c r="J1693" i="12" s="1"/>
  <c r="H1693" i="12"/>
  <c r="G1693" i="12"/>
  <c r="F1693" i="12"/>
  <c r="E1693" i="12"/>
  <c r="I1692" i="12"/>
  <c r="H1692" i="12"/>
  <c r="G1692" i="12"/>
  <c r="F1692" i="12"/>
  <c r="E1692" i="12"/>
  <c r="I1691" i="12"/>
  <c r="H1691" i="12"/>
  <c r="G1691" i="12"/>
  <c r="F1691" i="12"/>
  <c r="E1691" i="12"/>
  <c r="I1690" i="12"/>
  <c r="J1690" i="12" s="1"/>
  <c r="H1690" i="12"/>
  <c r="G1690" i="12"/>
  <c r="F1690" i="12"/>
  <c r="E1690" i="12"/>
  <c r="I1689" i="12"/>
  <c r="J1689" i="12" s="1"/>
  <c r="H1689" i="12"/>
  <c r="G1689" i="12"/>
  <c r="F1689" i="12"/>
  <c r="E1689" i="12"/>
  <c r="I1688" i="12"/>
  <c r="K1688" i="12" s="1"/>
  <c r="H1688" i="12"/>
  <c r="G1688" i="12"/>
  <c r="F1688" i="12"/>
  <c r="E1688" i="12"/>
  <c r="I1687" i="12"/>
  <c r="J1687" i="12" s="1"/>
  <c r="H1687" i="12"/>
  <c r="G1687" i="12"/>
  <c r="F1687" i="12"/>
  <c r="E1687" i="12"/>
  <c r="I1686" i="12"/>
  <c r="H1686" i="12"/>
  <c r="G1686" i="12"/>
  <c r="F1686" i="12"/>
  <c r="E1686" i="12"/>
  <c r="I1685" i="12"/>
  <c r="H1685" i="12"/>
  <c r="G1685" i="12"/>
  <c r="F1685" i="12"/>
  <c r="E1685" i="12"/>
  <c r="I1684" i="12"/>
  <c r="J1684" i="12" s="1"/>
  <c r="H1684" i="12"/>
  <c r="G1684" i="12"/>
  <c r="F1684" i="12"/>
  <c r="E1684" i="12"/>
  <c r="I1683" i="12"/>
  <c r="J1683" i="12" s="1"/>
  <c r="H1683" i="12"/>
  <c r="G1683" i="12"/>
  <c r="F1683" i="12"/>
  <c r="E1683" i="12"/>
  <c r="I1682" i="12"/>
  <c r="H1682" i="12"/>
  <c r="G1682" i="12"/>
  <c r="F1682" i="12"/>
  <c r="E1682" i="12"/>
  <c r="I1681" i="12"/>
  <c r="J1681" i="12" s="1"/>
  <c r="H1681" i="12"/>
  <c r="G1681" i="12"/>
  <c r="F1681" i="12"/>
  <c r="E1681" i="12"/>
  <c r="I1680" i="12"/>
  <c r="H1680" i="12"/>
  <c r="G1680" i="12"/>
  <c r="F1680" i="12"/>
  <c r="E1680" i="12"/>
  <c r="I1679" i="12"/>
  <c r="H1679" i="12"/>
  <c r="G1679" i="12"/>
  <c r="F1679" i="12"/>
  <c r="E1679" i="12"/>
  <c r="I1678" i="12"/>
  <c r="H1678" i="12"/>
  <c r="G1678" i="12"/>
  <c r="F1678" i="12"/>
  <c r="E1678" i="12"/>
  <c r="I1677" i="12"/>
  <c r="J1677" i="12" s="1"/>
  <c r="H1677" i="12"/>
  <c r="G1677" i="12"/>
  <c r="F1677" i="12"/>
  <c r="E1677" i="12"/>
  <c r="I1676" i="12"/>
  <c r="H1676" i="12"/>
  <c r="G1676" i="12"/>
  <c r="F1676" i="12"/>
  <c r="E1676" i="12"/>
  <c r="I1675" i="12"/>
  <c r="J1675" i="12" s="1"/>
  <c r="H1675" i="12"/>
  <c r="G1675" i="12"/>
  <c r="F1675" i="12"/>
  <c r="E1675" i="12"/>
  <c r="I1674" i="12"/>
  <c r="H1674" i="12"/>
  <c r="G1674" i="12"/>
  <c r="F1674" i="12"/>
  <c r="E1674" i="12"/>
  <c r="I1673" i="12"/>
  <c r="H1673" i="12"/>
  <c r="G1673" i="12"/>
  <c r="F1673" i="12"/>
  <c r="E1673" i="12"/>
  <c r="I1672" i="12"/>
  <c r="H1672" i="12"/>
  <c r="G1672" i="12"/>
  <c r="F1672" i="12"/>
  <c r="E1672" i="12"/>
  <c r="I1671" i="12"/>
  <c r="H1671" i="12"/>
  <c r="G1671" i="12"/>
  <c r="F1671" i="12"/>
  <c r="E1671" i="12"/>
  <c r="I1670" i="12"/>
  <c r="H1670" i="12"/>
  <c r="G1670" i="12"/>
  <c r="F1670" i="12"/>
  <c r="E1670" i="12"/>
  <c r="I1669" i="12"/>
  <c r="J1669" i="12" s="1"/>
  <c r="H1669" i="12"/>
  <c r="G1669" i="12"/>
  <c r="F1669" i="12"/>
  <c r="E1669" i="12"/>
  <c r="I1668" i="12"/>
  <c r="J1668" i="12" s="1"/>
  <c r="H1668" i="12"/>
  <c r="G1668" i="12"/>
  <c r="F1668" i="12"/>
  <c r="E1668" i="12"/>
  <c r="I1667" i="12"/>
  <c r="J1667" i="12" s="1"/>
  <c r="H1667" i="12"/>
  <c r="G1667" i="12"/>
  <c r="F1667" i="12"/>
  <c r="E1667" i="12"/>
  <c r="I1666" i="12"/>
  <c r="L1666" i="12" s="1"/>
  <c r="H1666" i="12"/>
  <c r="G1666" i="12"/>
  <c r="F1666" i="12"/>
  <c r="E1666" i="12"/>
  <c r="I1665" i="12"/>
  <c r="H1665" i="12"/>
  <c r="G1665" i="12"/>
  <c r="F1665" i="12"/>
  <c r="E1665" i="12"/>
  <c r="I1664" i="12"/>
  <c r="H1664" i="12"/>
  <c r="G1664" i="12"/>
  <c r="F1664" i="12"/>
  <c r="E1664" i="12"/>
  <c r="I1663" i="12"/>
  <c r="H1663" i="12"/>
  <c r="G1663" i="12"/>
  <c r="F1663" i="12"/>
  <c r="E1663" i="12"/>
  <c r="I1662" i="12"/>
  <c r="H1662" i="12"/>
  <c r="G1662" i="12"/>
  <c r="F1662" i="12"/>
  <c r="E1662" i="12"/>
  <c r="I1661" i="12"/>
  <c r="J1661" i="12" s="1"/>
  <c r="H1661" i="12"/>
  <c r="G1661" i="12"/>
  <c r="F1661" i="12"/>
  <c r="E1661" i="12"/>
  <c r="I1660" i="12"/>
  <c r="H1660" i="12"/>
  <c r="G1660" i="12"/>
  <c r="F1660" i="12"/>
  <c r="E1660" i="12"/>
  <c r="I1659" i="12"/>
  <c r="H1659" i="12"/>
  <c r="G1659" i="12"/>
  <c r="F1659" i="12"/>
  <c r="E1659" i="12"/>
  <c r="I1658" i="12"/>
  <c r="H1658" i="12"/>
  <c r="G1658" i="12"/>
  <c r="F1658" i="12"/>
  <c r="E1658" i="12"/>
  <c r="I1657" i="12"/>
  <c r="J1657" i="12" s="1"/>
  <c r="H1657" i="12"/>
  <c r="G1657" i="12"/>
  <c r="F1657" i="12"/>
  <c r="E1657" i="12"/>
  <c r="I1656" i="12"/>
  <c r="H1656" i="12"/>
  <c r="G1656" i="12"/>
  <c r="F1656" i="12"/>
  <c r="E1656" i="12"/>
  <c r="I1655" i="12"/>
  <c r="H1655" i="12"/>
  <c r="G1655" i="12"/>
  <c r="F1655" i="12"/>
  <c r="E1655" i="12"/>
  <c r="I1654" i="12"/>
  <c r="J1654" i="12" s="1"/>
  <c r="H1654" i="12"/>
  <c r="G1654" i="12"/>
  <c r="F1654" i="12"/>
  <c r="E1654" i="12"/>
  <c r="I1653" i="12"/>
  <c r="J1653" i="12" s="1"/>
  <c r="H1653" i="12"/>
  <c r="G1653" i="12"/>
  <c r="F1653" i="12"/>
  <c r="E1653" i="12"/>
  <c r="I1652" i="12"/>
  <c r="H1652" i="12"/>
  <c r="G1652" i="12"/>
  <c r="F1652" i="12"/>
  <c r="E1652" i="12"/>
  <c r="I1651" i="12"/>
  <c r="J1651" i="12" s="1"/>
  <c r="H1651" i="12"/>
  <c r="G1651" i="12"/>
  <c r="F1651" i="12"/>
  <c r="E1651" i="12"/>
  <c r="I1650" i="12"/>
  <c r="H1650" i="12"/>
  <c r="G1650" i="12"/>
  <c r="F1650" i="12"/>
  <c r="E1650" i="12"/>
  <c r="I1649" i="12"/>
  <c r="H1649" i="12"/>
  <c r="G1649" i="12"/>
  <c r="F1649" i="12"/>
  <c r="E1649" i="12"/>
  <c r="I1648" i="12"/>
  <c r="J1648" i="12" s="1"/>
  <c r="H1648" i="12"/>
  <c r="G1648" i="12"/>
  <c r="F1648" i="12"/>
  <c r="E1648" i="12"/>
  <c r="I1647" i="12"/>
  <c r="J1647" i="12" s="1"/>
  <c r="H1647" i="12"/>
  <c r="G1647" i="12"/>
  <c r="F1647" i="12"/>
  <c r="E1647" i="12"/>
  <c r="I1646" i="12"/>
  <c r="H1646" i="12"/>
  <c r="G1646" i="12"/>
  <c r="F1646" i="12"/>
  <c r="E1646" i="12"/>
  <c r="I1645" i="12"/>
  <c r="L1645" i="12" s="1"/>
  <c r="H1645" i="12"/>
  <c r="G1645" i="12"/>
  <c r="F1645" i="12"/>
  <c r="E1645" i="12"/>
  <c r="I1644" i="12"/>
  <c r="H1644" i="12"/>
  <c r="G1644" i="12"/>
  <c r="F1644" i="12"/>
  <c r="E1644" i="12"/>
  <c r="I1643" i="12"/>
  <c r="H1643" i="12"/>
  <c r="G1643" i="12"/>
  <c r="F1643" i="12"/>
  <c r="E1643" i="12"/>
  <c r="I1642" i="12"/>
  <c r="H1642" i="12"/>
  <c r="G1642" i="12"/>
  <c r="F1642" i="12"/>
  <c r="E1642" i="12"/>
  <c r="I1641" i="12"/>
  <c r="J1641" i="12" s="1"/>
  <c r="H1641" i="12"/>
  <c r="G1641" i="12"/>
  <c r="F1641" i="12"/>
  <c r="E1641" i="12"/>
  <c r="I1640" i="12"/>
  <c r="H1640" i="12"/>
  <c r="G1640" i="12"/>
  <c r="F1640" i="12"/>
  <c r="E1640" i="12"/>
  <c r="I1639" i="12"/>
  <c r="J1639" i="12" s="1"/>
  <c r="H1639" i="12"/>
  <c r="G1639" i="12"/>
  <c r="F1639" i="12"/>
  <c r="E1639" i="12"/>
  <c r="I1638" i="12"/>
  <c r="H1638" i="12"/>
  <c r="G1638" i="12"/>
  <c r="F1638" i="12"/>
  <c r="E1638" i="12"/>
  <c r="I1637" i="12"/>
  <c r="H1637" i="12"/>
  <c r="G1637" i="12"/>
  <c r="F1637" i="12"/>
  <c r="E1637" i="12"/>
  <c r="I1636" i="12"/>
  <c r="H1636" i="12"/>
  <c r="G1636" i="12"/>
  <c r="F1636" i="12"/>
  <c r="E1636" i="12"/>
  <c r="I1635" i="12"/>
  <c r="H1635" i="12"/>
  <c r="G1635" i="12"/>
  <c r="F1635" i="12"/>
  <c r="E1635" i="12"/>
  <c r="I1634" i="12"/>
  <c r="H1634" i="12"/>
  <c r="G1634" i="12"/>
  <c r="F1634" i="12"/>
  <c r="E1634" i="12"/>
  <c r="I1633" i="12"/>
  <c r="J1633" i="12" s="1"/>
  <c r="H1633" i="12"/>
  <c r="G1633" i="12"/>
  <c r="F1633" i="12"/>
  <c r="E1633" i="12"/>
  <c r="I1632" i="12"/>
  <c r="J1632" i="12" s="1"/>
  <c r="H1632" i="12"/>
  <c r="G1632" i="12"/>
  <c r="F1632" i="12"/>
  <c r="E1632" i="12"/>
  <c r="I1631" i="12"/>
  <c r="H1631" i="12"/>
  <c r="G1631" i="12"/>
  <c r="F1631" i="12"/>
  <c r="E1631" i="12"/>
  <c r="I1630" i="12"/>
  <c r="H1630" i="12"/>
  <c r="G1630" i="12"/>
  <c r="F1630" i="12"/>
  <c r="E1630" i="12"/>
  <c r="I1629" i="12"/>
  <c r="H1629" i="12"/>
  <c r="G1629" i="12"/>
  <c r="F1629" i="12"/>
  <c r="E1629" i="12"/>
  <c r="I1628" i="12"/>
  <c r="H1628" i="12"/>
  <c r="G1628" i="12"/>
  <c r="F1628" i="12"/>
  <c r="E1628" i="12"/>
  <c r="I1627" i="12"/>
  <c r="H1627" i="12"/>
  <c r="G1627" i="12"/>
  <c r="F1627" i="12"/>
  <c r="E1627" i="12"/>
  <c r="I1626" i="12"/>
  <c r="H1626" i="12"/>
  <c r="G1626" i="12"/>
  <c r="F1626" i="12"/>
  <c r="E1626" i="12"/>
  <c r="I1625" i="12"/>
  <c r="H1625" i="12"/>
  <c r="G1625" i="12"/>
  <c r="F1625" i="12"/>
  <c r="E1625" i="12"/>
  <c r="I1624" i="12"/>
  <c r="H1624" i="12"/>
  <c r="G1624" i="12"/>
  <c r="F1624" i="12"/>
  <c r="E1624" i="12"/>
  <c r="I1623" i="12"/>
  <c r="L1623" i="12" s="1"/>
  <c r="H1623" i="12"/>
  <c r="G1623" i="12"/>
  <c r="F1623" i="12"/>
  <c r="E1623" i="12"/>
  <c r="I1622" i="12"/>
  <c r="H1622" i="12"/>
  <c r="G1622" i="12"/>
  <c r="F1622" i="12"/>
  <c r="E1622" i="12"/>
  <c r="I1621" i="12"/>
  <c r="J1621" i="12" s="1"/>
  <c r="H1621" i="12"/>
  <c r="G1621" i="12"/>
  <c r="F1621" i="12"/>
  <c r="E1621" i="12"/>
  <c r="I1620" i="12"/>
  <c r="H1620" i="12"/>
  <c r="G1620" i="12"/>
  <c r="F1620" i="12"/>
  <c r="E1620" i="12"/>
  <c r="I1619" i="12"/>
  <c r="J1619" i="12" s="1"/>
  <c r="H1619" i="12"/>
  <c r="G1619" i="12"/>
  <c r="F1619" i="12"/>
  <c r="E1619" i="12"/>
  <c r="I1618" i="12"/>
  <c r="J1618" i="12" s="1"/>
  <c r="H1618" i="12"/>
  <c r="G1618" i="12"/>
  <c r="F1618" i="12"/>
  <c r="E1618" i="12"/>
  <c r="I1617" i="12"/>
  <c r="J1617" i="12" s="1"/>
  <c r="H1617" i="12"/>
  <c r="G1617" i="12"/>
  <c r="F1617" i="12"/>
  <c r="E1617" i="12"/>
  <c r="I1616" i="12"/>
  <c r="H1616" i="12"/>
  <c r="G1616" i="12"/>
  <c r="F1616" i="12"/>
  <c r="E1616" i="12"/>
  <c r="I1615" i="12"/>
  <c r="J1615" i="12" s="1"/>
  <c r="H1615" i="12"/>
  <c r="G1615" i="12"/>
  <c r="F1615" i="12"/>
  <c r="E1615" i="12"/>
  <c r="I1614" i="12"/>
  <c r="H1614" i="12"/>
  <c r="G1614" i="12"/>
  <c r="F1614" i="12"/>
  <c r="E1614" i="12"/>
  <c r="I1613" i="12"/>
  <c r="H1613" i="12"/>
  <c r="G1613" i="12"/>
  <c r="F1613" i="12"/>
  <c r="E1613" i="12"/>
  <c r="I1612" i="12"/>
  <c r="J1612" i="12" s="1"/>
  <c r="H1612" i="12"/>
  <c r="G1612" i="12"/>
  <c r="F1612" i="12"/>
  <c r="E1612" i="12"/>
  <c r="I1611" i="12"/>
  <c r="J1611" i="12" s="1"/>
  <c r="H1611" i="12"/>
  <c r="G1611" i="12"/>
  <c r="F1611" i="12"/>
  <c r="E1611" i="12"/>
  <c r="I1610" i="12"/>
  <c r="H1610" i="12"/>
  <c r="G1610" i="12"/>
  <c r="F1610" i="12"/>
  <c r="E1610" i="12"/>
  <c r="I1609" i="12"/>
  <c r="J1609" i="12" s="1"/>
  <c r="H1609" i="12"/>
  <c r="G1609" i="12"/>
  <c r="F1609" i="12"/>
  <c r="E1609" i="12"/>
  <c r="I1608" i="12"/>
  <c r="H1608" i="12"/>
  <c r="G1608" i="12"/>
  <c r="F1608" i="12"/>
  <c r="E1608" i="12"/>
  <c r="I1607" i="12"/>
  <c r="H1607" i="12"/>
  <c r="G1607" i="12"/>
  <c r="F1607" i="12"/>
  <c r="E1607" i="12"/>
  <c r="I1606" i="12"/>
  <c r="H1606" i="12"/>
  <c r="G1606" i="12"/>
  <c r="F1606" i="12"/>
  <c r="E1606" i="12"/>
  <c r="I1605" i="12"/>
  <c r="J1605" i="12" s="1"/>
  <c r="H1605" i="12"/>
  <c r="G1605" i="12"/>
  <c r="F1605" i="12"/>
  <c r="E1605" i="12"/>
  <c r="I1604" i="12"/>
  <c r="H1604" i="12"/>
  <c r="G1604" i="12"/>
  <c r="F1604" i="12"/>
  <c r="E1604" i="12"/>
  <c r="I1603" i="12"/>
  <c r="J1603" i="12" s="1"/>
  <c r="H1603" i="12"/>
  <c r="G1603" i="12"/>
  <c r="F1603" i="12"/>
  <c r="E1603" i="12"/>
  <c r="I1602" i="12"/>
  <c r="H1602" i="12"/>
  <c r="G1602" i="12"/>
  <c r="F1602" i="12"/>
  <c r="E1602" i="12"/>
  <c r="I1601" i="12"/>
  <c r="H1601" i="12"/>
  <c r="G1601" i="12"/>
  <c r="F1601" i="12"/>
  <c r="E1601" i="12"/>
  <c r="I1600" i="12"/>
  <c r="H1600" i="12"/>
  <c r="G1600" i="12"/>
  <c r="F1600" i="12"/>
  <c r="E1600" i="12"/>
  <c r="I1599" i="12"/>
  <c r="H1599" i="12"/>
  <c r="G1599" i="12"/>
  <c r="F1599" i="12"/>
  <c r="E1599" i="12"/>
  <c r="I1598" i="12"/>
  <c r="H1598" i="12"/>
  <c r="G1598" i="12"/>
  <c r="F1598" i="12"/>
  <c r="E1598" i="12"/>
  <c r="I1597" i="12"/>
  <c r="J1597" i="12" s="1"/>
  <c r="H1597" i="12"/>
  <c r="G1597" i="12"/>
  <c r="F1597" i="12"/>
  <c r="E1597" i="12"/>
  <c r="I1596" i="12"/>
  <c r="J1596" i="12" s="1"/>
  <c r="H1596" i="12"/>
  <c r="G1596" i="12"/>
  <c r="F1596" i="12"/>
  <c r="E1596" i="12"/>
  <c r="I1595" i="12"/>
  <c r="H1595" i="12"/>
  <c r="G1595" i="12"/>
  <c r="F1595" i="12"/>
  <c r="E1595" i="12"/>
  <c r="I1594" i="12"/>
  <c r="H1594" i="12"/>
  <c r="G1594" i="12"/>
  <c r="F1594" i="12"/>
  <c r="E1594" i="12"/>
  <c r="I1593" i="12"/>
  <c r="H1593" i="12"/>
  <c r="G1593" i="12"/>
  <c r="F1593" i="12"/>
  <c r="E1593" i="12"/>
  <c r="I1592" i="12"/>
  <c r="H1592" i="12"/>
  <c r="G1592" i="12"/>
  <c r="F1592" i="12"/>
  <c r="E1592" i="12"/>
  <c r="I1591" i="12"/>
  <c r="H1591" i="12"/>
  <c r="G1591" i="12"/>
  <c r="F1591" i="12"/>
  <c r="E1591" i="12"/>
  <c r="I1590" i="12"/>
  <c r="H1590" i="12"/>
  <c r="G1590" i="12"/>
  <c r="F1590" i="12"/>
  <c r="E1590" i="12"/>
  <c r="I1589" i="12"/>
  <c r="H1589" i="12"/>
  <c r="G1589" i="12"/>
  <c r="F1589" i="12"/>
  <c r="E1589" i="12"/>
  <c r="I1588" i="12"/>
  <c r="H1588" i="12"/>
  <c r="G1588" i="12"/>
  <c r="F1588" i="12"/>
  <c r="E1588" i="12"/>
  <c r="I1587" i="12"/>
  <c r="H1587" i="12"/>
  <c r="G1587" i="12"/>
  <c r="F1587" i="12"/>
  <c r="E1587" i="12"/>
  <c r="I1586" i="12"/>
  <c r="H1586" i="12"/>
  <c r="G1586" i="12"/>
  <c r="F1586" i="12"/>
  <c r="E1586" i="12"/>
  <c r="I1585" i="12"/>
  <c r="J1585" i="12" s="1"/>
  <c r="H1585" i="12"/>
  <c r="G1585" i="12"/>
  <c r="F1585" i="12"/>
  <c r="E1585" i="12"/>
  <c r="I1584" i="12"/>
  <c r="H1584" i="12"/>
  <c r="G1584" i="12"/>
  <c r="F1584" i="12"/>
  <c r="E1584" i="12"/>
  <c r="I1583" i="12"/>
  <c r="L1583" i="12" s="1"/>
  <c r="H1583" i="12"/>
  <c r="G1583" i="12"/>
  <c r="F1583" i="12"/>
  <c r="E1583" i="12"/>
  <c r="I1582" i="12"/>
  <c r="J1582" i="12" s="1"/>
  <c r="H1582" i="12"/>
  <c r="G1582" i="12"/>
  <c r="F1582" i="12"/>
  <c r="E1582" i="12"/>
  <c r="I1581" i="12"/>
  <c r="J1581" i="12" s="1"/>
  <c r="H1581" i="12"/>
  <c r="G1581" i="12"/>
  <c r="F1581" i="12"/>
  <c r="E1581" i="12"/>
  <c r="I1580" i="12"/>
  <c r="H1580" i="12"/>
  <c r="G1580" i="12"/>
  <c r="F1580" i="12"/>
  <c r="E1580" i="12"/>
  <c r="I1579" i="12"/>
  <c r="J1579" i="12" s="1"/>
  <c r="H1579" i="12"/>
  <c r="G1579" i="12"/>
  <c r="F1579" i="12"/>
  <c r="E1579" i="12"/>
  <c r="I1578" i="12"/>
  <c r="H1578" i="12"/>
  <c r="G1578" i="12"/>
  <c r="F1578" i="12"/>
  <c r="E1578" i="12"/>
  <c r="I1577" i="12"/>
  <c r="H1577" i="12"/>
  <c r="G1577" i="12"/>
  <c r="F1577" i="12"/>
  <c r="E1577" i="12"/>
  <c r="I1576" i="12"/>
  <c r="J1576" i="12" s="1"/>
  <c r="H1576" i="12"/>
  <c r="G1576" i="12"/>
  <c r="F1576" i="12"/>
  <c r="E1576" i="12"/>
  <c r="I1575" i="12"/>
  <c r="J1575" i="12" s="1"/>
  <c r="H1575" i="12"/>
  <c r="G1575" i="12"/>
  <c r="F1575" i="12"/>
  <c r="E1575" i="12"/>
  <c r="I1574" i="12"/>
  <c r="H1574" i="12"/>
  <c r="G1574" i="12"/>
  <c r="F1574" i="12"/>
  <c r="E1574" i="12"/>
  <c r="I1573" i="12"/>
  <c r="J1573" i="12" s="1"/>
  <c r="H1573" i="12"/>
  <c r="G1573" i="12"/>
  <c r="F1573" i="12"/>
  <c r="E1573" i="12"/>
  <c r="I1572" i="12"/>
  <c r="H1572" i="12"/>
  <c r="G1572" i="12"/>
  <c r="F1572" i="12"/>
  <c r="E1572" i="12"/>
  <c r="I1571" i="12"/>
  <c r="H1571" i="12"/>
  <c r="G1571" i="12"/>
  <c r="F1571" i="12"/>
  <c r="E1571" i="12"/>
  <c r="I1570" i="12"/>
  <c r="H1570" i="12"/>
  <c r="G1570" i="12"/>
  <c r="F1570" i="12"/>
  <c r="E1570" i="12"/>
  <c r="I1569" i="12"/>
  <c r="J1569" i="12" s="1"/>
  <c r="H1569" i="12"/>
  <c r="G1569" i="12"/>
  <c r="F1569" i="12"/>
  <c r="E1569" i="12"/>
  <c r="I1568" i="12"/>
  <c r="H1568" i="12"/>
  <c r="G1568" i="12"/>
  <c r="F1568" i="12"/>
  <c r="E1568" i="12"/>
  <c r="I1567" i="12"/>
  <c r="J1567" i="12" s="1"/>
  <c r="H1567" i="12"/>
  <c r="G1567" i="12"/>
  <c r="F1567" i="12"/>
  <c r="E1567" i="12"/>
  <c r="I1566" i="12"/>
  <c r="H1566" i="12"/>
  <c r="G1566" i="12"/>
  <c r="F1566" i="12"/>
  <c r="E1566" i="12"/>
  <c r="I1565" i="12"/>
  <c r="H1565" i="12"/>
  <c r="G1565" i="12"/>
  <c r="F1565" i="12"/>
  <c r="E1565" i="12"/>
  <c r="I1564" i="12"/>
  <c r="H1564" i="12"/>
  <c r="G1564" i="12"/>
  <c r="F1564" i="12"/>
  <c r="E1564" i="12"/>
  <c r="I1563" i="12"/>
  <c r="H1563" i="12"/>
  <c r="G1563" i="12"/>
  <c r="F1563" i="12"/>
  <c r="E1563" i="12"/>
  <c r="I1562" i="12"/>
  <c r="H1562" i="12"/>
  <c r="G1562" i="12"/>
  <c r="F1562" i="12"/>
  <c r="E1562" i="12"/>
  <c r="I1561" i="12"/>
  <c r="J1561" i="12" s="1"/>
  <c r="H1561" i="12"/>
  <c r="G1561" i="12"/>
  <c r="F1561" i="12"/>
  <c r="E1561" i="12"/>
  <c r="I1560" i="12"/>
  <c r="J1560" i="12" s="1"/>
  <c r="H1560" i="12"/>
  <c r="G1560" i="12"/>
  <c r="F1560" i="12"/>
  <c r="E1560" i="12"/>
  <c r="I1559" i="12"/>
  <c r="J1559" i="12" s="1"/>
  <c r="H1559" i="12"/>
  <c r="G1559" i="12"/>
  <c r="F1559" i="12"/>
  <c r="E1559" i="12"/>
  <c r="I1558" i="12"/>
  <c r="H1558" i="12"/>
  <c r="G1558" i="12"/>
  <c r="F1558" i="12"/>
  <c r="E1558" i="12"/>
  <c r="I1557" i="12"/>
  <c r="H1557" i="12"/>
  <c r="G1557" i="12"/>
  <c r="F1557" i="12"/>
  <c r="E1557" i="12"/>
  <c r="I1556" i="12"/>
  <c r="H1556" i="12"/>
  <c r="G1556" i="12"/>
  <c r="F1556" i="12"/>
  <c r="E1556" i="12"/>
  <c r="I1555" i="12"/>
  <c r="H1555" i="12"/>
  <c r="G1555" i="12"/>
  <c r="F1555" i="12"/>
  <c r="E1555" i="12"/>
  <c r="I1554" i="12"/>
  <c r="H1554" i="12"/>
  <c r="G1554" i="12"/>
  <c r="F1554" i="12"/>
  <c r="E1554" i="12"/>
  <c r="I1553" i="12"/>
  <c r="J1553" i="12" s="1"/>
  <c r="H1553" i="12"/>
  <c r="G1553" i="12"/>
  <c r="F1553" i="12"/>
  <c r="E1553" i="12"/>
  <c r="I1552" i="12"/>
  <c r="H1552" i="12"/>
  <c r="G1552" i="12"/>
  <c r="F1552" i="12"/>
  <c r="E1552" i="12"/>
  <c r="I1551" i="12"/>
  <c r="H1551" i="12"/>
  <c r="G1551" i="12"/>
  <c r="F1551" i="12"/>
  <c r="E1551" i="12"/>
  <c r="I1550" i="12"/>
  <c r="H1550" i="12"/>
  <c r="G1550" i="12"/>
  <c r="F1550" i="12"/>
  <c r="E1550" i="12"/>
  <c r="I1549" i="12"/>
  <c r="J1549" i="12" s="1"/>
  <c r="H1549" i="12"/>
  <c r="G1549" i="12"/>
  <c r="F1549" i="12"/>
  <c r="E1549" i="12"/>
  <c r="I1548" i="12"/>
  <c r="H1548" i="12"/>
  <c r="G1548" i="12"/>
  <c r="F1548" i="12"/>
  <c r="E1548" i="12"/>
  <c r="I1547" i="12"/>
  <c r="J1547" i="12" s="1"/>
  <c r="H1547" i="12"/>
  <c r="G1547" i="12"/>
  <c r="F1547" i="12"/>
  <c r="E1547" i="12"/>
  <c r="I1546" i="12"/>
  <c r="J1546" i="12" s="1"/>
  <c r="H1546" i="12"/>
  <c r="G1546" i="12"/>
  <c r="F1546" i="12"/>
  <c r="E1546" i="12"/>
  <c r="I1545" i="12"/>
  <c r="J1545" i="12" s="1"/>
  <c r="H1545" i="12"/>
  <c r="G1545" i="12"/>
  <c r="F1545" i="12"/>
  <c r="E1545" i="12"/>
  <c r="I1544" i="12"/>
  <c r="H1544" i="12"/>
  <c r="G1544" i="12"/>
  <c r="F1544" i="12"/>
  <c r="E1544" i="12"/>
  <c r="I1543" i="12"/>
  <c r="J1543" i="12" s="1"/>
  <c r="H1543" i="12"/>
  <c r="G1543" i="12"/>
  <c r="F1543" i="12"/>
  <c r="E1543" i="12"/>
  <c r="I1542" i="12"/>
  <c r="H1542" i="12"/>
  <c r="G1542" i="12"/>
  <c r="F1542" i="12"/>
  <c r="E1542" i="12"/>
  <c r="I1541" i="12"/>
  <c r="H1541" i="12"/>
  <c r="G1541" i="12"/>
  <c r="F1541" i="12"/>
  <c r="E1541" i="12"/>
  <c r="I1540" i="12"/>
  <c r="J1540" i="12" s="1"/>
  <c r="H1540" i="12"/>
  <c r="G1540" i="12"/>
  <c r="F1540" i="12"/>
  <c r="E1540" i="12"/>
  <c r="I1539" i="12"/>
  <c r="L1539" i="12" s="1"/>
  <c r="H1539" i="12"/>
  <c r="G1539" i="12"/>
  <c r="F1539" i="12"/>
  <c r="E1539" i="12"/>
  <c r="I1538" i="12"/>
  <c r="H1538" i="12"/>
  <c r="G1538" i="12"/>
  <c r="F1538" i="12"/>
  <c r="E1538" i="12"/>
  <c r="I1537" i="12"/>
  <c r="J1537" i="12" s="1"/>
  <c r="H1537" i="12"/>
  <c r="G1537" i="12"/>
  <c r="F1537" i="12"/>
  <c r="E1537" i="12"/>
  <c r="I1536" i="12"/>
  <c r="H1536" i="12"/>
  <c r="G1536" i="12"/>
  <c r="F1536" i="12"/>
  <c r="E1536" i="12"/>
  <c r="I1535" i="12"/>
  <c r="H1535" i="12"/>
  <c r="G1535" i="12"/>
  <c r="F1535" i="12"/>
  <c r="E1535" i="12"/>
  <c r="I1534" i="12"/>
  <c r="H1534" i="12"/>
  <c r="G1534" i="12"/>
  <c r="F1534" i="12"/>
  <c r="E1534" i="12"/>
  <c r="I1533" i="12"/>
  <c r="H1533" i="12"/>
  <c r="G1533" i="12"/>
  <c r="F1533" i="12"/>
  <c r="E1533" i="12"/>
  <c r="I1532" i="12"/>
  <c r="H1532" i="12"/>
  <c r="G1532" i="12"/>
  <c r="F1532" i="12"/>
  <c r="E1532" i="12"/>
  <c r="I1531" i="12"/>
  <c r="J1531" i="12" s="1"/>
  <c r="H1531" i="12"/>
  <c r="G1531" i="12"/>
  <c r="F1531" i="12"/>
  <c r="E1531" i="12"/>
  <c r="I1530" i="12"/>
  <c r="H1530" i="12"/>
  <c r="G1530" i="12"/>
  <c r="F1530" i="12"/>
  <c r="E1530" i="12"/>
  <c r="I1529" i="12"/>
  <c r="H1529" i="12"/>
  <c r="G1529" i="12"/>
  <c r="F1529" i="12"/>
  <c r="E1529" i="12"/>
  <c r="I1528" i="12"/>
  <c r="J1528" i="12" s="1"/>
  <c r="H1528" i="12"/>
  <c r="G1528" i="12"/>
  <c r="F1528" i="12"/>
  <c r="E1528" i="12"/>
  <c r="I1527" i="12"/>
  <c r="J1527" i="12" s="1"/>
  <c r="H1527" i="12"/>
  <c r="G1527" i="12"/>
  <c r="F1527" i="12"/>
  <c r="E1527" i="12"/>
  <c r="I1526" i="12"/>
  <c r="H1526" i="12"/>
  <c r="G1526" i="12"/>
  <c r="F1526" i="12"/>
  <c r="E1526" i="12"/>
  <c r="I1525" i="12"/>
  <c r="J1525" i="12" s="1"/>
  <c r="H1525" i="12"/>
  <c r="G1525" i="12"/>
  <c r="F1525" i="12"/>
  <c r="E1525" i="12"/>
  <c r="I1524" i="12"/>
  <c r="H1524" i="12"/>
  <c r="G1524" i="12"/>
  <c r="F1524" i="12"/>
  <c r="E1524" i="12"/>
  <c r="I1523" i="12"/>
  <c r="H1523" i="12"/>
  <c r="G1523" i="12"/>
  <c r="F1523" i="12"/>
  <c r="E1523" i="12"/>
  <c r="I1522" i="12"/>
  <c r="H1522" i="12"/>
  <c r="G1522" i="12"/>
  <c r="F1522" i="12"/>
  <c r="E1522" i="12"/>
  <c r="I1521" i="12"/>
  <c r="H1521" i="12"/>
  <c r="G1521" i="12"/>
  <c r="F1521" i="12"/>
  <c r="E1521" i="12"/>
  <c r="I1520" i="12"/>
  <c r="H1520" i="12"/>
  <c r="G1520" i="12"/>
  <c r="F1520" i="12"/>
  <c r="E1520" i="12"/>
  <c r="I1519" i="12"/>
  <c r="J1519" i="12" s="1"/>
  <c r="H1519" i="12"/>
  <c r="G1519" i="12"/>
  <c r="F1519" i="12"/>
  <c r="E1519" i="12"/>
  <c r="I1518" i="12"/>
  <c r="H1518" i="12"/>
  <c r="G1518" i="12"/>
  <c r="F1518" i="12"/>
  <c r="E1518" i="12"/>
  <c r="I1517" i="12"/>
  <c r="H1517" i="12"/>
  <c r="G1517" i="12"/>
  <c r="F1517" i="12"/>
  <c r="E1517" i="12"/>
  <c r="I1516" i="12"/>
  <c r="J1516" i="12" s="1"/>
  <c r="H1516" i="12"/>
  <c r="G1516" i="12"/>
  <c r="F1516" i="12"/>
  <c r="E1516" i="12"/>
  <c r="I1515" i="12"/>
  <c r="J1515" i="12" s="1"/>
  <c r="H1515" i="12"/>
  <c r="G1515" i="12"/>
  <c r="F1515" i="12"/>
  <c r="E1515" i="12"/>
  <c r="I1514" i="12"/>
  <c r="H1514" i="12"/>
  <c r="G1514" i="12"/>
  <c r="F1514" i="12"/>
  <c r="E1514" i="12"/>
  <c r="I1513" i="12"/>
  <c r="J1513" i="12" s="1"/>
  <c r="H1513" i="12"/>
  <c r="G1513" i="12"/>
  <c r="F1513" i="12"/>
  <c r="E1513" i="12"/>
  <c r="I1512" i="12"/>
  <c r="H1512" i="12"/>
  <c r="G1512" i="12"/>
  <c r="F1512" i="12"/>
  <c r="E1512" i="12"/>
  <c r="I1511" i="12"/>
  <c r="H1511" i="12"/>
  <c r="G1511" i="12"/>
  <c r="F1511" i="12"/>
  <c r="E1511" i="12"/>
  <c r="I1510" i="12"/>
  <c r="H1510" i="12"/>
  <c r="G1510" i="12"/>
  <c r="F1510" i="12"/>
  <c r="E1510" i="12"/>
  <c r="I1509" i="12"/>
  <c r="H1509" i="12"/>
  <c r="G1509" i="12"/>
  <c r="F1509" i="12"/>
  <c r="E1509" i="12"/>
  <c r="I1508" i="12"/>
  <c r="H1508" i="12"/>
  <c r="G1508" i="12"/>
  <c r="F1508" i="12"/>
  <c r="E1508" i="12"/>
  <c r="I1507" i="12"/>
  <c r="J1507" i="12" s="1"/>
  <c r="H1507" i="12"/>
  <c r="G1507" i="12"/>
  <c r="F1507" i="12"/>
  <c r="E1507" i="12"/>
  <c r="I1506" i="12"/>
  <c r="H1506" i="12"/>
  <c r="G1506" i="12"/>
  <c r="F1506" i="12"/>
  <c r="E1506" i="12"/>
  <c r="I1505" i="12"/>
  <c r="H1505" i="12"/>
  <c r="G1505" i="12"/>
  <c r="F1505" i="12"/>
  <c r="E1505" i="12"/>
  <c r="I1504" i="12"/>
  <c r="J1504" i="12" s="1"/>
  <c r="H1504" i="12"/>
  <c r="G1504" i="12"/>
  <c r="F1504" i="12"/>
  <c r="E1504" i="12"/>
  <c r="I1503" i="12"/>
  <c r="J1503" i="12" s="1"/>
  <c r="H1503" i="12"/>
  <c r="G1503" i="12"/>
  <c r="F1503" i="12"/>
  <c r="E1503" i="12"/>
  <c r="I1502" i="12"/>
  <c r="H1502" i="12"/>
  <c r="G1502" i="12"/>
  <c r="F1502" i="12"/>
  <c r="E1502" i="12"/>
  <c r="I1501" i="12"/>
  <c r="J1501" i="12" s="1"/>
  <c r="H1501" i="12"/>
  <c r="G1501" i="12"/>
  <c r="F1501" i="12"/>
  <c r="E1501" i="12"/>
  <c r="I1500" i="12"/>
  <c r="H1500" i="12"/>
  <c r="G1500" i="12"/>
  <c r="F1500" i="12"/>
  <c r="E1500" i="12"/>
  <c r="I1499" i="12"/>
  <c r="H1499" i="12"/>
  <c r="G1499" i="12"/>
  <c r="F1499" i="12"/>
  <c r="E1499" i="12"/>
  <c r="I1498" i="12"/>
  <c r="H1498" i="12"/>
  <c r="G1498" i="12"/>
  <c r="F1498" i="12"/>
  <c r="E1498" i="12"/>
  <c r="I1497" i="12"/>
  <c r="H1497" i="12"/>
  <c r="G1497" i="12"/>
  <c r="F1497" i="12"/>
  <c r="E1497" i="12"/>
  <c r="I1496" i="12"/>
  <c r="H1496" i="12"/>
  <c r="G1496" i="12"/>
  <c r="F1496" i="12"/>
  <c r="E1496" i="12"/>
  <c r="I1495" i="12"/>
  <c r="J1495" i="12" s="1"/>
  <c r="H1495" i="12"/>
  <c r="G1495" i="12"/>
  <c r="F1495" i="12"/>
  <c r="E1495" i="12"/>
  <c r="I1494" i="12"/>
  <c r="H1494" i="12"/>
  <c r="G1494" i="12"/>
  <c r="F1494" i="12"/>
  <c r="E1494" i="12"/>
  <c r="I1493" i="12"/>
  <c r="H1493" i="12"/>
  <c r="G1493" i="12"/>
  <c r="F1493" i="12"/>
  <c r="E1493" i="12"/>
  <c r="I1492" i="12"/>
  <c r="J1492" i="12" s="1"/>
  <c r="H1492" i="12"/>
  <c r="G1492" i="12"/>
  <c r="F1492" i="12"/>
  <c r="E1492" i="12"/>
  <c r="I1491" i="12"/>
  <c r="J1491" i="12" s="1"/>
  <c r="H1491" i="12"/>
  <c r="G1491" i="12"/>
  <c r="F1491" i="12"/>
  <c r="E1491" i="12"/>
  <c r="I1490" i="12"/>
  <c r="H1490" i="12"/>
  <c r="G1490" i="12"/>
  <c r="F1490" i="12"/>
  <c r="E1490" i="12"/>
  <c r="I1489" i="12"/>
  <c r="J1489" i="12" s="1"/>
  <c r="H1489" i="12"/>
  <c r="G1489" i="12"/>
  <c r="F1489" i="12"/>
  <c r="E1489" i="12"/>
  <c r="I1488" i="12"/>
  <c r="H1488" i="12"/>
  <c r="G1488" i="12"/>
  <c r="F1488" i="12"/>
  <c r="E1488" i="12"/>
  <c r="I1487" i="12"/>
  <c r="H1487" i="12"/>
  <c r="G1487" i="12"/>
  <c r="F1487" i="12"/>
  <c r="E1487" i="12"/>
  <c r="I1486" i="12"/>
  <c r="H1486" i="12"/>
  <c r="G1486" i="12"/>
  <c r="F1486" i="12"/>
  <c r="E1486" i="12"/>
  <c r="I1485" i="12"/>
  <c r="L1485" i="12" s="1"/>
  <c r="H1485" i="12"/>
  <c r="G1485" i="12"/>
  <c r="F1485" i="12"/>
  <c r="E1485" i="12"/>
  <c r="I1484" i="12"/>
  <c r="H1484" i="12"/>
  <c r="G1484" i="12"/>
  <c r="F1484" i="12"/>
  <c r="E1484" i="12"/>
  <c r="I1483" i="12"/>
  <c r="J1483" i="12" s="1"/>
  <c r="H1483" i="12"/>
  <c r="G1483" i="12"/>
  <c r="F1483" i="12"/>
  <c r="E1483" i="12"/>
  <c r="I1482" i="12"/>
  <c r="H1482" i="12"/>
  <c r="G1482" i="12"/>
  <c r="F1482" i="12"/>
  <c r="E1482" i="12"/>
  <c r="I1481" i="12"/>
  <c r="H1481" i="12"/>
  <c r="G1481" i="12"/>
  <c r="F1481" i="12"/>
  <c r="E1481" i="12"/>
  <c r="I1480" i="12"/>
  <c r="J1480" i="12" s="1"/>
  <c r="H1480" i="12"/>
  <c r="G1480" i="12"/>
  <c r="F1480" i="12"/>
  <c r="E1480" i="12"/>
  <c r="I1479" i="12"/>
  <c r="J1479" i="12" s="1"/>
  <c r="H1479" i="12"/>
  <c r="G1479" i="12"/>
  <c r="F1479" i="12"/>
  <c r="E1479" i="12"/>
  <c r="I1478" i="12"/>
  <c r="H1478" i="12"/>
  <c r="G1478" i="12"/>
  <c r="F1478" i="12"/>
  <c r="E1478" i="12"/>
  <c r="I1477" i="12"/>
  <c r="J1477" i="12" s="1"/>
  <c r="H1477" i="12"/>
  <c r="G1477" i="12"/>
  <c r="F1477" i="12"/>
  <c r="E1477" i="12"/>
  <c r="I1476" i="12"/>
  <c r="H1476" i="12"/>
  <c r="G1476" i="12"/>
  <c r="F1476" i="12"/>
  <c r="E1476" i="12"/>
  <c r="I1475" i="12"/>
  <c r="H1475" i="12"/>
  <c r="G1475" i="12"/>
  <c r="F1475" i="12"/>
  <c r="E1475" i="12"/>
  <c r="I1474" i="12"/>
  <c r="H1474" i="12"/>
  <c r="G1474" i="12"/>
  <c r="F1474" i="12"/>
  <c r="E1474" i="12"/>
  <c r="I1473" i="12"/>
  <c r="H1473" i="12"/>
  <c r="G1473" i="12"/>
  <c r="F1473" i="12"/>
  <c r="E1473" i="12"/>
  <c r="I1472" i="12"/>
  <c r="H1472" i="12"/>
  <c r="G1472" i="12"/>
  <c r="F1472" i="12"/>
  <c r="E1472" i="12"/>
  <c r="I1471" i="12"/>
  <c r="J1471" i="12" s="1"/>
  <c r="H1471" i="12"/>
  <c r="G1471" i="12"/>
  <c r="F1471" i="12"/>
  <c r="E1471" i="12"/>
  <c r="I1470" i="12"/>
  <c r="H1470" i="12"/>
  <c r="G1470" i="12"/>
  <c r="F1470" i="12"/>
  <c r="E1470" i="12"/>
  <c r="I1469" i="12"/>
  <c r="H1469" i="12"/>
  <c r="G1469" i="12"/>
  <c r="F1469" i="12"/>
  <c r="E1469" i="12"/>
  <c r="I1468" i="12"/>
  <c r="J1468" i="12" s="1"/>
  <c r="H1468" i="12"/>
  <c r="G1468" i="12"/>
  <c r="F1468" i="12"/>
  <c r="E1468" i="12"/>
  <c r="I1467" i="12"/>
  <c r="J1467" i="12" s="1"/>
  <c r="H1467" i="12"/>
  <c r="G1467" i="12"/>
  <c r="F1467" i="12"/>
  <c r="E1467" i="12"/>
  <c r="I1466" i="12"/>
  <c r="H1466" i="12"/>
  <c r="G1466" i="12"/>
  <c r="F1466" i="12"/>
  <c r="E1466" i="12"/>
  <c r="I1465" i="12"/>
  <c r="J1465" i="12" s="1"/>
  <c r="H1465" i="12"/>
  <c r="G1465" i="12"/>
  <c r="F1465" i="12"/>
  <c r="E1465" i="12"/>
  <c r="I1464" i="12"/>
  <c r="H1464" i="12"/>
  <c r="G1464" i="12"/>
  <c r="F1464" i="12"/>
  <c r="E1464" i="12"/>
  <c r="I1463" i="12"/>
  <c r="H1463" i="12"/>
  <c r="G1463" i="12"/>
  <c r="F1463" i="12"/>
  <c r="E1463" i="12"/>
  <c r="I1462" i="12"/>
  <c r="H1462" i="12"/>
  <c r="G1462" i="12"/>
  <c r="F1462" i="12"/>
  <c r="E1462" i="12"/>
  <c r="I1461" i="12"/>
  <c r="H1461" i="12"/>
  <c r="G1461" i="12"/>
  <c r="F1461" i="12"/>
  <c r="E1461" i="12"/>
  <c r="I1460" i="12"/>
  <c r="H1460" i="12"/>
  <c r="G1460" i="12"/>
  <c r="F1460" i="12"/>
  <c r="E1460" i="12"/>
  <c r="I1459" i="12"/>
  <c r="J1459" i="12" s="1"/>
  <c r="H1459" i="12"/>
  <c r="G1459" i="12"/>
  <c r="F1459" i="12"/>
  <c r="E1459" i="12"/>
  <c r="I1458" i="12"/>
  <c r="H1458" i="12"/>
  <c r="G1458" i="12"/>
  <c r="F1458" i="12"/>
  <c r="E1458" i="12"/>
  <c r="I1457" i="12"/>
  <c r="H1457" i="12"/>
  <c r="G1457" i="12"/>
  <c r="F1457" i="12"/>
  <c r="E1457" i="12"/>
  <c r="I1456" i="12"/>
  <c r="J1456" i="12" s="1"/>
  <c r="H1456" i="12"/>
  <c r="G1456" i="12"/>
  <c r="F1456" i="12"/>
  <c r="E1456" i="12"/>
  <c r="I1455" i="12"/>
  <c r="J1455" i="12" s="1"/>
  <c r="H1455" i="12"/>
  <c r="G1455" i="12"/>
  <c r="F1455" i="12"/>
  <c r="E1455" i="12"/>
  <c r="I1454" i="12"/>
  <c r="H1454" i="12"/>
  <c r="G1454" i="12"/>
  <c r="F1454" i="12"/>
  <c r="E1454" i="12"/>
  <c r="I1453" i="12"/>
  <c r="J1453" i="12" s="1"/>
  <c r="H1453" i="12"/>
  <c r="G1453" i="12"/>
  <c r="F1453" i="12"/>
  <c r="E1453" i="12"/>
  <c r="I1452" i="12"/>
  <c r="H1452" i="12"/>
  <c r="G1452" i="12"/>
  <c r="F1452" i="12"/>
  <c r="E1452" i="12"/>
  <c r="I1451" i="12"/>
  <c r="H1451" i="12"/>
  <c r="G1451" i="12"/>
  <c r="F1451" i="12"/>
  <c r="E1451" i="12"/>
  <c r="I1450" i="12"/>
  <c r="H1450" i="12"/>
  <c r="G1450" i="12"/>
  <c r="F1450" i="12"/>
  <c r="E1450" i="12"/>
  <c r="I1449" i="12"/>
  <c r="H1449" i="12"/>
  <c r="G1449" i="12"/>
  <c r="F1449" i="12"/>
  <c r="E1449" i="12"/>
  <c r="I1448" i="12"/>
  <c r="H1448" i="12"/>
  <c r="G1448" i="12"/>
  <c r="F1448" i="12"/>
  <c r="E1448" i="12"/>
  <c r="I1447" i="12"/>
  <c r="J1447" i="12" s="1"/>
  <c r="H1447" i="12"/>
  <c r="G1447" i="12"/>
  <c r="F1447" i="12"/>
  <c r="E1447" i="12"/>
  <c r="I1446" i="12"/>
  <c r="H1446" i="12"/>
  <c r="G1446" i="12"/>
  <c r="F1446" i="12"/>
  <c r="E1446" i="12"/>
  <c r="I1445" i="12"/>
  <c r="H1445" i="12"/>
  <c r="G1445" i="12"/>
  <c r="F1445" i="12"/>
  <c r="E1445" i="12"/>
  <c r="I1444" i="12"/>
  <c r="J1444" i="12" s="1"/>
  <c r="H1444" i="12"/>
  <c r="G1444" i="12"/>
  <c r="F1444" i="12"/>
  <c r="E1444" i="12"/>
  <c r="I1443" i="12"/>
  <c r="J1443" i="12" s="1"/>
  <c r="H1443" i="12"/>
  <c r="G1443" i="12"/>
  <c r="F1443" i="12"/>
  <c r="E1443" i="12"/>
  <c r="I1442" i="12"/>
  <c r="H1442" i="12"/>
  <c r="G1442" i="12"/>
  <c r="F1442" i="12"/>
  <c r="E1442" i="12"/>
  <c r="I1441" i="12"/>
  <c r="J1441" i="12" s="1"/>
  <c r="H1441" i="12"/>
  <c r="G1441" i="12"/>
  <c r="F1441" i="12"/>
  <c r="E1441" i="12"/>
  <c r="I1440" i="12"/>
  <c r="H1440" i="12"/>
  <c r="G1440" i="12"/>
  <c r="F1440" i="12"/>
  <c r="E1440" i="12"/>
  <c r="I1439" i="12"/>
  <c r="H1439" i="12"/>
  <c r="G1439" i="12"/>
  <c r="F1439" i="12"/>
  <c r="E1439" i="12"/>
  <c r="I1438" i="12"/>
  <c r="H1438" i="12"/>
  <c r="G1438" i="12"/>
  <c r="F1438" i="12"/>
  <c r="E1438" i="12"/>
  <c r="I1437" i="12"/>
  <c r="H1437" i="12"/>
  <c r="G1437" i="12"/>
  <c r="F1437" i="12"/>
  <c r="E1437" i="12"/>
  <c r="I1436" i="12"/>
  <c r="H1436" i="12"/>
  <c r="G1436" i="12"/>
  <c r="F1436" i="12"/>
  <c r="E1436" i="12"/>
  <c r="I1435" i="12"/>
  <c r="J1435" i="12" s="1"/>
  <c r="H1435" i="12"/>
  <c r="G1435" i="12"/>
  <c r="F1435" i="12"/>
  <c r="E1435" i="12"/>
  <c r="I1434" i="12"/>
  <c r="H1434" i="12"/>
  <c r="G1434" i="12"/>
  <c r="F1434" i="12"/>
  <c r="E1434" i="12"/>
  <c r="I1433" i="12"/>
  <c r="H1433" i="12"/>
  <c r="G1433" i="12"/>
  <c r="F1433" i="12"/>
  <c r="E1433" i="12"/>
  <c r="I1432" i="12"/>
  <c r="J1432" i="12" s="1"/>
  <c r="H1432" i="12"/>
  <c r="G1432" i="12"/>
  <c r="F1432" i="12"/>
  <c r="E1432" i="12"/>
  <c r="I1431" i="12"/>
  <c r="L1431" i="12" s="1"/>
  <c r="H1431" i="12"/>
  <c r="G1431" i="12"/>
  <c r="F1431" i="12"/>
  <c r="E1431" i="12"/>
  <c r="I1430" i="12"/>
  <c r="H1430" i="12"/>
  <c r="G1430" i="12"/>
  <c r="F1430" i="12"/>
  <c r="E1430" i="12"/>
  <c r="I1429" i="12"/>
  <c r="J1429" i="12" s="1"/>
  <c r="H1429" i="12"/>
  <c r="G1429" i="12"/>
  <c r="F1429" i="12"/>
  <c r="E1429" i="12"/>
  <c r="I1428" i="12"/>
  <c r="H1428" i="12"/>
  <c r="G1428" i="12"/>
  <c r="F1428" i="12"/>
  <c r="E1428" i="12"/>
  <c r="I1427" i="12"/>
  <c r="H1427" i="12"/>
  <c r="G1427" i="12"/>
  <c r="F1427" i="12"/>
  <c r="E1427" i="12"/>
  <c r="I1426" i="12"/>
  <c r="H1426" i="12"/>
  <c r="G1426" i="12"/>
  <c r="F1426" i="12"/>
  <c r="E1426" i="12"/>
  <c r="I1425" i="12"/>
  <c r="H1425" i="12"/>
  <c r="G1425" i="12"/>
  <c r="F1425" i="12"/>
  <c r="E1425" i="12"/>
  <c r="I1424" i="12"/>
  <c r="H1424" i="12"/>
  <c r="G1424" i="12"/>
  <c r="F1424" i="12"/>
  <c r="E1424" i="12"/>
  <c r="I1423" i="12"/>
  <c r="J1423" i="12" s="1"/>
  <c r="H1423" i="12"/>
  <c r="G1423" i="12"/>
  <c r="F1423" i="12"/>
  <c r="E1423" i="12"/>
  <c r="I1422" i="12"/>
  <c r="H1422" i="12"/>
  <c r="G1422" i="12"/>
  <c r="F1422" i="12"/>
  <c r="E1422" i="12"/>
  <c r="I1421" i="12"/>
  <c r="H1421" i="12"/>
  <c r="G1421" i="12"/>
  <c r="F1421" i="12"/>
  <c r="E1421" i="12"/>
  <c r="I1420" i="12"/>
  <c r="J1420" i="12" s="1"/>
  <c r="H1420" i="12"/>
  <c r="G1420" i="12"/>
  <c r="F1420" i="12"/>
  <c r="E1420" i="12"/>
  <c r="I1419" i="12"/>
  <c r="J1419" i="12" s="1"/>
  <c r="H1419" i="12"/>
  <c r="G1419" i="12"/>
  <c r="F1419" i="12"/>
  <c r="E1419" i="12"/>
  <c r="I1418" i="12"/>
  <c r="H1418" i="12"/>
  <c r="G1418" i="12"/>
  <c r="F1418" i="12"/>
  <c r="E1418" i="12"/>
  <c r="I1417" i="12"/>
  <c r="J1417" i="12" s="1"/>
  <c r="H1417" i="12"/>
  <c r="G1417" i="12"/>
  <c r="F1417" i="12"/>
  <c r="E1417" i="12"/>
  <c r="I1416" i="12"/>
  <c r="H1416" i="12"/>
  <c r="G1416" i="12"/>
  <c r="F1416" i="12"/>
  <c r="E1416" i="12"/>
  <c r="I1415" i="12"/>
  <c r="H1415" i="12"/>
  <c r="G1415" i="12"/>
  <c r="F1415" i="12"/>
  <c r="E1415" i="12"/>
  <c r="I1414" i="12"/>
  <c r="H1414" i="12"/>
  <c r="G1414" i="12"/>
  <c r="F1414" i="12"/>
  <c r="E1414" i="12"/>
  <c r="I1413" i="12"/>
  <c r="H1413" i="12"/>
  <c r="G1413" i="12"/>
  <c r="F1413" i="12"/>
  <c r="E1413" i="12"/>
  <c r="I1412" i="12"/>
  <c r="H1412" i="12"/>
  <c r="G1412" i="12"/>
  <c r="F1412" i="12"/>
  <c r="E1412" i="12"/>
  <c r="I1411" i="12"/>
  <c r="J1411" i="12" s="1"/>
  <c r="H1411" i="12"/>
  <c r="G1411" i="12"/>
  <c r="F1411" i="12"/>
  <c r="E1411" i="12"/>
  <c r="I1410" i="12"/>
  <c r="H1410" i="12"/>
  <c r="G1410" i="12"/>
  <c r="F1410" i="12"/>
  <c r="E1410" i="12"/>
  <c r="I1409" i="12"/>
  <c r="H1409" i="12"/>
  <c r="G1409" i="12"/>
  <c r="F1409" i="12"/>
  <c r="E1409" i="12"/>
  <c r="I1408" i="12"/>
  <c r="J1408" i="12" s="1"/>
  <c r="H1408" i="12"/>
  <c r="G1408" i="12"/>
  <c r="F1408" i="12"/>
  <c r="E1408" i="12"/>
  <c r="I1407" i="12"/>
  <c r="J1407" i="12" s="1"/>
  <c r="H1407" i="12"/>
  <c r="G1407" i="12"/>
  <c r="F1407" i="12"/>
  <c r="E1407" i="12"/>
  <c r="I1406" i="12"/>
  <c r="H1406" i="12"/>
  <c r="G1406" i="12"/>
  <c r="F1406" i="12"/>
  <c r="E1406" i="12"/>
  <c r="I1405" i="12"/>
  <c r="J1405" i="12" s="1"/>
  <c r="H1405" i="12"/>
  <c r="G1405" i="12"/>
  <c r="F1405" i="12"/>
  <c r="E1405" i="12"/>
  <c r="I1404" i="12"/>
  <c r="H1404" i="12"/>
  <c r="G1404" i="12"/>
  <c r="F1404" i="12"/>
  <c r="E1404" i="12"/>
  <c r="I1403" i="12"/>
  <c r="H1403" i="12"/>
  <c r="G1403" i="12"/>
  <c r="F1403" i="12"/>
  <c r="E1403" i="12"/>
  <c r="I1402" i="12"/>
  <c r="H1402" i="12"/>
  <c r="G1402" i="12"/>
  <c r="F1402" i="12"/>
  <c r="E1402" i="12"/>
  <c r="I1401" i="12"/>
  <c r="H1401" i="12"/>
  <c r="G1401" i="12"/>
  <c r="F1401" i="12"/>
  <c r="E1401" i="12"/>
  <c r="I1400" i="12"/>
  <c r="H1400" i="12"/>
  <c r="G1400" i="12"/>
  <c r="F1400" i="12"/>
  <c r="E1400" i="12"/>
  <c r="I1399" i="12"/>
  <c r="J1399" i="12" s="1"/>
  <c r="H1399" i="12"/>
  <c r="G1399" i="12"/>
  <c r="F1399" i="12"/>
  <c r="E1399" i="12"/>
  <c r="I1398" i="12"/>
  <c r="H1398" i="12"/>
  <c r="G1398" i="12"/>
  <c r="F1398" i="12"/>
  <c r="E1398" i="12"/>
  <c r="I1397" i="12"/>
  <c r="H1397" i="12"/>
  <c r="G1397" i="12"/>
  <c r="F1397" i="12"/>
  <c r="E1397" i="12"/>
  <c r="I1396" i="12"/>
  <c r="J1396" i="12" s="1"/>
  <c r="H1396" i="12"/>
  <c r="G1396" i="12"/>
  <c r="F1396" i="12"/>
  <c r="E1396" i="12"/>
  <c r="I1395" i="12"/>
  <c r="J1395" i="12" s="1"/>
  <c r="H1395" i="12"/>
  <c r="G1395" i="12"/>
  <c r="F1395" i="12"/>
  <c r="E1395" i="12"/>
  <c r="I1394" i="12"/>
  <c r="H1394" i="12"/>
  <c r="G1394" i="12"/>
  <c r="F1394" i="12"/>
  <c r="E1394" i="12"/>
  <c r="I1393" i="12"/>
  <c r="J1393" i="12" s="1"/>
  <c r="H1393" i="12"/>
  <c r="G1393" i="12"/>
  <c r="F1393" i="12"/>
  <c r="E1393" i="12"/>
  <c r="I1392" i="12"/>
  <c r="H1392" i="12"/>
  <c r="G1392" i="12"/>
  <c r="F1392" i="12"/>
  <c r="E1392" i="12"/>
  <c r="I1391" i="12"/>
  <c r="H1391" i="12"/>
  <c r="G1391" i="12"/>
  <c r="F1391" i="12"/>
  <c r="E1391" i="12"/>
  <c r="I1390" i="12"/>
  <c r="H1390" i="12"/>
  <c r="G1390" i="12"/>
  <c r="F1390" i="12"/>
  <c r="E1390" i="12"/>
  <c r="I1389" i="12"/>
  <c r="H1389" i="12"/>
  <c r="G1389" i="12"/>
  <c r="F1389" i="12"/>
  <c r="E1389" i="12"/>
  <c r="I1388" i="12"/>
  <c r="H1388" i="12"/>
  <c r="G1388" i="12"/>
  <c r="F1388" i="12"/>
  <c r="E1388" i="12"/>
  <c r="I1387" i="12"/>
  <c r="J1387" i="12" s="1"/>
  <c r="H1387" i="12"/>
  <c r="G1387" i="12"/>
  <c r="F1387" i="12"/>
  <c r="E1387" i="12"/>
  <c r="I1386" i="12"/>
  <c r="H1386" i="12"/>
  <c r="G1386" i="12"/>
  <c r="F1386" i="12"/>
  <c r="E1386" i="12"/>
  <c r="I1385" i="12"/>
  <c r="H1385" i="12"/>
  <c r="G1385" i="12"/>
  <c r="F1385" i="12"/>
  <c r="E1385" i="12"/>
  <c r="I1384" i="12"/>
  <c r="J1384" i="12" s="1"/>
  <c r="H1384" i="12"/>
  <c r="G1384" i="12"/>
  <c r="F1384" i="12"/>
  <c r="E1384" i="12"/>
  <c r="I1383" i="12"/>
  <c r="J1383" i="12" s="1"/>
  <c r="H1383" i="12"/>
  <c r="G1383" i="12"/>
  <c r="F1383" i="12"/>
  <c r="E1383" i="12"/>
  <c r="I1382" i="12"/>
  <c r="H1382" i="12"/>
  <c r="G1382" i="12"/>
  <c r="F1382" i="12"/>
  <c r="E1382" i="12"/>
  <c r="I1381" i="12"/>
  <c r="J1381" i="12" s="1"/>
  <c r="H1381" i="12"/>
  <c r="G1381" i="12"/>
  <c r="F1381" i="12"/>
  <c r="E1381" i="12"/>
  <c r="I1380" i="12"/>
  <c r="H1380" i="12"/>
  <c r="G1380" i="12"/>
  <c r="F1380" i="12"/>
  <c r="E1380" i="12"/>
  <c r="I1379" i="12"/>
  <c r="H1379" i="12"/>
  <c r="G1379" i="12"/>
  <c r="F1379" i="12"/>
  <c r="E1379" i="12"/>
  <c r="I1378" i="12"/>
  <c r="H1378" i="12"/>
  <c r="G1378" i="12"/>
  <c r="F1378" i="12"/>
  <c r="E1378" i="12"/>
  <c r="I1377" i="12"/>
  <c r="L1377" i="12" s="1"/>
  <c r="H1377" i="12"/>
  <c r="G1377" i="12"/>
  <c r="F1377" i="12"/>
  <c r="E1377" i="12"/>
  <c r="I1376" i="12"/>
  <c r="H1376" i="12"/>
  <c r="G1376" i="12"/>
  <c r="F1376" i="12"/>
  <c r="E1376" i="12"/>
  <c r="I1375" i="12"/>
  <c r="J1375" i="12" s="1"/>
  <c r="H1375" i="12"/>
  <c r="G1375" i="12"/>
  <c r="F1375" i="12"/>
  <c r="E1375" i="12"/>
  <c r="I1374" i="12"/>
  <c r="H1374" i="12"/>
  <c r="G1374" i="12"/>
  <c r="F1374" i="12"/>
  <c r="E1374" i="12"/>
  <c r="I1373" i="12"/>
  <c r="H1373" i="12"/>
  <c r="G1373" i="12"/>
  <c r="F1373" i="12"/>
  <c r="E1373" i="12"/>
  <c r="I1372" i="12"/>
  <c r="J1372" i="12" s="1"/>
  <c r="H1372" i="12"/>
  <c r="G1372" i="12"/>
  <c r="F1372" i="12"/>
  <c r="E1372" i="12"/>
  <c r="I1371" i="12"/>
  <c r="J1371" i="12" s="1"/>
  <c r="H1371" i="12"/>
  <c r="G1371" i="12"/>
  <c r="F1371" i="12"/>
  <c r="E1371" i="12"/>
  <c r="I1370" i="12"/>
  <c r="H1370" i="12"/>
  <c r="G1370" i="12"/>
  <c r="F1370" i="12"/>
  <c r="E1370" i="12"/>
  <c r="I1369" i="12"/>
  <c r="J1369" i="12" s="1"/>
  <c r="H1369" i="12"/>
  <c r="G1369" i="12"/>
  <c r="F1369" i="12"/>
  <c r="E1369" i="12"/>
  <c r="I1368" i="12"/>
  <c r="H1368" i="12"/>
  <c r="G1368" i="12"/>
  <c r="F1368" i="12"/>
  <c r="E1368" i="12"/>
  <c r="I1367" i="12"/>
  <c r="H1367" i="12"/>
  <c r="G1367" i="12"/>
  <c r="F1367" i="12"/>
  <c r="E1367" i="12"/>
  <c r="I1366" i="12"/>
  <c r="H1366" i="12"/>
  <c r="G1366" i="12"/>
  <c r="F1366" i="12"/>
  <c r="E1366" i="12"/>
  <c r="I1365" i="12"/>
  <c r="H1365" i="12"/>
  <c r="G1365" i="12"/>
  <c r="F1365" i="12"/>
  <c r="E1365" i="12"/>
  <c r="I1364" i="12"/>
  <c r="H1364" i="12"/>
  <c r="G1364" i="12"/>
  <c r="F1364" i="12"/>
  <c r="E1364" i="12"/>
  <c r="I1363" i="12"/>
  <c r="J1363" i="12" s="1"/>
  <c r="H1363" i="12"/>
  <c r="G1363" i="12"/>
  <c r="F1363" i="12"/>
  <c r="E1363" i="12"/>
  <c r="I1362" i="12"/>
  <c r="H1362" i="12"/>
  <c r="G1362" i="12"/>
  <c r="F1362" i="12"/>
  <c r="E1362" i="12"/>
  <c r="I1361" i="12"/>
  <c r="H1361" i="12"/>
  <c r="G1361" i="12"/>
  <c r="F1361" i="12"/>
  <c r="E1361" i="12"/>
  <c r="I1360" i="12"/>
  <c r="J1360" i="12" s="1"/>
  <c r="H1360" i="12"/>
  <c r="G1360" i="12"/>
  <c r="F1360" i="12"/>
  <c r="E1360" i="12"/>
  <c r="I1359" i="12"/>
  <c r="J1359" i="12" s="1"/>
  <c r="H1359" i="12"/>
  <c r="G1359" i="12"/>
  <c r="F1359" i="12"/>
  <c r="E1359" i="12"/>
  <c r="I1358" i="12"/>
  <c r="H1358" i="12"/>
  <c r="G1358" i="12"/>
  <c r="F1358" i="12"/>
  <c r="E1358" i="12"/>
  <c r="I1357" i="12"/>
  <c r="J1357" i="12" s="1"/>
  <c r="H1357" i="12"/>
  <c r="G1357" i="12"/>
  <c r="F1357" i="12"/>
  <c r="E1357" i="12"/>
  <c r="I1356" i="12"/>
  <c r="H1356" i="12"/>
  <c r="G1356" i="12"/>
  <c r="F1356" i="12"/>
  <c r="E1356" i="12"/>
  <c r="I1355" i="12"/>
  <c r="H1355" i="12"/>
  <c r="G1355" i="12"/>
  <c r="F1355" i="12"/>
  <c r="E1355" i="12"/>
  <c r="I1354" i="12"/>
  <c r="H1354" i="12"/>
  <c r="G1354" i="12"/>
  <c r="F1354" i="12"/>
  <c r="E1354" i="12"/>
  <c r="I1353" i="12"/>
  <c r="H1353" i="12"/>
  <c r="G1353" i="12"/>
  <c r="F1353" i="12"/>
  <c r="E1353" i="12"/>
  <c r="I1352" i="12"/>
  <c r="H1352" i="12"/>
  <c r="G1352" i="12"/>
  <c r="F1352" i="12"/>
  <c r="E1352" i="12"/>
  <c r="I1351" i="12"/>
  <c r="J1351" i="12" s="1"/>
  <c r="H1351" i="12"/>
  <c r="G1351" i="12"/>
  <c r="F1351" i="12"/>
  <c r="E1351" i="12"/>
  <c r="I1350" i="12"/>
  <c r="H1350" i="12"/>
  <c r="G1350" i="12"/>
  <c r="F1350" i="12"/>
  <c r="E1350" i="12"/>
  <c r="I1349" i="12"/>
  <c r="H1349" i="12"/>
  <c r="G1349" i="12"/>
  <c r="F1349" i="12"/>
  <c r="E1349" i="12"/>
  <c r="I1348" i="12"/>
  <c r="J1348" i="12" s="1"/>
  <c r="H1348" i="12"/>
  <c r="G1348" i="12"/>
  <c r="F1348" i="12"/>
  <c r="E1348" i="12"/>
  <c r="I1347" i="12"/>
  <c r="J1347" i="12" s="1"/>
  <c r="H1347" i="12"/>
  <c r="G1347" i="12"/>
  <c r="F1347" i="12"/>
  <c r="E1347" i="12"/>
  <c r="I1346" i="12"/>
  <c r="H1346" i="12"/>
  <c r="G1346" i="12"/>
  <c r="F1346" i="12"/>
  <c r="E1346" i="12"/>
  <c r="I1345" i="12"/>
  <c r="J1345" i="12" s="1"/>
  <c r="H1345" i="12"/>
  <c r="G1345" i="12"/>
  <c r="F1345" i="12"/>
  <c r="E1345" i="12"/>
  <c r="I1344" i="12"/>
  <c r="H1344" i="12"/>
  <c r="G1344" i="12"/>
  <c r="F1344" i="12"/>
  <c r="E1344" i="12"/>
  <c r="I1343" i="12"/>
  <c r="H1343" i="12"/>
  <c r="G1343" i="12"/>
  <c r="F1343" i="12"/>
  <c r="E1343" i="12"/>
  <c r="I1342" i="12"/>
  <c r="H1342" i="12"/>
  <c r="G1342" i="12"/>
  <c r="F1342" i="12"/>
  <c r="E1342" i="12"/>
  <c r="I1341" i="12"/>
  <c r="H1341" i="12"/>
  <c r="G1341" i="12"/>
  <c r="F1341" i="12"/>
  <c r="E1341" i="12"/>
  <c r="I1340" i="12"/>
  <c r="H1340" i="12"/>
  <c r="G1340" i="12"/>
  <c r="F1340" i="12"/>
  <c r="E1340" i="12"/>
  <c r="I1339" i="12"/>
  <c r="J1339" i="12" s="1"/>
  <c r="H1339" i="12"/>
  <c r="G1339" i="12"/>
  <c r="F1339" i="12"/>
  <c r="E1339" i="12"/>
  <c r="I1338" i="12"/>
  <c r="H1338" i="12"/>
  <c r="G1338" i="12"/>
  <c r="F1338" i="12"/>
  <c r="E1338" i="12"/>
  <c r="I1337" i="12"/>
  <c r="H1337" i="12"/>
  <c r="G1337" i="12"/>
  <c r="F1337" i="12"/>
  <c r="E1337" i="12"/>
  <c r="I1336" i="12"/>
  <c r="J1336" i="12" s="1"/>
  <c r="H1336" i="12"/>
  <c r="G1336" i="12"/>
  <c r="F1336" i="12"/>
  <c r="E1336" i="12"/>
  <c r="I1335" i="12"/>
  <c r="J1335" i="12" s="1"/>
  <c r="H1335" i="12"/>
  <c r="G1335" i="12"/>
  <c r="F1335" i="12"/>
  <c r="E1335" i="12"/>
  <c r="I1334" i="12"/>
  <c r="H1334" i="12"/>
  <c r="G1334" i="12"/>
  <c r="F1334" i="12"/>
  <c r="E1334" i="12"/>
  <c r="I1333" i="12"/>
  <c r="J1333" i="12" s="1"/>
  <c r="H1333" i="12"/>
  <c r="G1333" i="12"/>
  <c r="F1333" i="12"/>
  <c r="E1333" i="12"/>
  <c r="I1332" i="12"/>
  <c r="H1332" i="12"/>
  <c r="G1332" i="12"/>
  <c r="F1332" i="12"/>
  <c r="E1332" i="12"/>
  <c r="I1331" i="12"/>
  <c r="H1331" i="12"/>
  <c r="G1331" i="12"/>
  <c r="F1331" i="12"/>
  <c r="E1331" i="12"/>
  <c r="I1330" i="12"/>
  <c r="H1330" i="12"/>
  <c r="G1330" i="12"/>
  <c r="F1330" i="12"/>
  <c r="E1330" i="12"/>
  <c r="I1329" i="12"/>
  <c r="H1329" i="12"/>
  <c r="G1329" i="12"/>
  <c r="F1329" i="12"/>
  <c r="E1329" i="12"/>
  <c r="I1328" i="12"/>
  <c r="H1328" i="12"/>
  <c r="G1328" i="12"/>
  <c r="F1328" i="12"/>
  <c r="E1328" i="12"/>
  <c r="I1327" i="12"/>
  <c r="J1327" i="12" s="1"/>
  <c r="H1327" i="12"/>
  <c r="G1327" i="12"/>
  <c r="F1327" i="12"/>
  <c r="E1327" i="12"/>
  <c r="I1326" i="12"/>
  <c r="H1326" i="12"/>
  <c r="G1326" i="12"/>
  <c r="F1326" i="12"/>
  <c r="E1326" i="12"/>
  <c r="I1325" i="12"/>
  <c r="H1325" i="12"/>
  <c r="G1325" i="12"/>
  <c r="F1325" i="12"/>
  <c r="E1325" i="12"/>
  <c r="I1324" i="12"/>
  <c r="J1324" i="12" s="1"/>
  <c r="H1324" i="12"/>
  <c r="G1324" i="12"/>
  <c r="F1324" i="12"/>
  <c r="E1324" i="12"/>
  <c r="I1323" i="12"/>
  <c r="L1323" i="12" s="1"/>
  <c r="H1323" i="12"/>
  <c r="G1323" i="12"/>
  <c r="F1323" i="12"/>
  <c r="E1323" i="12"/>
  <c r="I1322" i="12"/>
  <c r="H1322" i="12"/>
  <c r="G1322" i="12"/>
  <c r="F1322" i="12"/>
  <c r="E1322" i="12"/>
  <c r="I1321" i="12"/>
  <c r="J1321" i="12" s="1"/>
  <c r="H1321" i="12"/>
  <c r="G1321" i="12"/>
  <c r="F1321" i="12"/>
  <c r="E1321" i="12"/>
  <c r="I1320" i="12"/>
  <c r="H1320" i="12"/>
  <c r="G1320" i="12"/>
  <c r="F1320" i="12"/>
  <c r="E1320" i="12"/>
  <c r="I1319" i="12"/>
  <c r="H1319" i="12"/>
  <c r="G1319" i="12"/>
  <c r="F1319" i="12"/>
  <c r="E1319" i="12"/>
  <c r="I1318" i="12"/>
  <c r="H1318" i="12"/>
  <c r="G1318" i="12"/>
  <c r="F1318" i="12"/>
  <c r="E1318" i="12"/>
  <c r="I1317" i="12"/>
  <c r="H1317" i="12"/>
  <c r="G1317" i="12"/>
  <c r="F1317" i="12"/>
  <c r="E1317" i="12"/>
  <c r="I1316" i="12"/>
  <c r="H1316" i="12"/>
  <c r="G1316" i="12"/>
  <c r="F1316" i="12"/>
  <c r="E1316" i="12"/>
  <c r="I1315" i="12"/>
  <c r="J1315" i="12" s="1"/>
  <c r="H1315" i="12"/>
  <c r="G1315" i="12"/>
  <c r="F1315" i="12"/>
  <c r="E1315" i="12"/>
  <c r="I1314" i="12"/>
  <c r="H1314" i="12"/>
  <c r="G1314" i="12"/>
  <c r="F1314" i="12"/>
  <c r="E1314" i="12"/>
  <c r="I1313" i="12"/>
  <c r="H1313" i="12"/>
  <c r="G1313" i="12"/>
  <c r="F1313" i="12"/>
  <c r="E1313" i="12"/>
  <c r="I1312" i="12"/>
  <c r="J1312" i="12" s="1"/>
  <c r="H1312" i="12"/>
  <c r="G1312" i="12"/>
  <c r="F1312" i="12"/>
  <c r="E1312" i="12"/>
  <c r="I1311" i="12"/>
  <c r="J1311" i="12" s="1"/>
  <c r="H1311" i="12"/>
  <c r="G1311" i="12"/>
  <c r="F1311" i="12"/>
  <c r="E1311" i="12"/>
  <c r="I1310" i="12"/>
  <c r="H1310" i="12"/>
  <c r="G1310" i="12"/>
  <c r="F1310" i="12"/>
  <c r="E1310" i="12"/>
  <c r="I1309" i="12"/>
  <c r="J1309" i="12" s="1"/>
  <c r="H1309" i="12"/>
  <c r="G1309" i="12"/>
  <c r="F1309" i="12"/>
  <c r="E1309" i="12"/>
  <c r="I1308" i="12"/>
  <c r="H1308" i="12"/>
  <c r="G1308" i="12"/>
  <c r="F1308" i="12"/>
  <c r="E1308" i="12"/>
  <c r="I1307" i="12"/>
  <c r="H1307" i="12"/>
  <c r="G1307" i="12"/>
  <c r="F1307" i="12"/>
  <c r="E1307" i="12"/>
  <c r="I1306" i="12"/>
  <c r="H1306" i="12"/>
  <c r="G1306" i="12"/>
  <c r="F1306" i="12"/>
  <c r="E1306" i="12"/>
  <c r="I1305" i="12"/>
  <c r="H1305" i="12"/>
  <c r="G1305" i="12"/>
  <c r="F1305" i="12"/>
  <c r="E1305" i="12"/>
  <c r="I1304" i="12"/>
  <c r="H1304" i="12"/>
  <c r="G1304" i="12"/>
  <c r="F1304" i="12"/>
  <c r="E1304" i="12"/>
  <c r="I1303" i="12"/>
  <c r="J1303" i="12" s="1"/>
  <c r="H1303" i="12"/>
  <c r="G1303" i="12"/>
  <c r="F1303" i="12"/>
  <c r="E1303" i="12"/>
  <c r="I1302" i="12"/>
  <c r="H1302" i="12"/>
  <c r="G1302" i="12"/>
  <c r="F1302" i="12"/>
  <c r="E1302" i="12"/>
  <c r="I1301" i="12"/>
  <c r="H1301" i="12"/>
  <c r="G1301" i="12"/>
  <c r="F1301" i="12"/>
  <c r="E1301" i="12"/>
  <c r="I1300" i="12"/>
  <c r="J1300" i="12" s="1"/>
  <c r="H1300" i="12"/>
  <c r="G1300" i="12"/>
  <c r="F1300" i="12"/>
  <c r="E1300" i="12"/>
  <c r="I1299" i="12"/>
  <c r="J1299" i="12" s="1"/>
  <c r="H1299" i="12"/>
  <c r="G1299" i="12"/>
  <c r="F1299" i="12"/>
  <c r="E1299" i="12"/>
  <c r="I1298" i="12"/>
  <c r="H1298" i="12"/>
  <c r="G1298" i="12"/>
  <c r="F1298" i="12"/>
  <c r="E1298" i="12"/>
  <c r="I1297" i="12"/>
  <c r="J1297" i="12" s="1"/>
  <c r="H1297" i="12"/>
  <c r="G1297" i="12"/>
  <c r="F1297" i="12"/>
  <c r="E1297" i="12"/>
  <c r="I1296" i="12"/>
  <c r="H1296" i="12"/>
  <c r="G1296" i="12"/>
  <c r="F1296" i="12"/>
  <c r="E1296" i="12"/>
  <c r="I1295" i="12"/>
  <c r="H1295" i="12"/>
  <c r="G1295" i="12"/>
  <c r="F1295" i="12"/>
  <c r="E1295" i="12"/>
  <c r="I1294" i="12"/>
  <c r="H1294" i="12"/>
  <c r="G1294" i="12"/>
  <c r="F1294" i="12"/>
  <c r="E1294" i="12"/>
  <c r="I1293" i="12"/>
  <c r="H1293" i="12"/>
  <c r="G1293" i="12"/>
  <c r="F1293" i="12"/>
  <c r="E1293" i="12"/>
  <c r="I1292" i="12"/>
  <c r="H1292" i="12"/>
  <c r="G1292" i="12"/>
  <c r="F1292" i="12"/>
  <c r="E1292" i="12"/>
  <c r="I1291" i="12"/>
  <c r="J1291" i="12" s="1"/>
  <c r="H1291" i="12"/>
  <c r="G1291" i="12"/>
  <c r="F1291" i="12"/>
  <c r="E1291" i="12"/>
  <c r="I1290" i="12"/>
  <c r="H1290" i="12"/>
  <c r="G1290" i="12"/>
  <c r="F1290" i="12"/>
  <c r="E1290" i="12"/>
  <c r="I1289" i="12"/>
  <c r="H1289" i="12"/>
  <c r="G1289" i="12"/>
  <c r="F1289" i="12"/>
  <c r="E1289" i="12"/>
  <c r="I1288" i="12"/>
  <c r="J1288" i="12" s="1"/>
  <c r="H1288" i="12"/>
  <c r="G1288" i="12"/>
  <c r="F1288" i="12"/>
  <c r="E1288" i="12"/>
  <c r="I1287" i="12"/>
  <c r="J1287" i="12" s="1"/>
  <c r="H1287" i="12"/>
  <c r="G1287" i="12"/>
  <c r="F1287" i="12"/>
  <c r="E1287" i="12"/>
  <c r="I1286" i="12"/>
  <c r="H1286" i="12"/>
  <c r="G1286" i="12"/>
  <c r="F1286" i="12"/>
  <c r="E1286" i="12"/>
  <c r="I1285" i="12"/>
  <c r="J1285" i="12" s="1"/>
  <c r="H1285" i="12"/>
  <c r="G1285" i="12"/>
  <c r="F1285" i="12"/>
  <c r="E1285" i="12"/>
  <c r="I1284" i="12"/>
  <c r="H1284" i="12"/>
  <c r="G1284" i="12"/>
  <c r="F1284" i="12"/>
  <c r="E1284" i="12"/>
  <c r="I1283" i="12"/>
  <c r="H1283" i="12"/>
  <c r="G1283" i="12"/>
  <c r="F1283" i="12"/>
  <c r="E1283" i="12"/>
  <c r="I1282" i="12"/>
  <c r="H1282" i="12"/>
  <c r="G1282" i="12"/>
  <c r="F1282" i="12"/>
  <c r="E1282" i="12"/>
  <c r="I1281" i="12"/>
  <c r="H1281" i="12"/>
  <c r="G1281" i="12"/>
  <c r="F1281" i="12"/>
  <c r="E1281" i="12"/>
  <c r="I1280" i="12"/>
  <c r="H1280" i="12"/>
  <c r="G1280" i="12"/>
  <c r="F1280" i="12"/>
  <c r="E1280" i="12"/>
  <c r="I1279" i="12"/>
  <c r="H1279" i="12"/>
  <c r="G1279" i="12"/>
  <c r="F1279" i="12"/>
  <c r="E1279" i="12"/>
  <c r="I1278" i="12"/>
  <c r="H1278" i="12"/>
  <c r="G1278" i="12"/>
  <c r="F1278" i="12"/>
  <c r="E1278" i="12"/>
  <c r="I1277" i="12"/>
  <c r="H1277" i="12"/>
  <c r="G1277" i="12"/>
  <c r="F1277" i="12"/>
  <c r="E1277" i="12"/>
  <c r="I1276" i="12"/>
  <c r="J1276" i="12" s="1"/>
  <c r="H1276" i="12"/>
  <c r="G1276" i="12"/>
  <c r="F1276" i="12"/>
  <c r="E1276" i="12"/>
  <c r="I1275" i="12"/>
  <c r="J1275" i="12" s="1"/>
  <c r="H1275" i="12"/>
  <c r="G1275" i="12"/>
  <c r="F1275" i="12"/>
  <c r="E1275" i="12"/>
  <c r="I1274" i="12"/>
  <c r="H1274" i="12"/>
  <c r="G1274" i="12"/>
  <c r="F1274" i="12"/>
  <c r="E1274" i="12"/>
  <c r="I1273" i="12"/>
  <c r="H1273" i="12"/>
  <c r="G1273" i="12"/>
  <c r="F1273" i="12"/>
  <c r="E1273" i="12"/>
  <c r="I1272" i="12"/>
  <c r="H1272" i="12"/>
  <c r="G1272" i="12"/>
  <c r="F1272" i="12"/>
  <c r="E1272" i="12"/>
  <c r="I1271" i="12"/>
  <c r="H1271" i="12"/>
  <c r="G1271" i="12"/>
  <c r="F1271" i="12"/>
  <c r="E1271" i="12"/>
  <c r="I1270" i="12"/>
  <c r="H1270" i="12"/>
  <c r="G1270" i="12"/>
  <c r="F1270" i="12"/>
  <c r="E1270" i="12"/>
  <c r="I1269" i="12"/>
  <c r="L1269" i="12" s="1"/>
  <c r="H1269" i="12"/>
  <c r="G1269" i="12"/>
  <c r="F1269" i="12"/>
  <c r="E1269" i="12"/>
  <c r="I1268" i="12"/>
  <c r="H1268" i="12"/>
  <c r="G1268" i="12"/>
  <c r="F1268" i="12"/>
  <c r="E1268" i="12"/>
  <c r="I1267" i="12"/>
  <c r="H1267" i="12"/>
  <c r="G1267" i="12"/>
  <c r="F1267" i="12"/>
  <c r="E1267" i="12"/>
  <c r="I1266" i="12"/>
  <c r="H1266" i="12"/>
  <c r="G1266" i="12"/>
  <c r="F1266" i="12"/>
  <c r="E1266" i="12"/>
  <c r="I1265" i="12"/>
  <c r="H1265" i="12"/>
  <c r="G1265" i="12"/>
  <c r="F1265" i="12"/>
  <c r="E1265" i="12"/>
  <c r="I1264" i="12"/>
  <c r="H1264" i="12"/>
  <c r="G1264" i="12"/>
  <c r="F1264" i="12"/>
  <c r="E1264" i="12"/>
  <c r="I1263" i="12"/>
  <c r="H1263" i="12"/>
  <c r="G1263" i="12"/>
  <c r="F1263" i="12"/>
  <c r="E1263" i="12"/>
  <c r="I1262" i="12"/>
  <c r="H1262" i="12"/>
  <c r="G1262" i="12"/>
  <c r="F1262" i="12"/>
  <c r="E1262" i="12"/>
  <c r="I1261" i="12"/>
  <c r="H1261" i="12"/>
  <c r="G1261" i="12"/>
  <c r="F1261" i="12"/>
  <c r="E1261" i="12"/>
  <c r="I1260" i="12"/>
  <c r="H1260" i="12"/>
  <c r="G1260" i="12"/>
  <c r="F1260" i="12"/>
  <c r="E1260" i="12"/>
  <c r="I1259" i="12"/>
  <c r="H1259" i="12"/>
  <c r="G1259" i="12"/>
  <c r="F1259" i="12"/>
  <c r="E1259" i="12"/>
  <c r="I1258" i="12"/>
  <c r="J1258" i="12" s="1"/>
  <c r="H1258" i="12"/>
  <c r="G1258" i="12"/>
  <c r="F1258" i="12"/>
  <c r="E1258" i="12"/>
  <c r="I1257" i="12"/>
  <c r="J1257" i="12" s="1"/>
  <c r="H1257" i="12"/>
  <c r="G1257" i="12"/>
  <c r="F1257" i="12"/>
  <c r="E1257" i="12"/>
  <c r="I1256" i="12"/>
  <c r="H1256" i="12"/>
  <c r="G1256" i="12"/>
  <c r="F1256" i="12"/>
  <c r="E1256" i="12"/>
  <c r="I1255" i="12"/>
  <c r="H1255" i="12"/>
  <c r="G1255" i="12"/>
  <c r="F1255" i="12"/>
  <c r="E1255" i="12"/>
  <c r="I1254" i="12"/>
  <c r="H1254" i="12"/>
  <c r="G1254" i="12"/>
  <c r="F1254" i="12"/>
  <c r="E1254" i="12"/>
  <c r="I1253" i="12"/>
  <c r="H1253" i="12"/>
  <c r="G1253" i="12"/>
  <c r="F1253" i="12"/>
  <c r="E1253" i="12"/>
  <c r="I1252" i="12"/>
  <c r="H1252" i="12"/>
  <c r="G1252" i="12"/>
  <c r="F1252" i="12"/>
  <c r="E1252" i="12"/>
  <c r="I1251" i="12"/>
  <c r="H1251" i="12"/>
  <c r="G1251" i="12"/>
  <c r="F1251" i="12"/>
  <c r="E1251" i="12"/>
  <c r="I1250" i="12"/>
  <c r="H1250" i="12"/>
  <c r="G1250" i="12"/>
  <c r="F1250" i="12"/>
  <c r="E1250" i="12"/>
  <c r="I1249" i="12"/>
  <c r="H1249" i="12"/>
  <c r="G1249" i="12"/>
  <c r="F1249" i="12"/>
  <c r="E1249" i="12"/>
  <c r="I1248" i="12"/>
  <c r="H1248" i="12"/>
  <c r="G1248" i="12"/>
  <c r="F1248" i="12"/>
  <c r="E1248" i="12"/>
  <c r="I1247" i="12"/>
  <c r="H1247" i="12"/>
  <c r="G1247" i="12"/>
  <c r="F1247" i="12"/>
  <c r="E1247" i="12"/>
  <c r="I1246" i="12"/>
  <c r="H1246" i="12"/>
  <c r="G1246" i="12"/>
  <c r="F1246" i="12"/>
  <c r="E1246" i="12"/>
  <c r="I1245" i="12"/>
  <c r="H1245" i="12"/>
  <c r="G1245" i="12"/>
  <c r="F1245" i="12"/>
  <c r="E1245" i="12"/>
  <c r="I1244" i="12"/>
  <c r="H1244" i="12"/>
  <c r="G1244" i="12"/>
  <c r="F1244" i="12"/>
  <c r="E1244" i="12"/>
  <c r="I1243" i="12"/>
  <c r="H1243" i="12"/>
  <c r="G1243" i="12"/>
  <c r="F1243" i="12"/>
  <c r="E1243" i="12"/>
  <c r="I1242" i="12"/>
  <c r="H1242" i="12"/>
  <c r="G1242" i="12"/>
  <c r="F1242" i="12"/>
  <c r="E1242" i="12"/>
  <c r="I1241" i="12"/>
  <c r="H1241" i="12"/>
  <c r="G1241" i="12"/>
  <c r="F1241" i="12"/>
  <c r="E1241" i="12"/>
  <c r="I1240" i="12"/>
  <c r="J1240" i="12" s="1"/>
  <c r="H1240" i="12"/>
  <c r="G1240" i="12"/>
  <c r="F1240" i="12"/>
  <c r="E1240" i="12"/>
  <c r="I1239" i="12"/>
  <c r="J1239" i="12" s="1"/>
  <c r="H1239" i="12"/>
  <c r="G1239" i="12"/>
  <c r="F1239" i="12"/>
  <c r="E1239" i="12"/>
  <c r="I1238" i="12"/>
  <c r="H1238" i="12"/>
  <c r="G1238" i="12"/>
  <c r="F1238" i="12"/>
  <c r="E1238" i="12"/>
  <c r="I1237" i="12"/>
  <c r="H1237" i="12"/>
  <c r="G1237" i="12"/>
  <c r="F1237" i="12"/>
  <c r="E1237" i="12"/>
  <c r="I1236" i="12"/>
  <c r="H1236" i="12"/>
  <c r="G1236" i="12"/>
  <c r="F1236" i="12"/>
  <c r="E1236" i="12"/>
  <c r="I1235" i="12"/>
  <c r="H1235" i="12"/>
  <c r="G1235" i="12"/>
  <c r="F1235" i="12"/>
  <c r="E1235" i="12"/>
  <c r="I1234" i="12"/>
  <c r="H1234" i="12"/>
  <c r="G1234" i="12"/>
  <c r="F1234" i="12"/>
  <c r="E1234" i="12"/>
  <c r="I1233" i="12"/>
  <c r="H1233" i="12"/>
  <c r="G1233" i="12"/>
  <c r="F1233" i="12"/>
  <c r="E1233" i="12"/>
  <c r="I1232" i="12"/>
  <c r="H1232" i="12"/>
  <c r="G1232" i="12"/>
  <c r="F1232" i="12"/>
  <c r="E1232" i="12"/>
  <c r="I1231" i="12"/>
  <c r="H1231" i="12"/>
  <c r="G1231" i="12"/>
  <c r="F1231" i="12"/>
  <c r="E1231" i="12"/>
  <c r="I1230" i="12"/>
  <c r="H1230" i="12"/>
  <c r="G1230" i="12"/>
  <c r="F1230" i="12"/>
  <c r="E1230" i="12"/>
  <c r="I1229" i="12"/>
  <c r="H1229" i="12"/>
  <c r="G1229" i="12"/>
  <c r="F1229" i="12"/>
  <c r="E1229" i="12"/>
  <c r="I1228" i="12"/>
  <c r="H1228" i="12"/>
  <c r="G1228" i="12"/>
  <c r="F1228" i="12"/>
  <c r="E1228" i="12"/>
  <c r="I1227" i="12"/>
  <c r="H1227" i="12"/>
  <c r="G1227" i="12"/>
  <c r="F1227" i="12"/>
  <c r="E1227" i="12"/>
  <c r="I1226" i="12"/>
  <c r="H1226" i="12"/>
  <c r="G1226" i="12"/>
  <c r="F1226" i="12"/>
  <c r="E1226" i="12"/>
  <c r="I1225" i="12"/>
  <c r="H1225" i="12"/>
  <c r="G1225" i="12"/>
  <c r="F1225" i="12"/>
  <c r="E1225" i="12"/>
  <c r="I1224" i="12"/>
  <c r="H1224" i="12"/>
  <c r="G1224" i="12"/>
  <c r="F1224" i="12"/>
  <c r="E1224" i="12"/>
  <c r="I1223" i="12"/>
  <c r="H1223" i="12"/>
  <c r="G1223" i="12"/>
  <c r="F1223" i="12"/>
  <c r="E1223" i="12"/>
  <c r="I1222" i="12"/>
  <c r="J1222" i="12" s="1"/>
  <c r="H1222" i="12"/>
  <c r="G1222" i="12"/>
  <c r="F1222" i="12"/>
  <c r="E1222" i="12"/>
  <c r="I1221" i="12"/>
  <c r="J1221" i="12" s="1"/>
  <c r="H1221" i="12"/>
  <c r="G1221" i="12"/>
  <c r="F1221" i="12"/>
  <c r="E1221" i="12"/>
  <c r="I1220" i="12"/>
  <c r="H1220" i="12"/>
  <c r="G1220" i="12"/>
  <c r="F1220" i="12"/>
  <c r="E1220" i="12"/>
  <c r="I1219" i="12"/>
  <c r="H1219" i="12"/>
  <c r="G1219" i="12"/>
  <c r="F1219" i="12"/>
  <c r="E1219" i="12"/>
  <c r="I1218" i="12"/>
  <c r="H1218" i="12"/>
  <c r="G1218" i="12"/>
  <c r="F1218" i="12"/>
  <c r="E1218" i="12"/>
  <c r="I1217" i="12"/>
  <c r="H1217" i="12"/>
  <c r="G1217" i="12"/>
  <c r="F1217" i="12"/>
  <c r="E1217" i="12"/>
  <c r="I1216" i="12"/>
  <c r="H1216" i="12"/>
  <c r="G1216" i="12"/>
  <c r="F1216" i="12"/>
  <c r="E1216" i="12"/>
  <c r="I1215" i="12"/>
  <c r="L1215" i="12" s="1"/>
  <c r="H1215" i="12"/>
  <c r="G1215" i="12"/>
  <c r="F1215" i="12"/>
  <c r="E1215" i="12"/>
  <c r="I1214" i="12"/>
  <c r="H1214" i="12"/>
  <c r="G1214" i="12"/>
  <c r="F1214" i="12"/>
  <c r="E1214" i="12"/>
  <c r="I1213" i="12"/>
  <c r="H1213" i="12"/>
  <c r="G1213" i="12"/>
  <c r="F1213" i="12"/>
  <c r="E1213" i="12"/>
  <c r="I1212" i="12"/>
  <c r="H1212" i="12"/>
  <c r="G1212" i="12"/>
  <c r="F1212" i="12"/>
  <c r="E1212" i="12"/>
  <c r="I1211" i="12"/>
  <c r="H1211" i="12"/>
  <c r="G1211" i="12"/>
  <c r="F1211" i="12"/>
  <c r="E1211" i="12"/>
  <c r="I1210" i="12"/>
  <c r="H1210" i="12"/>
  <c r="G1210" i="12"/>
  <c r="F1210" i="12"/>
  <c r="E1210" i="12"/>
  <c r="I1209" i="12"/>
  <c r="H1209" i="12"/>
  <c r="G1209" i="12"/>
  <c r="F1209" i="12"/>
  <c r="E1209" i="12"/>
  <c r="I1208" i="12"/>
  <c r="H1208" i="12"/>
  <c r="G1208" i="12"/>
  <c r="F1208" i="12"/>
  <c r="E1208" i="12"/>
  <c r="I1207" i="12"/>
  <c r="H1207" i="12"/>
  <c r="G1207" i="12"/>
  <c r="F1207" i="12"/>
  <c r="E1207" i="12"/>
  <c r="I1206" i="12"/>
  <c r="H1206" i="12"/>
  <c r="G1206" i="12"/>
  <c r="F1206" i="12"/>
  <c r="E1206" i="12"/>
  <c r="I1205" i="12"/>
  <c r="H1205" i="12"/>
  <c r="G1205" i="12"/>
  <c r="F1205" i="12"/>
  <c r="E1205" i="12"/>
  <c r="I1204" i="12"/>
  <c r="J1204" i="12" s="1"/>
  <c r="H1204" i="12"/>
  <c r="G1204" i="12"/>
  <c r="F1204" i="12"/>
  <c r="E1204" i="12"/>
  <c r="I1203" i="12"/>
  <c r="J1203" i="12" s="1"/>
  <c r="H1203" i="12"/>
  <c r="G1203" i="12"/>
  <c r="F1203" i="12"/>
  <c r="E1203" i="12"/>
  <c r="I1202" i="12"/>
  <c r="H1202" i="12"/>
  <c r="G1202" i="12"/>
  <c r="F1202" i="12"/>
  <c r="E1202" i="12"/>
  <c r="I1201" i="12"/>
  <c r="H1201" i="12"/>
  <c r="G1201" i="12"/>
  <c r="F1201" i="12"/>
  <c r="E1201" i="12"/>
  <c r="I1200" i="12"/>
  <c r="H1200" i="12"/>
  <c r="G1200" i="12"/>
  <c r="F1200" i="12"/>
  <c r="E1200" i="12"/>
  <c r="I1199" i="12"/>
  <c r="H1199" i="12"/>
  <c r="G1199" i="12"/>
  <c r="F1199" i="12"/>
  <c r="E1199" i="12"/>
  <c r="I1198" i="12"/>
  <c r="H1198" i="12"/>
  <c r="G1198" i="12"/>
  <c r="F1198" i="12"/>
  <c r="E1198" i="12"/>
  <c r="I1197" i="12"/>
  <c r="H1197" i="12"/>
  <c r="G1197" i="12"/>
  <c r="F1197" i="12"/>
  <c r="E1197" i="12"/>
  <c r="I1196" i="12"/>
  <c r="H1196" i="12"/>
  <c r="G1196" i="12"/>
  <c r="F1196" i="12"/>
  <c r="E1196" i="12"/>
  <c r="I1195" i="12"/>
  <c r="H1195" i="12"/>
  <c r="G1195" i="12"/>
  <c r="F1195" i="12"/>
  <c r="E1195" i="12"/>
  <c r="I1194" i="12"/>
  <c r="H1194" i="12"/>
  <c r="G1194" i="12"/>
  <c r="F1194" i="12"/>
  <c r="E1194" i="12"/>
  <c r="I1193" i="12"/>
  <c r="H1193" i="12"/>
  <c r="G1193" i="12"/>
  <c r="F1193" i="12"/>
  <c r="E1193" i="12"/>
  <c r="I1192" i="12"/>
  <c r="H1192" i="12"/>
  <c r="G1192" i="12"/>
  <c r="F1192" i="12"/>
  <c r="E1192" i="12"/>
  <c r="I1191" i="12"/>
  <c r="H1191" i="12"/>
  <c r="G1191" i="12"/>
  <c r="F1191" i="12"/>
  <c r="E1191" i="12"/>
  <c r="I1190" i="12"/>
  <c r="H1190" i="12"/>
  <c r="G1190" i="12"/>
  <c r="F1190" i="12"/>
  <c r="E1190" i="12"/>
  <c r="I1189" i="12"/>
  <c r="H1189" i="12"/>
  <c r="G1189" i="12"/>
  <c r="F1189" i="12"/>
  <c r="E1189" i="12"/>
  <c r="I1188" i="12"/>
  <c r="H1188" i="12"/>
  <c r="G1188" i="12"/>
  <c r="F1188" i="12"/>
  <c r="E1188" i="12"/>
  <c r="I1187" i="12"/>
  <c r="H1187" i="12"/>
  <c r="G1187" i="12"/>
  <c r="F1187" i="12"/>
  <c r="E1187" i="12"/>
  <c r="I1186" i="12"/>
  <c r="J1186" i="12" s="1"/>
  <c r="H1186" i="12"/>
  <c r="G1186" i="12"/>
  <c r="F1186" i="12"/>
  <c r="E1186" i="12"/>
  <c r="I1185" i="12"/>
  <c r="J1185" i="12" s="1"/>
  <c r="H1185" i="12"/>
  <c r="G1185" i="12"/>
  <c r="F1185" i="12"/>
  <c r="E1185" i="12"/>
  <c r="I1184" i="12"/>
  <c r="H1184" i="12"/>
  <c r="G1184" i="12"/>
  <c r="F1184" i="12"/>
  <c r="E1184" i="12"/>
  <c r="I1183" i="12"/>
  <c r="H1183" i="12"/>
  <c r="G1183" i="12"/>
  <c r="F1183" i="12"/>
  <c r="E1183" i="12"/>
  <c r="I1182" i="12"/>
  <c r="H1182" i="12"/>
  <c r="G1182" i="12"/>
  <c r="F1182" i="12"/>
  <c r="E1182" i="12"/>
  <c r="I1181" i="12"/>
  <c r="H1181" i="12"/>
  <c r="G1181" i="12"/>
  <c r="F1181" i="12"/>
  <c r="E1181" i="12"/>
  <c r="I1180" i="12"/>
  <c r="H1180" i="12"/>
  <c r="G1180" i="12"/>
  <c r="F1180" i="12"/>
  <c r="E1180" i="12"/>
  <c r="I1179" i="12"/>
  <c r="H1179" i="12"/>
  <c r="G1179" i="12"/>
  <c r="F1179" i="12"/>
  <c r="E1179" i="12"/>
  <c r="I1178" i="12"/>
  <c r="H1178" i="12"/>
  <c r="G1178" i="12"/>
  <c r="F1178" i="12"/>
  <c r="E1178" i="12"/>
  <c r="I1177" i="12"/>
  <c r="H1177" i="12"/>
  <c r="G1177" i="12"/>
  <c r="F1177" i="12"/>
  <c r="E1177" i="12"/>
  <c r="I1176" i="12"/>
  <c r="H1176" i="12"/>
  <c r="G1176" i="12"/>
  <c r="F1176" i="12"/>
  <c r="E1176" i="12"/>
  <c r="I1175" i="12"/>
  <c r="H1175" i="12"/>
  <c r="G1175" i="12"/>
  <c r="F1175" i="12"/>
  <c r="E1175" i="12"/>
  <c r="I1174" i="12"/>
  <c r="H1174" i="12"/>
  <c r="G1174" i="12"/>
  <c r="F1174" i="12"/>
  <c r="E1174" i="12"/>
  <c r="I1173" i="12"/>
  <c r="H1173" i="12"/>
  <c r="G1173" i="12"/>
  <c r="F1173" i="12"/>
  <c r="E1173" i="12"/>
  <c r="I1172" i="12"/>
  <c r="H1172" i="12"/>
  <c r="G1172" i="12"/>
  <c r="F1172" i="12"/>
  <c r="E1172" i="12"/>
  <c r="I1171" i="12"/>
  <c r="H1171" i="12"/>
  <c r="G1171" i="12"/>
  <c r="F1171" i="12"/>
  <c r="E1171" i="12"/>
  <c r="I1170" i="12"/>
  <c r="H1170" i="12"/>
  <c r="G1170" i="12"/>
  <c r="F1170" i="12"/>
  <c r="E1170" i="12"/>
  <c r="I1169" i="12"/>
  <c r="H1169" i="12"/>
  <c r="G1169" i="12"/>
  <c r="F1169" i="12"/>
  <c r="E1169" i="12"/>
  <c r="I1168" i="12"/>
  <c r="J1168" i="12" s="1"/>
  <c r="H1168" i="12"/>
  <c r="G1168" i="12"/>
  <c r="F1168" i="12"/>
  <c r="E1168" i="12"/>
  <c r="I1167" i="12"/>
  <c r="J1167" i="12" s="1"/>
  <c r="H1167" i="12"/>
  <c r="G1167" i="12"/>
  <c r="F1167" i="12"/>
  <c r="E1167" i="12"/>
  <c r="I1166" i="12"/>
  <c r="H1166" i="12"/>
  <c r="G1166" i="12"/>
  <c r="F1166" i="12"/>
  <c r="E1166" i="12"/>
  <c r="I1165" i="12"/>
  <c r="H1165" i="12"/>
  <c r="G1165" i="12"/>
  <c r="F1165" i="12"/>
  <c r="E1165" i="12"/>
  <c r="I1164" i="12"/>
  <c r="H1164" i="12"/>
  <c r="G1164" i="12"/>
  <c r="F1164" i="12"/>
  <c r="E1164" i="12"/>
  <c r="I1163" i="12"/>
  <c r="H1163" i="12"/>
  <c r="G1163" i="12"/>
  <c r="F1163" i="12"/>
  <c r="E1163" i="12"/>
  <c r="I1162" i="12"/>
  <c r="H1162" i="12"/>
  <c r="G1162" i="12"/>
  <c r="F1162" i="12"/>
  <c r="E1162" i="12"/>
  <c r="I1161" i="12"/>
  <c r="L1161" i="12" s="1"/>
  <c r="H1161" i="12"/>
  <c r="G1161" i="12"/>
  <c r="F1161" i="12"/>
  <c r="E1161" i="12"/>
  <c r="I1160" i="12"/>
  <c r="H1160" i="12"/>
  <c r="G1160" i="12"/>
  <c r="F1160" i="12"/>
  <c r="E1160" i="12"/>
  <c r="I1159" i="12"/>
  <c r="H1159" i="12"/>
  <c r="G1159" i="12"/>
  <c r="F1159" i="12"/>
  <c r="E1159" i="12"/>
  <c r="I1158" i="12"/>
  <c r="H1158" i="12"/>
  <c r="G1158" i="12"/>
  <c r="F1158" i="12"/>
  <c r="E1158" i="12"/>
  <c r="I1157" i="12"/>
  <c r="H1157" i="12"/>
  <c r="G1157" i="12"/>
  <c r="F1157" i="12"/>
  <c r="E1157" i="12"/>
  <c r="I1156" i="12"/>
  <c r="H1156" i="12"/>
  <c r="G1156" i="12"/>
  <c r="F1156" i="12"/>
  <c r="E1156" i="12"/>
  <c r="I1155" i="12"/>
  <c r="H1155" i="12"/>
  <c r="G1155" i="12"/>
  <c r="F1155" i="12"/>
  <c r="E1155" i="12"/>
  <c r="I1154" i="12"/>
  <c r="H1154" i="12"/>
  <c r="G1154" i="12"/>
  <c r="F1154" i="12"/>
  <c r="E1154" i="12"/>
  <c r="I1153" i="12"/>
  <c r="H1153" i="12"/>
  <c r="G1153" i="12"/>
  <c r="F1153" i="12"/>
  <c r="E1153" i="12"/>
  <c r="I1152" i="12"/>
  <c r="H1152" i="12"/>
  <c r="G1152" i="12"/>
  <c r="F1152" i="12"/>
  <c r="E1152" i="12"/>
  <c r="I1151" i="12"/>
  <c r="H1151" i="12"/>
  <c r="G1151" i="12"/>
  <c r="F1151" i="12"/>
  <c r="E1151" i="12"/>
  <c r="I1150" i="12"/>
  <c r="J1150" i="12" s="1"/>
  <c r="H1150" i="12"/>
  <c r="G1150" i="12"/>
  <c r="F1150" i="12"/>
  <c r="E1150" i="12"/>
  <c r="I1149" i="12"/>
  <c r="J1149" i="12" s="1"/>
  <c r="H1149" i="12"/>
  <c r="G1149" i="12"/>
  <c r="F1149" i="12"/>
  <c r="E1149" i="12"/>
  <c r="I1148" i="12"/>
  <c r="H1148" i="12"/>
  <c r="G1148" i="12"/>
  <c r="F1148" i="12"/>
  <c r="E1148" i="12"/>
  <c r="I1147" i="12"/>
  <c r="H1147" i="12"/>
  <c r="G1147" i="12"/>
  <c r="F1147" i="12"/>
  <c r="E1147" i="12"/>
  <c r="I1146" i="12"/>
  <c r="H1146" i="12"/>
  <c r="G1146" i="12"/>
  <c r="F1146" i="12"/>
  <c r="E1146" i="12"/>
  <c r="I1145" i="12"/>
  <c r="H1145" i="12"/>
  <c r="G1145" i="12"/>
  <c r="F1145" i="12"/>
  <c r="E1145" i="12"/>
  <c r="I1144" i="12"/>
  <c r="H1144" i="12"/>
  <c r="G1144" i="12"/>
  <c r="F1144" i="12"/>
  <c r="E1144" i="12"/>
  <c r="I1143" i="12"/>
  <c r="H1143" i="12"/>
  <c r="G1143" i="12"/>
  <c r="F1143" i="12"/>
  <c r="E1143" i="12"/>
  <c r="I1142" i="12"/>
  <c r="H1142" i="12"/>
  <c r="G1142" i="12"/>
  <c r="F1142" i="12"/>
  <c r="E1142" i="12"/>
  <c r="I1141" i="12"/>
  <c r="H1141" i="12"/>
  <c r="G1141" i="12"/>
  <c r="F1141" i="12"/>
  <c r="E1141" i="12"/>
  <c r="I1140" i="12"/>
  <c r="H1140" i="12"/>
  <c r="G1140" i="12"/>
  <c r="F1140" i="12"/>
  <c r="E1140" i="12"/>
  <c r="I1139" i="12"/>
  <c r="H1139" i="12"/>
  <c r="G1139" i="12"/>
  <c r="F1139" i="12"/>
  <c r="E1139" i="12"/>
  <c r="I1138" i="12"/>
  <c r="H1138" i="12"/>
  <c r="G1138" i="12"/>
  <c r="F1138" i="12"/>
  <c r="E1138" i="12"/>
  <c r="I1137" i="12"/>
  <c r="H1137" i="12"/>
  <c r="G1137" i="12"/>
  <c r="F1137" i="12"/>
  <c r="E1137" i="12"/>
  <c r="I1136" i="12"/>
  <c r="H1136" i="12"/>
  <c r="G1136" i="12"/>
  <c r="F1136" i="12"/>
  <c r="E1136" i="12"/>
  <c r="I1135" i="12"/>
  <c r="H1135" i="12"/>
  <c r="G1135" i="12"/>
  <c r="F1135" i="12"/>
  <c r="E1135" i="12"/>
  <c r="I1134" i="12"/>
  <c r="H1134" i="12"/>
  <c r="G1134" i="12"/>
  <c r="F1134" i="12"/>
  <c r="E1134" i="12"/>
  <c r="I1133" i="12"/>
  <c r="H1133" i="12"/>
  <c r="G1133" i="12"/>
  <c r="F1133" i="12"/>
  <c r="E1133" i="12"/>
  <c r="I1132" i="12"/>
  <c r="J1132" i="12" s="1"/>
  <c r="H1132" i="12"/>
  <c r="G1132" i="12"/>
  <c r="F1132" i="12"/>
  <c r="E1132" i="12"/>
  <c r="I1131" i="12"/>
  <c r="J1131" i="12" s="1"/>
  <c r="H1131" i="12"/>
  <c r="G1131" i="12"/>
  <c r="F1131" i="12"/>
  <c r="E1131" i="12"/>
  <c r="I1130" i="12"/>
  <c r="H1130" i="12"/>
  <c r="G1130" i="12"/>
  <c r="F1130" i="12"/>
  <c r="E1130" i="12"/>
  <c r="I1129" i="12"/>
  <c r="H1129" i="12"/>
  <c r="G1129" i="12"/>
  <c r="F1129" i="12"/>
  <c r="E1129" i="12"/>
  <c r="I1128" i="12"/>
  <c r="H1128" i="12"/>
  <c r="G1128" i="12"/>
  <c r="F1128" i="12"/>
  <c r="E1128" i="12"/>
  <c r="I1127" i="12"/>
  <c r="H1127" i="12"/>
  <c r="G1127" i="12"/>
  <c r="F1127" i="12"/>
  <c r="E1127" i="12"/>
  <c r="I1126" i="12"/>
  <c r="H1126" i="12"/>
  <c r="G1126" i="12"/>
  <c r="F1126" i="12"/>
  <c r="E1126" i="12"/>
  <c r="I1125" i="12"/>
  <c r="H1125" i="12"/>
  <c r="G1125" i="12"/>
  <c r="F1125" i="12"/>
  <c r="E1125" i="12"/>
  <c r="I1124" i="12"/>
  <c r="H1124" i="12"/>
  <c r="G1124" i="12"/>
  <c r="F1124" i="12"/>
  <c r="E1124" i="12"/>
  <c r="I1123" i="12"/>
  <c r="H1123" i="12"/>
  <c r="G1123" i="12"/>
  <c r="F1123" i="12"/>
  <c r="E1123" i="12"/>
  <c r="I1122" i="12"/>
  <c r="H1122" i="12"/>
  <c r="G1122" i="12"/>
  <c r="F1122" i="12"/>
  <c r="E1122" i="12"/>
  <c r="I1121" i="12"/>
  <c r="H1121" i="12"/>
  <c r="G1121" i="12"/>
  <c r="F1121" i="12"/>
  <c r="E1121" i="12"/>
  <c r="I1120" i="12"/>
  <c r="H1120" i="12"/>
  <c r="G1120" i="12"/>
  <c r="F1120" i="12"/>
  <c r="E1120" i="12"/>
  <c r="I1119" i="12"/>
  <c r="H1119" i="12"/>
  <c r="G1119" i="12"/>
  <c r="F1119" i="12"/>
  <c r="E1119" i="12"/>
  <c r="I1118" i="12"/>
  <c r="H1118" i="12"/>
  <c r="G1118" i="12"/>
  <c r="F1118" i="12"/>
  <c r="E1118" i="12"/>
  <c r="I1117" i="12"/>
  <c r="H1117" i="12"/>
  <c r="G1117" i="12"/>
  <c r="F1117" i="12"/>
  <c r="E1117" i="12"/>
  <c r="I1116" i="12"/>
  <c r="H1116" i="12"/>
  <c r="G1116" i="12"/>
  <c r="F1116" i="12"/>
  <c r="E1116" i="12"/>
  <c r="I1115" i="12"/>
  <c r="H1115" i="12"/>
  <c r="G1115" i="12"/>
  <c r="F1115" i="12"/>
  <c r="E1115" i="12"/>
  <c r="I1114" i="12"/>
  <c r="J1114" i="12" s="1"/>
  <c r="H1114" i="12"/>
  <c r="G1114" i="12"/>
  <c r="F1114" i="12"/>
  <c r="E1114" i="12"/>
  <c r="I1113" i="12"/>
  <c r="J1113" i="12" s="1"/>
  <c r="H1113" i="12"/>
  <c r="G1113" i="12"/>
  <c r="F1113" i="12"/>
  <c r="E1113" i="12"/>
  <c r="I1112" i="12"/>
  <c r="H1112" i="12"/>
  <c r="G1112" i="12"/>
  <c r="F1112" i="12"/>
  <c r="E1112" i="12"/>
  <c r="I1111" i="12"/>
  <c r="H1111" i="12"/>
  <c r="G1111" i="12"/>
  <c r="F1111" i="12"/>
  <c r="E1111" i="12"/>
  <c r="I1110" i="12"/>
  <c r="H1110" i="12"/>
  <c r="G1110" i="12"/>
  <c r="F1110" i="12"/>
  <c r="E1110" i="12"/>
  <c r="I1109" i="12"/>
  <c r="H1109" i="12"/>
  <c r="G1109" i="12"/>
  <c r="F1109" i="12"/>
  <c r="E1109" i="12"/>
  <c r="I1108" i="12"/>
  <c r="H1108" i="12"/>
  <c r="G1108" i="12"/>
  <c r="F1108" i="12"/>
  <c r="E1108" i="12"/>
  <c r="I1107" i="12"/>
  <c r="L1107" i="12" s="1"/>
  <c r="H1107" i="12"/>
  <c r="G1107" i="12"/>
  <c r="F1107" i="12"/>
  <c r="E1107" i="12"/>
  <c r="I1106" i="12"/>
  <c r="H1106" i="12"/>
  <c r="G1106" i="12"/>
  <c r="F1106" i="12"/>
  <c r="E1106" i="12"/>
  <c r="I1105" i="12"/>
  <c r="H1105" i="12"/>
  <c r="G1105" i="12"/>
  <c r="F1105" i="12"/>
  <c r="E1105" i="12"/>
  <c r="I1104" i="12"/>
  <c r="H1104" i="12"/>
  <c r="G1104" i="12"/>
  <c r="F1104" i="12"/>
  <c r="E1104" i="12"/>
  <c r="I1103" i="12"/>
  <c r="H1103" i="12"/>
  <c r="G1103" i="12"/>
  <c r="F1103" i="12"/>
  <c r="E1103" i="12"/>
  <c r="I1102" i="12"/>
  <c r="H1102" i="12"/>
  <c r="G1102" i="12"/>
  <c r="F1102" i="12"/>
  <c r="E1102" i="12"/>
  <c r="I1101" i="12"/>
  <c r="H1101" i="12"/>
  <c r="G1101" i="12"/>
  <c r="F1101" i="12"/>
  <c r="E1101" i="12"/>
  <c r="I1100" i="12"/>
  <c r="H1100" i="12"/>
  <c r="G1100" i="12"/>
  <c r="F1100" i="12"/>
  <c r="E1100" i="12"/>
  <c r="I1099" i="12"/>
  <c r="H1099" i="12"/>
  <c r="G1099" i="12"/>
  <c r="F1099" i="12"/>
  <c r="E1099" i="12"/>
  <c r="I1098" i="12"/>
  <c r="H1098" i="12"/>
  <c r="G1098" i="12"/>
  <c r="F1098" i="12"/>
  <c r="E1098" i="12"/>
  <c r="I1097" i="12"/>
  <c r="H1097" i="12"/>
  <c r="G1097" i="12"/>
  <c r="F1097" i="12"/>
  <c r="E1097" i="12"/>
  <c r="I1096" i="12"/>
  <c r="H1096" i="12"/>
  <c r="G1096" i="12"/>
  <c r="F1096" i="12"/>
  <c r="E1096" i="12"/>
  <c r="I1095" i="12"/>
  <c r="J1095" i="12" s="1"/>
  <c r="H1095" i="12"/>
  <c r="G1095" i="12"/>
  <c r="F1095" i="12"/>
  <c r="E1095" i="12"/>
  <c r="I1094" i="12"/>
  <c r="H1094" i="12"/>
  <c r="G1094" i="12"/>
  <c r="F1094" i="12"/>
  <c r="E1094" i="12"/>
  <c r="I1093" i="12"/>
  <c r="H1093" i="12"/>
  <c r="G1093" i="12"/>
  <c r="F1093" i="12"/>
  <c r="E1093" i="12"/>
  <c r="I1092" i="12"/>
  <c r="H1092" i="12"/>
  <c r="G1092" i="12"/>
  <c r="F1092" i="12"/>
  <c r="E1092" i="12"/>
  <c r="I1091" i="12"/>
  <c r="H1091" i="12"/>
  <c r="G1091" i="12"/>
  <c r="F1091" i="12"/>
  <c r="E1091" i="12"/>
  <c r="I1090" i="12"/>
  <c r="H1090" i="12"/>
  <c r="G1090" i="12"/>
  <c r="F1090" i="12"/>
  <c r="E1090" i="12"/>
  <c r="I1089" i="12"/>
  <c r="J1089" i="12" s="1"/>
  <c r="H1089" i="12"/>
  <c r="G1089" i="12"/>
  <c r="F1089" i="12"/>
  <c r="E1089" i="12"/>
  <c r="I1088" i="12"/>
  <c r="H1088" i="12"/>
  <c r="G1088" i="12"/>
  <c r="F1088" i="12"/>
  <c r="E1088" i="12"/>
  <c r="I1087" i="12"/>
  <c r="H1087" i="12"/>
  <c r="G1087" i="12"/>
  <c r="F1087" i="12"/>
  <c r="E1087" i="12"/>
  <c r="I1086" i="12"/>
  <c r="H1086" i="12"/>
  <c r="G1086" i="12"/>
  <c r="F1086" i="12"/>
  <c r="E1086" i="12"/>
  <c r="I1085" i="12"/>
  <c r="H1085" i="12"/>
  <c r="G1085" i="12"/>
  <c r="F1085" i="12"/>
  <c r="E1085" i="12"/>
  <c r="I1084" i="12"/>
  <c r="H1084" i="12"/>
  <c r="G1084" i="12"/>
  <c r="F1084" i="12"/>
  <c r="E1084" i="12"/>
  <c r="I1083" i="12"/>
  <c r="J1083" i="12" s="1"/>
  <c r="H1083" i="12"/>
  <c r="G1083" i="12"/>
  <c r="F1083" i="12"/>
  <c r="E1083" i="12"/>
  <c r="I1082" i="12"/>
  <c r="H1082" i="12"/>
  <c r="G1082" i="12"/>
  <c r="F1082" i="12"/>
  <c r="E1082" i="12"/>
  <c r="I1081" i="12"/>
  <c r="H1081" i="12"/>
  <c r="G1081" i="12"/>
  <c r="F1081" i="12"/>
  <c r="E1081" i="12"/>
  <c r="I1080" i="12"/>
  <c r="H1080" i="12"/>
  <c r="G1080" i="12"/>
  <c r="F1080" i="12"/>
  <c r="E1080" i="12"/>
  <c r="I1079" i="12"/>
  <c r="H1079" i="12"/>
  <c r="G1079" i="12"/>
  <c r="F1079" i="12"/>
  <c r="E1079" i="12"/>
  <c r="I1078" i="12"/>
  <c r="H1078" i="12"/>
  <c r="G1078" i="12"/>
  <c r="F1078" i="12"/>
  <c r="E1078" i="12"/>
  <c r="I1077" i="12"/>
  <c r="H1077" i="12"/>
  <c r="G1077" i="12"/>
  <c r="F1077" i="12"/>
  <c r="E1077" i="12"/>
  <c r="I1076" i="12"/>
  <c r="H1076" i="12"/>
  <c r="G1076" i="12"/>
  <c r="F1076" i="12"/>
  <c r="E1076" i="12"/>
  <c r="I1075" i="12"/>
  <c r="H1075" i="12"/>
  <c r="G1075" i="12"/>
  <c r="F1075" i="12"/>
  <c r="E1075" i="12"/>
  <c r="I1074" i="12"/>
  <c r="H1074" i="12"/>
  <c r="G1074" i="12"/>
  <c r="F1074" i="12"/>
  <c r="E1074" i="12"/>
  <c r="I1073" i="12"/>
  <c r="H1073" i="12"/>
  <c r="G1073" i="12"/>
  <c r="F1073" i="12"/>
  <c r="E1073" i="12"/>
  <c r="I1072" i="12"/>
  <c r="H1072" i="12"/>
  <c r="G1072" i="12"/>
  <c r="F1072" i="12"/>
  <c r="E1072" i="12"/>
  <c r="I1071" i="12"/>
  <c r="H1071" i="12"/>
  <c r="G1071" i="12"/>
  <c r="F1071" i="12"/>
  <c r="E1071" i="12"/>
  <c r="I1070" i="12"/>
  <c r="H1070" i="12"/>
  <c r="G1070" i="12"/>
  <c r="F1070" i="12"/>
  <c r="E1070" i="12"/>
  <c r="I1069" i="12"/>
  <c r="H1069" i="12"/>
  <c r="G1069" i="12"/>
  <c r="F1069" i="12"/>
  <c r="E1069" i="12"/>
  <c r="I1068" i="12"/>
  <c r="H1068" i="12"/>
  <c r="G1068" i="12"/>
  <c r="F1068" i="12"/>
  <c r="E1068" i="12"/>
  <c r="I1067" i="12"/>
  <c r="H1067" i="12"/>
  <c r="G1067" i="12"/>
  <c r="F1067" i="12"/>
  <c r="E1067" i="12"/>
  <c r="I1066" i="12"/>
  <c r="H1066" i="12"/>
  <c r="G1066" i="12"/>
  <c r="F1066" i="12"/>
  <c r="E1066" i="12"/>
  <c r="I1065" i="12"/>
  <c r="H1065" i="12"/>
  <c r="G1065" i="12"/>
  <c r="F1065" i="12"/>
  <c r="E1065" i="12"/>
  <c r="I1064" i="12"/>
  <c r="H1064" i="12"/>
  <c r="G1064" i="12"/>
  <c r="F1064" i="12"/>
  <c r="E1064" i="12"/>
  <c r="I1063" i="12"/>
  <c r="H1063" i="12"/>
  <c r="G1063" i="12"/>
  <c r="F1063" i="12"/>
  <c r="E1063" i="12"/>
  <c r="I1062" i="12"/>
  <c r="H1062" i="12"/>
  <c r="G1062" i="12"/>
  <c r="F1062" i="12"/>
  <c r="E1062" i="12"/>
  <c r="I1061" i="12"/>
  <c r="H1061" i="12"/>
  <c r="G1061" i="12"/>
  <c r="F1061" i="12"/>
  <c r="E1061" i="12"/>
  <c r="I1060" i="12"/>
  <c r="H1060" i="12"/>
  <c r="G1060" i="12"/>
  <c r="F1060" i="12"/>
  <c r="E1060" i="12"/>
  <c r="I1059" i="12"/>
  <c r="J1059" i="12" s="1"/>
  <c r="H1059" i="12"/>
  <c r="G1059" i="12"/>
  <c r="F1059" i="12"/>
  <c r="E1059" i="12"/>
  <c r="I1058" i="12"/>
  <c r="H1058" i="12"/>
  <c r="G1058" i="12"/>
  <c r="F1058" i="12"/>
  <c r="E1058" i="12"/>
  <c r="I1057" i="12"/>
  <c r="H1057" i="12"/>
  <c r="G1057" i="12"/>
  <c r="F1057" i="12"/>
  <c r="E1057" i="12"/>
  <c r="I1056" i="12"/>
  <c r="H1056" i="12"/>
  <c r="G1056" i="12"/>
  <c r="F1056" i="12"/>
  <c r="E1056" i="12"/>
  <c r="I1055" i="12"/>
  <c r="H1055" i="12"/>
  <c r="G1055" i="12"/>
  <c r="F1055" i="12"/>
  <c r="E1055" i="12"/>
  <c r="I1054" i="12"/>
  <c r="H1054" i="12"/>
  <c r="G1054" i="12"/>
  <c r="F1054" i="12"/>
  <c r="E1054" i="12"/>
  <c r="I1053" i="12"/>
  <c r="J1053" i="12" s="1"/>
  <c r="H1053" i="12"/>
  <c r="G1053" i="12"/>
  <c r="F1053" i="12"/>
  <c r="E1053" i="12"/>
  <c r="I1052" i="12"/>
  <c r="H1052" i="12"/>
  <c r="G1052" i="12"/>
  <c r="F1052" i="12"/>
  <c r="E1052" i="12"/>
  <c r="I1051" i="12"/>
  <c r="H1051" i="12"/>
  <c r="G1051" i="12"/>
  <c r="F1051" i="12"/>
  <c r="E1051" i="12"/>
  <c r="I1050" i="12"/>
  <c r="H1050" i="12"/>
  <c r="G1050" i="12"/>
  <c r="F1050" i="12"/>
  <c r="E1050" i="12"/>
  <c r="I1049" i="12"/>
  <c r="H1049" i="12"/>
  <c r="G1049" i="12"/>
  <c r="F1049" i="12"/>
  <c r="E1049" i="12"/>
  <c r="I1048" i="12"/>
  <c r="H1048" i="12"/>
  <c r="G1048" i="12"/>
  <c r="F1048" i="12"/>
  <c r="E1048" i="12"/>
  <c r="I1047" i="12"/>
  <c r="L1047" i="12" s="1"/>
  <c r="H1047" i="12"/>
  <c r="G1047" i="12"/>
  <c r="F1047" i="12"/>
  <c r="E1047" i="12"/>
  <c r="I1046" i="12"/>
  <c r="H1046" i="12"/>
  <c r="G1046" i="12"/>
  <c r="F1046" i="12"/>
  <c r="E1046" i="12"/>
  <c r="I1045" i="12"/>
  <c r="H1045" i="12"/>
  <c r="G1045" i="12"/>
  <c r="F1045" i="12"/>
  <c r="E1045" i="12"/>
  <c r="I1044" i="12"/>
  <c r="H1044" i="12"/>
  <c r="G1044" i="12"/>
  <c r="F1044" i="12"/>
  <c r="E1044" i="12"/>
  <c r="I1043" i="12"/>
  <c r="H1043" i="12"/>
  <c r="G1043" i="12"/>
  <c r="F1043" i="12"/>
  <c r="E1043" i="12"/>
  <c r="I1042" i="12"/>
  <c r="H1042" i="12"/>
  <c r="G1042" i="12"/>
  <c r="F1042" i="12"/>
  <c r="E1042" i="12"/>
  <c r="I1041" i="12"/>
  <c r="H1041" i="12"/>
  <c r="G1041" i="12"/>
  <c r="F1041" i="12"/>
  <c r="E1041" i="12"/>
  <c r="I1040" i="12"/>
  <c r="H1040" i="12"/>
  <c r="G1040" i="12"/>
  <c r="F1040" i="12"/>
  <c r="E1040" i="12"/>
  <c r="I1039" i="12"/>
  <c r="H1039" i="12"/>
  <c r="G1039" i="12"/>
  <c r="F1039" i="12"/>
  <c r="E1039" i="12"/>
  <c r="I1038" i="12"/>
  <c r="H1038" i="12"/>
  <c r="G1038" i="12"/>
  <c r="F1038" i="12"/>
  <c r="E1038" i="12"/>
  <c r="I1037" i="12"/>
  <c r="H1037" i="12"/>
  <c r="G1037" i="12"/>
  <c r="F1037" i="12"/>
  <c r="E1037" i="12"/>
  <c r="I1036" i="12"/>
  <c r="H1036" i="12"/>
  <c r="G1036" i="12"/>
  <c r="F1036" i="12"/>
  <c r="E1036" i="12"/>
  <c r="I1035" i="12"/>
  <c r="H1035" i="12"/>
  <c r="G1035" i="12"/>
  <c r="F1035" i="12"/>
  <c r="E1035" i="12"/>
  <c r="I1034" i="12"/>
  <c r="H1034" i="12"/>
  <c r="G1034" i="12"/>
  <c r="F1034" i="12"/>
  <c r="E1034" i="12"/>
  <c r="I1033" i="12"/>
  <c r="H1033" i="12"/>
  <c r="G1033" i="12"/>
  <c r="F1033" i="12"/>
  <c r="E1033" i="12"/>
  <c r="I1032" i="12"/>
  <c r="H1032" i="12"/>
  <c r="G1032" i="12"/>
  <c r="F1032" i="12"/>
  <c r="E1032" i="12"/>
  <c r="I1031" i="12"/>
  <c r="H1031" i="12"/>
  <c r="G1031" i="12"/>
  <c r="F1031" i="12"/>
  <c r="E1031" i="12"/>
  <c r="I1030" i="12"/>
  <c r="H1030" i="12"/>
  <c r="G1030" i="12"/>
  <c r="F1030" i="12"/>
  <c r="E1030" i="12"/>
  <c r="I1029" i="12"/>
  <c r="H1029" i="12"/>
  <c r="G1029" i="12"/>
  <c r="F1029" i="12"/>
  <c r="E1029" i="12"/>
  <c r="I1028" i="12"/>
  <c r="H1028" i="12"/>
  <c r="G1028" i="12"/>
  <c r="F1028" i="12"/>
  <c r="E1028" i="12"/>
  <c r="I1027" i="12"/>
  <c r="H1027" i="12"/>
  <c r="G1027" i="12"/>
  <c r="F1027" i="12"/>
  <c r="E1027" i="12"/>
  <c r="I1026" i="12"/>
  <c r="H1026" i="12"/>
  <c r="G1026" i="12"/>
  <c r="F1026" i="12"/>
  <c r="E1026" i="12"/>
  <c r="I1025" i="12"/>
  <c r="H1025" i="12"/>
  <c r="G1025" i="12"/>
  <c r="F1025" i="12"/>
  <c r="E1025" i="12"/>
  <c r="I1024" i="12"/>
  <c r="H1024" i="12"/>
  <c r="G1024" i="12"/>
  <c r="F1024" i="12"/>
  <c r="E1024" i="12"/>
  <c r="I1023" i="12"/>
  <c r="J1023" i="12" s="1"/>
  <c r="H1023" i="12"/>
  <c r="G1023" i="12"/>
  <c r="F1023" i="12"/>
  <c r="E1023" i="12"/>
  <c r="I1022" i="12"/>
  <c r="H1022" i="12"/>
  <c r="G1022" i="12"/>
  <c r="F1022" i="12"/>
  <c r="E1022" i="12"/>
  <c r="I1021" i="12"/>
  <c r="H1021" i="12"/>
  <c r="G1021" i="12"/>
  <c r="F1021" i="12"/>
  <c r="E1021" i="12"/>
  <c r="I1020" i="12"/>
  <c r="H1020" i="12"/>
  <c r="G1020" i="12"/>
  <c r="F1020" i="12"/>
  <c r="E1020" i="12"/>
  <c r="I1019" i="12"/>
  <c r="H1019" i="12"/>
  <c r="G1019" i="12"/>
  <c r="F1019" i="12"/>
  <c r="E1019" i="12"/>
  <c r="I1018" i="12"/>
  <c r="H1018" i="12"/>
  <c r="G1018" i="12"/>
  <c r="F1018" i="12"/>
  <c r="E1018" i="12"/>
  <c r="I1017" i="12"/>
  <c r="J1017" i="12" s="1"/>
  <c r="H1017" i="12"/>
  <c r="G1017" i="12"/>
  <c r="F1017" i="12"/>
  <c r="E1017" i="12"/>
  <c r="I1016" i="12"/>
  <c r="H1016" i="12"/>
  <c r="G1016" i="12"/>
  <c r="F1016" i="12"/>
  <c r="E1016" i="12"/>
  <c r="I1015" i="12"/>
  <c r="H1015" i="12"/>
  <c r="G1015" i="12"/>
  <c r="F1015" i="12"/>
  <c r="E1015" i="12"/>
  <c r="I1014" i="12"/>
  <c r="H1014" i="12"/>
  <c r="G1014" i="12"/>
  <c r="F1014" i="12"/>
  <c r="E1014" i="12"/>
  <c r="I1013" i="12"/>
  <c r="H1013" i="12"/>
  <c r="G1013" i="12"/>
  <c r="F1013" i="12"/>
  <c r="E1013" i="12"/>
  <c r="I1012" i="12"/>
  <c r="H1012" i="12"/>
  <c r="G1012" i="12"/>
  <c r="F1012" i="12"/>
  <c r="E1012" i="12"/>
  <c r="I1011" i="12"/>
  <c r="J1011" i="12" s="1"/>
  <c r="H1011" i="12"/>
  <c r="G1011" i="12"/>
  <c r="F1011" i="12"/>
  <c r="E1011" i="12"/>
  <c r="I1010" i="12"/>
  <c r="H1010" i="12"/>
  <c r="G1010" i="12"/>
  <c r="F1010" i="12"/>
  <c r="E1010" i="12"/>
  <c r="I1009" i="12"/>
  <c r="H1009" i="12"/>
  <c r="G1009" i="12"/>
  <c r="F1009" i="12"/>
  <c r="E1009" i="12"/>
  <c r="I1008" i="12"/>
  <c r="H1008" i="12"/>
  <c r="G1008" i="12"/>
  <c r="F1008" i="12"/>
  <c r="E1008" i="12"/>
  <c r="I1007" i="12"/>
  <c r="H1007" i="12"/>
  <c r="G1007" i="12"/>
  <c r="F1007" i="12"/>
  <c r="E1007" i="12"/>
  <c r="I1006" i="12"/>
  <c r="H1006" i="12"/>
  <c r="G1006" i="12"/>
  <c r="F1006" i="12"/>
  <c r="E1006" i="12"/>
  <c r="I1005" i="12"/>
  <c r="H1005" i="12"/>
  <c r="G1005" i="12"/>
  <c r="F1005" i="12"/>
  <c r="E1005" i="12"/>
  <c r="I1004" i="12"/>
  <c r="H1004" i="12"/>
  <c r="G1004" i="12"/>
  <c r="F1004" i="12"/>
  <c r="E1004" i="12"/>
  <c r="I1003" i="12"/>
  <c r="H1003" i="12"/>
  <c r="G1003" i="12"/>
  <c r="F1003" i="12"/>
  <c r="E1003" i="12"/>
  <c r="I1002" i="12"/>
  <c r="H1002" i="12"/>
  <c r="G1002" i="12"/>
  <c r="F1002" i="12"/>
  <c r="E1002" i="12"/>
  <c r="I1001" i="12"/>
  <c r="H1001" i="12"/>
  <c r="G1001" i="12"/>
  <c r="F1001" i="12"/>
  <c r="E1001" i="12"/>
  <c r="I1000" i="12"/>
  <c r="H1000" i="12"/>
  <c r="G1000" i="12"/>
  <c r="F1000" i="12"/>
  <c r="E1000" i="12"/>
  <c r="I999" i="12"/>
  <c r="H999" i="12"/>
  <c r="G999" i="12"/>
  <c r="F999" i="12"/>
  <c r="E999" i="12"/>
  <c r="I998" i="12"/>
  <c r="H998" i="12"/>
  <c r="G998" i="12"/>
  <c r="F998" i="12"/>
  <c r="E998" i="12"/>
  <c r="I997" i="12"/>
  <c r="H997" i="12"/>
  <c r="G997" i="12"/>
  <c r="F997" i="12"/>
  <c r="E997" i="12"/>
  <c r="I996" i="12"/>
  <c r="H996" i="12"/>
  <c r="G996" i="12"/>
  <c r="F996" i="12"/>
  <c r="E996" i="12"/>
  <c r="I995" i="12"/>
  <c r="H995" i="12"/>
  <c r="G995" i="12"/>
  <c r="F995" i="12"/>
  <c r="E995" i="12"/>
  <c r="I994" i="12"/>
  <c r="H994" i="12"/>
  <c r="G994" i="12"/>
  <c r="F994" i="12"/>
  <c r="E994" i="12"/>
  <c r="I993" i="12"/>
  <c r="H993" i="12"/>
  <c r="G993" i="12"/>
  <c r="F993" i="12"/>
  <c r="E993" i="12"/>
  <c r="I992" i="12"/>
  <c r="H992" i="12"/>
  <c r="G992" i="12"/>
  <c r="F992" i="12"/>
  <c r="E992" i="12"/>
  <c r="I991" i="12"/>
  <c r="H991" i="12"/>
  <c r="G991" i="12"/>
  <c r="F991" i="12"/>
  <c r="E991" i="12"/>
  <c r="I990" i="12"/>
  <c r="H990" i="12"/>
  <c r="G990" i="12"/>
  <c r="F990" i="12"/>
  <c r="E990" i="12"/>
  <c r="I989" i="12"/>
  <c r="H989" i="12"/>
  <c r="G989" i="12"/>
  <c r="F989" i="12"/>
  <c r="E989" i="12"/>
  <c r="I988" i="12"/>
  <c r="H988" i="12"/>
  <c r="G988" i="12"/>
  <c r="F988" i="12"/>
  <c r="E988" i="12"/>
  <c r="I987" i="12"/>
  <c r="J987" i="12" s="1"/>
  <c r="H987" i="12"/>
  <c r="G987" i="12"/>
  <c r="F987" i="12"/>
  <c r="E987" i="12"/>
  <c r="I986" i="12"/>
  <c r="H986" i="12"/>
  <c r="G986" i="12"/>
  <c r="F986" i="12"/>
  <c r="E986" i="12"/>
  <c r="I985" i="12"/>
  <c r="H985" i="12"/>
  <c r="G985" i="12"/>
  <c r="F985" i="12"/>
  <c r="E985" i="12"/>
  <c r="I984" i="12"/>
  <c r="H984" i="12"/>
  <c r="G984" i="12"/>
  <c r="F984" i="12"/>
  <c r="E984" i="12"/>
  <c r="I983" i="12"/>
  <c r="H983" i="12"/>
  <c r="G983" i="12"/>
  <c r="F983" i="12"/>
  <c r="E983" i="12"/>
  <c r="I982" i="12"/>
  <c r="H982" i="12"/>
  <c r="G982" i="12"/>
  <c r="F982" i="12"/>
  <c r="E982" i="12"/>
  <c r="I981" i="12"/>
  <c r="J981" i="12" s="1"/>
  <c r="H981" i="12"/>
  <c r="G981" i="12"/>
  <c r="F981" i="12"/>
  <c r="E981" i="12"/>
  <c r="I980" i="12"/>
  <c r="H980" i="12"/>
  <c r="G980" i="12"/>
  <c r="F980" i="12"/>
  <c r="E980" i="12"/>
  <c r="I979" i="12"/>
  <c r="H979" i="12"/>
  <c r="G979" i="12"/>
  <c r="F979" i="12"/>
  <c r="E979" i="12"/>
  <c r="I978" i="12"/>
  <c r="H978" i="12"/>
  <c r="G978" i="12"/>
  <c r="F978" i="12"/>
  <c r="E978" i="12"/>
  <c r="I977" i="12"/>
  <c r="H977" i="12"/>
  <c r="G977" i="12"/>
  <c r="F977" i="12"/>
  <c r="E977" i="12"/>
  <c r="I976" i="12"/>
  <c r="H976" i="12"/>
  <c r="G976" i="12"/>
  <c r="F976" i="12"/>
  <c r="E976" i="12"/>
  <c r="I975" i="12"/>
  <c r="L975" i="12" s="1"/>
  <c r="H975" i="12"/>
  <c r="G975" i="12"/>
  <c r="F975" i="12"/>
  <c r="E975" i="12"/>
  <c r="I974" i="12"/>
  <c r="H974" i="12"/>
  <c r="G974" i="12"/>
  <c r="F974" i="12"/>
  <c r="E974" i="12"/>
  <c r="I973" i="12"/>
  <c r="H973" i="12"/>
  <c r="G973" i="12"/>
  <c r="F973" i="12"/>
  <c r="E973" i="12"/>
  <c r="I972" i="12"/>
  <c r="H972" i="12"/>
  <c r="G972" i="12"/>
  <c r="F972" i="12"/>
  <c r="E972" i="12"/>
  <c r="I971" i="12"/>
  <c r="H971" i="12"/>
  <c r="G971" i="12"/>
  <c r="F971" i="12"/>
  <c r="E971" i="12"/>
  <c r="I970" i="12"/>
  <c r="H970" i="12"/>
  <c r="G970" i="12"/>
  <c r="F970" i="12"/>
  <c r="E970" i="12"/>
  <c r="I969" i="12"/>
  <c r="H969" i="12"/>
  <c r="G969" i="12"/>
  <c r="F969" i="12"/>
  <c r="E969" i="12"/>
  <c r="I968" i="12"/>
  <c r="H968" i="12"/>
  <c r="G968" i="12"/>
  <c r="F968" i="12"/>
  <c r="E968" i="12"/>
  <c r="I967" i="12"/>
  <c r="H967" i="12"/>
  <c r="G967" i="12"/>
  <c r="F967" i="12"/>
  <c r="E967" i="12"/>
  <c r="I966" i="12"/>
  <c r="H966" i="12"/>
  <c r="G966" i="12"/>
  <c r="F966" i="12"/>
  <c r="E966" i="12"/>
  <c r="I965" i="12"/>
  <c r="H965" i="12"/>
  <c r="G965" i="12"/>
  <c r="F965" i="12"/>
  <c r="E965" i="12"/>
  <c r="I964" i="12"/>
  <c r="H964" i="12"/>
  <c r="G964" i="12"/>
  <c r="F964" i="12"/>
  <c r="E964" i="12"/>
  <c r="I963" i="12"/>
  <c r="H963" i="12"/>
  <c r="G963" i="12"/>
  <c r="F963" i="12"/>
  <c r="E963" i="12"/>
  <c r="I962" i="12"/>
  <c r="H962" i="12"/>
  <c r="G962" i="12"/>
  <c r="F962" i="12"/>
  <c r="E962" i="12"/>
  <c r="I961" i="12"/>
  <c r="H961" i="12"/>
  <c r="G961" i="12"/>
  <c r="F961" i="12"/>
  <c r="E961" i="12"/>
  <c r="I960" i="12"/>
  <c r="H960" i="12"/>
  <c r="G960" i="12"/>
  <c r="F960" i="12"/>
  <c r="E960" i="12"/>
  <c r="I959" i="12"/>
  <c r="H959" i="12"/>
  <c r="G959" i="12"/>
  <c r="F959" i="12"/>
  <c r="E959" i="12"/>
  <c r="I958" i="12"/>
  <c r="H958" i="12"/>
  <c r="G958" i="12"/>
  <c r="F958" i="12"/>
  <c r="E958" i="12"/>
  <c r="I957" i="12"/>
  <c r="H957" i="12"/>
  <c r="G957" i="12"/>
  <c r="F957" i="12"/>
  <c r="E957" i="12"/>
  <c r="I956" i="12"/>
  <c r="H956" i="12"/>
  <c r="G956" i="12"/>
  <c r="F956" i="12"/>
  <c r="E956" i="12"/>
  <c r="I955" i="12"/>
  <c r="H955" i="12"/>
  <c r="G955" i="12"/>
  <c r="F955" i="12"/>
  <c r="E955" i="12"/>
  <c r="I954" i="12"/>
  <c r="H954" i="12"/>
  <c r="G954" i="12"/>
  <c r="F954" i="12"/>
  <c r="E954" i="12"/>
  <c r="I953" i="12"/>
  <c r="H953" i="12"/>
  <c r="G953" i="12"/>
  <c r="F953" i="12"/>
  <c r="E953" i="12"/>
  <c r="I952" i="12"/>
  <c r="H952" i="12"/>
  <c r="G952" i="12"/>
  <c r="F952" i="12"/>
  <c r="E952" i="12"/>
  <c r="I951" i="12"/>
  <c r="J951" i="12" s="1"/>
  <c r="H951" i="12"/>
  <c r="G951" i="12"/>
  <c r="F951" i="12"/>
  <c r="E951" i="12"/>
  <c r="I950" i="12"/>
  <c r="H950" i="12"/>
  <c r="G950" i="12"/>
  <c r="F950" i="12"/>
  <c r="E950" i="12"/>
  <c r="I949" i="12"/>
  <c r="H949" i="12"/>
  <c r="G949" i="12"/>
  <c r="F949" i="12"/>
  <c r="E949" i="12"/>
  <c r="I948" i="12"/>
  <c r="H948" i="12"/>
  <c r="G948" i="12"/>
  <c r="F948" i="12"/>
  <c r="E948" i="12"/>
  <c r="I947" i="12"/>
  <c r="H947" i="12"/>
  <c r="G947" i="12"/>
  <c r="F947" i="12"/>
  <c r="E947" i="12"/>
  <c r="I946" i="12"/>
  <c r="H946" i="12"/>
  <c r="G946" i="12"/>
  <c r="F946" i="12"/>
  <c r="E946" i="12"/>
  <c r="I945" i="12"/>
  <c r="J945" i="12" s="1"/>
  <c r="H945" i="12"/>
  <c r="G945" i="12"/>
  <c r="F945" i="12"/>
  <c r="E945" i="12"/>
  <c r="I944" i="12"/>
  <c r="H944" i="12"/>
  <c r="G944" i="12"/>
  <c r="F944" i="12"/>
  <c r="E944" i="12"/>
  <c r="I943" i="12"/>
  <c r="H943" i="12"/>
  <c r="G943" i="12"/>
  <c r="F943" i="12"/>
  <c r="E943" i="12"/>
  <c r="I942" i="12"/>
  <c r="H942" i="12"/>
  <c r="G942" i="12"/>
  <c r="F942" i="12"/>
  <c r="E942" i="12"/>
  <c r="I941" i="12"/>
  <c r="H941" i="12"/>
  <c r="G941" i="12"/>
  <c r="F941" i="12"/>
  <c r="E941" i="12"/>
  <c r="I940" i="12"/>
  <c r="H940" i="12"/>
  <c r="G940" i="12"/>
  <c r="F940" i="12"/>
  <c r="E940" i="12"/>
  <c r="I939" i="12"/>
  <c r="J939" i="12" s="1"/>
  <c r="H939" i="12"/>
  <c r="G939" i="12"/>
  <c r="F939" i="12"/>
  <c r="E939" i="12"/>
  <c r="I938" i="12"/>
  <c r="H938" i="12"/>
  <c r="G938" i="12"/>
  <c r="F938" i="12"/>
  <c r="E938" i="12"/>
  <c r="I937" i="12"/>
  <c r="H937" i="12"/>
  <c r="G937" i="12"/>
  <c r="F937" i="12"/>
  <c r="E937" i="12"/>
  <c r="I936" i="12"/>
  <c r="H936" i="12"/>
  <c r="G936" i="12"/>
  <c r="F936" i="12"/>
  <c r="E936" i="12"/>
  <c r="I935" i="12"/>
  <c r="H935" i="12"/>
  <c r="G935" i="12"/>
  <c r="F935" i="12"/>
  <c r="E935" i="12"/>
  <c r="I934" i="12"/>
  <c r="H934" i="12"/>
  <c r="G934" i="12"/>
  <c r="F934" i="12"/>
  <c r="E934" i="12"/>
  <c r="I933" i="12"/>
  <c r="H933" i="12"/>
  <c r="G933" i="12"/>
  <c r="F933" i="12"/>
  <c r="E933" i="12"/>
  <c r="I932" i="12"/>
  <c r="H932" i="12"/>
  <c r="G932" i="12"/>
  <c r="F932" i="12"/>
  <c r="E932" i="12"/>
  <c r="I931" i="12"/>
  <c r="H931" i="12"/>
  <c r="G931" i="12"/>
  <c r="F931" i="12"/>
  <c r="E931" i="12"/>
  <c r="I930" i="12"/>
  <c r="H930" i="12"/>
  <c r="G930" i="12"/>
  <c r="F930" i="12"/>
  <c r="E930" i="12"/>
  <c r="I929" i="12"/>
  <c r="H929" i="12"/>
  <c r="G929" i="12"/>
  <c r="F929" i="12"/>
  <c r="E929" i="12"/>
  <c r="I928" i="12"/>
  <c r="H928" i="12"/>
  <c r="G928" i="12"/>
  <c r="F928" i="12"/>
  <c r="E928" i="12"/>
  <c r="I927" i="12"/>
  <c r="H927" i="12"/>
  <c r="G927" i="12"/>
  <c r="F927" i="12"/>
  <c r="E927" i="12"/>
  <c r="I926" i="12"/>
  <c r="H926" i="12"/>
  <c r="G926" i="12"/>
  <c r="F926" i="12"/>
  <c r="E926" i="12"/>
  <c r="I925" i="12"/>
  <c r="H925" i="12"/>
  <c r="G925" i="12"/>
  <c r="F925" i="12"/>
  <c r="E925" i="12"/>
  <c r="I924" i="12"/>
  <c r="H924" i="12"/>
  <c r="G924" i="12"/>
  <c r="F924" i="12"/>
  <c r="E924" i="12"/>
  <c r="I923" i="12"/>
  <c r="H923" i="12"/>
  <c r="G923" i="12"/>
  <c r="F923" i="12"/>
  <c r="E923" i="12"/>
  <c r="I922" i="12"/>
  <c r="H922" i="12"/>
  <c r="G922" i="12"/>
  <c r="F922" i="12"/>
  <c r="E922" i="12"/>
  <c r="I921" i="12"/>
  <c r="H921" i="12"/>
  <c r="G921" i="12"/>
  <c r="F921" i="12"/>
  <c r="E921" i="12"/>
  <c r="I920" i="12"/>
  <c r="H920" i="12"/>
  <c r="G920" i="12"/>
  <c r="F920" i="12"/>
  <c r="E920" i="12"/>
  <c r="I919" i="12"/>
  <c r="H919" i="12"/>
  <c r="G919" i="12"/>
  <c r="F919" i="12"/>
  <c r="E919" i="12"/>
  <c r="I918" i="12"/>
  <c r="H918" i="12"/>
  <c r="G918" i="12"/>
  <c r="F918" i="12"/>
  <c r="E918" i="12"/>
  <c r="I917" i="12"/>
  <c r="H917" i="12"/>
  <c r="G917" i="12"/>
  <c r="F917" i="12"/>
  <c r="E917" i="12"/>
  <c r="I916" i="12"/>
  <c r="H916" i="12"/>
  <c r="G916" i="12"/>
  <c r="F916" i="12"/>
  <c r="E916" i="12"/>
  <c r="I915" i="12"/>
  <c r="J915" i="12" s="1"/>
  <c r="H915" i="12"/>
  <c r="G915" i="12"/>
  <c r="F915" i="12"/>
  <c r="E915" i="12"/>
  <c r="I914" i="12"/>
  <c r="H914" i="12"/>
  <c r="G914" i="12"/>
  <c r="F914" i="12"/>
  <c r="E914" i="12"/>
  <c r="I913" i="12"/>
  <c r="H913" i="12"/>
  <c r="G913" i="12"/>
  <c r="F913" i="12"/>
  <c r="E913" i="12"/>
  <c r="I912" i="12"/>
  <c r="H912" i="12"/>
  <c r="G912" i="12"/>
  <c r="F912" i="12"/>
  <c r="E912" i="12"/>
  <c r="I911" i="12"/>
  <c r="H911" i="12"/>
  <c r="G911" i="12"/>
  <c r="F911" i="12"/>
  <c r="E911" i="12"/>
  <c r="I910" i="12"/>
  <c r="H910" i="12"/>
  <c r="G910" i="12"/>
  <c r="F910" i="12"/>
  <c r="E910" i="12"/>
  <c r="I909" i="12"/>
  <c r="J909" i="12" s="1"/>
  <c r="H909" i="12"/>
  <c r="G909" i="12"/>
  <c r="F909" i="12"/>
  <c r="E909" i="12"/>
  <c r="I908" i="12"/>
  <c r="H908" i="12"/>
  <c r="G908" i="12"/>
  <c r="F908" i="12"/>
  <c r="E908" i="12"/>
  <c r="I907" i="12"/>
  <c r="H907" i="12"/>
  <c r="G907" i="12"/>
  <c r="F907" i="12"/>
  <c r="E907" i="12"/>
  <c r="I906" i="12"/>
  <c r="H906" i="12"/>
  <c r="G906" i="12"/>
  <c r="F906" i="12"/>
  <c r="E906" i="12"/>
  <c r="I905" i="12"/>
  <c r="H905" i="12"/>
  <c r="G905" i="12"/>
  <c r="F905" i="12"/>
  <c r="E905" i="12"/>
  <c r="I904" i="12"/>
  <c r="H904" i="12"/>
  <c r="G904" i="12"/>
  <c r="F904" i="12"/>
  <c r="E904" i="12"/>
  <c r="I903" i="12"/>
  <c r="J903" i="12" s="1"/>
  <c r="H903" i="12"/>
  <c r="G903" i="12"/>
  <c r="F903" i="12"/>
  <c r="E903" i="12"/>
  <c r="I902" i="12"/>
  <c r="H902" i="12"/>
  <c r="G902" i="12"/>
  <c r="F902" i="12"/>
  <c r="E902" i="12"/>
  <c r="I901" i="12"/>
  <c r="H901" i="12"/>
  <c r="G901" i="12"/>
  <c r="F901" i="12"/>
  <c r="E901" i="12"/>
  <c r="I900" i="12"/>
  <c r="H900" i="12"/>
  <c r="G900" i="12"/>
  <c r="F900" i="12"/>
  <c r="E900" i="12"/>
  <c r="I899" i="12"/>
  <c r="H899" i="12"/>
  <c r="G899" i="12"/>
  <c r="F899" i="12"/>
  <c r="E899" i="12"/>
  <c r="I898" i="12"/>
  <c r="H898" i="12"/>
  <c r="G898" i="12"/>
  <c r="F898" i="12"/>
  <c r="E898" i="12"/>
  <c r="I897" i="12"/>
  <c r="H897" i="12"/>
  <c r="G897" i="12"/>
  <c r="F897" i="12"/>
  <c r="E897" i="12"/>
  <c r="I896" i="12"/>
  <c r="K896" i="12" s="1"/>
  <c r="H896" i="12"/>
  <c r="G896" i="12"/>
  <c r="F896" i="12"/>
  <c r="E896" i="12"/>
  <c r="I895" i="12"/>
  <c r="H895" i="12"/>
  <c r="G895" i="12"/>
  <c r="F895" i="12"/>
  <c r="E895" i="12"/>
  <c r="I894" i="12"/>
  <c r="H894" i="12"/>
  <c r="G894" i="12"/>
  <c r="F894" i="12"/>
  <c r="E894" i="12"/>
  <c r="I893" i="12"/>
  <c r="H893" i="12"/>
  <c r="G893" i="12"/>
  <c r="F893" i="12"/>
  <c r="E893" i="12"/>
  <c r="I892" i="12"/>
  <c r="H892" i="12"/>
  <c r="G892" i="12"/>
  <c r="F892" i="12"/>
  <c r="E892" i="12"/>
  <c r="I891" i="12"/>
  <c r="H891" i="12"/>
  <c r="G891" i="12"/>
  <c r="F891" i="12"/>
  <c r="E891" i="12"/>
  <c r="I890" i="12"/>
  <c r="H890" i="12"/>
  <c r="G890" i="12"/>
  <c r="F890" i="12"/>
  <c r="E890" i="12"/>
  <c r="I889" i="12"/>
  <c r="H889" i="12"/>
  <c r="G889" i="12"/>
  <c r="F889" i="12"/>
  <c r="E889" i="12"/>
  <c r="I888" i="12"/>
  <c r="H888" i="12"/>
  <c r="G888" i="12"/>
  <c r="F888" i="12"/>
  <c r="E888" i="12"/>
  <c r="I887" i="12"/>
  <c r="H887" i="12"/>
  <c r="G887" i="12"/>
  <c r="F887" i="12"/>
  <c r="E887" i="12"/>
  <c r="I886" i="12"/>
  <c r="H886" i="12"/>
  <c r="G886" i="12"/>
  <c r="F886" i="12"/>
  <c r="E886" i="12"/>
  <c r="I885" i="12"/>
  <c r="H885" i="12"/>
  <c r="G885" i="12"/>
  <c r="F885" i="12"/>
  <c r="E885" i="12"/>
  <c r="I884" i="12"/>
  <c r="H884" i="12"/>
  <c r="G884" i="12"/>
  <c r="F884" i="12"/>
  <c r="E884" i="12"/>
  <c r="I883" i="12"/>
  <c r="H883" i="12"/>
  <c r="G883" i="12"/>
  <c r="F883" i="12"/>
  <c r="E883" i="12"/>
  <c r="I882" i="12"/>
  <c r="H882" i="12"/>
  <c r="G882" i="12"/>
  <c r="F882" i="12"/>
  <c r="E882" i="12"/>
  <c r="I881" i="12"/>
  <c r="H881" i="12"/>
  <c r="G881" i="12"/>
  <c r="F881" i="12"/>
  <c r="E881" i="12"/>
  <c r="I880" i="12"/>
  <c r="H880" i="12"/>
  <c r="G880" i="12"/>
  <c r="F880" i="12"/>
  <c r="E880" i="12"/>
  <c r="I879" i="12"/>
  <c r="J879" i="12" s="1"/>
  <c r="H879" i="12"/>
  <c r="G879" i="12"/>
  <c r="F879" i="12"/>
  <c r="E879" i="12"/>
  <c r="I878" i="12"/>
  <c r="H878" i="12"/>
  <c r="G878" i="12"/>
  <c r="F878" i="12"/>
  <c r="E878" i="12"/>
  <c r="I877" i="12"/>
  <c r="H877" i="12"/>
  <c r="G877" i="12"/>
  <c r="F877" i="12"/>
  <c r="E877" i="12"/>
  <c r="I876" i="12"/>
  <c r="H876" i="12"/>
  <c r="G876" i="12"/>
  <c r="F876" i="12"/>
  <c r="E876" i="12"/>
  <c r="I875" i="12"/>
  <c r="H875" i="12"/>
  <c r="G875" i="12"/>
  <c r="F875" i="12"/>
  <c r="E875" i="12"/>
  <c r="I874" i="12"/>
  <c r="H874" i="12"/>
  <c r="G874" i="12"/>
  <c r="F874" i="12"/>
  <c r="E874" i="12"/>
  <c r="I873" i="12"/>
  <c r="J873" i="12" s="1"/>
  <c r="H873" i="12"/>
  <c r="G873" i="12"/>
  <c r="F873" i="12"/>
  <c r="E873" i="12"/>
  <c r="I872" i="12"/>
  <c r="H872" i="12"/>
  <c r="G872" i="12"/>
  <c r="F872" i="12"/>
  <c r="E872" i="12"/>
  <c r="I871" i="12"/>
  <c r="H871" i="12"/>
  <c r="G871" i="12"/>
  <c r="F871" i="12"/>
  <c r="E871" i="12"/>
  <c r="I870" i="12"/>
  <c r="H870" i="12"/>
  <c r="G870" i="12"/>
  <c r="F870" i="12"/>
  <c r="E870" i="12"/>
  <c r="I869" i="12"/>
  <c r="H869" i="12"/>
  <c r="G869" i="12"/>
  <c r="F869" i="12"/>
  <c r="E869" i="12"/>
  <c r="I868" i="12"/>
  <c r="H868" i="12"/>
  <c r="G868" i="12"/>
  <c r="F868" i="12"/>
  <c r="E868" i="12"/>
  <c r="I867" i="12"/>
  <c r="J867" i="12" s="1"/>
  <c r="H867" i="12"/>
  <c r="G867" i="12"/>
  <c r="F867" i="12"/>
  <c r="E867" i="12"/>
  <c r="I866" i="12"/>
  <c r="H866" i="12"/>
  <c r="G866" i="12"/>
  <c r="F866" i="12"/>
  <c r="E866" i="12"/>
  <c r="I865" i="12"/>
  <c r="H865" i="12"/>
  <c r="G865" i="12"/>
  <c r="F865" i="12"/>
  <c r="E865" i="12"/>
  <c r="I864" i="12"/>
  <c r="H864" i="12"/>
  <c r="G864" i="12"/>
  <c r="F864" i="12"/>
  <c r="E864" i="12"/>
  <c r="I863" i="12"/>
  <c r="H863" i="12"/>
  <c r="G863" i="12"/>
  <c r="F863" i="12"/>
  <c r="E863" i="12"/>
  <c r="I862" i="12"/>
  <c r="H862" i="12"/>
  <c r="G862" i="12"/>
  <c r="F862" i="12"/>
  <c r="E862" i="12"/>
  <c r="I861" i="12"/>
  <c r="H861" i="12"/>
  <c r="G861" i="12"/>
  <c r="F861" i="12"/>
  <c r="E861" i="12"/>
  <c r="I860" i="12"/>
  <c r="H860" i="12"/>
  <c r="G860" i="12"/>
  <c r="F860" i="12"/>
  <c r="E860" i="12"/>
  <c r="I859" i="12"/>
  <c r="H859" i="12"/>
  <c r="G859" i="12"/>
  <c r="F859" i="12"/>
  <c r="E859" i="12"/>
  <c r="I858" i="12"/>
  <c r="H858" i="12"/>
  <c r="G858" i="12"/>
  <c r="F858" i="12"/>
  <c r="E858" i="12"/>
  <c r="I857" i="12"/>
  <c r="H857" i="12"/>
  <c r="G857" i="12"/>
  <c r="F857" i="12"/>
  <c r="E857" i="12"/>
  <c r="I856" i="12"/>
  <c r="H856" i="12"/>
  <c r="G856" i="12"/>
  <c r="F856" i="12"/>
  <c r="E856" i="12"/>
  <c r="I855" i="12"/>
  <c r="H855" i="12"/>
  <c r="G855" i="12"/>
  <c r="F855" i="12"/>
  <c r="E855" i="12"/>
  <c r="I854" i="12"/>
  <c r="H854" i="12"/>
  <c r="G854" i="12"/>
  <c r="F854" i="12"/>
  <c r="E854" i="12"/>
  <c r="I853" i="12"/>
  <c r="H853" i="12"/>
  <c r="G853" i="12"/>
  <c r="F853" i="12"/>
  <c r="E853" i="12"/>
  <c r="I852" i="12"/>
  <c r="H852" i="12"/>
  <c r="G852" i="12"/>
  <c r="F852" i="12"/>
  <c r="E852" i="12"/>
  <c r="I851" i="12"/>
  <c r="H851" i="12"/>
  <c r="G851" i="12"/>
  <c r="F851" i="12"/>
  <c r="E851" i="12"/>
  <c r="I850" i="12"/>
  <c r="H850" i="12"/>
  <c r="G850" i="12"/>
  <c r="F850" i="12"/>
  <c r="E850" i="12"/>
  <c r="I849" i="12"/>
  <c r="H849" i="12"/>
  <c r="G849" i="12"/>
  <c r="F849" i="12"/>
  <c r="E849" i="12"/>
  <c r="I848" i="12"/>
  <c r="H848" i="12"/>
  <c r="G848" i="12"/>
  <c r="F848" i="12"/>
  <c r="E848" i="12"/>
  <c r="I847" i="12"/>
  <c r="H847" i="12"/>
  <c r="G847" i="12"/>
  <c r="F847" i="12"/>
  <c r="E847" i="12"/>
  <c r="I846" i="12"/>
  <c r="H846" i="12"/>
  <c r="G846" i="12"/>
  <c r="F846" i="12"/>
  <c r="E846" i="12"/>
  <c r="I845" i="12"/>
  <c r="H845" i="12"/>
  <c r="G845" i="12"/>
  <c r="F845" i="12"/>
  <c r="E845" i="12"/>
  <c r="I844" i="12"/>
  <c r="H844" i="12"/>
  <c r="G844" i="12"/>
  <c r="F844" i="12"/>
  <c r="E844" i="12"/>
  <c r="I843" i="12"/>
  <c r="J843" i="12" s="1"/>
  <c r="H843" i="12"/>
  <c r="G843" i="12"/>
  <c r="F843" i="12"/>
  <c r="E843" i="12"/>
  <c r="I842" i="12"/>
  <c r="H842" i="12"/>
  <c r="G842" i="12"/>
  <c r="F842" i="12"/>
  <c r="E842" i="12"/>
  <c r="I841" i="12"/>
  <c r="H841" i="12"/>
  <c r="G841" i="12"/>
  <c r="F841" i="12"/>
  <c r="E841" i="12"/>
  <c r="I840" i="12"/>
  <c r="H840" i="12"/>
  <c r="G840" i="12"/>
  <c r="F840" i="12"/>
  <c r="E840" i="12"/>
  <c r="I839" i="12"/>
  <c r="H839" i="12"/>
  <c r="G839" i="12"/>
  <c r="F839" i="12"/>
  <c r="E839" i="12"/>
  <c r="I838" i="12"/>
  <c r="H838" i="12"/>
  <c r="G838" i="12"/>
  <c r="F838" i="12"/>
  <c r="E838" i="12"/>
  <c r="I837" i="12"/>
  <c r="J837" i="12" s="1"/>
  <c r="H837" i="12"/>
  <c r="G837" i="12"/>
  <c r="F837" i="12"/>
  <c r="E837" i="12"/>
  <c r="I836" i="12"/>
  <c r="H836" i="12"/>
  <c r="G836" i="12"/>
  <c r="F836" i="12"/>
  <c r="E836" i="12"/>
  <c r="I835" i="12"/>
  <c r="H835" i="12"/>
  <c r="G835" i="12"/>
  <c r="F835" i="12"/>
  <c r="E835" i="12"/>
  <c r="I834" i="12"/>
  <c r="H834" i="12"/>
  <c r="G834" i="12"/>
  <c r="F834" i="12"/>
  <c r="E834" i="12"/>
  <c r="I833" i="12"/>
  <c r="H833" i="12"/>
  <c r="G833" i="12"/>
  <c r="F833" i="12"/>
  <c r="E833" i="12"/>
  <c r="I832" i="12"/>
  <c r="H832" i="12"/>
  <c r="G832" i="12"/>
  <c r="F832" i="12"/>
  <c r="E832" i="12"/>
  <c r="I831" i="12"/>
  <c r="J831" i="12" s="1"/>
  <c r="H831" i="12"/>
  <c r="G831" i="12"/>
  <c r="F831" i="12"/>
  <c r="E831" i="12"/>
  <c r="I830" i="12"/>
  <c r="H830" i="12"/>
  <c r="G830" i="12"/>
  <c r="F830" i="12"/>
  <c r="E830" i="12"/>
  <c r="I829" i="12"/>
  <c r="H829" i="12"/>
  <c r="G829" i="12"/>
  <c r="F829" i="12"/>
  <c r="E829" i="12"/>
  <c r="I828" i="12"/>
  <c r="H828" i="12"/>
  <c r="G828" i="12"/>
  <c r="F828" i="12"/>
  <c r="E828" i="12"/>
  <c r="I827" i="12"/>
  <c r="H827" i="12"/>
  <c r="G827" i="12"/>
  <c r="F827" i="12"/>
  <c r="E827" i="12"/>
  <c r="I826" i="12"/>
  <c r="H826" i="12"/>
  <c r="G826" i="12"/>
  <c r="F826" i="12"/>
  <c r="E826" i="12"/>
  <c r="I825" i="12"/>
  <c r="H825" i="12"/>
  <c r="G825" i="12"/>
  <c r="F825" i="12"/>
  <c r="E825" i="12"/>
  <c r="I824" i="12"/>
  <c r="H824" i="12"/>
  <c r="G824" i="12"/>
  <c r="F824" i="12"/>
  <c r="E824" i="12"/>
  <c r="I823" i="12"/>
  <c r="H823" i="12"/>
  <c r="G823" i="12"/>
  <c r="F823" i="12"/>
  <c r="E823" i="12"/>
  <c r="I822" i="12"/>
  <c r="H822" i="12"/>
  <c r="G822" i="12"/>
  <c r="F822" i="12"/>
  <c r="E822" i="12"/>
  <c r="I821" i="12"/>
  <c r="H821" i="12"/>
  <c r="G821" i="12"/>
  <c r="F821" i="12"/>
  <c r="E821" i="12"/>
  <c r="I820" i="12"/>
  <c r="H820" i="12"/>
  <c r="G820" i="12"/>
  <c r="F820" i="12"/>
  <c r="E820" i="12"/>
  <c r="I819" i="12"/>
  <c r="H819" i="12"/>
  <c r="G819" i="12"/>
  <c r="F819" i="12"/>
  <c r="E819" i="12"/>
  <c r="I818" i="12"/>
  <c r="H818" i="12"/>
  <c r="G818" i="12"/>
  <c r="F818" i="12"/>
  <c r="E818" i="12"/>
  <c r="I817" i="12"/>
  <c r="H817" i="12"/>
  <c r="G817" i="12"/>
  <c r="F817" i="12"/>
  <c r="E817" i="12"/>
  <c r="I816" i="12"/>
  <c r="H816" i="12"/>
  <c r="G816" i="12"/>
  <c r="F816" i="12"/>
  <c r="E816" i="12"/>
  <c r="I815" i="12"/>
  <c r="H815" i="12"/>
  <c r="G815" i="12"/>
  <c r="F815" i="12"/>
  <c r="E815" i="12"/>
  <c r="I814" i="12"/>
  <c r="H814" i="12"/>
  <c r="G814" i="12"/>
  <c r="F814" i="12"/>
  <c r="E814" i="12"/>
  <c r="I813" i="12"/>
  <c r="H813" i="12"/>
  <c r="G813" i="12"/>
  <c r="F813" i="12"/>
  <c r="E813" i="12"/>
  <c r="I812" i="12"/>
  <c r="H812" i="12"/>
  <c r="G812" i="12"/>
  <c r="F812" i="12"/>
  <c r="E812" i="12"/>
  <c r="I811" i="12"/>
  <c r="H811" i="12"/>
  <c r="G811" i="12"/>
  <c r="F811" i="12"/>
  <c r="E811" i="12"/>
  <c r="I810" i="12"/>
  <c r="H810" i="12"/>
  <c r="G810" i="12"/>
  <c r="F810" i="12"/>
  <c r="E810" i="12"/>
  <c r="I809" i="12"/>
  <c r="H809" i="12"/>
  <c r="G809" i="12"/>
  <c r="F809" i="12"/>
  <c r="E809" i="12"/>
  <c r="I808" i="12"/>
  <c r="H808" i="12"/>
  <c r="G808" i="12"/>
  <c r="F808" i="12"/>
  <c r="E808" i="12"/>
  <c r="I807" i="12"/>
  <c r="J807" i="12" s="1"/>
  <c r="H807" i="12"/>
  <c r="G807" i="12"/>
  <c r="F807" i="12"/>
  <c r="E807" i="12"/>
  <c r="I806" i="12"/>
  <c r="H806" i="12"/>
  <c r="G806" i="12"/>
  <c r="F806" i="12"/>
  <c r="E806" i="12"/>
  <c r="I805" i="12"/>
  <c r="H805" i="12"/>
  <c r="G805" i="12"/>
  <c r="F805" i="12"/>
  <c r="E805" i="12"/>
  <c r="I804" i="12"/>
  <c r="H804" i="12"/>
  <c r="G804" i="12"/>
  <c r="F804" i="12"/>
  <c r="E804" i="12"/>
  <c r="I803" i="12"/>
  <c r="H803" i="12"/>
  <c r="G803" i="12"/>
  <c r="F803" i="12"/>
  <c r="E803" i="12"/>
  <c r="I802" i="12"/>
  <c r="H802" i="12"/>
  <c r="G802" i="12"/>
  <c r="F802" i="12"/>
  <c r="E802" i="12"/>
  <c r="I801" i="12"/>
  <c r="J801" i="12" s="1"/>
  <c r="H801" i="12"/>
  <c r="G801" i="12"/>
  <c r="F801" i="12"/>
  <c r="E801" i="12"/>
  <c r="I800" i="12"/>
  <c r="H800" i="12"/>
  <c r="G800" i="12"/>
  <c r="F800" i="12"/>
  <c r="E800" i="12"/>
  <c r="I799" i="12"/>
  <c r="H799" i="12"/>
  <c r="G799" i="12"/>
  <c r="F799" i="12"/>
  <c r="E799" i="12"/>
  <c r="I798" i="12"/>
  <c r="H798" i="12"/>
  <c r="G798" i="12"/>
  <c r="F798" i="12"/>
  <c r="E798" i="12"/>
  <c r="I797" i="12"/>
  <c r="H797" i="12"/>
  <c r="G797" i="12"/>
  <c r="F797" i="12"/>
  <c r="E797" i="12"/>
  <c r="I796" i="12"/>
  <c r="H796" i="12"/>
  <c r="G796" i="12"/>
  <c r="F796" i="12"/>
  <c r="E796" i="12"/>
  <c r="I795" i="12"/>
  <c r="J795" i="12" s="1"/>
  <c r="H795" i="12"/>
  <c r="G795" i="12"/>
  <c r="F795" i="12"/>
  <c r="E795" i="12"/>
  <c r="I794" i="12"/>
  <c r="H794" i="12"/>
  <c r="G794" i="12"/>
  <c r="F794" i="12"/>
  <c r="E794" i="12"/>
  <c r="I793" i="12"/>
  <c r="H793" i="12"/>
  <c r="G793" i="12"/>
  <c r="F793" i="12"/>
  <c r="E793" i="12"/>
  <c r="I792" i="12"/>
  <c r="H792" i="12"/>
  <c r="G792" i="12"/>
  <c r="F792" i="12"/>
  <c r="E792" i="12"/>
  <c r="I791" i="12"/>
  <c r="H791" i="12"/>
  <c r="G791" i="12"/>
  <c r="F791" i="12"/>
  <c r="E791" i="12"/>
  <c r="I790" i="12"/>
  <c r="H790" i="12"/>
  <c r="G790" i="12"/>
  <c r="F790" i="12"/>
  <c r="E790" i="12"/>
  <c r="I789" i="12"/>
  <c r="H789" i="12"/>
  <c r="G789" i="12"/>
  <c r="F789" i="12"/>
  <c r="E789" i="12"/>
  <c r="I788" i="12"/>
  <c r="H788" i="12"/>
  <c r="G788" i="12"/>
  <c r="F788" i="12"/>
  <c r="E788" i="12"/>
  <c r="I787" i="12"/>
  <c r="H787" i="12"/>
  <c r="G787" i="12"/>
  <c r="F787" i="12"/>
  <c r="E787" i="12"/>
  <c r="I786" i="12"/>
  <c r="H786" i="12"/>
  <c r="G786" i="12"/>
  <c r="F786" i="12"/>
  <c r="E786" i="12"/>
  <c r="I785" i="12"/>
  <c r="H785" i="12"/>
  <c r="G785" i="12"/>
  <c r="F785" i="12"/>
  <c r="E785" i="12"/>
  <c r="I784" i="12"/>
  <c r="H784" i="12"/>
  <c r="G784" i="12"/>
  <c r="F784" i="12"/>
  <c r="E784" i="12"/>
  <c r="I783" i="12"/>
  <c r="H783" i="12"/>
  <c r="G783" i="12"/>
  <c r="F783" i="12"/>
  <c r="E783" i="12"/>
  <c r="I782" i="12"/>
  <c r="H782" i="12"/>
  <c r="G782" i="12"/>
  <c r="F782" i="12"/>
  <c r="E782" i="12"/>
  <c r="I781" i="12"/>
  <c r="H781" i="12"/>
  <c r="G781" i="12"/>
  <c r="F781" i="12"/>
  <c r="E781" i="12"/>
  <c r="I780" i="12"/>
  <c r="H780" i="12"/>
  <c r="G780" i="12"/>
  <c r="F780" i="12"/>
  <c r="E780" i="12"/>
  <c r="I779" i="12"/>
  <c r="H779" i="12"/>
  <c r="G779" i="12"/>
  <c r="F779" i="12"/>
  <c r="E779" i="12"/>
  <c r="I778" i="12"/>
  <c r="H778" i="12"/>
  <c r="G778" i="12"/>
  <c r="F778" i="12"/>
  <c r="E778" i="12"/>
  <c r="I777" i="12"/>
  <c r="H777" i="12"/>
  <c r="G777" i="12"/>
  <c r="F777" i="12"/>
  <c r="E777" i="12"/>
  <c r="I776" i="12"/>
  <c r="H776" i="12"/>
  <c r="G776" i="12"/>
  <c r="F776" i="12"/>
  <c r="E776" i="12"/>
  <c r="I775" i="12"/>
  <c r="H775" i="12"/>
  <c r="G775" i="12"/>
  <c r="F775" i="12"/>
  <c r="E775" i="12"/>
  <c r="I774" i="12"/>
  <c r="H774" i="12"/>
  <c r="G774" i="12"/>
  <c r="F774" i="12"/>
  <c r="E774" i="12"/>
  <c r="I773" i="12"/>
  <c r="H773" i="12"/>
  <c r="G773" i="12"/>
  <c r="F773" i="12"/>
  <c r="E773" i="12"/>
  <c r="I772" i="12"/>
  <c r="H772" i="12"/>
  <c r="G772" i="12"/>
  <c r="F772" i="12"/>
  <c r="E772" i="12"/>
  <c r="I771" i="12"/>
  <c r="J771" i="12" s="1"/>
  <c r="H771" i="12"/>
  <c r="G771" i="12"/>
  <c r="F771" i="12"/>
  <c r="E771" i="12"/>
  <c r="I770" i="12"/>
  <c r="H770" i="12"/>
  <c r="G770" i="12"/>
  <c r="F770" i="12"/>
  <c r="E770" i="12"/>
  <c r="I769" i="12"/>
  <c r="H769" i="12"/>
  <c r="G769" i="12"/>
  <c r="F769" i="12"/>
  <c r="E769" i="12"/>
  <c r="I768" i="12"/>
  <c r="H768" i="12"/>
  <c r="G768" i="12"/>
  <c r="F768" i="12"/>
  <c r="E768" i="12"/>
  <c r="I767" i="12"/>
  <c r="H767" i="12"/>
  <c r="G767" i="12"/>
  <c r="F767" i="12"/>
  <c r="E767" i="12"/>
  <c r="I766" i="12"/>
  <c r="H766" i="12"/>
  <c r="G766" i="12"/>
  <c r="F766" i="12"/>
  <c r="E766" i="12"/>
  <c r="I765" i="12"/>
  <c r="J765" i="12" s="1"/>
  <c r="H765" i="12"/>
  <c r="G765" i="12"/>
  <c r="F765" i="12"/>
  <c r="E765" i="12"/>
  <c r="I764" i="12"/>
  <c r="H764" i="12"/>
  <c r="G764" i="12"/>
  <c r="F764" i="12"/>
  <c r="E764" i="12"/>
  <c r="I763" i="12"/>
  <c r="H763" i="12"/>
  <c r="G763" i="12"/>
  <c r="F763" i="12"/>
  <c r="E763" i="12"/>
  <c r="I762" i="12"/>
  <c r="H762" i="12"/>
  <c r="G762" i="12"/>
  <c r="F762" i="12"/>
  <c r="E762" i="12"/>
  <c r="I761" i="12"/>
  <c r="H761" i="12"/>
  <c r="G761" i="12"/>
  <c r="F761" i="12"/>
  <c r="E761" i="12"/>
  <c r="I760" i="12"/>
  <c r="H760" i="12"/>
  <c r="G760" i="12"/>
  <c r="F760" i="12"/>
  <c r="E760" i="12"/>
  <c r="I759" i="12"/>
  <c r="J759" i="12" s="1"/>
  <c r="H759" i="12"/>
  <c r="G759" i="12"/>
  <c r="F759" i="12"/>
  <c r="E759" i="12"/>
  <c r="I758" i="12"/>
  <c r="H758" i="12"/>
  <c r="G758" i="12"/>
  <c r="F758" i="12"/>
  <c r="E758" i="12"/>
  <c r="I757" i="12"/>
  <c r="H757" i="12"/>
  <c r="G757" i="12"/>
  <c r="F757" i="12"/>
  <c r="E757" i="12"/>
  <c r="I756" i="12"/>
  <c r="H756" i="12"/>
  <c r="G756" i="12"/>
  <c r="F756" i="12"/>
  <c r="E756" i="12"/>
  <c r="I755" i="12"/>
  <c r="H755" i="12"/>
  <c r="G755" i="12"/>
  <c r="F755" i="12"/>
  <c r="E755" i="12"/>
  <c r="I754" i="12"/>
  <c r="H754" i="12"/>
  <c r="G754" i="12"/>
  <c r="F754" i="12"/>
  <c r="E754" i="12"/>
  <c r="I753" i="12"/>
  <c r="H753" i="12"/>
  <c r="G753" i="12"/>
  <c r="F753" i="12"/>
  <c r="E753" i="12"/>
  <c r="I752" i="12"/>
  <c r="H752" i="12"/>
  <c r="G752" i="12"/>
  <c r="F752" i="12"/>
  <c r="E752" i="12"/>
  <c r="I751" i="12"/>
  <c r="H751" i="12"/>
  <c r="G751" i="12"/>
  <c r="F751" i="12"/>
  <c r="E751" i="12"/>
  <c r="I750" i="12"/>
  <c r="H750" i="12"/>
  <c r="G750" i="12"/>
  <c r="F750" i="12"/>
  <c r="E750" i="12"/>
  <c r="I749" i="12"/>
  <c r="H749" i="12"/>
  <c r="G749" i="12"/>
  <c r="F749" i="12"/>
  <c r="E749" i="12"/>
  <c r="I748" i="12"/>
  <c r="H748" i="12"/>
  <c r="G748" i="12"/>
  <c r="F748" i="12"/>
  <c r="E748" i="12"/>
  <c r="I747" i="12"/>
  <c r="H747" i="12"/>
  <c r="G747" i="12"/>
  <c r="F747" i="12"/>
  <c r="E747" i="12"/>
  <c r="I746" i="12"/>
  <c r="H746" i="12"/>
  <c r="G746" i="12"/>
  <c r="F746" i="12"/>
  <c r="E746" i="12"/>
  <c r="I745" i="12"/>
  <c r="H745" i="12"/>
  <c r="G745" i="12"/>
  <c r="F745" i="12"/>
  <c r="E745" i="12"/>
  <c r="I744" i="12"/>
  <c r="H744" i="12"/>
  <c r="G744" i="12"/>
  <c r="F744" i="12"/>
  <c r="E744" i="12"/>
  <c r="I743" i="12"/>
  <c r="H743" i="12"/>
  <c r="G743" i="12"/>
  <c r="F743" i="12"/>
  <c r="E743" i="12"/>
  <c r="I742" i="12"/>
  <c r="H742" i="12"/>
  <c r="G742" i="12"/>
  <c r="F742" i="12"/>
  <c r="E742" i="12"/>
  <c r="I741" i="12"/>
  <c r="H741" i="12"/>
  <c r="G741" i="12"/>
  <c r="F741" i="12"/>
  <c r="E741" i="12"/>
  <c r="I740" i="12"/>
  <c r="H740" i="12"/>
  <c r="G740" i="12"/>
  <c r="F740" i="12"/>
  <c r="E740" i="12"/>
  <c r="I739" i="12"/>
  <c r="H739" i="12"/>
  <c r="G739" i="12"/>
  <c r="F739" i="12"/>
  <c r="E739" i="12"/>
  <c r="I738" i="12"/>
  <c r="H738" i="12"/>
  <c r="G738" i="12"/>
  <c r="F738" i="12"/>
  <c r="E738" i="12"/>
  <c r="I737" i="12"/>
  <c r="H737" i="12"/>
  <c r="G737" i="12"/>
  <c r="F737" i="12"/>
  <c r="E737" i="12"/>
  <c r="I736" i="12"/>
  <c r="H736" i="12"/>
  <c r="G736" i="12"/>
  <c r="F736" i="12"/>
  <c r="E736" i="12"/>
  <c r="I735" i="12"/>
  <c r="J735" i="12" s="1"/>
  <c r="H735" i="12"/>
  <c r="G735" i="12"/>
  <c r="F735" i="12"/>
  <c r="E735" i="12"/>
  <c r="I734" i="12"/>
  <c r="H734" i="12"/>
  <c r="G734" i="12"/>
  <c r="F734" i="12"/>
  <c r="E734" i="12"/>
  <c r="I733" i="12"/>
  <c r="H733" i="12"/>
  <c r="G733" i="12"/>
  <c r="F733" i="12"/>
  <c r="E733" i="12"/>
  <c r="I732" i="12"/>
  <c r="H732" i="12"/>
  <c r="G732" i="12"/>
  <c r="F732" i="12"/>
  <c r="E732" i="12"/>
  <c r="I731" i="12"/>
  <c r="H731" i="12"/>
  <c r="G731" i="12"/>
  <c r="F731" i="12"/>
  <c r="E731" i="12"/>
  <c r="I730" i="12"/>
  <c r="H730" i="12"/>
  <c r="G730" i="12"/>
  <c r="F730" i="12"/>
  <c r="E730" i="12"/>
  <c r="I729" i="12"/>
  <c r="J729" i="12" s="1"/>
  <c r="H729" i="12"/>
  <c r="G729" i="12"/>
  <c r="F729" i="12"/>
  <c r="E729" i="12"/>
  <c r="I728" i="12"/>
  <c r="H728" i="12"/>
  <c r="G728" i="12"/>
  <c r="F728" i="12"/>
  <c r="E728" i="12"/>
  <c r="I727" i="12"/>
  <c r="H727" i="12"/>
  <c r="G727" i="12"/>
  <c r="F727" i="12"/>
  <c r="E727" i="12"/>
  <c r="I726" i="12"/>
  <c r="H726" i="12"/>
  <c r="G726" i="12"/>
  <c r="F726" i="12"/>
  <c r="E726" i="12"/>
  <c r="I725" i="12"/>
  <c r="H725" i="12"/>
  <c r="G725" i="12"/>
  <c r="F725" i="12"/>
  <c r="E725" i="12"/>
  <c r="I724" i="12"/>
  <c r="H724" i="12"/>
  <c r="G724" i="12"/>
  <c r="F724" i="12"/>
  <c r="E724" i="12"/>
  <c r="I723" i="12"/>
  <c r="H723" i="12"/>
  <c r="G723" i="12"/>
  <c r="F723" i="12"/>
  <c r="E723" i="12"/>
  <c r="I722" i="12"/>
  <c r="J722" i="12" s="1"/>
  <c r="H722" i="12"/>
  <c r="G722" i="12"/>
  <c r="F722" i="12"/>
  <c r="E722" i="12"/>
  <c r="I721" i="12"/>
  <c r="H721" i="12"/>
  <c r="G721" i="12"/>
  <c r="F721" i="12"/>
  <c r="E721" i="12"/>
  <c r="I720" i="12"/>
  <c r="H720" i="12"/>
  <c r="G720" i="12"/>
  <c r="F720" i="12"/>
  <c r="E720" i="12"/>
  <c r="I719" i="12"/>
  <c r="H719" i="12"/>
  <c r="G719" i="12"/>
  <c r="F719" i="12"/>
  <c r="E719" i="12"/>
  <c r="I718" i="12"/>
  <c r="H718" i="12"/>
  <c r="G718" i="12"/>
  <c r="F718" i="12"/>
  <c r="E718" i="12"/>
  <c r="I717" i="12"/>
  <c r="H717" i="12"/>
  <c r="G717" i="12"/>
  <c r="F717" i="12"/>
  <c r="E717" i="12"/>
  <c r="I716" i="12"/>
  <c r="H716" i="12"/>
  <c r="G716" i="12"/>
  <c r="F716" i="12"/>
  <c r="E716" i="12"/>
  <c r="I715" i="12"/>
  <c r="J715" i="12" s="1"/>
  <c r="H715" i="12"/>
  <c r="G715" i="12"/>
  <c r="F715" i="12"/>
  <c r="E715" i="12"/>
  <c r="I714" i="12"/>
  <c r="H714" i="12"/>
  <c r="G714" i="12"/>
  <c r="F714" i="12"/>
  <c r="E714" i="12"/>
  <c r="I713" i="12"/>
  <c r="H713" i="12"/>
  <c r="G713" i="12"/>
  <c r="F713" i="12"/>
  <c r="E713" i="12"/>
  <c r="I712" i="12"/>
  <c r="H712" i="12"/>
  <c r="G712" i="12"/>
  <c r="F712" i="12"/>
  <c r="E712" i="12"/>
  <c r="I711" i="12"/>
  <c r="H711" i="12"/>
  <c r="G711" i="12"/>
  <c r="F711" i="12"/>
  <c r="E711" i="12"/>
  <c r="I710" i="12"/>
  <c r="H710" i="12"/>
  <c r="G710" i="12"/>
  <c r="F710" i="12"/>
  <c r="E710" i="12"/>
  <c r="I709" i="12"/>
  <c r="H709" i="12"/>
  <c r="G709" i="12"/>
  <c r="F709" i="12"/>
  <c r="E709" i="12"/>
  <c r="I708" i="12"/>
  <c r="H708" i="12"/>
  <c r="G708" i="12"/>
  <c r="F708" i="12"/>
  <c r="E708" i="12"/>
  <c r="I707" i="12"/>
  <c r="H707" i="12"/>
  <c r="G707" i="12"/>
  <c r="F707" i="12"/>
  <c r="E707" i="12"/>
  <c r="I706" i="12"/>
  <c r="H706" i="12"/>
  <c r="G706" i="12"/>
  <c r="F706" i="12"/>
  <c r="E706" i="12"/>
  <c r="I705" i="12"/>
  <c r="H705" i="12"/>
  <c r="G705" i="12"/>
  <c r="F705" i="12"/>
  <c r="E705" i="12"/>
  <c r="I704" i="12"/>
  <c r="H704" i="12"/>
  <c r="G704" i="12"/>
  <c r="F704" i="12"/>
  <c r="E704" i="12"/>
  <c r="I703" i="12"/>
  <c r="H703" i="12"/>
  <c r="G703" i="12"/>
  <c r="F703" i="12"/>
  <c r="E703" i="12"/>
  <c r="I702" i="12"/>
  <c r="H702" i="12"/>
  <c r="G702" i="12"/>
  <c r="F702" i="12"/>
  <c r="E702" i="12"/>
  <c r="I701" i="12"/>
  <c r="H701" i="12"/>
  <c r="G701" i="12"/>
  <c r="F701" i="12"/>
  <c r="E701" i="12"/>
  <c r="I700" i="12"/>
  <c r="H700" i="12"/>
  <c r="G700" i="12"/>
  <c r="F700" i="12"/>
  <c r="E700" i="12"/>
  <c r="I699" i="12"/>
  <c r="H699" i="12"/>
  <c r="G699" i="12"/>
  <c r="F699" i="12"/>
  <c r="E699" i="12"/>
  <c r="I698" i="12"/>
  <c r="H698" i="12"/>
  <c r="G698" i="12"/>
  <c r="F698" i="12"/>
  <c r="E698" i="12"/>
  <c r="I697" i="12"/>
  <c r="H697" i="12"/>
  <c r="G697" i="12"/>
  <c r="F697" i="12"/>
  <c r="E697" i="12"/>
  <c r="I696" i="12"/>
  <c r="H696" i="12"/>
  <c r="G696" i="12"/>
  <c r="F696" i="12"/>
  <c r="E696" i="12"/>
  <c r="I695" i="12"/>
  <c r="H695" i="12"/>
  <c r="G695" i="12"/>
  <c r="F695" i="12"/>
  <c r="E695" i="12"/>
  <c r="I694" i="12"/>
  <c r="J694" i="12" s="1"/>
  <c r="H694" i="12"/>
  <c r="G694" i="12"/>
  <c r="F694" i="12"/>
  <c r="E694" i="12"/>
  <c r="I693" i="12"/>
  <c r="H693" i="12"/>
  <c r="G693" i="12"/>
  <c r="F693" i="12"/>
  <c r="E693" i="12"/>
  <c r="I692" i="12"/>
  <c r="H692" i="12"/>
  <c r="G692" i="12"/>
  <c r="F692" i="12"/>
  <c r="E692" i="12"/>
  <c r="I691" i="12"/>
  <c r="H691" i="12"/>
  <c r="G691" i="12"/>
  <c r="F691" i="12"/>
  <c r="E691" i="12"/>
  <c r="I690" i="12"/>
  <c r="H690" i="12"/>
  <c r="G690" i="12"/>
  <c r="F690" i="12"/>
  <c r="E690" i="12"/>
  <c r="I689" i="12"/>
  <c r="H689" i="12"/>
  <c r="G689" i="12"/>
  <c r="F689" i="12"/>
  <c r="E689" i="12"/>
  <c r="I688" i="12"/>
  <c r="H688" i="12"/>
  <c r="G688" i="12"/>
  <c r="F688" i="12"/>
  <c r="E688" i="12"/>
  <c r="I687" i="12"/>
  <c r="H687" i="12"/>
  <c r="G687" i="12"/>
  <c r="F687" i="12"/>
  <c r="E687" i="12"/>
  <c r="I686" i="12"/>
  <c r="J686" i="12" s="1"/>
  <c r="H686" i="12"/>
  <c r="G686" i="12"/>
  <c r="F686" i="12"/>
  <c r="E686" i="12"/>
  <c r="I685" i="12"/>
  <c r="H685" i="12"/>
  <c r="G685" i="12"/>
  <c r="F685" i="12"/>
  <c r="E685" i="12"/>
  <c r="I684" i="12"/>
  <c r="H684" i="12"/>
  <c r="G684" i="12"/>
  <c r="F684" i="12"/>
  <c r="E684" i="12"/>
  <c r="I683" i="12"/>
  <c r="H683" i="12"/>
  <c r="G683" i="12"/>
  <c r="F683" i="12"/>
  <c r="E683" i="12"/>
  <c r="I682" i="12"/>
  <c r="H682" i="12"/>
  <c r="G682" i="12"/>
  <c r="F682" i="12"/>
  <c r="E682" i="12"/>
  <c r="I681" i="12"/>
  <c r="H681" i="12"/>
  <c r="G681" i="12"/>
  <c r="F681" i="12"/>
  <c r="E681" i="12"/>
  <c r="I680" i="12"/>
  <c r="H680" i="12"/>
  <c r="G680" i="12"/>
  <c r="F680" i="12"/>
  <c r="E680" i="12"/>
  <c r="I679" i="12"/>
  <c r="J679" i="12" s="1"/>
  <c r="H679" i="12"/>
  <c r="G679" i="12"/>
  <c r="F679" i="12"/>
  <c r="E679" i="12"/>
  <c r="I678" i="12"/>
  <c r="H678" i="12"/>
  <c r="G678" i="12"/>
  <c r="F678" i="12"/>
  <c r="E678" i="12"/>
  <c r="I677" i="12"/>
  <c r="H677" i="12"/>
  <c r="G677" i="12"/>
  <c r="F677" i="12"/>
  <c r="E677" i="12"/>
  <c r="I676" i="12"/>
  <c r="H676" i="12"/>
  <c r="G676" i="12"/>
  <c r="F676" i="12"/>
  <c r="E676" i="12"/>
  <c r="I675" i="12"/>
  <c r="H675" i="12"/>
  <c r="G675" i="12"/>
  <c r="F675" i="12"/>
  <c r="E675" i="12"/>
  <c r="I674" i="12"/>
  <c r="H674" i="12"/>
  <c r="G674" i="12"/>
  <c r="F674" i="12"/>
  <c r="E674" i="12"/>
  <c r="I673" i="12"/>
  <c r="H673" i="12"/>
  <c r="G673" i="12"/>
  <c r="F673" i="12"/>
  <c r="E673" i="12"/>
  <c r="I672" i="12"/>
  <c r="H672" i="12"/>
  <c r="G672" i="12"/>
  <c r="F672" i="12"/>
  <c r="E672" i="12"/>
  <c r="I671" i="12"/>
  <c r="H671" i="12"/>
  <c r="G671" i="12"/>
  <c r="F671" i="12"/>
  <c r="E671" i="12"/>
  <c r="I670" i="12"/>
  <c r="H670" i="12"/>
  <c r="G670" i="12"/>
  <c r="F670" i="12"/>
  <c r="E670" i="12"/>
  <c r="I669" i="12"/>
  <c r="H669" i="12"/>
  <c r="G669" i="12"/>
  <c r="F669" i="12"/>
  <c r="E669" i="12"/>
  <c r="I668" i="12"/>
  <c r="H668" i="12"/>
  <c r="G668" i="12"/>
  <c r="F668" i="12"/>
  <c r="E668" i="12"/>
  <c r="I667" i="12"/>
  <c r="H667" i="12"/>
  <c r="G667" i="12"/>
  <c r="F667" i="12"/>
  <c r="E667" i="12"/>
  <c r="I666" i="12"/>
  <c r="H666" i="12"/>
  <c r="G666" i="12"/>
  <c r="F666" i="12"/>
  <c r="E666" i="12"/>
  <c r="I665" i="12"/>
  <c r="H665" i="12"/>
  <c r="G665" i="12"/>
  <c r="F665" i="12"/>
  <c r="E665" i="12"/>
  <c r="I664" i="12"/>
  <c r="H664" i="12"/>
  <c r="G664" i="12"/>
  <c r="F664" i="12"/>
  <c r="E664" i="12"/>
  <c r="I663" i="12"/>
  <c r="H663" i="12"/>
  <c r="G663" i="12"/>
  <c r="F663" i="12"/>
  <c r="E663" i="12"/>
  <c r="I662" i="12"/>
  <c r="H662" i="12"/>
  <c r="G662" i="12"/>
  <c r="F662" i="12"/>
  <c r="E662" i="12"/>
  <c r="I661" i="12"/>
  <c r="H661" i="12"/>
  <c r="G661" i="12"/>
  <c r="F661" i="12"/>
  <c r="E661" i="12"/>
  <c r="I660" i="12"/>
  <c r="H660" i="12"/>
  <c r="G660" i="12"/>
  <c r="F660" i="12"/>
  <c r="E660" i="12"/>
  <c r="I659" i="12"/>
  <c r="H659" i="12"/>
  <c r="G659" i="12"/>
  <c r="F659" i="12"/>
  <c r="E659" i="12"/>
  <c r="I658" i="12"/>
  <c r="H658" i="12"/>
  <c r="G658" i="12"/>
  <c r="F658" i="12"/>
  <c r="E658" i="12"/>
  <c r="I657" i="12"/>
  <c r="H657" i="12"/>
  <c r="G657" i="12"/>
  <c r="F657" i="12"/>
  <c r="E657" i="12"/>
  <c r="I656" i="12"/>
  <c r="H656" i="12"/>
  <c r="G656" i="12"/>
  <c r="F656" i="12"/>
  <c r="E656" i="12"/>
  <c r="I655" i="12"/>
  <c r="H655" i="12"/>
  <c r="G655" i="12"/>
  <c r="F655" i="12"/>
  <c r="E655" i="12"/>
  <c r="I654" i="12"/>
  <c r="H654" i="12"/>
  <c r="G654" i="12"/>
  <c r="F654" i="12"/>
  <c r="E654" i="12"/>
  <c r="I653" i="12"/>
  <c r="H653" i="12"/>
  <c r="G653" i="12"/>
  <c r="F653" i="12"/>
  <c r="E653" i="12"/>
  <c r="I652" i="12"/>
  <c r="H652" i="12"/>
  <c r="G652" i="12"/>
  <c r="F652" i="12"/>
  <c r="E652" i="12"/>
  <c r="I651" i="12"/>
  <c r="H651" i="12"/>
  <c r="G651" i="12"/>
  <c r="F651" i="12"/>
  <c r="E651" i="12"/>
  <c r="I650" i="12"/>
  <c r="J650" i="12" s="1"/>
  <c r="H650" i="12"/>
  <c r="G650" i="12"/>
  <c r="F650" i="12"/>
  <c r="E650" i="12"/>
  <c r="I649" i="12"/>
  <c r="H649" i="12"/>
  <c r="G649" i="12"/>
  <c r="F649" i="12"/>
  <c r="E649" i="12"/>
  <c r="I648" i="12"/>
  <c r="H648" i="12"/>
  <c r="G648" i="12"/>
  <c r="F648" i="12"/>
  <c r="E648" i="12"/>
  <c r="I647" i="12"/>
  <c r="H647" i="12"/>
  <c r="G647" i="12"/>
  <c r="F647" i="12"/>
  <c r="E647" i="12"/>
  <c r="I646" i="12"/>
  <c r="H646" i="12"/>
  <c r="G646" i="12"/>
  <c r="F646" i="12"/>
  <c r="E646" i="12"/>
  <c r="I645" i="12"/>
  <c r="H645" i="12"/>
  <c r="G645" i="12"/>
  <c r="F645" i="12"/>
  <c r="E645" i="12"/>
  <c r="I644" i="12"/>
  <c r="H644" i="12"/>
  <c r="G644" i="12"/>
  <c r="F644" i="12"/>
  <c r="E644" i="12"/>
  <c r="I643" i="12"/>
  <c r="J643" i="12" s="1"/>
  <c r="H643" i="12"/>
  <c r="G643" i="12"/>
  <c r="F643" i="12"/>
  <c r="E643" i="12"/>
  <c r="I642" i="12"/>
  <c r="H642" i="12"/>
  <c r="G642" i="12"/>
  <c r="F642" i="12"/>
  <c r="E642" i="12"/>
  <c r="I641" i="12"/>
  <c r="H641" i="12"/>
  <c r="G641" i="12"/>
  <c r="F641" i="12"/>
  <c r="E641" i="12"/>
  <c r="I640" i="12"/>
  <c r="H640" i="12"/>
  <c r="G640" i="12"/>
  <c r="F640" i="12"/>
  <c r="E640" i="12"/>
  <c r="I639" i="12"/>
  <c r="H639" i="12"/>
  <c r="G639" i="12"/>
  <c r="F639" i="12"/>
  <c r="E639" i="12"/>
  <c r="I638" i="12"/>
  <c r="H638" i="12"/>
  <c r="G638" i="12"/>
  <c r="F638" i="12"/>
  <c r="E638" i="12"/>
  <c r="I637" i="12"/>
  <c r="K637" i="12" s="1"/>
  <c r="H637" i="12"/>
  <c r="G637" i="12"/>
  <c r="F637" i="12"/>
  <c r="E637" i="12"/>
  <c r="I636" i="12"/>
  <c r="H636" i="12"/>
  <c r="G636" i="12"/>
  <c r="F636" i="12"/>
  <c r="E636" i="12"/>
  <c r="I635" i="12"/>
  <c r="H635" i="12"/>
  <c r="G635" i="12"/>
  <c r="F635" i="12"/>
  <c r="E635" i="12"/>
  <c r="I634" i="12"/>
  <c r="H634" i="12"/>
  <c r="G634" i="12"/>
  <c r="F634" i="12"/>
  <c r="E634" i="12"/>
  <c r="I633" i="12"/>
  <c r="H633" i="12"/>
  <c r="G633" i="12"/>
  <c r="F633" i="12"/>
  <c r="E633" i="12"/>
  <c r="I632" i="12"/>
  <c r="H632" i="12"/>
  <c r="G632" i="12"/>
  <c r="F632" i="12"/>
  <c r="E632" i="12"/>
  <c r="I631" i="12"/>
  <c r="H631" i="12"/>
  <c r="G631" i="12"/>
  <c r="F631" i="12"/>
  <c r="E631" i="12"/>
  <c r="I630" i="12"/>
  <c r="H630" i="12"/>
  <c r="G630" i="12"/>
  <c r="F630" i="12"/>
  <c r="E630" i="12"/>
  <c r="I629" i="12"/>
  <c r="H629" i="12"/>
  <c r="G629" i="12"/>
  <c r="F629" i="12"/>
  <c r="E629" i="12"/>
  <c r="I628" i="12"/>
  <c r="H628" i="12"/>
  <c r="G628" i="12"/>
  <c r="F628" i="12"/>
  <c r="E628" i="12"/>
  <c r="I627" i="12"/>
  <c r="H627" i="12"/>
  <c r="G627" i="12"/>
  <c r="F627" i="12"/>
  <c r="E627" i="12"/>
  <c r="I626" i="12"/>
  <c r="H626" i="12"/>
  <c r="G626" i="12"/>
  <c r="F626" i="12"/>
  <c r="E626" i="12"/>
  <c r="I625" i="12"/>
  <c r="H625" i="12"/>
  <c r="G625" i="12"/>
  <c r="F625" i="12"/>
  <c r="E625" i="12"/>
  <c r="I624" i="12"/>
  <c r="H624" i="12"/>
  <c r="G624" i="12"/>
  <c r="F624" i="12"/>
  <c r="E624" i="12"/>
  <c r="I623" i="12"/>
  <c r="H623" i="12"/>
  <c r="G623" i="12"/>
  <c r="F623" i="12"/>
  <c r="E623" i="12"/>
  <c r="I622" i="12"/>
  <c r="H622" i="12"/>
  <c r="G622" i="12"/>
  <c r="F622" i="12"/>
  <c r="E622" i="12"/>
  <c r="I621" i="12"/>
  <c r="H621" i="12"/>
  <c r="G621" i="12"/>
  <c r="F621" i="12"/>
  <c r="E621" i="12"/>
  <c r="I620" i="12"/>
  <c r="H620" i="12"/>
  <c r="G620" i="12"/>
  <c r="F620" i="12"/>
  <c r="E620" i="12"/>
  <c r="I619" i="12"/>
  <c r="H619" i="12"/>
  <c r="G619" i="12"/>
  <c r="F619" i="12"/>
  <c r="E619" i="12"/>
  <c r="I618" i="12"/>
  <c r="H618" i="12"/>
  <c r="G618" i="12"/>
  <c r="F618" i="12"/>
  <c r="E618" i="12"/>
  <c r="I617" i="12"/>
  <c r="H617" i="12"/>
  <c r="G617" i="12"/>
  <c r="F617" i="12"/>
  <c r="E617" i="12"/>
  <c r="I616" i="12"/>
  <c r="H616" i="12"/>
  <c r="G616" i="12"/>
  <c r="F616" i="12"/>
  <c r="E616" i="12"/>
  <c r="I615" i="12"/>
  <c r="H615" i="12"/>
  <c r="G615" i="12"/>
  <c r="F615" i="12"/>
  <c r="E615" i="12"/>
  <c r="I614" i="12"/>
  <c r="H614" i="12"/>
  <c r="G614" i="12"/>
  <c r="F614" i="12"/>
  <c r="E614" i="12"/>
  <c r="I613" i="12"/>
  <c r="H613" i="12"/>
  <c r="G613" i="12"/>
  <c r="F613" i="12"/>
  <c r="E613" i="12"/>
  <c r="I612" i="12"/>
  <c r="H612" i="12"/>
  <c r="G612" i="12"/>
  <c r="F612" i="12"/>
  <c r="E612" i="12"/>
  <c r="I611" i="12"/>
  <c r="H611" i="12"/>
  <c r="G611" i="12"/>
  <c r="F611" i="12"/>
  <c r="E611" i="12"/>
  <c r="I610" i="12"/>
  <c r="H610" i="12"/>
  <c r="G610" i="12"/>
  <c r="F610" i="12"/>
  <c r="E610" i="12"/>
  <c r="I609" i="12"/>
  <c r="H609" i="12"/>
  <c r="G609" i="12"/>
  <c r="F609" i="12"/>
  <c r="E609" i="12"/>
  <c r="I608" i="12"/>
  <c r="H608" i="12"/>
  <c r="G608" i="12"/>
  <c r="F608" i="12"/>
  <c r="E608" i="12"/>
  <c r="I607" i="12"/>
  <c r="J607" i="12" s="1"/>
  <c r="H607" i="12"/>
  <c r="G607" i="12"/>
  <c r="F607" i="12"/>
  <c r="E607" i="12"/>
  <c r="I606" i="12"/>
  <c r="H606" i="12"/>
  <c r="G606" i="12"/>
  <c r="F606" i="12"/>
  <c r="E606" i="12"/>
  <c r="I605" i="12"/>
  <c r="H605" i="12"/>
  <c r="G605" i="12"/>
  <c r="F605" i="12"/>
  <c r="E605" i="12"/>
  <c r="I604" i="12"/>
  <c r="H604" i="12"/>
  <c r="G604" i="12"/>
  <c r="F604" i="12"/>
  <c r="E604" i="12"/>
  <c r="I603" i="12"/>
  <c r="H603" i="12"/>
  <c r="G603" i="12"/>
  <c r="F603" i="12"/>
  <c r="E603" i="12"/>
  <c r="I602" i="12"/>
  <c r="H602" i="12"/>
  <c r="G602" i="12"/>
  <c r="F602" i="12"/>
  <c r="E602" i="12"/>
  <c r="I601" i="12"/>
  <c r="H601" i="12"/>
  <c r="G601" i="12"/>
  <c r="F601" i="12"/>
  <c r="E601" i="12"/>
  <c r="I600" i="12"/>
  <c r="J600" i="12" s="1"/>
  <c r="H600" i="12"/>
  <c r="G600" i="12"/>
  <c r="F600" i="12"/>
  <c r="E600" i="12"/>
  <c r="I599" i="12"/>
  <c r="H599" i="12"/>
  <c r="G599" i="12"/>
  <c r="F599" i="12"/>
  <c r="E599" i="12"/>
  <c r="I598" i="12"/>
  <c r="H598" i="12"/>
  <c r="G598" i="12"/>
  <c r="F598" i="12"/>
  <c r="E598" i="12"/>
  <c r="I597" i="12"/>
  <c r="H597" i="12"/>
  <c r="G597" i="12"/>
  <c r="F597" i="12"/>
  <c r="E597" i="12"/>
  <c r="I596" i="12"/>
  <c r="H596" i="12"/>
  <c r="G596" i="12"/>
  <c r="F596" i="12"/>
  <c r="E596" i="12"/>
  <c r="I595" i="12"/>
  <c r="H595" i="12"/>
  <c r="G595" i="12"/>
  <c r="F595" i="12"/>
  <c r="E595" i="12"/>
  <c r="I594" i="12"/>
  <c r="H594" i="12"/>
  <c r="G594" i="12"/>
  <c r="F594" i="12"/>
  <c r="E594" i="12"/>
  <c r="I593" i="12"/>
  <c r="J593" i="12" s="1"/>
  <c r="H593" i="12"/>
  <c r="G593" i="12"/>
  <c r="F593" i="12"/>
  <c r="E593" i="12"/>
  <c r="I592" i="12"/>
  <c r="H592" i="12"/>
  <c r="G592" i="12"/>
  <c r="F592" i="12"/>
  <c r="E592" i="12"/>
  <c r="I591" i="12"/>
  <c r="H591" i="12"/>
  <c r="G591" i="12"/>
  <c r="F591" i="12"/>
  <c r="E591" i="12"/>
  <c r="I590" i="12"/>
  <c r="H590" i="12"/>
  <c r="G590" i="12"/>
  <c r="F590" i="12"/>
  <c r="E590" i="12"/>
  <c r="I589" i="12"/>
  <c r="H589" i="12"/>
  <c r="G589" i="12"/>
  <c r="F589" i="12"/>
  <c r="E589" i="12"/>
  <c r="I588" i="12"/>
  <c r="H588" i="12"/>
  <c r="G588" i="12"/>
  <c r="F588" i="12"/>
  <c r="E588" i="12"/>
  <c r="I587" i="12"/>
  <c r="H587" i="12"/>
  <c r="G587" i="12"/>
  <c r="F587" i="12"/>
  <c r="E587" i="12"/>
  <c r="I586" i="12"/>
  <c r="H586" i="12"/>
  <c r="G586" i="12"/>
  <c r="F586" i="12"/>
  <c r="E586" i="12"/>
  <c r="I585" i="12"/>
  <c r="H585" i="12"/>
  <c r="G585" i="12"/>
  <c r="F585" i="12"/>
  <c r="E585" i="12"/>
  <c r="I584" i="12"/>
  <c r="H584" i="12"/>
  <c r="G584" i="12"/>
  <c r="F584" i="12"/>
  <c r="E584" i="12"/>
  <c r="I583" i="12"/>
  <c r="H583" i="12"/>
  <c r="G583" i="12"/>
  <c r="F583" i="12"/>
  <c r="E583" i="12"/>
  <c r="I582" i="12"/>
  <c r="H582" i="12"/>
  <c r="G582" i="12"/>
  <c r="F582" i="12"/>
  <c r="E582" i="12"/>
  <c r="I581" i="12"/>
  <c r="H581" i="12"/>
  <c r="G581" i="12"/>
  <c r="F581" i="12"/>
  <c r="E581" i="12"/>
  <c r="I580" i="12"/>
  <c r="H580" i="12"/>
  <c r="G580" i="12"/>
  <c r="F580" i="12"/>
  <c r="E580" i="12"/>
  <c r="I579" i="12"/>
  <c r="H579" i="12"/>
  <c r="G579" i="12"/>
  <c r="F579" i="12"/>
  <c r="E579" i="12"/>
  <c r="I578" i="12"/>
  <c r="H578" i="12"/>
  <c r="G578" i="12"/>
  <c r="F578" i="12"/>
  <c r="E578" i="12"/>
  <c r="I577" i="12"/>
  <c r="H577" i="12"/>
  <c r="G577" i="12"/>
  <c r="F577" i="12"/>
  <c r="E577" i="12"/>
  <c r="I576" i="12"/>
  <c r="H576" i="12"/>
  <c r="G576" i="12"/>
  <c r="F576" i="12"/>
  <c r="E576" i="12"/>
  <c r="I575" i="12"/>
  <c r="H575" i="12"/>
  <c r="G575" i="12"/>
  <c r="F575" i="12"/>
  <c r="E575" i="12"/>
  <c r="I574" i="12"/>
  <c r="H574" i="12"/>
  <c r="G574" i="12"/>
  <c r="F574" i="12"/>
  <c r="E574" i="12"/>
  <c r="I573" i="12"/>
  <c r="H573" i="12"/>
  <c r="G573" i="12"/>
  <c r="F573" i="12"/>
  <c r="E573" i="12"/>
  <c r="I572" i="12"/>
  <c r="H572" i="12"/>
  <c r="G572" i="12"/>
  <c r="F572" i="12"/>
  <c r="E572" i="12"/>
  <c r="I571" i="12"/>
  <c r="H571" i="12"/>
  <c r="G571" i="12"/>
  <c r="F571" i="12"/>
  <c r="E571" i="12"/>
  <c r="I570" i="12"/>
  <c r="H570" i="12"/>
  <c r="G570" i="12"/>
  <c r="F570" i="12"/>
  <c r="E570" i="12"/>
  <c r="I569" i="12"/>
  <c r="H569" i="12"/>
  <c r="G569" i="12"/>
  <c r="F569" i="12"/>
  <c r="E569" i="12"/>
  <c r="I568" i="12"/>
  <c r="H568" i="12"/>
  <c r="G568" i="12"/>
  <c r="F568" i="12"/>
  <c r="E568" i="12"/>
  <c r="I567" i="12"/>
  <c r="H567" i="12"/>
  <c r="G567" i="12"/>
  <c r="F567" i="12"/>
  <c r="E567" i="12"/>
  <c r="I566" i="12"/>
  <c r="H566" i="12"/>
  <c r="G566" i="12"/>
  <c r="F566" i="12"/>
  <c r="E566" i="12"/>
  <c r="I565" i="12"/>
  <c r="H565" i="12"/>
  <c r="G565" i="12"/>
  <c r="F565" i="12"/>
  <c r="E565" i="12"/>
  <c r="I564" i="12"/>
  <c r="H564" i="12"/>
  <c r="G564" i="12"/>
  <c r="F564" i="12"/>
  <c r="E564" i="12"/>
  <c r="I563" i="12"/>
  <c r="H563" i="12"/>
  <c r="G563" i="12"/>
  <c r="F563" i="12"/>
  <c r="E563" i="12"/>
  <c r="I562" i="12"/>
  <c r="H562" i="12"/>
  <c r="G562" i="12"/>
  <c r="F562" i="12"/>
  <c r="E562" i="12"/>
  <c r="I561" i="12"/>
  <c r="H561" i="12"/>
  <c r="G561" i="12"/>
  <c r="F561" i="12"/>
  <c r="E561" i="12"/>
  <c r="I560" i="12"/>
  <c r="H560" i="12"/>
  <c r="G560" i="12"/>
  <c r="F560" i="12"/>
  <c r="E560" i="12"/>
  <c r="I559" i="12"/>
  <c r="H559" i="12"/>
  <c r="G559" i="12"/>
  <c r="F559" i="12"/>
  <c r="E559" i="12"/>
  <c r="I558" i="12"/>
  <c r="H558" i="12"/>
  <c r="G558" i="12"/>
  <c r="F558" i="12"/>
  <c r="E558" i="12"/>
  <c r="I557" i="12"/>
  <c r="H557" i="12"/>
  <c r="G557" i="12"/>
  <c r="F557" i="12"/>
  <c r="E557" i="12"/>
  <c r="I556" i="12"/>
  <c r="H556" i="12"/>
  <c r="G556" i="12"/>
  <c r="F556" i="12"/>
  <c r="E556" i="12"/>
  <c r="I555" i="12"/>
  <c r="H555" i="12"/>
  <c r="G555" i="12"/>
  <c r="F555" i="12"/>
  <c r="E555" i="12"/>
  <c r="I554" i="12"/>
  <c r="H554" i="12"/>
  <c r="G554" i="12"/>
  <c r="F554" i="12"/>
  <c r="E554" i="12"/>
  <c r="I553" i="12"/>
  <c r="H553" i="12"/>
  <c r="G553" i="12"/>
  <c r="F553" i="12"/>
  <c r="E553" i="12"/>
  <c r="I552" i="12"/>
  <c r="H552" i="12"/>
  <c r="G552" i="12"/>
  <c r="F552" i="12"/>
  <c r="E552" i="12"/>
  <c r="I551" i="12"/>
  <c r="H551" i="12"/>
  <c r="G551" i="12"/>
  <c r="F551" i="12"/>
  <c r="E551" i="12"/>
  <c r="I550" i="12"/>
  <c r="H550" i="12"/>
  <c r="G550" i="12"/>
  <c r="F550" i="12"/>
  <c r="E550" i="12"/>
  <c r="I549" i="12"/>
  <c r="H549" i="12"/>
  <c r="G549" i="12"/>
  <c r="F549" i="12"/>
  <c r="E549" i="12"/>
  <c r="I548" i="12"/>
  <c r="H548" i="12"/>
  <c r="G548" i="12"/>
  <c r="F548" i="12"/>
  <c r="E548" i="12"/>
  <c r="I547" i="12"/>
  <c r="H547" i="12"/>
  <c r="G547" i="12"/>
  <c r="F547" i="12"/>
  <c r="E547" i="12"/>
  <c r="I546" i="12"/>
  <c r="H546" i="12"/>
  <c r="G546" i="12"/>
  <c r="F546" i="12"/>
  <c r="E546" i="12"/>
  <c r="I545" i="12"/>
  <c r="H545" i="12"/>
  <c r="G545" i="12"/>
  <c r="F545" i="12"/>
  <c r="E545" i="12"/>
  <c r="I544" i="12"/>
  <c r="H544" i="12"/>
  <c r="G544" i="12"/>
  <c r="F544" i="12"/>
  <c r="E544" i="12"/>
  <c r="I543" i="12"/>
  <c r="H543" i="12"/>
  <c r="G543" i="12"/>
  <c r="F543" i="12"/>
  <c r="E543" i="12"/>
  <c r="I542" i="12"/>
  <c r="J542" i="12" s="1"/>
  <c r="H542" i="12"/>
  <c r="G542" i="12"/>
  <c r="F542" i="12"/>
  <c r="E542" i="12"/>
  <c r="I541" i="12"/>
  <c r="H541" i="12"/>
  <c r="G541" i="12"/>
  <c r="F541" i="12"/>
  <c r="E541" i="12"/>
  <c r="I540" i="12"/>
  <c r="H540" i="12"/>
  <c r="G540" i="12"/>
  <c r="F540" i="12"/>
  <c r="E540" i="12"/>
  <c r="I539" i="12"/>
  <c r="H539" i="12"/>
  <c r="G539" i="12"/>
  <c r="F539" i="12"/>
  <c r="E539" i="12"/>
  <c r="I538" i="12"/>
  <c r="H538" i="12"/>
  <c r="G538" i="12"/>
  <c r="F538" i="12"/>
  <c r="E538" i="12"/>
  <c r="I537" i="12"/>
  <c r="H537" i="12"/>
  <c r="G537" i="12"/>
  <c r="F537" i="12"/>
  <c r="E537" i="12"/>
  <c r="I536" i="12"/>
  <c r="H536" i="12"/>
  <c r="G536" i="12"/>
  <c r="F536" i="12"/>
  <c r="E536" i="12"/>
  <c r="I535" i="12"/>
  <c r="J535" i="12" s="1"/>
  <c r="H535" i="12"/>
  <c r="G535" i="12"/>
  <c r="F535" i="12"/>
  <c r="E535" i="12"/>
  <c r="I534" i="12"/>
  <c r="H534" i="12"/>
  <c r="G534" i="12"/>
  <c r="F534" i="12"/>
  <c r="E534" i="12"/>
  <c r="I533" i="12"/>
  <c r="H533" i="12"/>
  <c r="G533" i="12"/>
  <c r="F533" i="12"/>
  <c r="E533" i="12"/>
  <c r="I532" i="12"/>
  <c r="H532" i="12"/>
  <c r="G532" i="12"/>
  <c r="F532" i="12"/>
  <c r="E532" i="12"/>
  <c r="I531" i="12"/>
  <c r="H531" i="12"/>
  <c r="G531" i="12"/>
  <c r="F531" i="12"/>
  <c r="E531" i="12"/>
  <c r="I530" i="12"/>
  <c r="H530" i="12"/>
  <c r="G530" i="12"/>
  <c r="F530" i="12"/>
  <c r="E530" i="12"/>
  <c r="I529" i="12"/>
  <c r="H529" i="12"/>
  <c r="G529" i="12"/>
  <c r="F529" i="12"/>
  <c r="E529" i="12"/>
  <c r="I528" i="12"/>
  <c r="H528" i="12"/>
  <c r="G528" i="12"/>
  <c r="F528" i="12"/>
  <c r="E528" i="12"/>
  <c r="I527" i="12"/>
  <c r="H527" i="12"/>
  <c r="G527" i="12"/>
  <c r="F527" i="12"/>
  <c r="E527" i="12"/>
  <c r="I526" i="12"/>
  <c r="H526" i="12"/>
  <c r="G526" i="12"/>
  <c r="F526" i="12"/>
  <c r="E526" i="12"/>
  <c r="I525" i="12"/>
  <c r="H525" i="12"/>
  <c r="G525" i="12"/>
  <c r="F525" i="12"/>
  <c r="E525" i="12"/>
  <c r="I524" i="12"/>
  <c r="H524" i="12"/>
  <c r="G524" i="12"/>
  <c r="F524" i="12"/>
  <c r="E524" i="12"/>
  <c r="I523" i="12"/>
  <c r="H523" i="12"/>
  <c r="G523" i="12"/>
  <c r="F523" i="12"/>
  <c r="E523" i="12"/>
  <c r="I522" i="12"/>
  <c r="H522" i="12"/>
  <c r="G522" i="12"/>
  <c r="F522" i="12"/>
  <c r="E522" i="12"/>
  <c r="I521" i="12"/>
  <c r="J521" i="12" s="1"/>
  <c r="H521" i="12"/>
  <c r="G521" i="12"/>
  <c r="F521" i="12"/>
  <c r="E521" i="12"/>
  <c r="I520" i="12"/>
  <c r="H520" i="12"/>
  <c r="G520" i="12"/>
  <c r="F520" i="12"/>
  <c r="E520" i="12"/>
  <c r="I519" i="12"/>
  <c r="H519" i="12"/>
  <c r="G519" i="12"/>
  <c r="F519" i="12"/>
  <c r="E519" i="12"/>
  <c r="I518" i="12"/>
  <c r="H518" i="12"/>
  <c r="G518" i="12"/>
  <c r="F518" i="12"/>
  <c r="E518" i="12"/>
  <c r="I517" i="12"/>
  <c r="H517" i="12"/>
  <c r="G517" i="12"/>
  <c r="F517" i="12"/>
  <c r="E517" i="12"/>
  <c r="I516" i="12"/>
  <c r="H516" i="12"/>
  <c r="G516" i="12"/>
  <c r="F516" i="12"/>
  <c r="E516" i="12"/>
  <c r="I515" i="12"/>
  <c r="H515" i="12"/>
  <c r="G515" i="12"/>
  <c r="F515" i="12"/>
  <c r="E515" i="12"/>
  <c r="I514" i="12"/>
  <c r="J514" i="12" s="1"/>
  <c r="H514" i="12"/>
  <c r="G514" i="12"/>
  <c r="F514" i="12"/>
  <c r="E514" i="12"/>
  <c r="I513" i="12"/>
  <c r="H513" i="12"/>
  <c r="G513" i="12"/>
  <c r="F513" i="12"/>
  <c r="E513" i="12"/>
  <c r="I512" i="12"/>
  <c r="H512" i="12"/>
  <c r="G512" i="12"/>
  <c r="F512" i="12"/>
  <c r="E512" i="12"/>
  <c r="I511" i="12"/>
  <c r="H511" i="12"/>
  <c r="G511" i="12"/>
  <c r="F511" i="12"/>
  <c r="E511" i="12"/>
  <c r="I510" i="12"/>
  <c r="H510" i="12"/>
  <c r="G510" i="12"/>
  <c r="F510" i="12"/>
  <c r="E510" i="12"/>
  <c r="I509" i="12"/>
  <c r="H509" i="12"/>
  <c r="G509" i="12"/>
  <c r="F509" i="12"/>
  <c r="E509" i="12"/>
  <c r="I508" i="12"/>
  <c r="H508" i="12"/>
  <c r="G508" i="12"/>
  <c r="F508" i="12"/>
  <c r="E508" i="12"/>
  <c r="I507" i="12"/>
  <c r="H507" i="12"/>
  <c r="G507" i="12"/>
  <c r="F507" i="12"/>
  <c r="E507" i="12"/>
  <c r="I506" i="12"/>
  <c r="J506" i="12" s="1"/>
  <c r="H506" i="12"/>
  <c r="G506" i="12"/>
  <c r="F506" i="12"/>
  <c r="E506" i="12"/>
  <c r="I505" i="12"/>
  <c r="H505" i="12"/>
  <c r="G505" i="12"/>
  <c r="F505" i="12"/>
  <c r="E505" i="12"/>
  <c r="I504" i="12"/>
  <c r="H504" i="12"/>
  <c r="G504" i="12"/>
  <c r="F504" i="12"/>
  <c r="E504" i="12"/>
  <c r="I503" i="12"/>
  <c r="H503" i="12"/>
  <c r="G503" i="12"/>
  <c r="F503" i="12"/>
  <c r="E503" i="12"/>
  <c r="I502" i="12"/>
  <c r="H502" i="12"/>
  <c r="G502" i="12"/>
  <c r="F502" i="12"/>
  <c r="E502" i="12"/>
  <c r="I501" i="12"/>
  <c r="H501" i="12"/>
  <c r="G501" i="12"/>
  <c r="F501" i="12"/>
  <c r="E501" i="12"/>
  <c r="I500" i="12"/>
  <c r="H500" i="12"/>
  <c r="G500" i="12"/>
  <c r="F500" i="12"/>
  <c r="E500" i="12"/>
  <c r="I499" i="12"/>
  <c r="J499" i="12" s="1"/>
  <c r="H499" i="12"/>
  <c r="G499" i="12"/>
  <c r="F499" i="12"/>
  <c r="E499" i="12"/>
  <c r="I498" i="12"/>
  <c r="H498" i="12"/>
  <c r="G498" i="12"/>
  <c r="F498" i="12"/>
  <c r="E498" i="12"/>
  <c r="I497" i="12"/>
  <c r="H497" i="12"/>
  <c r="G497" i="12"/>
  <c r="F497" i="12"/>
  <c r="E497" i="12"/>
  <c r="I496" i="12"/>
  <c r="H496" i="12"/>
  <c r="G496" i="12"/>
  <c r="F496" i="12"/>
  <c r="E496" i="12"/>
  <c r="I495" i="12"/>
  <c r="H495" i="12"/>
  <c r="G495" i="12"/>
  <c r="F495" i="12"/>
  <c r="E495" i="12"/>
  <c r="I494" i="12"/>
  <c r="H494" i="12"/>
  <c r="G494" i="12"/>
  <c r="F494" i="12"/>
  <c r="E494" i="12"/>
  <c r="I493" i="12"/>
  <c r="H493" i="12"/>
  <c r="G493" i="12"/>
  <c r="F493" i="12"/>
  <c r="E493" i="12"/>
  <c r="I492" i="12"/>
  <c r="H492" i="12"/>
  <c r="G492" i="12"/>
  <c r="F492" i="12"/>
  <c r="E492" i="12"/>
  <c r="I491" i="12"/>
  <c r="H491" i="12"/>
  <c r="G491" i="12"/>
  <c r="F491" i="12"/>
  <c r="E491" i="12"/>
  <c r="I490" i="12"/>
  <c r="H490" i="12"/>
  <c r="G490" i="12"/>
  <c r="F490" i="12"/>
  <c r="E490" i="12"/>
  <c r="I489" i="12"/>
  <c r="H489" i="12"/>
  <c r="G489" i="12"/>
  <c r="F489" i="12"/>
  <c r="E489" i="12"/>
  <c r="I488" i="12"/>
  <c r="H488" i="12"/>
  <c r="G488" i="12"/>
  <c r="F488" i="12"/>
  <c r="E488" i="12"/>
  <c r="I487" i="12"/>
  <c r="H487" i="12"/>
  <c r="G487" i="12"/>
  <c r="F487" i="12"/>
  <c r="E487" i="12"/>
  <c r="I486" i="12"/>
  <c r="H486" i="12"/>
  <c r="G486" i="12"/>
  <c r="F486" i="12"/>
  <c r="E486" i="12"/>
  <c r="I485" i="12"/>
  <c r="H485" i="12"/>
  <c r="G485" i="12"/>
  <c r="F485" i="12"/>
  <c r="E485" i="12"/>
  <c r="I484" i="12"/>
  <c r="H484" i="12"/>
  <c r="G484" i="12"/>
  <c r="F484" i="12"/>
  <c r="E484" i="12"/>
  <c r="I483" i="12"/>
  <c r="H483" i="12"/>
  <c r="G483" i="12"/>
  <c r="F483" i="12"/>
  <c r="E483" i="12"/>
  <c r="I482" i="12"/>
  <c r="H482" i="12"/>
  <c r="G482" i="12"/>
  <c r="F482" i="12"/>
  <c r="E482" i="12"/>
  <c r="I481" i="12"/>
  <c r="H481" i="12"/>
  <c r="G481" i="12"/>
  <c r="F481" i="12"/>
  <c r="E481" i="12"/>
  <c r="I480" i="12"/>
  <c r="H480" i="12"/>
  <c r="G480" i="12"/>
  <c r="F480" i="12"/>
  <c r="E480" i="12"/>
  <c r="I479" i="12"/>
  <c r="H479" i="12"/>
  <c r="G479" i="12"/>
  <c r="F479" i="12"/>
  <c r="E479" i="12"/>
  <c r="I478" i="12"/>
  <c r="J478" i="12" s="1"/>
  <c r="H478" i="12"/>
  <c r="G478" i="12"/>
  <c r="F478" i="12"/>
  <c r="E478" i="12"/>
  <c r="I477" i="12"/>
  <c r="H477" i="12"/>
  <c r="G477" i="12"/>
  <c r="F477" i="12"/>
  <c r="E477" i="12"/>
  <c r="I476" i="12"/>
  <c r="H476" i="12"/>
  <c r="G476" i="12"/>
  <c r="F476" i="12"/>
  <c r="E476" i="12"/>
  <c r="I475" i="12"/>
  <c r="H475" i="12"/>
  <c r="G475" i="12"/>
  <c r="F475" i="12"/>
  <c r="E475" i="12"/>
  <c r="I474" i="12"/>
  <c r="H474" i="12"/>
  <c r="G474" i="12"/>
  <c r="F474" i="12"/>
  <c r="E474" i="12"/>
  <c r="I473" i="12"/>
  <c r="H473" i="12"/>
  <c r="G473" i="12"/>
  <c r="F473" i="12"/>
  <c r="E473" i="12"/>
  <c r="I472" i="12"/>
  <c r="H472" i="12"/>
  <c r="G472" i="12"/>
  <c r="F472" i="12"/>
  <c r="E472" i="12"/>
  <c r="I471" i="12"/>
  <c r="H471" i="12"/>
  <c r="G471" i="12"/>
  <c r="F471" i="12"/>
  <c r="E471" i="12"/>
  <c r="I470" i="12"/>
  <c r="J470" i="12" s="1"/>
  <c r="H470" i="12"/>
  <c r="G470" i="12"/>
  <c r="F470" i="12"/>
  <c r="E470" i="12"/>
  <c r="I469" i="12"/>
  <c r="H469" i="12"/>
  <c r="G469" i="12"/>
  <c r="F469" i="12"/>
  <c r="E469" i="12"/>
  <c r="I468" i="12"/>
  <c r="H468" i="12"/>
  <c r="G468" i="12"/>
  <c r="F468" i="12"/>
  <c r="E468" i="12"/>
  <c r="I467" i="12"/>
  <c r="H467" i="12"/>
  <c r="G467" i="12"/>
  <c r="F467" i="12"/>
  <c r="E467" i="12"/>
  <c r="I466" i="12"/>
  <c r="H466" i="12"/>
  <c r="G466" i="12"/>
  <c r="F466" i="12"/>
  <c r="E466" i="12"/>
  <c r="I465" i="12"/>
  <c r="H465" i="12"/>
  <c r="G465" i="12"/>
  <c r="F465" i="12"/>
  <c r="E465" i="12"/>
  <c r="I464" i="12"/>
  <c r="H464" i="12"/>
  <c r="G464" i="12"/>
  <c r="F464" i="12"/>
  <c r="E464" i="12"/>
  <c r="I463" i="12"/>
  <c r="J463" i="12" s="1"/>
  <c r="H463" i="12"/>
  <c r="G463" i="12"/>
  <c r="F463" i="12"/>
  <c r="E463" i="12"/>
  <c r="I462" i="12"/>
  <c r="H462" i="12"/>
  <c r="G462" i="12"/>
  <c r="F462" i="12"/>
  <c r="E462" i="12"/>
  <c r="I461" i="12"/>
  <c r="H461" i="12"/>
  <c r="G461" i="12"/>
  <c r="F461" i="12"/>
  <c r="E461" i="12"/>
  <c r="I460" i="12"/>
  <c r="H460" i="12"/>
  <c r="G460" i="12"/>
  <c r="F460" i="12"/>
  <c r="E460" i="12"/>
  <c r="I459" i="12"/>
  <c r="H459" i="12"/>
  <c r="G459" i="12"/>
  <c r="F459" i="12"/>
  <c r="E459" i="12"/>
  <c r="I458" i="12"/>
  <c r="H458" i="12"/>
  <c r="G458" i="12"/>
  <c r="F458" i="12"/>
  <c r="E458" i="12"/>
  <c r="I457" i="12"/>
  <c r="H457" i="12"/>
  <c r="G457" i="12"/>
  <c r="F457" i="12"/>
  <c r="E457" i="12"/>
  <c r="I456" i="12"/>
  <c r="H456" i="12"/>
  <c r="G456" i="12"/>
  <c r="F456" i="12"/>
  <c r="E456" i="12"/>
  <c r="I455" i="12"/>
  <c r="H455" i="12"/>
  <c r="G455" i="12"/>
  <c r="F455" i="12"/>
  <c r="E455" i="12"/>
  <c r="I454" i="12"/>
  <c r="H454" i="12"/>
  <c r="G454" i="12"/>
  <c r="F454" i="12"/>
  <c r="E454" i="12"/>
  <c r="I453" i="12"/>
  <c r="H453" i="12"/>
  <c r="G453" i="12"/>
  <c r="F453" i="12"/>
  <c r="E453" i="12"/>
  <c r="I452" i="12"/>
  <c r="H452" i="12"/>
  <c r="G452" i="12"/>
  <c r="F452" i="12"/>
  <c r="E452" i="12"/>
  <c r="I451" i="12"/>
  <c r="H451" i="12"/>
  <c r="G451" i="12"/>
  <c r="F451" i="12"/>
  <c r="E451" i="12"/>
  <c r="I450" i="12"/>
  <c r="H450" i="12"/>
  <c r="G450" i="12"/>
  <c r="F450" i="12"/>
  <c r="E450" i="12"/>
  <c r="I449" i="12"/>
  <c r="H449" i="12"/>
  <c r="G449" i="12"/>
  <c r="F449" i="12"/>
  <c r="E449" i="12"/>
  <c r="I448" i="12"/>
  <c r="H448" i="12"/>
  <c r="G448" i="12"/>
  <c r="F448" i="12"/>
  <c r="E448" i="12"/>
  <c r="I447" i="12"/>
  <c r="H447" i="12"/>
  <c r="G447" i="12"/>
  <c r="F447" i="12"/>
  <c r="E447" i="12"/>
  <c r="I446" i="12"/>
  <c r="H446" i="12"/>
  <c r="G446" i="12"/>
  <c r="F446" i="12"/>
  <c r="E446" i="12"/>
  <c r="I445" i="12"/>
  <c r="H445" i="12"/>
  <c r="G445" i="12"/>
  <c r="F445" i="12"/>
  <c r="E445" i="12"/>
  <c r="I444" i="12"/>
  <c r="H444" i="12"/>
  <c r="G444" i="12"/>
  <c r="F444" i="12"/>
  <c r="E444" i="12"/>
  <c r="I443" i="12"/>
  <c r="H443" i="12"/>
  <c r="G443" i="12"/>
  <c r="F443" i="12"/>
  <c r="E443" i="12"/>
  <c r="I442" i="12"/>
  <c r="H442" i="12"/>
  <c r="G442" i="12"/>
  <c r="F442" i="12"/>
  <c r="E442" i="12"/>
  <c r="I441" i="12"/>
  <c r="H441" i="12"/>
  <c r="G441" i="12"/>
  <c r="F441" i="12"/>
  <c r="E441" i="12"/>
  <c r="I440" i="12"/>
  <c r="H440" i="12"/>
  <c r="G440" i="12"/>
  <c r="F440" i="12"/>
  <c r="E440" i="12"/>
  <c r="I439" i="12"/>
  <c r="H439" i="12"/>
  <c r="G439" i="12"/>
  <c r="F439" i="12"/>
  <c r="E439" i="12"/>
  <c r="I438" i="12"/>
  <c r="H438" i="12"/>
  <c r="G438" i="12"/>
  <c r="F438" i="12"/>
  <c r="E438" i="12"/>
  <c r="I437" i="12"/>
  <c r="H437" i="12"/>
  <c r="G437" i="12"/>
  <c r="F437" i="12"/>
  <c r="E437" i="12"/>
  <c r="I436" i="12"/>
  <c r="K436" i="12" s="1"/>
  <c r="H436" i="12"/>
  <c r="G436" i="12"/>
  <c r="F436" i="12"/>
  <c r="E436" i="12"/>
  <c r="I435" i="12"/>
  <c r="H435" i="12"/>
  <c r="G435" i="12"/>
  <c r="F435" i="12"/>
  <c r="E435" i="12"/>
  <c r="I434" i="12"/>
  <c r="J434" i="12" s="1"/>
  <c r="H434" i="12"/>
  <c r="G434" i="12"/>
  <c r="F434" i="12"/>
  <c r="E434" i="12"/>
  <c r="I433" i="12"/>
  <c r="H433" i="12"/>
  <c r="G433" i="12"/>
  <c r="F433" i="12"/>
  <c r="E433" i="12"/>
  <c r="I432" i="12"/>
  <c r="H432" i="12"/>
  <c r="G432" i="12"/>
  <c r="F432" i="12"/>
  <c r="E432" i="12"/>
  <c r="I431" i="12"/>
  <c r="H431" i="12"/>
  <c r="G431" i="12"/>
  <c r="F431" i="12"/>
  <c r="E431" i="12"/>
  <c r="I430" i="12"/>
  <c r="H430" i="12"/>
  <c r="G430" i="12"/>
  <c r="F430" i="12"/>
  <c r="E430" i="12"/>
  <c r="I429" i="12"/>
  <c r="H429" i="12"/>
  <c r="G429" i="12"/>
  <c r="F429" i="12"/>
  <c r="E429" i="12"/>
  <c r="I428" i="12"/>
  <c r="H428" i="12"/>
  <c r="G428" i="12"/>
  <c r="F428" i="12"/>
  <c r="E428" i="12"/>
  <c r="I427" i="12"/>
  <c r="J427" i="12" s="1"/>
  <c r="H427" i="12"/>
  <c r="G427" i="12"/>
  <c r="F427" i="12"/>
  <c r="E427" i="12"/>
  <c r="I426" i="12"/>
  <c r="H426" i="12"/>
  <c r="G426" i="12"/>
  <c r="F426" i="12"/>
  <c r="E426" i="12"/>
  <c r="I425" i="12"/>
  <c r="H425" i="12"/>
  <c r="G425" i="12"/>
  <c r="F425" i="12"/>
  <c r="E425" i="12"/>
  <c r="I424" i="12"/>
  <c r="H424" i="12"/>
  <c r="G424" i="12"/>
  <c r="F424" i="12"/>
  <c r="E424" i="12"/>
  <c r="I423" i="12"/>
  <c r="H423" i="12"/>
  <c r="G423" i="12"/>
  <c r="F423" i="12"/>
  <c r="E423" i="12"/>
  <c r="I422" i="12"/>
  <c r="H422" i="12"/>
  <c r="G422" i="12"/>
  <c r="F422" i="12"/>
  <c r="E422" i="12"/>
  <c r="I421" i="12"/>
  <c r="H421" i="12"/>
  <c r="G421" i="12"/>
  <c r="F421" i="12"/>
  <c r="E421" i="12"/>
  <c r="I420" i="12"/>
  <c r="H420" i="12"/>
  <c r="G420" i="12"/>
  <c r="F420" i="12"/>
  <c r="E420" i="12"/>
  <c r="I419" i="12"/>
  <c r="H419" i="12"/>
  <c r="G419" i="12"/>
  <c r="F419" i="12"/>
  <c r="E419" i="12"/>
  <c r="I418" i="12"/>
  <c r="H418" i="12"/>
  <c r="G418" i="12"/>
  <c r="F418" i="12"/>
  <c r="E418" i="12"/>
  <c r="I417" i="12"/>
  <c r="H417" i="12"/>
  <c r="G417" i="12"/>
  <c r="F417" i="12"/>
  <c r="E417" i="12"/>
  <c r="I416" i="12"/>
  <c r="H416" i="12"/>
  <c r="G416" i="12"/>
  <c r="F416" i="12"/>
  <c r="E416" i="12"/>
  <c r="I415" i="12"/>
  <c r="H415" i="12"/>
  <c r="G415" i="12"/>
  <c r="F415" i="12"/>
  <c r="E415" i="12"/>
  <c r="I414" i="12"/>
  <c r="H414" i="12"/>
  <c r="G414" i="12"/>
  <c r="F414" i="12"/>
  <c r="E414" i="12"/>
  <c r="I413" i="12"/>
  <c r="H413" i="12"/>
  <c r="G413" i="12"/>
  <c r="F413" i="12"/>
  <c r="E413" i="12"/>
  <c r="I412" i="12"/>
  <c r="H412" i="12"/>
  <c r="G412" i="12"/>
  <c r="F412" i="12"/>
  <c r="E412" i="12"/>
  <c r="I411" i="12"/>
  <c r="H411" i="12"/>
  <c r="G411" i="12"/>
  <c r="F411" i="12"/>
  <c r="E411" i="12"/>
  <c r="I410" i="12"/>
  <c r="H410" i="12"/>
  <c r="G410" i="12"/>
  <c r="F410" i="12"/>
  <c r="E410" i="12"/>
  <c r="I409" i="12"/>
  <c r="H409" i="12"/>
  <c r="G409" i="12"/>
  <c r="F409" i="12"/>
  <c r="E409" i="12"/>
  <c r="I408" i="12"/>
  <c r="H408" i="12"/>
  <c r="G408" i="12"/>
  <c r="F408" i="12"/>
  <c r="E408" i="12"/>
  <c r="I407" i="12"/>
  <c r="H407" i="12"/>
  <c r="G407" i="12"/>
  <c r="F407" i="12"/>
  <c r="E407" i="12"/>
  <c r="I406" i="12"/>
  <c r="H406" i="12"/>
  <c r="G406" i="12"/>
  <c r="F406" i="12"/>
  <c r="E406" i="12"/>
  <c r="I405" i="12"/>
  <c r="H405" i="12"/>
  <c r="G405" i="12"/>
  <c r="F405" i="12"/>
  <c r="E405" i="12"/>
  <c r="I404" i="12"/>
  <c r="H404" i="12"/>
  <c r="G404" i="12"/>
  <c r="F404" i="12"/>
  <c r="E404" i="12"/>
  <c r="I403" i="12"/>
  <c r="H403" i="12"/>
  <c r="G403" i="12"/>
  <c r="F403" i="12"/>
  <c r="E403" i="12"/>
  <c r="I402" i="12"/>
  <c r="H402" i="12"/>
  <c r="G402" i="12"/>
  <c r="F402" i="12"/>
  <c r="E402" i="12"/>
  <c r="I401" i="12"/>
  <c r="H401" i="12"/>
  <c r="G401" i="12"/>
  <c r="F401" i="12"/>
  <c r="E401" i="12"/>
  <c r="I400" i="12"/>
  <c r="H400" i="12"/>
  <c r="G400" i="12"/>
  <c r="F400" i="12"/>
  <c r="E400" i="12"/>
  <c r="I399" i="12"/>
  <c r="H399" i="12"/>
  <c r="G399" i="12"/>
  <c r="F399" i="12"/>
  <c r="E399" i="12"/>
  <c r="I398" i="12"/>
  <c r="H398" i="12"/>
  <c r="G398" i="12"/>
  <c r="F398" i="12"/>
  <c r="E398" i="12"/>
  <c r="I397" i="12"/>
  <c r="H397" i="12"/>
  <c r="G397" i="12"/>
  <c r="F397" i="12"/>
  <c r="E397" i="12"/>
  <c r="I396" i="12"/>
  <c r="H396" i="12"/>
  <c r="G396" i="12"/>
  <c r="F396" i="12"/>
  <c r="E396" i="12"/>
  <c r="I395" i="12"/>
  <c r="H395" i="12"/>
  <c r="G395" i="12"/>
  <c r="F395" i="12"/>
  <c r="E395" i="12"/>
  <c r="I394" i="12"/>
  <c r="H394" i="12"/>
  <c r="G394" i="12"/>
  <c r="F394" i="12"/>
  <c r="E394" i="12"/>
  <c r="I393" i="12"/>
  <c r="H393" i="12"/>
  <c r="G393" i="12"/>
  <c r="F393" i="12"/>
  <c r="E393" i="12"/>
  <c r="I392" i="12"/>
  <c r="H392" i="12"/>
  <c r="G392" i="12"/>
  <c r="F392" i="12"/>
  <c r="E392" i="12"/>
  <c r="I391" i="12"/>
  <c r="J391" i="12" s="1"/>
  <c r="H391" i="12"/>
  <c r="G391" i="12"/>
  <c r="F391" i="12"/>
  <c r="E391" i="12"/>
  <c r="I390" i="12"/>
  <c r="H390" i="12"/>
  <c r="G390" i="12"/>
  <c r="F390" i="12"/>
  <c r="E390" i="12"/>
  <c r="I389" i="12"/>
  <c r="H389" i="12"/>
  <c r="G389" i="12"/>
  <c r="F389" i="12"/>
  <c r="E389" i="12"/>
  <c r="I388" i="12"/>
  <c r="H388" i="12"/>
  <c r="G388" i="12"/>
  <c r="F388" i="12"/>
  <c r="E388" i="12"/>
  <c r="I387" i="12"/>
  <c r="H387" i="12"/>
  <c r="G387" i="12"/>
  <c r="F387" i="12"/>
  <c r="E387" i="12"/>
  <c r="I386" i="12"/>
  <c r="H386" i="12"/>
  <c r="G386" i="12"/>
  <c r="F386" i="12"/>
  <c r="E386" i="12"/>
  <c r="I385" i="12"/>
  <c r="H385" i="12"/>
  <c r="G385" i="12"/>
  <c r="F385" i="12"/>
  <c r="E385" i="12"/>
  <c r="I384" i="12"/>
  <c r="J384" i="12" s="1"/>
  <c r="H384" i="12"/>
  <c r="G384" i="12"/>
  <c r="F384" i="12"/>
  <c r="E384" i="12"/>
  <c r="I383" i="12"/>
  <c r="H383" i="12"/>
  <c r="G383" i="12"/>
  <c r="F383" i="12"/>
  <c r="E383" i="12"/>
  <c r="I382" i="12"/>
  <c r="H382" i="12"/>
  <c r="G382" i="12"/>
  <c r="F382" i="12"/>
  <c r="E382" i="12"/>
  <c r="I381" i="12"/>
  <c r="H381" i="12"/>
  <c r="G381" i="12"/>
  <c r="F381" i="12"/>
  <c r="E381" i="12"/>
  <c r="I380" i="12"/>
  <c r="H380" i="12"/>
  <c r="G380" i="12"/>
  <c r="F380" i="12"/>
  <c r="E380" i="12"/>
  <c r="I379" i="12"/>
  <c r="H379" i="12"/>
  <c r="G379" i="12"/>
  <c r="F379" i="12"/>
  <c r="E379" i="12"/>
  <c r="I378" i="12"/>
  <c r="H378" i="12"/>
  <c r="G378" i="12"/>
  <c r="F378" i="12"/>
  <c r="E378" i="12"/>
  <c r="I377" i="12"/>
  <c r="H377" i="12"/>
  <c r="G377" i="12"/>
  <c r="F377" i="12"/>
  <c r="E377" i="12"/>
  <c r="I376" i="12"/>
  <c r="H376" i="12"/>
  <c r="G376" i="12"/>
  <c r="F376" i="12"/>
  <c r="E376" i="12"/>
  <c r="I375" i="12"/>
  <c r="H375" i="12"/>
  <c r="G375" i="12"/>
  <c r="F375" i="12"/>
  <c r="E375" i="12"/>
  <c r="I374" i="12"/>
  <c r="H374" i="12"/>
  <c r="G374" i="12"/>
  <c r="F374" i="12"/>
  <c r="E374" i="12"/>
  <c r="I373" i="12"/>
  <c r="H373" i="12"/>
  <c r="G373" i="12"/>
  <c r="F373" i="12"/>
  <c r="E373" i="12"/>
  <c r="I372" i="12"/>
  <c r="H372" i="12"/>
  <c r="G372" i="12"/>
  <c r="F372" i="12"/>
  <c r="E372" i="12"/>
  <c r="I371" i="12"/>
  <c r="H371" i="12"/>
  <c r="G371" i="12"/>
  <c r="F371" i="12"/>
  <c r="E371" i="12"/>
  <c r="I370" i="12"/>
  <c r="H370" i="12"/>
  <c r="G370" i="12"/>
  <c r="F370" i="12"/>
  <c r="E370" i="12"/>
  <c r="I369" i="12"/>
  <c r="H369" i="12"/>
  <c r="G369" i="12"/>
  <c r="F369" i="12"/>
  <c r="E369" i="12"/>
  <c r="I368" i="12"/>
  <c r="H368" i="12"/>
  <c r="G368" i="12"/>
  <c r="F368" i="12"/>
  <c r="E368" i="12"/>
  <c r="I367" i="12"/>
  <c r="H367" i="12"/>
  <c r="G367" i="12"/>
  <c r="F367" i="12"/>
  <c r="E367" i="12"/>
  <c r="I366" i="12"/>
  <c r="H366" i="12"/>
  <c r="G366" i="12"/>
  <c r="F366" i="12"/>
  <c r="E366" i="12"/>
  <c r="I365" i="12"/>
  <c r="H365" i="12"/>
  <c r="G365" i="12"/>
  <c r="F365" i="12"/>
  <c r="E365" i="12"/>
  <c r="I364" i="12"/>
  <c r="H364" i="12"/>
  <c r="G364" i="12"/>
  <c r="F364" i="12"/>
  <c r="E364" i="12"/>
  <c r="I363" i="12"/>
  <c r="H363" i="12"/>
  <c r="G363" i="12"/>
  <c r="F363" i="12"/>
  <c r="E363" i="12"/>
  <c r="I362" i="12"/>
  <c r="H362" i="12"/>
  <c r="G362" i="12"/>
  <c r="F362" i="12"/>
  <c r="E362" i="12"/>
  <c r="I361" i="12"/>
  <c r="H361" i="12"/>
  <c r="G361" i="12"/>
  <c r="F361" i="12"/>
  <c r="E361" i="12"/>
  <c r="I360" i="12"/>
  <c r="H360" i="12"/>
  <c r="G360" i="12"/>
  <c r="F360" i="12"/>
  <c r="E360" i="12"/>
  <c r="I359" i="12"/>
  <c r="H359" i="12"/>
  <c r="G359" i="12"/>
  <c r="F359" i="12"/>
  <c r="E359" i="12"/>
  <c r="I358" i="12"/>
  <c r="H358" i="12"/>
  <c r="G358" i="12"/>
  <c r="F358" i="12"/>
  <c r="E358" i="12"/>
  <c r="I357" i="12"/>
  <c r="H357" i="12"/>
  <c r="G357" i="12"/>
  <c r="F357" i="12"/>
  <c r="E357" i="12"/>
  <c r="I356" i="12"/>
  <c r="H356" i="12"/>
  <c r="G356" i="12"/>
  <c r="F356" i="12"/>
  <c r="E356" i="12"/>
  <c r="I355" i="12"/>
  <c r="H355" i="12"/>
  <c r="G355" i="12"/>
  <c r="F355" i="12"/>
  <c r="E355" i="12"/>
  <c r="I354" i="12"/>
  <c r="H354" i="12"/>
  <c r="G354" i="12"/>
  <c r="F354" i="12"/>
  <c r="E354" i="12"/>
  <c r="I353" i="12"/>
  <c r="H353" i="12"/>
  <c r="G353" i="12"/>
  <c r="F353" i="12"/>
  <c r="E353" i="12"/>
  <c r="I352" i="12"/>
  <c r="H352" i="12"/>
  <c r="G352" i="12"/>
  <c r="F352" i="12"/>
  <c r="E352" i="12"/>
  <c r="I351" i="12"/>
  <c r="H351" i="12"/>
  <c r="G351" i="12"/>
  <c r="F351" i="12"/>
  <c r="E351" i="12"/>
  <c r="I350" i="12"/>
  <c r="H350" i="12"/>
  <c r="G350" i="12"/>
  <c r="F350" i="12"/>
  <c r="E350" i="12"/>
  <c r="I349" i="12"/>
  <c r="H349" i="12"/>
  <c r="G349" i="12"/>
  <c r="F349" i="12"/>
  <c r="E349" i="12"/>
  <c r="I348" i="12"/>
  <c r="H348" i="12"/>
  <c r="G348" i="12"/>
  <c r="F348" i="12"/>
  <c r="E348" i="12"/>
  <c r="I347" i="12"/>
  <c r="H347" i="12"/>
  <c r="G347" i="12"/>
  <c r="F347" i="12"/>
  <c r="E347" i="12"/>
  <c r="I346" i="12"/>
  <c r="H346" i="12"/>
  <c r="G346" i="12"/>
  <c r="F346" i="12"/>
  <c r="E346" i="12"/>
  <c r="I345" i="12"/>
  <c r="H345" i="12"/>
  <c r="G345" i="12"/>
  <c r="F345" i="12"/>
  <c r="E345" i="12"/>
  <c r="I344" i="12"/>
  <c r="H344" i="12"/>
  <c r="G344" i="12"/>
  <c r="F344" i="12"/>
  <c r="E344" i="12"/>
  <c r="I343" i="12"/>
  <c r="H343" i="12"/>
  <c r="G343" i="12"/>
  <c r="F343" i="12"/>
  <c r="E343" i="12"/>
  <c r="I342" i="12"/>
  <c r="H342" i="12"/>
  <c r="G342" i="12"/>
  <c r="F342" i="12"/>
  <c r="E342" i="12"/>
  <c r="I341" i="12"/>
  <c r="H341" i="12"/>
  <c r="G341" i="12"/>
  <c r="F341" i="12"/>
  <c r="E341" i="12"/>
  <c r="I340" i="12"/>
  <c r="H340" i="12"/>
  <c r="G340" i="12"/>
  <c r="F340" i="12"/>
  <c r="E340" i="12"/>
  <c r="I339" i="12"/>
  <c r="H339" i="12"/>
  <c r="G339" i="12"/>
  <c r="F339" i="12"/>
  <c r="E339" i="12"/>
  <c r="I338" i="12"/>
  <c r="H338" i="12"/>
  <c r="G338" i="12"/>
  <c r="F338" i="12"/>
  <c r="E338" i="12"/>
  <c r="I337" i="12"/>
  <c r="H337" i="12"/>
  <c r="G337" i="12"/>
  <c r="F337" i="12"/>
  <c r="E337" i="12"/>
  <c r="I336" i="12"/>
  <c r="H336" i="12"/>
  <c r="G336" i="12"/>
  <c r="F336" i="12"/>
  <c r="E336" i="12"/>
  <c r="I335" i="12"/>
  <c r="H335" i="12"/>
  <c r="G335" i="12"/>
  <c r="F335" i="12"/>
  <c r="E335" i="12"/>
  <c r="I334" i="12"/>
  <c r="H334" i="12"/>
  <c r="G334" i="12"/>
  <c r="F334" i="12"/>
  <c r="E334" i="12"/>
  <c r="I333" i="12"/>
  <c r="H333" i="12"/>
  <c r="G333" i="12"/>
  <c r="F333" i="12"/>
  <c r="E333" i="12"/>
  <c r="I332" i="12"/>
  <c r="H332" i="12"/>
  <c r="G332" i="12"/>
  <c r="F332" i="12"/>
  <c r="E332" i="12"/>
  <c r="I331" i="12"/>
  <c r="H331" i="12"/>
  <c r="G331" i="12"/>
  <c r="F331" i="12"/>
  <c r="E331" i="12"/>
  <c r="I330" i="12"/>
  <c r="H330" i="12"/>
  <c r="G330" i="12"/>
  <c r="F330" i="12"/>
  <c r="E330" i="12"/>
  <c r="I329" i="12"/>
  <c r="H329" i="12"/>
  <c r="G329" i="12"/>
  <c r="F329" i="12"/>
  <c r="E329" i="12"/>
  <c r="I328" i="12"/>
  <c r="H328" i="12"/>
  <c r="G328" i="12"/>
  <c r="F328" i="12"/>
  <c r="E328" i="12"/>
  <c r="I327" i="12"/>
  <c r="H327" i="12"/>
  <c r="G327" i="12"/>
  <c r="F327" i="12"/>
  <c r="E327" i="12"/>
  <c r="I326" i="12"/>
  <c r="J326" i="12" s="1"/>
  <c r="H326" i="12"/>
  <c r="G326" i="12"/>
  <c r="F326" i="12"/>
  <c r="E326" i="12"/>
  <c r="I325" i="12"/>
  <c r="H325" i="12"/>
  <c r="G325" i="12"/>
  <c r="F325" i="12"/>
  <c r="E325" i="12"/>
  <c r="I324" i="12"/>
  <c r="H324" i="12"/>
  <c r="G324" i="12"/>
  <c r="F324" i="12"/>
  <c r="E324" i="12"/>
  <c r="I323" i="12"/>
  <c r="H323" i="12"/>
  <c r="G323" i="12"/>
  <c r="F323" i="12"/>
  <c r="E323" i="12"/>
  <c r="I322" i="12"/>
  <c r="H322" i="12"/>
  <c r="G322" i="12"/>
  <c r="F322" i="12"/>
  <c r="E322" i="12"/>
  <c r="I321" i="12"/>
  <c r="H321" i="12"/>
  <c r="G321" i="12"/>
  <c r="F321" i="12"/>
  <c r="E321" i="12"/>
  <c r="I320" i="12"/>
  <c r="H320" i="12"/>
  <c r="G320" i="12"/>
  <c r="F320" i="12"/>
  <c r="E320" i="12"/>
  <c r="I319" i="12"/>
  <c r="J319" i="12" s="1"/>
  <c r="H319" i="12"/>
  <c r="G319" i="12"/>
  <c r="F319" i="12"/>
  <c r="E319" i="12"/>
  <c r="I318" i="12"/>
  <c r="H318" i="12"/>
  <c r="G318" i="12"/>
  <c r="F318" i="12"/>
  <c r="E318" i="12"/>
  <c r="I317" i="12"/>
  <c r="H317" i="12"/>
  <c r="G317" i="12"/>
  <c r="F317" i="12"/>
  <c r="E317" i="12"/>
  <c r="I316" i="12"/>
  <c r="H316" i="12"/>
  <c r="G316" i="12"/>
  <c r="F316" i="12"/>
  <c r="E316" i="12"/>
  <c r="I315" i="12"/>
  <c r="H315" i="12"/>
  <c r="G315" i="12"/>
  <c r="F315" i="12"/>
  <c r="E315" i="12"/>
  <c r="I314" i="12"/>
  <c r="H314" i="12"/>
  <c r="G314" i="12"/>
  <c r="F314" i="12"/>
  <c r="E314" i="12"/>
  <c r="I313" i="12"/>
  <c r="H313" i="12"/>
  <c r="G313" i="12"/>
  <c r="F313" i="12"/>
  <c r="E313" i="12"/>
  <c r="I312" i="12"/>
  <c r="H312" i="12"/>
  <c r="G312" i="12"/>
  <c r="F312" i="12"/>
  <c r="E312" i="12"/>
  <c r="I311" i="12"/>
  <c r="H311" i="12"/>
  <c r="G311" i="12"/>
  <c r="F311" i="12"/>
  <c r="E311" i="12"/>
  <c r="I310" i="12"/>
  <c r="H310" i="12"/>
  <c r="G310" i="12"/>
  <c r="F310" i="12"/>
  <c r="E310" i="12"/>
  <c r="I309" i="12"/>
  <c r="H309" i="12"/>
  <c r="G309" i="12"/>
  <c r="F309" i="12"/>
  <c r="E309" i="12"/>
  <c r="I308" i="12"/>
  <c r="H308" i="12"/>
  <c r="G308" i="12"/>
  <c r="F308" i="12"/>
  <c r="E308" i="12"/>
  <c r="I307" i="12"/>
  <c r="H307" i="12"/>
  <c r="G307" i="12"/>
  <c r="F307" i="12"/>
  <c r="E307" i="12"/>
  <c r="I306" i="12"/>
  <c r="H306" i="12"/>
  <c r="G306" i="12"/>
  <c r="F306" i="12"/>
  <c r="E306" i="12"/>
  <c r="I305" i="12"/>
  <c r="J305" i="12" s="1"/>
  <c r="H305" i="12"/>
  <c r="G305" i="12"/>
  <c r="F305" i="12"/>
  <c r="E305" i="12"/>
  <c r="I304" i="12"/>
  <c r="H304" i="12"/>
  <c r="G304" i="12"/>
  <c r="F304" i="12"/>
  <c r="E304" i="12"/>
  <c r="I303" i="12"/>
  <c r="H303" i="12"/>
  <c r="G303" i="12"/>
  <c r="F303" i="12"/>
  <c r="E303" i="12"/>
  <c r="I302" i="12"/>
  <c r="H302" i="12"/>
  <c r="G302" i="12"/>
  <c r="F302" i="12"/>
  <c r="E302" i="12"/>
  <c r="I301" i="12"/>
  <c r="H301" i="12"/>
  <c r="G301" i="12"/>
  <c r="F301" i="12"/>
  <c r="E301" i="12"/>
  <c r="I300" i="12"/>
  <c r="H300" i="12"/>
  <c r="G300" i="12"/>
  <c r="F300" i="12"/>
  <c r="E300" i="12"/>
  <c r="I299" i="12"/>
  <c r="H299" i="12"/>
  <c r="G299" i="12"/>
  <c r="F299" i="12"/>
  <c r="E299" i="12"/>
  <c r="I298" i="12"/>
  <c r="H298" i="12"/>
  <c r="G298" i="12"/>
  <c r="F298" i="12"/>
  <c r="E298" i="12"/>
  <c r="I297" i="12"/>
  <c r="H297" i="12"/>
  <c r="G297" i="12"/>
  <c r="F297" i="12"/>
  <c r="E297" i="12"/>
  <c r="I296" i="12"/>
  <c r="J296" i="12" s="1"/>
  <c r="H296" i="12"/>
  <c r="G296" i="12"/>
  <c r="F296" i="12"/>
  <c r="E296" i="12"/>
  <c r="I295" i="12"/>
  <c r="H295" i="12"/>
  <c r="G295" i="12"/>
  <c r="F295" i="12"/>
  <c r="E295" i="12"/>
  <c r="I294" i="12"/>
  <c r="K294" i="12" s="1"/>
  <c r="H294" i="12"/>
  <c r="G294" i="12"/>
  <c r="F294" i="12"/>
  <c r="E294" i="12"/>
  <c r="I293" i="12"/>
  <c r="H293" i="12"/>
  <c r="G293" i="12"/>
  <c r="F293" i="12"/>
  <c r="E293" i="12"/>
  <c r="I292" i="12"/>
  <c r="H292" i="12"/>
  <c r="G292" i="12"/>
  <c r="F292" i="12"/>
  <c r="E292" i="12"/>
  <c r="I291" i="12"/>
  <c r="H291" i="12"/>
  <c r="G291" i="12"/>
  <c r="F291" i="12"/>
  <c r="E291" i="12"/>
  <c r="I290" i="12"/>
  <c r="H290" i="12"/>
  <c r="G290" i="12"/>
  <c r="F290" i="12"/>
  <c r="E290" i="12"/>
  <c r="I289" i="12"/>
  <c r="H289" i="12"/>
  <c r="G289" i="12"/>
  <c r="F289" i="12"/>
  <c r="E289" i="12"/>
  <c r="I288" i="12"/>
  <c r="H288" i="12"/>
  <c r="G288" i="12"/>
  <c r="F288" i="12"/>
  <c r="E288" i="12"/>
  <c r="I287" i="12"/>
  <c r="H287" i="12"/>
  <c r="G287" i="12"/>
  <c r="F287" i="12"/>
  <c r="E287" i="12"/>
  <c r="I286" i="12"/>
  <c r="H286" i="12"/>
  <c r="G286" i="12"/>
  <c r="F286" i="12"/>
  <c r="E286" i="12"/>
  <c r="I285" i="12"/>
  <c r="H285" i="12"/>
  <c r="G285" i="12"/>
  <c r="F285" i="12"/>
  <c r="E285" i="12"/>
  <c r="I284" i="12"/>
  <c r="H284" i="12"/>
  <c r="G284" i="12"/>
  <c r="F284" i="12"/>
  <c r="E284" i="12"/>
  <c r="I283" i="12"/>
  <c r="H283" i="12"/>
  <c r="G283" i="12"/>
  <c r="F283" i="12"/>
  <c r="E283" i="12"/>
  <c r="I282" i="12"/>
  <c r="H282" i="12"/>
  <c r="G282" i="12"/>
  <c r="F282" i="12"/>
  <c r="E282" i="12"/>
  <c r="I281" i="12"/>
  <c r="H281" i="12"/>
  <c r="G281" i="12"/>
  <c r="F281" i="12"/>
  <c r="E281" i="12"/>
  <c r="I280" i="12"/>
  <c r="H280" i="12"/>
  <c r="G280" i="12"/>
  <c r="F280" i="12"/>
  <c r="E280" i="12"/>
  <c r="I279" i="12"/>
  <c r="H279" i="12"/>
  <c r="G279" i="12"/>
  <c r="F279" i="12"/>
  <c r="E279" i="12"/>
  <c r="I278" i="12"/>
  <c r="J278" i="12" s="1"/>
  <c r="H278" i="12"/>
  <c r="G278" i="12"/>
  <c r="F278" i="12"/>
  <c r="E278" i="12"/>
  <c r="I277" i="12"/>
  <c r="H277" i="12"/>
  <c r="G277" i="12"/>
  <c r="F277" i="12"/>
  <c r="E277" i="12"/>
  <c r="I276" i="12"/>
  <c r="H276" i="12"/>
  <c r="G276" i="12"/>
  <c r="F276" i="12"/>
  <c r="E276" i="12"/>
  <c r="I275" i="12"/>
  <c r="H275" i="12"/>
  <c r="G275" i="12"/>
  <c r="F275" i="12"/>
  <c r="E275" i="12"/>
  <c r="I274" i="12"/>
  <c r="H274" i="12"/>
  <c r="G274" i="12"/>
  <c r="F274" i="12"/>
  <c r="E274" i="12"/>
  <c r="I273" i="12"/>
  <c r="H273" i="12"/>
  <c r="G273" i="12"/>
  <c r="F273" i="12"/>
  <c r="E273" i="12"/>
  <c r="I272" i="12"/>
  <c r="H272" i="12"/>
  <c r="G272" i="12"/>
  <c r="F272" i="12"/>
  <c r="E272" i="12"/>
  <c r="I271" i="12"/>
  <c r="H271" i="12"/>
  <c r="G271" i="12"/>
  <c r="F271" i="12"/>
  <c r="E271" i="12"/>
  <c r="I270" i="12"/>
  <c r="H270" i="12"/>
  <c r="G270" i="12"/>
  <c r="F270" i="12"/>
  <c r="E270" i="12"/>
  <c r="I269" i="12"/>
  <c r="H269" i="12"/>
  <c r="G269" i="12"/>
  <c r="F269" i="12"/>
  <c r="E269" i="12"/>
  <c r="I268" i="12"/>
  <c r="H268" i="12"/>
  <c r="G268" i="12"/>
  <c r="F268" i="12"/>
  <c r="E268" i="12"/>
  <c r="I267" i="12"/>
  <c r="H267" i="12"/>
  <c r="G267" i="12"/>
  <c r="F267" i="12"/>
  <c r="E267" i="12"/>
  <c r="I266" i="12"/>
  <c r="H266" i="12"/>
  <c r="G266" i="12"/>
  <c r="F266" i="12"/>
  <c r="E266" i="12"/>
  <c r="I265" i="12"/>
  <c r="H265" i="12"/>
  <c r="G265" i="12"/>
  <c r="F265" i="12"/>
  <c r="E265" i="12"/>
  <c r="I264" i="12"/>
  <c r="H264" i="12"/>
  <c r="G264" i="12"/>
  <c r="F264" i="12"/>
  <c r="E264" i="12"/>
  <c r="I263" i="12"/>
  <c r="H263" i="12"/>
  <c r="G263" i="12"/>
  <c r="F263" i="12"/>
  <c r="E263" i="12"/>
  <c r="I262" i="12"/>
  <c r="H262" i="12"/>
  <c r="G262" i="12"/>
  <c r="F262" i="12"/>
  <c r="E262" i="12"/>
  <c r="I261" i="12"/>
  <c r="H261" i="12"/>
  <c r="G261" i="12"/>
  <c r="F261" i="12"/>
  <c r="E261" i="12"/>
  <c r="I260" i="12"/>
  <c r="H260" i="12"/>
  <c r="G260" i="12"/>
  <c r="F260" i="12"/>
  <c r="E260" i="12"/>
  <c r="I259" i="12"/>
  <c r="H259" i="12"/>
  <c r="G259" i="12"/>
  <c r="F259" i="12"/>
  <c r="E259" i="12"/>
  <c r="I258" i="12"/>
  <c r="H258" i="12"/>
  <c r="G258" i="12"/>
  <c r="F258" i="12"/>
  <c r="E258" i="12"/>
  <c r="I257" i="12"/>
  <c r="H257" i="12"/>
  <c r="G257" i="12"/>
  <c r="F257" i="12"/>
  <c r="E257" i="12"/>
  <c r="I256" i="12"/>
  <c r="H256" i="12"/>
  <c r="G256" i="12"/>
  <c r="F256" i="12"/>
  <c r="E256" i="12"/>
  <c r="I255" i="12"/>
  <c r="H255" i="12"/>
  <c r="G255" i="12"/>
  <c r="F255" i="12"/>
  <c r="E255" i="12"/>
  <c r="I254" i="12"/>
  <c r="H254" i="12"/>
  <c r="G254" i="12"/>
  <c r="F254" i="12"/>
  <c r="E254" i="12"/>
  <c r="I253" i="12"/>
  <c r="H253" i="12"/>
  <c r="G253" i="12"/>
  <c r="F253" i="12"/>
  <c r="E253" i="12"/>
  <c r="I252" i="12"/>
  <c r="H252" i="12"/>
  <c r="G252" i="12"/>
  <c r="F252" i="12"/>
  <c r="E252" i="12"/>
  <c r="I251" i="12"/>
  <c r="H251" i="12"/>
  <c r="G251" i="12"/>
  <c r="F251" i="12"/>
  <c r="E251" i="12"/>
  <c r="I250" i="12"/>
  <c r="H250" i="12"/>
  <c r="G250" i="12"/>
  <c r="F250" i="12"/>
  <c r="E250" i="12"/>
  <c r="I249" i="12"/>
  <c r="H249" i="12"/>
  <c r="G249" i="12"/>
  <c r="F249" i="12"/>
  <c r="E249" i="12"/>
  <c r="I248" i="12"/>
  <c r="H248" i="12"/>
  <c r="G248" i="12"/>
  <c r="F248" i="12"/>
  <c r="E248" i="12"/>
  <c r="I247" i="12"/>
  <c r="H247" i="12"/>
  <c r="G247" i="12"/>
  <c r="F247" i="12"/>
  <c r="E247" i="12"/>
  <c r="I246" i="12"/>
  <c r="H246" i="12"/>
  <c r="G246" i="12"/>
  <c r="F246" i="12"/>
  <c r="E246" i="12"/>
  <c r="I245" i="12"/>
  <c r="H245" i="12"/>
  <c r="G245" i="12"/>
  <c r="F245" i="12"/>
  <c r="E245" i="12"/>
  <c r="I244" i="12"/>
  <c r="H244" i="12"/>
  <c r="G244" i="12"/>
  <c r="F244" i="12"/>
  <c r="E244" i="12"/>
  <c r="I243" i="12"/>
  <c r="H243" i="12"/>
  <c r="G243" i="12"/>
  <c r="F243" i="12"/>
  <c r="E243" i="12"/>
  <c r="I242" i="12"/>
  <c r="J242" i="12" s="1"/>
  <c r="H242" i="12"/>
  <c r="G242" i="12"/>
  <c r="F242" i="12"/>
  <c r="E242" i="12"/>
  <c r="I241" i="12"/>
  <c r="H241" i="12"/>
  <c r="G241" i="12"/>
  <c r="F241" i="12"/>
  <c r="E241" i="12"/>
  <c r="I240" i="12"/>
  <c r="H240" i="12"/>
  <c r="G240" i="12"/>
  <c r="F240" i="12"/>
  <c r="E240" i="12"/>
  <c r="I239" i="12"/>
  <c r="H239" i="12"/>
  <c r="G239" i="12"/>
  <c r="F239" i="12"/>
  <c r="E239" i="12"/>
  <c r="I238" i="12"/>
  <c r="H238" i="12"/>
  <c r="G238" i="12"/>
  <c r="F238" i="12"/>
  <c r="E238" i="12"/>
  <c r="I237" i="12"/>
  <c r="H237" i="12"/>
  <c r="G237" i="12"/>
  <c r="F237" i="12"/>
  <c r="E237" i="12"/>
  <c r="I236" i="12"/>
  <c r="H236" i="12"/>
  <c r="G236" i="12"/>
  <c r="F236" i="12"/>
  <c r="E236" i="12"/>
  <c r="I235" i="12"/>
  <c r="H235" i="12"/>
  <c r="G235" i="12"/>
  <c r="F235" i="12"/>
  <c r="E235" i="12"/>
  <c r="I234" i="12"/>
  <c r="H234" i="12"/>
  <c r="G234" i="12"/>
  <c r="F234" i="12"/>
  <c r="E234" i="12"/>
  <c r="I233" i="12"/>
  <c r="H233" i="12"/>
  <c r="G233" i="12"/>
  <c r="F233" i="12"/>
  <c r="E233" i="12"/>
  <c r="I232" i="12"/>
  <c r="H232" i="12"/>
  <c r="G232" i="12"/>
  <c r="F232" i="12"/>
  <c r="E232" i="12"/>
  <c r="I231" i="12"/>
  <c r="H231" i="12"/>
  <c r="G231" i="12"/>
  <c r="F231" i="12"/>
  <c r="E231" i="12"/>
  <c r="I230" i="12"/>
  <c r="H230" i="12"/>
  <c r="G230" i="12"/>
  <c r="F230" i="12"/>
  <c r="E230" i="12"/>
  <c r="I229" i="12"/>
  <c r="H229" i="12"/>
  <c r="G229" i="12"/>
  <c r="F229" i="12"/>
  <c r="E229" i="12"/>
  <c r="I228" i="12"/>
  <c r="H228" i="12"/>
  <c r="G228" i="12"/>
  <c r="F228" i="12"/>
  <c r="E228" i="12"/>
  <c r="I227" i="12"/>
  <c r="H227" i="12"/>
  <c r="G227" i="12"/>
  <c r="F227" i="12"/>
  <c r="E227" i="12"/>
  <c r="I226" i="12"/>
  <c r="H226" i="12"/>
  <c r="G226" i="12"/>
  <c r="F226" i="12"/>
  <c r="E226" i="12"/>
  <c r="I225" i="12"/>
  <c r="H225" i="12"/>
  <c r="G225" i="12"/>
  <c r="F225" i="12"/>
  <c r="E225" i="12"/>
  <c r="I224" i="12"/>
  <c r="J224" i="12" s="1"/>
  <c r="H224" i="12"/>
  <c r="G224" i="12"/>
  <c r="F224" i="12"/>
  <c r="E224" i="12"/>
  <c r="I223" i="12"/>
  <c r="H223" i="12"/>
  <c r="G223" i="12"/>
  <c r="F223" i="12"/>
  <c r="E223" i="12"/>
  <c r="I222" i="12"/>
  <c r="H222" i="12"/>
  <c r="G222" i="12"/>
  <c r="F222" i="12"/>
  <c r="E222" i="12"/>
  <c r="I221" i="12"/>
  <c r="H221" i="12"/>
  <c r="G221" i="12"/>
  <c r="F221" i="12"/>
  <c r="E221" i="12"/>
  <c r="I220" i="12"/>
  <c r="H220" i="12"/>
  <c r="G220" i="12"/>
  <c r="F220" i="12"/>
  <c r="E220" i="12"/>
  <c r="I219" i="12"/>
  <c r="H219" i="12"/>
  <c r="G219" i="12"/>
  <c r="F219" i="12"/>
  <c r="E219" i="12"/>
  <c r="I218" i="12"/>
  <c r="H218" i="12"/>
  <c r="G218" i="12"/>
  <c r="F218" i="12"/>
  <c r="E218" i="12"/>
  <c r="I217" i="12"/>
  <c r="H217" i="12"/>
  <c r="G217" i="12"/>
  <c r="F217" i="12"/>
  <c r="E217" i="12"/>
  <c r="I216" i="12"/>
  <c r="H216" i="12"/>
  <c r="G216" i="12"/>
  <c r="F216" i="12"/>
  <c r="E216" i="12"/>
  <c r="I215" i="12"/>
  <c r="H215" i="12"/>
  <c r="G215" i="12"/>
  <c r="F215" i="12"/>
  <c r="E215" i="12"/>
  <c r="I214" i="12"/>
  <c r="H214" i="12"/>
  <c r="G214" i="12"/>
  <c r="F214" i="12"/>
  <c r="E214" i="12"/>
  <c r="I213" i="12"/>
  <c r="H213" i="12"/>
  <c r="G213" i="12"/>
  <c r="F213" i="12"/>
  <c r="E213" i="12"/>
  <c r="I212" i="12"/>
  <c r="H212" i="12"/>
  <c r="G212" i="12"/>
  <c r="F212" i="12"/>
  <c r="E212" i="12"/>
  <c r="I211" i="12"/>
  <c r="H211" i="12"/>
  <c r="G211" i="12"/>
  <c r="F211" i="12"/>
  <c r="E211" i="12"/>
  <c r="I210" i="12"/>
  <c r="H210" i="12"/>
  <c r="G210" i="12"/>
  <c r="F210" i="12"/>
  <c r="E210" i="12"/>
  <c r="I209" i="12"/>
  <c r="H209" i="12"/>
  <c r="G209" i="12"/>
  <c r="F209" i="12"/>
  <c r="E209" i="12"/>
  <c r="I208" i="12"/>
  <c r="H208" i="12"/>
  <c r="G208" i="12"/>
  <c r="F208" i="12"/>
  <c r="E208" i="12"/>
  <c r="I207" i="12"/>
  <c r="H207" i="12"/>
  <c r="G207" i="12"/>
  <c r="F207" i="12"/>
  <c r="E207" i="12"/>
  <c r="I206" i="12"/>
  <c r="H206" i="12"/>
  <c r="G206" i="12"/>
  <c r="F206" i="12"/>
  <c r="E206" i="12"/>
  <c r="I205" i="12"/>
  <c r="H205" i="12"/>
  <c r="G205" i="12"/>
  <c r="F205" i="12"/>
  <c r="E205" i="12"/>
  <c r="I204" i="12"/>
  <c r="H204" i="12"/>
  <c r="G204" i="12"/>
  <c r="F204" i="12"/>
  <c r="E204" i="12"/>
  <c r="I203" i="12"/>
  <c r="H203" i="12"/>
  <c r="G203" i="12"/>
  <c r="F203" i="12"/>
  <c r="E203" i="12"/>
  <c r="I202" i="12"/>
  <c r="H202" i="12"/>
  <c r="G202" i="12"/>
  <c r="F202" i="12"/>
  <c r="E202" i="12"/>
  <c r="I201" i="12"/>
  <c r="H201" i="12"/>
  <c r="G201" i="12"/>
  <c r="F201" i="12"/>
  <c r="E201" i="12"/>
  <c r="I200" i="12"/>
  <c r="H200" i="12"/>
  <c r="G200" i="12"/>
  <c r="F200" i="12"/>
  <c r="E200" i="12"/>
  <c r="I199" i="12"/>
  <c r="H199" i="12"/>
  <c r="G199" i="12"/>
  <c r="F199" i="12"/>
  <c r="E199" i="12"/>
  <c r="I198" i="12"/>
  <c r="H198" i="12"/>
  <c r="G198" i="12"/>
  <c r="F198" i="12"/>
  <c r="E198" i="12"/>
  <c r="I197" i="12"/>
  <c r="H197" i="12"/>
  <c r="G197" i="12"/>
  <c r="F197" i="12"/>
  <c r="E197" i="12"/>
  <c r="I196" i="12"/>
  <c r="H196" i="12"/>
  <c r="G196" i="12"/>
  <c r="F196" i="12"/>
  <c r="E196" i="12"/>
  <c r="I195" i="12"/>
  <c r="H195" i="12"/>
  <c r="G195" i="12"/>
  <c r="F195" i="12"/>
  <c r="E195" i="12"/>
  <c r="I194" i="12"/>
  <c r="H194" i="12"/>
  <c r="G194" i="12"/>
  <c r="F194" i="12"/>
  <c r="E194" i="12"/>
  <c r="I193" i="12"/>
  <c r="H193" i="12"/>
  <c r="G193" i="12"/>
  <c r="F193" i="12"/>
  <c r="E193" i="12"/>
  <c r="I192" i="12"/>
  <c r="H192" i="12"/>
  <c r="G192" i="12"/>
  <c r="F192" i="12"/>
  <c r="E192" i="12"/>
  <c r="I191" i="12"/>
  <c r="H191" i="12"/>
  <c r="G191" i="12"/>
  <c r="F191" i="12"/>
  <c r="E191" i="12"/>
  <c r="I190" i="12"/>
  <c r="H190" i="12"/>
  <c r="G190" i="12"/>
  <c r="F190" i="12"/>
  <c r="E190" i="12"/>
  <c r="I189" i="12"/>
  <c r="H189" i="12"/>
  <c r="G189" i="12"/>
  <c r="F189" i="12"/>
  <c r="E189" i="12"/>
  <c r="I188" i="12"/>
  <c r="J188" i="12" s="1"/>
  <c r="H188" i="12"/>
  <c r="G188" i="12"/>
  <c r="F188" i="12"/>
  <c r="E188" i="12"/>
  <c r="I187" i="12"/>
  <c r="H187" i="12"/>
  <c r="G187" i="12"/>
  <c r="F187" i="12"/>
  <c r="E187" i="12"/>
  <c r="I186" i="12"/>
  <c r="H186" i="12"/>
  <c r="G186" i="12"/>
  <c r="F186" i="12"/>
  <c r="E186" i="12"/>
  <c r="I185" i="12"/>
  <c r="H185" i="12"/>
  <c r="G185" i="12"/>
  <c r="F185" i="12"/>
  <c r="E185" i="12"/>
  <c r="I184" i="12"/>
  <c r="H184" i="12"/>
  <c r="G184" i="12"/>
  <c r="F184" i="12"/>
  <c r="E184" i="12"/>
  <c r="I183" i="12"/>
  <c r="H183" i="12"/>
  <c r="G183" i="12"/>
  <c r="F183" i="12"/>
  <c r="E183" i="12"/>
  <c r="I182" i="12"/>
  <c r="H182" i="12"/>
  <c r="G182" i="12"/>
  <c r="F182" i="12"/>
  <c r="E182" i="12"/>
  <c r="I181" i="12"/>
  <c r="H181" i="12"/>
  <c r="G181" i="12"/>
  <c r="F181" i="12"/>
  <c r="E181" i="12"/>
  <c r="I180" i="12"/>
  <c r="H180" i="12"/>
  <c r="G180" i="12"/>
  <c r="F180" i="12"/>
  <c r="E180" i="12"/>
  <c r="I179" i="12"/>
  <c r="H179" i="12"/>
  <c r="G179" i="12"/>
  <c r="F179" i="12"/>
  <c r="E179" i="12"/>
  <c r="I178" i="12"/>
  <c r="H178" i="12"/>
  <c r="G178" i="12"/>
  <c r="F178" i="12"/>
  <c r="E178" i="12"/>
  <c r="I177" i="12"/>
  <c r="H177" i="12"/>
  <c r="G177" i="12"/>
  <c r="F177" i="12"/>
  <c r="E177" i="12"/>
  <c r="I176" i="12"/>
  <c r="H176" i="12"/>
  <c r="G176" i="12"/>
  <c r="F176" i="12"/>
  <c r="E176" i="12"/>
  <c r="I175" i="12"/>
  <c r="H175" i="12"/>
  <c r="G175" i="12"/>
  <c r="F175" i="12"/>
  <c r="E175" i="12"/>
  <c r="I174" i="12"/>
  <c r="H174" i="12"/>
  <c r="G174" i="12"/>
  <c r="F174" i="12"/>
  <c r="E174" i="12"/>
  <c r="I173" i="12"/>
  <c r="H173" i="12"/>
  <c r="G173" i="12"/>
  <c r="F173" i="12"/>
  <c r="E173" i="12"/>
  <c r="I172" i="12"/>
  <c r="H172" i="12"/>
  <c r="G172" i="12"/>
  <c r="F172" i="12"/>
  <c r="E172" i="12"/>
  <c r="I171" i="12"/>
  <c r="H171" i="12"/>
  <c r="G171" i="12"/>
  <c r="F171" i="12"/>
  <c r="E171" i="12"/>
  <c r="I170" i="12"/>
  <c r="J170" i="12" s="1"/>
  <c r="H170" i="12"/>
  <c r="G170" i="12"/>
  <c r="F170" i="12"/>
  <c r="E170" i="12"/>
  <c r="I169" i="12"/>
  <c r="H169" i="12"/>
  <c r="G169" i="12"/>
  <c r="F169" i="12"/>
  <c r="E169" i="12"/>
  <c r="I168" i="12"/>
  <c r="H168" i="12"/>
  <c r="G168" i="12"/>
  <c r="F168" i="12"/>
  <c r="E168" i="12"/>
  <c r="I167" i="12"/>
  <c r="H167" i="12"/>
  <c r="G167" i="12"/>
  <c r="F167" i="12"/>
  <c r="E167" i="12"/>
  <c r="I166" i="12"/>
  <c r="H166" i="12"/>
  <c r="G166" i="12"/>
  <c r="F166" i="12"/>
  <c r="E166" i="12"/>
  <c r="I165" i="12"/>
  <c r="H165" i="12"/>
  <c r="G165" i="12"/>
  <c r="F165" i="12"/>
  <c r="E165" i="12"/>
  <c r="I164" i="12"/>
  <c r="H164" i="12"/>
  <c r="G164" i="12"/>
  <c r="F164" i="12"/>
  <c r="E164" i="12"/>
  <c r="I163" i="12"/>
  <c r="H163" i="12"/>
  <c r="G163" i="12"/>
  <c r="F163" i="12"/>
  <c r="E163" i="12"/>
  <c r="I162" i="12"/>
  <c r="H162" i="12"/>
  <c r="G162" i="12"/>
  <c r="F162" i="12"/>
  <c r="E162" i="12"/>
  <c r="I161" i="12"/>
  <c r="H161" i="12"/>
  <c r="G161" i="12"/>
  <c r="F161" i="12"/>
  <c r="E161" i="12"/>
  <c r="I160" i="12"/>
  <c r="H160" i="12"/>
  <c r="G160" i="12"/>
  <c r="F160" i="12"/>
  <c r="E160" i="12"/>
  <c r="I159" i="12"/>
  <c r="H159" i="12"/>
  <c r="G159" i="12"/>
  <c r="F159" i="12"/>
  <c r="E159" i="12"/>
  <c r="I158" i="12"/>
  <c r="H158" i="12"/>
  <c r="G158" i="12"/>
  <c r="F158" i="12"/>
  <c r="E158" i="12"/>
  <c r="I157" i="12"/>
  <c r="H157" i="12"/>
  <c r="G157" i="12"/>
  <c r="F157" i="12"/>
  <c r="E157" i="12"/>
  <c r="I156" i="12"/>
  <c r="H156" i="12"/>
  <c r="G156" i="12"/>
  <c r="F156" i="12"/>
  <c r="E156" i="12"/>
  <c r="I155" i="12"/>
  <c r="H155" i="12"/>
  <c r="G155" i="12"/>
  <c r="F155" i="12"/>
  <c r="E155" i="12"/>
  <c r="I154" i="12"/>
  <c r="H154" i="12"/>
  <c r="G154" i="12"/>
  <c r="F154" i="12"/>
  <c r="E154" i="12"/>
  <c r="I153" i="12"/>
  <c r="H153" i="12"/>
  <c r="G153" i="12"/>
  <c r="F153" i="12"/>
  <c r="E153" i="12"/>
  <c r="I152" i="12"/>
  <c r="H152" i="12"/>
  <c r="G152" i="12"/>
  <c r="F152" i="12"/>
  <c r="E152" i="12"/>
  <c r="I151" i="12"/>
  <c r="H151" i="12"/>
  <c r="G151" i="12"/>
  <c r="F151" i="12"/>
  <c r="E151" i="12"/>
  <c r="I150" i="12"/>
  <c r="H150" i="12"/>
  <c r="G150" i="12"/>
  <c r="F150" i="12"/>
  <c r="E150" i="12"/>
  <c r="I149" i="12"/>
  <c r="H149" i="12"/>
  <c r="G149" i="12"/>
  <c r="F149" i="12"/>
  <c r="E149" i="12"/>
  <c r="I148" i="12"/>
  <c r="H148" i="12"/>
  <c r="G148" i="12"/>
  <c r="F148" i="12"/>
  <c r="E148" i="12"/>
  <c r="I147" i="12"/>
  <c r="H147" i="12"/>
  <c r="G147" i="12"/>
  <c r="F147" i="12"/>
  <c r="E147" i="12"/>
  <c r="I146" i="12"/>
  <c r="H146" i="12"/>
  <c r="G146" i="12"/>
  <c r="F146" i="12"/>
  <c r="E146" i="12"/>
  <c r="I145" i="12"/>
  <c r="H145" i="12"/>
  <c r="G145" i="12"/>
  <c r="F145" i="12"/>
  <c r="E145" i="12"/>
  <c r="I144" i="12"/>
  <c r="H144" i="12"/>
  <c r="G144" i="12"/>
  <c r="F144" i="12"/>
  <c r="E144" i="12"/>
  <c r="I143" i="12"/>
  <c r="H143" i="12"/>
  <c r="G143" i="12"/>
  <c r="F143" i="12"/>
  <c r="E143" i="12"/>
  <c r="I142" i="12"/>
  <c r="H142" i="12"/>
  <c r="G142" i="12"/>
  <c r="F142" i="12"/>
  <c r="E142" i="12"/>
  <c r="I141" i="12"/>
  <c r="H141" i="12"/>
  <c r="G141" i="12"/>
  <c r="F141" i="12"/>
  <c r="E141" i="12"/>
  <c r="I140" i="12"/>
  <c r="H140" i="12"/>
  <c r="G140" i="12"/>
  <c r="F140" i="12"/>
  <c r="E140" i="12"/>
  <c r="I139" i="12"/>
  <c r="H139" i="12"/>
  <c r="G139" i="12"/>
  <c r="F139" i="12"/>
  <c r="E139" i="12"/>
  <c r="I138" i="12"/>
  <c r="H138" i="12"/>
  <c r="G138" i="12"/>
  <c r="F138" i="12"/>
  <c r="E138" i="12"/>
  <c r="I137" i="12"/>
  <c r="H137" i="12"/>
  <c r="G137" i="12"/>
  <c r="F137" i="12"/>
  <c r="E137" i="12"/>
  <c r="I136" i="12"/>
  <c r="H136" i="12"/>
  <c r="G136" i="12"/>
  <c r="F136" i="12"/>
  <c r="E136" i="12"/>
  <c r="I135" i="12"/>
  <c r="H135" i="12"/>
  <c r="G135" i="12"/>
  <c r="F135" i="12"/>
  <c r="E135" i="12"/>
  <c r="I134" i="12"/>
  <c r="J134" i="12" s="1"/>
  <c r="H134" i="12"/>
  <c r="G134" i="12"/>
  <c r="F134" i="12"/>
  <c r="E134" i="12"/>
  <c r="I133" i="12"/>
  <c r="H133" i="12"/>
  <c r="G133" i="12"/>
  <c r="F133" i="12"/>
  <c r="E133" i="12"/>
  <c r="I132" i="12"/>
  <c r="H132" i="12"/>
  <c r="G132" i="12"/>
  <c r="F132" i="12"/>
  <c r="E132" i="12"/>
  <c r="I131" i="12"/>
  <c r="H131" i="12"/>
  <c r="G131" i="12"/>
  <c r="F131" i="12"/>
  <c r="E131" i="12"/>
  <c r="I130" i="12"/>
  <c r="H130" i="12"/>
  <c r="G130" i="12"/>
  <c r="F130" i="12"/>
  <c r="E130" i="12"/>
  <c r="I129" i="12"/>
  <c r="H129" i="12"/>
  <c r="G129" i="12"/>
  <c r="F129" i="12"/>
  <c r="E129" i="12"/>
  <c r="I128" i="12"/>
  <c r="H128" i="12"/>
  <c r="G128" i="12"/>
  <c r="F128" i="12"/>
  <c r="E128" i="12"/>
  <c r="I127" i="12"/>
  <c r="H127" i="12"/>
  <c r="G127" i="12"/>
  <c r="F127" i="12"/>
  <c r="E127" i="12"/>
  <c r="I126" i="12"/>
  <c r="H126" i="12"/>
  <c r="G126" i="12"/>
  <c r="F126" i="12"/>
  <c r="E126" i="12"/>
  <c r="I125" i="12"/>
  <c r="H125" i="12"/>
  <c r="G125" i="12"/>
  <c r="F125" i="12"/>
  <c r="E125" i="12"/>
  <c r="I124" i="12"/>
  <c r="H124" i="12"/>
  <c r="G124" i="12"/>
  <c r="F124" i="12"/>
  <c r="E124" i="12"/>
  <c r="I123" i="12"/>
  <c r="H123" i="12"/>
  <c r="G123" i="12"/>
  <c r="F123" i="12"/>
  <c r="E123" i="12"/>
  <c r="I122" i="12"/>
  <c r="H122" i="12"/>
  <c r="G122" i="12"/>
  <c r="F122" i="12"/>
  <c r="E122" i="12"/>
  <c r="I121" i="12"/>
  <c r="H121" i="12"/>
  <c r="G121" i="12"/>
  <c r="F121" i="12"/>
  <c r="E121" i="12"/>
  <c r="I120" i="12"/>
  <c r="H120" i="12"/>
  <c r="G120" i="12"/>
  <c r="F120" i="12"/>
  <c r="E120" i="12"/>
  <c r="I119" i="12"/>
  <c r="H119" i="12"/>
  <c r="G119" i="12"/>
  <c r="F119" i="12"/>
  <c r="E119" i="12"/>
  <c r="I118" i="12"/>
  <c r="H118" i="12"/>
  <c r="G118" i="12"/>
  <c r="F118" i="12"/>
  <c r="E118" i="12"/>
  <c r="I117" i="12"/>
  <c r="H117" i="12"/>
  <c r="G117" i="12"/>
  <c r="F117" i="12"/>
  <c r="E117" i="12"/>
  <c r="I116" i="12"/>
  <c r="J116" i="12" s="1"/>
  <c r="H116" i="12"/>
  <c r="G116" i="12"/>
  <c r="F116" i="12"/>
  <c r="E116" i="12"/>
  <c r="I115" i="12"/>
  <c r="H115" i="12"/>
  <c r="G115" i="12"/>
  <c r="F115" i="12"/>
  <c r="E115" i="12"/>
  <c r="I114" i="12"/>
  <c r="H114" i="12"/>
  <c r="G114" i="12"/>
  <c r="F114" i="12"/>
  <c r="E114" i="12"/>
  <c r="I113" i="12"/>
  <c r="H113" i="12"/>
  <c r="G113" i="12"/>
  <c r="F113" i="12"/>
  <c r="E113" i="12"/>
  <c r="I112" i="12"/>
  <c r="H112" i="12"/>
  <c r="G112" i="12"/>
  <c r="F112" i="12"/>
  <c r="E112" i="12"/>
  <c r="I111" i="12"/>
  <c r="H111" i="12"/>
  <c r="G111" i="12"/>
  <c r="F111" i="12"/>
  <c r="E111" i="12"/>
  <c r="I110" i="12"/>
  <c r="H110" i="12"/>
  <c r="G110" i="12"/>
  <c r="F110" i="12"/>
  <c r="E110" i="12"/>
  <c r="I109" i="12"/>
  <c r="H109" i="12"/>
  <c r="G109" i="12"/>
  <c r="F109" i="12"/>
  <c r="E109" i="12"/>
  <c r="I108" i="12"/>
  <c r="H108" i="12"/>
  <c r="G108" i="12"/>
  <c r="F108" i="12"/>
  <c r="E108" i="12"/>
  <c r="I107" i="12"/>
  <c r="H107" i="12"/>
  <c r="G107" i="12"/>
  <c r="F107" i="12"/>
  <c r="E107" i="12"/>
  <c r="I106" i="12"/>
  <c r="H106" i="12"/>
  <c r="G106" i="12"/>
  <c r="F106" i="12"/>
  <c r="E106" i="12"/>
  <c r="I105" i="12"/>
  <c r="H105" i="12"/>
  <c r="G105" i="12"/>
  <c r="F105" i="12"/>
  <c r="E105" i="12"/>
  <c r="I104" i="12"/>
  <c r="H104" i="12"/>
  <c r="G104" i="12"/>
  <c r="F104" i="12"/>
  <c r="R104" i="12" s="1"/>
  <c r="E104" i="12"/>
  <c r="I103" i="12"/>
  <c r="H103" i="12"/>
  <c r="G103" i="12"/>
  <c r="F103" i="12"/>
  <c r="E103" i="12"/>
  <c r="I102" i="12"/>
  <c r="H102" i="12"/>
  <c r="G102" i="12"/>
  <c r="F102" i="12"/>
  <c r="E102" i="12"/>
  <c r="I101" i="12"/>
  <c r="H101" i="12"/>
  <c r="G101" i="12"/>
  <c r="F101" i="12"/>
  <c r="E101" i="12"/>
  <c r="I100" i="12"/>
  <c r="H100" i="12"/>
  <c r="G100" i="12"/>
  <c r="F100" i="12"/>
  <c r="E100" i="12"/>
  <c r="I99" i="12"/>
  <c r="H99" i="12"/>
  <c r="G99" i="12"/>
  <c r="F99" i="12"/>
  <c r="E99" i="12"/>
  <c r="I98" i="12"/>
  <c r="H98" i="12"/>
  <c r="G98" i="12"/>
  <c r="F98" i="12"/>
  <c r="E98" i="12"/>
  <c r="I97" i="12"/>
  <c r="H97" i="12"/>
  <c r="G97" i="12"/>
  <c r="F97" i="12"/>
  <c r="E97" i="12"/>
  <c r="I96" i="12"/>
  <c r="H96" i="12"/>
  <c r="G96" i="12"/>
  <c r="F96" i="12"/>
  <c r="E96" i="12"/>
  <c r="I95" i="12"/>
  <c r="H95" i="12"/>
  <c r="G95" i="12"/>
  <c r="F95" i="12"/>
  <c r="E95" i="12"/>
  <c r="I94" i="12"/>
  <c r="H94" i="12"/>
  <c r="G94" i="12"/>
  <c r="F94" i="12"/>
  <c r="E94" i="12"/>
  <c r="I93" i="12"/>
  <c r="H93" i="12"/>
  <c r="G93" i="12"/>
  <c r="F93" i="12"/>
  <c r="E93" i="12"/>
  <c r="I92" i="12"/>
  <c r="H92" i="12"/>
  <c r="G92" i="12"/>
  <c r="F92" i="12"/>
  <c r="E92" i="12"/>
  <c r="I91" i="12"/>
  <c r="H91" i="12"/>
  <c r="G91" i="12"/>
  <c r="F91" i="12"/>
  <c r="E91" i="12"/>
  <c r="I90" i="12"/>
  <c r="H90" i="12"/>
  <c r="G90" i="12"/>
  <c r="F90" i="12"/>
  <c r="E90" i="12"/>
  <c r="I89" i="12"/>
  <c r="H89" i="12"/>
  <c r="G89" i="12"/>
  <c r="F89" i="12"/>
  <c r="E89" i="12"/>
  <c r="I88" i="12"/>
  <c r="H88" i="12"/>
  <c r="G88" i="12"/>
  <c r="F88" i="12"/>
  <c r="E88" i="12"/>
  <c r="I87" i="12"/>
  <c r="H87" i="12"/>
  <c r="G87" i="12"/>
  <c r="F87" i="12"/>
  <c r="E87" i="12"/>
  <c r="I86" i="12"/>
  <c r="H86" i="12"/>
  <c r="G86" i="12"/>
  <c r="F86" i="12"/>
  <c r="E86" i="12"/>
  <c r="I85" i="12"/>
  <c r="H85" i="12"/>
  <c r="G85" i="12"/>
  <c r="F85" i="12"/>
  <c r="E85" i="12"/>
  <c r="I84" i="12"/>
  <c r="H84" i="12"/>
  <c r="G84" i="12"/>
  <c r="F84" i="12"/>
  <c r="E84" i="12"/>
  <c r="I83" i="12"/>
  <c r="H83" i="12"/>
  <c r="G83" i="12"/>
  <c r="F83" i="12"/>
  <c r="E83" i="12"/>
  <c r="I82" i="12"/>
  <c r="H82" i="12"/>
  <c r="G82" i="12"/>
  <c r="F82" i="12"/>
  <c r="E82" i="12"/>
  <c r="I81" i="12"/>
  <c r="H81" i="12"/>
  <c r="G81" i="12"/>
  <c r="F81" i="12"/>
  <c r="E81" i="12"/>
  <c r="I80" i="12"/>
  <c r="J80" i="12" s="1"/>
  <c r="H80" i="12"/>
  <c r="G80" i="12"/>
  <c r="F80" i="12"/>
  <c r="E80" i="12"/>
  <c r="I79" i="12"/>
  <c r="H79" i="12"/>
  <c r="G79" i="12"/>
  <c r="F79" i="12"/>
  <c r="E79" i="12"/>
  <c r="I78" i="12"/>
  <c r="H78" i="12"/>
  <c r="G78" i="12"/>
  <c r="F78" i="12"/>
  <c r="E78" i="12"/>
  <c r="I77" i="12"/>
  <c r="H77" i="12"/>
  <c r="G77" i="12"/>
  <c r="F77" i="12"/>
  <c r="E77" i="12"/>
  <c r="I76" i="12"/>
  <c r="H76" i="12"/>
  <c r="G76" i="12"/>
  <c r="F76" i="12"/>
  <c r="E76" i="12"/>
  <c r="I75" i="12"/>
  <c r="H75" i="12"/>
  <c r="G75" i="12"/>
  <c r="F75" i="12"/>
  <c r="E75" i="12"/>
  <c r="I74" i="12"/>
  <c r="H74" i="12"/>
  <c r="G74" i="12"/>
  <c r="F74" i="12"/>
  <c r="E74" i="12"/>
  <c r="I73" i="12"/>
  <c r="H73" i="12"/>
  <c r="G73" i="12"/>
  <c r="F73" i="12"/>
  <c r="E73" i="12"/>
  <c r="I72" i="12"/>
  <c r="H72" i="12"/>
  <c r="G72" i="12"/>
  <c r="F72" i="12"/>
  <c r="E72" i="12"/>
  <c r="I71" i="12"/>
  <c r="H71" i="12"/>
  <c r="G71" i="12"/>
  <c r="F71" i="12"/>
  <c r="E71" i="12"/>
  <c r="I70" i="12"/>
  <c r="H70" i="12"/>
  <c r="G70" i="12"/>
  <c r="F70" i="12"/>
  <c r="E70" i="12"/>
  <c r="I69" i="12"/>
  <c r="H69" i="12"/>
  <c r="G69" i="12"/>
  <c r="F69" i="12"/>
  <c r="E69" i="12"/>
  <c r="I68" i="12"/>
  <c r="H68" i="12"/>
  <c r="G68" i="12"/>
  <c r="F68" i="12"/>
  <c r="E68" i="12"/>
  <c r="I67" i="12"/>
  <c r="H67" i="12"/>
  <c r="G67" i="12"/>
  <c r="F67" i="12"/>
  <c r="E67" i="12"/>
  <c r="I66" i="12"/>
  <c r="H66" i="12"/>
  <c r="G66" i="12"/>
  <c r="F66" i="12"/>
  <c r="E66" i="12"/>
  <c r="I65" i="12"/>
  <c r="H65" i="12"/>
  <c r="G65" i="12"/>
  <c r="F65" i="12"/>
  <c r="E65" i="12"/>
  <c r="I64" i="12"/>
  <c r="H64" i="12"/>
  <c r="G64" i="12"/>
  <c r="F64" i="12"/>
  <c r="E64" i="12"/>
  <c r="I63" i="12"/>
  <c r="H63" i="12"/>
  <c r="G63" i="12"/>
  <c r="F63" i="12"/>
  <c r="E63" i="12"/>
  <c r="I62" i="12"/>
  <c r="H62" i="12"/>
  <c r="G62" i="12"/>
  <c r="F62" i="12"/>
  <c r="E62" i="12"/>
  <c r="I61" i="12"/>
  <c r="H61" i="12"/>
  <c r="G61" i="12"/>
  <c r="F61" i="12"/>
  <c r="E61" i="12"/>
  <c r="I60" i="12"/>
  <c r="H60" i="12"/>
  <c r="G60" i="12"/>
  <c r="F60" i="12"/>
  <c r="E60" i="12"/>
  <c r="I59" i="12"/>
  <c r="H59" i="12"/>
  <c r="G59" i="12"/>
  <c r="F59" i="12"/>
  <c r="E59" i="12"/>
  <c r="I58" i="12"/>
  <c r="H58" i="12"/>
  <c r="G58" i="12"/>
  <c r="F58" i="12"/>
  <c r="E58" i="12"/>
  <c r="I57" i="12"/>
  <c r="H57" i="12"/>
  <c r="G57" i="12"/>
  <c r="F57" i="12"/>
  <c r="E57" i="12"/>
  <c r="I56" i="12"/>
  <c r="H56" i="12"/>
  <c r="G56" i="12"/>
  <c r="F56" i="12"/>
  <c r="E56" i="12"/>
  <c r="I55" i="12"/>
  <c r="H55" i="12"/>
  <c r="G55" i="12"/>
  <c r="F55" i="12"/>
  <c r="E55" i="12"/>
  <c r="I54" i="12"/>
  <c r="H54" i="12"/>
  <c r="G54" i="12"/>
  <c r="F54" i="12"/>
  <c r="E54" i="12"/>
  <c r="I53" i="12"/>
  <c r="H53" i="12"/>
  <c r="G53" i="12"/>
  <c r="F53" i="12"/>
  <c r="E53" i="12"/>
  <c r="I52" i="12"/>
  <c r="H52" i="12"/>
  <c r="G52" i="12"/>
  <c r="F52" i="12"/>
  <c r="E52" i="12"/>
  <c r="I51" i="12"/>
  <c r="H51" i="12"/>
  <c r="G51" i="12"/>
  <c r="F51" i="12"/>
  <c r="E51" i="12"/>
  <c r="I50" i="12"/>
  <c r="H50" i="12"/>
  <c r="G50" i="12"/>
  <c r="F50" i="12"/>
  <c r="E50" i="12"/>
  <c r="I49" i="12"/>
  <c r="H49" i="12"/>
  <c r="G49" i="12"/>
  <c r="F49" i="12"/>
  <c r="E49" i="12"/>
  <c r="I48" i="12"/>
  <c r="H48" i="12"/>
  <c r="G48" i="12"/>
  <c r="F48" i="12"/>
  <c r="E48" i="12"/>
  <c r="I47" i="12"/>
  <c r="H47" i="12"/>
  <c r="G47" i="12"/>
  <c r="F47" i="12"/>
  <c r="E47" i="12"/>
  <c r="I46" i="12"/>
  <c r="H46" i="12"/>
  <c r="G46" i="12"/>
  <c r="F46" i="12"/>
  <c r="E46" i="12"/>
  <c r="I45" i="12"/>
  <c r="H45" i="12"/>
  <c r="G45" i="12"/>
  <c r="F45" i="12"/>
  <c r="E45" i="12"/>
  <c r="I44" i="12"/>
  <c r="H44" i="12"/>
  <c r="G44" i="12"/>
  <c r="F44" i="12"/>
  <c r="E44" i="12"/>
  <c r="I43" i="12"/>
  <c r="H43" i="12"/>
  <c r="G43" i="12"/>
  <c r="F43" i="12"/>
  <c r="E43" i="12"/>
  <c r="I42" i="12"/>
  <c r="H42" i="12"/>
  <c r="G42" i="12"/>
  <c r="F42" i="12"/>
  <c r="E42" i="12"/>
  <c r="I41" i="12"/>
  <c r="H41" i="12"/>
  <c r="G41" i="12"/>
  <c r="F41" i="12"/>
  <c r="E41" i="12"/>
  <c r="I40" i="12"/>
  <c r="H40" i="12"/>
  <c r="G40" i="12"/>
  <c r="F40" i="12"/>
  <c r="E40" i="12"/>
  <c r="I39" i="12"/>
  <c r="H39" i="12"/>
  <c r="G39" i="12"/>
  <c r="F39" i="12"/>
  <c r="E39" i="12"/>
  <c r="I38" i="12"/>
  <c r="H38" i="12"/>
  <c r="G38" i="12"/>
  <c r="F38" i="12"/>
  <c r="E38" i="12"/>
  <c r="I37" i="12"/>
  <c r="H37" i="12"/>
  <c r="G37" i="12"/>
  <c r="F37" i="12"/>
  <c r="E37" i="12"/>
  <c r="I36" i="12"/>
  <c r="H36" i="12"/>
  <c r="G36" i="12"/>
  <c r="F36" i="12"/>
  <c r="E36" i="12"/>
  <c r="I35" i="12"/>
  <c r="H35" i="12"/>
  <c r="G35" i="12"/>
  <c r="F35" i="12"/>
  <c r="E35" i="12"/>
  <c r="I34" i="12"/>
  <c r="H34" i="12"/>
  <c r="G34" i="12"/>
  <c r="F34" i="12"/>
  <c r="E34" i="12"/>
  <c r="I33" i="12"/>
  <c r="H33" i="12"/>
  <c r="G33" i="12"/>
  <c r="F33" i="12"/>
  <c r="E33" i="12"/>
  <c r="I32" i="12"/>
  <c r="H32" i="12"/>
  <c r="G32" i="12"/>
  <c r="F32" i="12"/>
  <c r="E32" i="12"/>
  <c r="I31" i="12"/>
  <c r="H31" i="12"/>
  <c r="G31" i="12"/>
  <c r="F31" i="12"/>
  <c r="E31" i="12"/>
  <c r="I30" i="12"/>
  <c r="H30" i="12"/>
  <c r="G30" i="12"/>
  <c r="F30" i="12"/>
  <c r="E30" i="12"/>
  <c r="I29" i="12"/>
  <c r="H29" i="12"/>
  <c r="G29" i="12"/>
  <c r="F29" i="12"/>
  <c r="E29" i="12"/>
  <c r="I28" i="12"/>
  <c r="H28" i="12"/>
  <c r="G28" i="12"/>
  <c r="F28" i="12"/>
  <c r="E28" i="12"/>
  <c r="I27" i="12"/>
  <c r="H27" i="12"/>
  <c r="G27" i="12"/>
  <c r="F27" i="12"/>
  <c r="E27" i="12"/>
  <c r="I26" i="12"/>
  <c r="H26" i="12"/>
  <c r="G26" i="12"/>
  <c r="F26" i="12"/>
  <c r="E26" i="12"/>
  <c r="I25" i="12"/>
  <c r="H25" i="12"/>
  <c r="G25" i="12"/>
  <c r="F25" i="12"/>
  <c r="E25" i="12"/>
  <c r="I24" i="12"/>
  <c r="H24" i="12"/>
  <c r="G24" i="12"/>
  <c r="F24" i="12"/>
  <c r="E24" i="12"/>
  <c r="I23" i="12"/>
  <c r="H23" i="12"/>
  <c r="G23" i="12"/>
  <c r="F23" i="12"/>
  <c r="E23" i="12"/>
  <c r="I22" i="12"/>
  <c r="H22" i="12"/>
  <c r="G22" i="12"/>
  <c r="F22" i="12"/>
  <c r="E22" i="12"/>
  <c r="I21" i="12"/>
  <c r="H21" i="12"/>
  <c r="G21" i="12"/>
  <c r="F21" i="12"/>
  <c r="E21" i="12"/>
  <c r="I20" i="12"/>
  <c r="H20" i="12"/>
  <c r="G20" i="12"/>
  <c r="F20" i="12"/>
  <c r="E20" i="12"/>
  <c r="I19" i="12"/>
  <c r="H19" i="12"/>
  <c r="G19" i="12"/>
  <c r="F19" i="12"/>
  <c r="E19" i="12"/>
  <c r="I18" i="12"/>
  <c r="H18" i="12"/>
  <c r="G18" i="12"/>
  <c r="F18" i="12"/>
  <c r="E18" i="12"/>
  <c r="I17" i="12"/>
  <c r="H17" i="12"/>
  <c r="G17" i="12"/>
  <c r="F17" i="12"/>
  <c r="E17" i="12"/>
  <c r="I16" i="12"/>
  <c r="H16" i="12"/>
  <c r="G16" i="12"/>
  <c r="F16" i="12"/>
  <c r="E16" i="12"/>
  <c r="I15" i="12"/>
  <c r="H15" i="12"/>
  <c r="G15" i="12"/>
  <c r="F15" i="12"/>
  <c r="E15" i="12"/>
  <c r="I14" i="12"/>
  <c r="H14" i="12"/>
  <c r="G14" i="12"/>
  <c r="F14" i="12"/>
  <c r="E14" i="12"/>
  <c r="I13" i="12"/>
  <c r="H13" i="12"/>
  <c r="G13" i="12"/>
  <c r="F13" i="12"/>
  <c r="E13" i="12"/>
  <c r="I12" i="12"/>
  <c r="J12" i="12" s="1"/>
  <c r="H12" i="12"/>
  <c r="G12" i="12"/>
  <c r="F12" i="12"/>
  <c r="E12" i="12"/>
  <c r="I11" i="12"/>
  <c r="H11" i="12"/>
  <c r="G11" i="12"/>
  <c r="F11" i="12"/>
  <c r="E11" i="12"/>
  <c r="I10" i="12"/>
  <c r="H10" i="12"/>
  <c r="G10" i="12"/>
  <c r="F10" i="12"/>
  <c r="E10" i="12"/>
  <c r="I9" i="12"/>
  <c r="H9" i="12"/>
  <c r="G9" i="12"/>
  <c r="F9" i="12"/>
  <c r="E9" i="12"/>
  <c r="I8" i="12"/>
  <c r="H8" i="12"/>
  <c r="G8" i="12"/>
  <c r="F8" i="12"/>
  <c r="E8" i="12"/>
  <c r="I7" i="12"/>
  <c r="H7" i="12"/>
  <c r="G7" i="12"/>
  <c r="F7" i="12"/>
  <c r="E7" i="12"/>
  <c r="I6" i="12"/>
  <c r="H6" i="12"/>
  <c r="G6" i="12"/>
  <c r="F6" i="12"/>
  <c r="E6" i="12"/>
  <c r="I5" i="12"/>
  <c r="H5" i="12"/>
  <c r="G5" i="12"/>
  <c r="F5" i="12"/>
  <c r="E5" i="12"/>
  <c r="I4" i="12"/>
  <c r="H4" i="12"/>
  <c r="G4" i="12"/>
  <c r="F4" i="12"/>
  <c r="E4" i="12"/>
  <c r="I3" i="12"/>
  <c r="H3" i="12"/>
  <c r="G3" i="12"/>
  <c r="F3" i="12"/>
  <c r="E3" i="12"/>
  <c r="I2" i="12"/>
  <c r="H2" i="12"/>
  <c r="G2" i="12"/>
  <c r="F2" i="12"/>
  <c r="E2" i="12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E2150" i="1"/>
  <c r="F2150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" i="1"/>
  <c r="H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" i="1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" i="3"/>
  <c r="K4" i="3"/>
  <c r="K3" i="3"/>
  <c r="K2" i="3"/>
  <c r="J45" i="3"/>
  <c r="J17" i="3"/>
  <c r="J2" i="3"/>
  <c r="J1299" i="3"/>
  <c r="J114" i="3"/>
  <c r="J37" i="3"/>
  <c r="J23" i="3"/>
  <c r="J1577" i="3"/>
  <c r="J884" i="3"/>
  <c r="J38" i="3"/>
  <c r="J51" i="3"/>
  <c r="J922" i="3"/>
  <c r="J74" i="3"/>
  <c r="J680" i="3"/>
  <c r="J716" i="3"/>
  <c r="J207" i="3"/>
  <c r="J777" i="3"/>
  <c r="J5" i="3"/>
  <c r="J67" i="3"/>
  <c r="J1454" i="3"/>
  <c r="J677" i="3"/>
  <c r="J20" i="3"/>
  <c r="J557" i="3"/>
  <c r="J16" i="3"/>
  <c r="J1314" i="3"/>
  <c r="J810" i="3"/>
  <c r="J157" i="3"/>
  <c r="J32" i="3"/>
  <c r="J15" i="3"/>
  <c r="J1567" i="3"/>
  <c r="J812" i="3"/>
  <c r="J327" i="3"/>
  <c r="J1571" i="3"/>
  <c r="J70" i="3"/>
  <c r="J1533" i="3"/>
  <c r="J184" i="3"/>
  <c r="J36" i="3"/>
  <c r="J934" i="3"/>
  <c r="J195" i="3"/>
  <c r="J822" i="3"/>
  <c r="J7" i="3"/>
  <c r="J4" i="3"/>
  <c r="J734" i="3"/>
  <c r="J81" i="3"/>
  <c r="J707" i="3"/>
  <c r="J762" i="3"/>
  <c r="J415" i="3"/>
  <c r="J228" i="3"/>
  <c r="J201" i="3"/>
  <c r="J1154" i="3"/>
  <c r="J191" i="3"/>
  <c r="J1526" i="3"/>
  <c r="J1293" i="3"/>
  <c r="J8" i="3"/>
  <c r="J121" i="3"/>
  <c r="J711" i="3"/>
  <c r="J217" i="3"/>
  <c r="J95" i="3"/>
  <c r="J182" i="3"/>
  <c r="J1540" i="3"/>
  <c r="J339" i="3"/>
  <c r="J439" i="3"/>
  <c r="J1518" i="3"/>
  <c r="J844" i="3"/>
  <c r="J3" i="3"/>
  <c r="J1565" i="3"/>
  <c r="J203" i="3"/>
  <c r="J1124" i="3"/>
  <c r="J61" i="3"/>
  <c r="J88" i="3"/>
  <c r="J257" i="3"/>
  <c r="J46" i="3"/>
  <c r="J382" i="3"/>
  <c r="J164" i="3"/>
  <c r="J1301" i="3"/>
  <c r="J1176" i="3"/>
  <c r="J211" i="3"/>
  <c r="J825" i="3"/>
  <c r="J747" i="3"/>
  <c r="J559" i="3"/>
  <c r="J10" i="3"/>
  <c r="J1493" i="3"/>
  <c r="J239" i="3"/>
  <c r="J223" i="3"/>
  <c r="J21" i="3"/>
  <c r="J1163" i="3"/>
  <c r="J1021" i="3"/>
  <c r="J344" i="3"/>
  <c r="J1671" i="3"/>
  <c r="J1346" i="3"/>
  <c r="J1649" i="3"/>
  <c r="J1283" i="3"/>
  <c r="J1349" i="3"/>
  <c r="J837" i="3"/>
  <c r="J22" i="3"/>
  <c r="J356" i="3"/>
  <c r="J1647" i="3"/>
  <c r="J222" i="3"/>
  <c r="J1295" i="3"/>
  <c r="J915" i="3"/>
  <c r="J1100" i="3"/>
  <c r="J1542" i="3"/>
  <c r="J412" i="3"/>
  <c r="J144" i="3"/>
  <c r="J467" i="3"/>
  <c r="J1436" i="3"/>
  <c r="J175" i="3"/>
  <c r="J1603" i="3"/>
  <c r="J788" i="3"/>
  <c r="J839" i="3"/>
  <c r="J1586" i="3"/>
  <c r="J14" i="3"/>
  <c r="J288" i="3"/>
  <c r="J123" i="3"/>
  <c r="J642" i="3"/>
  <c r="J383" i="3"/>
  <c r="J1442" i="3"/>
  <c r="J860" i="3"/>
  <c r="J1794" i="3"/>
  <c r="J826" i="3"/>
  <c r="J1640" i="3"/>
  <c r="J200" i="3"/>
  <c r="J9" i="3"/>
  <c r="J24" i="3"/>
  <c r="J125" i="3"/>
  <c r="J140" i="3"/>
  <c r="J1617" i="3"/>
  <c r="J1264" i="3"/>
  <c r="J675" i="3"/>
  <c r="J236" i="3"/>
  <c r="J1372" i="3"/>
  <c r="J393" i="3"/>
  <c r="J950" i="3"/>
  <c r="J68" i="3"/>
  <c r="J101" i="3"/>
  <c r="J378" i="3"/>
  <c r="J1543" i="3"/>
  <c r="J1501" i="3"/>
  <c r="J1010" i="3"/>
  <c r="J71" i="3"/>
  <c r="J487" i="3"/>
  <c r="J169" i="3"/>
  <c r="J410" i="3"/>
  <c r="J42" i="3"/>
  <c r="J1233" i="3"/>
  <c r="J156" i="3"/>
  <c r="J1137" i="3"/>
  <c r="J1552" i="3"/>
  <c r="J296" i="3"/>
  <c r="J395" i="3"/>
  <c r="J133" i="3"/>
  <c r="J959" i="3"/>
  <c r="J154" i="3"/>
  <c r="J1312" i="3"/>
  <c r="J1605" i="3"/>
  <c r="J186" i="3"/>
  <c r="J131" i="3"/>
  <c r="J641" i="3"/>
  <c r="J176" i="3"/>
  <c r="J536" i="3"/>
  <c r="J771" i="3"/>
  <c r="J63" i="3"/>
  <c r="J346" i="3"/>
  <c r="J1677" i="3"/>
  <c r="J1523" i="3"/>
  <c r="J1060" i="3"/>
  <c r="J636" i="3"/>
  <c r="J34" i="3"/>
  <c r="J1103" i="3"/>
  <c r="J27" i="3"/>
  <c r="J129" i="3"/>
  <c r="J1471" i="3"/>
  <c r="J865" i="3"/>
  <c r="J1284" i="3"/>
  <c r="J210" i="3"/>
  <c r="J634" i="3"/>
  <c r="J221" i="3"/>
  <c r="J967" i="3"/>
  <c r="J1751" i="3"/>
  <c r="J44" i="3"/>
  <c r="J567" i="3"/>
  <c r="J1819" i="3"/>
  <c r="J384" i="3"/>
  <c r="J1258" i="3"/>
  <c r="J73" i="3"/>
  <c r="J1809" i="3"/>
  <c r="J894" i="3"/>
  <c r="J1327" i="3"/>
  <c r="J1814" i="3"/>
  <c r="J79" i="3"/>
  <c r="J1752" i="3"/>
  <c r="J1517" i="3"/>
  <c r="J827" i="3"/>
  <c r="J1823" i="3"/>
  <c r="J858" i="3"/>
  <c r="J1755" i="3"/>
  <c r="J580" i="3"/>
  <c r="J1479" i="3"/>
  <c r="J420" i="3"/>
  <c r="J422" i="3"/>
  <c r="J281" i="3"/>
  <c r="J332" i="3"/>
  <c r="J742" i="3"/>
  <c r="J1555" i="3"/>
  <c r="J108" i="3"/>
  <c r="J649" i="3"/>
  <c r="J41" i="3"/>
  <c r="J937" i="3"/>
  <c r="J1315" i="3"/>
  <c r="J468" i="3"/>
  <c r="J1381" i="3"/>
  <c r="J1303" i="3"/>
  <c r="J1368" i="3"/>
  <c r="J62" i="3"/>
  <c r="J1748" i="3"/>
  <c r="J163" i="3"/>
  <c r="J398" i="3"/>
  <c r="J1246" i="3"/>
  <c r="J96" i="3"/>
  <c r="J69" i="3"/>
  <c r="J1835" i="3"/>
  <c r="J29" i="3"/>
  <c r="J1104" i="3"/>
  <c r="J1267" i="3"/>
  <c r="J1793" i="3"/>
  <c r="J1029" i="3"/>
  <c r="J1333" i="3"/>
  <c r="J1411" i="3"/>
  <c r="J623" i="3"/>
  <c r="J53" i="3"/>
  <c r="J437" i="3"/>
  <c r="J196" i="3"/>
  <c r="J122" i="3"/>
  <c r="J1332" i="3"/>
  <c r="J1260" i="3"/>
  <c r="J1082" i="3"/>
  <c r="J165" i="3"/>
  <c r="J178" i="3"/>
  <c r="J606" i="3"/>
  <c r="J1541" i="3"/>
  <c r="J18" i="3"/>
  <c r="J751" i="3"/>
  <c r="J1489" i="3"/>
  <c r="J906" i="3"/>
  <c r="J685" i="3"/>
  <c r="J86" i="3"/>
  <c r="J588" i="3"/>
  <c r="J11" i="3"/>
  <c r="J1320" i="3"/>
  <c r="J1788" i="3"/>
  <c r="J428" i="3"/>
  <c r="J287" i="3"/>
  <c r="J855" i="3"/>
  <c r="J472" i="3"/>
  <c r="J526" i="3"/>
  <c r="J940" i="3"/>
  <c r="J842" i="3"/>
  <c r="J1769" i="3"/>
  <c r="J118" i="3"/>
  <c r="J328" i="3"/>
  <c r="J1108" i="3"/>
  <c r="J1150" i="3"/>
  <c r="J84" i="3"/>
  <c r="J92" i="3"/>
  <c r="J980" i="3"/>
  <c r="J145" i="3"/>
  <c r="J56" i="3"/>
  <c r="J265" i="3"/>
  <c r="J1142" i="3"/>
  <c r="J1253" i="3"/>
  <c r="J1152" i="3"/>
  <c r="J815" i="3"/>
  <c r="J1784" i="3"/>
  <c r="J368" i="3"/>
  <c r="J1557" i="3"/>
  <c r="J1122" i="3"/>
  <c r="J192" i="3"/>
  <c r="J1119" i="3"/>
  <c r="J1385" i="3"/>
  <c r="J965" i="3"/>
  <c r="J1174" i="3"/>
  <c r="J979" i="3"/>
  <c r="J454" i="3"/>
  <c r="J1767" i="3"/>
  <c r="J589" i="3"/>
  <c r="J401" i="3"/>
  <c r="J318" i="3"/>
  <c r="J872" i="3"/>
  <c r="J1115" i="3"/>
  <c r="J1006" i="3"/>
  <c r="J213" i="3"/>
  <c r="J216" i="3"/>
  <c r="J1812" i="3"/>
  <c r="J209" i="3"/>
  <c r="J683" i="3"/>
  <c r="J819" i="3"/>
  <c r="J1256" i="3"/>
  <c r="J1278" i="3"/>
  <c r="J1249" i="3"/>
  <c r="J1708" i="3"/>
  <c r="J130" i="3"/>
  <c r="J518" i="3"/>
  <c r="J1257" i="3"/>
  <c r="J1215" i="3"/>
  <c r="J432" i="3"/>
  <c r="J1255" i="3"/>
  <c r="J881" i="3"/>
  <c r="J524" i="3"/>
  <c r="J429" i="3"/>
  <c r="J735" i="3"/>
  <c r="J1235" i="3"/>
  <c r="J923" i="3"/>
  <c r="J227" i="3"/>
  <c r="J1395" i="3"/>
  <c r="J1578" i="3"/>
  <c r="J914" i="3"/>
  <c r="J719" i="3"/>
  <c r="J1815" i="3"/>
  <c r="J1136" i="3"/>
  <c r="J283" i="3"/>
  <c r="J534" i="3"/>
  <c r="J990" i="3"/>
  <c r="J846" i="3"/>
  <c r="J1114" i="3"/>
  <c r="J1463" i="3"/>
  <c r="J479" i="3"/>
  <c r="J1700" i="3"/>
  <c r="J658" i="3"/>
  <c r="J924" i="3"/>
  <c r="J198" i="3"/>
  <c r="J302" i="3"/>
  <c r="J987" i="3"/>
  <c r="J952" i="3"/>
  <c r="J220" i="3"/>
  <c r="J630" i="3"/>
  <c r="J1547" i="3"/>
  <c r="J1409" i="3"/>
  <c r="J1134" i="3"/>
  <c r="J1797" i="3"/>
  <c r="J629" i="3"/>
  <c r="J1715" i="3"/>
  <c r="J507" i="3"/>
  <c r="J832" i="3"/>
  <c r="J1545" i="3"/>
  <c r="J54" i="3"/>
  <c r="J152" i="3"/>
  <c r="J791" i="3"/>
  <c r="J508" i="3"/>
  <c r="J231" i="3"/>
  <c r="J1482" i="3"/>
  <c r="J1351" i="3"/>
  <c r="J1520" i="3"/>
  <c r="J949" i="3"/>
  <c r="J1192" i="3"/>
  <c r="J320" i="3"/>
  <c r="J190" i="3"/>
  <c r="J1648" i="3"/>
  <c r="J142" i="3"/>
  <c r="J1325" i="3"/>
  <c r="J1244" i="3"/>
  <c r="J694" i="3"/>
  <c r="J1732" i="3"/>
  <c r="J1723" i="3"/>
  <c r="J646" i="3"/>
  <c r="J202" i="3"/>
  <c r="J399" i="3"/>
  <c r="J1722" i="3"/>
  <c r="J173" i="3"/>
  <c r="J1587" i="3"/>
  <c r="J1611" i="3"/>
  <c r="J608" i="3"/>
  <c r="J590" i="3"/>
  <c r="J137" i="3"/>
  <c r="J814" i="3"/>
  <c r="J1081" i="3"/>
  <c r="J1431" i="3"/>
  <c r="J754" i="3"/>
  <c r="J1515" i="3"/>
  <c r="J1001" i="3"/>
  <c r="J1421" i="3"/>
  <c r="J749" i="3"/>
  <c r="J1775" i="3"/>
  <c r="J1499" i="3"/>
  <c r="J1013" i="3"/>
  <c r="J1551" i="3"/>
  <c r="J917" i="3"/>
  <c r="J299" i="3"/>
  <c r="J695" i="3"/>
  <c r="J127" i="3"/>
  <c r="J869" i="3"/>
  <c r="J496" i="3"/>
  <c r="J1008" i="3"/>
  <c r="J427" i="3"/>
  <c r="J82" i="3"/>
  <c r="J625" i="3"/>
  <c r="J745" i="3"/>
  <c r="J116" i="3"/>
  <c r="J1335" i="3"/>
  <c r="J700" i="3"/>
  <c r="J392" i="3"/>
  <c r="J1796" i="3"/>
  <c r="J1204" i="3"/>
  <c r="J1549" i="3"/>
  <c r="J818" i="3"/>
  <c r="J1502" i="3"/>
  <c r="J359" i="3"/>
  <c r="J1456" i="3"/>
  <c r="J143" i="3"/>
  <c r="J544" i="3"/>
  <c r="J117" i="3"/>
  <c r="J1444" i="3"/>
  <c r="J1733" i="3"/>
  <c r="J362" i="3"/>
  <c r="J1048" i="3"/>
  <c r="J501" i="3"/>
  <c r="J193" i="3"/>
  <c r="J764" i="3"/>
  <c r="J1674" i="3"/>
  <c r="J404" i="3"/>
  <c r="J214" i="3"/>
  <c r="J110" i="3"/>
  <c r="J52" i="3"/>
  <c r="J768" i="3"/>
  <c r="J80" i="3"/>
  <c r="J1053" i="3"/>
  <c r="J1277" i="3"/>
  <c r="J1358" i="3"/>
  <c r="J1737" i="3"/>
  <c r="J124" i="3"/>
  <c r="J388" i="3"/>
  <c r="J171" i="3"/>
  <c r="J903" i="3"/>
  <c r="J535" i="3"/>
  <c r="J187" i="3"/>
  <c r="J721" i="3"/>
  <c r="J1527" i="3"/>
  <c r="J25" i="3"/>
  <c r="J1414" i="3"/>
  <c r="J1004" i="3"/>
  <c r="J226" i="3"/>
  <c r="J307" i="3"/>
  <c r="J19" i="3"/>
  <c r="J709" i="3"/>
  <c r="J12" i="3"/>
  <c r="J181" i="3"/>
  <c r="J1367" i="3"/>
  <c r="J1573" i="3"/>
  <c r="J66" i="3"/>
  <c r="J1005" i="3"/>
  <c r="J1076" i="3"/>
  <c r="J1270" i="3"/>
  <c r="J1730" i="3"/>
  <c r="J113" i="3"/>
  <c r="J1310" i="3"/>
  <c r="J1077" i="3"/>
  <c r="J969" i="3"/>
  <c r="J1580" i="3"/>
  <c r="J1369" i="3"/>
  <c r="J956" i="3"/>
  <c r="J104" i="3"/>
  <c r="J954" i="3"/>
  <c r="J973" i="3"/>
  <c r="J817" i="3"/>
  <c r="J35" i="3"/>
  <c r="J910" i="3"/>
  <c r="J776" i="3"/>
  <c r="J1129" i="3"/>
  <c r="J1275" i="3"/>
  <c r="J981" i="3"/>
  <c r="J1726" i="3"/>
  <c r="J354" i="3"/>
  <c r="J1654" i="3"/>
  <c r="J197" i="3"/>
  <c r="J436" i="3"/>
  <c r="J1432" i="3"/>
  <c r="J648" i="3"/>
  <c r="J1206" i="3"/>
  <c r="J1496" i="3"/>
  <c r="J1212" i="3"/>
  <c r="J1828" i="3"/>
  <c r="J229" i="3"/>
  <c r="J1664" i="3"/>
  <c r="J823" i="3"/>
  <c r="J1066" i="3"/>
  <c r="J1506" i="3"/>
  <c r="J1052" i="3"/>
  <c r="J1165" i="3"/>
  <c r="J1799" i="3"/>
  <c r="J1734" i="3"/>
  <c r="J925" i="3"/>
  <c r="J1679" i="3"/>
  <c r="J1535" i="3"/>
  <c r="J115" i="3"/>
  <c r="J1107" i="3"/>
  <c r="J1633" i="3"/>
  <c r="J278" i="3"/>
  <c r="J411" i="3"/>
  <c r="J470" i="3"/>
  <c r="J821" i="3"/>
  <c r="J360" i="3"/>
  <c r="J1612" i="3"/>
  <c r="J1689" i="3"/>
  <c r="J976" i="3"/>
  <c r="J441" i="3"/>
  <c r="J575" i="3"/>
  <c r="J75" i="3"/>
  <c r="J943" i="3"/>
  <c r="J167" i="3"/>
  <c r="J49" i="3"/>
  <c r="J89" i="3"/>
  <c r="J205" i="3"/>
  <c r="J1516" i="3"/>
  <c r="J664" i="3"/>
  <c r="J1450" i="3"/>
  <c r="J1619" i="3"/>
  <c r="J529" i="3"/>
  <c r="J597" i="3"/>
  <c r="J947" i="3"/>
  <c r="J620" i="3"/>
  <c r="J1781" i="3"/>
  <c r="J59" i="3"/>
  <c r="J1318" i="3"/>
  <c r="J261" i="3"/>
  <c r="J1186" i="3"/>
  <c r="J48" i="3"/>
  <c r="J292" i="3"/>
  <c r="J939" i="3"/>
  <c r="J1036" i="3"/>
  <c r="J1118" i="3"/>
  <c r="J1339" i="3"/>
  <c r="J1224" i="3"/>
  <c r="J704" i="3"/>
  <c r="J1509" i="3"/>
  <c r="J774" i="3"/>
  <c r="J457" i="3"/>
  <c r="J1226" i="3"/>
  <c r="J1782" i="3"/>
  <c r="J1822" i="3"/>
  <c r="J1159" i="3"/>
  <c r="J595" i="3"/>
  <c r="J180" i="3"/>
  <c r="J316" i="3"/>
  <c r="J531" i="3"/>
  <c r="J161" i="3"/>
  <c r="J58" i="3"/>
  <c r="J40" i="3"/>
  <c r="J957" i="3"/>
  <c r="J486" i="3"/>
  <c r="J961" i="3"/>
  <c r="J540" i="3"/>
  <c r="J775" i="3"/>
  <c r="J1831" i="3"/>
  <c r="J615" i="3"/>
  <c r="J1228" i="3"/>
  <c r="J177" i="3"/>
  <c r="J803" i="3"/>
  <c r="J289" i="3"/>
  <c r="J898" i="3"/>
  <c r="J1362" i="3"/>
  <c r="J755" i="3"/>
  <c r="J1106" i="3"/>
  <c r="J1451" i="3"/>
  <c r="J47" i="3"/>
  <c r="J888" i="3"/>
  <c r="J31" i="3"/>
  <c r="J723" i="3"/>
  <c r="J1097" i="3"/>
  <c r="J1202" i="3"/>
  <c r="J654" i="3"/>
  <c r="J1185" i="3"/>
  <c r="J1247" i="3"/>
  <c r="J1035" i="3"/>
  <c r="J632" i="3"/>
  <c r="J421" i="3"/>
  <c r="J1191" i="3"/>
  <c r="J225" i="3"/>
  <c r="J147" i="3"/>
  <c r="J252" i="3"/>
  <c r="J132" i="3"/>
  <c r="J816" i="3"/>
  <c r="J305" i="3"/>
  <c r="J1435" i="3"/>
  <c r="J1386" i="3"/>
  <c r="J986" i="3"/>
  <c r="J610" i="3"/>
  <c r="J1338" i="3"/>
  <c r="J1047" i="3"/>
  <c r="J1585" i="3"/>
  <c r="J138" i="3"/>
  <c r="J134" i="3"/>
  <c r="J13" i="3"/>
  <c r="J1189" i="3"/>
  <c r="J997" i="3"/>
  <c r="J1319" i="3"/>
  <c r="J374" i="3"/>
  <c r="J83" i="3"/>
  <c r="J843" i="3"/>
  <c r="J737" i="3"/>
  <c r="J1019" i="3"/>
  <c r="J1391" i="3"/>
  <c r="J720" i="3"/>
  <c r="J1753" i="3"/>
  <c r="J1280" i="3"/>
  <c r="J1570" i="3"/>
  <c r="J1179" i="3"/>
  <c r="J1222" i="3"/>
  <c r="J1634" i="3"/>
  <c r="J928" i="3"/>
  <c r="J1415" i="3"/>
  <c r="J753" i="3"/>
  <c r="J650" i="3"/>
  <c r="J1505" i="3"/>
  <c r="J1016" i="3"/>
  <c r="J325" i="3"/>
  <c r="J431" i="3"/>
  <c r="J628" i="3"/>
  <c r="J579" i="3"/>
  <c r="J185" i="3"/>
  <c r="J1697" i="3"/>
  <c r="J153" i="3"/>
  <c r="J1211" i="3"/>
  <c r="J403" i="3"/>
  <c r="J1705" i="3"/>
  <c r="J262" i="3"/>
  <c r="J458" i="3"/>
  <c r="J831" i="3"/>
  <c r="J703" i="3"/>
  <c r="J1139" i="3"/>
  <c r="J482" i="3"/>
  <c r="J792" i="3"/>
  <c r="J1057" i="3"/>
  <c r="J1329" i="3"/>
  <c r="J951" i="3"/>
  <c r="J290" i="3"/>
  <c r="J548" i="3"/>
  <c r="J330" i="3"/>
  <c r="J478" i="3"/>
  <c r="J1550" i="3"/>
  <c r="J234" i="3"/>
  <c r="J517" i="3"/>
  <c r="J966" i="3"/>
  <c r="J1279" i="3"/>
  <c r="J663" i="3"/>
  <c r="J1672" i="3"/>
  <c r="J999" i="3"/>
  <c r="J183" i="3"/>
  <c r="J870" i="3"/>
  <c r="J1466" i="3"/>
  <c r="J1643" i="3"/>
  <c r="J964" i="3"/>
  <c r="J102" i="3"/>
  <c r="J277" i="3"/>
  <c r="J1718" i="3"/>
  <c r="J1582" i="3"/>
  <c r="J930" i="3"/>
  <c r="J989" i="3"/>
  <c r="J1604" i="3"/>
  <c r="J1425" i="3"/>
  <c r="J1331" i="3"/>
  <c r="J622" i="3"/>
  <c r="J235" i="3"/>
  <c r="J918" i="3"/>
  <c r="J485" i="3"/>
  <c r="J1193" i="3"/>
  <c r="J998" i="3"/>
  <c r="J194" i="3"/>
  <c r="J1359" i="3"/>
  <c r="J237" i="3"/>
  <c r="J1441" i="3"/>
  <c r="J280" i="3"/>
  <c r="J1714" i="3"/>
  <c r="J688" i="3"/>
  <c r="J1020" i="3"/>
  <c r="J351" i="3"/>
  <c r="J789" i="3"/>
  <c r="J1613" i="3"/>
  <c r="J109" i="3"/>
  <c r="J1795" i="3"/>
  <c r="J687" i="3"/>
  <c r="J1657" i="3"/>
  <c r="J785" i="3"/>
  <c r="J1195" i="3"/>
  <c r="J1524" i="3"/>
  <c r="J1785" i="3"/>
  <c r="J1711" i="3"/>
  <c r="J1574" i="3"/>
  <c r="J357" i="3"/>
  <c r="J233" i="3"/>
  <c r="J1525" i="3"/>
  <c r="J514" i="3"/>
  <c r="J1287" i="3"/>
  <c r="J1269" i="3"/>
  <c r="J1175" i="3"/>
  <c r="J696" i="3"/>
  <c r="J28" i="3"/>
  <c r="J460" i="3"/>
  <c r="J1688" i="3"/>
  <c r="J1457" i="3"/>
  <c r="J1607" i="3"/>
  <c r="J532" i="3"/>
  <c r="J1492" i="3"/>
  <c r="J1483" i="3"/>
  <c r="J76" i="3"/>
  <c r="J1803" i="3"/>
  <c r="J577" i="3"/>
  <c r="J1266" i="3"/>
  <c r="J1766" i="3"/>
  <c r="J1707" i="3"/>
  <c r="J591" i="3"/>
  <c r="J1173" i="3"/>
  <c r="J953" i="3"/>
  <c r="J848" i="3"/>
  <c r="J1379" i="3"/>
  <c r="J902" i="3"/>
  <c r="J148" i="3"/>
  <c r="J119" i="3"/>
  <c r="J1433" i="3"/>
  <c r="J376" i="3"/>
  <c r="J1691" i="3"/>
  <c r="J1194" i="3"/>
  <c r="J166" i="3"/>
  <c r="J805" i="3"/>
  <c r="J596" i="3"/>
  <c r="J1695" i="3"/>
  <c r="J179" i="3"/>
  <c r="J90" i="3"/>
  <c r="J982" i="3"/>
  <c r="J106" i="3"/>
  <c r="J1034" i="3"/>
  <c r="J1593" i="3"/>
  <c r="J1305" i="3"/>
  <c r="J1419" i="3"/>
  <c r="J1638" i="3"/>
  <c r="J1440" i="3"/>
  <c r="J744" i="3"/>
  <c r="J978" i="3"/>
  <c r="J1624" i="3"/>
  <c r="J188" i="3"/>
  <c r="J405" i="3"/>
  <c r="J820" i="3"/>
  <c r="J1199" i="3"/>
  <c r="J1378" i="3"/>
  <c r="J94" i="3"/>
  <c r="J1273" i="3"/>
  <c r="J87" i="3"/>
  <c r="J676" i="3"/>
  <c r="J1170" i="3"/>
  <c r="J796" i="3"/>
  <c r="J1324" i="3"/>
  <c r="J26" i="3"/>
  <c r="J565" i="3"/>
  <c r="J653" i="3"/>
  <c r="J1316" i="3"/>
  <c r="J136" i="3"/>
  <c r="J1740" i="3"/>
  <c r="J932" i="3"/>
  <c r="J1475" i="3"/>
  <c r="J139" i="3"/>
  <c r="J341" i="3"/>
  <c r="J1673" i="3"/>
  <c r="J99" i="3"/>
  <c r="J1093" i="3"/>
  <c r="J417" i="3"/>
  <c r="J1177" i="3"/>
  <c r="J835" i="3"/>
  <c r="J1703" i="3"/>
  <c r="J909" i="3"/>
  <c r="J1663" i="3"/>
  <c r="J1350" i="3"/>
  <c r="J692" i="3"/>
  <c r="J657" i="3"/>
  <c r="J1598" i="3"/>
  <c r="J1449" i="3"/>
  <c r="J1696" i="3"/>
  <c r="J434" i="3"/>
  <c r="J714" i="3"/>
  <c r="J539" i="3"/>
  <c r="J1109" i="3"/>
  <c r="J230" i="3"/>
  <c r="J1042" i="3"/>
  <c r="J682" i="3"/>
  <c r="J1064" i="3"/>
  <c r="J1804" i="3"/>
  <c r="J1046" i="3"/>
  <c r="J253" i="3"/>
  <c r="J845" i="3"/>
  <c r="J206" i="3"/>
  <c r="J525" i="3"/>
  <c r="J504" i="3"/>
  <c r="J396" i="3"/>
  <c r="J1488" i="3"/>
  <c r="J1397" i="3"/>
  <c r="J1113" i="3"/>
  <c r="J97" i="3"/>
  <c r="J790" i="3"/>
  <c r="J208" i="3"/>
  <c r="J311" i="3"/>
  <c r="J699" i="3"/>
  <c r="J238" i="3"/>
  <c r="J1609" i="3"/>
  <c r="J1377" i="3"/>
  <c r="J452" i="3"/>
  <c r="J1141" i="3"/>
  <c r="J1265" i="3"/>
  <c r="J1364" i="3"/>
  <c r="J660" i="3"/>
  <c r="J1402" i="3"/>
  <c r="J1149" i="3"/>
  <c r="J1242" i="3"/>
  <c r="J317" i="3"/>
  <c r="J1145" i="3"/>
  <c r="J1434" i="3"/>
  <c r="J1061" i="3"/>
  <c r="J725" i="3"/>
  <c r="J128" i="3"/>
  <c r="J497" i="3"/>
  <c r="J618" i="3"/>
  <c r="J1562" i="3"/>
  <c r="J500" i="3"/>
  <c r="J627" i="3"/>
  <c r="J465" i="3"/>
  <c r="J1418" i="3"/>
  <c r="J1675" i="3"/>
  <c r="J830" i="3"/>
  <c r="J141" i="3"/>
  <c r="J85" i="3"/>
  <c r="J300" i="3"/>
  <c r="J1023" i="3"/>
  <c r="J1690" i="3"/>
  <c r="J697" i="3"/>
  <c r="J541" i="3"/>
  <c r="J880" i="3"/>
  <c r="J1238" i="3"/>
  <c r="J274" i="3"/>
  <c r="J1597" i="3"/>
  <c r="J448" i="3"/>
  <c r="J93" i="3"/>
  <c r="J348" i="3"/>
  <c r="J684" i="3"/>
  <c r="J1125" i="3"/>
  <c r="J6" i="3"/>
  <c r="J312" i="3"/>
  <c r="J671" i="3"/>
  <c r="J105" i="3"/>
  <c r="J756" i="3"/>
  <c r="J1491" i="3"/>
  <c r="J77" i="3"/>
  <c r="J1272" i="3"/>
  <c r="J1394" i="3"/>
  <c r="J1776" i="3"/>
  <c r="J1834" i="3"/>
  <c r="J900" i="3"/>
  <c r="J400" i="3"/>
  <c r="J364" i="3"/>
  <c r="J1168" i="3"/>
  <c r="J1245" i="3"/>
  <c r="J1063" i="3"/>
  <c r="J1380" i="3"/>
  <c r="J1537" i="3"/>
  <c r="J1003" i="3"/>
  <c r="J1263" i="3"/>
  <c r="J1040" i="3"/>
  <c r="J1464" i="3"/>
  <c r="J728" i="3"/>
  <c r="J30" i="3"/>
  <c r="J857" i="3"/>
  <c r="J1025" i="3"/>
  <c r="J1302" i="3"/>
  <c r="J1321" i="3"/>
  <c r="J1101" i="3"/>
  <c r="J1581" i="3"/>
  <c r="J78" i="3"/>
  <c r="J674" i="3"/>
  <c r="J702" i="3"/>
  <c r="J1522" i="3"/>
  <c r="J543" i="3"/>
  <c r="J887" i="3"/>
  <c r="J323" i="3"/>
  <c r="J499" i="3"/>
  <c r="J1096" i="3"/>
  <c r="J763" i="3"/>
  <c r="J549" i="3"/>
  <c r="J381" i="3"/>
  <c r="J64" i="3"/>
  <c r="J1374" i="3"/>
  <c r="J1133" i="3"/>
  <c r="J370" i="3"/>
  <c r="J426" i="3"/>
  <c r="J1384" i="3"/>
  <c r="J1352" i="3"/>
  <c r="J373" i="3"/>
  <c r="J1190" i="3"/>
  <c r="J340" i="3"/>
  <c r="J592" i="3"/>
  <c r="J836" i="3"/>
  <c r="J100" i="3"/>
  <c r="J1172" i="3"/>
  <c r="J1821" i="3"/>
  <c r="J1622" i="3"/>
  <c r="J1221" i="3"/>
  <c r="J65" i="3"/>
  <c r="J1105" i="3"/>
  <c r="J1328" i="3"/>
  <c r="J297" i="3"/>
  <c r="J1534" i="3"/>
  <c r="J345" i="3"/>
  <c r="J619" i="3"/>
  <c r="J1135" i="3"/>
  <c r="J578" i="3"/>
  <c r="J255" i="3"/>
  <c r="J669" i="3"/>
  <c r="J406" i="3"/>
  <c r="J1749" i="3"/>
  <c r="J983" i="3"/>
  <c r="J243" i="3"/>
  <c r="J877" i="3"/>
  <c r="J174" i="3"/>
  <c r="J430" i="3"/>
  <c r="J866" i="3"/>
  <c r="J1529" i="3"/>
  <c r="J834" i="3"/>
  <c r="J1098" i="3"/>
  <c r="J1429" i="3"/>
  <c r="J1494" i="3"/>
  <c r="J170" i="3"/>
  <c r="J1712" i="3"/>
  <c r="J199" i="3"/>
  <c r="J679" i="3"/>
  <c r="J1055" i="3"/>
  <c r="J1095" i="3"/>
  <c r="J306" i="3"/>
  <c r="J761" i="3"/>
  <c r="J1342" i="3"/>
  <c r="J854" i="3"/>
  <c r="J1596" i="3"/>
  <c r="J377" i="3"/>
  <c r="J303" i="3"/>
  <c r="J563" i="3"/>
  <c r="J829" i="3"/>
  <c r="J859" i="3"/>
  <c r="J1089" i="3"/>
  <c r="J1207" i="3"/>
  <c r="J1396" i="3"/>
  <c r="J275" i="3"/>
  <c r="J801" i="3"/>
  <c r="J890" i="3"/>
  <c r="J1513" i="3"/>
  <c r="J561" i="3"/>
  <c r="J1007" i="3"/>
  <c r="J326" i="3"/>
  <c r="J107" i="3"/>
  <c r="J219" i="3"/>
  <c r="J1485" i="3"/>
  <c r="J1054" i="3"/>
  <c r="J285" i="3"/>
  <c r="J232" i="3"/>
  <c r="J264" i="3"/>
  <c r="J1602" i="3"/>
  <c r="J1041" i="3"/>
  <c r="J564" i="3"/>
  <c r="J668" i="3"/>
  <c r="J1530" i="3"/>
  <c r="J1370" i="3"/>
  <c r="J1400" i="3"/>
  <c r="J1428" i="3"/>
  <c r="J379" i="3"/>
  <c r="J1462" i="3"/>
  <c r="J1553" i="3"/>
  <c r="J279" i="3"/>
  <c r="J352" i="3"/>
  <c r="J566" i="3"/>
  <c r="J519" i="3"/>
  <c r="J1343" i="3"/>
  <c r="J1161" i="3"/>
  <c r="J942" i="3"/>
  <c r="J1203" i="3"/>
  <c r="J993" i="3"/>
  <c r="J913" i="3"/>
  <c r="J450" i="3"/>
  <c r="J55" i="3"/>
  <c r="J1058" i="3"/>
  <c r="J336" i="3"/>
  <c r="J864" i="3"/>
  <c r="J1065" i="3"/>
  <c r="J552" i="3"/>
  <c r="J1455" i="3"/>
  <c r="J599" i="3"/>
  <c r="J1760" i="3"/>
  <c r="J1155" i="3"/>
  <c r="J355" i="3"/>
  <c r="J273" i="3"/>
  <c r="J970" i="3"/>
  <c r="J1798" i="3"/>
  <c r="J1584" i="3"/>
  <c r="J759" i="3"/>
  <c r="J366" i="3"/>
  <c r="J449" i="3"/>
  <c r="J550" i="3"/>
  <c r="J678" i="3"/>
  <c r="J896" i="3"/>
  <c r="J1592" i="3"/>
  <c r="J1426" i="3"/>
  <c r="J57" i="3"/>
  <c r="J1808" i="3"/>
  <c r="J1710" i="3"/>
  <c r="J1833" i="3"/>
  <c r="J215" i="3"/>
  <c r="J349" i="3"/>
  <c r="J1236" i="3"/>
  <c r="J1285" i="3"/>
  <c r="J681" i="3"/>
  <c r="J1665" i="3"/>
  <c r="J1759" i="3"/>
  <c r="J1148" i="3"/>
  <c r="J293" i="3"/>
  <c r="J670" i="3"/>
  <c r="J1826" i="3"/>
  <c r="J1779" i="3"/>
  <c r="J1787" i="3"/>
  <c r="J807" i="3"/>
  <c r="J1417" i="3"/>
  <c r="J515" i="3"/>
  <c r="J1017" i="3"/>
  <c r="J72" i="3"/>
  <c r="J1348" i="3"/>
  <c r="J892" i="3"/>
  <c r="J878" i="3"/>
  <c r="J43" i="3"/>
  <c r="J1656" i="3"/>
  <c r="J640" i="3"/>
  <c r="J1123" i="3"/>
  <c r="J1659" i="3"/>
  <c r="J545" i="3"/>
  <c r="J1470" i="3"/>
  <c r="J1447" i="3"/>
  <c r="J1558" i="3"/>
  <c r="J1635" i="3"/>
  <c r="J799" i="3"/>
  <c r="J1508" i="3"/>
  <c r="J242" i="3"/>
  <c r="J833" i="3"/>
  <c r="J522" i="3"/>
  <c r="J583" i="3"/>
  <c r="J633" i="3"/>
  <c r="J1783" i="3"/>
  <c r="J1268" i="3"/>
  <c r="J494" i="3"/>
  <c r="J1298" i="3"/>
  <c r="J466" i="3"/>
  <c r="J1830" i="3"/>
  <c r="J498" i="3"/>
  <c r="J920" i="3"/>
  <c r="J926" i="3"/>
  <c r="J1243" i="3"/>
  <c r="J1725" i="3"/>
  <c r="J879" i="3"/>
  <c r="J933" i="3"/>
  <c r="J637" i="3"/>
  <c r="J1373" i="3"/>
  <c r="J1459" i="3"/>
  <c r="J60" i="3"/>
  <c r="J528" i="3"/>
  <c r="J1147" i="3"/>
  <c r="J769" i="3"/>
  <c r="J1655" i="3"/>
  <c r="J772" i="3"/>
  <c r="J808" i="3"/>
  <c r="J1437" i="3"/>
  <c r="J584" i="3"/>
  <c r="J353" i="3"/>
  <c r="J1031" i="3"/>
  <c r="J1196" i="3"/>
  <c r="J897" i="3"/>
  <c r="J1410" i="3"/>
  <c r="J1072" i="3"/>
  <c r="J1762" i="3"/>
  <c r="J691" i="3"/>
  <c r="J1698" i="3"/>
  <c r="J958" i="3"/>
  <c r="J319" i="3"/>
  <c r="J988" i="3"/>
  <c r="J1227" i="3"/>
  <c r="J886" i="3"/>
  <c r="J442" i="3"/>
  <c r="J204" i="3"/>
  <c r="J268" i="3"/>
  <c r="J1254" i="3"/>
  <c r="J1214" i="3"/>
  <c r="J718" i="3"/>
  <c r="J1687" i="3"/>
  <c r="J1205" i="3"/>
  <c r="J715" i="3"/>
  <c r="J493" i="3"/>
  <c r="J520" i="3"/>
  <c r="J160" i="3"/>
  <c r="J1248" i="3"/>
  <c r="J1756" i="3"/>
  <c r="J1292" i="3"/>
  <c r="J1009" i="3"/>
  <c r="J1407" i="3"/>
  <c r="J1744" i="3"/>
  <c r="J1420" i="3"/>
  <c r="J1511" i="3"/>
  <c r="J1424" i="3"/>
  <c r="J1180" i="3"/>
  <c r="J1274" i="3"/>
  <c r="J1716" i="3"/>
  <c r="J667" i="3"/>
  <c r="J1376" i="3"/>
  <c r="J1304" i="3"/>
  <c r="J309" i="3"/>
  <c r="J315" i="3"/>
  <c r="J1024" i="3"/>
  <c r="J604" i="3"/>
  <c r="J576" i="3"/>
  <c r="J1365" i="3"/>
  <c r="J1282" i="3"/>
  <c r="J512" i="3"/>
  <c r="J1234" i="3"/>
  <c r="J806" i="3"/>
  <c r="J849" i="3"/>
  <c r="J103" i="3"/>
  <c r="J112" i="3"/>
  <c r="J542" i="3"/>
  <c r="J1588" i="3"/>
  <c r="J1559" i="3"/>
  <c r="J992" i="3"/>
  <c r="J975" i="3"/>
  <c r="J301" i="3"/>
  <c r="J717" i="3"/>
  <c r="J1336" i="3"/>
  <c r="J1070" i="3"/>
  <c r="J419" i="3"/>
  <c r="J941" i="3"/>
  <c r="J1427" i="3"/>
  <c r="J1121" i="3"/>
  <c r="J916" i="3"/>
  <c r="J907" i="3"/>
  <c r="J757" i="3"/>
  <c r="J1478" i="3"/>
  <c r="J423" i="3"/>
  <c r="J1375" i="3"/>
  <c r="J91" i="3"/>
  <c r="J189" i="3"/>
  <c r="J1075" i="3"/>
  <c r="J451" i="3"/>
  <c r="J558" i="3"/>
  <c r="J1262" i="3"/>
  <c r="J1240" i="3"/>
  <c r="J1589" i="3"/>
  <c r="J585" i="3"/>
  <c r="J1390" i="3"/>
  <c r="J1631" i="3"/>
  <c r="J1027" i="3"/>
  <c r="J851" i="3"/>
  <c r="J1735" i="3"/>
  <c r="J286" i="3"/>
  <c r="J1363" i="3"/>
  <c r="J1028" i="3"/>
  <c r="J244" i="3"/>
  <c r="J647" i="3"/>
  <c r="J391" i="3"/>
  <c r="J1062" i="3"/>
  <c r="J1699" i="3"/>
  <c r="J291" i="3"/>
  <c r="J1078" i="3"/>
  <c r="J513" i="3"/>
  <c r="J1645" i="3"/>
  <c r="J985" i="3"/>
  <c r="J1658" i="3"/>
  <c r="J798" i="3"/>
  <c r="J1092" i="3"/>
  <c r="J1669" i="3"/>
  <c r="J1326" i="3"/>
  <c r="J645" i="3"/>
  <c r="J1453" i="3"/>
  <c r="J811" i="3"/>
  <c r="J643" i="3"/>
  <c r="J260" i="3"/>
  <c r="J602" i="3"/>
  <c r="J598" i="3"/>
  <c r="J1102" i="3"/>
  <c r="J151" i="3"/>
  <c r="J1519" i="3"/>
  <c r="J1813" i="3"/>
  <c r="J1239" i="3"/>
  <c r="J571" i="3"/>
  <c r="J1022" i="3"/>
  <c r="J784" i="3"/>
  <c r="J1758" i="3"/>
  <c r="J960" i="3"/>
  <c r="J1504" i="3"/>
  <c r="J1241" i="3"/>
  <c r="J867" i="3"/>
  <c r="J1225" i="3"/>
  <c r="J491" i="3"/>
  <c r="J1344" i="3"/>
  <c r="J741" i="3"/>
  <c r="J1563" i="3"/>
  <c r="J736" i="3"/>
  <c r="J901" i="3"/>
  <c r="J1091" i="3"/>
  <c r="J1628" i="3"/>
  <c r="J638" i="3"/>
  <c r="J686" i="3"/>
  <c r="J1666" i="3"/>
  <c r="J984" i="3"/>
  <c r="J294" i="3"/>
  <c r="J1443" i="3"/>
  <c r="J251" i="3"/>
  <c r="J1132" i="3"/>
  <c r="J1818" i="3"/>
  <c r="J248" i="3"/>
  <c r="J1528" i="3"/>
  <c r="J172" i="3"/>
  <c r="J861" i="3"/>
  <c r="J1216" i="3"/>
  <c r="J1667" i="3"/>
  <c r="J1340" i="3"/>
  <c r="J1002" i="3"/>
  <c r="J1474" i="3"/>
  <c r="J343" i="3"/>
  <c r="J1538" i="3"/>
  <c r="J1044" i="3"/>
  <c r="J972" i="3"/>
  <c r="J1646" i="3"/>
  <c r="J444" i="3"/>
  <c r="J1160" i="3"/>
  <c r="J1309" i="3"/>
  <c r="J358" i="3"/>
  <c r="J1836" i="3"/>
  <c r="J581" i="3"/>
  <c r="J706" i="3"/>
  <c r="J322" i="3"/>
  <c r="J1291" i="3"/>
  <c r="J1569" i="3"/>
  <c r="J1536" i="3"/>
  <c r="J631" i="3"/>
  <c r="J828" i="3"/>
  <c r="J313" i="3"/>
  <c r="J1632" i="3"/>
  <c r="J1015" i="3"/>
  <c r="J732" i="3"/>
  <c r="J1251" i="3"/>
  <c r="J1209" i="3"/>
  <c r="J1337" i="3"/>
  <c r="J218" i="3"/>
  <c r="J1313" i="3"/>
  <c r="J1403" i="3"/>
  <c r="J1144" i="3"/>
  <c r="J1307" i="3"/>
  <c r="J594" i="3"/>
  <c r="J474" i="3"/>
  <c r="J1686" i="3"/>
  <c r="J372" i="3"/>
  <c r="J270" i="3"/>
  <c r="J1682" i="3"/>
  <c r="J159" i="3"/>
  <c r="J1503" i="3"/>
  <c r="J1576" i="3"/>
  <c r="J752" i="3"/>
  <c r="J1198" i="3"/>
  <c r="J1371" i="3"/>
  <c r="J502" i="3"/>
  <c r="J394" i="3"/>
  <c r="J611" i="3"/>
  <c r="J334" i="3"/>
  <c r="J912" i="3"/>
  <c r="J885" i="3"/>
  <c r="J1018" i="3"/>
  <c r="J1084" i="3"/>
  <c r="J767" i="3"/>
  <c r="J1554" i="3"/>
  <c r="J1230" i="3"/>
  <c r="J350" i="3"/>
  <c r="J1446" i="3"/>
  <c r="J874" i="3"/>
  <c r="J617" i="3"/>
  <c r="J1660" i="3"/>
  <c r="J873" i="3"/>
  <c r="J1729" i="3"/>
  <c r="J609" i="3"/>
  <c r="J850" i="3"/>
  <c r="J666" i="3"/>
  <c r="J1639" i="3"/>
  <c r="J342" i="3"/>
  <c r="J1366" i="3"/>
  <c r="J481" i="3"/>
  <c r="J1164" i="3"/>
  <c r="J862" i="3"/>
  <c r="J295" i="3"/>
  <c r="J39" i="3"/>
  <c r="J1218" i="3"/>
  <c r="J574" i="3"/>
  <c r="J1683" i="3"/>
  <c r="J991" i="3"/>
  <c r="J758" i="3"/>
  <c r="J786" i="3"/>
  <c r="J1110" i="3"/>
  <c r="J1801" i="3"/>
  <c r="J1719" i="3"/>
  <c r="J1774" i="3"/>
  <c r="J126" i="3"/>
  <c r="J489" i="3"/>
  <c r="J802" i="3"/>
  <c r="J573" i="3"/>
  <c r="J447" i="3"/>
  <c r="J1652" i="3"/>
  <c r="J258" i="3"/>
  <c r="J480" i="3"/>
  <c r="J1387" i="3"/>
  <c r="J1296" i="3"/>
  <c r="J1548" i="3"/>
  <c r="J1469" i="3"/>
  <c r="J1130" i="3"/>
  <c r="J146" i="3"/>
  <c r="J1033" i="3"/>
  <c r="J1614" i="3"/>
  <c r="J1692" i="3"/>
  <c r="J612" i="3"/>
  <c r="J856" i="3"/>
  <c r="J1546" i="3"/>
  <c r="J1811" i="3"/>
  <c r="J1773" i="3"/>
  <c r="J266" i="3"/>
  <c r="J538" i="3"/>
  <c r="J98" i="3"/>
  <c r="J1079" i="3"/>
  <c r="J672" i="3"/>
  <c r="J1360" i="3"/>
  <c r="J847" i="3"/>
  <c r="J551" i="3"/>
  <c r="J614" i="3"/>
  <c r="J162" i="3"/>
  <c r="J464" i="3"/>
  <c r="J572" i="3"/>
  <c r="J547" i="3"/>
  <c r="J779" i="3"/>
  <c r="J1507" i="3"/>
  <c r="J893" i="3"/>
  <c r="J1621" i="3"/>
  <c r="J1786" i="3"/>
  <c r="J1736" i="3"/>
  <c r="J1670" i="3"/>
  <c r="J337" i="3"/>
  <c r="J929" i="3"/>
  <c r="J1220" i="3"/>
  <c r="J1323" i="3"/>
  <c r="J605" i="3"/>
  <c r="J883" i="3"/>
  <c r="J613" i="3"/>
  <c r="J1816" i="3"/>
  <c r="J782" i="3"/>
  <c r="J1556" i="3"/>
  <c r="J1080" i="3"/>
  <c r="J1197" i="3"/>
  <c r="J1355" i="3"/>
  <c r="J537" i="3"/>
  <c r="J1497" i="3"/>
  <c r="J1059" i="3"/>
  <c r="J33" i="3"/>
  <c r="J1829" i="3"/>
  <c r="J1800" i="3"/>
  <c r="J793" i="3"/>
  <c r="J838" i="3"/>
  <c r="J1067" i="3"/>
  <c r="J724" i="3"/>
  <c r="J701" i="3"/>
  <c r="J1208" i="3"/>
  <c r="J455" i="3"/>
  <c r="J224" i="3"/>
  <c r="J1011" i="3"/>
  <c r="J556" i="3"/>
  <c r="J562" i="3"/>
  <c r="J601" i="3"/>
  <c r="J407" i="3"/>
  <c r="J314" i="3"/>
  <c r="J1694" i="3"/>
  <c r="J1487" i="3"/>
  <c r="J726" i="3"/>
  <c r="J1012" i="3"/>
  <c r="J587" i="3"/>
  <c r="J739" i="3"/>
  <c r="J1627" i="3"/>
  <c r="J1827" i="3"/>
  <c r="J1026" i="3"/>
  <c r="J1112" i="3"/>
  <c r="J962" i="3"/>
  <c r="J149" i="3"/>
  <c r="J560" i="3"/>
  <c r="J1354" i="3"/>
  <c r="J1701" i="3"/>
  <c r="J1388" i="3"/>
  <c r="J389" i="3"/>
  <c r="J371" i="3"/>
  <c r="J1069" i="3"/>
  <c r="J841" i="3"/>
  <c r="J390" i="3"/>
  <c r="J1140" i="3"/>
  <c r="J510" i="3"/>
  <c r="J1473" i="3"/>
  <c r="J1476" i="3"/>
  <c r="J263" i="3"/>
  <c r="J607" i="3"/>
  <c r="J944" i="3"/>
  <c r="J1810" i="3"/>
  <c r="J1430" i="3"/>
  <c r="J1615" i="3"/>
  <c r="J1158" i="3"/>
  <c r="J1625" i="3"/>
  <c r="J492" i="3"/>
  <c r="J765" i="3"/>
  <c r="J443" i="3"/>
  <c r="J1461" i="3"/>
  <c r="J413" i="3"/>
  <c r="J603" i="3"/>
  <c r="J506" i="3"/>
  <c r="J1143" i="3"/>
  <c r="J484" i="3"/>
  <c r="J1651" i="3"/>
  <c r="J1610" i="3"/>
  <c r="J440" i="3"/>
  <c r="J1817" i="3"/>
  <c r="J1721" i="3"/>
  <c r="J938" i="3"/>
  <c r="J1223" i="3"/>
  <c r="J1306" i="3"/>
  <c r="J616" i="3"/>
  <c r="J1290" i="3"/>
  <c r="J433" i="3"/>
  <c r="J1413" i="3"/>
  <c r="J324" i="3"/>
  <c r="J1117" i="3"/>
  <c r="J331" i="3"/>
  <c r="J1824" i="3"/>
  <c r="J546" i="3"/>
  <c r="J1128" i="3"/>
  <c r="J1532" i="3"/>
  <c r="J1037" i="3"/>
  <c r="J1087" i="3"/>
  <c r="J1286" i="3"/>
  <c r="J50" i="3"/>
  <c r="J977" i="3"/>
  <c r="J483" i="3"/>
  <c r="J731" i="3"/>
  <c r="J729" i="3"/>
  <c r="J652" i="3"/>
  <c r="J503" i="3"/>
  <c r="J1229" i="3"/>
  <c r="J1717" i="3"/>
  <c r="J533" i="3"/>
  <c r="J120" i="3"/>
  <c r="J778" i="3"/>
  <c r="J733" i="3"/>
  <c r="J1382" i="3"/>
  <c r="J882" i="3"/>
  <c r="J155" i="3"/>
  <c r="J1680" i="3"/>
  <c r="J1050" i="3"/>
  <c r="J1608" i="3"/>
  <c r="J530" i="3"/>
  <c r="J1458" i="3"/>
  <c r="J1171" i="3"/>
  <c r="J1334" i="3"/>
  <c r="J1579" i="3"/>
  <c r="J1676" i="3"/>
  <c r="J473" i="3"/>
  <c r="J1763" i="3"/>
  <c r="J1594" i="3"/>
  <c r="J1791" i="3"/>
  <c r="J813" i="3"/>
  <c r="J1724" i="3"/>
  <c r="J655" i="3"/>
  <c r="J1347" i="3"/>
  <c r="J781" i="3"/>
  <c r="J168" i="3"/>
  <c r="J459" i="3"/>
  <c r="J1271" i="3"/>
  <c r="J626" i="3"/>
  <c r="J1600" i="3"/>
  <c r="J276" i="3"/>
  <c r="J722" i="3"/>
  <c r="J1416" i="3"/>
  <c r="J1465" i="3"/>
  <c r="J1178" i="3"/>
  <c r="J1231" i="3"/>
  <c r="J974" i="3"/>
  <c r="J1480" i="3"/>
  <c r="J1252" i="3"/>
  <c r="J495" i="3"/>
  <c r="J308" i="3"/>
  <c r="J1629" i="3"/>
  <c r="J1468" i="3"/>
  <c r="J570" i="3"/>
  <c r="J1330" i="3"/>
  <c r="J386" i="3"/>
  <c r="J780" i="3"/>
  <c r="J1728" i="3"/>
  <c r="J948" i="3"/>
  <c r="J1484" i="3"/>
  <c r="J1294" i="3"/>
  <c r="J375" i="3"/>
  <c r="J272" i="3"/>
  <c r="J1720" i="3"/>
  <c r="J521" i="3"/>
  <c r="J868" i="3"/>
  <c r="J1232" i="3"/>
  <c r="J569" i="3"/>
  <c r="J1595" i="3"/>
  <c r="J1357" i="3"/>
  <c r="J994" i="3"/>
  <c r="J408" i="3"/>
  <c r="J1539" i="3"/>
  <c r="J1071" i="3"/>
  <c r="J1276" i="3"/>
  <c r="J1623" i="3"/>
  <c r="J1398" i="3"/>
  <c r="J461" i="3"/>
  <c r="J644" i="3"/>
  <c r="J135" i="3"/>
  <c r="J1802" i="3"/>
  <c r="J1807" i="3"/>
  <c r="J1486" i="3"/>
  <c r="J905" i="3"/>
  <c r="J1138" i="3"/>
  <c r="J347" i="3"/>
  <c r="J1131" i="3"/>
  <c r="J1288" i="3"/>
  <c r="J963" i="3"/>
  <c r="J1083" i="3"/>
  <c r="J1772" i="3"/>
  <c r="J414" i="3"/>
  <c r="J446" i="3"/>
  <c r="J1490" i="3"/>
  <c r="J712" i="3"/>
  <c r="J267" i="3"/>
  <c r="J1200" i="3"/>
  <c r="J1146" i="3"/>
  <c r="J727" i="3"/>
  <c r="J1412" i="3"/>
  <c r="J1250" i="3"/>
  <c r="J1564" i="3"/>
  <c r="J1572" i="3"/>
  <c r="J1356" i="3"/>
  <c r="J871" i="3"/>
  <c r="J1405" i="3"/>
  <c r="J852" i="3"/>
  <c r="J471" i="3"/>
  <c r="J158" i="3"/>
  <c r="J416" i="3"/>
  <c r="J1182" i="3"/>
  <c r="J689" i="3"/>
  <c r="J1739" i="3"/>
  <c r="J968" i="3"/>
  <c r="J1636" i="3"/>
  <c r="J111" i="3"/>
  <c r="J1770" i="3"/>
  <c r="J1056" i="3"/>
  <c r="J1742" i="3"/>
  <c r="J693" i="3"/>
  <c r="J1404" i="3"/>
  <c r="J651" i="3"/>
  <c r="J1650" i="3"/>
  <c r="J1127" i="3"/>
  <c r="J946" i="3"/>
  <c r="J809" i="3"/>
  <c r="J509" i="3"/>
  <c r="J1761" i="3"/>
  <c r="J1727" i="3"/>
  <c r="J1297" i="3"/>
  <c r="J1780" i="3"/>
  <c r="J783" i="3"/>
  <c r="J743" i="3"/>
  <c r="J748" i="3"/>
  <c r="J1768" i="3"/>
  <c r="J271" i="3"/>
  <c r="J150" i="3"/>
  <c r="J1568" i="3"/>
  <c r="J971" i="3"/>
  <c r="J249" i="3"/>
  <c r="J554" i="3"/>
  <c r="J863" i="3"/>
  <c r="J282" i="3"/>
  <c r="J1448" i="3"/>
  <c r="J690" i="3"/>
  <c r="J1111" i="3"/>
  <c r="J945" i="3"/>
  <c r="J662" i="3"/>
  <c r="J1747" i="3"/>
  <c r="J1757" i="3"/>
  <c r="J321" i="3"/>
  <c r="J1120" i="3"/>
  <c r="J1616" i="3"/>
  <c r="J1086" i="3"/>
  <c r="J453" i="3"/>
  <c r="J505" i="3"/>
  <c r="J490" i="3"/>
  <c r="J1408" i="3"/>
  <c r="J740" i="3"/>
  <c r="J1281" i="3"/>
  <c r="J259" i="3"/>
  <c r="J1157" i="3"/>
  <c r="J899" i="3"/>
  <c r="J635" i="3"/>
  <c r="J418" i="3"/>
  <c r="J1820" i="3"/>
  <c r="J586" i="3"/>
  <c r="J738" i="3"/>
  <c r="J1322" i="3"/>
  <c r="J462" i="3"/>
  <c r="J1606" i="3"/>
  <c r="J1731" i="3"/>
  <c r="J1311" i="3"/>
  <c r="J335" i="3"/>
  <c r="J795" i="3"/>
  <c r="J1183" i="3"/>
  <c r="J1201" i="3"/>
  <c r="J1618" i="3"/>
  <c r="J624" i="3"/>
  <c r="J385" i="3"/>
  <c r="J1685" i="3"/>
  <c r="J656" i="3"/>
  <c r="J593" i="3"/>
  <c r="J1472" i="3"/>
  <c r="J730" i="3"/>
  <c r="J1317" i="3"/>
  <c r="J876" i="3"/>
  <c r="J1806" i="3"/>
  <c r="J1116" i="3"/>
  <c r="J445" i="3"/>
  <c r="J1181" i="3"/>
  <c r="J1704" i="3"/>
  <c r="J766" i="3"/>
  <c r="J1512" i="3"/>
  <c r="J1389" i="3"/>
  <c r="J919" i="3"/>
  <c r="J269" i="3"/>
  <c r="J1653" i="3"/>
  <c r="J365" i="3"/>
  <c r="J250" i="3"/>
  <c r="J1662" i="3"/>
  <c r="J797" i="3"/>
  <c r="J245" i="3"/>
  <c r="J621" i="3"/>
  <c r="J935" i="3"/>
  <c r="J1014" i="3"/>
  <c r="J1637" i="3"/>
  <c r="J1495" i="3"/>
  <c r="J1678" i="3"/>
  <c r="J1764" i="3"/>
  <c r="J1188" i="3"/>
  <c r="J1162" i="3"/>
  <c r="J760" i="3"/>
  <c r="J1074" i="3"/>
  <c r="J931" i="3"/>
  <c r="J794" i="3"/>
  <c r="J921" i="3"/>
  <c r="J310" i="3"/>
  <c r="J1345" i="3"/>
  <c r="J1460" i="3"/>
  <c r="J1030" i="3"/>
  <c r="J1210" i="3"/>
  <c r="J488" i="3"/>
  <c r="J1383" i="3"/>
  <c r="J1043" i="3"/>
  <c r="J1630" i="3"/>
  <c r="J1423" i="3"/>
  <c r="J708" i="3"/>
  <c r="J1068" i="3"/>
  <c r="J1601" i="3"/>
  <c r="J1702" i="3"/>
  <c r="J1681" i="3"/>
  <c r="J469" i="3"/>
  <c r="J1792" i="3"/>
  <c r="J475" i="3"/>
  <c r="J516" i="3"/>
  <c r="J1626" i="3"/>
  <c r="J1566" i="3"/>
  <c r="J1392" i="3"/>
  <c r="J1169" i="3"/>
  <c r="J1341" i="3"/>
  <c r="J895" i="3"/>
  <c r="J476" i="3"/>
  <c r="J639" i="3"/>
  <c r="J1090" i="3"/>
  <c r="J911" i="3"/>
  <c r="J1073" i="3"/>
  <c r="J1777" i="3"/>
  <c r="J1085" i="3"/>
  <c r="J1467" i="3"/>
  <c r="J256" i="3"/>
  <c r="J555" i="3"/>
  <c r="J1153" i="3"/>
  <c r="J1620" i="3"/>
  <c r="J477" i="3"/>
  <c r="J397" i="3"/>
  <c r="J1308" i="3"/>
  <c r="J1741" i="3"/>
  <c r="J770" i="3"/>
  <c r="J1452" i="3"/>
  <c r="J1575" i="3"/>
  <c r="J1361" i="3"/>
  <c r="J1832" i="3"/>
  <c r="J463" i="3"/>
  <c r="J1300" i="3"/>
  <c r="J361" i="3"/>
  <c r="J212" i="3"/>
  <c r="J369" i="3"/>
  <c r="J1000" i="3"/>
  <c r="J1778" i="3"/>
  <c r="J1544" i="3"/>
  <c r="J1237" i="3"/>
  <c r="J1438" i="3"/>
  <c r="J1641" i="3"/>
  <c r="J1393" i="3"/>
  <c r="J1642" i="3"/>
  <c r="J904" i="3"/>
  <c r="J1184" i="3"/>
  <c r="J1151" i="3"/>
  <c r="J804" i="3"/>
  <c r="J1521" i="3"/>
  <c r="J1745" i="3"/>
  <c r="J600" i="3"/>
  <c r="J1746" i="3"/>
  <c r="J553" i="3"/>
  <c r="J1599" i="3"/>
  <c r="J659" i="3"/>
  <c r="J824" i="3"/>
  <c r="J875" i="3"/>
  <c r="J424" i="3"/>
  <c r="J1750" i="3"/>
  <c r="J363" i="3"/>
  <c r="J367" i="3"/>
  <c r="J955" i="3"/>
  <c r="J1591" i="3"/>
  <c r="J333" i="3"/>
  <c r="J1500" i="3"/>
  <c r="J1099" i="3"/>
  <c r="J1187" i="3"/>
  <c r="J1661" i="3"/>
  <c r="J1289" i="3"/>
  <c r="J568" i="3"/>
  <c r="J240" i="3"/>
  <c r="J1644" i="3"/>
  <c r="J1422" i="3"/>
  <c r="J582" i="3"/>
  <c r="J1583" i="3"/>
  <c r="J705" i="3"/>
  <c r="J1709" i="3"/>
  <c r="J284" i="3"/>
  <c r="J241" i="3"/>
  <c r="J889" i="3"/>
  <c r="J1039" i="3"/>
  <c r="J995" i="3"/>
  <c r="J456" i="3"/>
  <c r="J1713" i="3"/>
  <c r="J908" i="3"/>
  <c r="J1531" i="3"/>
  <c r="J1743" i="3"/>
  <c r="J329" i="3"/>
  <c r="J1510" i="3"/>
  <c r="J511" i="3"/>
  <c r="J1399" i="3"/>
  <c r="J673" i="3"/>
  <c r="J996" i="3"/>
  <c r="J927" i="3"/>
  <c r="J1445" i="3"/>
  <c r="J1738" i="3"/>
  <c r="J1406" i="3"/>
  <c r="J750" i="3"/>
  <c r="J1401" i="3"/>
  <c r="J1684" i="3"/>
  <c r="J1094" i="3"/>
  <c r="J380" i="3"/>
  <c r="J710" i="3"/>
  <c r="J661" i="3"/>
  <c r="J435" i="3"/>
  <c r="J1167" i="3"/>
  <c r="J254" i="3"/>
  <c r="J1706" i="3"/>
  <c r="J1825" i="3"/>
  <c r="J527" i="3"/>
  <c r="J523" i="3"/>
  <c r="J1514" i="3"/>
  <c r="J1213" i="3"/>
  <c r="J665" i="3"/>
  <c r="J1560" i="3"/>
  <c r="J1088" i="3"/>
  <c r="J1353" i="3"/>
  <c r="J1049" i="3"/>
  <c r="J1219" i="3"/>
  <c r="J1166" i="3"/>
  <c r="J1693" i="3"/>
  <c r="J1217" i="3"/>
  <c r="J1789" i="3"/>
  <c r="J409" i="3"/>
  <c r="J840" i="3"/>
  <c r="J787" i="3"/>
  <c r="J891" i="3"/>
  <c r="J746" i="3"/>
  <c r="J1156" i="3"/>
  <c r="J853" i="3"/>
  <c r="J1038" i="3"/>
  <c r="J298" i="3"/>
  <c r="J438" i="3"/>
  <c r="J1259" i="3"/>
  <c r="J1590" i="3"/>
  <c r="J1790" i="3"/>
  <c r="J698" i="3"/>
  <c r="J1261" i="3"/>
  <c r="J1771" i="3"/>
  <c r="J304" i="3"/>
  <c r="J936" i="3"/>
  <c r="J773" i="3"/>
  <c r="J1477" i="3"/>
  <c r="J1045" i="3"/>
  <c r="J425" i="3"/>
  <c r="J1481" i="3"/>
  <c r="J387" i="3"/>
  <c r="J1126" i="3"/>
  <c r="J1032" i="3"/>
  <c r="J1498" i="3"/>
  <c r="J1668" i="3"/>
  <c r="J713" i="3"/>
  <c r="J1754" i="3"/>
  <c r="J402" i="3"/>
  <c r="J1561" i="3"/>
  <c r="J246" i="3"/>
  <c r="J338" i="3"/>
  <c r="J1805" i="3"/>
  <c r="J1051" i="3"/>
  <c r="J1439" i="3"/>
  <c r="J800" i="3"/>
  <c r="J1765" i="3"/>
  <c r="J247" i="3"/>
  <c r="J1539" i="12" l="1"/>
  <c r="K1851" i="12"/>
  <c r="J2148" i="12"/>
  <c r="J2112" i="12"/>
  <c r="J2088" i="12"/>
  <c r="J2052" i="12"/>
  <c r="J2016" i="12"/>
  <c r="J1980" i="12"/>
  <c r="K2016" i="12"/>
  <c r="J2124" i="12"/>
  <c r="J2076" i="12"/>
  <c r="J2040" i="12"/>
  <c r="J2004" i="12"/>
  <c r="K1731" i="12"/>
  <c r="K2148" i="12"/>
  <c r="K1269" i="12"/>
  <c r="J2136" i="12"/>
  <c r="J2100" i="12"/>
  <c r="J2064" i="12"/>
  <c r="J2028" i="12"/>
  <c r="J1992" i="12"/>
  <c r="K2088" i="12"/>
  <c r="K2076" i="12"/>
  <c r="L5" i="12"/>
  <c r="K5" i="12"/>
  <c r="J5" i="12"/>
  <c r="L35" i="12"/>
  <c r="K35" i="12"/>
  <c r="J35" i="12"/>
  <c r="L101" i="12"/>
  <c r="K101" i="12"/>
  <c r="J101" i="12"/>
  <c r="L107" i="12"/>
  <c r="K107" i="12"/>
  <c r="J107" i="12"/>
  <c r="L137" i="12"/>
  <c r="K137" i="12"/>
  <c r="J137" i="12"/>
  <c r="L143" i="12"/>
  <c r="K143" i="12"/>
  <c r="J143" i="12"/>
  <c r="L149" i="12"/>
  <c r="K149" i="12"/>
  <c r="J149" i="12"/>
  <c r="L173" i="12"/>
  <c r="K173" i="12"/>
  <c r="J173" i="12"/>
  <c r="L197" i="12"/>
  <c r="K197" i="12"/>
  <c r="J197" i="12"/>
  <c r="L203" i="12"/>
  <c r="K203" i="12"/>
  <c r="J203" i="12"/>
  <c r="L227" i="12"/>
  <c r="K227" i="12"/>
  <c r="J227" i="12"/>
  <c r="L275" i="12"/>
  <c r="K275" i="12"/>
  <c r="J275" i="12"/>
  <c r="L281" i="12"/>
  <c r="K281" i="12"/>
  <c r="J281" i="12"/>
  <c r="L401" i="12"/>
  <c r="K401" i="12"/>
  <c r="J401" i="12"/>
  <c r="L407" i="12"/>
  <c r="K407" i="12"/>
  <c r="J407" i="12"/>
  <c r="K425" i="12"/>
  <c r="L425" i="12"/>
  <c r="J425" i="12"/>
  <c r="L437" i="12"/>
  <c r="K437" i="12"/>
  <c r="J437" i="12"/>
  <c r="L479" i="12"/>
  <c r="K479" i="12"/>
  <c r="J479" i="12"/>
  <c r="L503" i="12"/>
  <c r="K503" i="12"/>
  <c r="J503" i="12"/>
  <c r="L515" i="12"/>
  <c r="K515" i="12"/>
  <c r="J515" i="12"/>
  <c r="L527" i="12"/>
  <c r="K527" i="12"/>
  <c r="J527" i="12"/>
  <c r="L545" i="12"/>
  <c r="K545" i="12"/>
  <c r="J545" i="12"/>
  <c r="L551" i="12"/>
  <c r="K551" i="12"/>
  <c r="J551" i="12"/>
  <c r="L569" i="12"/>
  <c r="K569" i="12"/>
  <c r="J569" i="12"/>
  <c r="L605" i="12"/>
  <c r="K605" i="12"/>
  <c r="J605" i="12"/>
  <c r="L617" i="12"/>
  <c r="K617" i="12"/>
  <c r="J617" i="12"/>
  <c r="L629" i="12"/>
  <c r="K629" i="12"/>
  <c r="L641" i="12"/>
  <c r="K641" i="12"/>
  <c r="J641" i="12"/>
  <c r="L653" i="12"/>
  <c r="K653" i="12"/>
  <c r="J653" i="12"/>
  <c r="L659" i="12"/>
  <c r="K659" i="12"/>
  <c r="J659" i="12"/>
  <c r="L665" i="12"/>
  <c r="K665" i="12"/>
  <c r="L695" i="12"/>
  <c r="K695" i="12"/>
  <c r="J695" i="12"/>
  <c r="L707" i="12"/>
  <c r="K707" i="12"/>
  <c r="J707" i="12"/>
  <c r="K719" i="12"/>
  <c r="L719" i="12"/>
  <c r="J719" i="12"/>
  <c r="L725" i="12"/>
  <c r="K725" i="12"/>
  <c r="J725" i="12"/>
  <c r="L743" i="12"/>
  <c r="K743" i="12"/>
  <c r="J743" i="12"/>
  <c r="K755" i="12"/>
  <c r="L755" i="12"/>
  <c r="J755" i="12"/>
  <c r="L761" i="12"/>
  <c r="K761" i="12"/>
  <c r="J761" i="12"/>
  <c r="L767" i="12"/>
  <c r="K767" i="12"/>
  <c r="J767" i="12"/>
  <c r="K791" i="12"/>
  <c r="L791" i="12"/>
  <c r="J791" i="12"/>
  <c r="L809" i="12"/>
  <c r="K809" i="12"/>
  <c r="J809" i="12"/>
  <c r="L815" i="12"/>
  <c r="K815" i="12"/>
  <c r="J815" i="12"/>
  <c r="L821" i="12"/>
  <c r="K821" i="12"/>
  <c r="J821" i="12"/>
  <c r="K827" i="12"/>
  <c r="L827" i="12"/>
  <c r="J827" i="12"/>
  <c r="L839" i="12"/>
  <c r="K839" i="12"/>
  <c r="J839" i="12"/>
  <c r="L857" i="12"/>
  <c r="K857" i="12"/>
  <c r="J857" i="12"/>
  <c r="L869" i="12"/>
  <c r="K869" i="12"/>
  <c r="J869" i="12"/>
  <c r="L875" i="12"/>
  <c r="K875" i="12"/>
  <c r="J875" i="12"/>
  <c r="L881" i="12"/>
  <c r="K881" i="12"/>
  <c r="J881" i="12"/>
  <c r="K899" i="12"/>
  <c r="L899" i="12"/>
  <c r="J899" i="12"/>
  <c r="L905" i="12"/>
  <c r="K905" i="12"/>
  <c r="J905" i="12"/>
  <c r="L977" i="12"/>
  <c r="K977" i="12"/>
  <c r="J977" i="12"/>
  <c r="L989" i="12"/>
  <c r="K989" i="12"/>
  <c r="J989" i="12"/>
  <c r="L995" i="12"/>
  <c r="K995" i="12"/>
  <c r="J995" i="12"/>
  <c r="L1007" i="12"/>
  <c r="K1007" i="12"/>
  <c r="J1007" i="12"/>
  <c r="L1013" i="12"/>
  <c r="K1013" i="12"/>
  <c r="J1013" i="12"/>
  <c r="L1019" i="12"/>
  <c r="K1019" i="12"/>
  <c r="J1019" i="12"/>
  <c r="L1025" i="12"/>
  <c r="K1025" i="12"/>
  <c r="J1025" i="12"/>
  <c r="L1049" i="12"/>
  <c r="K1049" i="12"/>
  <c r="J1049" i="12"/>
  <c r="L1055" i="12"/>
  <c r="K1055" i="12"/>
  <c r="J1055" i="12"/>
  <c r="L1061" i="12"/>
  <c r="K1061" i="12"/>
  <c r="J1061" i="12"/>
  <c r="L1067" i="12"/>
  <c r="K1067" i="12"/>
  <c r="J1067" i="12"/>
  <c r="L1085" i="12"/>
  <c r="K1085" i="12"/>
  <c r="J1085" i="12"/>
  <c r="L1091" i="12"/>
  <c r="K1091" i="12"/>
  <c r="J1091" i="12"/>
  <c r="L1127" i="12"/>
  <c r="K1127" i="12"/>
  <c r="J1127" i="12"/>
  <c r="L1133" i="12"/>
  <c r="J1133" i="12"/>
  <c r="K1133" i="12"/>
  <c r="L1169" i="12"/>
  <c r="J1169" i="12"/>
  <c r="K1169" i="12"/>
  <c r="L1181" i="12"/>
  <c r="K1181" i="12"/>
  <c r="J1181" i="12"/>
  <c r="L1205" i="12"/>
  <c r="J1205" i="12"/>
  <c r="K1205" i="12"/>
  <c r="L1229" i="12"/>
  <c r="K1229" i="12"/>
  <c r="J1229" i="12"/>
  <c r="L1241" i="12"/>
  <c r="J1241" i="12"/>
  <c r="K1241" i="12"/>
  <c r="L1253" i="12"/>
  <c r="K1253" i="12"/>
  <c r="J1253" i="12"/>
  <c r="L1259" i="12"/>
  <c r="J1259" i="12"/>
  <c r="K1259" i="12"/>
  <c r="L1295" i="12"/>
  <c r="J1295" i="12"/>
  <c r="K1295" i="12"/>
  <c r="L1313" i="12"/>
  <c r="J1313" i="12"/>
  <c r="K1313" i="12"/>
  <c r="L1349" i="12"/>
  <c r="J1349" i="12"/>
  <c r="K1349" i="12"/>
  <c r="L1355" i="12"/>
  <c r="K1355" i="12"/>
  <c r="J1355" i="12"/>
  <c r="L1367" i="12"/>
  <c r="J1367" i="12"/>
  <c r="K1367" i="12"/>
  <c r="L1397" i="12"/>
  <c r="K1397" i="12"/>
  <c r="J1397" i="12"/>
  <c r="L1409" i="12"/>
  <c r="K1409" i="12"/>
  <c r="J1409" i="12"/>
  <c r="L1439" i="12"/>
  <c r="J1439" i="12"/>
  <c r="K1439" i="12"/>
  <c r="L1463" i="12"/>
  <c r="K1463" i="12"/>
  <c r="J1463" i="12"/>
  <c r="L1595" i="12"/>
  <c r="K1595" i="12"/>
  <c r="L1625" i="12"/>
  <c r="K1625" i="12"/>
  <c r="L1631" i="12"/>
  <c r="K1631" i="12"/>
  <c r="L1643" i="12"/>
  <c r="K1643" i="12"/>
  <c r="L1655" i="12"/>
  <c r="K1655" i="12"/>
  <c r="L1673" i="12"/>
  <c r="K1673" i="12"/>
  <c r="L1679" i="12"/>
  <c r="K1679" i="12"/>
  <c r="L1685" i="12"/>
  <c r="K1685" i="12"/>
  <c r="L1691" i="12"/>
  <c r="K1691" i="12"/>
  <c r="L1751" i="12"/>
  <c r="K1751" i="12"/>
  <c r="L1757" i="12"/>
  <c r="K1757" i="12"/>
  <c r="L1787" i="12"/>
  <c r="K1787" i="12"/>
  <c r="L1793" i="12"/>
  <c r="K1793" i="12"/>
  <c r="L1799" i="12"/>
  <c r="K1799" i="12"/>
  <c r="L1805" i="12"/>
  <c r="K1805" i="12"/>
  <c r="L1835" i="12"/>
  <c r="K1835" i="12"/>
  <c r="L1841" i="12"/>
  <c r="K1841" i="12"/>
  <c r="L1853" i="12"/>
  <c r="K1853" i="12"/>
  <c r="L1859" i="12"/>
  <c r="K1859" i="12"/>
  <c r="L1871" i="12"/>
  <c r="K1871" i="12"/>
  <c r="L1889" i="12"/>
  <c r="K1889" i="12"/>
  <c r="L1895" i="12"/>
  <c r="K1895" i="12"/>
  <c r="L1925" i="12"/>
  <c r="K1925" i="12"/>
  <c r="L1931" i="12"/>
  <c r="K1931" i="12"/>
  <c r="L1955" i="12"/>
  <c r="K1955" i="12"/>
  <c r="L1979" i="12"/>
  <c r="K1979" i="12"/>
  <c r="L1991" i="12"/>
  <c r="K1991" i="12"/>
  <c r="L2009" i="12"/>
  <c r="K2009" i="12"/>
  <c r="L2141" i="12"/>
  <c r="K2141" i="12"/>
  <c r="L2147" i="12"/>
  <c r="K2147" i="12"/>
  <c r="J1841" i="12"/>
  <c r="K1583" i="12"/>
  <c r="L6" i="12"/>
  <c r="K6" i="12"/>
  <c r="J6" i="12"/>
  <c r="L12" i="12"/>
  <c r="K12" i="12"/>
  <c r="L18" i="12"/>
  <c r="K18" i="12"/>
  <c r="J18" i="12"/>
  <c r="L24" i="12"/>
  <c r="K24" i="12"/>
  <c r="L30" i="12"/>
  <c r="K30" i="12"/>
  <c r="J30" i="12"/>
  <c r="L36" i="12"/>
  <c r="K36" i="12"/>
  <c r="L42" i="12"/>
  <c r="K42" i="12"/>
  <c r="J42" i="12"/>
  <c r="L48" i="12"/>
  <c r="K48" i="12"/>
  <c r="L54" i="12"/>
  <c r="K54" i="12"/>
  <c r="J54" i="12"/>
  <c r="L60" i="12"/>
  <c r="K60" i="12"/>
  <c r="L66" i="12"/>
  <c r="K66" i="12"/>
  <c r="J66" i="12"/>
  <c r="L72" i="12"/>
  <c r="K72" i="12"/>
  <c r="L78" i="12"/>
  <c r="K78" i="12"/>
  <c r="J78" i="12"/>
  <c r="L84" i="12"/>
  <c r="K84" i="12"/>
  <c r="J84" i="12"/>
  <c r="L90" i="12"/>
  <c r="K90" i="12"/>
  <c r="L96" i="12"/>
  <c r="K96" i="12"/>
  <c r="J96" i="12"/>
  <c r="L102" i="12"/>
  <c r="K102" i="12"/>
  <c r="J102" i="12"/>
  <c r="L108" i="12"/>
  <c r="K108" i="12"/>
  <c r="L114" i="12"/>
  <c r="K114" i="12"/>
  <c r="J114" i="12"/>
  <c r="L120" i="12"/>
  <c r="K120" i="12"/>
  <c r="J120" i="12"/>
  <c r="L126" i="12"/>
  <c r="K126" i="12"/>
  <c r="L132" i="12"/>
  <c r="K132" i="12"/>
  <c r="J132" i="12"/>
  <c r="L138" i="12"/>
  <c r="K138" i="12"/>
  <c r="J138" i="12"/>
  <c r="L144" i="12"/>
  <c r="K144" i="12"/>
  <c r="L150" i="12"/>
  <c r="K150" i="12"/>
  <c r="J150" i="12"/>
  <c r="L156" i="12"/>
  <c r="K156" i="12"/>
  <c r="J156" i="12"/>
  <c r="L162" i="12"/>
  <c r="K162" i="12"/>
  <c r="L168" i="12"/>
  <c r="K168" i="12"/>
  <c r="J168" i="12"/>
  <c r="L174" i="12"/>
  <c r="K174" i="12"/>
  <c r="J174" i="12"/>
  <c r="L180" i="12"/>
  <c r="K180" i="12"/>
  <c r="L186" i="12"/>
  <c r="K186" i="12"/>
  <c r="J186" i="12"/>
  <c r="L192" i="12"/>
  <c r="K192" i="12"/>
  <c r="J192" i="12"/>
  <c r="L198" i="12"/>
  <c r="K198" i="12"/>
  <c r="L204" i="12"/>
  <c r="K204" i="12"/>
  <c r="J204" i="12"/>
  <c r="L210" i="12"/>
  <c r="K210" i="12"/>
  <c r="J210" i="12"/>
  <c r="L216" i="12"/>
  <c r="K216" i="12"/>
  <c r="L222" i="12"/>
  <c r="K222" i="12"/>
  <c r="J222" i="12"/>
  <c r="L228" i="12"/>
  <c r="K228" i="12"/>
  <c r="J228" i="12"/>
  <c r="L234" i="12"/>
  <c r="K234" i="12"/>
  <c r="L240" i="12"/>
  <c r="K240" i="12"/>
  <c r="J240" i="12"/>
  <c r="L246" i="12"/>
  <c r="K246" i="12"/>
  <c r="J246" i="12"/>
  <c r="L252" i="12"/>
  <c r="K252" i="12"/>
  <c r="L258" i="12"/>
  <c r="K258" i="12"/>
  <c r="J258" i="12"/>
  <c r="L264" i="12"/>
  <c r="K264" i="12"/>
  <c r="J264" i="12"/>
  <c r="L270" i="12"/>
  <c r="K270" i="12"/>
  <c r="L276" i="12"/>
  <c r="K276" i="12"/>
  <c r="J276" i="12"/>
  <c r="L282" i="12"/>
  <c r="K282" i="12"/>
  <c r="J282" i="12"/>
  <c r="L288" i="12"/>
  <c r="K288" i="12"/>
  <c r="L294" i="12"/>
  <c r="J294" i="12"/>
  <c r="L300" i="12"/>
  <c r="K300" i="12"/>
  <c r="J300" i="12"/>
  <c r="L306" i="12"/>
  <c r="K306" i="12"/>
  <c r="J306" i="12"/>
  <c r="L312" i="12"/>
  <c r="K312" i="12"/>
  <c r="L318" i="12"/>
  <c r="K318" i="12"/>
  <c r="J318" i="12"/>
  <c r="L324" i="12"/>
  <c r="K324" i="12"/>
  <c r="J324" i="12"/>
  <c r="L330" i="12"/>
  <c r="K330" i="12"/>
  <c r="J330" i="12"/>
  <c r="L336" i="12"/>
  <c r="K336" i="12"/>
  <c r="J336" i="12"/>
  <c r="L342" i="12"/>
  <c r="K342" i="12"/>
  <c r="J342" i="12"/>
  <c r="L348" i="12"/>
  <c r="K348" i="12"/>
  <c r="L354" i="12"/>
  <c r="K354" i="12"/>
  <c r="J354" i="12"/>
  <c r="L360" i="12"/>
  <c r="K360" i="12"/>
  <c r="J360" i="12"/>
  <c r="L366" i="12"/>
  <c r="K366" i="12"/>
  <c r="J366" i="12"/>
  <c r="L372" i="12"/>
  <c r="K372" i="12"/>
  <c r="J372" i="12"/>
  <c r="L378" i="12"/>
  <c r="K378" i="12"/>
  <c r="J378" i="12"/>
  <c r="L384" i="12"/>
  <c r="K384" i="12"/>
  <c r="L390" i="12"/>
  <c r="K390" i="12"/>
  <c r="J390" i="12"/>
  <c r="L396" i="12"/>
  <c r="K396" i="12"/>
  <c r="J396" i="12"/>
  <c r="L402" i="12"/>
  <c r="K402" i="12"/>
  <c r="J402" i="12"/>
  <c r="L408" i="12"/>
  <c r="K408" i="12"/>
  <c r="J408" i="12"/>
  <c r="L414" i="12"/>
  <c r="K414" i="12"/>
  <c r="J414" i="12"/>
  <c r="L420" i="12"/>
  <c r="K420" i="12"/>
  <c r="L426" i="12"/>
  <c r="K426" i="12"/>
  <c r="J426" i="12"/>
  <c r="L432" i="12"/>
  <c r="K432" i="12"/>
  <c r="J432" i="12"/>
  <c r="L438" i="12"/>
  <c r="K438" i="12"/>
  <c r="J438" i="12"/>
  <c r="L444" i="12"/>
  <c r="K444" i="12"/>
  <c r="J444" i="12"/>
  <c r="L450" i="12"/>
  <c r="K450" i="12"/>
  <c r="J450" i="12"/>
  <c r="L456" i="12"/>
  <c r="K456" i="12"/>
  <c r="L462" i="12"/>
  <c r="K462" i="12"/>
  <c r="J462" i="12"/>
  <c r="L468" i="12"/>
  <c r="K468" i="12"/>
  <c r="J468" i="12"/>
  <c r="L474" i="12"/>
  <c r="K474" i="12"/>
  <c r="J474" i="12"/>
  <c r="L480" i="12"/>
  <c r="K480" i="12"/>
  <c r="J480" i="12"/>
  <c r="L486" i="12"/>
  <c r="K486" i="12"/>
  <c r="J486" i="12"/>
  <c r="L492" i="12"/>
  <c r="K492" i="12"/>
  <c r="L498" i="12"/>
  <c r="K498" i="12"/>
  <c r="J498" i="12"/>
  <c r="L504" i="12"/>
  <c r="K504" i="12"/>
  <c r="J504" i="12"/>
  <c r="L510" i="12"/>
  <c r="K510" i="12"/>
  <c r="J510" i="12"/>
  <c r="L516" i="12"/>
  <c r="K516" i="12"/>
  <c r="J516" i="12"/>
  <c r="L522" i="12"/>
  <c r="K522" i="12"/>
  <c r="J522" i="12"/>
  <c r="L528" i="12"/>
  <c r="K528" i="12"/>
  <c r="L534" i="12"/>
  <c r="K534" i="12"/>
  <c r="J534" i="12"/>
  <c r="L540" i="12"/>
  <c r="K540" i="12"/>
  <c r="J540" i="12"/>
  <c r="L546" i="12"/>
  <c r="K546" i="12"/>
  <c r="J546" i="12"/>
  <c r="L552" i="12"/>
  <c r="K552" i="12"/>
  <c r="J552" i="12"/>
  <c r="L558" i="12"/>
  <c r="K558" i="12"/>
  <c r="J558" i="12"/>
  <c r="L564" i="12"/>
  <c r="K564" i="12"/>
  <c r="L570" i="12"/>
  <c r="K570" i="12"/>
  <c r="J570" i="12"/>
  <c r="L576" i="12"/>
  <c r="K576" i="12"/>
  <c r="J576" i="12"/>
  <c r="L582" i="12"/>
  <c r="K582" i="12"/>
  <c r="J582" i="12"/>
  <c r="L588" i="12"/>
  <c r="K588" i="12"/>
  <c r="J588" i="12"/>
  <c r="L594" i="12"/>
  <c r="K594" i="12"/>
  <c r="J594" i="12"/>
  <c r="L600" i="12"/>
  <c r="K600" i="12"/>
  <c r="L606" i="12"/>
  <c r="K606" i="12"/>
  <c r="J606" i="12"/>
  <c r="L612" i="12"/>
  <c r="K612" i="12"/>
  <c r="J612" i="12"/>
  <c r="L618" i="12"/>
  <c r="K618" i="12"/>
  <c r="J618" i="12"/>
  <c r="L624" i="12"/>
  <c r="K624" i="12"/>
  <c r="J624" i="12"/>
  <c r="L630" i="12"/>
  <c r="K630" i="12"/>
  <c r="J630" i="12"/>
  <c r="L636" i="12"/>
  <c r="K636" i="12"/>
  <c r="L642" i="12"/>
  <c r="K642" i="12"/>
  <c r="J642" i="12"/>
  <c r="L648" i="12"/>
  <c r="K648" i="12"/>
  <c r="J648" i="12"/>
  <c r="L654" i="12"/>
  <c r="K654" i="12"/>
  <c r="J654" i="12"/>
  <c r="L660" i="12"/>
  <c r="K660" i="12"/>
  <c r="J660" i="12"/>
  <c r="L666" i="12"/>
  <c r="K666" i="12"/>
  <c r="J666" i="12"/>
  <c r="L672" i="12"/>
  <c r="K672" i="12"/>
  <c r="L678" i="12"/>
  <c r="K678" i="12"/>
  <c r="J678" i="12"/>
  <c r="L684" i="12"/>
  <c r="K684" i="12"/>
  <c r="J684" i="12"/>
  <c r="L690" i="12"/>
  <c r="K690" i="12"/>
  <c r="J690" i="12"/>
  <c r="L696" i="12"/>
  <c r="K696" i="12"/>
  <c r="J696" i="12"/>
  <c r="L702" i="12"/>
  <c r="K702" i="12"/>
  <c r="J702" i="12"/>
  <c r="L708" i="12"/>
  <c r="K708" i="12"/>
  <c r="L714" i="12"/>
  <c r="K714" i="12"/>
  <c r="J714" i="12"/>
  <c r="L720" i="12"/>
  <c r="K720" i="12"/>
  <c r="J720" i="12"/>
  <c r="L726" i="12"/>
  <c r="K726" i="12"/>
  <c r="J726" i="12"/>
  <c r="L732" i="12"/>
  <c r="K732" i="12"/>
  <c r="J732" i="12"/>
  <c r="L738" i="12"/>
  <c r="J738" i="12"/>
  <c r="K738" i="12"/>
  <c r="L744" i="12"/>
  <c r="K744" i="12"/>
  <c r="J744" i="12"/>
  <c r="L750" i="12"/>
  <c r="K750" i="12"/>
  <c r="J750" i="12"/>
  <c r="L756" i="12"/>
  <c r="K756" i="12"/>
  <c r="J756" i="12"/>
  <c r="L762" i="12"/>
  <c r="K762" i="12"/>
  <c r="J762" i="12"/>
  <c r="L768" i="12"/>
  <c r="K768" i="12"/>
  <c r="J768" i="12"/>
  <c r="L774" i="12"/>
  <c r="K774" i="12"/>
  <c r="J774" i="12"/>
  <c r="L780" i="12"/>
  <c r="K780" i="12"/>
  <c r="J780" i="12"/>
  <c r="L786" i="12"/>
  <c r="K786" i="12"/>
  <c r="J786" i="12"/>
  <c r="L792" i="12"/>
  <c r="K792" i="12"/>
  <c r="J792" i="12"/>
  <c r="L798" i="12"/>
  <c r="K798" i="12"/>
  <c r="J798" i="12"/>
  <c r="L804" i="12"/>
  <c r="K804" i="12"/>
  <c r="J804" i="12"/>
  <c r="L810" i="12"/>
  <c r="J810" i="12"/>
  <c r="L816" i="12"/>
  <c r="K816" i="12"/>
  <c r="J816" i="12"/>
  <c r="L822" i="12"/>
  <c r="K822" i="12"/>
  <c r="J822" i="12"/>
  <c r="L828" i="12"/>
  <c r="K828" i="12"/>
  <c r="J828" i="12"/>
  <c r="L834" i="12"/>
  <c r="K834" i="12"/>
  <c r="J834" i="12"/>
  <c r="L840" i="12"/>
  <c r="K840" i="12"/>
  <c r="J840" i="12"/>
  <c r="L846" i="12"/>
  <c r="K846" i="12"/>
  <c r="J846" i="12"/>
  <c r="L852" i="12"/>
  <c r="K852" i="12"/>
  <c r="J852" i="12"/>
  <c r="L858" i="12"/>
  <c r="K858" i="12"/>
  <c r="J858" i="12"/>
  <c r="L864" i="12"/>
  <c r="K864" i="12"/>
  <c r="J864" i="12"/>
  <c r="L870" i="12"/>
  <c r="K870" i="12"/>
  <c r="J870" i="12"/>
  <c r="L876" i="12"/>
  <c r="K876" i="12"/>
  <c r="J876" i="12"/>
  <c r="L882" i="12"/>
  <c r="J882" i="12"/>
  <c r="K882" i="12"/>
  <c r="L888" i="12"/>
  <c r="K888" i="12"/>
  <c r="J888" i="12"/>
  <c r="L894" i="12"/>
  <c r="K894" i="12"/>
  <c r="J894" i="12"/>
  <c r="L900" i="12"/>
  <c r="K900" i="12"/>
  <c r="J900" i="12"/>
  <c r="L906" i="12"/>
  <c r="K906" i="12"/>
  <c r="J906" i="12"/>
  <c r="L912" i="12"/>
  <c r="K912" i="12"/>
  <c r="J912" i="12"/>
  <c r="L918" i="12"/>
  <c r="K918" i="12"/>
  <c r="J918" i="12"/>
  <c r="L924" i="12"/>
  <c r="K924" i="12"/>
  <c r="J924" i="12"/>
  <c r="L930" i="12"/>
  <c r="K930" i="12"/>
  <c r="J930" i="12"/>
  <c r="L936" i="12"/>
  <c r="K936" i="12"/>
  <c r="J936" i="12"/>
  <c r="L942" i="12"/>
  <c r="K942" i="12"/>
  <c r="J942" i="12"/>
  <c r="L948" i="12"/>
  <c r="K948" i="12"/>
  <c r="J948" i="12"/>
  <c r="L954" i="12"/>
  <c r="K954" i="12"/>
  <c r="J954" i="12"/>
  <c r="L960" i="12"/>
  <c r="K960" i="12"/>
  <c r="J960" i="12"/>
  <c r="L966" i="12"/>
  <c r="K966" i="12"/>
  <c r="J966" i="12"/>
  <c r="L972" i="12"/>
  <c r="K972" i="12"/>
  <c r="J972" i="12"/>
  <c r="K978" i="12"/>
  <c r="L978" i="12"/>
  <c r="J978" i="12"/>
  <c r="L984" i="12"/>
  <c r="K984" i="12"/>
  <c r="J984" i="12"/>
  <c r="L990" i="12"/>
  <c r="K990" i="12"/>
  <c r="J990" i="12"/>
  <c r="L996" i="12"/>
  <c r="K996" i="12"/>
  <c r="J996" i="12"/>
  <c r="L1002" i="12"/>
  <c r="K1002" i="12"/>
  <c r="J1002" i="12"/>
  <c r="L1008" i="12"/>
  <c r="K1008" i="12"/>
  <c r="J1008" i="12"/>
  <c r="L1014" i="12"/>
  <c r="K1014" i="12"/>
  <c r="J1014" i="12"/>
  <c r="L1020" i="12"/>
  <c r="K1020" i="12"/>
  <c r="J1020" i="12"/>
  <c r="L1026" i="12"/>
  <c r="K1026" i="12"/>
  <c r="J1026" i="12"/>
  <c r="L1032" i="12"/>
  <c r="K1032" i="12"/>
  <c r="J1032" i="12"/>
  <c r="K1038" i="12"/>
  <c r="L1038" i="12"/>
  <c r="J1038" i="12"/>
  <c r="L1044" i="12"/>
  <c r="K1044" i="12"/>
  <c r="J1044" i="12"/>
  <c r="L1050" i="12"/>
  <c r="K1050" i="12"/>
  <c r="J1050" i="12"/>
  <c r="L1056" i="12"/>
  <c r="K1056" i="12"/>
  <c r="J1056" i="12"/>
  <c r="L1062" i="12"/>
  <c r="K1062" i="12"/>
  <c r="J1062" i="12"/>
  <c r="L1068" i="12"/>
  <c r="K1068" i="12"/>
  <c r="J1068" i="12"/>
  <c r="L1074" i="12"/>
  <c r="K1074" i="12"/>
  <c r="J1074" i="12"/>
  <c r="L1080" i="12"/>
  <c r="K1080" i="12"/>
  <c r="J1080" i="12"/>
  <c r="L1086" i="12"/>
  <c r="K1086" i="12"/>
  <c r="J1086" i="12"/>
  <c r="K1092" i="12"/>
  <c r="L1092" i="12"/>
  <c r="J1092" i="12"/>
  <c r="L1098" i="12"/>
  <c r="K1098" i="12"/>
  <c r="J1098" i="12"/>
  <c r="L1104" i="12"/>
  <c r="K1104" i="12"/>
  <c r="J1104" i="12"/>
  <c r="L1110" i="12"/>
  <c r="K1110" i="12"/>
  <c r="J1110" i="12"/>
  <c r="L1116" i="12"/>
  <c r="K1116" i="12"/>
  <c r="J1116" i="12"/>
  <c r="L1122" i="12"/>
  <c r="K1122" i="12"/>
  <c r="J1122" i="12"/>
  <c r="L1128" i="12"/>
  <c r="K1128" i="12"/>
  <c r="J1128" i="12"/>
  <c r="L1134" i="12"/>
  <c r="K1134" i="12"/>
  <c r="J1134" i="12"/>
  <c r="L1140" i="12"/>
  <c r="K1140" i="12"/>
  <c r="J1140" i="12"/>
  <c r="K1146" i="12"/>
  <c r="J1146" i="12"/>
  <c r="L1146" i="12"/>
  <c r="L1152" i="12"/>
  <c r="K1152" i="12"/>
  <c r="J1152" i="12"/>
  <c r="L1158" i="12"/>
  <c r="K1158" i="12"/>
  <c r="J1158" i="12"/>
  <c r="L1164" i="12"/>
  <c r="K1164" i="12"/>
  <c r="J1164" i="12"/>
  <c r="L1170" i="12"/>
  <c r="K1170" i="12"/>
  <c r="J1170" i="12"/>
  <c r="L1176" i="12"/>
  <c r="K1176" i="12"/>
  <c r="J1176" i="12"/>
  <c r="L1182" i="12"/>
  <c r="K1182" i="12"/>
  <c r="J1182" i="12"/>
  <c r="L1188" i="12"/>
  <c r="K1188" i="12"/>
  <c r="J1188" i="12"/>
  <c r="L1194" i="12"/>
  <c r="K1194" i="12"/>
  <c r="J1194" i="12"/>
  <c r="K1200" i="12"/>
  <c r="L1200" i="12"/>
  <c r="J1200" i="12"/>
  <c r="L1206" i="12"/>
  <c r="K1206" i="12"/>
  <c r="J1206" i="12"/>
  <c r="L1212" i="12"/>
  <c r="K1212" i="12"/>
  <c r="J1212" i="12"/>
  <c r="L1218" i="12"/>
  <c r="K1218" i="12"/>
  <c r="J1218" i="12"/>
  <c r="L1224" i="12"/>
  <c r="K1224" i="12"/>
  <c r="J1224" i="12"/>
  <c r="L1230" i="12"/>
  <c r="K1230" i="12"/>
  <c r="J1230" i="12"/>
  <c r="L1236" i="12"/>
  <c r="K1236" i="12"/>
  <c r="J1236" i="12"/>
  <c r="L1242" i="12"/>
  <c r="K1242" i="12"/>
  <c r="J1242" i="12"/>
  <c r="L1248" i="12"/>
  <c r="K1248" i="12"/>
  <c r="J1248" i="12"/>
  <c r="K1254" i="12"/>
  <c r="L1254" i="12"/>
  <c r="J1254" i="12"/>
  <c r="L1260" i="12"/>
  <c r="K1260" i="12"/>
  <c r="J1260" i="12"/>
  <c r="L1266" i="12"/>
  <c r="K1266" i="12"/>
  <c r="J1266" i="12"/>
  <c r="L1272" i="12"/>
  <c r="K1272" i="12"/>
  <c r="J1272" i="12"/>
  <c r="L1278" i="12"/>
  <c r="K1278" i="12"/>
  <c r="J1278" i="12"/>
  <c r="L1284" i="12"/>
  <c r="K1284" i="12"/>
  <c r="J1284" i="12"/>
  <c r="L1290" i="12"/>
  <c r="K1290" i="12"/>
  <c r="J1290" i="12"/>
  <c r="L1296" i="12"/>
  <c r="K1296" i="12"/>
  <c r="J1296" i="12"/>
  <c r="L1302" i="12"/>
  <c r="K1302" i="12"/>
  <c r="J1302" i="12"/>
  <c r="K1308" i="12"/>
  <c r="J1308" i="12"/>
  <c r="L1308" i="12"/>
  <c r="L1314" i="12"/>
  <c r="K1314" i="12"/>
  <c r="J1314" i="12"/>
  <c r="L1320" i="12"/>
  <c r="K1320" i="12"/>
  <c r="J1320" i="12"/>
  <c r="L1326" i="12"/>
  <c r="K1326" i="12"/>
  <c r="J1326" i="12"/>
  <c r="L1332" i="12"/>
  <c r="K1332" i="12"/>
  <c r="J1332" i="12"/>
  <c r="L1338" i="12"/>
  <c r="K1338" i="12"/>
  <c r="J1338" i="12"/>
  <c r="L1344" i="12"/>
  <c r="K1344" i="12"/>
  <c r="J1344" i="12"/>
  <c r="L1350" i="12"/>
  <c r="K1350" i="12"/>
  <c r="J1350" i="12"/>
  <c r="L1356" i="12"/>
  <c r="K1356" i="12"/>
  <c r="J1356" i="12"/>
  <c r="K1362" i="12"/>
  <c r="L1362" i="12"/>
  <c r="J1362" i="12"/>
  <c r="L1368" i="12"/>
  <c r="K1368" i="12"/>
  <c r="J1368" i="12"/>
  <c r="L1374" i="12"/>
  <c r="K1374" i="12"/>
  <c r="J1374" i="12"/>
  <c r="L1380" i="12"/>
  <c r="K1380" i="12"/>
  <c r="J1380" i="12"/>
  <c r="L1386" i="12"/>
  <c r="K1386" i="12"/>
  <c r="J1386" i="12"/>
  <c r="L1392" i="12"/>
  <c r="K1392" i="12"/>
  <c r="J1392" i="12"/>
  <c r="L1398" i="12"/>
  <c r="K1398" i="12"/>
  <c r="J1398" i="12"/>
  <c r="K1404" i="12"/>
  <c r="L1404" i="12"/>
  <c r="J1404" i="12"/>
  <c r="L1410" i="12"/>
  <c r="K1410" i="12"/>
  <c r="J1410" i="12"/>
  <c r="L1416" i="12"/>
  <c r="K1416" i="12"/>
  <c r="J1416" i="12"/>
  <c r="L1422" i="12"/>
  <c r="K1422" i="12"/>
  <c r="J1422" i="12"/>
  <c r="L1428" i="12"/>
  <c r="K1428" i="12"/>
  <c r="J1428" i="12"/>
  <c r="L1434" i="12"/>
  <c r="K1434" i="12"/>
  <c r="J1434" i="12"/>
  <c r="K1440" i="12"/>
  <c r="J1440" i="12"/>
  <c r="L1446" i="12"/>
  <c r="K1446" i="12"/>
  <c r="J1446" i="12"/>
  <c r="L1452" i="12"/>
  <c r="K1452" i="12"/>
  <c r="J1452" i="12"/>
  <c r="L1458" i="12"/>
  <c r="K1458" i="12"/>
  <c r="J1458" i="12"/>
  <c r="L1464" i="12"/>
  <c r="K1464" i="12"/>
  <c r="J1464" i="12"/>
  <c r="L1470" i="12"/>
  <c r="K1470" i="12"/>
  <c r="J1470" i="12"/>
  <c r="L1476" i="12"/>
  <c r="K1476" i="12"/>
  <c r="J1476" i="12"/>
  <c r="L1482" i="12"/>
  <c r="K1482" i="12"/>
  <c r="J1482" i="12"/>
  <c r="L1488" i="12"/>
  <c r="K1488" i="12"/>
  <c r="J1488" i="12"/>
  <c r="L1494" i="12"/>
  <c r="K1494" i="12"/>
  <c r="J1494" i="12"/>
  <c r="L1500" i="12"/>
  <c r="K1500" i="12"/>
  <c r="J1500" i="12"/>
  <c r="L1506" i="12"/>
  <c r="K1506" i="12"/>
  <c r="J1506" i="12"/>
  <c r="L1512" i="12"/>
  <c r="K1512" i="12"/>
  <c r="J1512" i="12"/>
  <c r="L1518" i="12"/>
  <c r="K1518" i="12"/>
  <c r="J1518" i="12"/>
  <c r="L1524" i="12"/>
  <c r="K1524" i="12"/>
  <c r="J1524" i="12"/>
  <c r="L1530" i="12"/>
  <c r="K1530" i="12"/>
  <c r="J1530" i="12"/>
  <c r="L1536" i="12"/>
  <c r="K1536" i="12"/>
  <c r="K1542" i="12"/>
  <c r="L1542" i="12"/>
  <c r="K1548" i="12"/>
  <c r="L1548" i="12"/>
  <c r="L1554" i="12"/>
  <c r="K1554" i="12"/>
  <c r="L1560" i="12"/>
  <c r="K1560" i="12"/>
  <c r="L1566" i="12"/>
  <c r="K1566" i="12"/>
  <c r="L1572" i="12"/>
  <c r="K1572" i="12"/>
  <c r="L1578" i="12"/>
  <c r="K1578" i="12"/>
  <c r="L1584" i="12"/>
  <c r="K1584" i="12"/>
  <c r="L1590" i="12"/>
  <c r="K1590" i="12"/>
  <c r="L1596" i="12"/>
  <c r="K1596" i="12"/>
  <c r="L1602" i="12"/>
  <c r="K1602" i="12"/>
  <c r="L1608" i="12"/>
  <c r="K1608" i="12"/>
  <c r="L1614" i="12"/>
  <c r="K1614" i="12"/>
  <c r="L1620" i="12"/>
  <c r="K1620" i="12"/>
  <c r="L1626" i="12"/>
  <c r="K1626" i="12"/>
  <c r="L1632" i="12"/>
  <c r="K1632" i="12"/>
  <c r="L1638" i="12"/>
  <c r="K1638" i="12"/>
  <c r="L1644" i="12"/>
  <c r="K1644" i="12"/>
  <c r="K1650" i="12"/>
  <c r="L1650" i="12"/>
  <c r="K1656" i="12"/>
  <c r="L1656" i="12"/>
  <c r="L1662" i="12"/>
  <c r="K1662" i="12"/>
  <c r="L1668" i="12"/>
  <c r="K1668" i="12"/>
  <c r="L1674" i="12"/>
  <c r="K1674" i="12"/>
  <c r="L1680" i="12"/>
  <c r="K1680" i="12"/>
  <c r="L1686" i="12"/>
  <c r="K1686" i="12"/>
  <c r="L1692" i="12"/>
  <c r="K1692" i="12"/>
  <c r="L1698" i="12"/>
  <c r="K1698" i="12"/>
  <c r="L1704" i="12"/>
  <c r="K1704" i="12"/>
  <c r="L1710" i="12"/>
  <c r="K1710" i="12"/>
  <c r="L1716" i="12"/>
  <c r="K1716" i="12"/>
  <c r="L1722" i="12"/>
  <c r="K1722" i="12"/>
  <c r="L1728" i="12"/>
  <c r="K1728" i="12"/>
  <c r="L1734" i="12"/>
  <c r="K1734" i="12"/>
  <c r="L1740" i="12"/>
  <c r="K1740" i="12"/>
  <c r="L1746" i="12"/>
  <c r="K1746" i="12"/>
  <c r="L1752" i="12"/>
  <c r="K1752" i="12"/>
  <c r="K1758" i="12"/>
  <c r="L1758" i="12"/>
  <c r="K1764" i="12"/>
  <c r="L1764" i="12"/>
  <c r="L1770" i="12"/>
  <c r="K1770" i="12"/>
  <c r="L1776" i="12"/>
  <c r="K1776" i="12"/>
  <c r="L1782" i="12"/>
  <c r="K1782" i="12"/>
  <c r="L1788" i="12"/>
  <c r="K1788" i="12"/>
  <c r="L1794" i="12"/>
  <c r="K1794" i="12"/>
  <c r="L1800" i="12"/>
  <c r="K1800" i="12"/>
  <c r="L1806" i="12"/>
  <c r="K1806" i="12"/>
  <c r="L1812" i="12"/>
  <c r="K1812" i="12"/>
  <c r="L1818" i="12"/>
  <c r="K1818" i="12"/>
  <c r="L1824" i="12"/>
  <c r="K1824" i="12"/>
  <c r="L1830" i="12"/>
  <c r="K1830" i="12"/>
  <c r="L1836" i="12"/>
  <c r="K1836" i="12"/>
  <c r="L1842" i="12"/>
  <c r="K1842" i="12"/>
  <c r="L1848" i="12"/>
  <c r="K1848" i="12"/>
  <c r="M1848" i="12" s="1"/>
  <c r="N1848" i="12" s="1"/>
  <c r="K1854" i="12"/>
  <c r="L1854" i="12"/>
  <c r="L1860" i="12"/>
  <c r="K1860" i="12"/>
  <c r="K1866" i="12"/>
  <c r="L1866" i="12"/>
  <c r="L1872" i="12"/>
  <c r="K1872" i="12"/>
  <c r="L1878" i="12"/>
  <c r="K1878" i="12"/>
  <c r="L1884" i="12"/>
  <c r="K1884" i="12"/>
  <c r="L1890" i="12"/>
  <c r="K1890" i="12"/>
  <c r="K1896" i="12"/>
  <c r="L1896" i="12"/>
  <c r="L1902" i="12"/>
  <c r="K1902" i="12"/>
  <c r="K1908" i="12"/>
  <c r="L1908" i="12"/>
  <c r="L1914" i="12"/>
  <c r="K1914" i="12"/>
  <c r="K1920" i="12"/>
  <c r="L1920" i="12"/>
  <c r="L1926" i="12"/>
  <c r="K1926" i="12"/>
  <c r="K1932" i="12"/>
  <c r="L1932" i="12"/>
  <c r="L1938" i="12"/>
  <c r="K1938" i="12"/>
  <c r="K1944" i="12"/>
  <c r="L1944" i="12"/>
  <c r="L1950" i="12"/>
  <c r="K1950" i="12"/>
  <c r="K1956" i="12"/>
  <c r="L1956" i="12"/>
  <c r="L1962" i="12"/>
  <c r="K1962" i="12"/>
  <c r="K1968" i="12"/>
  <c r="L1968" i="12"/>
  <c r="L1974" i="12"/>
  <c r="K1974" i="12"/>
  <c r="L1986" i="12"/>
  <c r="K1986" i="12"/>
  <c r="L1998" i="12"/>
  <c r="K1998" i="12"/>
  <c r="L2010" i="12"/>
  <c r="K2010" i="12"/>
  <c r="L2022" i="12"/>
  <c r="K2022" i="12"/>
  <c r="L2034" i="12"/>
  <c r="K2034" i="12"/>
  <c r="L2046" i="12"/>
  <c r="K2046" i="12"/>
  <c r="L2058" i="12"/>
  <c r="K2058" i="12"/>
  <c r="L2070" i="12"/>
  <c r="K2070" i="12"/>
  <c r="L2082" i="12"/>
  <c r="K2082" i="12"/>
  <c r="L2094" i="12"/>
  <c r="K2094" i="12"/>
  <c r="L2106" i="12"/>
  <c r="K2106" i="12"/>
  <c r="L2118" i="12"/>
  <c r="K2118" i="12"/>
  <c r="L2130" i="12"/>
  <c r="K2130" i="12"/>
  <c r="L2142" i="12"/>
  <c r="K2142" i="12"/>
  <c r="J1909" i="12"/>
  <c r="J1878" i="12"/>
  <c r="J1871" i="12"/>
  <c r="J1842" i="12"/>
  <c r="J1835" i="12"/>
  <c r="J1806" i="12"/>
  <c r="J1799" i="12"/>
  <c r="J1770" i="12"/>
  <c r="J1734" i="12"/>
  <c r="J1698" i="12"/>
  <c r="J1691" i="12"/>
  <c r="J1662" i="12"/>
  <c r="J1655" i="12"/>
  <c r="J1626" i="12"/>
  <c r="J1590" i="12"/>
  <c r="J1583" i="12"/>
  <c r="M1583" i="12" s="1"/>
  <c r="N1583" i="12" s="1"/>
  <c r="J1554" i="12"/>
  <c r="J564" i="12"/>
  <c r="J348" i="12"/>
  <c r="M348" i="12" s="1"/>
  <c r="N348" i="12" s="1"/>
  <c r="J252" i="12"/>
  <c r="J198" i="12"/>
  <c r="J144" i="12"/>
  <c r="J90" i="12"/>
  <c r="M90" i="12" s="1"/>
  <c r="N90" i="12" s="1"/>
  <c r="J24" i="12"/>
  <c r="K2100" i="12"/>
  <c r="K2028" i="12"/>
  <c r="K1952" i="12"/>
  <c r="K1865" i="12"/>
  <c r="K1753" i="12"/>
  <c r="K1623" i="12"/>
  <c r="K1323" i="12"/>
  <c r="K975" i="12"/>
  <c r="L41" i="12"/>
  <c r="K41" i="12"/>
  <c r="J41" i="12"/>
  <c r="L53" i="12"/>
  <c r="K53" i="12"/>
  <c r="J53" i="12"/>
  <c r="L89" i="12"/>
  <c r="K89" i="12"/>
  <c r="J89" i="12"/>
  <c r="L95" i="12"/>
  <c r="K95" i="12"/>
  <c r="J95" i="12"/>
  <c r="K119" i="12"/>
  <c r="L119" i="12"/>
  <c r="J119" i="12"/>
  <c r="L155" i="12"/>
  <c r="K155" i="12"/>
  <c r="J155" i="12"/>
  <c r="L167" i="12"/>
  <c r="K167" i="12"/>
  <c r="J167" i="12"/>
  <c r="L221" i="12"/>
  <c r="K221" i="12"/>
  <c r="J221" i="12"/>
  <c r="L239" i="12"/>
  <c r="K239" i="12"/>
  <c r="J239" i="12"/>
  <c r="L257" i="12"/>
  <c r="K257" i="12"/>
  <c r="J257" i="12"/>
  <c r="L263" i="12"/>
  <c r="K263" i="12"/>
  <c r="J263" i="12"/>
  <c r="L287" i="12"/>
  <c r="K287" i="12"/>
  <c r="J287" i="12"/>
  <c r="L299" i="12"/>
  <c r="K299" i="12"/>
  <c r="J299" i="12"/>
  <c r="L317" i="12"/>
  <c r="K317" i="12"/>
  <c r="J317" i="12"/>
  <c r="L329" i="12"/>
  <c r="K329" i="12"/>
  <c r="J329" i="12"/>
  <c r="L347" i="12"/>
  <c r="K347" i="12"/>
  <c r="J347" i="12"/>
  <c r="L377" i="12"/>
  <c r="K377" i="12"/>
  <c r="L413" i="12"/>
  <c r="K413" i="12"/>
  <c r="L455" i="12"/>
  <c r="K455" i="12"/>
  <c r="J455" i="12"/>
  <c r="L461" i="12"/>
  <c r="K461" i="12"/>
  <c r="J461" i="12"/>
  <c r="L491" i="12"/>
  <c r="K491" i="12"/>
  <c r="J491" i="12"/>
  <c r="L611" i="12"/>
  <c r="K611" i="12"/>
  <c r="J611" i="12"/>
  <c r="L635" i="12"/>
  <c r="K635" i="12"/>
  <c r="J635" i="12"/>
  <c r="L671" i="12"/>
  <c r="K671" i="12"/>
  <c r="J671" i="12"/>
  <c r="L689" i="12"/>
  <c r="K689" i="12"/>
  <c r="J689" i="12"/>
  <c r="L1373" i="12"/>
  <c r="K1373" i="12"/>
  <c r="J1373" i="12"/>
  <c r="L1481" i="12"/>
  <c r="K1481" i="12"/>
  <c r="J1481" i="12"/>
  <c r="K1505" i="12"/>
  <c r="L1505" i="12"/>
  <c r="J1505" i="12"/>
  <c r="L1565" i="12"/>
  <c r="K1565" i="12"/>
  <c r="L1571" i="12"/>
  <c r="K1571" i="12"/>
  <c r="L1607" i="12"/>
  <c r="K1607" i="12"/>
  <c r="L1637" i="12"/>
  <c r="K1637" i="12"/>
  <c r="L1703" i="12"/>
  <c r="K1703" i="12"/>
  <c r="K1715" i="12"/>
  <c r="L1715" i="12"/>
  <c r="L1763" i="12"/>
  <c r="K1763" i="12"/>
  <c r="L1829" i="12"/>
  <c r="K1829" i="12"/>
  <c r="L1943" i="12"/>
  <c r="K1943" i="12"/>
  <c r="L1949" i="12"/>
  <c r="K1949" i="12"/>
  <c r="L2081" i="12"/>
  <c r="K2081" i="12"/>
  <c r="L2105" i="12"/>
  <c r="K2105" i="12"/>
  <c r="L2111" i="12"/>
  <c r="K2111" i="12"/>
  <c r="L2117" i="12"/>
  <c r="K2117" i="12"/>
  <c r="L2129" i="12"/>
  <c r="K2129" i="12"/>
  <c r="L2135" i="12"/>
  <c r="K2135" i="12"/>
  <c r="J1625" i="12"/>
  <c r="K1937" i="12"/>
  <c r="L4" i="12"/>
  <c r="K4" i="12"/>
  <c r="J4" i="12"/>
  <c r="L10" i="12"/>
  <c r="K10" i="12"/>
  <c r="J10" i="12"/>
  <c r="L16" i="12"/>
  <c r="K16" i="12"/>
  <c r="J16" i="12"/>
  <c r="L22" i="12"/>
  <c r="J22" i="12"/>
  <c r="K22" i="12"/>
  <c r="L28" i="12"/>
  <c r="K28" i="12"/>
  <c r="J28" i="12"/>
  <c r="L34" i="12"/>
  <c r="K34" i="12"/>
  <c r="J34" i="12"/>
  <c r="L40" i="12"/>
  <c r="K40" i="12"/>
  <c r="J40" i="12"/>
  <c r="L46" i="12"/>
  <c r="K46" i="12"/>
  <c r="J46" i="12"/>
  <c r="L52" i="12"/>
  <c r="K52" i="12"/>
  <c r="J52" i="12"/>
  <c r="L58" i="12"/>
  <c r="J58" i="12"/>
  <c r="K58" i="12"/>
  <c r="L64" i="12"/>
  <c r="K64" i="12"/>
  <c r="J64" i="12"/>
  <c r="L70" i="12"/>
  <c r="K70" i="12"/>
  <c r="J70" i="12"/>
  <c r="L76" i="12"/>
  <c r="K76" i="12"/>
  <c r="J76" i="12"/>
  <c r="L82" i="12"/>
  <c r="K82" i="12"/>
  <c r="J82" i="12"/>
  <c r="L88" i="12"/>
  <c r="K88" i="12"/>
  <c r="J88" i="12"/>
  <c r="L94" i="12"/>
  <c r="J94" i="12"/>
  <c r="K94" i="12"/>
  <c r="L100" i="12"/>
  <c r="K100" i="12"/>
  <c r="J100" i="12"/>
  <c r="L106" i="12"/>
  <c r="K106" i="12"/>
  <c r="J106" i="12"/>
  <c r="L112" i="12"/>
  <c r="K112" i="12"/>
  <c r="J112" i="12"/>
  <c r="L118" i="12"/>
  <c r="K118" i="12"/>
  <c r="J118" i="12"/>
  <c r="L124" i="12"/>
  <c r="K124" i="12"/>
  <c r="J124" i="12"/>
  <c r="L130" i="12"/>
  <c r="J130" i="12"/>
  <c r="L136" i="12"/>
  <c r="K136" i="12"/>
  <c r="J136" i="12"/>
  <c r="L142" i="12"/>
  <c r="K142" i="12"/>
  <c r="J142" i="12"/>
  <c r="L148" i="12"/>
  <c r="K148" i="12"/>
  <c r="J148" i="12"/>
  <c r="L154" i="12"/>
  <c r="K154" i="12"/>
  <c r="J154" i="12"/>
  <c r="L160" i="12"/>
  <c r="J160" i="12"/>
  <c r="K160" i="12"/>
  <c r="L166" i="12"/>
  <c r="K166" i="12"/>
  <c r="J166" i="12"/>
  <c r="L172" i="12"/>
  <c r="K172" i="12"/>
  <c r="J172" i="12"/>
  <c r="L178" i="12"/>
  <c r="K178" i="12"/>
  <c r="J178" i="12"/>
  <c r="L184" i="12"/>
  <c r="K184" i="12"/>
  <c r="J184" i="12"/>
  <c r="L190" i="12"/>
  <c r="K190" i="12"/>
  <c r="J190" i="12"/>
  <c r="L196" i="12"/>
  <c r="K196" i="12"/>
  <c r="J196" i="12"/>
  <c r="L202" i="12"/>
  <c r="K202" i="12"/>
  <c r="J202" i="12"/>
  <c r="L208" i="12"/>
  <c r="K208" i="12"/>
  <c r="J208" i="12"/>
  <c r="L214" i="12"/>
  <c r="J214" i="12"/>
  <c r="K214" i="12"/>
  <c r="L220" i="12"/>
  <c r="K220" i="12"/>
  <c r="J220" i="12"/>
  <c r="L226" i="12"/>
  <c r="K226" i="12"/>
  <c r="J226" i="12"/>
  <c r="L232" i="12"/>
  <c r="K232" i="12"/>
  <c r="J232" i="12"/>
  <c r="L238" i="12"/>
  <c r="K238" i="12"/>
  <c r="J238" i="12"/>
  <c r="L244" i="12"/>
  <c r="K244" i="12"/>
  <c r="J244" i="12"/>
  <c r="L250" i="12"/>
  <c r="K250" i="12"/>
  <c r="J250" i="12"/>
  <c r="L256" i="12"/>
  <c r="K256" i="12"/>
  <c r="J256" i="12"/>
  <c r="L262" i="12"/>
  <c r="K262" i="12"/>
  <c r="J262" i="12"/>
  <c r="L268" i="12"/>
  <c r="J268" i="12"/>
  <c r="K268" i="12"/>
  <c r="L274" i="12"/>
  <c r="K274" i="12"/>
  <c r="J274" i="12"/>
  <c r="L280" i="12"/>
  <c r="K280" i="12"/>
  <c r="J280" i="12"/>
  <c r="L286" i="12"/>
  <c r="K286" i="12"/>
  <c r="J286" i="12"/>
  <c r="L292" i="12"/>
  <c r="K292" i="12"/>
  <c r="J292" i="12"/>
  <c r="L298" i="12"/>
  <c r="K298" i="12"/>
  <c r="J298" i="12"/>
  <c r="L304" i="12"/>
  <c r="K304" i="12"/>
  <c r="J304" i="12"/>
  <c r="L310" i="12"/>
  <c r="K310" i="12"/>
  <c r="J310" i="12"/>
  <c r="L316" i="12"/>
  <c r="K316" i="12"/>
  <c r="J316" i="12"/>
  <c r="L322" i="12"/>
  <c r="K322" i="12"/>
  <c r="J322" i="12"/>
  <c r="L328" i="12"/>
  <c r="K328" i="12"/>
  <c r="J328" i="12"/>
  <c r="L334" i="12"/>
  <c r="K334" i="12"/>
  <c r="L340" i="12"/>
  <c r="K340" i="12"/>
  <c r="J340" i="12"/>
  <c r="L346" i="12"/>
  <c r="K346" i="12"/>
  <c r="J346" i="12"/>
  <c r="L352" i="12"/>
  <c r="K352" i="12"/>
  <c r="J352" i="12"/>
  <c r="L358" i="12"/>
  <c r="K358" i="12"/>
  <c r="J358" i="12"/>
  <c r="L364" i="12"/>
  <c r="K364" i="12"/>
  <c r="J364" i="12"/>
  <c r="L370" i="12"/>
  <c r="K370" i="12"/>
  <c r="L376" i="12"/>
  <c r="K376" i="12"/>
  <c r="J376" i="12"/>
  <c r="L382" i="12"/>
  <c r="K382" i="12"/>
  <c r="J382" i="12"/>
  <c r="L388" i="12"/>
  <c r="K388" i="12"/>
  <c r="J388" i="12"/>
  <c r="L394" i="12"/>
  <c r="K394" i="12"/>
  <c r="J394" i="12"/>
  <c r="L400" i="12"/>
  <c r="K400" i="12"/>
  <c r="J400" i="12"/>
  <c r="L406" i="12"/>
  <c r="K406" i="12"/>
  <c r="L412" i="12"/>
  <c r="K412" i="12"/>
  <c r="J412" i="12"/>
  <c r="L418" i="12"/>
  <c r="J418" i="12"/>
  <c r="K418" i="12"/>
  <c r="L424" i="12"/>
  <c r="K424" i="12"/>
  <c r="J424" i="12"/>
  <c r="L430" i="12"/>
  <c r="K430" i="12"/>
  <c r="J430" i="12"/>
  <c r="L436" i="12"/>
  <c r="J436" i="12"/>
  <c r="L442" i="12"/>
  <c r="K442" i="12"/>
  <c r="L448" i="12"/>
  <c r="K448" i="12"/>
  <c r="J448" i="12"/>
  <c r="L454" i="12"/>
  <c r="J454" i="12"/>
  <c r="K454" i="12"/>
  <c r="L460" i="12"/>
  <c r="K460" i="12"/>
  <c r="J460" i="12"/>
  <c r="L466" i="12"/>
  <c r="K466" i="12"/>
  <c r="J466" i="12"/>
  <c r="L472" i="12"/>
  <c r="K472" i="12"/>
  <c r="J472" i="12"/>
  <c r="L478" i="12"/>
  <c r="K478" i="12"/>
  <c r="L484" i="12"/>
  <c r="K484" i="12"/>
  <c r="J484" i="12"/>
  <c r="L490" i="12"/>
  <c r="K490" i="12"/>
  <c r="J490" i="12"/>
  <c r="L496" i="12"/>
  <c r="K496" i="12"/>
  <c r="J496" i="12"/>
  <c r="L502" i="12"/>
  <c r="K502" i="12"/>
  <c r="J502" i="12"/>
  <c r="L508" i="12"/>
  <c r="K508" i="12"/>
  <c r="J508" i="12"/>
  <c r="L514" i="12"/>
  <c r="K514" i="12"/>
  <c r="L520" i="12"/>
  <c r="K520" i="12"/>
  <c r="J520" i="12"/>
  <c r="L526" i="12"/>
  <c r="J526" i="12"/>
  <c r="K526" i="12"/>
  <c r="L532" i="12"/>
  <c r="K532" i="12"/>
  <c r="J532" i="12"/>
  <c r="L538" i="12"/>
  <c r="K538" i="12"/>
  <c r="J538" i="12"/>
  <c r="L544" i="12"/>
  <c r="J544" i="12"/>
  <c r="L550" i="12"/>
  <c r="K550" i="12"/>
  <c r="L556" i="12"/>
  <c r="K556" i="12"/>
  <c r="J556" i="12"/>
  <c r="L562" i="12"/>
  <c r="J562" i="12"/>
  <c r="K562" i="12"/>
  <c r="L568" i="12"/>
  <c r="K568" i="12"/>
  <c r="J568" i="12"/>
  <c r="L574" i="12"/>
  <c r="K574" i="12"/>
  <c r="J574" i="12"/>
  <c r="L580" i="12"/>
  <c r="K580" i="12"/>
  <c r="J580" i="12"/>
  <c r="L586" i="12"/>
  <c r="K586" i="12"/>
  <c r="L592" i="12"/>
  <c r="K592" i="12"/>
  <c r="J592" i="12"/>
  <c r="L598" i="12"/>
  <c r="K598" i="12"/>
  <c r="J598" i="12"/>
  <c r="L604" i="12"/>
  <c r="K604" i="12"/>
  <c r="J604" i="12"/>
  <c r="L610" i="12"/>
  <c r="K610" i="12"/>
  <c r="J610" i="12"/>
  <c r="L616" i="12"/>
  <c r="K616" i="12"/>
  <c r="J616" i="12"/>
  <c r="L622" i="12"/>
  <c r="K622" i="12"/>
  <c r="L628" i="12"/>
  <c r="K628" i="12"/>
  <c r="J628" i="12"/>
  <c r="L634" i="12"/>
  <c r="K634" i="12"/>
  <c r="J634" i="12"/>
  <c r="L640" i="12"/>
  <c r="K640" i="12"/>
  <c r="J640" i="12"/>
  <c r="L646" i="12"/>
  <c r="K646" i="12"/>
  <c r="J646" i="12"/>
  <c r="L652" i="12"/>
  <c r="K652" i="12"/>
  <c r="J652" i="12"/>
  <c r="L658" i="12"/>
  <c r="K658" i="12"/>
  <c r="L664" i="12"/>
  <c r="K664" i="12"/>
  <c r="J664" i="12"/>
  <c r="L670" i="12"/>
  <c r="K670" i="12"/>
  <c r="J670" i="12"/>
  <c r="L676" i="12"/>
  <c r="K676" i="12"/>
  <c r="J676" i="12"/>
  <c r="L682" i="12"/>
  <c r="K682" i="12"/>
  <c r="J682" i="12"/>
  <c r="L688" i="12"/>
  <c r="K688" i="12"/>
  <c r="J688" i="12"/>
  <c r="L694" i="12"/>
  <c r="K694" i="12"/>
  <c r="L700" i="12"/>
  <c r="K700" i="12"/>
  <c r="J700" i="12"/>
  <c r="L706" i="12"/>
  <c r="K706" i="12"/>
  <c r="J706" i="12"/>
  <c r="K712" i="12"/>
  <c r="L712" i="12"/>
  <c r="J712" i="12"/>
  <c r="L718" i="12"/>
  <c r="K718" i="12"/>
  <c r="J718" i="12"/>
  <c r="L724" i="12"/>
  <c r="K724" i="12"/>
  <c r="J724" i="12"/>
  <c r="L730" i="12"/>
  <c r="K730" i="12"/>
  <c r="J730" i="12"/>
  <c r="L736" i="12"/>
  <c r="K736" i="12"/>
  <c r="J736" i="12"/>
  <c r="L742" i="12"/>
  <c r="K742" i="12"/>
  <c r="J742" i="12"/>
  <c r="L748" i="12"/>
  <c r="K748" i="12"/>
  <c r="J748" i="12"/>
  <c r="L754" i="12"/>
  <c r="K754" i="12"/>
  <c r="J754" i="12"/>
  <c r="L760" i="12"/>
  <c r="K760" i="12"/>
  <c r="J760" i="12"/>
  <c r="L766" i="12"/>
  <c r="K766" i="12"/>
  <c r="J766" i="12"/>
  <c r="L772" i="12"/>
  <c r="K772" i="12"/>
  <c r="J772" i="12"/>
  <c r="L778" i="12"/>
  <c r="K778" i="12"/>
  <c r="J778" i="12"/>
  <c r="L784" i="12"/>
  <c r="K784" i="12"/>
  <c r="J784" i="12"/>
  <c r="L790" i="12"/>
  <c r="K790" i="12"/>
  <c r="J790" i="12"/>
  <c r="L796" i="12"/>
  <c r="K796" i="12"/>
  <c r="J796" i="12"/>
  <c r="L802" i="12"/>
  <c r="K802" i="12"/>
  <c r="J802" i="12"/>
  <c r="L808" i="12"/>
  <c r="K808" i="12"/>
  <c r="J808" i="12"/>
  <c r="L814" i="12"/>
  <c r="K814" i="12"/>
  <c r="J814" i="12"/>
  <c r="L820" i="12"/>
  <c r="K820" i="12"/>
  <c r="J820" i="12"/>
  <c r="L826" i="12"/>
  <c r="K826" i="12"/>
  <c r="J826" i="12"/>
  <c r="L832" i="12"/>
  <c r="K832" i="12"/>
  <c r="J832" i="12"/>
  <c r="L838" i="12"/>
  <c r="K838" i="12"/>
  <c r="J838" i="12"/>
  <c r="L844" i="12"/>
  <c r="K844" i="12"/>
  <c r="J844" i="12"/>
  <c r="L850" i="12"/>
  <c r="K850" i="12"/>
  <c r="J850" i="12"/>
  <c r="L856" i="12"/>
  <c r="K856" i="12"/>
  <c r="J856" i="12"/>
  <c r="L862" i="12"/>
  <c r="K862" i="12"/>
  <c r="J862" i="12"/>
  <c r="L868" i="12"/>
  <c r="K868" i="12"/>
  <c r="J868" i="12"/>
  <c r="L874" i="12"/>
  <c r="K874" i="12"/>
  <c r="J874" i="12"/>
  <c r="L880" i="12"/>
  <c r="K880" i="12"/>
  <c r="J880" i="12"/>
  <c r="L886" i="12"/>
  <c r="K886" i="12"/>
  <c r="J886" i="12"/>
  <c r="L892" i="12"/>
  <c r="K892" i="12"/>
  <c r="J892" i="12"/>
  <c r="L898" i="12"/>
  <c r="K898" i="12"/>
  <c r="J898" i="12"/>
  <c r="L904" i="12"/>
  <c r="K904" i="12"/>
  <c r="J904" i="12"/>
  <c r="L910" i="12"/>
  <c r="K910" i="12"/>
  <c r="J910" i="12"/>
  <c r="L916" i="12"/>
  <c r="K916" i="12"/>
  <c r="J916" i="12"/>
  <c r="L922" i="12"/>
  <c r="K922" i="12"/>
  <c r="J922" i="12"/>
  <c r="L928" i="12"/>
  <c r="K928" i="12"/>
  <c r="J928" i="12"/>
  <c r="L934" i="12"/>
  <c r="K934" i="12"/>
  <c r="J934" i="12"/>
  <c r="L940" i="12"/>
  <c r="K940" i="12"/>
  <c r="J940" i="12"/>
  <c r="L946" i="12"/>
  <c r="K946" i="12"/>
  <c r="J946" i="12"/>
  <c r="L952" i="12"/>
  <c r="K952" i="12"/>
  <c r="J952" i="12"/>
  <c r="L958" i="12"/>
  <c r="K958" i="12"/>
  <c r="J958" i="12"/>
  <c r="L964" i="12"/>
  <c r="K964" i="12"/>
  <c r="J964" i="12"/>
  <c r="L970" i="12"/>
  <c r="K970" i="12"/>
  <c r="J970" i="12"/>
  <c r="L976" i="12"/>
  <c r="K976" i="12"/>
  <c r="J976" i="12"/>
  <c r="L982" i="12"/>
  <c r="K982" i="12"/>
  <c r="J982" i="12"/>
  <c r="L988" i="12"/>
  <c r="K988" i="12"/>
  <c r="J988" i="12"/>
  <c r="K994" i="12"/>
  <c r="L994" i="12"/>
  <c r="J994" i="12"/>
  <c r="L1000" i="12"/>
  <c r="K1000" i="12"/>
  <c r="J1000" i="12"/>
  <c r="L1006" i="12"/>
  <c r="K1006" i="12"/>
  <c r="J1006" i="12"/>
  <c r="L1012" i="12"/>
  <c r="K1012" i="12"/>
  <c r="J1012" i="12"/>
  <c r="L1018" i="12"/>
  <c r="K1018" i="12"/>
  <c r="J1018" i="12"/>
  <c r="L1024" i="12"/>
  <c r="K1024" i="12"/>
  <c r="J1024" i="12"/>
  <c r="L1030" i="12"/>
  <c r="K1030" i="12"/>
  <c r="J1030" i="12"/>
  <c r="L1036" i="12"/>
  <c r="K1036" i="12"/>
  <c r="J1036" i="12"/>
  <c r="L1042" i="12"/>
  <c r="K1042" i="12"/>
  <c r="J1042" i="12"/>
  <c r="L1048" i="12"/>
  <c r="K1048" i="12"/>
  <c r="J1048" i="12"/>
  <c r="L1054" i="12"/>
  <c r="K1054" i="12"/>
  <c r="J1054" i="12"/>
  <c r="L1060" i="12"/>
  <c r="K1060" i="12"/>
  <c r="J1060" i="12"/>
  <c r="L1066" i="12"/>
  <c r="K1066" i="12"/>
  <c r="J1066" i="12"/>
  <c r="L1072" i="12"/>
  <c r="K1072" i="12"/>
  <c r="J1072" i="12"/>
  <c r="L1078" i="12"/>
  <c r="K1078" i="12"/>
  <c r="J1078" i="12"/>
  <c r="L1084" i="12"/>
  <c r="K1084" i="12"/>
  <c r="J1084" i="12"/>
  <c r="L1090" i="12"/>
  <c r="K1090" i="12"/>
  <c r="J1090" i="12"/>
  <c r="L1096" i="12"/>
  <c r="K1096" i="12"/>
  <c r="J1096" i="12"/>
  <c r="L1102" i="12"/>
  <c r="K1102" i="12"/>
  <c r="L1108" i="12"/>
  <c r="K1108" i="12"/>
  <c r="L1114" i="12"/>
  <c r="K1114" i="12"/>
  <c r="L1120" i="12"/>
  <c r="K1120" i="12"/>
  <c r="L1126" i="12"/>
  <c r="K1126" i="12"/>
  <c r="L1132" i="12"/>
  <c r="K1132" i="12"/>
  <c r="L1138" i="12"/>
  <c r="K1138" i="12"/>
  <c r="L1144" i="12"/>
  <c r="K1144" i="12"/>
  <c r="L1150" i="12"/>
  <c r="K1150" i="12"/>
  <c r="L1156" i="12"/>
  <c r="K1156" i="12"/>
  <c r="L1162" i="12"/>
  <c r="K1162" i="12"/>
  <c r="L1168" i="12"/>
  <c r="K1168" i="12"/>
  <c r="L1174" i="12"/>
  <c r="K1174" i="12"/>
  <c r="L1180" i="12"/>
  <c r="K1180" i="12"/>
  <c r="L1186" i="12"/>
  <c r="K1186" i="12"/>
  <c r="L1192" i="12"/>
  <c r="K1192" i="12"/>
  <c r="L1198" i="12"/>
  <c r="K1198" i="12"/>
  <c r="L1204" i="12"/>
  <c r="K1204" i="12"/>
  <c r="L1210" i="12"/>
  <c r="K1210" i="12"/>
  <c r="L1216" i="12"/>
  <c r="K1216" i="12"/>
  <c r="L1222" i="12"/>
  <c r="K1222" i="12"/>
  <c r="L1228" i="12"/>
  <c r="K1228" i="12"/>
  <c r="L1234" i="12"/>
  <c r="K1234" i="12"/>
  <c r="L1240" i="12"/>
  <c r="K1240" i="12"/>
  <c r="L1246" i="12"/>
  <c r="K1246" i="12"/>
  <c r="L1252" i="12"/>
  <c r="K1252" i="12"/>
  <c r="L1258" i="12"/>
  <c r="K1258" i="12"/>
  <c r="L1264" i="12"/>
  <c r="K1264" i="12"/>
  <c r="L1270" i="12"/>
  <c r="K1270" i="12"/>
  <c r="L1276" i="12"/>
  <c r="K1276" i="12"/>
  <c r="L1282" i="12"/>
  <c r="K1282" i="12"/>
  <c r="L1288" i="12"/>
  <c r="K1288" i="12"/>
  <c r="L1294" i="12"/>
  <c r="K1294" i="12"/>
  <c r="L1300" i="12"/>
  <c r="K1300" i="12"/>
  <c r="L1306" i="12"/>
  <c r="K1306" i="12"/>
  <c r="L1312" i="12"/>
  <c r="K1312" i="12"/>
  <c r="L1318" i="12"/>
  <c r="K1318" i="12"/>
  <c r="L1324" i="12"/>
  <c r="K1324" i="12"/>
  <c r="L1330" i="12"/>
  <c r="K1330" i="12"/>
  <c r="L1336" i="12"/>
  <c r="K1336" i="12"/>
  <c r="L1342" i="12"/>
  <c r="K1342" i="12"/>
  <c r="L1348" i="12"/>
  <c r="K1348" i="12"/>
  <c r="L1354" i="12"/>
  <c r="K1354" i="12"/>
  <c r="L1360" i="12"/>
  <c r="K1360" i="12"/>
  <c r="L1366" i="12"/>
  <c r="K1366" i="12"/>
  <c r="L1372" i="12"/>
  <c r="K1372" i="12"/>
  <c r="L1378" i="12"/>
  <c r="K1378" i="12"/>
  <c r="L1384" i="12"/>
  <c r="K1384" i="12"/>
  <c r="L1390" i="12"/>
  <c r="K1390" i="12"/>
  <c r="L1396" i="12"/>
  <c r="K1396" i="12"/>
  <c r="L1402" i="12"/>
  <c r="K1402" i="12"/>
  <c r="L1408" i="12"/>
  <c r="K1408" i="12"/>
  <c r="L1414" i="12"/>
  <c r="K1414" i="12"/>
  <c r="L1420" i="12"/>
  <c r="K1420" i="12"/>
  <c r="L1426" i="12"/>
  <c r="K1426" i="12"/>
  <c r="L1432" i="12"/>
  <c r="K1432" i="12"/>
  <c r="L1438" i="12"/>
  <c r="K1438" i="12"/>
  <c r="L1444" i="12"/>
  <c r="K1444" i="12"/>
  <c r="L1450" i="12"/>
  <c r="K1450" i="12"/>
  <c r="L1456" i="12"/>
  <c r="K1456" i="12"/>
  <c r="L1462" i="12"/>
  <c r="K1462" i="12"/>
  <c r="L1468" i="12"/>
  <c r="K1468" i="12"/>
  <c r="L1474" i="12"/>
  <c r="K1474" i="12"/>
  <c r="L1480" i="12"/>
  <c r="K1480" i="12"/>
  <c r="L1486" i="12"/>
  <c r="K1486" i="12"/>
  <c r="L1492" i="12"/>
  <c r="K1492" i="12"/>
  <c r="L1498" i="12"/>
  <c r="K1498" i="12"/>
  <c r="L1504" i="12"/>
  <c r="K1504" i="12"/>
  <c r="L1510" i="12"/>
  <c r="K1510" i="12"/>
  <c r="L1516" i="12"/>
  <c r="K1516" i="12"/>
  <c r="L1522" i="12"/>
  <c r="K1522" i="12"/>
  <c r="L1528" i="12"/>
  <c r="K1528" i="12"/>
  <c r="L1534" i="12"/>
  <c r="K1534" i="12"/>
  <c r="L1540" i="12"/>
  <c r="K1540" i="12"/>
  <c r="L1546" i="12"/>
  <c r="K1546" i="12"/>
  <c r="L1552" i="12"/>
  <c r="K1552" i="12"/>
  <c r="L1558" i="12"/>
  <c r="K1558" i="12"/>
  <c r="K1564" i="12"/>
  <c r="L1564" i="12"/>
  <c r="L1570" i="12"/>
  <c r="K1570" i="12"/>
  <c r="L1576" i="12"/>
  <c r="K1576" i="12"/>
  <c r="L1582" i="12"/>
  <c r="K1582" i="12"/>
  <c r="L1588" i="12"/>
  <c r="K1588" i="12"/>
  <c r="L1594" i="12"/>
  <c r="K1594" i="12"/>
  <c r="L1600" i="12"/>
  <c r="K1600" i="12"/>
  <c r="L1606" i="12"/>
  <c r="K1606" i="12"/>
  <c r="L1612" i="12"/>
  <c r="K1612" i="12"/>
  <c r="L1618" i="12"/>
  <c r="K1618" i="12"/>
  <c r="L1624" i="12"/>
  <c r="K1624" i="12"/>
  <c r="L1630" i="12"/>
  <c r="K1630" i="12"/>
  <c r="L1636" i="12"/>
  <c r="K1636" i="12"/>
  <c r="L1642" i="12"/>
  <c r="K1642" i="12"/>
  <c r="L1648" i="12"/>
  <c r="K1648" i="12"/>
  <c r="L1654" i="12"/>
  <c r="K1654" i="12"/>
  <c r="L1660" i="12"/>
  <c r="K1660" i="12"/>
  <c r="L1672" i="12"/>
  <c r="K1672" i="12"/>
  <c r="L1678" i="12"/>
  <c r="K1678" i="12"/>
  <c r="L1684" i="12"/>
  <c r="K1684" i="12"/>
  <c r="L1690" i="12"/>
  <c r="K1690" i="12"/>
  <c r="L1696" i="12"/>
  <c r="K1696" i="12"/>
  <c r="L1702" i="12"/>
  <c r="K1702" i="12"/>
  <c r="L1708" i="12"/>
  <c r="K1708" i="12"/>
  <c r="L1714" i="12"/>
  <c r="K1714" i="12"/>
  <c r="L1720" i="12"/>
  <c r="K1720" i="12"/>
  <c r="L1726" i="12"/>
  <c r="K1726" i="12"/>
  <c r="L1732" i="12"/>
  <c r="K1732" i="12"/>
  <c r="L1738" i="12"/>
  <c r="K1738" i="12"/>
  <c r="L1744" i="12"/>
  <c r="K1744" i="12"/>
  <c r="L1750" i="12"/>
  <c r="K1750" i="12"/>
  <c r="L1756" i="12"/>
  <c r="K1756" i="12"/>
  <c r="L1762" i="12"/>
  <c r="K1762" i="12"/>
  <c r="L1768" i="12"/>
  <c r="K1768" i="12"/>
  <c r="K1780" i="12"/>
  <c r="L1780" i="12"/>
  <c r="L1786" i="12"/>
  <c r="K1786" i="12"/>
  <c r="L1792" i="12"/>
  <c r="K1792" i="12"/>
  <c r="L1798" i="12"/>
  <c r="K1798" i="12"/>
  <c r="L1804" i="12"/>
  <c r="K1804" i="12"/>
  <c r="L1810" i="12"/>
  <c r="K1810" i="12"/>
  <c r="L1816" i="12"/>
  <c r="K1816" i="12"/>
  <c r="L1822" i="12"/>
  <c r="K1822" i="12"/>
  <c r="L1828" i="12"/>
  <c r="K1828" i="12"/>
  <c r="L1834" i="12"/>
  <c r="K1834" i="12"/>
  <c r="K1840" i="12"/>
  <c r="L1840" i="12"/>
  <c r="L1846" i="12"/>
  <c r="K1846" i="12"/>
  <c r="L1852" i="12"/>
  <c r="K1852" i="12"/>
  <c r="L1858" i="12"/>
  <c r="K1858" i="12"/>
  <c r="L1864" i="12"/>
  <c r="K1864" i="12"/>
  <c r="L1870" i="12"/>
  <c r="K1870" i="12"/>
  <c r="L1876" i="12"/>
  <c r="K1876" i="12"/>
  <c r="L1882" i="12"/>
  <c r="K1882" i="12"/>
  <c r="L1888" i="12"/>
  <c r="K1888" i="12"/>
  <c r="L1900" i="12"/>
  <c r="K1900" i="12"/>
  <c r="L1906" i="12"/>
  <c r="K1906" i="12"/>
  <c r="L1912" i="12"/>
  <c r="K1912" i="12"/>
  <c r="L1918" i="12"/>
  <c r="K1918" i="12"/>
  <c r="L1924" i="12"/>
  <c r="K1924" i="12"/>
  <c r="L1930" i="12"/>
  <c r="K1930" i="12"/>
  <c r="L1936" i="12"/>
  <c r="K1936" i="12"/>
  <c r="L1942" i="12"/>
  <c r="K1942" i="12"/>
  <c r="L1948" i="12"/>
  <c r="K1948" i="12"/>
  <c r="L1954" i="12"/>
  <c r="K1954" i="12"/>
  <c r="L1960" i="12"/>
  <c r="K1960" i="12"/>
  <c r="L1972" i="12"/>
  <c r="K1972" i="12"/>
  <c r="L1978" i="12"/>
  <c r="K1978" i="12"/>
  <c r="L1984" i="12"/>
  <c r="K1984" i="12"/>
  <c r="K1990" i="12"/>
  <c r="L1990" i="12"/>
  <c r="L1996" i="12"/>
  <c r="K1996" i="12"/>
  <c r="L2002" i="12"/>
  <c r="K2002" i="12"/>
  <c r="L2008" i="12"/>
  <c r="K2008" i="12"/>
  <c r="L2014" i="12"/>
  <c r="K2014" i="12"/>
  <c r="L2020" i="12"/>
  <c r="K2020" i="12"/>
  <c r="K2026" i="12"/>
  <c r="L2026" i="12"/>
  <c r="L2032" i="12"/>
  <c r="K2032" i="12"/>
  <c r="L2038" i="12"/>
  <c r="K2038" i="12"/>
  <c r="L2044" i="12"/>
  <c r="K2044" i="12"/>
  <c r="L2050" i="12"/>
  <c r="K2050" i="12"/>
  <c r="L2056" i="12"/>
  <c r="K2056" i="12"/>
  <c r="L2068" i="12"/>
  <c r="K2068" i="12"/>
  <c r="L2074" i="12"/>
  <c r="K2074" i="12"/>
  <c r="L2080" i="12"/>
  <c r="K2080" i="12"/>
  <c r="L2086" i="12"/>
  <c r="K2086" i="12"/>
  <c r="L2092" i="12"/>
  <c r="K2092" i="12"/>
  <c r="K2098" i="12"/>
  <c r="L2098" i="12"/>
  <c r="L2104" i="12"/>
  <c r="K2104" i="12"/>
  <c r="L2110" i="12"/>
  <c r="K2110" i="12"/>
  <c r="L2116" i="12"/>
  <c r="K2116" i="12"/>
  <c r="L2122" i="12"/>
  <c r="K2122" i="12"/>
  <c r="L2128" i="12"/>
  <c r="K2128" i="12"/>
  <c r="K2134" i="12"/>
  <c r="L2134" i="12"/>
  <c r="L2140" i="12"/>
  <c r="K2140" i="12"/>
  <c r="L2146" i="12"/>
  <c r="K2146" i="12"/>
  <c r="J2147" i="12"/>
  <c r="J2141" i="12"/>
  <c r="J2135" i="12"/>
  <c r="J2129" i="12"/>
  <c r="J2117" i="12"/>
  <c r="J2111" i="12"/>
  <c r="J2105" i="12"/>
  <c r="J2081" i="12"/>
  <c r="J2009" i="12"/>
  <c r="J1991" i="12"/>
  <c r="J1979" i="12"/>
  <c r="J1955" i="12"/>
  <c r="J1949" i="12"/>
  <c r="J1943" i="12"/>
  <c r="J1937" i="12"/>
  <c r="J1931" i="12"/>
  <c r="J1925" i="12"/>
  <c r="J1895" i="12"/>
  <c r="J1889" i="12"/>
  <c r="J1876" i="12"/>
  <c r="J1854" i="12"/>
  <c r="J1840" i="12"/>
  <c r="J1818" i="12"/>
  <c r="J1804" i="12"/>
  <c r="J1782" i="12"/>
  <c r="J1768" i="12"/>
  <c r="J1753" i="12"/>
  <c r="J1746" i="12"/>
  <c r="J1732" i="12"/>
  <c r="J1710" i="12"/>
  <c r="J1703" i="12"/>
  <c r="J1696" i="12"/>
  <c r="J1674" i="12"/>
  <c r="J1660" i="12"/>
  <c r="J1645" i="12"/>
  <c r="J1638" i="12"/>
  <c r="J1631" i="12"/>
  <c r="J1624" i="12"/>
  <c r="J1602" i="12"/>
  <c r="J1595" i="12"/>
  <c r="J1588" i="12"/>
  <c r="J1566" i="12"/>
  <c r="J1552" i="12"/>
  <c r="J1431" i="12"/>
  <c r="J1323" i="12"/>
  <c r="J1270" i="12"/>
  <c r="J1252" i="12"/>
  <c r="J1234" i="12"/>
  <c r="J1216" i="12"/>
  <c r="J1198" i="12"/>
  <c r="J1180" i="12"/>
  <c r="J1162" i="12"/>
  <c r="J1144" i="12"/>
  <c r="J1126" i="12"/>
  <c r="J1108" i="12"/>
  <c r="J1047" i="12"/>
  <c r="J975" i="12"/>
  <c r="J636" i="12"/>
  <c r="J550" i="12"/>
  <c r="J420" i="12"/>
  <c r="J377" i="12"/>
  <c r="J334" i="12"/>
  <c r="J288" i="12"/>
  <c r="J234" i="12"/>
  <c r="J180" i="12"/>
  <c r="J126" i="12"/>
  <c r="J72" i="12"/>
  <c r="K2004" i="12"/>
  <c r="K1923" i="12"/>
  <c r="K1837" i="12"/>
  <c r="K1709" i="12"/>
  <c r="K1539" i="12"/>
  <c r="M1539" i="12" s="1"/>
  <c r="N1539" i="12" s="1"/>
  <c r="K1215" i="12"/>
  <c r="K810" i="12"/>
  <c r="K130" i="12"/>
  <c r="L17" i="12"/>
  <c r="K17" i="12"/>
  <c r="J17" i="12"/>
  <c r="L23" i="12"/>
  <c r="K23" i="12"/>
  <c r="J23" i="12"/>
  <c r="L47" i="12"/>
  <c r="K47" i="12"/>
  <c r="J47" i="12"/>
  <c r="L59" i="12"/>
  <c r="K59" i="12"/>
  <c r="J59" i="12"/>
  <c r="L71" i="12"/>
  <c r="K71" i="12"/>
  <c r="J71" i="12"/>
  <c r="L77" i="12"/>
  <c r="K77" i="12"/>
  <c r="J77" i="12"/>
  <c r="L179" i="12"/>
  <c r="K179" i="12"/>
  <c r="J179" i="12"/>
  <c r="L185" i="12"/>
  <c r="K185" i="12"/>
  <c r="J185" i="12"/>
  <c r="L209" i="12"/>
  <c r="K209" i="12"/>
  <c r="J209" i="12"/>
  <c r="L233" i="12"/>
  <c r="K233" i="12"/>
  <c r="J233" i="12"/>
  <c r="L245" i="12"/>
  <c r="K245" i="12"/>
  <c r="J245" i="12"/>
  <c r="L251" i="12"/>
  <c r="K251" i="12"/>
  <c r="J251" i="12"/>
  <c r="L269" i="12"/>
  <c r="K269" i="12"/>
  <c r="J269" i="12"/>
  <c r="L293" i="12"/>
  <c r="K293" i="12"/>
  <c r="J293" i="12"/>
  <c r="L305" i="12"/>
  <c r="K305" i="12"/>
  <c r="L311" i="12"/>
  <c r="K311" i="12"/>
  <c r="J311" i="12"/>
  <c r="L323" i="12"/>
  <c r="K323" i="12"/>
  <c r="J323" i="12"/>
  <c r="L341" i="12"/>
  <c r="K341" i="12"/>
  <c r="L365" i="12"/>
  <c r="K365" i="12"/>
  <c r="J365" i="12"/>
  <c r="L371" i="12"/>
  <c r="K371" i="12"/>
  <c r="J371" i="12"/>
  <c r="L389" i="12"/>
  <c r="K389" i="12"/>
  <c r="J389" i="12"/>
  <c r="L419" i="12"/>
  <c r="K419" i="12"/>
  <c r="J419" i="12"/>
  <c r="L449" i="12"/>
  <c r="K449" i="12"/>
  <c r="L467" i="12"/>
  <c r="K467" i="12"/>
  <c r="J467" i="12"/>
  <c r="L473" i="12"/>
  <c r="K473" i="12"/>
  <c r="J473" i="12"/>
  <c r="L485" i="12"/>
  <c r="K485" i="12"/>
  <c r="K497" i="12"/>
  <c r="L497" i="12"/>
  <c r="J497" i="12"/>
  <c r="L509" i="12"/>
  <c r="K509" i="12"/>
  <c r="J509" i="12"/>
  <c r="L521" i="12"/>
  <c r="K521" i="12"/>
  <c r="L533" i="12"/>
  <c r="K533" i="12"/>
  <c r="J533" i="12"/>
  <c r="L557" i="12"/>
  <c r="K557" i="12"/>
  <c r="L575" i="12"/>
  <c r="K575" i="12"/>
  <c r="J575" i="12"/>
  <c r="L581" i="12"/>
  <c r="K581" i="12"/>
  <c r="J581" i="12"/>
  <c r="L701" i="12"/>
  <c r="K701" i="12"/>
  <c r="L731" i="12"/>
  <c r="K731" i="12"/>
  <c r="J731" i="12"/>
  <c r="L749" i="12"/>
  <c r="K749" i="12"/>
  <c r="J749" i="12"/>
  <c r="L773" i="12"/>
  <c r="K773" i="12"/>
  <c r="J773" i="12"/>
  <c r="L785" i="12"/>
  <c r="K785" i="12"/>
  <c r="J785" i="12"/>
  <c r="L803" i="12"/>
  <c r="K803" i="12"/>
  <c r="J803" i="12"/>
  <c r="L833" i="12"/>
  <c r="K833" i="12"/>
  <c r="J833" i="12"/>
  <c r="L851" i="12"/>
  <c r="K851" i="12"/>
  <c r="J851" i="12"/>
  <c r="L887" i="12"/>
  <c r="K887" i="12"/>
  <c r="J887" i="12"/>
  <c r="L893" i="12"/>
  <c r="K893" i="12"/>
  <c r="J893" i="12"/>
  <c r="L911" i="12"/>
  <c r="K911" i="12"/>
  <c r="J911" i="12"/>
  <c r="L917" i="12"/>
  <c r="K917" i="12"/>
  <c r="J917" i="12"/>
  <c r="L923" i="12"/>
  <c r="K923" i="12"/>
  <c r="J923" i="12"/>
  <c r="L941" i="12"/>
  <c r="K941" i="12"/>
  <c r="J941" i="12"/>
  <c r="L953" i="12"/>
  <c r="K953" i="12"/>
  <c r="J953" i="12"/>
  <c r="L965" i="12"/>
  <c r="K965" i="12"/>
  <c r="J965" i="12"/>
  <c r="L971" i="12"/>
  <c r="K971" i="12"/>
  <c r="J971" i="12"/>
  <c r="L1031" i="12"/>
  <c r="K1031" i="12"/>
  <c r="J1031" i="12"/>
  <c r="L1037" i="12"/>
  <c r="K1037" i="12"/>
  <c r="J1037" i="12"/>
  <c r="L1043" i="12"/>
  <c r="K1043" i="12"/>
  <c r="J1043" i="12"/>
  <c r="L1073" i="12"/>
  <c r="K1073" i="12"/>
  <c r="J1073" i="12"/>
  <c r="L1079" i="12"/>
  <c r="J1079" i="12"/>
  <c r="K1079" i="12"/>
  <c r="L1097" i="12"/>
  <c r="J1097" i="12"/>
  <c r="K1097" i="12"/>
  <c r="L1115" i="12"/>
  <c r="J1115" i="12"/>
  <c r="K1115" i="12"/>
  <c r="L1121" i="12"/>
  <c r="K1121" i="12"/>
  <c r="J1121" i="12"/>
  <c r="L1139" i="12"/>
  <c r="K1139" i="12"/>
  <c r="J1139" i="12"/>
  <c r="L1145" i="12"/>
  <c r="K1145" i="12"/>
  <c r="J1145" i="12"/>
  <c r="L1151" i="12"/>
  <c r="J1151" i="12"/>
  <c r="K1151" i="12"/>
  <c r="L1157" i="12"/>
  <c r="K1157" i="12"/>
  <c r="J1157" i="12"/>
  <c r="L1163" i="12"/>
  <c r="K1163" i="12"/>
  <c r="J1163" i="12"/>
  <c r="L1187" i="12"/>
  <c r="J1187" i="12"/>
  <c r="K1187" i="12"/>
  <c r="L1193" i="12"/>
  <c r="K1193" i="12"/>
  <c r="J1193" i="12"/>
  <c r="L1271" i="12"/>
  <c r="K1271" i="12"/>
  <c r="J1271" i="12"/>
  <c r="L1277" i="12"/>
  <c r="J1277" i="12"/>
  <c r="K1277" i="12"/>
  <c r="L1289" i="12"/>
  <c r="K1289" i="12"/>
  <c r="J1289" i="12"/>
  <c r="L1301" i="12"/>
  <c r="K1301" i="12"/>
  <c r="J1301" i="12"/>
  <c r="L1319" i="12"/>
  <c r="K1319" i="12"/>
  <c r="J1319" i="12"/>
  <c r="L1325" i="12"/>
  <c r="K1325" i="12"/>
  <c r="J1325" i="12"/>
  <c r="L1331" i="12"/>
  <c r="J1331" i="12"/>
  <c r="K1331" i="12"/>
  <c r="L1343" i="12"/>
  <c r="K1343" i="12"/>
  <c r="J1343" i="12"/>
  <c r="L1361" i="12"/>
  <c r="K1361" i="12"/>
  <c r="J1361" i="12"/>
  <c r="L1379" i="12"/>
  <c r="K1379" i="12"/>
  <c r="J1379" i="12"/>
  <c r="L1385" i="12"/>
  <c r="J1385" i="12"/>
  <c r="K1385" i="12"/>
  <c r="L1391" i="12"/>
  <c r="K1391" i="12"/>
  <c r="J1391" i="12"/>
  <c r="K1415" i="12"/>
  <c r="L1415" i="12"/>
  <c r="J1415" i="12"/>
  <c r="L1433" i="12"/>
  <c r="K1433" i="12"/>
  <c r="J1433" i="12"/>
  <c r="L1457" i="12"/>
  <c r="J1457" i="12"/>
  <c r="K1457" i="12"/>
  <c r="L1469" i="12"/>
  <c r="K1469" i="12"/>
  <c r="J1469" i="12"/>
  <c r="L1475" i="12"/>
  <c r="J1475" i="12"/>
  <c r="K1475" i="12"/>
  <c r="L1511" i="12"/>
  <c r="J1511" i="12"/>
  <c r="K1511" i="12"/>
  <c r="L1559" i="12"/>
  <c r="K1559" i="12"/>
  <c r="L1601" i="12"/>
  <c r="K1601" i="12"/>
  <c r="L1667" i="12"/>
  <c r="K1667" i="12"/>
  <c r="L1769" i="12"/>
  <c r="K1769" i="12"/>
  <c r="L1877" i="12"/>
  <c r="K1877" i="12"/>
  <c r="L1907" i="12"/>
  <c r="K1907" i="12"/>
  <c r="L1973" i="12"/>
  <c r="K1973" i="12"/>
  <c r="L1985" i="12"/>
  <c r="K1985" i="12"/>
  <c r="L2003" i="12"/>
  <c r="K2003" i="12"/>
  <c r="L2033" i="12"/>
  <c r="K2033" i="12"/>
  <c r="L2045" i="12"/>
  <c r="K2045" i="12"/>
  <c r="L2069" i="12"/>
  <c r="K2069" i="12"/>
  <c r="L2099" i="12"/>
  <c r="K2099" i="12"/>
  <c r="J1769" i="12"/>
  <c r="L3" i="12"/>
  <c r="K3" i="12"/>
  <c r="J3" i="12"/>
  <c r="L9" i="12"/>
  <c r="K9" i="12"/>
  <c r="J9" i="12"/>
  <c r="L15" i="12"/>
  <c r="K15" i="12"/>
  <c r="J15" i="12"/>
  <c r="L21" i="12"/>
  <c r="K21" i="12"/>
  <c r="J21" i="12"/>
  <c r="L27" i="12"/>
  <c r="K27" i="12"/>
  <c r="J27" i="12"/>
  <c r="K33" i="12"/>
  <c r="L33" i="12"/>
  <c r="J33" i="12"/>
  <c r="L39" i="12"/>
  <c r="K39" i="12"/>
  <c r="J39" i="12"/>
  <c r="L45" i="12"/>
  <c r="K45" i="12"/>
  <c r="J45" i="12"/>
  <c r="L51" i="12"/>
  <c r="K51" i="12"/>
  <c r="J51" i="12"/>
  <c r="L57" i="12"/>
  <c r="K57" i="12"/>
  <c r="J57" i="12"/>
  <c r="L63" i="12"/>
  <c r="K63" i="12"/>
  <c r="J63" i="12"/>
  <c r="L69" i="12"/>
  <c r="K69" i="12"/>
  <c r="J69" i="12"/>
  <c r="L75" i="12"/>
  <c r="K75" i="12"/>
  <c r="J75" i="12"/>
  <c r="L81" i="12"/>
  <c r="K81" i="12"/>
  <c r="J81" i="12"/>
  <c r="L87" i="12"/>
  <c r="K87" i="12"/>
  <c r="J87" i="12"/>
  <c r="L93" i="12"/>
  <c r="K93" i="12"/>
  <c r="J93" i="12"/>
  <c r="L99" i="12"/>
  <c r="K99" i="12"/>
  <c r="J99" i="12"/>
  <c r="L105" i="12"/>
  <c r="K105" i="12"/>
  <c r="J105" i="12"/>
  <c r="L111" i="12"/>
  <c r="K111" i="12"/>
  <c r="J111" i="12"/>
  <c r="L117" i="12"/>
  <c r="K117" i="12"/>
  <c r="J117" i="12"/>
  <c r="L123" i="12"/>
  <c r="K123" i="12"/>
  <c r="J123" i="12"/>
  <c r="L129" i="12"/>
  <c r="K129" i="12"/>
  <c r="J129" i="12"/>
  <c r="L135" i="12"/>
  <c r="K135" i="12"/>
  <c r="J135" i="12"/>
  <c r="L141" i="12"/>
  <c r="K141" i="12"/>
  <c r="J141" i="12"/>
  <c r="L147" i="12"/>
  <c r="K147" i="12"/>
  <c r="J147" i="12"/>
  <c r="L153" i="12"/>
  <c r="K153" i="12"/>
  <c r="J153" i="12"/>
  <c r="L159" i="12"/>
  <c r="J159" i="12"/>
  <c r="K159" i="12"/>
  <c r="L165" i="12"/>
  <c r="K165" i="12"/>
  <c r="J165" i="12"/>
  <c r="L171" i="12"/>
  <c r="K171" i="12"/>
  <c r="J171" i="12"/>
  <c r="L177" i="12"/>
  <c r="K177" i="12"/>
  <c r="J177" i="12"/>
  <c r="L183" i="12"/>
  <c r="K183" i="12"/>
  <c r="J183" i="12"/>
  <c r="L189" i="12"/>
  <c r="K189" i="12"/>
  <c r="J189" i="12"/>
  <c r="L195" i="12"/>
  <c r="K195" i="12"/>
  <c r="J195" i="12"/>
  <c r="L201" i="12"/>
  <c r="K201" i="12"/>
  <c r="J201" i="12"/>
  <c r="L207" i="12"/>
  <c r="K207" i="12"/>
  <c r="J207" i="12"/>
  <c r="L213" i="12"/>
  <c r="J213" i="12"/>
  <c r="K213" i="12"/>
  <c r="L219" i="12"/>
  <c r="K219" i="12"/>
  <c r="J219" i="12"/>
  <c r="L225" i="12"/>
  <c r="K225" i="12"/>
  <c r="J225" i="12"/>
  <c r="L231" i="12"/>
  <c r="K231" i="12"/>
  <c r="J231" i="12"/>
  <c r="L237" i="12"/>
  <c r="K237" i="12"/>
  <c r="J237" i="12"/>
  <c r="L243" i="12"/>
  <c r="K243" i="12"/>
  <c r="J243" i="12"/>
  <c r="L249" i="12"/>
  <c r="K249" i="12"/>
  <c r="J249" i="12"/>
  <c r="L255" i="12"/>
  <c r="K255" i="12"/>
  <c r="J255" i="12"/>
  <c r="L261" i="12"/>
  <c r="K261" i="12"/>
  <c r="J261" i="12"/>
  <c r="L267" i="12"/>
  <c r="J267" i="12"/>
  <c r="K267" i="12"/>
  <c r="L273" i="12"/>
  <c r="K273" i="12"/>
  <c r="J273" i="12"/>
  <c r="L279" i="12"/>
  <c r="K279" i="12"/>
  <c r="J279" i="12"/>
  <c r="L285" i="12"/>
  <c r="K285" i="12"/>
  <c r="J285" i="12"/>
  <c r="L291" i="12"/>
  <c r="K291" i="12"/>
  <c r="J291" i="12"/>
  <c r="L297" i="12"/>
  <c r="K297" i="12"/>
  <c r="J297" i="12"/>
  <c r="L303" i="12"/>
  <c r="K303" i="12"/>
  <c r="J303" i="12"/>
  <c r="L309" i="12"/>
  <c r="K309" i="12"/>
  <c r="J309" i="12"/>
  <c r="L315" i="12"/>
  <c r="K315" i="12"/>
  <c r="J315" i="12"/>
  <c r="L321" i="12"/>
  <c r="J321" i="12"/>
  <c r="K321" i="12"/>
  <c r="L327" i="12"/>
  <c r="K327" i="12"/>
  <c r="J327" i="12"/>
  <c r="L333" i="12"/>
  <c r="K333" i="12"/>
  <c r="J333" i="12"/>
  <c r="L339" i="12"/>
  <c r="K339" i="12"/>
  <c r="J339" i="12"/>
  <c r="L345" i="12"/>
  <c r="K345" i="12"/>
  <c r="J345" i="12"/>
  <c r="L351" i="12"/>
  <c r="K351" i="12"/>
  <c r="J351" i="12"/>
  <c r="L357" i="12"/>
  <c r="K357" i="12"/>
  <c r="J357" i="12"/>
  <c r="L363" i="12"/>
  <c r="K363" i="12"/>
  <c r="J363" i="12"/>
  <c r="L369" i="12"/>
  <c r="K369" i="12"/>
  <c r="J369" i="12"/>
  <c r="L375" i="12"/>
  <c r="J375" i="12"/>
  <c r="K375" i="12"/>
  <c r="L381" i="12"/>
  <c r="K381" i="12"/>
  <c r="J381" i="12"/>
  <c r="L387" i="12"/>
  <c r="K387" i="12"/>
  <c r="J387" i="12"/>
  <c r="L393" i="12"/>
  <c r="K393" i="12"/>
  <c r="J393" i="12"/>
  <c r="L399" i="12"/>
  <c r="K399" i="12"/>
  <c r="J399" i="12"/>
  <c r="L405" i="12"/>
  <c r="K405" i="12"/>
  <c r="J405" i="12"/>
  <c r="L411" i="12"/>
  <c r="K411" i="12"/>
  <c r="J411" i="12"/>
  <c r="L417" i="12"/>
  <c r="K417" i="12"/>
  <c r="J417" i="12"/>
  <c r="L423" i="12"/>
  <c r="K423" i="12"/>
  <c r="J423" i="12"/>
  <c r="L429" i="12"/>
  <c r="K429" i="12"/>
  <c r="J429" i="12"/>
  <c r="L435" i="12"/>
  <c r="K435" i="12"/>
  <c r="J435" i="12"/>
  <c r="L441" i="12"/>
  <c r="K441" i="12"/>
  <c r="J441" i="12"/>
  <c r="L447" i="12"/>
  <c r="K447" i="12"/>
  <c r="J447" i="12"/>
  <c r="K453" i="12"/>
  <c r="L453" i="12"/>
  <c r="J453" i="12"/>
  <c r="L459" i="12"/>
  <c r="K459" i="12"/>
  <c r="J459" i="12"/>
  <c r="L465" i="12"/>
  <c r="K465" i="12"/>
  <c r="J465" i="12"/>
  <c r="L471" i="12"/>
  <c r="K471" i="12"/>
  <c r="J471" i="12"/>
  <c r="L477" i="12"/>
  <c r="K477" i="12"/>
  <c r="J477" i="12"/>
  <c r="L483" i="12"/>
  <c r="K483" i="12"/>
  <c r="J483" i="12"/>
  <c r="L489" i="12"/>
  <c r="K489" i="12"/>
  <c r="J489" i="12"/>
  <c r="L495" i="12"/>
  <c r="K495" i="12"/>
  <c r="J495" i="12"/>
  <c r="L501" i="12"/>
  <c r="K501" i="12"/>
  <c r="J501" i="12"/>
  <c r="L507" i="12"/>
  <c r="K507" i="12"/>
  <c r="J507" i="12"/>
  <c r="L513" i="12"/>
  <c r="K513" i="12"/>
  <c r="J513" i="12"/>
  <c r="L519" i="12"/>
  <c r="K519" i="12"/>
  <c r="J519" i="12"/>
  <c r="K525" i="12"/>
  <c r="J525" i="12"/>
  <c r="L525" i="12"/>
  <c r="L531" i="12"/>
  <c r="K531" i="12"/>
  <c r="J531" i="12"/>
  <c r="L537" i="12"/>
  <c r="K537" i="12"/>
  <c r="J537" i="12"/>
  <c r="L543" i="12"/>
  <c r="K543" i="12"/>
  <c r="J543" i="12"/>
  <c r="L549" i="12"/>
  <c r="K549" i="12"/>
  <c r="J549" i="12"/>
  <c r="L555" i="12"/>
  <c r="K555" i="12"/>
  <c r="J555" i="12"/>
  <c r="L561" i="12"/>
  <c r="K561" i="12"/>
  <c r="J561" i="12"/>
  <c r="L567" i="12"/>
  <c r="K567" i="12"/>
  <c r="J567" i="12"/>
  <c r="L573" i="12"/>
  <c r="K573" i="12"/>
  <c r="J573" i="12"/>
  <c r="L579" i="12"/>
  <c r="J579" i="12"/>
  <c r="K579" i="12"/>
  <c r="L585" i="12"/>
  <c r="K585" i="12"/>
  <c r="J585" i="12"/>
  <c r="L591" i="12"/>
  <c r="K591" i="12"/>
  <c r="J591" i="12"/>
  <c r="L597" i="12"/>
  <c r="K597" i="12"/>
  <c r="J597" i="12"/>
  <c r="L603" i="12"/>
  <c r="J603" i="12"/>
  <c r="K603" i="12"/>
  <c r="L609" i="12"/>
  <c r="J609" i="12"/>
  <c r="K609" i="12"/>
  <c r="L615" i="12"/>
  <c r="K615" i="12"/>
  <c r="J615" i="12"/>
  <c r="L621" i="12"/>
  <c r="K621" i="12"/>
  <c r="J621" i="12"/>
  <c r="L627" i="12"/>
  <c r="K627" i="12"/>
  <c r="J627" i="12"/>
  <c r="L633" i="12"/>
  <c r="K633" i="12"/>
  <c r="J633" i="12"/>
  <c r="L639" i="12"/>
  <c r="K639" i="12"/>
  <c r="J639" i="12"/>
  <c r="L645" i="12"/>
  <c r="K645" i="12"/>
  <c r="J645" i="12"/>
  <c r="L651" i="12"/>
  <c r="J651" i="12"/>
  <c r="K651" i="12"/>
  <c r="L657" i="12"/>
  <c r="K657" i="12"/>
  <c r="J657" i="12"/>
  <c r="L663" i="12"/>
  <c r="K663" i="12"/>
  <c r="J663" i="12"/>
  <c r="L669" i="12"/>
  <c r="K669" i="12"/>
  <c r="J669" i="12"/>
  <c r="J675" i="12"/>
  <c r="K675" i="12"/>
  <c r="L675" i="12"/>
  <c r="L681" i="12"/>
  <c r="J681" i="12"/>
  <c r="K681" i="12"/>
  <c r="L687" i="12"/>
  <c r="K687" i="12"/>
  <c r="J687" i="12"/>
  <c r="L693" i="12"/>
  <c r="K693" i="12"/>
  <c r="J693" i="12"/>
  <c r="L699" i="12"/>
  <c r="K699" i="12"/>
  <c r="J699" i="12"/>
  <c r="L705" i="12"/>
  <c r="K705" i="12"/>
  <c r="J705" i="12"/>
  <c r="L711" i="12"/>
  <c r="K711" i="12"/>
  <c r="J711" i="12"/>
  <c r="L717" i="12"/>
  <c r="K717" i="12"/>
  <c r="J717" i="12"/>
  <c r="L723" i="12"/>
  <c r="J723" i="12"/>
  <c r="L729" i="12"/>
  <c r="K729" i="12"/>
  <c r="L735" i="12"/>
  <c r="K735" i="12"/>
  <c r="L741" i="12"/>
  <c r="K741" i="12"/>
  <c r="L747" i="12"/>
  <c r="K747" i="12"/>
  <c r="L753" i="12"/>
  <c r="K753" i="12"/>
  <c r="L759" i="12"/>
  <c r="K759" i="12"/>
  <c r="L765" i="12"/>
  <c r="K765" i="12"/>
  <c r="L771" i="12"/>
  <c r="K771" i="12"/>
  <c r="L777" i="12"/>
  <c r="K777" i="12"/>
  <c r="L783" i="12"/>
  <c r="K783" i="12"/>
  <c r="L789" i="12"/>
  <c r="K789" i="12"/>
  <c r="L795" i="12"/>
  <c r="K795" i="12"/>
  <c r="L801" i="12"/>
  <c r="K801" i="12"/>
  <c r="L807" i="12"/>
  <c r="K807" i="12"/>
  <c r="L813" i="12"/>
  <c r="K813" i="12"/>
  <c r="L819" i="12"/>
  <c r="K819" i="12"/>
  <c r="L825" i="12"/>
  <c r="K825" i="12"/>
  <c r="L831" i="12"/>
  <c r="K831" i="12"/>
  <c r="L837" i="12"/>
  <c r="K837" i="12"/>
  <c r="L843" i="12"/>
  <c r="K843" i="12"/>
  <c r="L849" i="12"/>
  <c r="K849" i="12"/>
  <c r="L855" i="12"/>
  <c r="K855" i="12"/>
  <c r="L861" i="12"/>
  <c r="K861" i="12"/>
  <c r="L867" i="12"/>
  <c r="K867" i="12"/>
  <c r="L873" i="12"/>
  <c r="K873" i="12"/>
  <c r="L879" i="12"/>
  <c r="K879" i="12"/>
  <c r="L885" i="12"/>
  <c r="K885" i="12"/>
  <c r="L891" i="12"/>
  <c r="K891" i="12"/>
  <c r="L897" i="12"/>
  <c r="K897" i="12"/>
  <c r="L903" i="12"/>
  <c r="K903" i="12"/>
  <c r="L909" i="12"/>
  <c r="K909" i="12"/>
  <c r="L915" i="12"/>
  <c r="K915" i="12"/>
  <c r="L921" i="12"/>
  <c r="K921" i="12"/>
  <c r="L927" i="12"/>
  <c r="K927" i="12"/>
  <c r="L933" i="12"/>
  <c r="K933" i="12"/>
  <c r="L939" i="12"/>
  <c r="K939" i="12"/>
  <c r="L945" i="12"/>
  <c r="K945" i="12"/>
  <c r="L951" i="12"/>
  <c r="K951" i="12"/>
  <c r="L957" i="12"/>
  <c r="K957" i="12"/>
  <c r="L963" i="12"/>
  <c r="K963" i="12"/>
  <c r="L969" i="12"/>
  <c r="K969" i="12"/>
  <c r="L981" i="12"/>
  <c r="K981" i="12"/>
  <c r="L987" i="12"/>
  <c r="K987" i="12"/>
  <c r="L993" i="12"/>
  <c r="K993" i="12"/>
  <c r="L999" i="12"/>
  <c r="K999" i="12"/>
  <c r="L1005" i="12"/>
  <c r="K1005" i="12"/>
  <c r="L1011" i="12"/>
  <c r="K1011" i="12"/>
  <c r="L1017" i="12"/>
  <c r="K1017" i="12"/>
  <c r="L1023" i="12"/>
  <c r="K1023" i="12"/>
  <c r="L1029" i="12"/>
  <c r="K1029" i="12"/>
  <c r="L1035" i="12"/>
  <c r="K1035" i="12"/>
  <c r="L1041" i="12"/>
  <c r="K1041" i="12"/>
  <c r="L1053" i="12"/>
  <c r="K1053" i="12"/>
  <c r="L1059" i="12"/>
  <c r="K1059" i="12"/>
  <c r="L1065" i="12"/>
  <c r="K1065" i="12"/>
  <c r="L1071" i="12"/>
  <c r="K1071" i="12"/>
  <c r="L1077" i="12"/>
  <c r="K1077" i="12"/>
  <c r="L1083" i="12"/>
  <c r="K1083" i="12"/>
  <c r="L1089" i="12"/>
  <c r="K1089" i="12"/>
  <c r="L1095" i="12"/>
  <c r="K1095" i="12"/>
  <c r="L1101" i="12"/>
  <c r="K1101" i="12"/>
  <c r="L1113" i="12"/>
  <c r="K1113" i="12"/>
  <c r="L1119" i="12"/>
  <c r="K1119" i="12"/>
  <c r="L1125" i="12"/>
  <c r="K1125" i="12"/>
  <c r="L1131" i="12"/>
  <c r="K1131" i="12"/>
  <c r="L1137" i="12"/>
  <c r="K1137" i="12"/>
  <c r="L1143" i="12"/>
  <c r="K1143" i="12"/>
  <c r="L1149" i="12"/>
  <c r="K1149" i="12"/>
  <c r="L1155" i="12"/>
  <c r="K1155" i="12"/>
  <c r="L1167" i="12"/>
  <c r="K1167" i="12"/>
  <c r="L1173" i="12"/>
  <c r="K1173" i="12"/>
  <c r="L1179" i="12"/>
  <c r="K1179" i="12"/>
  <c r="L1185" i="12"/>
  <c r="K1185" i="12"/>
  <c r="L1191" i="12"/>
  <c r="K1191" i="12"/>
  <c r="L1197" i="12"/>
  <c r="K1197" i="12"/>
  <c r="L1203" i="12"/>
  <c r="K1203" i="12"/>
  <c r="L1209" i="12"/>
  <c r="K1209" i="12"/>
  <c r="L1221" i="12"/>
  <c r="K1221" i="12"/>
  <c r="L1227" i="12"/>
  <c r="K1227" i="12"/>
  <c r="L1233" i="12"/>
  <c r="K1233" i="12"/>
  <c r="L1239" i="12"/>
  <c r="K1239" i="12"/>
  <c r="L1245" i="12"/>
  <c r="K1245" i="12"/>
  <c r="L1251" i="12"/>
  <c r="K1251" i="12"/>
  <c r="L1257" i="12"/>
  <c r="K1257" i="12"/>
  <c r="L1263" i="12"/>
  <c r="K1263" i="12"/>
  <c r="L1275" i="12"/>
  <c r="K1275" i="12"/>
  <c r="L1281" i="12"/>
  <c r="K1281" i="12"/>
  <c r="L1287" i="12"/>
  <c r="K1287" i="12"/>
  <c r="L1293" i="12"/>
  <c r="K1293" i="12"/>
  <c r="L1299" i="12"/>
  <c r="K1299" i="12"/>
  <c r="L1305" i="12"/>
  <c r="K1305" i="12"/>
  <c r="L1311" i="12"/>
  <c r="K1311" i="12"/>
  <c r="L1317" i="12"/>
  <c r="K1317" i="12"/>
  <c r="L1329" i="12"/>
  <c r="K1329" i="12"/>
  <c r="L1335" i="12"/>
  <c r="K1335" i="12"/>
  <c r="L1341" i="12"/>
  <c r="K1341" i="12"/>
  <c r="L1347" i="12"/>
  <c r="K1347" i="12"/>
  <c r="L1353" i="12"/>
  <c r="K1353" i="12"/>
  <c r="L1359" i="12"/>
  <c r="K1359" i="12"/>
  <c r="L1365" i="12"/>
  <c r="K1365" i="12"/>
  <c r="L1371" i="12"/>
  <c r="K1371" i="12"/>
  <c r="L1383" i="12"/>
  <c r="K1383" i="12"/>
  <c r="L1389" i="12"/>
  <c r="K1389" i="12"/>
  <c r="L1395" i="12"/>
  <c r="K1395" i="12"/>
  <c r="L1401" i="12"/>
  <c r="K1401" i="12"/>
  <c r="L1407" i="12"/>
  <c r="K1407" i="12"/>
  <c r="L1413" i="12"/>
  <c r="K1413" i="12"/>
  <c r="L1419" i="12"/>
  <c r="K1419" i="12"/>
  <c r="L1425" i="12"/>
  <c r="K1425" i="12"/>
  <c r="L1437" i="12"/>
  <c r="K1437" i="12"/>
  <c r="L1443" i="12"/>
  <c r="K1443" i="12"/>
  <c r="L1449" i="12"/>
  <c r="K1449" i="12"/>
  <c r="L1455" i="12"/>
  <c r="K1455" i="12"/>
  <c r="L1461" i="12"/>
  <c r="K1461" i="12"/>
  <c r="L1467" i="12"/>
  <c r="K1467" i="12"/>
  <c r="L1473" i="12"/>
  <c r="K1473" i="12"/>
  <c r="L1479" i="12"/>
  <c r="K1479" i="12"/>
  <c r="L1491" i="12"/>
  <c r="K1491" i="12"/>
  <c r="L1497" i="12"/>
  <c r="K1497" i="12"/>
  <c r="L1503" i="12"/>
  <c r="K1503" i="12"/>
  <c r="L1509" i="12"/>
  <c r="K1509" i="12"/>
  <c r="L1515" i="12"/>
  <c r="K1515" i="12"/>
  <c r="K1521" i="12"/>
  <c r="L1521" i="12"/>
  <c r="K1527" i="12"/>
  <c r="L1527" i="12"/>
  <c r="L1533" i="12"/>
  <c r="K1533" i="12"/>
  <c r="L1545" i="12"/>
  <c r="K1545" i="12"/>
  <c r="L1551" i="12"/>
  <c r="K1551" i="12"/>
  <c r="L1557" i="12"/>
  <c r="K1557" i="12"/>
  <c r="L1563" i="12"/>
  <c r="K1563" i="12"/>
  <c r="L1569" i="12"/>
  <c r="K1569" i="12"/>
  <c r="L1575" i="12"/>
  <c r="K1575" i="12"/>
  <c r="L1581" i="12"/>
  <c r="K1581" i="12"/>
  <c r="L1587" i="12"/>
  <c r="K1587" i="12"/>
  <c r="L1593" i="12"/>
  <c r="K1593" i="12"/>
  <c r="L1599" i="12"/>
  <c r="K1599" i="12"/>
  <c r="L1605" i="12"/>
  <c r="K1605" i="12"/>
  <c r="L1611" i="12"/>
  <c r="K1611" i="12"/>
  <c r="L1617" i="12"/>
  <c r="K1617" i="12"/>
  <c r="K1629" i="12"/>
  <c r="L1629" i="12"/>
  <c r="L1635" i="12"/>
  <c r="K1635" i="12"/>
  <c r="L1641" i="12"/>
  <c r="K1641" i="12"/>
  <c r="L1647" i="12"/>
  <c r="K1647" i="12"/>
  <c r="L1653" i="12"/>
  <c r="K1653" i="12"/>
  <c r="L1659" i="12"/>
  <c r="K1659" i="12"/>
  <c r="L1665" i="12"/>
  <c r="K1665" i="12"/>
  <c r="L1671" i="12"/>
  <c r="K1671" i="12"/>
  <c r="L1677" i="12"/>
  <c r="K1677" i="12"/>
  <c r="L1683" i="12"/>
  <c r="K1683" i="12"/>
  <c r="L1689" i="12"/>
  <c r="K1689" i="12"/>
  <c r="L1695" i="12"/>
  <c r="K1695" i="12"/>
  <c r="L1701" i="12"/>
  <c r="K1701" i="12"/>
  <c r="L1707" i="12"/>
  <c r="K1707" i="12"/>
  <c r="L1713" i="12"/>
  <c r="K1713" i="12"/>
  <c r="L1719" i="12"/>
  <c r="K1719" i="12"/>
  <c r="L1725" i="12"/>
  <c r="K1725" i="12"/>
  <c r="L1737" i="12"/>
  <c r="K1737" i="12"/>
  <c r="L1743" i="12"/>
  <c r="K1743" i="12"/>
  <c r="L1749" i="12"/>
  <c r="K1749" i="12"/>
  <c r="L1755" i="12"/>
  <c r="K1755" i="12"/>
  <c r="L1761" i="12"/>
  <c r="K1761" i="12"/>
  <c r="L1767" i="12"/>
  <c r="K1767" i="12"/>
  <c r="L1773" i="12"/>
  <c r="K1773" i="12"/>
  <c r="L1779" i="12"/>
  <c r="K1779" i="12"/>
  <c r="L1785" i="12"/>
  <c r="K1785" i="12"/>
  <c r="L1791" i="12"/>
  <c r="K1791" i="12"/>
  <c r="L1797" i="12"/>
  <c r="K1797" i="12"/>
  <c r="L1803" i="12"/>
  <c r="K1803" i="12"/>
  <c r="L1809" i="12"/>
  <c r="K1809" i="12"/>
  <c r="L1815" i="12"/>
  <c r="K1815" i="12"/>
  <c r="L1821" i="12"/>
  <c r="K1821" i="12"/>
  <c r="L1827" i="12"/>
  <c r="K1827" i="12"/>
  <c r="L1833" i="12"/>
  <c r="K1833" i="12"/>
  <c r="L1839" i="12"/>
  <c r="K1839" i="12"/>
  <c r="L1845" i="12"/>
  <c r="K1845" i="12"/>
  <c r="L1857" i="12"/>
  <c r="K1857" i="12"/>
  <c r="L1863" i="12"/>
  <c r="K1863" i="12"/>
  <c r="K1869" i="12"/>
  <c r="L1869" i="12"/>
  <c r="L1875" i="12"/>
  <c r="K1875" i="12"/>
  <c r="K1881" i="12"/>
  <c r="L1881" i="12"/>
  <c r="L1887" i="12"/>
  <c r="K1887" i="12"/>
  <c r="L1893" i="12"/>
  <c r="K1893" i="12"/>
  <c r="L1899" i="12"/>
  <c r="K1899" i="12"/>
  <c r="L1905" i="12"/>
  <c r="K1905" i="12"/>
  <c r="L1911" i="12"/>
  <c r="K1911" i="12"/>
  <c r="L1917" i="12"/>
  <c r="K1917" i="12"/>
  <c r="L1929" i="12"/>
  <c r="K1929" i="12"/>
  <c r="L1935" i="12"/>
  <c r="K1935" i="12"/>
  <c r="L1941" i="12"/>
  <c r="K1941" i="12"/>
  <c r="L1947" i="12"/>
  <c r="K1947" i="12"/>
  <c r="L1953" i="12"/>
  <c r="K1953" i="12"/>
  <c r="L1959" i="12"/>
  <c r="K1959" i="12"/>
  <c r="L1965" i="12"/>
  <c r="K1965" i="12"/>
  <c r="L1971" i="12"/>
  <c r="K1971" i="12"/>
  <c r="L1977" i="12"/>
  <c r="K1977" i="12"/>
  <c r="L1983" i="12"/>
  <c r="K1983" i="12"/>
  <c r="L1989" i="12"/>
  <c r="K1989" i="12"/>
  <c r="L1995" i="12"/>
  <c r="K1995" i="12"/>
  <c r="L2001" i="12"/>
  <c r="K2001" i="12"/>
  <c r="L2007" i="12"/>
  <c r="K2007" i="12"/>
  <c r="L2013" i="12"/>
  <c r="K2013" i="12"/>
  <c r="L2019" i="12"/>
  <c r="K2019" i="12"/>
  <c r="L2025" i="12"/>
  <c r="K2025" i="12"/>
  <c r="L2031" i="12"/>
  <c r="K2031" i="12"/>
  <c r="L2037" i="12"/>
  <c r="K2037" i="12"/>
  <c r="L2043" i="12"/>
  <c r="K2043" i="12"/>
  <c r="L2049" i="12"/>
  <c r="K2049" i="12"/>
  <c r="L2055" i="12"/>
  <c r="K2055" i="12"/>
  <c r="L2061" i="12"/>
  <c r="K2061" i="12"/>
  <c r="L2067" i="12"/>
  <c r="K2067" i="12"/>
  <c r="L2073" i="12"/>
  <c r="K2073" i="12"/>
  <c r="L2079" i="12"/>
  <c r="K2079" i="12"/>
  <c r="L2085" i="12"/>
  <c r="K2085" i="12"/>
  <c r="L2091" i="12"/>
  <c r="K2091" i="12"/>
  <c r="L2097" i="12"/>
  <c r="K2097" i="12"/>
  <c r="L2103" i="12"/>
  <c r="K2103" i="12"/>
  <c r="L2109" i="12"/>
  <c r="K2109" i="12"/>
  <c r="L2115" i="12"/>
  <c r="K2115" i="12"/>
  <c r="L2121" i="12"/>
  <c r="K2121" i="12"/>
  <c r="L2127" i="12"/>
  <c r="K2127" i="12"/>
  <c r="L2133" i="12"/>
  <c r="K2133" i="12"/>
  <c r="L2139" i="12"/>
  <c r="K2139" i="12"/>
  <c r="L2145" i="12"/>
  <c r="K2145" i="12"/>
  <c r="J2146" i="12"/>
  <c r="J2140" i="12"/>
  <c r="J2134" i="12"/>
  <c r="J2128" i="12"/>
  <c r="J2122" i="12"/>
  <c r="J2116" i="12"/>
  <c r="J2110" i="12"/>
  <c r="J2104" i="12"/>
  <c r="J2098" i="12"/>
  <c r="J2092" i="12"/>
  <c r="J2086" i="12"/>
  <c r="J2080" i="12"/>
  <c r="J2074" i="12"/>
  <c r="J2068" i="12"/>
  <c r="J2062" i="12"/>
  <c r="J2056" i="12"/>
  <c r="J2050" i="12"/>
  <c r="J2044" i="12"/>
  <c r="J2038" i="12"/>
  <c r="J2032" i="12"/>
  <c r="J2026" i="12"/>
  <c r="J2020" i="12"/>
  <c r="J2014" i="12"/>
  <c r="J2008" i="12"/>
  <c r="J2002" i="12"/>
  <c r="J1996" i="12"/>
  <c r="J1990" i="12"/>
  <c r="J1984" i="12"/>
  <c r="J1978" i="12"/>
  <c r="J1972" i="12"/>
  <c r="J1966" i="12"/>
  <c r="J1960" i="12"/>
  <c r="J1954" i="12"/>
  <c r="J1948" i="12"/>
  <c r="J1942" i="12"/>
  <c r="J1936" i="12"/>
  <c r="J1930" i="12"/>
  <c r="J1924" i="12"/>
  <c r="J1918" i="12"/>
  <c r="J1912" i="12"/>
  <c r="J1906" i="12"/>
  <c r="J1900" i="12"/>
  <c r="J1894" i="12"/>
  <c r="J1888" i="12"/>
  <c r="J1882" i="12"/>
  <c r="J1875" i="12"/>
  <c r="J1860" i="12"/>
  <c r="J1853" i="12"/>
  <c r="J1846" i="12"/>
  <c r="J1839" i="12"/>
  <c r="J1824" i="12"/>
  <c r="J1817" i="12"/>
  <c r="J1810" i="12"/>
  <c r="J1803" i="12"/>
  <c r="J1788" i="12"/>
  <c r="J1774" i="12"/>
  <c r="J1767" i="12"/>
  <c r="J1752" i="12"/>
  <c r="J1738" i="12"/>
  <c r="J1731" i="12"/>
  <c r="J1716" i="12"/>
  <c r="J1709" i="12"/>
  <c r="J1702" i="12"/>
  <c r="J1695" i="12"/>
  <c r="J1680" i="12"/>
  <c r="J1673" i="12"/>
  <c r="J1666" i="12"/>
  <c r="J1659" i="12"/>
  <c r="J1644" i="12"/>
  <c r="J1637" i="12"/>
  <c r="J1630" i="12"/>
  <c r="J1623" i="12"/>
  <c r="M1623" i="12" s="1"/>
  <c r="N1623" i="12" s="1"/>
  <c r="J1608" i="12"/>
  <c r="J1601" i="12"/>
  <c r="J1594" i="12"/>
  <c r="J1587" i="12"/>
  <c r="J1572" i="12"/>
  <c r="J1565" i="12"/>
  <c r="J1558" i="12"/>
  <c r="J1551" i="12"/>
  <c r="J1536" i="12"/>
  <c r="J1269" i="12"/>
  <c r="J1251" i="12"/>
  <c r="J1233" i="12"/>
  <c r="J1215" i="12"/>
  <c r="J1197" i="12"/>
  <c r="J1179" i="12"/>
  <c r="J1161" i="12"/>
  <c r="J1143" i="12"/>
  <c r="J1125" i="12"/>
  <c r="J1107" i="12"/>
  <c r="J1077" i="12"/>
  <c r="J1041" i="12"/>
  <c r="J1005" i="12"/>
  <c r="J969" i="12"/>
  <c r="J933" i="12"/>
  <c r="J897" i="12"/>
  <c r="J861" i="12"/>
  <c r="J825" i="12"/>
  <c r="J789" i="12"/>
  <c r="J753" i="12"/>
  <c r="J672" i="12"/>
  <c r="J629" i="12"/>
  <c r="J586" i="12"/>
  <c r="J456" i="12"/>
  <c r="J413" i="12"/>
  <c r="J370" i="12"/>
  <c r="J60" i="12"/>
  <c r="K2136" i="12"/>
  <c r="K2064" i="12"/>
  <c r="K1992" i="12"/>
  <c r="K1909" i="12"/>
  <c r="K1817" i="12"/>
  <c r="K1485" i="12"/>
  <c r="K1161" i="12"/>
  <c r="K723" i="12"/>
  <c r="L2062" i="12"/>
  <c r="L11" i="12"/>
  <c r="K11" i="12"/>
  <c r="J11" i="12"/>
  <c r="L29" i="12"/>
  <c r="K29" i="12"/>
  <c r="J29" i="12"/>
  <c r="L65" i="12"/>
  <c r="K65" i="12"/>
  <c r="J65" i="12"/>
  <c r="L83" i="12"/>
  <c r="K83" i="12"/>
  <c r="J83" i="12"/>
  <c r="L113" i="12"/>
  <c r="K113" i="12"/>
  <c r="J113" i="12"/>
  <c r="L125" i="12"/>
  <c r="K125" i="12"/>
  <c r="J125" i="12"/>
  <c r="L131" i="12"/>
  <c r="K131" i="12"/>
  <c r="J131" i="12"/>
  <c r="L161" i="12"/>
  <c r="K161" i="12"/>
  <c r="J161" i="12"/>
  <c r="L191" i="12"/>
  <c r="K191" i="12"/>
  <c r="J191" i="12"/>
  <c r="L215" i="12"/>
  <c r="K215" i="12"/>
  <c r="J215" i="12"/>
  <c r="L335" i="12"/>
  <c r="K335" i="12"/>
  <c r="J335" i="12"/>
  <c r="K353" i="12"/>
  <c r="L353" i="12"/>
  <c r="J353" i="12"/>
  <c r="L359" i="12"/>
  <c r="K359" i="12"/>
  <c r="J359" i="12"/>
  <c r="L383" i="12"/>
  <c r="K383" i="12"/>
  <c r="J383" i="12"/>
  <c r="L395" i="12"/>
  <c r="K395" i="12"/>
  <c r="J395" i="12"/>
  <c r="L431" i="12"/>
  <c r="K431" i="12"/>
  <c r="J431" i="12"/>
  <c r="L443" i="12"/>
  <c r="K443" i="12"/>
  <c r="J443" i="12"/>
  <c r="L539" i="12"/>
  <c r="K539" i="12"/>
  <c r="J539" i="12"/>
  <c r="L563" i="12"/>
  <c r="K563" i="12"/>
  <c r="J563" i="12"/>
  <c r="L587" i="12"/>
  <c r="K587" i="12"/>
  <c r="J587" i="12"/>
  <c r="L593" i="12"/>
  <c r="K593" i="12"/>
  <c r="L599" i="12"/>
  <c r="K599" i="12"/>
  <c r="J599" i="12"/>
  <c r="L623" i="12"/>
  <c r="K623" i="12"/>
  <c r="J623" i="12"/>
  <c r="L647" i="12"/>
  <c r="K647" i="12"/>
  <c r="J647" i="12"/>
  <c r="L677" i="12"/>
  <c r="K677" i="12"/>
  <c r="J677" i="12"/>
  <c r="L683" i="12"/>
  <c r="K683" i="12"/>
  <c r="J683" i="12"/>
  <c r="L713" i="12"/>
  <c r="K713" i="12"/>
  <c r="J713" i="12"/>
  <c r="L737" i="12"/>
  <c r="K737" i="12"/>
  <c r="J737" i="12"/>
  <c r="L779" i="12"/>
  <c r="K779" i="12"/>
  <c r="J779" i="12"/>
  <c r="L797" i="12"/>
  <c r="K797" i="12"/>
  <c r="J797" i="12"/>
  <c r="L845" i="12"/>
  <c r="K845" i="12"/>
  <c r="J845" i="12"/>
  <c r="K863" i="12"/>
  <c r="L863" i="12"/>
  <c r="J863" i="12"/>
  <c r="L1487" i="12"/>
  <c r="K1487" i="12"/>
  <c r="J1487" i="12"/>
  <c r="L1493" i="12"/>
  <c r="J1493" i="12"/>
  <c r="K1493" i="12"/>
  <c r="L1529" i="12"/>
  <c r="J1529" i="12"/>
  <c r="K1529" i="12"/>
  <c r="L1553" i="12"/>
  <c r="K1553" i="12"/>
  <c r="L1577" i="12"/>
  <c r="K1577" i="12"/>
  <c r="L1613" i="12"/>
  <c r="K1613" i="12"/>
  <c r="L1619" i="12"/>
  <c r="K1619" i="12"/>
  <c r="L1649" i="12"/>
  <c r="K1649" i="12"/>
  <c r="L1661" i="12"/>
  <c r="K1661" i="12"/>
  <c r="L1697" i="12"/>
  <c r="K1697" i="12"/>
  <c r="L1775" i="12"/>
  <c r="K1775" i="12"/>
  <c r="L1781" i="12"/>
  <c r="K1781" i="12"/>
  <c r="L1919" i="12"/>
  <c r="K1919" i="12"/>
  <c r="L1961" i="12"/>
  <c r="K1961" i="12"/>
  <c r="L1967" i="12"/>
  <c r="K1967" i="12"/>
  <c r="L1997" i="12"/>
  <c r="K1997" i="12"/>
  <c r="L2027" i="12"/>
  <c r="K2027" i="12"/>
  <c r="L2057" i="12"/>
  <c r="K2057" i="12"/>
  <c r="L2075" i="12"/>
  <c r="K2075" i="12"/>
  <c r="L2087" i="12"/>
  <c r="K2087" i="12"/>
  <c r="L2123" i="12"/>
  <c r="K2123" i="12"/>
  <c r="L2" i="12"/>
  <c r="K2" i="12"/>
  <c r="J2" i="12"/>
  <c r="L8" i="12"/>
  <c r="K8" i="12"/>
  <c r="J8" i="12"/>
  <c r="L14" i="12"/>
  <c r="K14" i="12"/>
  <c r="J14" i="12"/>
  <c r="L20" i="12"/>
  <c r="K20" i="12"/>
  <c r="J20" i="12"/>
  <c r="L26" i="12"/>
  <c r="K26" i="12"/>
  <c r="J26" i="12"/>
  <c r="L32" i="12"/>
  <c r="K32" i="12"/>
  <c r="J32" i="12"/>
  <c r="L38" i="12"/>
  <c r="K38" i="12"/>
  <c r="J38" i="12"/>
  <c r="L44" i="12"/>
  <c r="K44" i="12"/>
  <c r="J44" i="12"/>
  <c r="L50" i="12"/>
  <c r="K50" i="12"/>
  <c r="J50" i="12"/>
  <c r="L56" i="12"/>
  <c r="K56" i="12"/>
  <c r="J56" i="12"/>
  <c r="L62" i="12"/>
  <c r="K62" i="12"/>
  <c r="J62" i="12"/>
  <c r="L68" i="12"/>
  <c r="K68" i="12"/>
  <c r="J68" i="12"/>
  <c r="L74" i="12"/>
  <c r="K74" i="12"/>
  <c r="J74" i="12"/>
  <c r="L80" i="12"/>
  <c r="K80" i="12"/>
  <c r="L86" i="12"/>
  <c r="K86" i="12"/>
  <c r="J86" i="12"/>
  <c r="L92" i="12"/>
  <c r="K92" i="12"/>
  <c r="J92" i="12"/>
  <c r="L98" i="12"/>
  <c r="K98" i="12"/>
  <c r="L104" i="12"/>
  <c r="K104" i="12"/>
  <c r="J104" i="12"/>
  <c r="L110" i="12"/>
  <c r="K110" i="12"/>
  <c r="J110" i="12"/>
  <c r="L116" i="12"/>
  <c r="K116" i="12"/>
  <c r="L122" i="12"/>
  <c r="K122" i="12"/>
  <c r="J122" i="12"/>
  <c r="L128" i="12"/>
  <c r="K128" i="12"/>
  <c r="J128" i="12"/>
  <c r="L134" i="12"/>
  <c r="K134" i="12"/>
  <c r="L140" i="12"/>
  <c r="K140" i="12"/>
  <c r="J140" i="12"/>
  <c r="L146" i="12"/>
  <c r="K146" i="12"/>
  <c r="J146" i="12"/>
  <c r="L152" i="12"/>
  <c r="K152" i="12"/>
  <c r="L158" i="12"/>
  <c r="K158" i="12"/>
  <c r="J158" i="12"/>
  <c r="L164" i="12"/>
  <c r="K164" i="12"/>
  <c r="J164" i="12"/>
  <c r="L170" i="12"/>
  <c r="K170" i="12"/>
  <c r="L176" i="12"/>
  <c r="K176" i="12"/>
  <c r="J176" i="12"/>
  <c r="L182" i="12"/>
  <c r="K182" i="12"/>
  <c r="J182" i="12"/>
  <c r="L188" i="12"/>
  <c r="K188" i="12"/>
  <c r="L194" i="12"/>
  <c r="K194" i="12"/>
  <c r="J194" i="12"/>
  <c r="L200" i="12"/>
  <c r="K200" i="12"/>
  <c r="J200" i="12"/>
  <c r="L206" i="12"/>
  <c r="K206" i="12"/>
  <c r="L212" i="12"/>
  <c r="K212" i="12"/>
  <c r="J212" i="12"/>
  <c r="L218" i="12"/>
  <c r="K218" i="12"/>
  <c r="J218" i="12"/>
  <c r="L224" i="12"/>
  <c r="K224" i="12"/>
  <c r="L230" i="12"/>
  <c r="K230" i="12"/>
  <c r="J230" i="12"/>
  <c r="K236" i="12"/>
  <c r="L236" i="12"/>
  <c r="J236" i="12"/>
  <c r="L242" i="12"/>
  <c r="K242" i="12"/>
  <c r="L248" i="12"/>
  <c r="K248" i="12"/>
  <c r="J248" i="12"/>
  <c r="L254" i="12"/>
  <c r="K254" i="12"/>
  <c r="J254" i="12"/>
  <c r="L260" i="12"/>
  <c r="K260" i="12"/>
  <c r="L266" i="12"/>
  <c r="K266" i="12"/>
  <c r="J266" i="12"/>
  <c r="K272" i="12"/>
  <c r="L272" i="12"/>
  <c r="J272" i="12"/>
  <c r="L278" i="12"/>
  <c r="K278" i="12"/>
  <c r="L284" i="12"/>
  <c r="K284" i="12"/>
  <c r="J284" i="12"/>
  <c r="L290" i="12"/>
  <c r="K290" i="12"/>
  <c r="J290" i="12"/>
  <c r="L296" i="12"/>
  <c r="K296" i="12"/>
  <c r="L302" i="12"/>
  <c r="K302" i="12"/>
  <c r="J302" i="12"/>
  <c r="L308" i="12"/>
  <c r="K308" i="12"/>
  <c r="J308" i="12"/>
  <c r="L314" i="12"/>
  <c r="K314" i="12"/>
  <c r="J314" i="12"/>
  <c r="L320" i="12"/>
  <c r="K320" i="12"/>
  <c r="J320" i="12"/>
  <c r="L326" i="12"/>
  <c r="K326" i="12"/>
  <c r="L332" i="12"/>
  <c r="K332" i="12"/>
  <c r="J332" i="12"/>
  <c r="L338" i="12"/>
  <c r="K338" i="12"/>
  <c r="J338" i="12"/>
  <c r="L344" i="12"/>
  <c r="K344" i="12"/>
  <c r="J344" i="12"/>
  <c r="L350" i="12"/>
  <c r="K350" i="12"/>
  <c r="J350" i="12"/>
  <c r="L356" i="12"/>
  <c r="K356" i="12"/>
  <c r="J356" i="12"/>
  <c r="L362" i="12"/>
  <c r="K362" i="12"/>
  <c r="L368" i="12"/>
  <c r="K368" i="12"/>
  <c r="J368" i="12"/>
  <c r="L374" i="12"/>
  <c r="K374" i="12"/>
  <c r="J374" i="12"/>
  <c r="L380" i="12"/>
  <c r="K380" i="12"/>
  <c r="J380" i="12"/>
  <c r="L386" i="12"/>
  <c r="K386" i="12"/>
  <c r="J386" i="12"/>
  <c r="L392" i="12"/>
  <c r="K392" i="12"/>
  <c r="J392" i="12"/>
  <c r="L398" i="12"/>
  <c r="K398" i="12"/>
  <c r="L404" i="12"/>
  <c r="K404" i="12"/>
  <c r="J404" i="12"/>
  <c r="L410" i="12"/>
  <c r="K410" i="12"/>
  <c r="J410" i="12"/>
  <c r="L416" i="12"/>
  <c r="K416" i="12"/>
  <c r="J416" i="12"/>
  <c r="L422" i="12"/>
  <c r="K422" i="12"/>
  <c r="J422" i="12"/>
  <c r="L428" i="12"/>
  <c r="K428" i="12"/>
  <c r="J428" i="12"/>
  <c r="L434" i="12"/>
  <c r="K434" i="12"/>
  <c r="L440" i="12"/>
  <c r="K440" i="12"/>
  <c r="J440" i="12"/>
  <c r="L446" i="12"/>
  <c r="K446" i="12"/>
  <c r="J446" i="12"/>
  <c r="L452" i="12"/>
  <c r="K452" i="12"/>
  <c r="J452" i="12"/>
  <c r="L458" i="12"/>
  <c r="K458" i="12"/>
  <c r="J458" i="12"/>
  <c r="L464" i="12"/>
  <c r="K464" i="12"/>
  <c r="J464" i="12"/>
  <c r="L470" i="12"/>
  <c r="K470" i="12"/>
  <c r="L476" i="12"/>
  <c r="K476" i="12"/>
  <c r="J476" i="12"/>
  <c r="L482" i="12"/>
  <c r="K482" i="12"/>
  <c r="J482" i="12"/>
  <c r="L488" i="12"/>
  <c r="K488" i="12"/>
  <c r="J488" i="12"/>
  <c r="L494" i="12"/>
  <c r="K494" i="12"/>
  <c r="J494" i="12"/>
  <c r="L500" i="12"/>
  <c r="K500" i="12"/>
  <c r="J500" i="12"/>
  <c r="L506" i="12"/>
  <c r="K506" i="12"/>
  <c r="L512" i="12"/>
  <c r="K512" i="12"/>
  <c r="J512" i="12"/>
  <c r="L518" i="12"/>
  <c r="K518" i="12"/>
  <c r="J518" i="12"/>
  <c r="L524" i="12"/>
  <c r="K524" i="12"/>
  <c r="J524" i="12"/>
  <c r="L530" i="12"/>
  <c r="K530" i="12"/>
  <c r="J530" i="12"/>
  <c r="L536" i="12"/>
  <c r="K536" i="12"/>
  <c r="J536" i="12"/>
  <c r="L542" i="12"/>
  <c r="K542" i="12"/>
  <c r="L548" i="12"/>
  <c r="K548" i="12"/>
  <c r="J548" i="12"/>
  <c r="L554" i="12"/>
  <c r="K554" i="12"/>
  <c r="J554" i="12"/>
  <c r="L560" i="12"/>
  <c r="K560" i="12"/>
  <c r="J560" i="12"/>
  <c r="L566" i="12"/>
  <c r="K566" i="12"/>
  <c r="J566" i="12"/>
  <c r="L572" i="12"/>
  <c r="K572" i="12"/>
  <c r="J572" i="12"/>
  <c r="L578" i="12"/>
  <c r="K578" i="12"/>
  <c r="L584" i="12"/>
  <c r="K584" i="12"/>
  <c r="J584" i="12"/>
  <c r="L590" i="12"/>
  <c r="K590" i="12"/>
  <c r="J590" i="12"/>
  <c r="L596" i="12"/>
  <c r="K596" i="12"/>
  <c r="J596" i="12"/>
  <c r="L602" i="12"/>
  <c r="K602" i="12"/>
  <c r="J602" i="12"/>
  <c r="L608" i="12"/>
  <c r="K608" i="12"/>
  <c r="J608" i="12"/>
  <c r="L614" i="12"/>
  <c r="K614" i="12"/>
  <c r="L620" i="12"/>
  <c r="K620" i="12"/>
  <c r="J620" i="12"/>
  <c r="L626" i="12"/>
  <c r="K626" i="12"/>
  <c r="J626" i="12"/>
  <c r="L632" i="12"/>
  <c r="K632" i="12"/>
  <c r="J632" i="12"/>
  <c r="L638" i="12"/>
  <c r="K638" i="12"/>
  <c r="J638" i="12"/>
  <c r="L644" i="12"/>
  <c r="K644" i="12"/>
  <c r="J644" i="12"/>
  <c r="L650" i="12"/>
  <c r="K650" i="12"/>
  <c r="L656" i="12"/>
  <c r="K656" i="12"/>
  <c r="J656" i="12"/>
  <c r="L662" i="12"/>
  <c r="K662" i="12"/>
  <c r="J662" i="12"/>
  <c r="L668" i="12"/>
  <c r="K668" i="12"/>
  <c r="J668" i="12"/>
  <c r="L674" i="12"/>
  <c r="K674" i="12"/>
  <c r="J674" i="12"/>
  <c r="L680" i="12"/>
  <c r="K680" i="12"/>
  <c r="J680" i="12"/>
  <c r="L686" i="12"/>
  <c r="K686" i="12"/>
  <c r="L692" i="12"/>
  <c r="K692" i="12"/>
  <c r="J692" i="12"/>
  <c r="L698" i="12"/>
  <c r="K698" i="12"/>
  <c r="J698" i="12"/>
  <c r="L704" i="12"/>
  <c r="K704" i="12"/>
  <c r="J704" i="12"/>
  <c r="L710" i="12"/>
  <c r="K710" i="12"/>
  <c r="J710" i="12"/>
  <c r="L716" i="12"/>
  <c r="K716" i="12"/>
  <c r="J716" i="12"/>
  <c r="L722" i="12"/>
  <c r="K722" i="12"/>
  <c r="L728" i="12"/>
  <c r="K728" i="12"/>
  <c r="J728" i="12"/>
  <c r="L734" i="12"/>
  <c r="K734" i="12"/>
  <c r="J734" i="12"/>
  <c r="L740" i="12"/>
  <c r="K740" i="12"/>
  <c r="J740" i="12"/>
  <c r="L746" i="12"/>
  <c r="K746" i="12"/>
  <c r="J746" i="12"/>
  <c r="L752" i="12"/>
  <c r="K752" i="12"/>
  <c r="J752" i="12"/>
  <c r="L758" i="12"/>
  <c r="K758" i="12"/>
  <c r="J758" i="12"/>
  <c r="L764" i="12"/>
  <c r="K764" i="12"/>
  <c r="J764" i="12"/>
  <c r="L770" i="12"/>
  <c r="K770" i="12"/>
  <c r="J770" i="12"/>
  <c r="L776" i="12"/>
  <c r="K776" i="12"/>
  <c r="J776" i="12"/>
  <c r="L782" i="12"/>
  <c r="K782" i="12"/>
  <c r="J782" i="12"/>
  <c r="L788" i="12"/>
  <c r="K788" i="12"/>
  <c r="J788" i="12"/>
  <c r="L794" i="12"/>
  <c r="K794" i="12"/>
  <c r="J794" i="12"/>
  <c r="L800" i="12"/>
  <c r="K800" i="12"/>
  <c r="J800" i="12"/>
  <c r="L806" i="12"/>
  <c r="K806" i="12"/>
  <c r="J806" i="12"/>
  <c r="L812" i="12"/>
  <c r="K812" i="12"/>
  <c r="J812" i="12"/>
  <c r="L818" i="12"/>
  <c r="K818" i="12"/>
  <c r="J818" i="12"/>
  <c r="L824" i="12"/>
  <c r="J824" i="12"/>
  <c r="K824" i="12"/>
  <c r="L830" i="12"/>
  <c r="K830" i="12"/>
  <c r="J830" i="12"/>
  <c r="L836" i="12"/>
  <c r="K836" i="12"/>
  <c r="J836" i="12"/>
  <c r="L842" i="12"/>
  <c r="K842" i="12"/>
  <c r="J842" i="12"/>
  <c r="L848" i="12"/>
  <c r="K848" i="12"/>
  <c r="J848" i="12"/>
  <c r="L854" i="12"/>
  <c r="K854" i="12"/>
  <c r="J854" i="12"/>
  <c r="L860" i="12"/>
  <c r="K860" i="12"/>
  <c r="J860" i="12"/>
  <c r="L866" i="12"/>
  <c r="K866" i="12"/>
  <c r="J866" i="12"/>
  <c r="L872" i="12"/>
  <c r="K872" i="12"/>
  <c r="J872" i="12"/>
  <c r="L878" i="12"/>
  <c r="K878" i="12"/>
  <c r="J878" i="12"/>
  <c r="L884" i="12"/>
  <c r="K884" i="12"/>
  <c r="J884" i="12"/>
  <c r="L890" i="12"/>
  <c r="K890" i="12"/>
  <c r="J890" i="12"/>
  <c r="L896" i="12"/>
  <c r="J896" i="12"/>
  <c r="L902" i="12"/>
  <c r="K902" i="12"/>
  <c r="J902" i="12"/>
  <c r="L908" i="12"/>
  <c r="K908" i="12"/>
  <c r="J908" i="12"/>
  <c r="L914" i="12"/>
  <c r="K914" i="12"/>
  <c r="J914" i="12"/>
  <c r="L920" i="12"/>
  <c r="K920" i="12"/>
  <c r="J920" i="12"/>
  <c r="L926" i="12"/>
  <c r="K926" i="12"/>
  <c r="J926" i="12"/>
  <c r="L932" i="12"/>
  <c r="K932" i="12"/>
  <c r="J932" i="12"/>
  <c r="L938" i="12"/>
  <c r="K938" i="12"/>
  <c r="J938" i="12"/>
  <c r="L944" i="12"/>
  <c r="K944" i="12"/>
  <c r="J944" i="12"/>
  <c r="L950" i="12"/>
  <c r="K950" i="12"/>
  <c r="J950" i="12"/>
  <c r="L956" i="12"/>
  <c r="K956" i="12"/>
  <c r="J956" i="12"/>
  <c r="L962" i="12"/>
  <c r="K962" i="12"/>
  <c r="J962" i="12"/>
  <c r="L968" i="12"/>
  <c r="K968" i="12"/>
  <c r="J968" i="12"/>
  <c r="L974" i="12"/>
  <c r="K974" i="12"/>
  <c r="J974" i="12"/>
  <c r="L980" i="12"/>
  <c r="K980" i="12"/>
  <c r="J980" i="12"/>
  <c r="L986" i="12"/>
  <c r="K986" i="12"/>
  <c r="J986" i="12"/>
  <c r="L992" i="12"/>
  <c r="K992" i="12"/>
  <c r="J992" i="12"/>
  <c r="L998" i="12"/>
  <c r="K998" i="12"/>
  <c r="J998" i="12"/>
  <c r="L1004" i="12"/>
  <c r="K1004" i="12"/>
  <c r="J1004" i="12"/>
  <c r="L1010" i="12"/>
  <c r="K1010" i="12"/>
  <c r="J1010" i="12"/>
  <c r="L1016" i="12"/>
  <c r="K1016" i="12"/>
  <c r="J1016" i="12"/>
  <c r="L1022" i="12"/>
  <c r="K1022" i="12"/>
  <c r="J1022" i="12"/>
  <c r="L1028" i="12"/>
  <c r="K1028" i="12"/>
  <c r="J1028" i="12"/>
  <c r="L1034" i="12"/>
  <c r="K1034" i="12"/>
  <c r="J1034" i="12"/>
  <c r="L1040" i="12"/>
  <c r="K1040" i="12"/>
  <c r="J1040" i="12"/>
  <c r="L1046" i="12"/>
  <c r="K1046" i="12"/>
  <c r="J1046" i="12"/>
  <c r="L1052" i="12"/>
  <c r="K1052" i="12"/>
  <c r="J1052" i="12"/>
  <c r="L1058" i="12"/>
  <c r="K1058" i="12"/>
  <c r="J1058" i="12"/>
  <c r="L1064" i="12"/>
  <c r="K1064" i="12"/>
  <c r="J1064" i="12"/>
  <c r="L1070" i="12"/>
  <c r="K1070" i="12"/>
  <c r="J1070" i="12"/>
  <c r="L1076" i="12"/>
  <c r="K1076" i="12"/>
  <c r="J1076" i="12"/>
  <c r="L1082" i="12"/>
  <c r="K1082" i="12"/>
  <c r="J1082" i="12"/>
  <c r="L1088" i="12"/>
  <c r="K1088" i="12"/>
  <c r="J1088" i="12"/>
  <c r="L1094" i="12"/>
  <c r="K1094" i="12"/>
  <c r="J1094" i="12"/>
  <c r="L1100" i="12"/>
  <c r="K1100" i="12"/>
  <c r="J1100" i="12"/>
  <c r="L1106" i="12"/>
  <c r="K1106" i="12"/>
  <c r="J1106" i="12"/>
  <c r="L1112" i="12"/>
  <c r="K1112" i="12"/>
  <c r="J1112" i="12"/>
  <c r="L1118" i="12"/>
  <c r="K1118" i="12"/>
  <c r="J1118" i="12"/>
  <c r="L1124" i="12"/>
  <c r="K1124" i="12"/>
  <c r="J1124" i="12"/>
  <c r="L1130" i="12"/>
  <c r="K1130" i="12"/>
  <c r="J1130" i="12"/>
  <c r="L1136" i="12"/>
  <c r="K1136" i="12"/>
  <c r="J1136" i="12"/>
  <c r="L1142" i="12"/>
  <c r="K1142" i="12"/>
  <c r="J1142" i="12"/>
  <c r="L1148" i="12"/>
  <c r="K1148" i="12"/>
  <c r="J1148" i="12"/>
  <c r="L1154" i="12"/>
  <c r="K1154" i="12"/>
  <c r="J1154" i="12"/>
  <c r="L1160" i="12"/>
  <c r="K1160" i="12"/>
  <c r="J1160" i="12"/>
  <c r="L1166" i="12"/>
  <c r="K1166" i="12"/>
  <c r="J1166" i="12"/>
  <c r="L1172" i="12"/>
  <c r="K1172" i="12"/>
  <c r="J1172" i="12"/>
  <c r="L1178" i="12"/>
  <c r="K1178" i="12"/>
  <c r="J1178" i="12"/>
  <c r="L1184" i="12"/>
  <c r="K1184" i="12"/>
  <c r="J1184" i="12"/>
  <c r="L1190" i="12"/>
  <c r="K1190" i="12"/>
  <c r="J1190" i="12"/>
  <c r="L1196" i="12"/>
  <c r="K1196" i="12"/>
  <c r="J1196" i="12"/>
  <c r="L1202" i="12"/>
  <c r="K1202" i="12"/>
  <c r="J1202" i="12"/>
  <c r="L1208" i="12"/>
  <c r="K1208" i="12"/>
  <c r="J1208" i="12"/>
  <c r="L1214" i="12"/>
  <c r="K1214" i="12"/>
  <c r="J1214" i="12"/>
  <c r="L1220" i="12"/>
  <c r="K1220" i="12"/>
  <c r="J1220" i="12"/>
  <c r="L1226" i="12"/>
  <c r="K1226" i="12"/>
  <c r="J1226" i="12"/>
  <c r="L1232" i="12"/>
  <c r="K1232" i="12"/>
  <c r="J1232" i="12"/>
  <c r="L1238" i="12"/>
  <c r="K1238" i="12"/>
  <c r="J1238" i="12"/>
  <c r="L1244" i="12"/>
  <c r="K1244" i="12"/>
  <c r="J1244" i="12"/>
  <c r="L1250" i="12"/>
  <c r="K1250" i="12"/>
  <c r="J1250" i="12"/>
  <c r="L1256" i="12"/>
  <c r="K1256" i="12"/>
  <c r="J1256" i="12"/>
  <c r="L1262" i="12"/>
  <c r="K1262" i="12"/>
  <c r="J1262" i="12"/>
  <c r="L1268" i="12"/>
  <c r="K1268" i="12"/>
  <c r="J1268" i="12"/>
  <c r="L1274" i="12"/>
  <c r="K1274" i="12"/>
  <c r="J1274" i="12"/>
  <c r="L1280" i="12"/>
  <c r="K1280" i="12"/>
  <c r="J1280" i="12"/>
  <c r="L1286" i="12"/>
  <c r="K1286" i="12"/>
  <c r="J1286" i="12"/>
  <c r="L1292" i="12"/>
  <c r="K1292" i="12"/>
  <c r="J1292" i="12"/>
  <c r="L1298" i="12"/>
  <c r="K1298" i="12"/>
  <c r="J1298" i="12"/>
  <c r="L1304" i="12"/>
  <c r="K1304" i="12"/>
  <c r="J1304" i="12"/>
  <c r="L1310" i="12"/>
  <c r="K1310" i="12"/>
  <c r="J1310" i="12"/>
  <c r="L1316" i="12"/>
  <c r="K1316" i="12"/>
  <c r="J1316" i="12"/>
  <c r="L1322" i="12"/>
  <c r="K1322" i="12"/>
  <c r="J1322" i="12"/>
  <c r="L1328" i="12"/>
  <c r="K1328" i="12"/>
  <c r="J1328" i="12"/>
  <c r="L1334" i="12"/>
  <c r="K1334" i="12"/>
  <c r="J1334" i="12"/>
  <c r="L1340" i="12"/>
  <c r="K1340" i="12"/>
  <c r="J1340" i="12"/>
  <c r="L1346" i="12"/>
  <c r="K1346" i="12"/>
  <c r="J1346" i="12"/>
  <c r="L1352" i="12"/>
  <c r="K1352" i="12"/>
  <c r="J1352" i="12"/>
  <c r="L1358" i="12"/>
  <c r="K1358" i="12"/>
  <c r="J1358" i="12"/>
  <c r="L1364" i="12"/>
  <c r="K1364" i="12"/>
  <c r="J1364" i="12"/>
  <c r="L1370" i="12"/>
  <c r="K1370" i="12"/>
  <c r="J1370" i="12"/>
  <c r="L1376" i="12"/>
  <c r="K1376" i="12"/>
  <c r="J1376" i="12"/>
  <c r="L1382" i="12"/>
  <c r="K1382" i="12"/>
  <c r="J1382" i="12"/>
  <c r="L1388" i="12"/>
  <c r="K1388" i="12"/>
  <c r="J1388" i="12"/>
  <c r="L1394" i="12"/>
  <c r="K1394" i="12"/>
  <c r="J1394" i="12"/>
  <c r="L1400" i="12"/>
  <c r="K1400" i="12"/>
  <c r="J1400" i="12"/>
  <c r="L1406" i="12"/>
  <c r="K1406" i="12"/>
  <c r="J1406" i="12"/>
  <c r="L1412" i="12"/>
  <c r="K1412" i="12"/>
  <c r="J1412" i="12"/>
  <c r="L1418" i="12"/>
  <c r="K1418" i="12"/>
  <c r="J1418" i="12"/>
  <c r="L1424" i="12"/>
  <c r="K1424" i="12"/>
  <c r="J1424" i="12"/>
  <c r="L1430" i="12"/>
  <c r="K1430" i="12"/>
  <c r="J1430" i="12"/>
  <c r="L1436" i="12"/>
  <c r="K1436" i="12"/>
  <c r="J1436" i="12"/>
  <c r="L1442" i="12"/>
  <c r="K1442" i="12"/>
  <c r="J1442" i="12"/>
  <c r="L1448" i="12"/>
  <c r="K1448" i="12"/>
  <c r="J1448" i="12"/>
  <c r="L1454" i="12"/>
  <c r="K1454" i="12"/>
  <c r="J1454" i="12"/>
  <c r="L1460" i="12"/>
  <c r="K1460" i="12"/>
  <c r="J1460" i="12"/>
  <c r="L1466" i="12"/>
  <c r="K1466" i="12"/>
  <c r="J1466" i="12"/>
  <c r="L1472" i="12"/>
  <c r="K1472" i="12"/>
  <c r="J1472" i="12"/>
  <c r="L1478" i="12"/>
  <c r="K1478" i="12"/>
  <c r="J1478" i="12"/>
  <c r="L1484" i="12"/>
  <c r="K1484" i="12"/>
  <c r="J1484" i="12"/>
  <c r="L1490" i="12"/>
  <c r="K1490" i="12"/>
  <c r="J1490" i="12"/>
  <c r="L1496" i="12"/>
  <c r="K1496" i="12"/>
  <c r="J1496" i="12"/>
  <c r="L1502" i="12"/>
  <c r="K1502" i="12"/>
  <c r="J1502" i="12"/>
  <c r="L1508" i="12"/>
  <c r="K1508" i="12"/>
  <c r="J1508" i="12"/>
  <c r="L1514" i="12"/>
  <c r="K1514" i="12"/>
  <c r="J1514" i="12"/>
  <c r="L1520" i="12"/>
  <c r="K1520" i="12"/>
  <c r="J1520" i="12"/>
  <c r="L1526" i="12"/>
  <c r="K1526" i="12"/>
  <c r="J1526" i="12"/>
  <c r="L1532" i="12"/>
  <c r="K1532" i="12"/>
  <c r="J1532" i="12"/>
  <c r="L1538" i="12"/>
  <c r="K1538" i="12"/>
  <c r="J1538" i="12"/>
  <c r="L1544" i="12"/>
  <c r="K1544" i="12"/>
  <c r="J1544" i="12"/>
  <c r="L1550" i="12"/>
  <c r="K1550" i="12"/>
  <c r="J1550" i="12"/>
  <c r="L1556" i="12"/>
  <c r="K1556" i="12"/>
  <c r="J1556" i="12"/>
  <c r="L1562" i="12"/>
  <c r="K1562" i="12"/>
  <c r="J1562" i="12"/>
  <c r="L1568" i="12"/>
  <c r="K1568" i="12"/>
  <c r="J1568" i="12"/>
  <c r="L1574" i="12"/>
  <c r="K1574" i="12"/>
  <c r="J1574" i="12"/>
  <c r="L1580" i="12"/>
  <c r="K1580" i="12"/>
  <c r="J1580" i="12"/>
  <c r="L1586" i="12"/>
  <c r="K1586" i="12"/>
  <c r="J1586" i="12"/>
  <c r="L1592" i="12"/>
  <c r="K1592" i="12"/>
  <c r="J1592" i="12"/>
  <c r="L1598" i="12"/>
  <c r="K1598" i="12"/>
  <c r="J1598" i="12"/>
  <c r="L1604" i="12"/>
  <c r="K1604" i="12"/>
  <c r="J1604" i="12"/>
  <c r="L1610" i="12"/>
  <c r="K1610" i="12"/>
  <c r="J1610" i="12"/>
  <c r="L1616" i="12"/>
  <c r="K1616" i="12"/>
  <c r="J1616" i="12"/>
  <c r="L1622" i="12"/>
  <c r="K1622" i="12"/>
  <c r="J1622" i="12"/>
  <c r="L1628" i="12"/>
  <c r="K1628" i="12"/>
  <c r="J1628" i="12"/>
  <c r="L1634" i="12"/>
  <c r="K1634" i="12"/>
  <c r="J1634" i="12"/>
  <c r="L1640" i="12"/>
  <c r="K1640" i="12"/>
  <c r="J1640" i="12"/>
  <c r="L1646" i="12"/>
  <c r="K1646" i="12"/>
  <c r="J1646" i="12"/>
  <c r="L1652" i="12"/>
  <c r="K1652" i="12"/>
  <c r="J1652" i="12"/>
  <c r="L1658" i="12"/>
  <c r="K1658" i="12"/>
  <c r="J1658" i="12"/>
  <c r="L1664" i="12"/>
  <c r="K1664" i="12"/>
  <c r="J1664" i="12"/>
  <c r="L1670" i="12"/>
  <c r="J1670" i="12"/>
  <c r="K1670" i="12"/>
  <c r="L1676" i="12"/>
  <c r="K1676" i="12"/>
  <c r="J1676" i="12"/>
  <c r="L1682" i="12"/>
  <c r="K1682" i="12"/>
  <c r="J1682" i="12"/>
  <c r="L1688" i="12"/>
  <c r="J1688" i="12"/>
  <c r="L1694" i="12"/>
  <c r="K1694" i="12"/>
  <c r="J1694" i="12"/>
  <c r="L1700" i="12"/>
  <c r="K1700" i="12"/>
  <c r="J1700" i="12"/>
  <c r="L1706" i="12"/>
  <c r="K1706" i="12"/>
  <c r="J1706" i="12"/>
  <c r="L1712" i="12"/>
  <c r="K1712" i="12"/>
  <c r="J1712" i="12"/>
  <c r="L1718" i="12"/>
  <c r="K1718" i="12"/>
  <c r="J1718" i="12"/>
  <c r="L1724" i="12"/>
  <c r="K1724" i="12"/>
  <c r="J1724" i="12"/>
  <c r="L1730" i="12"/>
  <c r="K1730" i="12"/>
  <c r="J1730" i="12"/>
  <c r="L1736" i="12"/>
  <c r="K1736" i="12"/>
  <c r="J1736" i="12"/>
  <c r="L1742" i="12"/>
  <c r="K1742" i="12"/>
  <c r="J1742" i="12"/>
  <c r="L1748" i="12"/>
  <c r="K1748" i="12"/>
  <c r="J1748" i="12"/>
  <c r="L1754" i="12"/>
  <c r="K1754" i="12"/>
  <c r="J1754" i="12"/>
  <c r="L1760" i="12"/>
  <c r="K1760" i="12"/>
  <c r="J1760" i="12"/>
  <c r="L1766" i="12"/>
  <c r="K1766" i="12"/>
  <c r="J1766" i="12"/>
  <c r="L1772" i="12"/>
  <c r="K1772" i="12"/>
  <c r="J1772" i="12"/>
  <c r="L1778" i="12"/>
  <c r="J1778" i="12"/>
  <c r="K1778" i="12"/>
  <c r="L1784" i="12"/>
  <c r="K1784" i="12"/>
  <c r="J1784" i="12"/>
  <c r="L1790" i="12"/>
  <c r="K1790" i="12"/>
  <c r="J1790" i="12"/>
  <c r="L1796" i="12"/>
  <c r="J1796" i="12"/>
  <c r="L1802" i="12"/>
  <c r="K1802" i="12"/>
  <c r="J1802" i="12"/>
  <c r="L1808" i="12"/>
  <c r="K1808" i="12"/>
  <c r="J1808" i="12"/>
  <c r="L1814" i="12"/>
  <c r="K1814" i="12"/>
  <c r="J1814" i="12"/>
  <c r="L1820" i="12"/>
  <c r="K1820" i="12"/>
  <c r="J1820" i="12"/>
  <c r="L1826" i="12"/>
  <c r="K1826" i="12"/>
  <c r="J1826" i="12"/>
  <c r="L1832" i="12"/>
  <c r="K1832" i="12"/>
  <c r="J1832" i="12"/>
  <c r="L1838" i="12"/>
  <c r="K1838" i="12"/>
  <c r="J1838" i="12"/>
  <c r="L1844" i="12"/>
  <c r="K1844" i="12"/>
  <c r="J1844" i="12"/>
  <c r="L1850" i="12"/>
  <c r="K1850" i="12"/>
  <c r="J1850" i="12"/>
  <c r="L1856" i="12"/>
  <c r="K1856" i="12"/>
  <c r="J1856" i="12"/>
  <c r="L1862" i="12"/>
  <c r="K1862" i="12"/>
  <c r="J1862" i="12"/>
  <c r="L1868" i="12"/>
  <c r="J1868" i="12"/>
  <c r="K1868" i="12"/>
  <c r="L1874" i="12"/>
  <c r="K1874" i="12"/>
  <c r="J1874" i="12"/>
  <c r="L1880" i="12"/>
  <c r="J1880" i="12"/>
  <c r="L1886" i="12"/>
  <c r="K1886" i="12"/>
  <c r="L1892" i="12"/>
  <c r="K1892" i="12"/>
  <c r="L1898" i="12"/>
  <c r="K1898" i="12"/>
  <c r="L1904" i="12"/>
  <c r="K1904" i="12"/>
  <c r="L1910" i="12"/>
  <c r="K1910" i="12"/>
  <c r="L1916" i="12"/>
  <c r="K1916" i="12"/>
  <c r="L1922" i="12"/>
  <c r="K1922" i="12"/>
  <c r="L1928" i="12"/>
  <c r="K1928" i="12"/>
  <c r="L1934" i="12"/>
  <c r="K1934" i="12"/>
  <c r="L1940" i="12"/>
  <c r="K1940" i="12"/>
  <c r="L1946" i="12"/>
  <c r="K1946" i="12"/>
  <c r="L1958" i="12"/>
  <c r="K1958" i="12"/>
  <c r="L1964" i="12"/>
  <c r="K1964" i="12"/>
  <c r="L1970" i="12"/>
  <c r="K1970" i="12"/>
  <c r="L1976" i="12"/>
  <c r="K1976" i="12"/>
  <c r="L1982" i="12"/>
  <c r="K1982" i="12"/>
  <c r="L1988" i="12"/>
  <c r="K1988" i="12"/>
  <c r="L1994" i="12"/>
  <c r="K1994" i="12"/>
  <c r="L2000" i="12"/>
  <c r="K2000" i="12"/>
  <c r="L2006" i="12"/>
  <c r="K2006" i="12"/>
  <c r="L2012" i="12"/>
  <c r="K2012" i="12"/>
  <c r="L2018" i="12"/>
  <c r="K2018" i="12"/>
  <c r="L2024" i="12"/>
  <c r="K2024" i="12"/>
  <c r="L2030" i="12"/>
  <c r="K2030" i="12"/>
  <c r="L2036" i="12"/>
  <c r="K2036" i="12"/>
  <c r="L2042" i="12"/>
  <c r="K2042" i="12"/>
  <c r="L2048" i="12"/>
  <c r="K2048" i="12"/>
  <c r="L2054" i="12"/>
  <c r="K2054" i="12"/>
  <c r="L2060" i="12"/>
  <c r="K2060" i="12"/>
  <c r="L2066" i="12"/>
  <c r="K2066" i="12"/>
  <c r="L2072" i="12"/>
  <c r="K2072" i="12"/>
  <c r="L2078" i="12"/>
  <c r="K2078" i="12"/>
  <c r="L2084" i="12"/>
  <c r="K2084" i="12"/>
  <c r="L2090" i="12"/>
  <c r="K2090" i="12"/>
  <c r="L2096" i="12"/>
  <c r="K2096" i="12"/>
  <c r="L2102" i="12"/>
  <c r="K2102" i="12"/>
  <c r="L2108" i="12"/>
  <c r="K2108" i="12"/>
  <c r="L2114" i="12"/>
  <c r="K2114" i="12"/>
  <c r="L2120" i="12"/>
  <c r="K2120" i="12"/>
  <c r="L2126" i="12"/>
  <c r="K2126" i="12"/>
  <c r="L2132" i="12"/>
  <c r="K2132" i="12"/>
  <c r="L2138" i="12"/>
  <c r="K2138" i="12"/>
  <c r="L2144" i="12"/>
  <c r="K2144" i="12"/>
  <c r="J2097" i="12"/>
  <c r="J2091" i="12"/>
  <c r="J2085" i="12"/>
  <c r="J2079" i="12"/>
  <c r="J2073" i="12"/>
  <c r="J2067" i="12"/>
  <c r="J2061" i="12"/>
  <c r="J2055" i="12"/>
  <c r="J2049" i="12"/>
  <c r="J2043" i="12"/>
  <c r="J2037" i="12"/>
  <c r="J2031" i="12"/>
  <c r="J2025" i="12"/>
  <c r="J2019" i="12"/>
  <c r="J2013" i="12"/>
  <c r="J2007" i="12"/>
  <c r="J2001" i="12"/>
  <c r="J1995" i="12"/>
  <c r="J1989" i="12"/>
  <c r="J1983" i="12"/>
  <c r="J1977" i="12"/>
  <c r="J1971" i="12"/>
  <c r="J1965" i="12"/>
  <c r="J1959" i="12"/>
  <c r="J1953" i="12"/>
  <c r="J1947" i="12"/>
  <c r="J1941" i="12"/>
  <c r="J1935" i="12"/>
  <c r="J1929" i="12"/>
  <c r="J1923" i="12"/>
  <c r="J1917" i="12"/>
  <c r="J1911" i="12"/>
  <c r="J1905" i="12"/>
  <c r="J1899" i="12"/>
  <c r="J1893" i="12"/>
  <c r="J1887" i="12"/>
  <c r="J1881" i="12"/>
  <c r="J1866" i="12"/>
  <c r="J1859" i="12"/>
  <c r="J1852" i="12"/>
  <c r="J1845" i="12"/>
  <c r="J1837" i="12"/>
  <c r="J1830" i="12"/>
  <c r="J1816" i="12"/>
  <c r="J1809" i="12"/>
  <c r="J1794" i="12"/>
  <c r="J1787" i="12"/>
  <c r="J1780" i="12"/>
  <c r="J1773" i="12"/>
  <c r="J1758" i="12"/>
  <c r="J1751" i="12"/>
  <c r="J1744" i="12"/>
  <c r="J1737" i="12"/>
  <c r="J1722" i="12"/>
  <c r="J1715" i="12"/>
  <c r="J1708" i="12"/>
  <c r="J1701" i="12"/>
  <c r="J1686" i="12"/>
  <c r="J1679" i="12"/>
  <c r="J1672" i="12"/>
  <c r="J1665" i="12"/>
  <c r="J1650" i="12"/>
  <c r="J1643" i="12"/>
  <c r="J1636" i="12"/>
  <c r="J1629" i="12"/>
  <c r="J1614" i="12"/>
  <c r="J1607" i="12"/>
  <c r="J1600" i="12"/>
  <c r="J1593" i="12"/>
  <c r="J1578" i="12"/>
  <c r="J1571" i="12"/>
  <c r="J1564" i="12"/>
  <c r="J1557" i="12"/>
  <c r="J1542" i="12"/>
  <c r="J1534" i="12"/>
  <c r="J1522" i="12"/>
  <c r="J1510" i="12"/>
  <c r="J1498" i="12"/>
  <c r="J1486" i="12"/>
  <c r="J1474" i="12"/>
  <c r="J1462" i="12"/>
  <c r="J1450" i="12"/>
  <c r="J1438" i="12"/>
  <c r="J1426" i="12"/>
  <c r="J1414" i="12"/>
  <c r="J1402" i="12"/>
  <c r="J1390" i="12"/>
  <c r="J1378" i="12"/>
  <c r="J1366" i="12"/>
  <c r="J1354" i="12"/>
  <c r="J1342" i="12"/>
  <c r="J1330" i="12"/>
  <c r="J1318" i="12"/>
  <c r="J1306" i="12"/>
  <c r="J1294" i="12"/>
  <c r="J1282" i="12"/>
  <c r="J1264" i="12"/>
  <c r="J1246" i="12"/>
  <c r="J1228" i="12"/>
  <c r="J1210" i="12"/>
  <c r="J1192" i="12"/>
  <c r="J1174" i="12"/>
  <c r="J1156" i="12"/>
  <c r="J1138" i="12"/>
  <c r="J1120" i="12"/>
  <c r="J1102" i="12"/>
  <c r="J1071" i="12"/>
  <c r="J1035" i="12"/>
  <c r="J999" i="12"/>
  <c r="J963" i="12"/>
  <c r="J927" i="12"/>
  <c r="J891" i="12"/>
  <c r="J855" i="12"/>
  <c r="J819" i="12"/>
  <c r="J783" i="12"/>
  <c r="J747" i="12"/>
  <c r="J708" i="12"/>
  <c r="J665" i="12"/>
  <c r="J622" i="12"/>
  <c r="J578" i="12"/>
  <c r="J492" i="12"/>
  <c r="J449" i="12"/>
  <c r="J406" i="12"/>
  <c r="J362" i="12"/>
  <c r="J270" i="12"/>
  <c r="J216" i="12"/>
  <c r="J162" i="12"/>
  <c r="J108" i="12"/>
  <c r="J48" i="12"/>
  <c r="K2124" i="12"/>
  <c r="K2052" i="12"/>
  <c r="K1980" i="12"/>
  <c r="K1894" i="12"/>
  <c r="K1796" i="12"/>
  <c r="K1666" i="12"/>
  <c r="K1431" i="12"/>
  <c r="K1107" i="12"/>
  <c r="K929" i="12"/>
  <c r="L929" i="12"/>
  <c r="J929" i="12"/>
  <c r="K935" i="12"/>
  <c r="L935" i="12"/>
  <c r="J935" i="12"/>
  <c r="L947" i="12"/>
  <c r="K947" i="12"/>
  <c r="J947" i="12"/>
  <c r="L959" i="12"/>
  <c r="K959" i="12"/>
  <c r="J959" i="12"/>
  <c r="L983" i="12"/>
  <c r="K983" i="12"/>
  <c r="J983" i="12"/>
  <c r="L1001" i="12"/>
  <c r="K1001" i="12"/>
  <c r="J1001" i="12"/>
  <c r="L1103" i="12"/>
  <c r="K1103" i="12"/>
  <c r="J1103" i="12"/>
  <c r="L1109" i="12"/>
  <c r="K1109" i="12"/>
  <c r="J1109" i="12"/>
  <c r="L1175" i="12"/>
  <c r="K1175" i="12"/>
  <c r="J1175" i="12"/>
  <c r="L1199" i="12"/>
  <c r="K1199" i="12"/>
  <c r="J1199" i="12"/>
  <c r="L1211" i="12"/>
  <c r="K1211" i="12"/>
  <c r="J1211" i="12"/>
  <c r="L1217" i="12"/>
  <c r="K1217" i="12"/>
  <c r="J1217" i="12"/>
  <c r="L1223" i="12"/>
  <c r="J1223" i="12"/>
  <c r="K1223" i="12"/>
  <c r="L1235" i="12"/>
  <c r="K1235" i="12"/>
  <c r="J1235" i="12"/>
  <c r="L1247" i="12"/>
  <c r="K1247" i="12"/>
  <c r="J1247" i="12"/>
  <c r="L1265" i="12"/>
  <c r="K1265" i="12"/>
  <c r="J1265" i="12"/>
  <c r="L1283" i="12"/>
  <c r="K1283" i="12"/>
  <c r="J1283" i="12"/>
  <c r="L1307" i="12"/>
  <c r="K1307" i="12"/>
  <c r="J1307" i="12"/>
  <c r="L1337" i="12"/>
  <c r="K1337" i="12"/>
  <c r="J1337" i="12"/>
  <c r="L1403" i="12"/>
  <c r="J1403" i="12"/>
  <c r="K1403" i="12"/>
  <c r="L1421" i="12"/>
  <c r="J1421" i="12"/>
  <c r="K1421" i="12"/>
  <c r="L1427" i="12"/>
  <c r="K1427" i="12"/>
  <c r="J1427" i="12"/>
  <c r="L1445" i="12"/>
  <c r="K1445" i="12"/>
  <c r="J1445" i="12"/>
  <c r="K1451" i="12"/>
  <c r="L1451" i="12"/>
  <c r="J1451" i="12"/>
  <c r="L1499" i="12"/>
  <c r="K1499" i="12"/>
  <c r="J1499" i="12"/>
  <c r="L1517" i="12"/>
  <c r="K1517" i="12"/>
  <c r="J1517" i="12"/>
  <c r="L1523" i="12"/>
  <c r="K1523" i="12"/>
  <c r="J1523" i="12"/>
  <c r="L1535" i="12"/>
  <c r="K1535" i="12"/>
  <c r="J1535" i="12"/>
  <c r="L1541" i="12"/>
  <c r="K1541" i="12"/>
  <c r="L1547" i="12"/>
  <c r="K1547" i="12"/>
  <c r="L1589" i="12"/>
  <c r="K1589" i="12"/>
  <c r="L1721" i="12"/>
  <c r="K1721" i="12"/>
  <c r="L1727" i="12"/>
  <c r="K1727" i="12"/>
  <c r="L1733" i="12"/>
  <c r="K1733" i="12"/>
  <c r="L1739" i="12"/>
  <c r="K1739" i="12"/>
  <c r="L1745" i="12"/>
  <c r="K1745" i="12"/>
  <c r="L1811" i="12"/>
  <c r="K1811" i="12"/>
  <c r="K1823" i="12"/>
  <c r="L1823" i="12"/>
  <c r="L1847" i="12"/>
  <c r="K1847" i="12"/>
  <c r="K1883" i="12"/>
  <c r="L1883" i="12"/>
  <c r="L1901" i="12"/>
  <c r="K1901" i="12"/>
  <c r="L1913" i="12"/>
  <c r="K1913" i="12"/>
  <c r="L2015" i="12"/>
  <c r="K2015" i="12"/>
  <c r="L2021" i="12"/>
  <c r="K2021" i="12"/>
  <c r="L2039" i="12"/>
  <c r="K2039" i="12"/>
  <c r="L2051" i="12"/>
  <c r="K2051" i="12"/>
  <c r="L2063" i="12"/>
  <c r="K2063" i="12"/>
  <c r="L2093" i="12"/>
  <c r="K2093" i="12"/>
  <c r="M2124" i="12"/>
  <c r="N2124" i="12" s="1"/>
  <c r="J1805" i="12"/>
  <c r="J1589" i="12"/>
  <c r="J557" i="12"/>
  <c r="J341" i="12"/>
  <c r="L7" i="12"/>
  <c r="K7" i="12"/>
  <c r="J7" i="12"/>
  <c r="L13" i="12"/>
  <c r="K13" i="12"/>
  <c r="J13" i="12"/>
  <c r="L19" i="12"/>
  <c r="K19" i="12"/>
  <c r="J19" i="12"/>
  <c r="L25" i="12"/>
  <c r="K25" i="12"/>
  <c r="J25" i="12"/>
  <c r="L31" i="12"/>
  <c r="K31" i="12"/>
  <c r="J31" i="12"/>
  <c r="L37" i="12"/>
  <c r="K37" i="12"/>
  <c r="J37" i="12"/>
  <c r="L43" i="12"/>
  <c r="K43" i="12"/>
  <c r="J43" i="12"/>
  <c r="L49" i="12"/>
  <c r="K49" i="12"/>
  <c r="J49" i="12"/>
  <c r="L55" i="12"/>
  <c r="K55" i="12"/>
  <c r="J55" i="12"/>
  <c r="L61" i="12"/>
  <c r="K61" i="12"/>
  <c r="J61" i="12"/>
  <c r="L67" i="12"/>
  <c r="K67" i="12"/>
  <c r="J67" i="12"/>
  <c r="L73" i="12"/>
  <c r="K73" i="12"/>
  <c r="J73" i="12"/>
  <c r="L79" i="12"/>
  <c r="K79" i="12"/>
  <c r="J79" i="12"/>
  <c r="L85" i="12"/>
  <c r="K85" i="12"/>
  <c r="J85" i="12"/>
  <c r="L91" i="12"/>
  <c r="K91" i="12"/>
  <c r="J91" i="12"/>
  <c r="L97" i="12"/>
  <c r="K97" i="12"/>
  <c r="J97" i="12"/>
  <c r="L103" i="12"/>
  <c r="K103" i="12"/>
  <c r="J103" i="12"/>
  <c r="L109" i="12"/>
  <c r="K109" i="12"/>
  <c r="J109" i="12"/>
  <c r="L115" i="12"/>
  <c r="K115" i="12"/>
  <c r="J115" i="12"/>
  <c r="L121" i="12"/>
  <c r="K121" i="12"/>
  <c r="J121" i="12"/>
  <c r="L127" i="12"/>
  <c r="K127" i="12"/>
  <c r="J127" i="12"/>
  <c r="L133" i="12"/>
  <c r="K133" i="12"/>
  <c r="J133" i="12"/>
  <c r="L139" i="12"/>
  <c r="K139" i="12"/>
  <c r="J139" i="12"/>
  <c r="L145" i="12"/>
  <c r="K145" i="12"/>
  <c r="J145" i="12"/>
  <c r="L151" i="12"/>
  <c r="K151" i="12"/>
  <c r="J151" i="12"/>
  <c r="L157" i="12"/>
  <c r="K157" i="12"/>
  <c r="J157" i="12"/>
  <c r="L163" i="12"/>
  <c r="K163" i="12"/>
  <c r="J163" i="12"/>
  <c r="L169" i="12"/>
  <c r="K169" i="12"/>
  <c r="J169" i="12"/>
  <c r="L175" i="12"/>
  <c r="K175" i="12"/>
  <c r="J175" i="12"/>
  <c r="L181" i="12"/>
  <c r="K181" i="12"/>
  <c r="J181" i="12"/>
  <c r="L187" i="12"/>
  <c r="K187" i="12"/>
  <c r="J187" i="12"/>
  <c r="L193" i="12"/>
  <c r="K193" i="12"/>
  <c r="J193" i="12"/>
  <c r="L199" i="12"/>
  <c r="K199" i="12"/>
  <c r="J199" i="12"/>
  <c r="L205" i="12"/>
  <c r="K205" i="12"/>
  <c r="J205" i="12"/>
  <c r="L211" i="12"/>
  <c r="K211" i="12"/>
  <c r="J211" i="12"/>
  <c r="L217" i="12"/>
  <c r="K217" i="12"/>
  <c r="J217" i="12"/>
  <c r="L223" i="12"/>
  <c r="K223" i="12"/>
  <c r="J223" i="12"/>
  <c r="L229" i="12"/>
  <c r="K229" i="12"/>
  <c r="J229" i="12"/>
  <c r="L235" i="12"/>
  <c r="K235" i="12"/>
  <c r="J235" i="12"/>
  <c r="L241" i="12"/>
  <c r="K241" i="12"/>
  <c r="J241" i="12"/>
  <c r="L247" i="12"/>
  <c r="K247" i="12"/>
  <c r="J247" i="12"/>
  <c r="L253" i="12"/>
  <c r="K253" i="12"/>
  <c r="J253" i="12"/>
  <c r="L259" i="12"/>
  <c r="K259" i="12"/>
  <c r="J259" i="12"/>
  <c r="L265" i="12"/>
  <c r="K265" i="12"/>
  <c r="J265" i="12"/>
  <c r="L271" i="12"/>
  <c r="K271" i="12"/>
  <c r="J271" i="12"/>
  <c r="L277" i="12"/>
  <c r="K277" i="12"/>
  <c r="J277" i="12"/>
  <c r="L283" i="12"/>
  <c r="K283" i="12"/>
  <c r="J283" i="12"/>
  <c r="L289" i="12"/>
  <c r="K289" i="12"/>
  <c r="J289" i="12"/>
  <c r="L295" i="12"/>
  <c r="K295" i="12"/>
  <c r="J295" i="12"/>
  <c r="L301" i="12"/>
  <c r="K301" i="12"/>
  <c r="J301" i="12"/>
  <c r="L307" i="12"/>
  <c r="K307" i="12"/>
  <c r="J307" i="12"/>
  <c r="L313" i="12"/>
  <c r="K313" i="12"/>
  <c r="J313" i="12"/>
  <c r="L319" i="12"/>
  <c r="K319" i="12"/>
  <c r="L325" i="12"/>
  <c r="K325" i="12"/>
  <c r="J325" i="12"/>
  <c r="L331" i="12"/>
  <c r="K331" i="12"/>
  <c r="J331" i="12"/>
  <c r="L337" i="12"/>
  <c r="K337" i="12"/>
  <c r="J337" i="12"/>
  <c r="L343" i="12"/>
  <c r="K343" i="12"/>
  <c r="J343" i="12"/>
  <c r="L349" i="12"/>
  <c r="K349" i="12"/>
  <c r="J349" i="12"/>
  <c r="L355" i="12"/>
  <c r="K355" i="12"/>
  <c r="L361" i="12"/>
  <c r="K361" i="12"/>
  <c r="J361" i="12"/>
  <c r="K367" i="12"/>
  <c r="L367" i="12"/>
  <c r="J367" i="12"/>
  <c r="L373" i="12"/>
  <c r="K373" i="12"/>
  <c r="J373" i="12"/>
  <c r="L379" i="12"/>
  <c r="K379" i="12"/>
  <c r="J379" i="12"/>
  <c r="L385" i="12"/>
  <c r="K385" i="12"/>
  <c r="J385" i="12"/>
  <c r="L391" i="12"/>
  <c r="K391" i="12"/>
  <c r="L397" i="12"/>
  <c r="K397" i="12"/>
  <c r="J397" i="12"/>
  <c r="L403" i="12"/>
  <c r="K403" i="12"/>
  <c r="J403" i="12"/>
  <c r="L409" i="12"/>
  <c r="K409" i="12"/>
  <c r="J409" i="12"/>
  <c r="L415" i="12"/>
  <c r="K415" i="12"/>
  <c r="J415" i="12"/>
  <c r="L421" i="12"/>
  <c r="K421" i="12"/>
  <c r="J421" i="12"/>
  <c r="L427" i="12"/>
  <c r="K427" i="12"/>
  <c r="L433" i="12"/>
  <c r="K433" i="12"/>
  <c r="J433" i="12"/>
  <c r="K439" i="12"/>
  <c r="L439" i="12"/>
  <c r="J439" i="12"/>
  <c r="L445" i="12"/>
  <c r="K445" i="12"/>
  <c r="J445" i="12"/>
  <c r="L451" i="12"/>
  <c r="K451" i="12"/>
  <c r="J451" i="12"/>
  <c r="L457" i="12"/>
  <c r="K457" i="12"/>
  <c r="J457" i="12"/>
  <c r="L463" i="12"/>
  <c r="K463" i="12"/>
  <c r="L469" i="12"/>
  <c r="K469" i="12"/>
  <c r="J469" i="12"/>
  <c r="L475" i="12"/>
  <c r="K475" i="12"/>
  <c r="J475" i="12"/>
  <c r="L481" i="12"/>
  <c r="K481" i="12"/>
  <c r="J481" i="12"/>
  <c r="L487" i="12"/>
  <c r="K487" i="12"/>
  <c r="J487" i="12"/>
  <c r="L493" i="12"/>
  <c r="K493" i="12"/>
  <c r="J493" i="12"/>
  <c r="L499" i="12"/>
  <c r="K499" i="12"/>
  <c r="L505" i="12"/>
  <c r="K505" i="12"/>
  <c r="J505" i="12"/>
  <c r="K511" i="12"/>
  <c r="L511" i="12"/>
  <c r="J511" i="12"/>
  <c r="L517" i="12"/>
  <c r="K517" i="12"/>
  <c r="J517" i="12"/>
  <c r="L523" i="12"/>
  <c r="K523" i="12"/>
  <c r="J523" i="12"/>
  <c r="L529" i="12"/>
  <c r="K529" i="12"/>
  <c r="J529" i="12"/>
  <c r="L535" i="12"/>
  <c r="K535" i="12"/>
  <c r="L541" i="12"/>
  <c r="K541" i="12"/>
  <c r="J541" i="12"/>
  <c r="L547" i="12"/>
  <c r="K547" i="12"/>
  <c r="J547" i="12"/>
  <c r="L553" i="12"/>
  <c r="K553" i="12"/>
  <c r="J553" i="12"/>
  <c r="L559" i="12"/>
  <c r="K559" i="12"/>
  <c r="J559" i="12"/>
  <c r="L565" i="12"/>
  <c r="K565" i="12"/>
  <c r="J565" i="12"/>
  <c r="L571" i="12"/>
  <c r="K571" i="12"/>
  <c r="L577" i="12"/>
  <c r="K577" i="12"/>
  <c r="J577" i="12"/>
  <c r="L583" i="12"/>
  <c r="K583" i="12"/>
  <c r="J583" i="12"/>
  <c r="L589" i="12"/>
  <c r="K589" i="12"/>
  <c r="J589" i="12"/>
  <c r="L595" i="12"/>
  <c r="K595" i="12"/>
  <c r="J595" i="12"/>
  <c r="L601" i="12"/>
  <c r="K601" i="12"/>
  <c r="J601" i="12"/>
  <c r="L607" i="12"/>
  <c r="K607" i="12"/>
  <c r="K613" i="12"/>
  <c r="L613" i="12"/>
  <c r="J613" i="12"/>
  <c r="L619" i="12"/>
  <c r="K619" i="12"/>
  <c r="J619" i="12"/>
  <c r="L625" i="12"/>
  <c r="K625" i="12"/>
  <c r="J625" i="12"/>
  <c r="L631" i="12"/>
  <c r="K631" i="12"/>
  <c r="J631" i="12"/>
  <c r="L637" i="12"/>
  <c r="J637" i="12"/>
  <c r="L643" i="12"/>
  <c r="K643" i="12"/>
  <c r="L649" i="12"/>
  <c r="K649" i="12"/>
  <c r="J649" i="12"/>
  <c r="L655" i="12"/>
  <c r="K655" i="12"/>
  <c r="J655" i="12"/>
  <c r="L661" i="12"/>
  <c r="K661" i="12"/>
  <c r="J661" i="12"/>
  <c r="L667" i="12"/>
  <c r="K667" i="12"/>
  <c r="J667" i="12"/>
  <c r="L673" i="12"/>
  <c r="K673" i="12"/>
  <c r="J673" i="12"/>
  <c r="L679" i="12"/>
  <c r="K679" i="12"/>
  <c r="L685" i="12"/>
  <c r="K685" i="12"/>
  <c r="J685" i="12"/>
  <c r="L691" i="12"/>
  <c r="K691" i="12"/>
  <c r="J691" i="12"/>
  <c r="L697" i="12"/>
  <c r="K697" i="12"/>
  <c r="J697" i="12"/>
  <c r="L703" i="12"/>
  <c r="K703" i="12"/>
  <c r="J703" i="12"/>
  <c r="L709" i="12"/>
  <c r="K709" i="12"/>
  <c r="J709" i="12"/>
  <c r="L715" i="12"/>
  <c r="K715" i="12"/>
  <c r="L721" i="12"/>
  <c r="K721" i="12"/>
  <c r="J721" i="12"/>
  <c r="L727" i="12"/>
  <c r="K727" i="12"/>
  <c r="J727" i="12"/>
  <c r="L733" i="12"/>
  <c r="K733" i="12"/>
  <c r="J733" i="12"/>
  <c r="L739" i="12"/>
  <c r="K739" i="12"/>
  <c r="J739" i="12"/>
  <c r="L745" i="12"/>
  <c r="K745" i="12"/>
  <c r="J745" i="12"/>
  <c r="L751" i="12"/>
  <c r="K751" i="12"/>
  <c r="J751" i="12"/>
  <c r="L757" i="12"/>
  <c r="K757" i="12"/>
  <c r="J757" i="12"/>
  <c r="L763" i="12"/>
  <c r="K763" i="12"/>
  <c r="J763" i="12"/>
  <c r="L769" i="12"/>
  <c r="K769" i="12"/>
  <c r="J769" i="12"/>
  <c r="L775" i="12"/>
  <c r="K775" i="12"/>
  <c r="J775" i="12"/>
  <c r="L781" i="12"/>
  <c r="K781" i="12"/>
  <c r="J781" i="12"/>
  <c r="L787" i="12"/>
  <c r="K787" i="12"/>
  <c r="J787" i="12"/>
  <c r="L793" i="12"/>
  <c r="K793" i="12"/>
  <c r="J793" i="12"/>
  <c r="L799" i="12"/>
  <c r="K799" i="12"/>
  <c r="J799" i="12"/>
  <c r="L805" i="12"/>
  <c r="K805" i="12"/>
  <c r="J805" i="12"/>
  <c r="L811" i="12"/>
  <c r="K811" i="12"/>
  <c r="J811" i="12"/>
  <c r="L817" i="12"/>
  <c r="K817" i="12"/>
  <c r="J817" i="12"/>
  <c r="L823" i="12"/>
  <c r="K823" i="12"/>
  <c r="J823" i="12"/>
  <c r="L829" i="12"/>
  <c r="K829" i="12"/>
  <c r="J829" i="12"/>
  <c r="L835" i="12"/>
  <c r="K835" i="12"/>
  <c r="J835" i="12"/>
  <c r="K841" i="12"/>
  <c r="L841" i="12"/>
  <c r="J841" i="12"/>
  <c r="L847" i="12"/>
  <c r="K847" i="12"/>
  <c r="J847" i="12"/>
  <c r="L853" i="12"/>
  <c r="K853" i="12"/>
  <c r="J853" i="12"/>
  <c r="L859" i="12"/>
  <c r="K859" i="12"/>
  <c r="J859" i="12"/>
  <c r="L865" i="12"/>
  <c r="K865" i="12"/>
  <c r="J865" i="12"/>
  <c r="L871" i="12"/>
  <c r="K871" i="12"/>
  <c r="J871" i="12"/>
  <c r="L877" i="12"/>
  <c r="K877" i="12"/>
  <c r="J877" i="12"/>
  <c r="L883" i="12"/>
  <c r="K883" i="12"/>
  <c r="J883" i="12"/>
  <c r="L889" i="12"/>
  <c r="K889" i="12"/>
  <c r="J889" i="12"/>
  <c r="L895" i="12"/>
  <c r="K895" i="12"/>
  <c r="J895" i="12"/>
  <c r="L901" i="12"/>
  <c r="K901" i="12"/>
  <c r="J901" i="12"/>
  <c r="L907" i="12"/>
  <c r="K907" i="12"/>
  <c r="J907" i="12"/>
  <c r="K913" i="12"/>
  <c r="L913" i="12"/>
  <c r="J913" i="12"/>
  <c r="L919" i="12"/>
  <c r="K919" i="12"/>
  <c r="J919" i="12"/>
  <c r="L925" i="12"/>
  <c r="K925" i="12"/>
  <c r="J925" i="12"/>
  <c r="L931" i="12"/>
  <c r="K931" i="12"/>
  <c r="J931" i="12"/>
  <c r="L937" i="12"/>
  <c r="K937" i="12"/>
  <c r="J937" i="12"/>
  <c r="L943" i="12"/>
  <c r="K943" i="12"/>
  <c r="J943" i="12"/>
  <c r="L949" i="12"/>
  <c r="K949" i="12"/>
  <c r="J949" i="12"/>
  <c r="L955" i="12"/>
  <c r="K955" i="12"/>
  <c r="J955" i="12"/>
  <c r="L961" i="12"/>
  <c r="K961" i="12"/>
  <c r="J961" i="12"/>
  <c r="L967" i="12"/>
  <c r="K967" i="12"/>
  <c r="J967" i="12"/>
  <c r="L973" i="12"/>
  <c r="K973" i="12"/>
  <c r="J973" i="12"/>
  <c r="L979" i="12"/>
  <c r="K979" i="12"/>
  <c r="J979" i="12"/>
  <c r="L985" i="12"/>
  <c r="K985" i="12"/>
  <c r="J985" i="12"/>
  <c r="L991" i="12"/>
  <c r="K991" i="12"/>
  <c r="J991" i="12"/>
  <c r="L997" i="12"/>
  <c r="K997" i="12"/>
  <c r="J997" i="12"/>
  <c r="L1003" i="12"/>
  <c r="K1003" i="12"/>
  <c r="J1003" i="12"/>
  <c r="L1009" i="12"/>
  <c r="K1009" i="12"/>
  <c r="J1009" i="12"/>
  <c r="L1015" i="12"/>
  <c r="K1015" i="12"/>
  <c r="J1015" i="12"/>
  <c r="L1021" i="12"/>
  <c r="K1021" i="12"/>
  <c r="J1021" i="12"/>
  <c r="L1027" i="12"/>
  <c r="K1027" i="12"/>
  <c r="J1027" i="12"/>
  <c r="K1033" i="12"/>
  <c r="L1033" i="12"/>
  <c r="J1033" i="12"/>
  <c r="L1039" i="12"/>
  <c r="K1039" i="12"/>
  <c r="J1039" i="12"/>
  <c r="L1045" i="12"/>
  <c r="K1045" i="12"/>
  <c r="J1045" i="12"/>
  <c r="K1051" i="12"/>
  <c r="L1051" i="12"/>
  <c r="J1051" i="12"/>
  <c r="L1057" i="12"/>
  <c r="K1057" i="12"/>
  <c r="J1057" i="12"/>
  <c r="L1063" i="12"/>
  <c r="K1063" i="12"/>
  <c r="J1063" i="12"/>
  <c r="L1069" i="12"/>
  <c r="K1069" i="12"/>
  <c r="J1069" i="12"/>
  <c r="L1075" i="12"/>
  <c r="K1075" i="12"/>
  <c r="J1075" i="12"/>
  <c r="L1081" i="12"/>
  <c r="K1081" i="12"/>
  <c r="J1081" i="12"/>
  <c r="K1087" i="12"/>
  <c r="L1087" i="12"/>
  <c r="J1087" i="12"/>
  <c r="L1093" i="12"/>
  <c r="K1093" i="12"/>
  <c r="J1093" i="12"/>
  <c r="L1099" i="12"/>
  <c r="K1099" i="12"/>
  <c r="J1099" i="12"/>
  <c r="K1105" i="12"/>
  <c r="L1105" i="12"/>
  <c r="J1105" i="12"/>
  <c r="L1111" i="12"/>
  <c r="K1111" i="12"/>
  <c r="J1111" i="12"/>
  <c r="L1117" i="12"/>
  <c r="K1117" i="12"/>
  <c r="J1117" i="12"/>
  <c r="L1123" i="12"/>
  <c r="K1123" i="12"/>
  <c r="J1123" i="12"/>
  <c r="L1129" i="12"/>
  <c r="K1129" i="12"/>
  <c r="J1129" i="12"/>
  <c r="L1135" i="12"/>
  <c r="K1135" i="12"/>
  <c r="J1135" i="12"/>
  <c r="K1141" i="12"/>
  <c r="L1141" i="12"/>
  <c r="J1141" i="12"/>
  <c r="L1147" i="12"/>
  <c r="K1147" i="12"/>
  <c r="J1147" i="12"/>
  <c r="L1153" i="12"/>
  <c r="K1153" i="12"/>
  <c r="J1153" i="12"/>
  <c r="K1159" i="12"/>
  <c r="L1159" i="12"/>
  <c r="J1159" i="12"/>
  <c r="L1165" i="12"/>
  <c r="K1165" i="12"/>
  <c r="J1165" i="12"/>
  <c r="L1171" i="12"/>
  <c r="K1171" i="12"/>
  <c r="J1171" i="12"/>
  <c r="L1177" i="12"/>
  <c r="K1177" i="12"/>
  <c r="J1177" i="12"/>
  <c r="L1183" i="12"/>
  <c r="K1183" i="12"/>
  <c r="J1183" i="12"/>
  <c r="L1189" i="12"/>
  <c r="K1189" i="12"/>
  <c r="J1189" i="12"/>
  <c r="K1195" i="12"/>
  <c r="L1195" i="12"/>
  <c r="J1195" i="12"/>
  <c r="L1201" i="12"/>
  <c r="K1201" i="12"/>
  <c r="J1201" i="12"/>
  <c r="L1207" i="12"/>
  <c r="K1207" i="12"/>
  <c r="J1207" i="12"/>
  <c r="K1213" i="12"/>
  <c r="L1213" i="12"/>
  <c r="J1213" i="12"/>
  <c r="L1219" i="12"/>
  <c r="K1219" i="12"/>
  <c r="J1219" i="12"/>
  <c r="L1225" i="12"/>
  <c r="K1225" i="12"/>
  <c r="J1225" i="12"/>
  <c r="L1231" i="12"/>
  <c r="K1231" i="12"/>
  <c r="J1231" i="12"/>
  <c r="L1237" i="12"/>
  <c r="K1237" i="12"/>
  <c r="J1237" i="12"/>
  <c r="L1243" i="12"/>
  <c r="K1243" i="12"/>
  <c r="J1243" i="12"/>
  <c r="K1249" i="12"/>
  <c r="L1249" i="12"/>
  <c r="J1249" i="12"/>
  <c r="L1255" i="12"/>
  <c r="K1255" i="12"/>
  <c r="J1255" i="12"/>
  <c r="L1261" i="12"/>
  <c r="K1261" i="12"/>
  <c r="J1261" i="12"/>
  <c r="K1267" i="12"/>
  <c r="L1267" i="12"/>
  <c r="J1267" i="12"/>
  <c r="L1273" i="12"/>
  <c r="K1273" i="12"/>
  <c r="J1273" i="12"/>
  <c r="L1279" i="12"/>
  <c r="K1279" i="12"/>
  <c r="J1279" i="12"/>
  <c r="L1285" i="12"/>
  <c r="K1285" i="12"/>
  <c r="L1291" i="12"/>
  <c r="K1291" i="12"/>
  <c r="L1297" i="12"/>
  <c r="K1297" i="12"/>
  <c r="K1303" i="12"/>
  <c r="L1303" i="12"/>
  <c r="L1309" i="12"/>
  <c r="K1309" i="12"/>
  <c r="L1315" i="12"/>
  <c r="K1315" i="12"/>
  <c r="K1321" i="12"/>
  <c r="L1321" i="12"/>
  <c r="L1327" i="12"/>
  <c r="K1327" i="12"/>
  <c r="L1333" i="12"/>
  <c r="K1333" i="12"/>
  <c r="L1339" i="12"/>
  <c r="K1339" i="12"/>
  <c r="L1345" i="12"/>
  <c r="K1345" i="12"/>
  <c r="L1351" i="12"/>
  <c r="K1351" i="12"/>
  <c r="K1357" i="12"/>
  <c r="L1357" i="12"/>
  <c r="L1363" i="12"/>
  <c r="K1363" i="12"/>
  <c r="L1369" i="12"/>
  <c r="K1369" i="12"/>
  <c r="K1375" i="12"/>
  <c r="L1375" i="12"/>
  <c r="L1381" i="12"/>
  <c r="K1381" i="12"/>
  <c r="L1387" i="12"/>
  <c r="K1387" i="12"/>
  <c r="L1393" i="12"/>
  <c r="K1393" i="12"/>
  <c r="L1399" i="12"/>
  <c r="K1399" i="12"/>
  <c r="L1405" i="12"/>
  <c r="K1405" i="12"/>
  <c r="L1411" i="12"/>
  <c r="K1411" i="12"/>
  <c r="L1417" i="12"/>
  <c r="K1417" i="12"/>
  <c r="L1423" i="12"/>
  <c r="K1423" i="12"/>
  <c r="L1429" i="12"/>
  <c r="K1429" i="12"/>
  <c r="L1435" i="12"/>
  <c r="K1435" i="12"/>
  <c r="L1441" i="12"/>
  <c r="K1441" i="12"/>
  <c r="L1447" i="12"/>
  <c r="K1447" i="12"/>
  <c r="L1453" i="12"/>
  <c r="K1453" i="12"/>
  <c r="L1459" i="12"/>
  <c r="K1459" i="12"/>
  <c r="L1465" i="12"/>
  <c r="K1465" i="12"/>
  <c r="K1471" i="12"/>
  <c r="L1471" i="12"/>
  <c r="L1477" i="12"/>
  <c r="K1477" i="12"/>
  <c r="L1483" i="12"/>
  <c r="K1483" i="12"/>
  <c r="L1489" i="12"/>
  <c r="K1489" i="12"/>
  <c r="L1495" i="12"/>
  <c r="K1495" i="12"/>
  <c r="L1501" i="12"/>
  <c r="K1501" i="12"/>
  <c r="L1507" i="12"/>
  <c r="K1507" i="12"/>
  <c r="K1513" i="12"/>
  <c r="L1513" i="12"/>
  <c r="K1519" i="12"/>
  <c r="L1519" i="12"/>
  <c r="L1525" i="12"/>
  <c r="K1525" i="12"/>
  <c r="L1531" i="12"/>
  <c r="K1531" i="12"/>
  <c r="L1537" i="12"/>
  <c r="K1537" i="12"/>
  <c r="L1543" i="12"/>
  <c r="K1543" i="12"/>
  <c r="L1549" i="12"/>
  <c r="K1549" i="12"/>
  <c r="L1555" i="12"/>
  <c r="K1555" i="12"/>
  <c r="L1561" i="12"/>
  <c r="K1561" i="12"/>
  <c r="L1567" i="12"/>
  <c r="K1567" i="12"/>
  <c r="L1573" i="12"/>
  <c r="K1573" i="12"/>
  <c r="L1579" i="12"/>
  <c r="K1579" i="12"/>
  <c r="K1585" i="12"/>
  <c r="L1585" i="12"/>
  <c r="L1591" i="12"/>
  <c r="K1591" i="12"/>
  <c r="L1597" i="12"/>
  <c r="K1597" i="12"/>
  <c r="L1603" i="12"/>
  <c r="K1603" i="12"/>
  <c r="L1609" i="12"/>
  <c r="K1609" i="12"/>
  <c r="L1615" i="12"/>
  <c r="K1615" i="12"/>
  <c r="L1621" i="12"/>
  <c r="K1621" i="12"/>
  <c r="L1627" i="12"/>
  <c r="K1627" i="12"/>
  <c r="L1633" i="12"/>
  <c r="K1633" i="12"/>
  <c r="L1639" i="12"/>
  <c r="K1639" i="12"/>
  <c r="L1651" i="12"/>
  <c r="K1651" i="12"/>
  <c r="L1657" i="12"/>
  <c r="K1657" i="12"/>
  <c r="L1663" i="12"/>
  <c r="K1663" i="12"/>
  <c r="L1669" i="12"/>
  <c r="K1669" i="12"/>
  <c r="L1675" i="12"/>
  <c r="K1675" i="12"/>
  <c r="L1681" i="12"/>
  <c r="K1681" i="12"/>
  <c r="L1687" i="12"/>
  <c r="K1687" i="12"/>
  <c r="L1693" i="12"/>
  <c r="K1693" i="12"/>
  <c r="L1699" i="12"/>
  <c r="K1699" i="12"/>
  <c r="L1705" i="12"/>
  <c r="K1705" i="12"/>
  <c r="L1711" i="12"/>
  <c r="K1711" i="12"/>
  <c r="L1717" i="12"/>
  <c r="K1717" i="12"/>
  <c r="L1723" i="12"/>
  <c r="K1723" i="12"/>
  <c r="L1729" i="12"/>
  <c r="K1729" i="12"/>
  <c r="L1735" i="12"/>
  <c r="K1735" i="12"/>
  <c r="L1741" i="12"/>
  <c r="K1741" i="12"/>
  <c r="L1747" i="12"/>
  <c r="K1747" i="12"/>
  <c r="L1759" i="12"/>
  <c r="K1759" i="12"/>
  <c r="L1765" i="12"/>
  <c r="K1765" i="12"/>
  <c r="L1771" i="12"/>
  <c r="K1771" i="12"/>
  <c r="L1777" i="12"/>
  <c r="K1777" i="12"/>
  <c r="L1783" i="12"/>
  <c r="K1783" i="12"/>
  <c r="L1789" i="12"/>
  <c r="K1789" i="12"/>
  <c r="L1795" i="12"/>
  <c r="K1795" i="12"/>
  <c r="L1801" i="12"/>
  <c r="K1801" i="12"/>
  <c r="L1807" i="12"/>
  <c r="K1807" i="12"/>
  <c r="L1813" i="12"/>
  <c r="K1813" i="12"/>
  <c r="L1819" i="12"/>
  <c r="K1819" i="12"/>
  <c r="L1825" i="12"/>
  <c r="K1825" i="12"/>
  <c r="L1831" i="12"/>
  <c r="K1831" i="12"/>
  <c r="L1843" i="12"/>
  <c r="K1843" i="12"/>
  <c r="L1849" i="12"/>
  <c r="K1849" i="12"/>
  <c r="L1855" i="12"/>
  <c r="K1855" i="12"/>
  <c r="L1861" i="12"/>
  <c r="K1861" i="12"/>
  <c r="L1867" i="12"/>
  <c r="K1867" i="12"/>
  <c r="L1873" i="12"/>
  <c r="K1873" i="12"/>
  <c r="L1879" i="12"/>
  <c r="K1879" i="12"/>
  <c r="L1885" i="12"/>
  <c r="K1885" i="12"/>
  <c r="L1891" i="12"/>
  <c r="K1891" i="12"/>
  <c r="L1897" i="12"/>
  <c r="K1897" i="12"/>
  <c r="L1903" i="12"/>
  <c r="K1903" i="12"/>
  <c r="L1915" i="12"/>
  <c r="K1915" i="12"/>
  <c r="L1921" i="12"/>
  <c r="K1921" i="12"/>
  <c r="L1927" i="12"/>
  <c r="K1927" i="12"/>
  <c r="L1933" i="12"/>
  <c r="K1933" i="12"/>
  <c r="L1939" i="12"/>
  <c r="K1939" i="12"/>
  <c r="L1945" i="12"/>
  <c r="K1945" i="12"/>
  <c r="L1951" i="12"/>
  <c r="K1951" i="12"/>
  <c r="L1957" i="12"/>
  <c r="K1957" i="12"/>
  <c r="L1963" i="12"/>
  <c r="K1963" i="12"/>
  <c r="L1969" i="12"/>
  <c r="K1969" i="12"/>
  <c r="L1975" i="12"/>
  <c r="K1975" i="12"/>
  <c r="L1981" i="12"/>
  <c r="K1981" i="12"/>
  <c r="L1987" i="12"/>
  <c r="K1987" i="12"/>
  <c r="L1993" i="12"/>
  <c r="K1993" i="12"/>
  <c r="L1999" i="12"/>
  <c r="K1999" i="12"/>
  <c r="L2005" i="12"/>
  <c r="K2005" i="12"/>
  <c r="L2011" i="12"/>
  <c r="K2011" i="12"/>
  <c r="L2017" i="12"/>
  <c r="K2017" i="12"/>
  <c r="L2023" i="12"/>
  <c r="K2023" i="12"/>
  <c r="L2029" i="12"/>
  <c r="K2029" i="12"/>
  <c r="L2035" i="12"/>
  <c r="K2035" i="12"/>
  <c r="L2041" i="12"/>
  <c r="K2041" i="12"/>
  <c r="L2047" i="12"/>
  <c r="K2047" i="12"/>
  <c r="L2053" i="12"/>
  <c r="K2053" i="12"/>
  <c r="L2059" i="12"/>
  <c r="K2059" i="12"/>
  <c r="L2065" i="12"/>
  <c r="K2065" i="12"/>
  <c r="L2071" i="12"/>
  <c r="K2071" i="12"/>
  <c r="L2077" i="12"/>
  <c r="K2077" i="12"/>
  <c r="L2083" i="12"/>
  <c r="K2083" i="12"/>
  <c r="L2089" i="12"/>
  <c r="K2089" i="12"/>
  <c r="L2095" i="12"/>
  <c r="K2095" i="12"/>
  <c r="L2101" i="12"/>
  <c r="K2101" i="12"/>
  <c r="L2107" i="12"/>
  <c r="K2107" i="12"/>
  <c r="L2113" i="12"/>
  <c r="K2113" i="12"/>
  <c r="L2119" i="12"/>
  <c r="K2119" i="12"/>
  <c r="L2125" i="12"/>
  <c r="K2125" i="12"/>
  <c r="L2131" i="12"/>
  <c r="K2131" i="12"/>
  <c r="L2137" i="12"/>
  <c r="K2137" i="12"/>
  <c r="L2143" i="12"/>
  <c r="K2143" i="12"/>
  <c r="L2149" i="12"/>
  <c r="K2149" i="12"/>
  <c r="J2144" i="12"/>
  <c r="J2138" i="12"/>
  <c r="J2132" i="12"/>
  <c r="J2126" i="12"/>
  <c r="J2120" i="12"/>
  <c r="J2114" i="12"/>
  <c r="J2108" i="12"/>
  <c r="J2102" i="12"/>
  <c r="J2096" i="12"/>
  <c r="J2090" i="12"/>
  <c r="J2084" i="12"/>
  <c r="J2078" i="12"/>
  <c r="J2072" i="12"/>
  <c r="J2066" i="12"/>
  <c r="J2060" i="12"/>
  <c r="J2054" i="12"/>
  <c r="J2048" i="12"/>
  <c r="J2042" i="12"/>
  <c r="J2036" i="12"/>
  <c r="J2030" i="12"/>
  <c r="J2024" i="12"/>
  <c r="J2018" i="12"/>
  <c r="J2012" i="12"/>
  <c r="J2006" i="12"/>
  <c r="J2000" i="12"/>
  <c r="J1994" i="12"/>
  <c r="J1988" i="12"/>
  <c r="J1982" i="12"/>
  <c r="J1976" i="12"/>
  <c r="J1970" i="12"/>
  <c r="J1964" i="12"/>
  <c r="J1958" i="12"/>
  <c r="J1952" i="12"/>
  <c r="J1946" i="12"/>
  <c r="J1940" i="12"/>
  <c r="J1934" i="12"/>
  <c r="J1928" i="12"/>
  <c r="J1922" i="12"/>
  <c r="J1916" i="12"/>
  <c r="J1910" i="12"/>
  <c r="J1904" i="12"/>
  <c r="J1898" i="12"/>
  <c r="J1892" i="12"/>
  <c r="J1886" i="12"/>
  <c r="J1879" i="12"/>
  <c r="J1872" i="12"/>
  <c r="J1865" i="12"/>
  <c r="J1858" i="12"/>
  <c r="J1851" i="12"/>
  <c r="M1851" i="12" s="1"/>
  <c r="N1851" i="12" s="1"/>
  <c r="J1843" i="12"/>
  <c r="J1836" i="12"/>
  <c r="J1829" i="12"/>
  <c r="J1822" i="12"/>
  <c r="J1815" i="12"/>
  <c r="J1807" i="12"/>
  <c r="J1800" i="12"/>
  <c r="J1793" i="12"/>
  <c r="J1786" i="12"/>
  <c r="J1779" i="12"/>
  <c r="J1771" i="12"/>
  <c r="J1764" i="12"/>
  <c r="J1757" i="12"/>
  <c r="J1750" i="12"/>
  <c r="J1743" i="12"/>
  <c r="J1735" i="12"/>
  <c r="J1728" i="12"/>
  <c r="J1721" i="12"/>
  <c r="J1714" i="12"/>
  <c r="J1707" i="12"/>
  <c r="J1699" i="12"/>
  <c r="J1692" i="12"/>
  <c r="J1685" i="12"/>
  <c r="J1678" i="12"/>
  <c r="J1671" i="12"/>
  <c r="J1663" i="12"/>
  <c r="J1656" i="12"/>
  <c r="J1649" i="12"/>
  <c r="J1642" i="12"/>
  <c r="J1635" i="12"/>
  <c r="J1627" i="12"/>
  <c r="J1620" i="12"/>
  <c r="J1613" i="12"/>
  <c r="J1606" i="12"/>
  <c r="J1599" i="12"/>
  <c r="J1591" i="12"/>
  <c r="J1584" i="12"/>
  <c r="J1577" i="12"/>
  <c r="J1570" i="12"/>
  <c r="J1563" i="12"/>
  <c r="J1555" i="12"/>
  <c r="J1548" i="12"/>
  <c r="J1541" i="12"/>
  <c r="J1533" i="12"/>
  <c r="J1521" i="12"/>
  <c r="J1509" i="12"/>
  <c r="J1497" i="12"/>
  <c r="J1485" i="12"/>
  <c r="J1473" i="12"/>
  <c r="J1461" i="12"/>
  <c r="J1449" i="12"/>
  <c r="J1437" i="12"/>
  <c r="J1425" i="12"/>
  <c r="J1413" i="12"/>
  <c r="J1401" i="12"/>
  <c r="J1389" i="12"/>
  <c r="J1377" i="12"/>
  <c r="J1365" i="12"/>
  <c r="J1353" i="12"/>
  <c r="J1341" i="12"/>
  <c r="J1329" i="12"/>
  <c r="J1317" i="12"/>
  <c r="J1305" i="12"/>
  <c r="J1293" i="12"/>
  <c r="J1281" i="12"/>
  <c r="J1263" i="12"/>
  <c r="J1245" i="12"/>
  <c r="J1227" i="12"/>
  <c r="J1209" i="12"/>
  <c r="J1191" i="12"/>
  <c r="J1173" i="12"/>
  <c r="J1155" i="12"/>
  <c r="J1137" i="12"/>
  <c r="J1119" i="12"/>
  <c r="J1101" i="12"/>
  <c r="J1065" i="12"/>
  <c r="J1029" i="12"/>
  <c r="J993" i="12"/>
  <c r="J957" i="12"/>
  <c r="J921" i="12"/>
  <c r="J885" i="12"/>
  <c r="J849" i="12"/>
  <c r="J813" i="12"/>
  <c r="J777" i="12"/>
  <c r="J741" i="12"/>
  <c r="J701" i="12"/>
  <c r="J658" i="12"/>
  <c r="J614" i="12"/>
  <c r="J571" i="12"/>
  <c r="J528" i="12"/>
  <c r="J485" i="12"/>
  <c r="J442" i="12"/>
  <c r="J398" i="12"/>
  <c r="J355" i="12"/>
  <c r="J312" i="12"/>
  <c r="J260" i="12"/>
  <c r="J206" i="12"/>
  <c r="J152" i="12"/>
  <c r="J98" i="12"/>
  <c r="J36" i="12"/>
  <c r="M36" i="12" s="1"/>
  <c r="N36" i="12" s="1"/>
  <c r="K2112" i="12"/>
  <c r="M2112" i="12" s="1"/>
  <c r="N2112" i="12" s="1"/>
  <c r="K2040" i="12"/>
  <c r="K1966" i="12"/>
  <c r="K1880" i="12"/>
  <c r="K1774" i="12"/>
  <c r="K1645" i="12"/>
  <c r="K1377" i="12"/>
  <c r="K1047" i="12"/>
  <c r="K544" i="12"/>
  <c r="L1440" i="12"/>
  <c r="M1485" i="12" l="1"/>
  <c r="N1485" i="12" s="1"/>
  <c r="M1805" i="12"/>
  <c r="N1805" i="12" s="1"/>
  <c r="M1902" i="12"/>
  <c r="N1902" i="12" s="1"/>
  <c r="M162" i="12"/>
  <c r="N162" i="12" s="1"/>
  <c r="M1830" i="12"/>
  <c r="N1830" i="12" s="1"/>
  <c r="M1992" i="12"/>
  <c r="N1992" i="12" s="1"/>
  <c r="M2040" i="12"/>
  <c r="N2040" i="12" s="1"/>
  <c r="M2052" i="12"/>
  <c r="N2052" i="12" s="1"/>
  <c r="M1637" i="12"/>
  <c r="N1637" i="12" s="1"/>
  <c r="M813" i="12"/>
  <c r="N813" i="12" s="1"/>
  <c r="M1281" i="12"/>
  <c r="N1281" i="12" s="1"/>
  <c r="M1599" i="12"/>
  <c r="N1599" i="12" s="1"/>
  <c r="M2100" i="12"/>
  <c r="N2100" i="12" s="1"/>
  <c r="M885" i="12"/>
  <c r="N885" i="12" s="1"/>
  <c r="M1521" i="12"/>
  <c r="N1521" i="12" s="1"/>
  <c r="M1952" i="12"/>
  <c r="N1952" i="12" s="1"/>
  <c r="M492" i="12"/>
  <c r="N492" i="12" s="1"/>
  <c r="M1342" i="12"/>
  <c r="N1342" i="12" s="1"/>
  <c r="M1486" i="12"/>
  <c r="N1486" i="12" s="1"/>
  <c r="M1672" i="12"/>
  <c r="N1672" i="12" s="1"/>
  <c r="M1594" i="12"/>
  <c r="N1594" i="12" s="1"/>
  <c r="M1918" i="12"/>
  <c r="N1918" i="12" s="1"/>
  <c r="M1954" i="12"/>
  <c r="N1954" i="12" s="1"/>
  <c r="M1275" i="12"/>
  <c r="N1275" i="12" s="1"/>
  <c r="M1554" i="12"/>
  <c r="N1554" i="12" s="1"/>
  <c r="M1968" i="12"/>
  <c r="N1968" i="12" s="1"/>
  <c r="M1144" i="12"/>
  <c r="N1144" i="12" s="1"/>
  <c r="M1252" i="12"/>
  <c r="N1252" i="12" s="1"/>
  <c r="M1414" i="12"/>
  <c r="N1414" i="12" s="1"/>
  <c r="M1269" i="12"/>
  <c r="N1269" i="12" s="1"/>
  <c r="M2092" i="12"/>
  <c r="N2092" i="12" s="1"/>
  <c r="M2128" i="12"/>
  <c r="N2128" i="12" s="1"/>
  <c r="M2143" i="12"/>
  <c r="N2143" i="12" s="1"/>
  <c r="M2125" i="12"/>
  <c r="N2125" i="12" s="1"/>
  <c r="M2107" i="12"/>
  <c r="N2107" i="12" s="1"/>
  <c r="M2089" i="12"/>
  <c r="N2089" i="12" s="1"/>
  <c r="M2071" i="12"/>
  <c r="N2071" i="12" s="1"/>
  <c r="M2053" i="12"/>
  <c r="N2053" i="12" s="1"/>
  <c r="M2035" i="12"/>
  <c r="N2035" i="12" s="1"/>
  <c r="M2017" i="12"/>
  <c r="N2017" i="12" s="1"/>
  <c r="M1999" i="12"/>
  <c r="N1999" i="12" s="1"/>
  <c r="M1981" i="12"/>
  <c r="N1981" i="12" s="1"/>
  <c r="M1963" i="12"/>
  <c r="N1963" i="12" s="1"/>
  <c r="M1945" i="12"/>
  <c r="N1945" i="12" s="1"/>
  <c r="M1927" i="12"/>
  <c r="N1927" i="12" s="1"/>
  <c r="M1903" i="12"/>
  <c r="N1903" i="12" s="1"/>
  <c r="M1885" i="12"/>
  <c r="N1885" i="12" s="1"/>
  <c r="M1849" i="12"/>
  <c r="N1849" i="12" s="1"/>
  <c r="M1825" i="12"/>
  <c r="N1825" i="12" s="1"/>
  <c r="M1789" i="12"/>
  <c r="N1789" i="12" s="1"/>
  <c r="M1729" i="12"/>
  <c r="N1729" i="12" s="1"/>
  <c r="M1711" i="12"/>
  <c r="N1711" i="12" s="1"/>
  <c r="M1675" i="12"/>
  <c r="N1675" i="12" s="1"/>
  <c r="M1657" i="12"/>
  <c r="N1657" i="12" s="1"/>
  <c r="M1615" i="12"/>
  <c r="N1615" i="12" s="1"/>
  <c r="M1597" i="12"/>
  <c r="N1597" i="12" s="1"/>
  <c r="M1561" i="12"/>
  <c r="N1561" i="12" s="1"/>
  <c r="M1543" i="12"/>
  <c r="N1543" i="12" s="1"/>
  <c r="M1507" i="12"/>
  <c r="N1507" i="12" s="1"/>
  <c r="M1435" i="12"/>
  <c r="N1435" i="12" s="1"/>
  <c r="M1399" i="12"/>
  <c r="N1399" i="12" s="1"/>
  <c r="M1363" i="12"/>
  <c r="N1363" i="12" s="1"/>
  <c r="M1327" i="12"/>
  <c r="N1327" i="12" s="1"/>
  <c r="M1291" i="12"/>
  <c r="N1291" i="12" s="1"/>
  <c r="M607" i="12"/>
  <c r="N607" i="12" s="1"/>
  <c r="M2075" i="12"/>
  <c r="N2075" i="12" s="1"/>
  <c r="M1997" i="12"/>
  <c r="N1997" i="12" s="1"/>
  <c r="M1919" i="12"/>
  <c r="N1919" i="12" s="1"/>
  <c r="M1697" i="12"/>
  <c r="N1697" i="12" s="1"/>
  <c r="M1619" i="12"/>
  <c r="N1619" i="12" s="1"/>
  <c r="M1553" i="12"/>
  <c r="N1553" i="12" s="1"/>
  <c r="M12" i="12"/>
  <c r="N12" i="12" s="1"/>
  <c r="M1607" i="12"/>
  <c r="N1607" i="12" s="1"/>
  <c r="M1715" i="12"/>
  <c r="N1715" i="12" s="1"/>
  <c r="M1655" i="12"/>
  <c r="N1655" i="12" s="1"/>
  <c r="M1799" i="12"/>
  <c r="N1799" i="12" s="1"/>
  <c r="M413" i="12"/>
  <c r="N413" i="12" s="1"/>
  <c r="M1752" i="12"/>
  <c r="N1752" i="12" s="1"/>
  <c r="M2136" i="12"/>
  <c r="N2136" i="12" s="1"/>
  <c r="M1215" i="12"/>
  <c r="N1215" i="12" s="1"/>
  <c r="M1324" i="12"/>
  <c r="N1324" i="12" s="1"/>
  <c r="M650" i="12"/>
  <c r="N650" i="12" s="1"/>
  <c r="M434" i="12"/>
  <c r="N434" i="12" s="1"/>
  <c r="M1065" i="12"/>
  <c r="N1065" i="12" s="1"/>
  <c r="M1365" i="12"/>
  <c r="N1365" i="12" s="1"/>
  <c r="M1509" i="12"/>
  <c r="N1509" i="12" s="1"/>
  <c r="M1779" i="12"/>
  <c r="N1779" i="12" s="1"/>
  <c r="M1865" i="12"/>
  <c r="N1865" i="12" s="1"/>
  <c r="M1126" i="12"/>
  <c r="N1126" i="12" s="1"/>
  <c r="M1234" i="12"/>
  <c r="N1234" i="12" s="1"/>
  <c r="M1804" i="12"/>
  <c r="N1804" i="12" s="1"/>
  <c r="M1762" i="12"/>
  <c r="N1762" i="12" s="1"/>
  <c r="M1726" i="12"/>
  <c r="N1726" i="12" s="1"/>
  <c r="M1690" i="12"/>
  <c r="N1690" i="12" s="1"/>
  <c r="M1648" i="12"/>
  <c r="N1648" i="12" s="1"/>
  <c r="M1612" i="12"/>
  <c r="N1612" i="12" s="1"/>
  <c r="M1576" i="12"/>
  <c r="N1576" i="12" s="1"/>
  <c r="M1540" i="12"/>
  <c r="N1540" i="12" s="1"/>
  <c r="M1504" i="12"/>
  <c r="N1504" i="12" s="1"/>
  <c r="M1468" i="12"/>
  <c r="N1468" i="12" s="1"/>
  <c r="M1432" i="12"/>
  <c r="N1432" i="12" s="1"/>
  <c r="M783" i="12"/>
  <c r="N783" i="12" s="1"/>
  <c r="M1665" i="12"/>
  <c r="N1665" i="12" s="1"/>
  <c r="M1953" i="12"/>
  <c r="N1953" i="12" s="1"/>
  <c r="M1989" i="12"/>
  <c r="N1989" i="12" s="1"/>
  <c r="M2025" i="12"/>
  <c r="N2025" i="12" s="1"/>
  <c r="M2061" i="12"/>
  <c r="N2061" i="12" s="1"/>
  <c r="M2097" i="12"/>
  <c r="N2097" i="12" s="1"/>
  <c r="M2046" i="12"/>
  <c r="N2046" i="12" s="1"/>
  <c r="M1179" i="12"/>
  <c r="N1179" i="12" s="1"/>
  <c r="M2142" i="12"/>
  <c r="N2142" i="12" s="1"/>
  <c r="M2070" i="12"/>
  <c r="N2070" i="12" s="1"/>
  <c r="M1998" i="12"/>
  <c r="N1998" i="12" s="1"/>
  <c r="M1950" i="12"/>
  <c r="N1950" i="12" s="1"/>
  <c r="M1932" i="12"/>
  <c r="N1932" i="12" s="1"/>
  <c r="M1896" i="12"/>
  <c r="N1896" i="12" s="1"/>
  <c r="M600" i="12"/>
  <c r="N600" i="12" s="1"/>
  <c r="M384" i="12"/>
  <c r="N384" i="12" s="1"/>
  <c r="M134" i="12"/>
  <c r="N134" i="12" s="1"/>
  <c r="M2145" i="12"/>
  <c r="N2145" i="12" s="1"/>
  <c r="M2127" i="12"/>
  <c r="N2127" i="12" s="1"/>
  <c r="M2109" i="12"/>
  <c r="N2109" i="12" s="1"/>
  <c r="M1596" i="12"/>
  <c r="N1596" i="12" s="1"/>
  <c r="M722" i="12"/>
  <c r="N722" i="12" s="1"/>
  <c r="M506" i="12"/>
  <c r="N506" i="12" s="1"/>
  <c r="M629" i="12"/>
  <c r="N629" i="12" s="1"/>
  <c r="M1608" i="12"/>
  <c r="N1608" i="12" s="1"/>
  <c r="M1716" i="12"/>
  <c r="N1716" i="12" s="1"/>
  <c r="M1788" i="12"/>
  <c r="N1788" i="12" s="1"/>
  <c r="M2133" i="12"/>
  <c r="N2133" i="12" s="1"/>
  <c r="M2115" i="12"/>
  <c r="N2115" i="12" s="1"/>
  <c r="M1683" i="12"/>
  <c r="N1683" i="12" s="1"/>
  <c r="M909" i="12"/>
  <c r="N909" i="12" s="1"/>
  <c r="M801" i="12"/>
  <c r="N801" i="12" s="1"/>
  <c r="M1889" i="12"/>
  <c r="N1889" i="12" s="1"/>
  <c r="M1949" i="12"/>
  <c r="N1949" i="12" s="1"/>
  <c r="M2147" i="12"/>
  <c r="N2147" i="12" s="1"/>
  <c r="M1792" i="12"/>
  <c r="N1792" i="12" s="1"/>
  <c r="M1654" i="12"/>
  <c r="N1654" i="12" s="1"/>
  <c r="M1618" i="12"/>
  <c r="N1618" i="12" s="1"/>
  <c r="M1582" i="12"/>
  <c r="N1582" i="12" s="1"/>
  <c r="M1546" i="12"/>
  <c r="N1546" i="12" s="1"/>
  <c r="M1492" i="12"/>
  <c r="N1492" i="12" s="1"/>
  <c r="M1456" i="12"/>
  <c r="N1456" i="12" s="1"/>
  <c r="M1420" i="12"/>
  <c r="N1420" i="12" s="1"/>
  <c r="M1384" i="12"/>
  <c r="N1384" i="12" s="1"/>
  <c r="M1348" i="12"/>
  <c r="N1348" i="12" s="1"/>
  <c r="M1312" i="12"/>
  <c r="N1312" i="12" s="1"/>
  <c r="M1204" i="12"/>
  <c r="N1204" i="12" s="1"/>
  <c r="M1186" i="12"/>
  <c r="N1186" i="12" s="1"/>
  <c r="M1570" i="12"/>
  <c r="N1570" i="12" s="1"/>
  <c r="M1988" i="12"/>
  <c r="N1988" i="12" s="1"/>
  <c r="M2024" i="12"/>
  <c r="N2024" i="12" s="1"/>
  <c r="M2060" i="12"/>
  <c r="N2060" i="12" s="1"/>
  <c r="M2096" i="12"/>
  <c r="N2096" i="12" s="1"/>
  <c r="M2132" i="12"/>
  <c r="N2132" i="12" s="1"/>
  <c r="M427" i="12"/>
  <c r="N427" i="12" s="1"/>
  <c r="M48" i="12"/>
  <c r="N48" i="12" s="1"/>
  <c r="M1790" i="12"/>
  <c r="N1790" i="12" s="1"/>
  <c r="M1766" i="12"/>
  <c r="N1766" i="12" s="1"/>
  <c r="M1754" i="12"/>
  <c r="N1754" i="12" s="1"/>
  <c r="M1742" i="12"/>
  <c r="N1742" i="12" s="1"/>
  <c r="M1730" i="12"/>
  <c r="N1730" i="12" s="1"/>
  <c r="M1718" i="12"/>
  <c r="N1718" i="12" s="1"/>
  <c r="M1706" i="12"/>
  <c r="N1706" i="12" s="1"/>
  <c r="M1694" i="12"/>
  <c r="N1694" i="12" s="1"/>
  <c r="M716" i="12"/>
  <c r="N716" i="12" s="1"/>
  <c r="M704" i="12"/>
  <c r="N704" i="12" s="1"/>
  <c r="M692" i="12"/>
  <c r="N692" i="12" s="1"/>
  <c r="M602" i="12"/>
  <c r="N602" i="12" s="1"/>
  <c r="M590" i="12"/>
  <c r="N590" i="12" s="1"/>
  <c r="M1731" i="12"/>
  <c r="N1731" i="12" s="1"/>
  <c r="M1396" i="12"/>
  <c r="N1396" i="12" s="1"/>
  <c r="M1360" i="12"/>
  <c r="N1360" i="12" s="1"/>
  <c r="M485" i="12"/>
  <c r="N485" i="12" s="1"/>
  <c r="M1757" i="12"/>
  <c r="N1757" i="12" s="1"/>
  <c r="M2123" i="12"/>
  <c r="N2123" i="12" s="1"/>
  <c r="M2057" i="12"/>
  <c r="N2057" i="12" s="1"/>
  <c r="M1967" i="12"/>
  <c r="N1967" i="12" s="1"/>
  <c r="M1781" i="12"/>
  <c r="N1781" i="12" s="1"/>
  <c r="M593" i="12"/>
  <c r="N593" i="12" s="1"/>
  <c r="M370" i="12"/>
  <c r="N370" i="12" s="1"/>
  <c r="M1572" i="12"/>
  <c r="N1572" i="12" s="1"/>
  <c r="M1680" i="12"/>
  <c r="N1680" i="12" s="1"/>
  <c r="M1860" i="12"/>
  <c r="N1860" i="12" s="1"/>
  <c r="M694" i="12"/>
  <c r="N694" i="12" s="1"/>
  <c r="M2028" i="12"/>
  <c r="N2028" i="12" s="1"/>
  <c r="M1642" i="12"/>
  <c r="N1642" i="12" s="1"/>
  <c r="M1685" i="12"/>
  <c r="N1685" i="12" s="1"/>
  <c r="M1980" i="12"/>
  <c r="N1980" i="12" s="1"/>
  <c r="M216" i="12"/>
  <c r="N216" i="12" s="1"/>
  <c r="M1614" i="12"/>
  <c r="N1614" i="12" s="1"/>
  <c r="M1722" i="12"/>
  <c r="N1722" i="12" s="1"/>
  <c r="M1837" i="12"/>
  <c r="N1837" i="12" s="1"/>
  <c r="M2087" i="12"/>
  <c r="N2087" i="12" s="1"/>
  <c r="M2027" i="12"/>
  <c r="N2027" i="12" s="1"/>
  <c r="M1961" i="12"/>
  <c r="N1961" i="12" s="1"/>
  <c r="M1775" i="12"/>
  <c r="N1775" i="12" s="1"/>
  <c r="M1536" i="12"/>
  <c r="N1536" i="12" s="1"/>
  <c r="M1644" i="12"/>
  <c r="N1644" i="12" s="1"/>
  <c r="M1702" i="12"/>
  <c r="N1702" i="12" s="1"/>
  <c r="M1824" i="12"/>
  <c r="N1824" i="12" s="1"/>
  <c r="M1990" i="12"/>
  <c r="N1990" i="12" s="1"/>
  <c r="M2026" i="12"/>
  <c r="N2026" i="12" s="1"/>
  <c r="M1323" i="12"/>
  <c r="N1323" i="12" s="1"/>
  <c r="M1753" i="12"/>
  <c r="N1753" i="12" s="1"/>
  <c r="M1870" i="12"/>
  <c r="N1870" i="12" s="1"/>
  <c r="M1444" i="12"/>
  <c r="N1444" i="12" s="1"/>
  <c r="M1300" i="12"/>
  <c r="N1300" i="12" s="1"/>
  <c r="M571" i="12"/>
  <c r="N571" i="12" s="1"/>
  <c r="M1425" i="12"/>
  <c r="N1425" i="12" s="1"/>
  <c r="M1815" i="12"/>
  <c r="N1815" i="12" s="1"/>
  <c r="M2149" i="12"/>
  <c r="N2149" i="12" s="1"/>
  <c r="M2131" i="12"/>
  <c r="N2131" i="12" s="1"/>
  <c r="M2113" i="12"/>
  <c r="N2113" i="12" s="1"/>
  <c r="M2095" i="12"/>
  <c r="N2095" i="12" s="1"/>
  <c r="M2077" i="12"/>
  <c r="N2077" i="12" s="1"/>
  <c r="M2059" i="12"/>
  <c r="N2059" i="12" s="1"/>
  <c r="M2041" i="12"/>
  <c r="N2041" i="12" s="1"/>
  <c r="M2023" i="12"/>
  <c r="N2023" i="12" s="1"/>
  <c r="M2005" i="12"/>
  <c r="N2005" i="12" s="1"/>
  <c r="M1987" i="12"/>
  <c r="N1987" i="12" s="1"/>
  <c r="M1969" i="12"/>
  <c r="N1969" i="12" s="1"/>
  <c r="M1951" i="12"/>
  <c r="N1951" i="12" s="1"/>
  <c r="M1933" i="12"/>
  <c r="N1933" i="12" s="1"/>
  <c r="M1915" i="12"/>
  <c r="N1915" i="12" s="1"/>
  <c r="M1891" i="12"/>
  <c r="N1891" i="12" s="1"/>
  <c r="M1873" i="12"/>
  <c r="N1873" i="12" s="1"/>
  <c r="M1855" i="12"/>
  <c r="N1855" i="12" s="1"/>
  <c r="M1831" i="12"/>
  <c r="N1831" i="12" s="1"/>
  <c r="M1813" i="12"/>
  <c r="N1813" i="12" s="1"/>
  <c r="M1795" i="12"/>
  <c r="N1795" i="12" s="1"/>
  <c r="M1777" i="12"/>
  <c r="N1777" i="12" s="1"/>
  <c r="M1759" i="12"/>
  <c r="N1759" i="12" s="1"/>
  <c r="M1717" i="12"/>
  <c r="N1717" i="12" s="1"/>
  <c r="M1681" i="12"/>
  <c r="N1681" i="12" s="1"/>
  <c r="M1639" i="12"/>
  <c r="N1639" i="12" s="1"/>
  <c r="M1621" i="12"/>
  <c r="N1621" i="12" s="1"/>
  <c r="M1603" i="12"/>
  <c r="N1603" i="12" s="1"/>
  <c r="M1567" i="12"/>
  <c r="N1567" i="12" s="1"/>
  <c r="M1549" i="12"/>
  <c r="N1549" i="12" s="1"/>
  <c r="M1531" i="12"/>
  <c r="N1531" i="12" s="1"/>
  <c r="M1495" i="12"/>
  <c r="N1495" i="12" s="1"/>
  <c r="M1477" i="12"/>
  <c r="N1477" i="12" s="1"/>
  <c r="M1459" i="12"/>
  <c r="N1459" i="12" s="1"/>
  <c r="M1441" i="12"/>
  <c r="N1441" i="12" s="1"/>
  <c r="M1423" i="12"/>
  <c r="N1423" i="12" s="1"/>
  <c r="M1405" i="12"/>
  <c r="N1405" i="12" s="1"/>
  <c r="M1387" i="12"/>
  <c r="N1387" i="12" s="1"/>
  <c r="M1369" i="12"/>
  <c r="N1369" i="12" s="1"/>
  <c r="M1351" i="12"/>
  <c r="N1351" i="12" s="1"/>
  <c r="M1333" i="12"/>
  <c r="N1333" i="12" s="1"/>
  <c r="M1315" i="12"/>
  <c r="N1315" i="12" s="1"/>
  <c r="M1297" i="12"/>
  <c r="N1297" i="12" s="1"/>
  <c r="M1279" i="12"/>
  <c r="N1279" i="12" s="1"/>
  <c r="M1857" i="12"/>
  <c r="N1857" i="12" s="1"/>
  <c r="M1833" i="12"/>
  <c r="N1833" i="12" s="1"/>
  <c r="M1797" i="12"/>
  <c r="N1797" i="12" s="1"/>
  <c r="M1761" i="12"/>
  <c r="N1761" i="12" s="1"/>
  <c r="M1605" i="12"/>
  <c r="N1605" i="12" s="1"/>
  <c r="M1569" i="12"/>
  <c r="N1569" i="12" s="1"/>
  <c r="M1491" i="12"/>
  <c r="N1491" i="12" s="1"/>
  <c r="M1467" i="12"/>
  <c r="N1467" i="12" s="1"/>
  <c r="M1407" i="12"/>
  <c r="N1407" i="12" s="1"/>
  <c r="M1347" i="12"/>
  <c r="N1347" i="12" s="1"/>
  <c r="M1287" i="12"/>
  <c r="N1287" i="12" s="1"/>
  <c r="M1203" i="12"/>
  <c r="N1203" i="12" s="1"/>
  <c r="M1185" i="12"/>
  <c r="N1185" i="12" s="1"/>
  <c r="M1083" i="12"/>
  <c r="N1083" i="12" s="1"/>
  <c r="M1023" i="12"/>
  <c r="N1023" i="12" s="1"/>
  <c r="M987" i="12"/>
  <c r="N987" i="12" s="1"/>
  <c r="M945" i="12"/>
  <c r="N945" i="12" s="1"/>
  <c r="M837" i="12"/>
  <c r="N837" i="12" s="1"/>
  <c r="M765" i="12"/>
  <c r="N765" i="12" s="1"/>
  <c r="M1835" i="12"/>
  <c r="N1835" i="12" s="1"/>
  <c r="M1397" i="12"/>
  <c r="N1397" i="12" s="1"/>
  <c r="M1355" i="12"/>
  <c r="N1355" i="12" s="1"/>
  <c r="M869" i="12"/>
  <c r="N869" i="12" s="1"/>
  <c r="M839" i="12"/>
  <c r="N839" i="12" s="1"/>
  <c r="M821" i="12"/>
  <c r="N821" i="12" s="1"/>
  <c r="M809" i="12"/>
  <c r="N809" i="12" s="1"/>
  <c r="M767" i="12"/>
  <c r="N767" i="12" s="1"/>
  <c r="M755" i="12"/>
  <c r="N755" i="12" s="1"/>
  <c r="M725" i="12"/>
  <c r="N725" i="12" s="1"/>
  <c r="M707" i="12"/>
  <c r="N707" i="12" s="1"/>
  <c r="M1101" i="12"/>
  <c r="N1101" i="12" s="1"/>
  <c r="M1743" i="12"/>
  <c r="N1743" i="12" s="1"/>
  <c r="M341" i="12"/>
  <c r="N341" i="12" s="1"/>
  <c r="M819" i="12"/>
  <c r="N819" i="12" s="1"/>
  <c r="M188" i="12"/>
  <c r="N188" i="12" s="1"/>
  <c r="M60" i="12"/>
  <c r="N60" i="12" s="1"/>
  <c r="M126" i="12"/>
  <c r="N126" i="12" s="1"/>
  <c r="M1566" i="12"/>
  <c r="N1566" i="12" s="1"/>
  <c r="M1638" i="12"/>
  <c r="N1638" i="12" s="1"/>
  <c r="M1710" i="12"/>
  <c r="N1710" i="12" s="1"/>
  <c r="M1895" i="12"/>
  <c r="N1895" i="12" s="1"/>
  <c r="M1955" i="12"/>
  <c r="N1955" i="12" s="1"/>
  <c r="M1944" i="12"/>
  <c r="N1944" i="12" s="1"/>
  <c r="M1926" i="12"/>
  <c r="N1926" i="12" s="1"/>
  <c r="M1908" i="12"/>
  <c r="N1908" i="12" s="1"/>
  <c r="M1890" i="12"/>
  <c r="N1890" i="12" s="1"/>
  <c r="M1305" i="12"/>
  <c r="N1305" i="12" s="1"/>
  <c r="M152" i="12"/>
  <c r="N152" i="12" s="1"/>
  <c r="M701" i="12"/>
  <c r="N701" i="12" s="1"/>
  <c r="M1227" i="12"/>
  <c r="N1227" i="12" s="1"/>
  <c r="M1389" i="12"/>
  <c r="N1389" i="12" s="1"/>
  <c r="M1620" i="12"/>
  <c r="N1620" i="12" s="1"/>
  <c r="M1793" i="12"/>
  <c r="N1793" i="12" s="1"/>
  <c r="M1836" i="12"/>
  <c r="N1836" i="12" s="1"/>
  <c r="M1679" i="12"/>
  <c r="N1679" i="12" s="1"/>
  <c r="M1869" i="12"/>
  <c r="N1869" i="12" s="1"/>
  <c r="M1827" i="12"/>
  <c r="N1827" i="12" s="1"/>
  <c r="M1239" i="12"/>
  <c r="N1239" i="12" s="1"/>
  <c r="M1221" i="12"/>
  <c r="N1221" i="12" s="1"/>
  <c r="M981" i="12"/>
  <c r="N981" i="12" s="1"/>
  <c r="M1449" i="12"/>
  <c r="N1449" i="12" s="1"/>
  <c r="M1245" i="12"/>
  <c r="N1245" i="12" s="1"/>
  <c r="M1329" i="12"/>
  <c r="N1329" i="12" s="1"/>
  <c r="M1584" i="12"/>
  <c r="N1584" i="12" s="1"/>
  <c r="M1800" i="12"/>
  <c r="N1800" i="12" s="1"/>
  <c r="M665" i="12"/>
  <c r="N665" i="12" s="1"/>
  <c r="M891" i="12"/>
  <c r="N891" i="12" s="1"/>
  <c r="M1935" i="12"/>
  <c r="N1935" i="12" s="1"/>
  <c r="M1971" i="12"/>
  <c r="N1971" i="12" s="1"/>
  <c r="M2007" i="12"/>
  <c r="N2007" i="12" s="1"/>
  <c r="M2043" i="12"/>
  <c r="N2043" i="12" s="1"/>
  <c r="M2079" i="12"/>
  <c r="N2079" i="12" s="1"/>
  <c r="M1595" i="12"/>
  <c r="N1595" i="12" s="1"/>
  <c r="M1956" i="12"/>
  <c r="N1956" i="12" s="1"/>
  <c r="M1263" i="12"/>
  <c r="N1263" i="12" s="1"/>
  <c r="M2093" i="12"/>
  <c r="N2093" i="12" s="1"/>
  <c r="M2039" i="12"/>
  <c r="N2039" i="12" s="1"/>
  <c r="M1913" i="12"/>
  <c r="N1913" i="12" s="1"/>
  <c r="M1847" i="12"/>
  <c r="N1847" i="12" s="1"/>
  <c r="M1745" i="12"/>
  <c r="N1745" i="12" s="1"/>
  <c r="M1727" i="12"/>
  <c r="N1727" i="12" s="1"/>
  <c r="M1547" i="12"/>
  <c r="N1547" i="12" s="1"/>
  <c r="M1643" i="12"/>
  <c r="N1643" i="12" s="1"/>
  <c r="M1751" i="12"/>
  <c r="N1751" i="12" s="1"/>
  <c r="M1859" i="12"/>
  <c r="N1859" i="12" s="1"/>
  <c r="M587" i="12"/>
  <c r="N587" i="12" s="1"/>
  <c r="M539" i="12"/>
  <c r="N539" i="12" s="1"/>
  <c r="M431" i="12"/>
  <c r="N431" i="12" s="1"/>
  <c r="M383" i="12"/>
  <c r="N383" i="12" s="1"/>
  <c r="M353" i="12"/>
  <c r="N353" i="12" s="1"/>
  <c r="M215" i="12"/>
  <c r="N215" i="12" s="1"/>
  <c r="M161" i="12"/>
  <c r="N161" i="12" s="1"/>
  <c r="M125" i="12"/>
  <c r="N125" i="12" s="1"/>
  <c r="M83" i="12"/>
  <c r="N83" i="12" s="1"/>
  <c r="M29" i="12"/>
  <c r="N29" i="12" s="1"/>
  <c r="M1041" i="12"/>
  <c r="N1041" i="12" s="1"/>
  <c r="M2045" i="12"/>
  <c r="N2045" i="12" s="1"/>
  <c r="M1985" i="12"/>
  <c r="N1985" i="12" s="1"/>
  <c r="M1877" i="12"/>
  <c r="N1877" i="12" s="1"/>
  <c r="M575" i="12"/>
  <c r="N575" i="12" s="1"/>
  <c r="M473" i="12"/>
  <c r="N473" i="12" s="1"/>
  <c r="M293" i="12"/>
  <c r="N293" i="12" s="1"/>
  <c r="M251" i="12"/>
  <c r="N251" i="12" s="1"/>
  <c r="M233" i="12"/>
  <c r="N233" i="12" s="1"/>
  <c r="M185" i="12"/>
  <c r="N185" i="12" s="1"/>
  <c r="M77" i="12"/>
  <c r="N77" i="12" s="1"/>
  <c r="M59" i="12"/>
  <c r="N59" i="12" s="1"/>
  <c r="M23" i="12"/>
  <c r="N23" i="12" s="1"/>
  <c r="M2009" i="12"/>
  <c r="N2009" i="12" s="1"/>
  <c r="M2064" i="12"/>
  <c r="N2064" i="12" s="1"/>
  <c r="M2004" i="12"/>
  <c r="N2004" i="12" s="1"/>
  <c r="M2016" i="12"/>
  <c r="N2016" i="12" s="1"/>
  <c r="M921" i="12"/>
  <c r="N921" i="12" s="1"/>
  <c r="M1119" i="12"/>
  <c r="N1119" i="12" s="1"/>
  <c r="M1317" i="12"/>
  <c r="N1317" i="12" s="1"/>
  <c r="M1461" i="12"/>
  <c r="N1461" i="12" s="1"/>
  <c r="M1533" i="12"/>
  <c r="N1533" i="12" s="1"/>
  <c r="M1707" i="12"/>
  <c r="N1707" i="12" s="1"/>
  <c r="M1879" i="12"/>
  <c r="N1879" i="12" s="1"/>
  <c r="M1035" i="12"/>
  <c r="N1035" i="12" s="1"/>
  <c r="M1174" i="12"/>
  <c r="N1174" i="12" s="1"/>
  <c r="M1282" i="12"/>
  <c r="N1282" i="12" s="1"/>
  <c r="M1354" i="12"/>
  <c r="N1354" i="12" s="1"/>
  <c r="M1426" i="12"/>
  <c r="N1426" i="12" s="1"/>
  <c r="M1498" i="12"/>
  <c r="N1498" i="12" s="1"/>
  <c r="M1780" i="12"/>
  <c r="N1780" i="12" s="1"/>
  <c r="M1887" i="12"/>
  <c r="N1887" i="12" s="1"/>
  <c r="M1923" i="12"/>
  <c r="N1923" i="12" s="1"/>
  <c r="M777" i="12"/>
  <c r="N777" i="12" s="1"/>
  <c r="M1155" i="12"/>
  <c r="N1155" i="12" s="1"/>
  <c r="M1341" i="12"/>
  <c r="N1341" i="12" s="1"/>
  <c r="M1102" i="12"/>
  <c r="N1102" i="12" s="1"/>
  <c r="M1210" i="12"/>
  <c r="N1210" i="12" s="1"/>
  <c r="M1852" i="12"/>
  <c r="N1852" i="12" s="1"/>
  <c r="M849" i="12"/>
  <c r="N849" i="12" s="1"/>
  <c r="M1563" i="12"/>
  <c r="N1563" i="12" s="1"/>
  <c r="M1606" i="12"/>
  <c r="N1606" i="12" s="1"/>
  <c r="M406" i="12"/>
  <c r="N406" i="12" s="1"/>
  <c r="M1120" i="12"/>
  <c r="N1120" i="12" s="1"/>
  <c r="M1228" i="12"/>
  <c r="N1228" i="12" s="1"/>
  <c r="M1318" i="12"/>
  <c r="N1318" i="12" s="1"/>
  <c r="M1390" i="12"/>
  <c r="N1390" i="12" s="1"/>
  <c r="M1462" i="12"/>
  <c r="N1462" i="12" s="1"/>
  <c r="M1534" i="12"/>
  <c r="N1534" i="12" s="1"/>
  <c r="M1809" i="12"/>
  <c r="N1809" i="12" s="1"/>
  <c r="M1905" i="12"/>
  <c r="N1905" i="12" s="1"/>
  <c r="M1077" i="12"/>
  <c r="N1077" i="12" s="1"/>
  <c r="M1197" i="12"/>
  <c r="N1197" i="12" s="1"/>
  <c r="M449" i="12"/>
  <c r="N449" i="12" s="1"/>
  <c r="M1138" i="12"/>
  <c r="N1138" i="12" s="1"/>
  <c r="M1246" i="12"/>
  <c r="N1246" i="12" s="1"/>
  <c r="M1816" i="12"/>
  <c r="N1816" i="12" s="1"/>
  <c r="M1947" i="12"/>
  <c r="N1947" i="12" s="1"/>
  <c r="M1983" i="12"/>
  <c r="N1983" i="12" s="1"/>
  <c r="M2019" i="12"/>
  <c r="N2019" i="12" s="1"/>
  <c r="M2055" i="12"/>
  <c r="N2055" i="12" s="1"/>
  <c r="M2091" i="12"/>
  <c r="N2091" i="12" s="1"/>
  <c r="M1527" i="12"/>
  <c r="N1527" i="12" s="1"/>
  <c r="M206" i="12"/>
  <c r="N206" i="12" s="1"/>
  <c r="M741" i="12"/>
  <c r="N741" i="12" s="1"/>
  <c r="M957" i="12"/>
  <c r="N957" i="12" s="1"/>
  <c r="M1137" i="12"/>
  <c r="N1137" i="12" s="1"/>
  <c r="M1401" i="12"/>
  <c r="N1401" i="12" s="1"/>
  <c r="M1473" i="12"/>
  <c r="N1473" i="12" s="1"/>
  <c r="M1541" i="12"/>
  <c r="N1541" i="12" s="1"/>
  <c r="M1627" i="12"/>
  <c r="N1627" i="12" s="1"/>
  <c r="M1671" i="12"/>
  <c r="N1671" i="12" s="1"/>
  <c r="M1843" i="12"/>
  <c r="N1843" i="12" s="1"/>
  <c r="M1886" i="12"/>
  <c r="N1886" i="12" s="1"/>
  <c r="M1922" i="12"/>
  <c r="N1922" i="12" s="1"/>
  <c r="M2137" i="12"/>
  <c r="N2137" i="12" s="1"/>
  <c r="M2119" i="12"/>
  <c r="N2119" i="12" s="1"/>
  <c r="M2101" i="12"/>
  <c r="N2101" i="12" s="1"/>
  <c r="M2083" i="12"/>
  <c r="N2083" i="12" s="1"/>
  <c r="M2065" i="12"/>
  <c r="N2065" i="12" s="1"/>
  <c r="M2047" i="12"/>
  <c r="N2047" i="12" s="1"/>
  <c r="M2029" i="12"/>
  <c r="N2029" i="12" s="1"/>
  <c r="M2011" i="12"/>
  <c r="N2011" i="12" s="1"/>
  <c r="M1993" i="12"/>
  <c r="N1993" i="12" s="1"/>
  <c r="M1975" i="12"/>
  <c r="N1975" i="12" s="1"/>
  <c r="M1957" i="12"/>
  <c r="N1957" i="12" s="1"/>
  <c r="M1939" i="12"/>
  <c r="N1939" i="12" s="1"/>
  <c r="M1921" i="12"/>
  <c r="N1921" i="12" s="1"/>
  <c r="M1897" i="12"/>
  <c r="N1897" i="12" s="1"/>
  <c r="M1861" i="12"/>
  <c r="N1861" i="12" s="1"/>
  <c r="M1819" i="12"/>
  <c r="N1819" i="12" s="1"/>
  <c r="M1801" i="12"/>
  <c r="N1801" i="12" s="1"/>
  <c r="M1783" i="12"/>
  <c r="N1783" i="12" s="1"/>
  <c r="M1765" i="12"/>
  <c r="N1765" i="12" s="1"/>
  <c r="M1741" i="12"/>
  <c r="N1741" i="12" s="1"/>
  <c r="M1723" i="12"/>
  <c r="N1723" i="12" s="1"/>
  <c r="M1705" i="12"/>
  <c r="N1705" i="12" s="1"/>
  <c r="M1687" i="12"/>
  <c r="N1687" i="12" s="1"/>
  <c r="M1669" i="12"/>
  <c r="N1669" i="12" s="1"/>
  <c r="M1651" i="12"/>
  <c r="N1651" i="12" s="1"/>
  <c r="M1609" i="12"/>
  <c r="N1609" i="12" s="1"/>
  <c r="M1573" i="12"/>
  <c r="N1573" i="12" s="1"/>
  <c r="M1537" i="12"/>
  <c r="N1537" i="12" s="1"/>
  <c r="M1501" i="12"/>
  <c r="N1501" i="12" s="1"/>
  <c r="M1483" i="12"/>
  <c r="N1483" i="12" s="1"/>
  <c r="M1465" i="12"/>
  <c r="N1465" i="12" s="1"/>
  <c r="M1447" i="12"/>
  <c r="N1447" i="12" s="1"/>
  <c r="M1429" i="12"/>
  <c r="N1429" i="12" s="1"/>
  <c r="M1411" i="12"/>
  <c r="N1411" i="12" s="1"/>
  <c r="M1393" i="12"/>
  <c r="N1393" i="12" s="1"/>
  <c r="M1339" i="12"/>
  <c r="N1339" i="12" s="1"/>
  <c r="M1285" i="12"/>
  <c r="N1285" i="12" s="1"/>
  <c r="M999" i="12"/>
  <c r="N999" i="12" s="1"/>
  <c r="M1156" i="12"/>
  <c r="N1156" i="12" s="1"/>
  <c r="M1264" i="12"/>
  <c r="N1264" i="12" s="1"/>
  <c r="M1773" i="12"/>
  <c r="N1773" i="12" s="1"/>
  <c r="M470" i="12"/>
  <c r="N470" i="12" s="1"/>
  <c r="M1791" i="12"/>
  <c r="N1791" i="12" s="1"/>
  <c r="M1267" i="12"/>
  <c r="N1267" i="12" s="1"/>
  <c r="M1255" i="12"/>
  <c r="N1255" i="12" s="1"/>
  <c r="M1243" i="12"/>
  <c r="N1243" i="12" s="1"/>
  <c r="M1231" i="12"/>
  <c r="N1231" i="12" s="1"/>
  <c r="M1219" i="12"/>
  <c r="N1219" i="12" s="1"/>
  <c r="M1207" i="12"/>
  <c r="N1207" i="12" s="1"/>
  <c r="M1195" i="12"/>
  <c r="N1195" i="12" s="1"/>
  <c r="M1183" i="12"/>
  <c r="N1183" i="12" s="1"/>
  <c r="M1171" i="12"/>
  <c r="N1171" i="12" s="1"/>
  <c r="M1159" i="12"/>
  <c r="N1159" i="12" s="1"/>
  <c r="M1147" i="12"/>
  <c r="N1147" i="12" s="1"/>
  <c r="M1135" i="12"/>
  <c r="N1135" i="12" s="1"/>
  <c r="M1123" i="12"/>
  <c r="N1123" i="12" s="1"/>
  <c r="M1111" i="12"/>
  <c r="N1111" i="12" s="1"/>
  <c r="M1099" i="12"/>
  <c r="N1099" i="12" s="1"/>
  <c r="M1087" i="12"/>
  <c r="N1087" i="12" s="1"/>
  <c r="M1075" i="12"/>
  <c r="N1075" i="12" s="1"/>
  <c r="M1063" i="12"/>
  <c r="N1063" i="12" s="1"/>
  <c r="M1051" i="12"/>
  <c r="N1051" i="12" s="1"/>
  <c r="M1039" i="12"/>
  <c r="N1039" i="12" s="1"/>
  <c r="M1027" i="12"/>
  <c r="N1027" i="12" s="1"/>
  <c r="M1015" i="12"/>
  <c r="N1015" i="12" s="1"/>
  <c r="M1003" i="12"/>
  <c r="N1003" i="12" s="1"/>
  <c r="M991" i="12"/>
  <c r="N991" i="12" s="1"/>
  <c r="M979" i="12"/>
  <c r="N979" i="12" s="1"/>
  <c r="M967" i="12"/>
  <c r="N967" i="12" s="1"/>
  <c r="M955" i="12"/>
  <c r="N955" i="12" s="1"/>
  <c r="M943" i="12"/>
  <c r="N943" i="12" s="1"/>
  <c r="M931" i="12"/>
  <c r="N931" i="12" s="1"/>
  <c r="M919" i="12"/>
  <c r="N919" i="12" s="1"/>
  <c r="M907" i="12"/>
  <c r="N907" i="12" s="1"/>
  <c r="M895" i="12"/>
  <c r="N895" i="12" s="1"/>
  <c r="M883" i="12"/>
  <c r="N883" i="12" s="1"/>
  <c r="M871" i="12"/>
  <c r="N871" i="12" s="1"/>
  <c r="M859" i="12"/>
  <c r="N859" i="12" s="1"/>
  <c r="M847" i="12"/>
  <c r="N847" i="12" s="1"/>
  <c r="M835" i="12"/>
  <c r="N835" i="12" s="1"/>
  <c r="M823" i="12"/>
  <c r="N823" i="12" s="1"/>
  <c r="M811" i="12"/>
  <c r="N811" i="12" s="1"/>
  <c r="M799" i="12"/>
  <c r="N799" i="12" s="1"/>
  <c r="M787" i="12"/>
  <c r="N787" i="12" s="1"/>
  <c r="M775" i="12"/>
  <c r="N775" i="12" s="1"/>
  <c r="M763" i="12"/>
  <c r="N763" i="12" s="1"/>
  <c r="M751" i="12"/>
  <c r="N751" i="12" s="1"/>
  <c r="M739" i="12"/>
  <c r="N739" i="12" s="1"/>
  <c r="M727" i="12"/>
  <c r="N727" i="12" s="1"/>
  <c r="M715" i="12"/>
  <c r="N715" i="12" s="1"/>
  <c r="M637" i="12"/>
  <c r="N637" i="12" s="1"/>
  <c r="M559" i="12"/>
  <c r="N559" i="12" s="1"/>
  <c r="M547" i="12"/>
  <c r="N547" i="12" s="1"/>
  <c r="M535" i="12"/>
  <c r="N535" i="12" s="1"/>
  <c r="M457" i="12"/>
  <c r="N457" i="12" s="1"/>
  <c r="M445" i="12"/>
  <c r="N445" i="12" s="1"/>
  <c r="M433" i="12"/>
  <c r="N433" i="12" s="1"/>
  <c r="M343" i="12"/>
  <c r="N343" i="12" s="1"/>
  <c r="M331" i="12"/>
  <c r="N331" i="12" s="1"/>
  <c r="M319" i="12"/>
  <c r="N319" i="12" s="1"/>
  <c r="M2051" i="12"/>
  <c r="N2051" i="12" s="1"/>
  <c r="M2015" i="12"/>
  <c r="N2015" i="12" s="1"/>
  <c r="M1811" i="12"/>
  <c r="N1811" i="12" s="1"/>
  <c r="M1733" i="12"/>
  <c r="N1733" i="12" s="1"/>
  <c r="M1192" i="12"/>
  <c r="N1192" i="12" s="1"/>
  <c r="M1737" i="12"/>
  <c r="N1737" i="12" s="1"/>
  <c r="M1845" i="12"/>
  <c r="N1845" i="12" s="1"/>
  <c r="M1929" i="12"/>
  <c r="N1929" i="12" s="1"/>
  <c r="M1965" i="12"/>
  <c r="N1965" i="12" s="1"/>
  <c r="M2001" i="12"/>
  <c r="N2001" i="12" s="1"/>
  <c r="M2037" i="12"/>
  <c r="N2037" i="12" s="1"/>
  <c r="M2073" i="12"/>
  <c r="N2073" i="12" s="1"/>
  <c r="M1575" i="12"/>
  <c r="N1575" i="12" s="1"/>
  <c r="M605" i="12"/>
  <c r="N605" i="12" s="1"/>
  <c r="M551" i="12"/>
  <c r="N551" i="12" s="1"/>
  <c r="M527" i="12"/>
  <c r="N527" i="12" s="1"/>
  <c r="M503" i="12"/>
  <c r="N503" i="12" s="1"/>
  <c r="M437" i="12"/>
  <c r="N437" i="12" s="1"/>
  <c r="M407" i="12"/>
  <c r="N407" i="12" s="1"/>
  <c r="M281" i="12"/>
  <c r="N281" i="12" s="1"/>
  <c r="M227" i="12"/>
  <c r="N227" i="12" s="1"/>
  <c r="M197" i="12"/>
  <c r="N197" i="12" s="1"/>
  <c r="M149" i="12"/>
  <c r="N149" i="12" s="1"/>
  <c r="M137" i="12"/>
  <c r="N137" i="12" s="1"/>
  <c r="M101" i="12"/>
  <c r="N101" i="12" s="1"/>
  <c r="M5" i="12"/>
  <c r="N5" i="12" s="1"/>
  <c r="M2033" i="12"/>
  <c r="N2033" i="12" s="1"/>
  <c r="M1559" i="12"/>
  <c r="N1559" i="12" s="1"/>
  <c r="M420" i="12"/>
  <c r="N420" i="12" s="1"/>
  <c r="M2111" i="12"/>
  <c r="N2111" i="12" s="1"/>
  <c r="M1288" i="12"/>
  <c r="N1288" i="12" s="1"/>
  <c r="M682" i="12"/>
  <c r="N682" i="12" s="1"/>
  <c r="M670" i="12"/>
  <c r="N670" i="12" s="1"/>
  <c r="M580" i="12"/>
  <c r="N580" i="12" s="1"/>
  <c r="M568" i="12"/>
  <c r="N568" i="12" s="1"/>
  <c r="M556" i="12"/>
  <c r="N556" i="12" s="1"/>
  <c r="M502" i="12"/>
  <c r="N502" i="12" s="1"/>
  <c r="M490" i="12"/>
  <c r="N490" i="12" s="1"/>
  <c r="M478" i="12"/>
  <c r="N478" i="12" s="1"/>
  <c r="M424" i="12"/>
  <c r="N424" i="12" s="1"/>
  <c r="M412" i="12"/>
  <c r="N412" i="12" s="1"/>
  <c r="M322" i="12"/>
  <c r="N322" i="12" s="1"/>
  <c r="M310" i="12"/>
  <c r="N310" i="12" s="1"/>
  <c r="M298" i="12"/>
  <c r="N298" i="12" s="1"/>
  <c r="M286" i="12"/>
  <c r="N286" i="12" s="1"/>
  <c r="M274" i="12"/>
  <c r="N274" i="12" s="1"/>
  <c r="M262" i="12"/>
  <c r="N262" i="12" s="1"/>
  <c r="M250" i="12"/>
  <c r="N250" i="12" s="1"/>
  <c r="M238" i="12"/>
  <c r="N238" i="12" s="1"/>
  <c r="M226" i="12"/>
  <c r="N226" i="12" s="1"/>
  <c r="M202" i="12"/>
  <c r="N202" i="12" s="1"/>
  <c r="M190" i="12"/>
  <c r="N190" i="12" s="1"/>
  <c r="M178" i="12"/>
  <c r="N178" i="12" s="1"/>
  <c r="M166" i="12"/>
  <c r="N166" i="12" s="1"/>
  <c r="M154" i="12"/>
  <c r="N154" i="12" s="1"/>
  <c r="M142" i="12"/>
  <c r="N142" i="12" s="1"/>
  <c r="M1625" i="12"/>
  <c r="N1625" i="12" s="1"/>
  <c r="M2130" i="12"/>
  <c r="N2130" i="12" s="1"/>
  <c r="M2058" i="12"/>
  <c r="N2058" i="12" s="1"/>
  <c r="M1962" i="12"/>
  <c r="N1962" i="12" s="1"/>
  <c r="M1925" i="12"/>
  <c r="N1925" i="12" s="1"/>
  <c r="M1979" i="12"/>
  <c r="N1979" i="12" s="1"/>
  <c r="M1871" i="12"/>
  <c r="N1871" i="12" s="1"/>
  <c r="M804" i="12"/>
  <c r="N804" i="12" s="1"/>
  <c r="M792" i="12"/>
  <c r="N792" i="12" s="1"/>
  <c r="M780" i="12"/>
  <c r="N780" i="12" s="1"/>
  <c r="M768" i="12"/>
  <c r="N768" i="12" s="1"/>
  <c r="M756" i="12"/>
  <c r="N756" i="12" s="1"/>
  <c r="M744" i="12"/>
  <c r="N744" i="12" s="1"/>
  <c r="M732" i="12"/>
  <c r="N732" i="12" s="1"/>
  <c r="M720" i="12"/>
  <c r="N720" i="12" s="1"/>
  <c r="M630" i="12"/>
  <c r="N630" i="12" s="1"/>
  <c r="M618" i="12"/>
  <c r="N618" i="12" s="1"/>
  <c r="M606" i="12"/>
  <c r="N606" i="12" s="1"/>
  <c r="M516" i="12"/>
  <c r="N516" i="12" s="1"/>
  <c r="M504" i="12"/>
  <c r="N504" i="12" s="1"/>
  <c r="M414" i="12"/>
  <c r="N414" i="12" s="1"/>
  <c r="M402" i="12"/>
  <c r="N402" i="12" s="1"/>
  <c r="M390" i="12"/>
  <c r="N390" i="12" s="1"/>
  <c r="M300" i="12"/>
  <c r="N300" i="12" s="1"/>
  <c r="M258" i="12"/>
  <c r="N258" i="12" s="1"/>
  <c r="M204" i="12"/>
  <c r="N204" i="12" s="1"/>
  <c r="M150" i="12"/>
  <c r="N150" i="12" s="1"/>
  <c r="M96" i="12"/>
  <c r="N96" i="12" s="1"/>
  <c r="M54" i="12"/>
  <c r="N54" i="12" s="1"/>
  <c r="M2088" i="12"/>
  <c r="N2088" i="12" s="1"/>
  <c r="M729" i="12"/>
  <c r="N729" i="12" s="1"/>
  <c r="M636" i="12"/>
  <c r="N636" i="12" s="1"/>
  <c r="M2129" i="12"/>
  <c r="N2129" i="12" s="1"/>
  <c r="M1834" i="12"/>
  <c r="N1834" i="12" s="1"/>
  <c r="M1798" i="12"/>
  <c r="N1798" i="12" s="1"/>
  <c r="M1756" i="12"/>
  <c r="N1756" i="12" s="1"/>
  <c r="M1720" i="12"/>
  <c r="N1720" i="12" s="1"/>
  <c r="M1336" i="12"/>
  <c r="N1336" i="12" s="1"/>
  <c r="M514" i="12"/>
  <c r="N514" i="12" s="1"/>
  <c r="M1763" i="12"/>
  <c r="N1763" i="12" s="1"/>
  <c r="M347" i="12"/>
  <c r="N347" i="12" s="1"/>
  <c r="M317" i="12"/>
  <c r="N317" i="12" s="1"/>
  <c r="M287" i="12"/>
  <c r="N287" i="12" s="1"/>
  <c r="M257" i="12"/>
  <c r="N257" i="12" s="1"/>
  <c r="M221" i="12"/>
  <c r="N221" i="12" s="1"/>
  <c r="M155" i="12"/>
  <c r="N155" i="12" s="1"/>
  <c r="M95" i="12"/>
  <c r="N95" i="12" s="1"/>
  <c r="M53" i="12"/>
  <c r="N53" i="12" s="1"/>
  <c r="M2118" i="12"/>
  <c r="N2118" i="12" s="1"/>
  <c r="M2082" i="12"/>
  <c r="N2082" i="12" s="1"/>
  <c r="M2010" i="12"/>
  <c r="N2010" i="12" s="1"/>
  <c r="M1974" i="12"/>
  <c r="N1974" i="12" s="1"/>
  <c r="M1938" i="12"/>
  <c r="N1938" i="12" s="1"/>
  <c r="M1920" i="12"/>
  <c r="N1920" i="12" s="1"/>
  <c r="M1884" i="12"/>
  <c r="N1884" i="12" s="1"/>
  <c r="M1812" i="12"/>
  <c r="N1812" i="12" s="1"/>
  <c r="M1776" i="12"/>
  <c r="N1776" i="12" s="1"/>
  <c r="M1740" i="12"/>
  <c r="N1740" i="12" s="1"/>
  <c r="M1704" i="12"/>
  <c r="N1704" i="12" s="1"/>
  <c r="M1668" i="12"/>
  <c r="N1668" i="12" s="1"/>
  <c r="M1632" i="12"/>
  <c r="N1632" i="12" s="1"/>
  <c r="M1560" i="12"/>
  <c r="N1560" i="12" s="1"/>
  <c r="M1428" i="12"/>
  <c r="N1428" i="12" s="1"/>
  <c r="M1416" i="12"/>
  <c r="N1416" i="12" s="1"/>
  <c r="M1404" i="12"/>
  <c r="N1404" i="12" s="1"/>
  <c r="M1392" i="12"/>
  <c r="N1392" i="12" s="1"/>
  <c r="M1380" i="12"/>
  <c r="N1380" i="12" s="1"/>
  <c r="M1368" i="12"/>
  <c r="N1368" i="12" s="1"/>
  <c r="M1356" i="12"/>
  <c r="N1356" i="12" s="1"/>
  <c r="M1344" i="12"/>
  <c r="N1344" i="12" s="1"/>
  <c r="M1332" i="12"/>
  <c r="N1332" i="12" s="1"/>
  <c r="M1320" i="12"/>
  <c r="N1320" i="12" s="1"/>
  <c r="M1296" i="12"/>
  <c r="N1296" i="12" s="1"/>
  <c r="M1284" i="12"/>
  <c r="N1284" i="12" s="1"/>
  <c r="M1272" i="12"/>
  <c r="N1272" i="12" s="1"/>
  <c r="M1260" i="12"/>
  <c r="N1260" i="12" s="1"/>
  <c r="M1248" i="12"/>
  <c r="N1248" i="12" s="1"/>
  <c r="M1236" i="12"/>
  <c r="N1236" i="12" s="1"/>
  <c r="M1224" i="12"/>
  <c r="N1224" i="12" s="1"/>
  <c r="M1212" i="12"/>
  <c r="N1212" i="12" s="1"/>
  <c r="M1200" i="12"/>
  <c r="N1200" i="12" s="1"/>
  <c r="M1188" i="12"/>
  <c r="N1188" i="12" s="1"/>
  <c r="M1176" i="12"/>
  <c r="N1176" i="12" s="1"/>
  <c r="M1164" i="12"/>
  <c r="N1164" i="12" s="1"/>
  <c r="M1152" i="12"/>
  <c r="N1152" i="12" s="1"/>
  <c r="M1140" i="12"/>
  <c r="N1140" i="12" s="1"/>
  <c r="M1128" i="12"/>
  <c r="N1128" i="12" s="1"/>
  <c r="M1116" i="12"/>
  <c r="N1116" i="12" s="1"/>
  <c r="M960" i="12"/>
  <c r="N960" i="12" s="1"/>
  <c r="M948" i="12"/>
  <c r="N948" i="12" s="1"/>
  <c r="M936" i="12"/>
  <c r="N936" i="12" s="1"/>
  <c r="M924" i="12"/>
  <c r="N924" i="12" s="1"/>
  <c r="M912" i="12"/>
  <c r="N912" i="12" s="1"/>
  <c r="M900" i="12"/>
  <c r="N900" i="12" s="1"/>
  <c r="M888" i="12"/>
  <c r="N888" i="12" s="1"/>
  <c r="M876" i="12"/>
  <c r="N876" i="12" s="1"/>
  <c r="M864" i="12"/>
  <c r="N864" i="12" s="1"/>
  <c r="M852" i="12"/>
  <c r="N852" i="12" s="1"/>
  <c r="M840" i="12"/>
  <c r="N840" i="12" s="1"/>
  <c r="M828" i="12"/>
  <c r="N828" i="12" s="1"/>
  <c r="M666" i="12"/>
  <c r="N666" i="12" s="1"/>
  <c r="M654" i="12"/>
  <c r="N654" i="12" s="1"/>
  <c r="M642" i="12"/>
  <c r="N642" i="12" s="1"/>
  <c r="M552" i="12"/>
  <c r="N552" i="12" s="1"/>
  <c r="M540" i="12"/>
  <c r="N540" i="12" s="1"/>
  <c r="M450" i="12"/>
  <c r="N450" i="12" s="1"/>
  <c r="M438" i="12"/>
  <c r="N438" i="12" s="1"/>
  <c r="M426" i="12"/>
  <c r="N426" i="12" s="1"/>
  <c r="M336" i="12"/>
  <c r="N336" i="12" s="1"/>
  <c r="M324" i="12"/>
  <c r="N324" i="12" s="1"/>
  <c r="M282" i="12"/>
  <c r="N282" i="12" s="1"/>
  <c r="M228" i="12"/>
  <c r="N228" i="12" s="1"/>
  <c r="M174" i="12"/>
  <c r="N174" i="12" s="1"/>
  <c r="M120" i="12"/>
  <c r="N120" i="12" s="1"/>
  <c r="M66" i="12"/>
  <c r="N66" i="12" s="1"/>
  <c r="M2141" i="12"/>
  <c r="N2141" i="12" s="1"/>
  <c r="M564" i="12"/>
  <c r="N564" i="12" s="1"/>
  <c r="M1585" i="12"/>
  <c r="N1585" i="12" s="1"/>
  <c r="M1519" i="12"/>
  <c r="N1519" i="12" s="1"/>
  <c r="M1375" i="12"/>
  <c r="N1375" i="12" s="1"/>
  <c r="M1357" i="12"/>
  <c r="N1357" i="12" s="1"/>
  <c r="M1321" i="12"/>
  <c r="N1321" i="12" s="1"/>
  <c r="M1303" i="12"/>
  <c r="N1303" i="12" s="1"/>
  <c r="M679" i="12"/>
  <c r="N679" i="12" s="1"/>
  <c r="M499" i="12"/>
  <c r="N499" i="12" s="1"/>
  <c r="M1513" i="12"/>
  <c r="N1513" i="12" s="1"/>
  <c r="M1670" i="12"/>
  <c r="N1670" i="12" s="1"/>
  <c r="M1883" i="12"/>
  <c r="N1883" i="12" s="1"/>
  <c r="M1403" i="12"/>
  <c r="N1403" i="12" s="1"/>
  <c r="M1589" i="12"/>
  <c r="N1589" i="12" s="1"/>
  <c r="M1577" i="12"/>
  <c r="N1577" i="12" s="1"/>
  <c r="M1663" i="12"/>
  <c r="N1663" i="12" s="1"/>
  <c r="M1916" i="12"/>
  <c r="N1916" i="12" s="1"/>
  <c r="M1867" i="12"/>
  <c r="N1867" i="12" s="1"/>
  <c r="M1747" i="12"/>
  <c r="N1747" i="12" s="1"/>
  <c r="M1693" i="12"/>
  <c r="N1693" i="12" s="1"/>
  <c r="M1633" i="12"/>
  <c r="N1633" i="12" s="1"/>
  <c r="M1579" i="12"/>
  <c r="N1579" i="12" s="1"/>
  <c r="M1525" i="12"/>
  <c r="N1525" i="12" s="1"/>
  <c r="M1489" i="12"/>
  <c r="N1489" i="12" s="1"/>
  <c r="M1471" i="12"/>
  <c r="N1471" i="12" s="1"/>
  <c r="M1453" i="12"/>
  <c r="N1453" i="12" s="1"/>
  <c r="M1417" i="12"/>
  <c r="N1417" i="12" s="1"/>
  <c r="M1381" i="12"/>
  <c r="N1381" i="12" s="1"/>
  <c r="M1345" i="12"/>
  <c r="N1345" i="12" s="1"/>
  <c r="M1309" i="12"/>
  <c r="N1309" i="12" s="1"/>
  <c r="M1273" i="12"/>
  <c r="N1273" i="12" s="1"/>
  <c r="M1261" i="12"/>
  <c r="N1261" i="12" s="1"/>
  <c r="M1249" i="12"/>
  <c r="N1249" i="12" s="1"/>
  <c r="M1237" i="12"/>
  <c r="N1237" i="12" s="1"/>
  <c r="M1225" i="12"/>
  <c r="N1225" i="12" s="1"/>
  <c r="M1213" i="12"/>
  <c r="N1213" i="12" s="1"/>
  <c r="M1201" i="12"/>
  <c r="N1201" i="12" s="1"/>
  <c r="M1189" i="12"/>
  <c r="N1189" i="12" s="1"/>
  <c r="M1177" i="12"/>
  <c r="N1177" i="12" s="1"/>
  <c r="M1165" i="12"/>
  <c r="N1165" i="12" s="1"/>
  <c r="M1153" i="12"/>
  <c r="N1153" i="12" s="1"/>
  <c r="M1141" i="12"/>
  <c r="N1141" i="12" s="1"/>
  <c r="M1129" i="12"/>
  <c r="N1129" i="12" s="1"/>
  <c r="M1117" i="12"/>
  <c r="N1117" i="12" s="1"/>
  <c r="M1105" i="12"/>
  <c r="N1105" i="12" s="1"/>
  <c r="M1093" i="12"/>
  <c r="N1093" i="12" s="1"/>
  <c r="M1081" i="12"/>
  <c r="N1081" i="12" s="1"/>
  <c r="M1069" i="12"/>
  <c r="N1069" i="12" s="1"/>
  <c r="M1057" i="12"/>
  <c r="N1057" i="12" s="1"/>
  <c r="M1045" i="12"/>
  <c r="N1045" i="12" s="1"/>
  <c r="M1033" i="12"/>
  <c r="N1033" i="12" s="1"/>
  <c r="M1021" i="12"/>
  <c r="N1021" i="12" s="1"/>
  <c r="M1009" i="12"/>
  <c r="N1009" i="12" s="1"/>
  <c r="M997" i="12"/>
  <c r="N997" i="12" s="1"/>
  <c r="M985" i="12"/>
  <c r="N985" i="12" s="1"/>
  <c r="M973" i="12"/>
  <c r="N973" i="12" s="1"/>
  <c r="M961" i="12"/>
  <c r="N961" i="12" s="1"/>
  <c r="M949" i="12"/>
  <c r="N949" i="12" s="1"/>
  <c r="M937" i="12"/>
  <c r="N937" i="12" s="1"/>
  <c r="M925" i="12"/>
  <c r="N925" i="12" s="1"/>
  <c r="M913" i="12"/>
  <c r="N913" i="12" s="1"/>
  <c r="M901" i="12"/>
  <c r="N901" i="12" s="1"/>
  <c r="M889" i="12"/>
  <c r="N889" i="12" s="1"/>
  <c r="M877" i="12"/>
  <c r="N877" i="12" s="1"/>
  <c r="M865" i="12"/>
  <c r="N865" i="12" s="1"/>
  <c r="M853" i="12"/>
  <c r="N853" i="12" s="1"/>
  <c r="M841" i="12"/>
  <c r="N841" i="12" s="1"/>
  <c r="M829" i="12"/>
  <c r="N829" i="12" s="1"/>
  <c r="M817" i="12"/>
  <c r="N817" i="12" s="1"/>
  <c r="M805" i="12"/>
  <c r="N805" i="12" s="1"/>
  <c r="M793" i="12"/>
  <c r="N793" i="12" s="1"/>
  <c r="M781" i="12"/>
  <c r="N781" i="12" s="1"/>
  <c r="M769" i="12"/>
  <c r="N769" i="12" s="1"/>
  <c r="M757" i="12"/>
  <c r="N757" i="12" s="1"/>
  <c r="M745" i="12"/>
  <c r="N745" i="12" s="1"/>
  <c r="M733" i="12"/>
  <c r="N733" i="12" s="1"/>
  <c r="M721" i="12"/>
  <c r="N721" i="12" s="1"/>
  <c r="M565" i="12"/>
  <c r="N565" i="12" s="1"/>
  <c r="M553" i="12"/>
  <c r="N553" i="12" s="1"/>
  <c r="M541" i="12"/>
  <c r="N541" i="12" s="1"/>
  <c r="M451" i="12"/>
  <c r="N451" i="12" s="1"/>
  <c r="M439" i="12"/>
  <c r="N439" i="12" s="1"/>
  <c r="M391" i="12"/>
  <c r="N391" i="12" s="1"/>
  <c r="M349" i="12"/>
  <c r="N349" i="12" s="1"/>
  <c r="M337" i="12"/>
  <c r="N337" i="12" s="1"/>
  <c r="M325" i="12"/>
  <c r="N325" i="12" s="1"/>
  <c r="M667" i="12"/>
  <c r="N667" i="12" s="1"/>
  <c r="M655" i="12"/>
  <c r="N655" i="12" s="1"/>
  <c r="M643" i="12"/>
  <c r="N643" i="12" s="1"/>
  <c r="M601" i="12"/>
  <c r="N601" i="12" s="1"/>
  <c r="M589" i="12"/>
  <c r="N589" i="12" s="1"/>
  <c r="M577" i="12"/>
  <c r="N577" i="12" s="1"/>
  <c r="M487" i="12"/>
  <c r="N487" i="12" s="1"/>
  <c r="M475" i="12"/>
  <c r="N475" i="12" s="1"/>
  <c r="M463" i="12"/>
  <c r="N463" i="12" s="1"/>
  <c r="M385" i="12"/>
  <c r="N385" i="12" s="1"/>
  <c r="M373" i="12"/>
  <c r="N373" i="12" s="1"/>
  <c r="M361" i="12"/>
  <c r="N361" i="12" s="1"/>
  <c r="M2063" i="12"/>
  <c r="N2063" i="12" s="1"/>
  <c r="M2021" i="12"/>
  <c r="N2021" i="12" s="1"/>
  <c r="M1901" i="12"/>
  <c r="N1901" i="12" s="1"/>
  <c r="M1823" i="12"/>
  <c r="N1823" i="12" s="1"/>
  <c r="M1739" i="12"/>
  <c r="N1739" i="12" s="1"/>
  <c r="M1421" i="12"/>
  <c r="N1421" i="12" s="1"/>
  <c r="M1223" i="12"/>
  <c r="N1223" i="12" s="1"/>
  <c r="M1557" i="12"/>
  <c r="N1557" i="12" s="1"/>
  <c r="M1881" i="12"/>
  <c r="N1881" i="12" s="1"/>
  <c r="M1917" i="12"/>
  <c r="N1917" i="12" s="1"/>
  <c r="M1784" i="12"/>
  <c r="N1784" i="12" s="1"/>
  <c r="M1772" i="12"/>
  <c r="N1772" i="12" s="1"/>
  <c r="M1760" i="12"/>
  <c r="N1760" i="12" s="1"/>
  <c r="M1748" i="12"/>
  <c r="N1748" i="12" s="1"/>
  <c r="M1736" i="12"/>
  <c r="N1736" i="12" s="1"/>
  <c r="M1724" i="12"/>
  <c r="N1724" i="12" s="1"/>
  <c r="M1712" i="12"/>
  <c r="N1712" i="12" s="1"/>
  <c r="M1700" i="12"/>
  <c r="N1700" i="12" s="1"/>
  <c r="M1688" i="12"/>
  <c r="N1688" i="12" s="1"/>
  <c r="M710" i="12"/>
  <c r="N710" i="12" s="1"/>
  <c r="M698" i="12"/>
  <c r="N698" i="12" s="1"/>
  <c r="M686" i="12"/>
  <c r="N686" i="12" s="1"/>
  <c r="M608" i="12"/>
  <c r="N608" i="12" s="1"/>
  <c r="M596" i="12"/>
  <c r="N596" i="12" s="1"/>
  <c r="M584" i="12"/>
  <c r="N584" i="12" s="1"/>
  <c r="M494" i="12"/>
  <c r="N494" i="12" s="1"/>
  <c r="M482" i="12"/>
  <c r="N482" i="12" s="1"/>
  <c r="M392" i="12"/>
  <c r="N392" i="12" s="1"/>
  <c r="M380" i="12"/>
  <c r="N380" i="12" s="1"/>
  <c r="M368" i="12"/>
  <c r="N368" i="12" s="1"/>
  <c r="M290" i="12"/>
  <c r="N290" i="12" s="1"/>
  <c r="M278" i="12"/>
  <c r="N278" i="12" s="1"/>
  <c r="M236" i="12"/>
  <c r="N236" i="12" s="1"/>
  <c r="M224" i="12"/>
  <c r="N224" i="12" s="1"/>
  <c r="M182" i="12"/>
  <c r="N182" i="12" s="1"/>
  <c r="M170" i="12"/>
  <c r="N170" i="12" s="1"/>
  <c r="M128" i="12"/>
  <c r="N128" i="12" s="1"/>
  <c r="M116" i="12"/>
  <c r="N116" i="12" s="1"/>
  <c r="M74" i="12"/>
  <c r="N74" i="12" s="1"/>
  <c r="M62" i="12"/>
  <c r="N62" i="12" s="1"/>
  <c r="M50" i="12"/>
  <c r="N50" i="12" s="1"/>
  <c r="M38" i="12"/>
  <c r="N38" i="12" s="1"/>
  <c r="M26" i="12"/>
  <c r="N26" i="12" s="1"/>
  <c r="M14" i="12"/>
  <c r="N14" i="12" s="1"/>
  <c r="M2" i="12"/>
  <c r="M1661" i="12"/>
  <c r="N1661" i="12" s="1"/>
  <c r="M1529" i="12"/>
  <c r="N1529" i="12" s="1"/>
  <c r="M789" i="12"/>
  <c r="N789" i="12" s="1"/>
  <c r="M1005" i="12"/>
  <c r="N1005" i="12" s="1"/>
  <c r="M1161" i="12"/>
  <c r="N1161" i="12" s="1"/>
  <c r="M1587" i="12"/>
  <c r="N1587" i="12" s="1"/>
  <c r="M1695" i="12"/>
  <c r="N1695" i="12" s="1"/>
  <c r="M1817" i="12"/>
  <c r="N1817" i="12" s="1"/>
  <c r="M1875" i="12"/>
  <c r="N1875" i="12" s="1"/>
  <c r="M1912" i="12"/>
  <c r="N1912" i="12" s="1"/>
  <c r="M1948" i="12"/>
  <c r="N1948" i="12" s="1"/>
  <c r="M2139" i="12"/>
  <c r="N2139" i="12" s="1"/>
  <c r="M2121" i="12"/>
  <c r="N2121" i="12" s="1"/>
  <c r="M2103" i="12"/>
  <c r="N2103" i="12" s="1"/>
  <c r="M1863" i="12"/>
  <c r="N1863" i="12" s="1"/>
  <c r="M1821" i="12"/>
  <c r="N1821" i="12" s="1"/>
  <c r="M1785" i="12"/>
  <c r="N1785" i="12" s="1"/>
  <c r="M1749" i="12"/>
  <c r="N1749" i="12" s="1"/>
  <c r="M1725" i="12"/>
  <c r="N1725" i="12" s="1"/>
  <c r="M1689" i="12"/>
  <c r="N1689" i="12" s="1"/>
  <c r="M1653" i="12"/>
  <c r="N1653" i="12" s="1"/>
  <c r="M1611" i="12"/>
  <c r="N1611" i="12" s="1"/>
  <c r="M1515" i="12"/>
  <c r="N1515" i="12" s="1"/>
  <c r="M1455" i="12"/>
  <c r="N1455" i="12" s="1"/>
  <c r="M1395" i="12"/>
  <c r="N1395" i="12" s="1"/>
  <c r="M1371" i="12"/>
  <c r="N1371" i="12" s="1"/>
  <c r="M1335" i="12"/>
  <c r="N1335" i="12" s="1"/>
  <c r="M1311" i="12"/>
  <c r="N1311" i="12" s="1"/>
  <c r="M1149" i="12"/>
  <c r="N1149" i="12" s="1"/>
  <c r="M1131" i="12"/>
  <c r="N1131" i="12" s="1"/>
  <c r="M1113" i="12"/>
  <c r="N1113" i="12" s="1"/>
  <c r="M1089" i="12"/>
  <c r="N1089" i="12" s="1"/>
  <c r="M1053" i="12"/>
  <c r="N1053" i="12" s="1"/>
  <c r="M1011" i="12"/>
  <c r="N1011" i="12" s="1"/>
  <c r="M951" i="12"/>
  <c r="N951" i="12" s="1"/>
  <c r="M915" i="12"/>
  <c r="N915" i="12" s="1"/>
  <c r="M879" i="12"/>
  <c r="N879" i="12" s="1"/>
  <c r="M843" i="12"/>
  <c r="N843" i="12" s="1"/>
  <c r="M807" i="12"/>
  <c r="N807" i="12" s="1"/>
  <c r="M771" i="12"/>
  <c r="N771" i="12" s="1"/>
  <c r="M735" i="12"/>
  <c r="N735" i="12" s="1"/>
  <c r="M717" i="12"/>
  <c r="N717" i="12" s="1"/>
  <c r="M705" i="12"/>
  <c r="N705" i="12" s="1"/>
  <c r="M693" i="12"/>
  <c r="N693" i="12" s="1"/>
  <c r="M669" i="12"/>
  <c r="N669" i="12" s="1"/>
  <c r="M657" i="12"/>
  <c r="N657" i="12" s="1"/>
  <c r="M645" i="12"/>
  <c r="N645" i="12" s="1"/>
  <c r="M633" i="12"/>
  <c r="N633" i="12" s="1"/>
  <c r="M621" i="12"/>
  <c r="N621" i="12" s="1"/>
  <c r="M597" i="12"/>
  <c r="N597" i="12" s="1"/>
  <c r="M585" i="12"/>
  <c r="N585" i="12" s="1"/>
  <c r="M573" i="12"/>
  <c r="N573" i="12" s="1"/>
  <c r="M561" i="12"/>
  <c r="N561" i="12" s="1"/>
  <c r="M549" i="12"/>
  <c r="N549" i="12" s="1"/>
  <c r="M537" i="12"/>
  <c r="N537" i="12" s="1"/>
  <c r="M513" i="12"/>
  <c r="N513" i="12" s="1"/>
  <c r="M501" i="12"/>
  <c r="N501" i="12" s="1"/>
  <c r="M489" i="12"/>
  <c r="N489" i="12" s="1"/>
  <c r="M477" i="12"/>
  <c r="N477" i="12" s="1"/>
  <c r="M465" i="12"/>
  <c r="N465" i="12" s="1"/>
  <c r="M453" i="12"/>
  <c r="N453" i="12" s="1"/>
  <c r="M441" i="12"/>
  <c r="N441" i="12" s="1"/>
  <c r="M429" i="12"/>
  <c r="N429" i="12" s="1"/>
  <c r="M417" i="12"/>
  <c r="N417" i="12" s="1"/>
  <c r="M405" i="12"/>
  <c r="N405" i="12" s="1"/>
  <c r="M393" i="12"/>
  <c r="N393" i="12" s="1"/>
  <c r="M381" i="12"/>
  <c r="N381" i="12" s="1"/>
  <c r="M369" i="12"/>
  <c r="N369" i="12" s="1"/>
  <c r="M357" i="12"/>
  <c r="N357" i="12" s="1"/>
  <c r="M345" i="12"/>
  <c r="N345" i="12" s="1"/>
  <c r="M333" i="12"/>
  <c r="N333" i="12" s="1"/>
  <c r="M309" i="12"/>
  <c r="N309" i="12" s="1"/>
  <c r="M297" i="12"/>
  <c r="N297" i="12" s="1"/>
  <c r="M285" i="12"/>
  <c r="N285" i="12" s="1"/>
  <c r="M273" i="12"/>
  <c r="N273" i="12" s="1"/>
  <c r="M261" i="12"/>
  <c r="N261" i="12" s="1"/>
  <c r="M249" i="12"/>
  <c r="N249" i="12" s="1"/>
  <c r="M237" i="12"/>
  <c r="N237" i="12" s="1"/>
  <c r="M225" i="12"/>
  <c r="N225" i="12" s="1"/>
  <c r="M201" i="12"/>
  <c r="N201" i="12" s="1"/>
  <c r="M189" i="12"/>
  <c r="N189" i="12" s="1"/>
  <c r="M177" i="12"/>
  <c r="N177" i="12" s="1"/>
  <c r="M165" i="12"/>
  <c r="N165" i="12" s="1"/>
  <c r="M153" i="12"/>
  <c r="N153" i="12" s="1"/>
  <c r="M141" i="12"/>
  <c r="N141" i="12" s="1"/>
  <c r="M129" i="12"/>
  <c r="N129" i="12" s="1"/>
  <c r="M117" i="12"/>
  <c r="N117" i="12" s="1"/>
  <c r="M105" i="12"/>
  <c r="N105" i="12" s="1"/>
  <c r="M93" i="12"/>
  <c r="N93" i="12" s="1"/>
  <c r="M81" i="12"/>
  <c r="N81" i="12" s="1"/>
  <c r="M69" i="12"/>
  <c r="N69" i="12" s="1"/>
  <c r="M57" i="12"/>
  <c r="N57" i="12" s="1"/>
  <c r="M45" i="12"/>
  <c r="N45" i="12" s="1"/>
  <c r="M33" i="12"/>
  <c r="N33" i="12" s="1"/>
  <c r="M21" i="12"/>
  <c r="N21" i="12" s="1"/>
  <c r="M9" i="12"/>
  <c r="N9" i="12" s="1"/>
  <c r="M2069" i="12"/>
  <c r="N2069" i="12" s="1"/>
  <c r="M2003" i="12"/>
  <c r="N2003" i="12" s="1"/>
  <c r="M1907" i="12"/>
  <c r="N1907" i="12" s="1"/>
  <c r="M1667" i="12"/>
  <c r="N1667" i="12" s="1"/>
  <c r="M1469" i="12"/>
  <c r="N1469" i="12" s="1"/>
  <c r="M1433" i="12"/>
  <c r="N1433" i="12" s="1"/>
  <c r="M1391" i="12"/>
  <c r="N1391" i="12" s="1"/>
  <c r="M1379" i="12"/>
  <c r="N1379" i="12" s="1"/>
  <c r="M1343" i="12"/>
  <c r="N1343" i="12" s="1"/>
  <c r="M1325" i="12"/>
  <c r="N1325" i="12" s="1"/>
  <c r="M1301" i="12"/>
  <c r="N1301" i="12" s="1"/>
  <c r="M1193" i="12"/>
  <c r="N1193" i="12" s="1"/>
  <c r="M1163" i="12"/>
  <c r="N1163" i="12" s="1"/>
  <c r="M1139" i="12"/>
  <c r="N1139" i="12" s="1"/>
  <c r="M1043" i="12"/>
  <c r="N1043" i="12" s="1"/>
  <c r="M1031" i="12"/>
  <c r="N1031" i="12" s="1"/>
  <c r="M965" i="12"/>
  <c r="N965" i="12" s="1"/>
  <c r="M941" i="12"/>
  <c r="N941" i="12" s="1"/>
  <c r="M917" i="12"/>
  <c r="N917" i="12" s="1"/>
  <c r="M893" i="12"/>
  <c r="N893" i="12" s="1"/>
  <c r="M851" i="12"/>
  <c r="N851" i="12" s="1"/>
  <c r="M803" i="12"/>
  <c r="N803" i="12" s="1"/>
  <c r="M773" i="12"/>
  <c r="N773" i="12" s="1"/>
  <c r="M731" i="12"/>
  <c r="N731" i="12" s="1"/>
  <c r="M509" i="12"/>
  <c r="N509" i="12" s="1"/>
  <c r="M323" i="12"/>
  <c r="N323" i="12" s="1"/>
  <c r="M305" i="12"/>
  <c r="N305" i="12" s="1"/>
  <c r="M550" i="12"/>
  <c r="N550" i="12" s="1"/>
  <c r="M1588" i="12"/>
  <c r="N1588" i="12" s="1"/>
  <c r="M1645" i="12"/>
  <c r="N1645" i="12" s="1"/>
  <c r="M500" i="12"/>
  <c r="N500" i="12" s="1"/>
  <c r="M488" i="12"/>
  <c r="N488" i="12" s="1"/>
  <c r="M476" i="12"/>
  <c r="N476" i="12" s="1"/>
  <c r="M386" i="12"/>
  <c r="N386" i="12" s="1"/>
  <c r="M374" i="12"/>
  <c r="N374" i="12" s="1"/>
  <c r="M326" i="12"/>
  <c r="N326" i="12" s="1"/>
  <c r="M284" i="12"/>
  <c r="N284" i="12" s="1"/>
  <c r="M230" i="12"/>
  <c r="N230" i="12" s="1"/>
  <c r="M176" i="12"/>
  <c r="N176" i="12" s="1"/>
  <c r="M122" i="12"/>
  <c r="N122" i="12" s="1"/>
  <c r="M68" i="12"/>
  <c r="N68" i="12" s="1"/>
  <c r="M56" i="12"/>
  <c r="N56" i="12" s="1"/>
  <c r="M44" i="12"/>
  <c r="N44" i="12" s="1"/>
  <c r="M32" i="12"/>
  <c r="N32" i="12" s="1"/>
  <c r="M20" i="12"/>
  <c r="N20" i="12" s="1"/>
  <c r="M8" i="12"/>
  <c r="N8" i="12" s="1"/>
  <c r="M1493" i="12"/>
  <c r="N1493" i="12" s="1"/>
  <c r="M1107" i="12"/>
  <c r="N1107" i="12" s="1"/>
  <c r="M1666" i="12"/>
  <c r="N1666" i="12" s="1"/>
  <c r="M1930" i="12"/>
  <c r="N1930" i="12" s="1"/>
  <c r="M1719" i="12"/>
  <c r="N1719" i="12" s="1"/>
  <c r="M1647" i="12"/>
  <c r="N1647" i="12" s="1"/>
  <c r="M1167" i="12"/>
  <c r="N1167" i="12" s="1"/>
  <c r="M873" i="12"/>
  <c r="N873" i="12" s="1"/>
  <c r="M711" i="12"/>
  <c r="N711" i="12" s="1"/>
  <c r="M699" i="12"/>
  <c r="N699" i="12" s="1"/>
  <c r="M687" i="12"/>
  <c r="N687" i="12" s="1"/>
  <c r="M663" i="12"/>
  <c r="N663" i="12" s="1"/>
  <c r="M639" i="12"/>
  <c r="N639" i="12" s="1"/>
  <c r="M627" i="12"/>
  <c r="N627" i="12" s="1"/>
  <c r="M615" i="12"/>
  <c r="N615" i="12" s="1"/>
  <c r="M591" i="12"/>
  <c r="N591" i="12" s="1"/>
  <c r="M567" i="12"/>
  <c r="N567" i="12" s="1"/>
  <c r="M555" i="12"/>
  <c r="N555" i="12" s="1"/>
  <c r="M543" i="12"/>
  <c r="N543" i="12" s="1"/>
  <c r="M531" i="12"/>
  <c r="N531" i="12" s="1"/>
  <c r="M519" i="12"/>
  <c r="N519" i="12" s="1"/>
  <c r="M507" i="12"/>
  <c r="N507" i="12" s="1"/>
  <c r="M495" i="12"/>
  <c r="N495" i="12" s="1"/>
  <c r="M483" i="12"/>
  <c r="N483" i="12" s="1"/>
  <c r="M471" i="12"/>
  <c r="N471" i="12" s="1"/>
  <c r="M459" i="12"/>
  <c r="N459" i="12" s="1"/>
  <c r="M447" i="12"/>
  <c r="N447" i="12" s="1"/>
  <c r="M435" i="12"/>
  <c r="N435" i="12" s="1"/>
  <c r="M423" i="12"/>
  <c r="N423" i="12" s="1"/>
  <c r="M411" i="12"/>
  <c r="N411" i="12" s="1"/>
  <c r="M399" i="12"/>
  <c r="N399" i="12" s="1"/>
  <c r="M387" i="12"/>
  <c r="N387" i="12" s="1"/>
  <c r="M363" i="12"/>
  <c r="N363" i="12" s="1"/>
  <c r="M351" i="12"/>
  <c r="N351" i="12" s="1"/>
  <c r="M339" i="12"/>
  <c r="N339" i="12" s="1"/>
  <c r="M327" i="12"/>
  <c r="N327" i="12" s="1"/>
  <c r="M315" i="12"/>
  <c r="N315" i="12" s="1"/>
  <c r="M303" i="12"/>
  <c r="N303" i="12" s="1"/>
  <c r="M291" i="12"/>
  <c r="N291" i="12" s="1"/>
  <c r="M279" i="12"/>
  <c r="N279" i="12" s="1"/>
  <c r="M255" i="12"/>
  <c r="N255" i="12" s="1"/>
  <c r="M243" i="12"/>
  <c r="N243" i="12" s="1"/>
  <c r="M231" i="12"/>
  <c r="N231" i="12" s="1"/>
  <c r="M219" i="12"/>
  <c r="N219" i="12" s="1"/>
  <c r="M207" i="12"/>
  <c r="N207" i="12" s="1"/>
  <c r="M195" i="12"/>
  <c r="N195" i="12" s="1"/>
  <c r="M183" i="12"/>
  <c r="N183" i="12" s="1"/>
  <c r="M171" i="12"/>
  <c r="N171" i="12" s="1"/>
  <c r="M147" i="12"/>
  <c r="N147" i="12" s="1"/>
  <c r="M135" i="12"/>
  <c r="N135" i="12" s="1"/>
  <c r="M123" i="12"/>
  <c r="N123" i="12" s="1"/>
  <c r="M111" i="12"/>
  <c r="N111" i="12" s="1"/>
  <c r="M99" i="12"/>
  <c r="N99" i="12" s="1"/>
  <c r="M87" i="12"/>
  <c r="N87" i="12" s="1"/>
  <c r="M75" i="12"/>
  <c r="N75" i="12" s="1"/>
  <c r="M63" i="12"/>
  <c r="N63" i="12" s="1"/>
  <c r="M51" i="12"/>
  <c r="N51" i="12" s="1"/>
  <c r="M39" i="12"/>
  <c r="N39" i="12" s="1"/>
  <c r="M27" i="12"/>
  <c r="N27" i="12" s="1"/>
  <c r="M15" i="12"/>
  <c r="N15" i="12" s="1"/>
  <c r="M3" i="12"/>
  <c r="N3" i="12" s="1"/>
  <c r="M1874" i="12"/>
  <c r="N1874" i="12" s="1"/>
  <c r="M1862" i="12"/>
  <c r="N1862" i="12" s="1"/>
  <c r="M1850" i="12"/>
  <c r="N1850" i="12" s="1"/>
  <c r="M1838" i="12"/>
  <c r="N1838" i="12" s="1"/>
  <c r="M1826" i="12"/>
  <c r="N1826" i="12" s="1"/>
  <c r="M1814" i="12"/>
  <c r="N1814" i="12" s="1"/>
  <c r="M1802" i="12"/>
  <c r="N1802" i="12" s="1"/>
  <c r="M884" i="12"/>
  <c r="N884" i="12" s="1"/>
  <c r="M872" i="12"/>
  <c r="N872" i="12" s="1"/>
  <c r="M860" i="12"/>
  <c r="N860" i="12" s="1"/>
  <c r="M848" i="12"/>
  <c r="N848" i="12" s="1"/>
  <c r="M836" i="12"/>
  <c r="N836" i="12" s="1"/>
  <c r="M812" i="12"/>
  <c r="N812" i="12" s="1"/>
  <c r="M800" i="12"/>
  <c r="N800" i="12" s="1"/>
  <c r="M788" i="12"/>
  <c r="N788" i="12" s="1"/>
  <c r="M776" i="12"/>
  <c r="N776" i="12" s="1"/>
  <c r="M764" i="12"/>
  <c r="N764" i="12" s="1"/>
  <c r="M752" i="12"/>
  <c r="N752" i="12" s="1"/>
  <c r="M740" i="12"/>
  <c r="N740" i="12" s="1"/>
  <c r="M728" i="12"/>
  <c r="N728" i="12" s="1"/>
  <c r="M638" i="12"/>
  <c r="N638" i="12" s="1"/>
  <c r="M626" i="12"/>
  <c r="N626" i="12" s="1"/>
  <c r="M536" i="12"/>
  <c r="N536" i="12" s="1"/>
  <c r="M524" i="12"/>
  <c r="N524" i="12" s="1"/>
  <c r="M512" i="12"/>
  <c r="N512" i="12" s="1"/>
  <c r="M422" i="12"/>
  <c r="N422" i="12" s="1"/>
  <c r="M410" i="12"/>
  <c r="N410" i="12" s="1"/>
  <c r="M320" i="12"/>
  <c r="N320" i="12" s="1"/>
  <c r="M308" i="12"/>
  <c r="N308" i="12" s="1"/>
  <c r="M296" i="12"/>
  <c r="N296" i="12" s="1"/>
  <c r="M254" i="12"/>
  <c r="N254" i="12" s="1"/>
  <c r="M242" i="12"/>
  <c r="N242" i="12" s="1"/>
  <c r="M200" i="12"/>
  <c r="N200" i="12" s="1"/>
  <c r="M146" i="12"/>
  <c r="N146" i="12" s="1"/>
  <c r="M92" i="12"/>
  <c r="N92" i="12" s="1"/>
  <c r="M80" i="12"/>
  <c r="N80" i="12" s="1"/>
  <c r="M1755" i="12"/>
  <c r="N1755" i="12" s="1"/>
  <c r="M1713" i="12"/>
  <c r="N1713" i="12" s="1"/>
  <c r="M1677" i="12"/>
  <c r="N1677" i="12" s="1"/>
  <c r="M1641" i="12"/>
  <c r="N1641" i="12" s="1"/>
  <c r="M1617" i="12"/>
  <c r="N1617" i="12" s="1"/>
  <c r="M1581" i="12"/>
  <c r="N1581" i="12" s="1"/>
  <c r="M1545" i="12"/>
  <c r="N1545" i="12" s="1"/>
  <c r="M1503" i="12"/>
  <c r="N1503" i="12" s="1"/>
  <c r="M1479" i="12"/>
  <c r="N1479" i="12" s="1"/>
  <c r="M1443" i="12"/>
  <c r="N1443" i="12" s="1"/>
  <c r="M1419" i="12"/>
  <c r="N1419" i="12" s="1"/>
  <c r="M1383" i="12"/>
  <c r="N1383" i="12" s="1"/>
  <c r="M1359" i="12"/>
  <c r="N1359" i="12" s="1"/>
  <c r="M1299" i="12"/>
  <c r="N1299" i="12" s="1"/>
  <c r="M1257" i="12"/>
  <c r="N1257" i="12" s="1"/>
  <c r="M1095" i="12"/>
  <c r="N1095" i="12" s="1"/>
  <c r="M1059" i="12"/>
  <c r="N1059" i="12" s="1"/>
  <c r="M1017" i="12"/>
  <c r="N1017" i="12" s="1"/>
  <c r="M939" i="12"/>
  <c r="N939" i="12" s="1"/>
  <c r="M903" i="12"/>
  <c r="N903" i="12" s="1"/>
  <c r="M867" i="12"/>
  <c r="N867" i="12" s="1"/>
  <c r="M831" i="12"/>
  <c r="N831" i="12" s="1"/>
  <c r="M795" i="12"/>
  <c r="N795" i="12" s="1"/>
  <c r="M759" i="12"/>
  <c r="N759" i="12" s="1"/>
  <c r="M2099" i="12"/>
  <c r="N2099" i="12" s="1"/>
  <c r="M1973" i="12"/>
  <c r="N1973" i="12" s="1"/>
  <c r="M521" i="12"/>
  <c r="N521" i="12" s="1"/>
  <c r="M2105" i="12"/>
  <c r="N2105" i="12" s="1"/>
  <c r="M2034" i="12"/>
  <c r="N2034" i="12" s="1"/>
  <c r="M581" i="12"/>
  <c r="N581" i="12" s="1"/>
  <c r="M467" i="12"/>
  <c r="N467" i="12" s="1"/>
  <c r="M269" i="12"/>
  <c r="N269" i="12" s="1"/>
  <c r="M245" i="12"/>
  <c r="N245" i="12" s="1"/>
  <c r="M209" i="12"/>
  <c r="N209" i="12" s="1"/>
  <c r="M179" i="12"/>
  <c r="N179" i="12" s="1"/>
  <c r="M71" i="12"/>
  <c r="N71" i="12" s="1"/>
  <c r="M47" i="12"/>
  <c r="N47" i="12" s="1"/>
  <c r="M17" i="12"/>
  <c r="N17" i="12" s="1"/>
  <c r="M1684" i="12"/>
  <c r="N1684" i="12" s="1"/>
  <c r="M1516" i="12"/>
  <c r="N1516" i="12" s="1"/>
  <c r="M1480" i="12"/>
  <c r="N1480" i="12" s="1"/>
  <c r="M1408" i="12"/>
  <c r="N1408" i="12" s="1"/>
  <c r="M1372" i="12"/>
  <c r="N1372" i="12" s="1"/>
  <c r="M652" i="12"/>
  <c r="N652" i="12" s="1"/>
  <c r="M640" i="12"/>
  <c r="N640" i="12" s="1"/>
  <c r="M628" i="12"/>
  <c r="N628" i="12" s="1"/>
  <c r="M526" i="12"/>
  <c r="N526" i="12" s="1"/>
  <c r="M472" i="12"/>
  <c r="N472" i="12" s="1"/>
  <c r="M460" i="12"/>
  <c r="N460" i="12" s="1"/>
  <c r="M448" i="12"/>
  <c r="N448" i="12" s="1"/>
  <c r="M394" i="12"/>
  <c r="N394" i="12" s="1"/>
  <c r="M382" i="12"/>
  <c r="N382" i="12" s="1"/>
  <c r="M124" i="12"/>
  <c r="N124" i="12" s="1"/>
  <c r="M112" i="12"/>
  <c r="N112" i="12" s="1"/>
  <c r="M100" i="12"/>
  <c r="N100" i="12" s="1"/>
  <c r="M88" i="12"/>
  <c r="N88" i="12" s="1"/>
  <c r="M76" i="12"/>
  <c r="N76" i="12" s="1"/>
  <c r="M64" i="12"/>
  <c r="N64" i="12" s="1"/>
  <c r="M52" i="12"/>
  <c r="N52" i="12" s="1"/>
  <c r="M40" i="12"/>
  <c r="N40" i="12" s="1"/>
  <c r="M28" i="12"/>
  <c r="N28" i="12" s="1"/>
  <c r="M16" i="12"/>
  <c r="N16" i="12" s="1"/>
  <c r="M4" i="12"/>
  <c r="N4" i="12" s="1"/>
  <c r="M1505" i="12"/>
  <c r="N1505" i="12" s="1"/>
  <c r="M1373" i="12"/>
  <c r="N1373" i="12" s="1"/>
  <c r="M671" i="12"/>
  <c r="N671" i="12" s="1"/>
  <c r="M611" i="12"/>
  <c r="N611" i="12" s="1"/>
  <c r="M1662" i="12"/>
  <c r="N1662" i="12" s="1"/>
  <c r="M2106" i="12"/>
  <c r="N2106" i="12" s="1"/>
  <c r="M1914" i="12"/>
  <c r="N1914" i="12" s="1"/>
  <c r="M798" i="12"/>
  <c r="N798" i="12" s="1"/>
  <c r="M786" i="12"/>
  <c r="N786" i="12" s="1"/>
  <c r="M774" i="12"/>
  <c r="N774" i="12" s="1"/>
  <c r="M762" i="12"/>
  <c r="N762" i="12" s="1"/>
  <c r="M750" i="12"/>
  <c r="N750" i="12" s="1"/>
  <c r="M726" i="12"/>
  <c r="N726" i="12" s="1"/>
  <c r="M714" i="12"/>
  <c r="N714" i="12" s="1"/>
  <c r="M624" i="12"/>
  <c r="N624" i="12" s="1"/>
  <c r="M612" i="12"/>
  <c r="N612" i="12" s="1"/>
  <c r="M522" i="12"/>
  <c r="N522" i="12" s="1"/>
  <c r="M510" i="12"/>
  <c r="N510" i="12" s="1"/>
  <c r="M498" i="12"/>
  <c r="N498" i="12" s="1"/>
  <c r="M408" i="12"/>
  <c r="N408" i="12" s="1"/>
  <c r="M396" i="12"/>
  <c r="N396" i="12" s="1"/>
  <c r="M306" i="12"/>
  <c r="N306" i="12" s="1"/>
  <c r="M294" i="12"/>
  <c r="N294" i="12" s="1"/>
  <c r="M264" i="12"/>
  <c r="N264" i="12" s="1"/>
  <c r="M210" i="12"/>
  <c r="N210" i="12" s="1"/>
  <c r="M156" i="12"/>
  <c r="N156" i="12" s="1"/>
  <c r="M102" i="12"/>
  <c r="N102" i="12" s="1"/>
  <c r="M18" i="12"/>
  <c r="N18" i="12" s="1"/>
  <c r="M1463" i="12"/>
  <c r="N1463" i="12" s="1"/>
  <c r="M1409" i="12"/>
  <c r="N1409" i="12" s="1"/>
  <c r="M1253" i="12"/>
  <c r="N1253" i="12" s="1"/>
  <c r="M1229" i="12"/>
  <c r="N1229" i="12" s="1"/>
  <c r="M1181" i="12"/>
  <c r="N1181" i="12" s="1"/>
  <c r="M1091" i="12"/>
  <c r="N1091" i="12" s="1"/>
  <c r="M1067" i="12"/>
  <c r="N1067" i="12" s="1"/>
  <c r="M1055" i="12"/>
  <c r="N1055" i="12" s="1"/>
  <c r="M1025" i="12"/>
  <c r="N1025" i="12" s="1"/>
  <c r="M1013" i="12"/>
  <c r="N1013" i="12" s="1"/>
  <c r="M995" i="12"/>
  <c r="N995" i="12" s="1"/>
  <c r="M977" i="12"/>
  <c r="N977" i="12" s="1"/>
  <c r="M899" i="12"/>
  <c r="N899" i="12" s="1"/>
  <c r="M875" i="12"/>
  <c r="N875" i="12" s="1"/>
  <c r="M857" i="12"/>
  <c r="N857" i="12" s="1"/>
  <c r="M827" i="12"/>
  <c r="N827" i="12" s="1"/>
  <c r="M815" i="12"/>
  <c r="N815" i="12" s="1"/>
  <c r="M791" i="12"/>
  <c r="N791" i="12" s="1"/>
  <c r="M761" i="12"/>
  <c r="N761" i="12" s="1"/>
  <c r="M743" i="12"/>
  <c r="N743" i="12" s="1"/>
  <c r="M719" i="12"/>
  <c r="N719" i="12" s="1"/>
  <c r="M695" i="12"/>
  <c r="N695" i="12" s="1"/>
  <c r="M144" i="12"/>
  <c r="N144" i="12" s="1"/>
  <c r="M646" i="12"/>
  <c r="N646" i="12" s="1"/>
  <c r="M634" i="12"/>
  <c r="N634" i="12" s="1"/>
  <c r="M544" i="12"/>
  <c r="N544" i="12" s="1"/>
  <c r="M466" i="12"/>
  <c r="N466" i="12" s="1"/>
  <c r="M400" i="12"/>
  <c r="N400" i="12" s="1"/>
  <c r="M388" i="12"/>
  <c r="N388" i="12" s="1"/>
  <c r="M376" i="12"/>
  <c r="N376" i="12" s="1"/>
  <c r="M118" i="12"/>
  <c r="N118" i="12" s="1"/>
  <c r="M106" i="12"/>
  <c r="N106" i="12" s="1"/>
  <c r="M82" i="12"/>
  <c r="N82" i="12" s="1"/>
  <c r="M70" i="12"/>
  <c r="N70" i="12" s="1"/>
  <c r="M46" i="12"/>
  <c r="N46" i="12" s="1"/>
  <c r="M34" i="12"/>
  <c r="N34" i="12" s="1"/>
  <c r="M10" i="12"/>
  <c r="N10" i="12" s="1"/>
  <c r="M1481" i="12"/>
  <c r="N1481" i="12" s="1"/>
  <c r="M689" i="12"/>
  <c r="N689" i="12" s="1"/>
  <c r="M635" i="12"/>
  <c r="N635" i="12" s="1"/>
  <c r="M491" i="12"/>
  <c r="N491" i="12" s="1"/>
  <c r="M455" i="12"/>
  <c r="N455" i="12" s="1"/>
  <c r="M198" i="12"/>
  <c r="N198" i="12" s="1"/>
  <c r="M1590" i="12"/>
  <c r="N1590" i="12" s="1"/>
  <c r="M1734" i="12"/>
  <c r="N1734" i="12" s="1"/>
  <c r="M2094" i="12"/>
  <c r="N2094" i="12" s="1"/>
  <c r="M2022" i="12"/>
  <c r="N2022" i="12" s="1"/>
  <c r="M1986" i="12"/>
  <c r="N1986" i="12" s="1"/>
  <c r="M1127" i="12"/>
  <c r="N1127" i="12" s="1"/>
  <c r="M1085" i="12"/>
  <c r="N1085" i="12" s="1"/>
  <c r="M1061" i="12"/>
  <c r="N1061" i="12" s="1"/>
  <c r="M1049" i="12"/>
  <c r="N1049" i="12" s="1"/>
  <c r="M1019" i="12"/>
  <c r="N1019" i="12" s="1"/>
  <c r="M1007" i="12"/>
  <c r="N1007" i="12" s="1"/>
  <c r="M989" i="12"/>
  <c r="N989" i="12" s="1"/>
  <c r="M905" i="12"/>
  <c r="N905" i="12" s="1"/>
  <c r="M881" i="12"/>
  <c r="N881" i="12" s="1"/>
  <c r="M2076" i="12"/>
  <c r="N2076" i="12" s="1"/>
  <c r="M130" i="12"/>
  <c r="N130" i="12" s="1"/>
  <c r="M252" i="12"/>
  <c r="N252" i="12" s="1"/>
  <c r="M1626" i="12"/>
  <c r="N1626" i="12" s="1"/>
  <c r="M1770" i="12"/>
  <c r="N1770" i="12" s="1"/>
  <c r="M1878" i="12"/>
  <c r="N1878" i="12" s="1"/>
  <c r="M1104" i="12"/>
  <c r="N1104" i="12" s="1"/>
  <c r="M1092" i="12"/>
  <c r="N1092" i="12" s="1"/>
  <c r="M1080" i="12"/>
  <c r="N1080" i="12" s="1"/>
  <c r="M1068" i="12"/>
  <c r="N1068" i="12" s="1"/>
  <c r="M1056" i="12"/>
  <c r="N1056" i="12" s="1"/>
  <c r="M1044" i="12"/>
  <c r="N1044" i="12" s="1"/>
  <c r="M1032" i="12"/>
  <c r="N1032" i="12" s="1"/>
  <c r="M1020" i="12"/>
  <c r="N1020" i="12" s="1"/>
  <c r="M1008" i="12"/>
  <c r="N1008" i="12" s="1"/>
  <c r="M996" i="12"/>
  <c r="N996" i="12" s="1"/>
  <c r="M984" i="12"/>
  <c r="N984" i="12" s="1"/>
  <c r="M972" i="12"/>
  <c r="N972" i="12" s="1"/>
  <c r="M816" i="12"/>
  <c r="N816" i="12" s="1"/>
  <c r="M2148" i="12"/>
  <c r="N2148" i="12" s="1"/>
  <c r="M1714" i="12"/>
  <c r="N1714" i="12" s="1"/>
  <c r="M1984" i="12"/>
  <c r="N1984" i="12" s="1"/>
  <c r="M442" i="12"/>
  <c r="N442" i="12" s="1"/>
  <c r="M2020" i="12"/>
  <c r="N2020" i="12" s="1"/>
  <c r="M1750" i="12"/>
  <c r="N1750" i="12" s="1"/>
  <c r="M2056" i="12"/>
  <c r="N2056" i="12" s="1"/>
  <c r="M542" i="12"/>
  <c r="N542" i="12" s="1"/>
  <c r="M1864" i="12"/>
  <c r="N1864" i="12" s="1"/>
  <c r="M1828" i="12"/>
  <c r="N1828" i="12" s="1"/>
  <c r="M1528" i="12"/>
  <c r="N1528" i="12" s="1"/>
  <c r="M1276" i="12"/>
  <c r="N1276" i="12" s="1"/>
  <c r="M1258" i="12"/>
  <c r="N1258" i="12" s="1"/>
  <c r="M1240" i="12"/>
  <c r="N1240" i="12" s="1"/>
  <c r="M1222" i="12"/>
  <c r="N1222" i="12" s="1"/>
  <c r="M1168" i="12"/>
  <c r="N1168" i="12" s="1"/>
  <c r="M1150" i="12"/>
  <c r="N1150" i="12" s="1"/>
  <c r="M1132" i="12"/>
  <c r="N1132" i="12" s="1"/>
  <c r="M1114" i="12"/>
  <c r="N1114" i="12" s="1"/>
  <c r="M1958" i="12"/>
  <c r="N1958" i="12" s="1"/>
  <c r="M2102" i="12"/>
  <c r="N2102" i="12" s="1"/>
  <c r="M557" i="12"/>
  <c r="N557" i="12" s="1"/>
  <c r="M2067" i="12"/>
  <c r="N2067" i="12" s="1"/>
  <c r="M180" i="12"/>
  <c r="N180" i="12" s="1"/>
  <c r="M454" i="12"/>
  <c r="N454" i="12" s="1"/>
  <c r="M1497" i="12"/>
  <c r="N1497" i="12" s="1"/>
  <c r="M1771" i="12"/>
  <c r="N1771" i="12" s="1"/>
  <c r="M1898" i="12"/>
  <c r="N1898" i="12" s="1"/>
  <c r="M2006" i="12"/>
  <c r="N2006" i="12" s="1"/>
  <c r="M2114" i="12"/>
  <c r="N2114" i="12" s="1"/>
  <c r="M98" i="12"/>
  <c r="N98" i="12" s="1"/>
  <c r="M398" i="12"/>
  <c r="N398" i="12" s="1"/>
  <c r="M658" i="12"/>
  <c r="N658" i="12" s="1"/>
  <c r="M1209" i="12"/>
  <c r="N1209" i="12" s="1"/>
  <c r="M1377" i="12"/>
  <c r="N1377" i="12" s="1"/>
  <c r="M1613" i="12"/>
  <c r="N1613" i="12" s="1"/>
  <c r="M1656" i="12"/>
  <c r="N1656" i="12" s="1"/>
  <c r="M1699" i="12"/>
  <c r="N1699" i="12" s="1"/>
  <c r="M1786" i="12"/>
  <c r="N1786" i="12" s="1"/>
  <c r="M1829" i="12"/>
  <c r="N1829" i="12" s="1"/>
  <c r="M1872" i="12"/>
  <c r="N1872" i="12" s="1"/>
  <c r="M1910" i="12"/>
  <c r="N1910" i="12" s="1"/>
  <c r="M1946" i="12"/>
  <c r="N1946" i="12" s="1"/>
  <c r="M1982" i="12"/>
  <c r="N1982" i="12" s="1"/>
  <c r="M2018" i="12"/>
  <c r="N2018" i="12" s="1"/>
  <c r="M2054" i="12"/>
  <c r="N2054" i="12" s="1"/>
  <c r="M2090" i="12"/>
  <c r="N2090" i="12" s="1"/>
  <c r="M2126" i="12"/>
  <c r="N2126" i="12" s="1"/>
  <c r="M709" i="12"/>
  <c r="N709" i="12" s="1"/>
  <c r="M697" i="12"/>
  <c r="N697" i="12" s="1"/>
  <c r="M685" i="12"/>
  <c r="N685" i="12" s="1"/>
  <c r="M631" i="12"/>
  <c r="N631" i="12" s="1"/>
  <c r="M619" i="12"/>
  <c r="N619" i="12" s="1"/>
  <c r="M529" i="12"/>
  <c r="N529" i="12" s="1"/>
  <c r="M517" i="12"/>
  <c r="N517" i="12" s="1"/>
  <c r="M505" i="12"/>
  <c r="N505" i="12" s="1"/>
  <c r="M415" i="12"/>
  <c r="N415" i="12" s="1"/>
  <c r="M403" i="12"/>
  <c r="N403" i="12" s="1"/>
  <c r="M313" i="12"/>
  <c r="N313" i="12" s="1"/>
  <c r="M301" i="12"/>
  <c r="N301" i="12" s="1"/>
  <c r="M289" i="12"/>
  <c r="N289" i="12" s="1"/>
  <c r="M277" i="12"/>
  <c r="N277" i="12" s="1"/>
  <c r="M265" i="12"/>
  <c r="N265" i="12" s="1"/>
  <c r="M253" i="12"/>
  <c r="N253" i="12" s="1"/>
  <c r="M241" i="12"/>
  <c r="N241" i="12" s="1"/>
  <c r="M229" i="12"/>
  <c r="N229" i="12" s="1"/>
  <c r="M217" i="12"/>
  <c r="N217" i="12" s="1"/>
  <c r="M205" i="12"/>
  <c r="N205" i="12" s="1"/>
  <c r="M193" i="12"/>
  <c r="N193" i="12" s="1"/>
  <c r="M181" i="12"/>
  <c r="N181" i="12" s="1"/>
  <c r="M169" i="12"/>
  <c r="N169" i="12" s="1"/>
  <c r="M157" i="12"/>
  <c r="N157" i="12" s="1"/>
  <c r="M145" i="12"/>
  <c r="N145" i="12" s="1"/>
  <c r="M133" i="12"/>
  <c r="N133" i="12" s="1"/>
  <c r="M121" i="12"/>
  <c r="N121" i="12" s="1"/>
  <c r="M109" i="12"/>
  <c r="N109" i="12" s="1"/>
  <c r="M97" i="12"/>
  <c r="N97" i="12" s="1"/>
  <c r="M85" i="12"/>
  <c r="N85" i="12" s="1"/>
  <c r="M73" i="12"/>
  <c r="N73" i="12" s="1"/>
  <c r="M61" i="12"/>
  <c r="N61" i="12" s="1"/>
  <c r="M49" i="12"/>
  <c r="N49" i="12" s="1"/>
  <c r="M37" i="12"/>
  <c r="N37" i="12" s="1"/>
  <c r="M25" i="12"/>
  <c r="N25" i="12" s="1"/>
  <c r="M13" i="12"/>
  <c r="N13" i="12" s="1"/>
  <c r="M1523" i="12"/>
  <c r="N1523" i="12" s="1"/>
  <c r="M1499" i="12"/>
  <c r="N1499" i="12" s="1"/>
  <c r="M1445" i="12"/>
  <c r="N1445" i="12" s="1"/>
  <c r="M1337" i="12"/>
  <c r="N1337" i="12" s="1"/>
  <c r="M1283" i="12"/>
  <c r="N1283" i="12" s="1"/>
  <c r="M1247" i="12"/>
  <c r="N1247" i="12" s="1"/>
  <c r="M1211" i="12"/>
  <c r="N1211" i="12" s="1"/>
  <c r="M1175" i="12"/>
  <c r="N1175" i="12" s="1"/>
  <c r="M1103" i="12"/>
  <c r="N1103" i="12" s="1"/>
  <c r="M983" i="12"/>
  <c r="N983" i="12" s="1"/>
  <c r="M947" i="12"/>
  <c r="N947" i="12" s="1"/>
  <c r="M929" i="12"/>
  <c r="N929" i="12" s="1"/>
  <c r="M108" i="12"/>
  <c r="N108" i="12" s="1"/>
  <c r="M747" i="12"/>
  <c r="N747" i="12" s="1"/>
  <c r="M963" i="12"/>
  <c r="N963" i="12" s="1"/>
  <c r="M1330" i="12"/>
  <c r="N1330" i="12" s="1"/>
  <c r="M1402" i="12"/>
  <c r="N1402" i="12" s="1"/>
  <c r="M1474" i="12"/>
  <c r="N1474" i="12" s="1"/>
  <c r="M1542" i="12"/>
  <c r="N1542" i="12" s="1"/>
  <c r="M1600" i="12"/>
  <c r="N1600" i="12" s="1"/>
  <c r="M1650" i="12"/>
  <c r="N1650" i="12" s="1"/>
  <c r="M1708" i="12"/>
  <c r="N1708" i="12" s="1"/>
  <c r="M1758" i="12"/>
  <c r="N1758" i="12" s="1"/>
  <c r="M1866" i="12"/>
  <c r="N1866" i="12" s="1"/>
  <c r="M1911" i="12"/>
  <c r="N1911" i="12" s="1"/>
  <c r="M1880" i="12"/>
  <c r="N1880" i="12" s="1"/>
  <c r="M1868" i="12"/>
  <c r="N1868" i="12" s="1"/>
  <c r="M1682" i="12"/>
  <c r="N1682" i="12" s="1"/>
  <c r="M1658" i="12"/>
  <c r="N1658" i="12" s="1"/>
  <c r="M1646" i="12"/>
  <c r="N1646" i="12" s="1"/>
  <c r="M1634" i="12"/>
  <c r="N1634" i="12" s="1"/>
  <c r="M1622" i="12"/>
  <c r="N1622" i="12" s="1"/>
  <c r="M1610" i="12"/>
  <c r="N1610" i="12" s="1"/>
  <c r="M1598" i="12"/>
  <c r="N1598" i="12" s="1"/>
  <c r="M1586" i="12"/>
  <c r="N1586" i="12" s="1"/>
  <c r="M1574" i="12"/>
  <c r="N1574" i="12" s="1"/>
  <c r="M1562" i="12"/>
  <c r="N1562" i="12" s="1"/>
  <c r="M1550" i="12"/>
  <c r="N1550" i="12" s="1"/>
  <c r="M1538" i="12"/>
  <c r="N1538" i="12" s="1"/>
  <c r="M1526" i="12"/>
  <c r="N1526" i="12" s="1"/>
  <c r="M1514" i="12"/>
  <c r="N1514" i="12" s="1"/>
  <c r="M1502" i="12"/>
  <c r="N1502" i="12" s="1"/>
  <c r="M1490" i="12"/>
  <c r="N1490" i="12" s="1"/>
  <c r="M1478" i="12"/>
  <c r="N1478" i="12" s="1"/>
  <c r="M1466" i="12"/>
  <c r="N1466" i="12" s="1"/>
  <c r="M1454" i="12"/>
  <c r="N1454" i="12" s="1"/>
  <c r="M1442" i="12"/>
  <c r="N1442" i="12" s="1"/>
  <c r="M1430" i="12"/>
  <c r="N1430" i="12" s="1"/>
  <c r="M1418" i="12"/>
  <c r="N1418" i="12" s="1"/>
  <c r="M1406" i="12"/>
  <c r="N1406" i="12" s="1"/>
  <c r="M1394" i="12"/>
  <c r="N1394" i="12" s="1"/>
  <c r="M1382" i="12"/>
  <c r="N1382" i="12" s="1"/>
  <c r="M1370" i="12"/>
  <c r="N1370" i="12" s="1"/>
  <c r="M1358" i="12"/>
  <c r="N1358" i="12" s="1"/>
  <c r="M1346" i="12"/>
  <c r="N1346" i="12" s="1"/>
  <c r="M1334" i="12"/>
  <c r="N1334" i="12" s="1"/>
  <c r="M1322" i="12"/>
  <c r="N1322" i="12" s="1"/>
  <c r="M1310" i="12"/>
  <c r="N1310" i="12" s="1"/>
  <c r="M1298" i="12"/>
  <c r="N1298" i="12" s="1"/>
  <c r="M1286" i="12"/>
  <c r="N1286" i="12" s="1"/>
  <c r="M1274" i="12"/>
  <c r="N1274" i="12" s="1"/>
  <c r="M1262" i="12"/>
  <c r="N1262" i="12" s="1"/>
  <c r="M1250" i="12"/>
  <c r="N1250" i="12" s="1"/>
  <c r="M1238" i="12"/>
  <c r="N1238" i="12" s="1"/>
  <c r="M1226" i="12"/>
  <c r="N1226" i="12" s="1"/>
  <c r="M1214" i="12"/>
  <c r="N1214" i="12" s="1"/>
  <c r="M1202" i="12"/>
  <c r="N1202" i="12" s="1"/>
  <c r="M1190" i="12"/>
  <c r="N1190" i="12" s="1"/>
  <c r="M1178" i="12"/>
  <c r="N1178" i="12" s="1"/>
  <c r="M1166" i="12"/>
  <c r="N1166" i="12" s="1"/>
  <c r="M1154" i="12"/>
  <c r="N1154" i="12" s="1"/>
  <c r="M1142" i="12"/>
  <c r="N1142" i="12" s="1"/>
  <c r="M1130" i="12"/>
  <c r="N1130" i="12" s="1"/>
  <c r="M1118" i="12"/>
  <c r="N1118" i="12" s="1"/>
  <c r="M1106" i="12"/>
  <c r="N1106" i="12" s="1"/>
  <c r="M1094" i="12"/>
  <c r="N1094" i="12" s="1"/>
  <c r="M1082" i="12"/>
  <c r="N1082" i="12" s="1"/>
  <c r="M1070" i="12"/>
  <c r="N1070" i="12" s="1"/>
  <c r="M1058" i="12"/>
  <c r="N1058" i="12" s="1"/>
  <c r="M1046" i="12"/>
  <c r="N1046" i="12" s="1"/>
  <c r="M1034" i="12"/>
  <c r="N1034" i="12" s="1"/>
  <c r="M1022" i="12"/>
  <c r="N1022" i="12" s="1"/>
  <c r="M1010" i="12"/>
  <c r="N1010" i="12" s="1"/>
  <c r="M998" i="12"/>
  <c r="N998" i="12" s="1"/>
  <c r="M986" i="12"/>
  <c r="N986" i="12" s="1"/>
  <c r="M974" i="12"/>
  <c r="N974" i="12" s="1"/>
  <c r="M962" i="12"/>
  <c r="N962" i="12" s="1"/>
  <c r="M950" i="12"/>
  <c r="N950" i="12" s="1"/>
  <c r="M938" i="12"/>
  <c r="N938" i="12" s="1"/>
  <c r="M926" i="12"/>
  <c r="N926" i="12" s="1"/>
  <c r="M914" i="12"/>
  <c r="N914" i="12" s="1"/>
  <c r="M902" i="12"/>
  <c r="N902" i="12" s="1"/>
  <c r="M680" i="12"/>
  <c r="N680" i="12" s="1"/>
  <c r="M668" i="12"/>
  <c r="N668" i="12" s="1"/>
  <c r="M656" i="12"/>
  <c r="N656" i="12" s="1"/>
  <c r="M566" i="12"/>
  <c r="N566" i="12" s="1"/>
  <c r="M554" i="12"/>
  <c r="N554" i="12" s="1"/>
  <c r="M464" i="12"/>
  <c r="N464" i="12" s="1"/>
  <c r="M452" i="12"/>
  <c r="N452" i="12" s="1"/>
  <c r="M440" i="12"/>
  <c r="N440" i="12" s="1"/>
  <c r="M350" i="12"/>
  <c r="N350" i="12" s="1"/>
  <c r="M338" i="12"/>
  <c r="N338" i="12" s="1"/>
  <c r="M272" i="12"/>
  <c r="N272" i="12" s="1"/>
  <c r="M218" i="12"/>
  <c r="N218" i="12" s="1"/>
  <c r="M164" i="12"/>
  <c r="N164" i="12" s="1"/>
  <c r="M110" i="12"/>
  <c r="N110" i="12" s="1"/>
  <c r="M1487" i="12"/>
  <c r="N1487" i="12" s="1"/>
  <c r="M845" i="12"/>
  <c r="N845" i="12" s="1"/>
  <c r="M779" i="12"/>
  <c r="N779" i="12" s="1"/>
  <c r="M713" i="12"/>
  <c r="N713" i="12" s="1"/>
  <c r="M677" i="12"/>
  <c r="N677" i="12" s="1"/>
  <c r="M623" i="12"/>
  <c r="N623" i="12" s="1"/>
  <c r="M753" i="12"/>
  <c r="N753" i="12" s="1"/>
  <c r="M969" i="12"/>
  <c r="N969" i="12" s="1"/>
  <c r="M1143" i="12"/>
  <c r="N1143" i="12" s="1"/>
  <c r="M1251" i="12"/>
  <c r="N1251" i="12" s="1"/>
  <c r="M1630" i="12"/>
  <c r="N1630" i="12" s="1"/>
  <c r="M1738" i="12"/>
  <c r="N1738" i="12" s="1"/>
  <c r="M1810" i="12"/>
  <c r="N1810" i="12" s="1"/>
  <c r="M1906" i="12"/>
  <c r="N1906" i="12" s="1"/>
  <c r="M1942" i="12"/>
  <c r="N1942" i="12" s="1"/>
  <c r="M1978" i="12"/>
  <c r="N1978" i="12" s="1"/>
  <c r="M2014" i="12"/>
  <c r="N2014" i="12" s="1"/>
  <c r="M2050" i="12"/>
  <c r="N2050" i="12" s="1"/>
  <c r="M2086" i="12"/>
  <c r="N2086" i="12" s="1"/>
  <c r="M2122" i="12"/>
  <c r="N2122" i="12" s="1"/>
  <c r="M675" i="12"/>
  <c r="N675" i="12" s="1"/>
  <c r="M1475" i="12"/>
  <c r="N1475" i="12" s="1"/>
  <c r="M1457" i="12"/>
  <c r="N1457" i="12" s="1"/>
  <c r="M1385" i="12"/>
  <c r="N1385" i="12" s="1"/>
  <c r="M1331" i="12"/>
  <c r="N1331" i="12" s="1"/>
  <c r="M1187" i="12"/>
  <c r="N1187" i="12" s="1"/>
  <c r="M1097" i="12"/>
  <c r="N1097" i="12" s="1"/>
  <c r="M419" i="12"/>
  <c r="N419" i="12" s="1"/>
  <c r="M371" i="12"/>
  <c r="N371" i="12" s="1"/>
  <c r="M72" i="12"/>
  <c r="N72" i="12" s="1"/>
  <c r="M377" i="12"/>
  <c r="N377" i="12" s="1"/>
  <c r="M1108" i="12"/>
  <c r="N1108" i="12" s="1"/>
  <c r="M1216" i="12"/>
  <c r="N1216" i="12" s="1"/>
  <c r="M1552" i="12"/>
  <c r="N1552" i="12" s="1"/>
  <c r="M1631" i="12"/>
  <c r="N1631" i="12" s="1"/>
  <c r="M1703" i="12"/>
  <c r="N1703" i="12" s="1"/>
  <c r="M1782" i="12"/>
  <c r="N1782" i="12" s="1"/>
  <c r="M1876" i="12"/>
  <c r="N1876" i="12" s="1"/>
  <c r="M1943" i="12"/>
  <c r="N1943" i="12" s="1"/>
  <c r="M2081" i="12"/>
  <c r="N2081" i="12" s="1"/>
  <c r="M1096" i="12"/>
  <c r="N1096" i="12" s="1"/>
  <c r="M1084" i="12"/>
  <c r="N1084" i="12" s="1"/>
  <c r="M1072" i="12"/>
  <c r="N1072" i="12" s="1"/>
  <c r="M1060" i="12"/>
  <c r="N1060" i="12" s="1"/>
  <c r="M1048" i="12"/>
  <c r="N1048" i="12" s="1"/>
  <c r="M1036" i="12"/>
  <c r="N1036" i="12" s="1"/>
  <c r="M1024" i="12"/>
  <c r="N1024" i="12" s="1"/>
  <c r="M1012" i="12"/>
  <c r="N1012" i="12" s="1"/>
  <c r="M1000" i="12"/>
  <c r="N1000" i="12" s="1"/>
  <c r="M988" i="12"/>
  <c r="N988" i="12" s="1"/>
  <c r="M976" i="12"/>
  <c r="N976" i="12" s="1"/>
  <c r="M964" i="12"/>
  <c r="N964" i="12" s="1"/>
  <c r="M952" i="12"/>
  <c r="N952" i="12" s="1"/>
  <c r="M940" i="12"/>
  <c r="N940" i="12" s="1"/>
  <c r="M928" i="12"/>
  <c r="N928" i="12" s="1"/>
  <c r="M916" i="12"/>
  <c r="N916" i="12" s="1"/>
  <c r="M904" i="12"/>
  <c r="N904" i="12" s="1"/>
  <c r="M892" i="12"/>
  <c r="N892" i="12" s="1"/>
  <c r="M880" i="12"/>
  <c r="N880" i="12" s="1"/>
  <c r="M868" i="12"/>
  <c r="N868" i="12" s="1"/>
  <c r="M856" i="12"/>
  <c r="N856" i="12" s="1"/>
  <c r="M844" i="12"/>
  <c r="N844" i="12" s="1"/>
  <c r="M832" i="12"/>
  <c r="N832" i="12" s="1"/>
  <c r="M820" i="12"/>
  <c r="N820" i="12" s="1"/>
  <c r="M808" i="12"/>
  <c r="N808" i="12" s="1"/>
  <c r="M796" i="12"/>
  <c r="N796" i="12" s="1"/>
  <c r="M784" i="12"/>
  <c r="N784" i="12" s="1"/>
  <c r="M772" i="12"/>
  <c r="N772" i="12" s="1"/>
  <c r="M760" i="12"/>
  <c r="N760" i="12" s="1"/>
  <c r="M748" i="12"/>
  <c r="N748" i="12" s="1"/>
  <c r="M736" i="12"/>
  <c r="N736" i="12" s="1"/>
  <c r="M724" i="12"/>
  <c r="N724" i="12" s="1"/>
  <c r="M712" i="12"/>
  <c r="N712" i="12" s="1"/>
  <c r="M700" i="12"/>
  <c r="N700" i="12" s="1"/>
  <c r="M610" i="12"/>
  <c r="N610" i="12" s="1"/>
  <c r="M598" i="12"/>
  <c r="N598" i="12" s="1"/>
  <c r="M562" i="12"/>
  <c r="N562" i="12" s="1"/>
  <c r="M532" i="12"/>
  <c r="N532" i="12" s="1"/>
  <c r="M520" i="12"/>
  <c r="N520" i="12" s="1"/>
  <c r="M418" i="12"/>
  <c r="N418" i="12" s="1"/>
  <c r="M364" i="12"/>
  <c r="N364" i="12" s="1"/>
  <c r="M352" i="12"/>
  <c r="N352" i="12" s="1"/>
  <c r="M340" i="12"/>
  <c r="N340" i="12" s="1"/>
  <c r="M268" i="12"/>
  <c r="N268" i="12" s="1"/>
  <c r="M160" i="12"/>
  <c r="N160" i="12" s="1"/>
  <c r="M1698" i="12"/>
  <c r="N1698" i="12" s="1"/>
  <c r="M1842" i="12"/>
  <c r="N1842" i="12" s="1"/>
  <c r="M1530" i="12"/>
  <c r="N1530" i="12" s="1"/>
  <c r="M1518" i="12"/>
  <c r="N1518" i="12" s="1"/>
  <c r="M1506" i="12"/>
  <c r="N1506" i="12" s="1"/>
  <c r="M1494" i="12"/>
  <c r="N1494" i="12" s="1"/>
  <c r="M1482" i="12"/>
  <c r="N1482" i="12" s="1"/>
  <c r="M1470" i="12"/>
  <c r="N1470" i="12" s="1"/>
  <c r="M1458" i="12"/>
  <c r="N1458" i="12" s="1"/>
  <c r="M1446" i="12"/>
  <c r="N1446" i="12" s="1"/>
  <c r="M1146" i="12"/>
  <c r="N1146" i="12" s="1"/>
  <c r="M882" i="12"/>
  <c r="N882" i="12" s="1"/>
  <c r="M696" i="12"/>
  <c r="N696" i="12" s="1"/>
  <c r="M684" i="12"/>
  <c r="N684" i="12" s="1"/>
  <c r="M594" i="12"/>
  <c r="N594" i="12" s="1"/>
  <c r="M582" i="12"/>
  <c r="N582" i="12" s="1"/>
  <c r="M570" i="12"/>
  <c r="N570" i="12" s="1"/>
  <c r="M480" i="12"/>
  <c r="N480" i="12" s="1"/>
  <c r="M468" i="12"/>
  <c r="N468" i="12" s="1"/>
  <c r="M378" i="12"/>
  <c r="N378" i="12" s="1"/>
  <c r="M366" i="12"/>
  <c r="N366" i="12" s="1"/>
  <c r="M354" i="12"/>
  <c r="N354" i="12" s="1"/>
  <c r="M246" i="12"/>
  <c r="N246" i="12" s="1"/>
  <c r="M192" i="12"/>
  <c r="N192" i="12" s="1"/>
  <c r="M138" i="12"/>
  <c r="N138" i="12" s="1"/>
  <c r="M84" i="12"/>
  <c r="N84" i="12" s="1"/>
  <c r="M42" i="12"/>
  <c r="N42" i="12" s="1"/>
  <c r="M1841" i="12"/>
  <c r="N1841" i="12" s="1"/>
  <c r="M659" i="12"/>
  <c r="N659" i="12" s="1"/>
  <c r="M641" i="12"/>
  <c r="N641" i="12" s="1"/>
  <c r="M1994" i="12"/>
  <c r="N1994" i="12" s="1"/>
  <c r="M2066" i="12"/>
  <c r="N2066" i="12" s="1"/>
  <c r="M578" i="12"/>
  <c r="N578" i="12" s="1"/>
  <c r="M1564" i="12"/>
  <c r="N1564" i="12" s="1"/>
  <c r="M1995" i="12"/>
  <c r="N1995" i="12" s="1"/>
  <c r="M609" i="12"/>
  <c r="N609" i="12" s="1"/>
  <c r="M213" i="12"/>
  <c r="N213" i="12" s="1"/>
  <c r="M1732" i="12"/>
  <c r="N1732" i="12" s="1"/>
  <c r="M58" i="12"/>
  <c r="N58" i="12" s="1"/>
  <c r="M1367" i="12"/>
  <c r="N1367" i="12" s="1"/>
  <c r="M1349" i="12"/>
  <c r="N1349" i="12" s="1"/>
  <c r="M1295" i="12"/>
  <c r="N1295" i="12" s="1"/>
  <c r="M1133" i="12"/>
  <c r="N1133" i="12" s="1"/>
  <c r="M260" i="12"/>
  <c r="N260" i="12" s="1"/>
  <c r="M528" i="12"/>
  <c r="N528" i="12" s="1"/>
  <c r="M993" i="12"/>
  <c r="N993" i="12" s="1"/>
  <c r="M1413" i="12"/>
  <c r="N1413" i="12" s="1"/>
  <c r="M1548" i="12"/>
  <c r="N1548" i="12" s="1"/>
  <c r="M1591" i="12"/>
  <c r="N1591" i="12" s="1"/>
  <c r="M1635" i="12"/>
  <c r="N1635" i="12" s="1"/>
  <c r="M1678" i="12"/>
  <c r="N1678" i="12" s="1"/>
  <c r="M1721" i="12"/>
  <c r="N1721" i="12" s="1"/>
  <c r="M1764" i="12"/>
  <c r="N1764" i="12" s="1"/>
  <c r="M1807" i="12"/>
  <c r="N1807" i="12" s="1"/>
  <c r="M1892" i="12"/>
  <c r="N1892" i="12" s="1"/>
  <c r="M1928" i="12"/>
  <c r="N1928" i="12" s="1"/>
  <c r="M1964" i="12"/>
  <c r="N1964" i="12" s="1"/>
  <c r="M2000" i="12"/>
  <c r="N2000" i="12" s="1"/>
  <c r="M2036" i="12"/>
  <c r="N2036" i="12" s="1"/>
  <c r="M2072" i="12"/>
  <c r="N2072" i="12" s="1"/>
  <c r="M2108" i="12"/>
  <c r="N2108" i="12" s="1"/>
  <c r="M2144" i="12"/>
  <c r="N2144" i="12" s="1"/>
  <c r="M703" i="12"/>
  <c r="N703" i="12" s="1"/>
  <c r="M691" i="12"/>
  <c r="N691" i="12" s="1"/>
  <c r="M625" i="12"/>
  <c r="N625" i="12" s="1"/>
  <c r="M613" i="12"/>
  <c r="N613" i="12" s="1"/>
  <c r="M523" i="12"/>
  <c r="N523" i="12" s="1"/>
  <c r="M511" i="12"/>
  <c r="N511" i="12" s="1"/>
  <c r="M421" i="12"/>
  <c r="N421" i="12" s="1"/>
  <c r="M409" i="12"/>
  <c r="N409" i="12" s="1"/>
  <c r="M397" i="12"/>
  <c r="N397" i="12" s="1"/>
  <c r="M307" i="12"/>
  <c r="N307" i="12" s="1"/>
  <c r="M295" i="12"/>
  <c r="N295" i="12" s="1"/>
  <c r="M283" i="12"/>
  <c r="N283" i="12" s="1"/>
  <c r="M271" i="12"/>
  <c r="N271" i="12" s="1"/>
  <c r="M259" i="12"/>
  <c r="N259" i="12" s="1"/>
  <c r="M247" i="12"/>
  <c r="N247" i="12" s="1"/>
  <c r="M235" i="12"/>
  <c r="N235" i="12" s="1"/>
  <c r="M223" i="12"/>
  <c r="N223" i="12" s="1"/>
  <c r="M211" i="12"/>
  <c r="N211" i="12" s="1"/>
  <c r="M199" i="12"/>
  <c r="N199" i="12" s="1"/>
  <c r="M187" i="12"/>
  <c r="N187" i="12" s="1"/>
  <c r="M175" i="12"/>
  <c r="N175" i="12" s="1"/>
  <c r="M163" i="12"/>
  <c r="N163" i="12" s="1"/>
  <c r="M151" i="12"/>
  <c r="N151" i="12" s="1"/>
  <c r="M139" i="12"/>
  <c r="N139" i="12" s="1"/>
  <c r="M127" i="12"/>
  <c r="N127" i="12" s="1"/>
  <c r="M115" i="12"/>
  <c r="N115" i="12" s="1"/>
  <c r="M103" i="12"/>
  <c r="N103" i="12" s="1"/>
  <c r="M91" i="12"/>
  <c r="N91" i="12" s="1"/>
  <c r="M79" i="12"/>
  <c r="N79" i="12" s="1"/>
  <c r="M67" i="12"/>
  <c r="N67" i="12" s="1"/>
  <c r="M55" i="12"/>
  <c r="N55" i="12" s="1"/>
  <c r="M43" i="12"/>
  <c r="N43" i="12" s="1"/>
  <c r="M31" i="12"/>
  <c r="N31" i="12" s="1"/>
  <c r="M19" i="12"/>
  <c r="N19" i="12" s="1"/>
  <c r="M7" i="12"/>
  <c r="N7" i="12" s="1"/>
  <c r="M1535" i="12"/>
  <c r="N1535" i="12" s="1"/>
  <c r="M1517" i="12"/>
  <c r="N1517" i="12" s="1"/>
  <c r="M1451" i="12"/>
  <c r="N1451" i="12" s="1"/>
  <c r="M1427" i="12"/>
  <c r="N1427" i="12" s="1"/>
  <c r="M1307" i="12"/>
  <c r="N1307" i="12" s="1"/>
  <c r="M1265" i="12"/>
  <c r="N1265" i="12" s="1"/>
  <c r="M1235" i="12"/>
  <c r="N1235" i="12" s="1"/>
  <c r="M1217" i="12"/>
  <c r="N1217" i="12" s="1"/>
  <c r="M1199" i="12"/>
  <c r="N1199" i="12" s="1"/>
  <c r="M1109" i="12"/>
  <c r="N1109" i="12" s="1"/>
  <c r="M1001" i="12"/>
  <c r="N1001" i="12" s="1"/>
  <c r="M959" i="12"/>
  <c r="N959" i="12" s="1"/>
  <c r="M935" i="12"/>
  <c r="N935" i="12" s="1"/>
  <c r="M270" i="12"/>
  <c r="N270" i="12" s="1"/>
  <c r="M622" i="12"/>
  <c r="N622" i="12" s="1"/>
  <c r="M855" i="12"/>
  <c r="N855" i="12" s="1"/>
  <c r="M1071" i="12"/>
  <c r="N1071" i="12" s="1"/>
  <c r="M1294" i="12"/>
  <c r="N1294" i="12" s="1"/>
  <c r="M1366" i="12"/>
  <c r="N1366" i="12" s="1"/>
  <c r="M1438" i="12"/>
  <c r="N1438" i="12" s="1"/>
  <c r="M1510" i="12"/>
  <c r="N1510" i="12" s="1"/>
  <c r="M1571" i="12"/>
  <c r="N1571" i="12" s="1"/>
  <c r="M1629" i="12"/>
  <c r="N1629" i="12" s="1"/>
  <c r="M1787" i="12"/>
  <c r="N1787" i="12" s="1"/>
  <c r="M1893" i="12"/>
  <c r="N1893" i="12" s="1"/>
  <c r="M1676" i="12"/>
  <c r="N1676" i="12" s="1"/>
  <c r="M1664" i="12"/>
  <c r="N1664" i="12" s="1"/>
  <c r="M1652" i="12"/>
  <c r="N1652" i="12" s="1"/>
  <c r="M1640" i="12"/>
  <c r="N1640" i="12" s="1"/>
  <c r="M1628" i="12"/>
  <c r="N1628" i="12" s="1"/>
  <c r="M1616" i="12"/>
  <c r="N1616" i="12" s="1"/>
  <c r="M1604" i="12"/>
  <c r="N1604" i="12" s="1"/>
  <c r="M1592" i="12"/>
  <c r="N1592" i="12" s="1"/>
  <c r="M1580" i="12"/>
  <c r="N1580" i="12" s="1"/>
  <c r="M1568" i="12"/>
  <c r="N1568" i="12" s="1"/>
  <c r="M1556" i="12"/>
  <c r="N1556" i="12" s="1"/>
  <c r="M1544" i="12"/>
  <c r="N1544" i="12" s="1"/>
  <c r="M1532" i="12"/>
  <c r="N1532" i="12" s="1"/>
  <c r="M1520" i="12"/>
  <c r="N1520" i="12" s="1"/>
  <c r="M1508" i="12"/>
  <c r="N1508" i="12" s="1"/>
  <c r="M1496" i="12"/>
  <c r="N1496" i="12" s="1"/>
  <c r="M1484" i="12"/>
  <c r="N1484" i="12" s="1"/>
  <c r="M1472" i="12"/>
  <c r="N1472" i="12" s="1"/>
  <c r="M1460" i="12"/>
  <c r="N1460" i="12" s="1"/>
  <c r="M1448" i="12"/>
  <c r="N1448" i="12" s="1"/>
  <c r="M1436" i="12"/>
  <c r="N1436" i="12" s="1"/>
  <c r="M1424" i="12"/>
  <c r="N1424" i="12" s="1"/>
  <c r="M1412" i="12"/>
  <c r="N1412" i="12" s="1"/>
  <c r="M1400" i="12"/>
  <c r="N1400" i="12" s="1"/>
  <c r="M1388" i="12"/>
  <c r="N1388" i="12" s="1"/>
  <c r="M1376" i="12"/>
  <c r="N1376" i="12" s="1"/>
  <c r="M1364" i="12"/>
  <c r="N1364" i="12" s="1"/>
  <c r="M1352" i="12"/>
  <c r="N1352" i="12" s="1"/>
  <c r="M1340" i="12"/>
  <c r="N1340" i="12" s="1"/>
  <c r="M1328" i="12"/>
  <c r="N1328" i="12" s="1"/>
  <c r="M1316" i="12"/>
  <c r="N1316" i="12" s="1"/>
  <c r="M1304" i="12"/>
  <c r="N1304" i="12" s="1"/>
  <c r="M1292" i="12"/>
  <c r="N1292" i="12" s="1"/>
  <c r="M1280" i="12"/>
  <c r="N1280" i="12" s="1"/>
  <c r="M1268" i="12"/>
  <c r="N1268" i="12" s="1"/>
  <c r="M1256" i="12"/>
  <c r="N1256" i="12" s="1"/>
  <c r="M1244" i="12"/>
  <c r="N1244" i="12" s="1"/>
  <c r="M1232" i="12"/>
  <c r="N1232" i="12" s="1"/>
  <c r="M1220" i="12"/>
  <c r="N1220" i="12" s="1"/>
  <c r="M1208" i="12"/>
  <c r="N1208" i="12" s="1"/>
  <c r="M1196" i="12"/>
  <c r="N1196" i="12" s="1"/>
  <c r="M1184" i="12"/>
  <c r="N1184" i="12" s="1"/>
  <c r="M1172" i="12"/>
  <c r="N1172" i="12" s="1"/>
  <c r="M1160" i="12"/>
  <c r="N1160" i="12" s="1"/>
  <c r="M1148" i="12"/>
  <c r="N1148" i="12" s="1"/>
  <c r="M1136" i="12"/>
  <c r="N1136" i="12" s="1"/>
  <c r="M1124" i="12"/>
  <c r="N1124" i="12" s="1"/>
  <c r="M1112" i="12"/>
  <c r="N1112" i="12" s="1"/>
  <c r="M1100" i="12"/>
  <c r="N1100" i="12" s="1"/>
  <c r="M1088" i="12"/>
  <c r="N1088" i="12" s="1"/>
  <c r="M1076" i="12"/>
  <c r="N1076" i="12" s="1"/>
  <c r="M1064" i="12"/>
  <c r="N1064" i="12" s="1"/>
  <c r="M1052" i="12"/>
  <c r="N1052" i="12" s="1"/>
  <c r="M1040" i="12"/>
  <c r="N1040" i="12" s="1"/>
  <c r="M1028" i="12"/>
  <c r="N1028" i="12" s="1"/>
  <c r="M1016" i="12"/>
  <c r="N1016" i="12" s="1"/>
  <c r="M1004" i="12"/>
  <c r="N1004" i="12" s="1"/>
  <c r="M992" i="12"/>
  <c r="N992" i="12" s="1"/>
  <c r="M980" i="12"/>
  <c r="N980" i="12" s="1"/>
  <c r="M968" i="12"/>
  <c r="N968" i="12" s="1"/>
  <c r="M956" i="12"/>
  <c r="N956" i="12" s="1"/>
  <c r="M944" i="12"/>
  <c r="N944" i="12" s="1"/>
  <c r="M932" i="12"/>
  <c r="N932" i="12" s="1"/>
  <c r="M920" i="12"/>
  <c r="N920" i="12" s="1"/>
  <c r="M908" i="12"/>
  <c r="N908" i="12" s="1"/>
  <c r="M896" i="12"/>
  <c r="N896" i="12" s="1"/>
  <c r="M824" i="12"/>
  <c r="N824" i="12" s="1"/>
  <c r="M674" i="12"/>
  <c r="N674" i="12" s="1"/>
  <c r="M662" i="12"/>
  <c r="N662" i="12" s="1"/>
  <c r="M572" i="12"/>
  <c r="N572" i="12" s="1"/>
  <c r="M560" i="12"/>
  <c r="N560" i="12" s="1"/>
  <c r="M548" i="12"/>
  <c r="N548" i="12" s="1"/>
  <c r="M458" i="12"/>
  <c r="N458" i="12" s="1"/>
  <c r="M446" i="12"/>
  <c r="N446" i="12" s="1"/>
  <c r="M356" i="12"/>
  <c r="N356" i="12" s="1"/>
  <c r="M344" i="12"/>
  <c r="N344" i="12" s="1"/>
  <c r="M332" i="12"/>
  <c r="N332" i="12" s="1"/>
  <c r="M266" i="12"/>
  <c r="N266" i="12" s="1"/>
  <c r="M212" i="12"/>
  <c r="N212" i="12" s="1"/>
  <c r="M158" i="12"/>
  <c r="N158" i="12" s="1"/>
  <c r="M104" i="12"/>
  <c r="N104" i="12" s="1"/>
  <c r="M863" i="12"/>
  <c r="N863" i="12" s="1"/>
  <c r="M797" i="12"/>
  <c r="N797" i="12" s="1"/>
  <c r="M737" i="12"/>
  <c r="N737" i="12" s="1"/>
  <c r="M683" i="12"/>
  <c r="N683" i="12" s="1"/>
  <c r="M647" i="12"/>
  <c r="N647" i="12" s="1"/>
  <c r="M599" i="12"/>
  <c r="N599" i="12" s="1"/>
  <c r="M586" i="12"/>
  <c r="N586" i="12" s="1"/>
  <c r="M861" i="12"/>
  <c r="N861" i="12" s="1"/>
  <c r="M1551" i="12"/>
  <c r="N1551" i="12" s="1"/>
  <c r="M1601" i="12"/>
  <c r="N1601" i="12" s="1"/>
  <c r="M1659" i="12"/>
  <c r="N1659" i="12" s="1"/>
  <c r="M1709" i="12"/>
  <c r="N1709" i="12" s="1"/>
  <c r="M1774" i="12"/>
  <c r="N1774" i="12" s="1"/>
  <c r="M1839" i="12"/>
  <c r="N1839" i="12" s="1"/>
  <c r="M1888" i="12"/>
  <c r="N1888" i="12" s="1"/>
  <c r="M1924" i="12"/>
  <c r="N1924" i="12" s="1"/>
  <c r="M1960" i="12"/>
  <c r="N1960" i="12" s="1"/>
  <c r="M1996" i="12"/>
  <c r="N1996" i="12" s="1"/>
  <c r="M2032" i="12"/>
  <c r="N2032" i="12" s="1"/>
  <c r="M2068" i="12"/>
  <c r="N2068" i="12" s="1"/>
  <c r="M2104" i="12"/>
  <c r="N2104" i="12" s="1"/>
  <c r="M2140" i="12"/>
  <c r="N2140" i="12" s="1"/>
  <c r="M1511" i="12"/>
  <c r="N1511" i="12" s="1"/>
  <c r="M1277" i="12"/>
  <c r="N1277" i="12" s="1"/>
  <c r="M1151" i="12"/>
  <c r="N1151" i="12" s="1"/>
  <c r="M1115" i="12"/>
  <c r="N1115" i="12" s="1"/>
  <c r="M1079" i="12"/>
  <c r="N1079" i="12" s="1"/>
  <c r="M533" i="12"/>
  <c r="N533" i="12" s="1"/>
  <c r="M389" i="12"/>
  <c r="N389" i="12" s="1"/>
  <c r="M365" i="12"/>
  <c r="N365" i="12" s="1"/>
  <c r="M234" i="12"/>
  <c r="N234" i="12" s="1"/>
  <c r="M1162" i="12"/>
  <c r="N1162" i="12" s="1"/>
  <c r="M1270" i="12"/>
  <c r="N1270" i="12" s="1"/>
  <c r="M1660" i="12"/>
  <c r="N1660" i="12" s="1"/>
  <c r="M1746" i="12"/>
  <c r="N1746" i="12" s="1"/>
  <c r="M1840" i="12"/>
  <c r="N1840" i="12" s="1"/>
  <c r="M2117" i="12"/>
  <c r="N2117" i="12" s="1"/>
  <c r="M1090" i="12"/>
  <c r="N1090" i="12" s="1"/>
  <c r="M1078" i="12"/>
  <c r="N1078" i="12" s="1"/>
  <c r="M1066" i="12"/>
  <c r="N1066" i="12" s="1"/>
  <c r="M1054" i="12"/>
  <c r="N1054" i="12" s="1"/>
  <c r="M1042" i="12"/>
  <c r="N1042" i="12" s="1"/>
  <c r="M1030" i="12"/>
  <c r="N1030" i="12" s="1"/>
  <c r="M1018" i="12"/>
  <c r="N1018" i="12" s="1"/>
  <c r="M1006" i="12"/>
  <c r="N1006" i="12" s="1"/>
  <c r="M994" i="12"/>
  <c r="N994" i="12" s="1"/>
  <c r="M982" i="12"/>
  <c r="N982" i="12" s="1"/>
  <c r="M970" i="12"/>
  <c r="N970" i="12" s="1"/>
  <c r="M958" i="12"/>
  <c r="N958" i="12" s="1"/>
  <c r="M946" i="12"/>
  <c r="N946" i="12" s="1"/>
  <c r="M934" i="12"/>
  <c r="N934" i="12" s="1"/>
  <c r="M922" i="12"/>
  <c r="N922" i="12" s="1"/>
  <c r="M910" i="12"/>
  <c r="N910" i="12" s="1"/>
  <c r="M898" i="12"/>
  <c r="N898" i="12" s="1"/>
  <c r="M886" i="12"/>
  <c r="N886" i="12" s="1"/>
  <c r="M874" i="12"/>
  <c r="N874" i="12" s="1"/>
  <c r="M862" i="12"/>
  <c r="N862" i="12" s="1"/>
  <c r="M850" i="12"/>
  <c r="N850" i="12" s="1"/>
  <c r="M838" i="12"/>
  <c r="N838" i="12" s="1"/>
  <c r="M826" i="12"/>
  <c r="N826" i="12" s="1"/>
  <c r="M814" i="12"/>
  <c r="N814" i="12" s="1"/>
  <c r="M802" i="12"/>
  <c r="N802" i="12" s="1"/>
  <c r="M790" i="12"/>
  <c r="N790" i="12" s="1"/>
  <c r="M778" i="12"/>
  <c r="N778" i="12" s="1"/>
  <c r="M766" i="12"/>
  <c r="N766" i="12" s="1"/>
  <c r="M754" i="12"/>
  <c r="N754" i="12" s="1"/>
  <c r="M742" i="12"/>
  <c r="N742" i="12" s="1"/>
  <c r="M730" i="12"/>
  <c r="N730" i="12" s="1"/>
  <c r="M718" i="12"/>
  <c r="N718" i="12" s="1"/>
  <c r="M706" i="12"/>
  <c r="N706" i="12" s="1"/>
  <c r="M616" i="12"/>
  <c r="N616" i="12" s="1"/>
  <c r="M604" i="12"/>
  <c r="N604" i="12" s="1"/>
  <c r="M592" i="12"/>
  <c r="N592" i="12" s="1"/>
  <c r="M538" i="12"/>
  <c r="N538" i="12" s="1"/>
  <c r="M436" i="12"/>
  <c r="N436" i="12" s="1"/>
  <c r="M358" i="12"/>
  <c r="N358" i="12" s="1"/>
  <c r="M346" i="12"/>
  <c r="N346" i="12" s="1"/>
  <c r="M214" i="12"/>
  <c r="N214" i="12" s="1"/>
  <c r="M1909" i="12"/>
  <c r="N1909" i="12" s="1"/>
  <c r="M1524" i="12"/>
  <c r="N1524" i="12" s="1"/>
  <c r="M1512" i="12"/>
  <c r="N1512" i="12" s="1"/>
  <c r="M1500" i="12"/>
  <c r="N1500" i="12" s="1"/>
  <c r="M1488" i="12"/>
  <c r="N1488" i="12" s="1"/>
  <c r="M1476" i="12"/>
  <c r="N1476" i="12" s="1"/>
  <c r="M1464" i="12"/>
  <c r="N1464" i="12" s="1"/>
  <c r="M1452" i="12"/>
  <c r="N1452" i="12" s="1"/>
  <c r="M1440" i="12"/>
  <c r="N1440" i="12" s="1"/>
  <c r="M1308" i="12"/>
  <c r="N1308" i="12" s="1"/>
  <c r="M702" i="12"/>
  <c r="N702" i="12" s="1"/>
  <c r="M690" i="12"/>
  <c r="N690" i="12" s="1"/>
  <c r="M678" i="12"/>
  <c r="N678" i="12" s="1"/>
  <c r="M588" i="12"/>
  <c r="N588" i="12" s="1"/>
  <c r="M576" i="12"/>
  <c r="N576" i="12" s="1"/>
  <c r="M486" i="12"/>
  <c r="N486" i="12" s="1"/>
  <c r="M474" i="12"/>
  <c r="N474" i="12" s="1"/>
  <c r="M462" i="12"/>
  <c r="N462" i="12" s="1"/>
  <c r="M372" i="12"/>
  <c r="N372" i="12" s="1"/>
  <c r="M360" i="12"/>
  <c r="N360" i="12" s="1"/>
  <c r="M240" i="12"/>
  <c r="N240" i="12" s="1"/>
  <c r="M186" i="12"/>
  <c r="N186" i="12" s="1"/>
  <c r="M132" i="12"/>
  <c r="N132" i="12" s="1"/>
  <c r="M78" i="12"/>
  <c r="N78" i="12" s="1"/>
  <c r="M6" i="12"/>
  <c r="N6" i="12" s="1"/>
  <c r="M653" i="12"/>
  <c r="N653" i="12" s="1"/>
  <c r="M1959" i="12"/>
  <c r="N1959" i="12" s="1"/>
  <c r="M1778" i="12"/>
  <c r="N1778" i="12" s="1"/>
  <c r="M825" i="12"/>
  <c r="N825" i="12" s="1"/>
  <c r="M1767" i="12"/>
  <c r="N1767" i="12" s="1"/>
  <c r="M1882" i="12"/>
  <c r="N1882" i="12" s="1"/>
  <c r="M2062" i="12"/>
  <c r="N2062" i="12" s="1"/>
  <c r="M2134" i="12"/>
  <c r="N2134" i="12" s="1"/>
  <c r="M525" i="12"/>
  <c r="N525" i="12" s="1"/>
  <c r="M321" i="12"/>
  <c r="N321" i="12" s="1"/>
  <c r="M94" i="12"/>
  <c r="N94" i="12" s="1"/>
  <c r="M22" i="12"/>
  <c r="N22" i="12" s="1"/>
  <c r="M1173" i="12"/>
  <c r="N1173" i="12" s="1"/>
  <c r="M1934" i="12"/>
  <c r="N1934" i="12" s="1"/>
  <c r="M2042" i="12"/>
  <c r="N2042" i="12" s="1"/>
  <c r="M2078" i="12"/>
  <c r="N2078" i="12" s="1"/>
  <c r="M1378" i="12"/>
  <c r="N1378" i="12" s="1"/>
  <c r="M1522" i="12"/>
  <c r="N1522" i="12" s="1"/>
  <c r="M1636" i="12"/>
  <c r="N1636" i="12" s="1"/>
  <c r="M1794" i="12"/>
  <c r="N1794" i="12" s="1"/>
  <c r="M1899" i="12"/>
  <c r="N1899" i="12" s="1"/>
  <c r="M897" i="12"/>
  <c r="N897" i="12" s="1"/>
  <c r="M1846" i="12"/>
  <c r="N1846" i="12" s="1"/>
  <c r="M1894" i="12"/>
  <c r="N1894" i="12" s="1"/>
  <c r="M1966" i="12"/>
  <c r="N1966" i="12" s="1"/>
  <c r="M2002" i="12"/>
  <c r="N2002" i="12" s="1"/>
  <c r="M2038" i="12"/>
  <c r="N2038" i="12" s="1"/>
  <c r="M2074" i="12"/>
  <c r="N2074" i="12" s="1"/>
  <c r="M2110" i="12"/>
  <c r="N2110" i="12" s="1"/>
  <c r="M2146" i="12"/>
  <c r="N2146" i="12" s="1"/>
  <c r="M288" i="12"/>
  <c r="N288" i="12" s="1"/>
  <c r="M975" i="12"/>
  <c r="N975" i="12" s="1"/>
  <c r="M1180" i="12"/>
  <c r="N1180" i="12" s="1"/>
  <c r="M1602" i="12"/>
  <c r="N1602" i="12" s="1"/>
  <c r="M1674" i="12"/>
  <c r="N1674" i="12" s="1"/>
  <c r="M1854" i="12"/>
  <c r="N1854" i="12" s="1"/>
  <c r="M1931" i="12"/>
  <c r="N1931" i="12" s="1"/>
  <c r="M1991" i="12"/>
  <c r="N1991" i="12" s="1"/>
  <c r="M461" i="12"/>
  <c r="N461" i="12" s="1"/>
  <c r="M24" i="12"/>
  <c r="N24" i="12" s="1"/>
  <c r="M1806" i="12"/>
  <c r="N1806" i="12" s="1"/>
  <c r="M2030" i="12"/>
  <c r="N2030" i="12" s="1"/>
  <c r="M2138" i="12"/>
  <c r="N2138" i="12" s="1"/>
  <c r="M2031" i="12"/>
  <c r="N2031" i="12" s="1"/>
  <c r="M456" i="12"/>
  <c r="N456" i="12" s="1"/>
  <c r="M2098" i="12"/>
  <c r="N2098" i="12" s="1"/>
  <c r="M681" i="12"/>
  <c r="N681" i="12" s="1"/>
  <c r="M1818" i="12"/>
  <c r="N1818" i="12" s="1"/>
  <c r="M312" i="12"/>
  <c r="N312" i="12" s="1"/>
  <c r="M1029" i="12"/>
  <c r="N1029" i="12" s="1"/>
  <c r="M1353" i="12"/>
  <c r="N1353" i="12" s="1"/>
  <c r="M1555" i="12"/>
  <c r="N1555" i="12" s="1"/>
  <c r="M1728" i="12"/>
  <c r="N1728" i="12" s="1"/>
  <c r="M1858" i="12"/>
  <c r="N1858" i="12" s="1"/>
  <c r="M1970" i="12"/>
  <c r="N1970" i="12" s="1"/>
  <c r="M362" i="12"/>
  <c r="N362" i="12" s="1"/>
  <c r="M1306" i="12"/>
  <c r="N1306" i="12" s="1"/>
  <c r="M1450" i="12"/>
  <c r="N1450" i="12" s="1"/>
  <c r="M1578" i="12"/>
  <c r="N1578" i="12" s="1"/>
  <c r="M1686" i="12"/>
  <c r="N1686" i="12" s="1"/>
  <c r="M1744" i="12"/>
  <c r="N1744" i="12" s="1"/>
  <c r="M1558" i="12"/>
  <c r="N1558" i="12" s="1"/>
  <c r="M355" i="12"/>
  <c r="N355" i="12" s="1"/>
  <c r="M614" i="12"/>
  <c r="N614" i="12" s="1"/>
  <c r="M1191" i="12"/>
  <c r="N1191" i="12" s="1"/>
  <c r="M1293" i="12"/>
  <c r="N1293" i="12" s="1"/>
  <c r="M1437" i="12"/>
  <c r="N1437" i="12" s="1"/>
  <c r="M1649" i="12"/>
  <c r="N1649" i="12" s="1"/>
  <c r="M1692" i="12"/>
  <c r="N1692" i="12" s="1"/>
  <c r="M1735" i="12"/>
  <c r="N1735" i="12" s="1"/>
  <c r="M1822" i="12"/>
  <c r="N1822" i="12" s="1"/>
  <c r="M1904" i="12"/>
  <c r="N1904" i="12" s="1"/>
  <c r="M1940" i="12"/>
  <c r="N1940" i="12" s="1"/>
  <c r="M1976" i="12"/>
  <c r="N1976" i="12" s="1"/>
  <c r="M2012" i="12"/>
  <c r="N2012" i="12" s="1"/>
  <c r="M2048" i="12"/>
  <c r="N2048" i="12" s="1"/>
  <c r="M2084" i="12"/>
  <c r="N2084" i="12" s="1"/>
  <c r="M2120" i="12"/>
  <c r="N2120" i="12" s="1"/>
  <c r="M673" i="12"/>
  <c r="N673" i="12" s="1"/>
  <c r="M661" i="12"/>
  <c r="N661" i="12" s="1"/>
  <c r="M649" i="12"/>
  <c r="N649" i="12" s="1"/>
  <c r="M595" i="12"/>
  <c r="N595" i="12" s="1"/>
  <c r="M583" i="12"/>
  <c r="N583" i="12" s="1"/>
  <c r="M493" i="12"/>
  <c r="N493" i="12" s="1"/>
  <c r="M481" i="12"/>
  <c r="N481" i="12" s="1"/>
  <c r="M469" i="12"/>
  <c r="N469" i="12" s="1"/>
  <c r="M379" i="12"/>
  <c r="N379" i="12" s="1"/>
  <c r="M367" i="12"/>
  <c r="N367" i="12" s="1"/>
  <c r="M708" i="12"/>
  <c r="N708" i="12" s="1"/>
  <c r="M927" i="12"/>
  <c r="N927" i="12" s="1"/>
  <c r="M1593" i="12"/>
  <c r="N1593" i="12" s="1"/>
  <c r="M1701" i="12"/>
  <c r="N1701" i="12" s="1"/>
  <c r="M1941" i="12"/>
  <c r="N1941" i="12" s="1"/>
  <c r="M1977" i="12"/>
  <c r="N1977" i="12" s="1"/>
  <c r="M2013" i="12"/>
  <c r="N2013" i="12" s="1"/>
  <c r="M2049" i="12"/>
  <c r="N2049" i="12" s="1"/>
  <c r="M2085" i="12"/>
  <c r="N2085" i="12" s="1"/>
  <c r="M1856" i="12"/>
  <c r="N1856" i="12" s="1"/>
  <c r="M1844" i="12"/>
  <c r="N1844" i="12" s="1"/>
  <c r="M1832" i="12"/>
  <c r="N1832" i="12" s="1"/>
  <c r="M1820" i="12"/>
  <c r="N1820" i="12" s="1"/>
  <c r="M1808" i="12"/>
  <c r="N1808" i="12" s="1"/>
  <c r="M1796" i="12"/>
  <c r="N1796" i="12" s="1"/>
  <c r="M890" i="12"/>
  <c r="N890" i="12" s="1"/>
  <c r="M878" i="12"/>
  <c r="N878" i="12" s="1"/>
  <c r="M866" i="12"/>
  <c r="N866" i="12" s="1"/>
  <c r="M854" i="12"/>
  <c r="N854" i="12" s="1"/>
  <c r="M842" i="12"/>
  <c r="N842" i="12" s="1"/>
  <c r="M830" i="12"/>
  <c r="N830" i="12" s="1"/>
  <c r="M818" i="12"/>
  <c r="N818" i="12" s="1"/>
  <c r="M806" i="12"/>
  <c r="N806" i="12" s="1"/>
  <c r="M794" i="12"/>
  <c r="N794" i="12" s="1"/>
  <c r="M782" i="12"/>
  <c r="N782" i="12" s="1"/>
  <c r="M770" i="12"/>
  <c r="N770" i="12" s="1"/>
  <c r="M758" i="12"/>
  <c r="N758" i="12" s="1"/>
  <c r="M746" i="12"/>
  <c r="N746" i="12" s="1"/>
  <c r="M734" i="12"/>
  <c r="N734" i="12" s="1"/>
  <c r="M644" i="12"/>
  <c r="N644" i="12" s="1"/>
  <c r="M632" i="12"/>
  <c r="N632" i="12" s="1"/>
  <c r="M620" i="12"/>
  <c r="N620" i="12" s="1"/>
  <c r="M530" i="12"/>
  <c r="N530" i="12" s="1"/>
  <c r="M518" i="12"/>
  <c r="N518" i="12" s="1"/>
  <c r="M428" i="12"/>
  <c r="N428" i="12" s="1"/>
  <c r="M416" i="12"/>
  <c r="N416" i="12" s="1"/>
  <c r="M404" i="12"/>
  <c r="N404" i="12" s="1"/>
  <c r="M314" i="12"/>
  <c r="N314" i="12" s="1"/>
  <c r="M302" i="12"/>
  <c r="N302" i="12" s="1"/>
  <c r="M248" i="12"/>
  <c r="N248" i="12" s="1"/>
  <c r="M194" i="12"/>
  <c r="N194" i="12" s="1"/>
  <c r="M140" i="12"/>
  <c r="N140" i="12" s="1"/>
  <c r="M86" i="12"/>
  <c r="N86" i="12" s="1"/>
  <c r="M563" i="12"/>
  <c r="N563" i="12" s="1"/>
  <c r="M443" i="12"/>
  <c r="N443" i="12" s="1"/>
  <c r="M395" i="12"/>
  <c r="N395" i="12" s="1"/>
  <c r="M359" i="12"/>
  <c r="N359" i="12" s="1"/>
  <c r="M335" i="12"/>
  <c r="N335" i="12" s="1"/>
  <c r="M191" i="12"/>
  <c r="N191" i="12" s="1"/>
  <c r="M131" i="12"/>
  <c r="N131" i="12" s="1"/>
  <c r="M113" i="12"/>
  <c r="N113" i="12" s="1"/>
  <c r="M65" i="12"/>
  <c r="N65" i="12" s="1"/>
  <c r="M11" i="12"/>
  <c r="N11" i="12" s="1"/>
  <c r="M672" i="12"/>
  <c r="N672" i="12" s="1"/>
  <c r="M933" i="12"/>
  <c r="N933" i="12" s="1"/>
  <c r="M1125" i="12"/>
  <c r="N1125" i="12" s="1"/>
  <c r="M1233" i="12"/>
  <c r="N1233" i="12" s="1"/>
  <c r="M1565" i="12"/>
  <c r="N1565" i="12" s="1"/>
  <c r="M1673" i="12"/>
  <c r="N1673" i="12" s="1"/>
  <c r="M1803" i="12"/>
  <c r="N1803" i="12" s="1"/>
  <c r="M1853" i="12"/>
  <c r="N1853" i="12" s="1"/>
  <c r="M1900" i="12"/>
  <c r="N1900" i="12" s="1"/>
  <c r="M1936" i="12"/>
  <c r="N1936" i="12" s="1"/>
  <c r="M1972" i="12"/>
  <c r="N1972" i="12" s="1"/>
  <c r="M2008" i="12"/>
  <c r="N2008" i="12" s="1"/>
  <c r="M2044" i="12"/>
  <c r="N2044" i="12" s="1"/>
  <c r="M2080" i="12"/>
  <c r="N2080" i="12" s="1"/>
  <c r="M2116" i="12"/>
  <c r="N2116" i="12" s="1"/>
  <c r="M723" i="12"/>
  <c r="N723" i="12" s="1"/>
  <c r="M651" i="12"/>
  <c r="N651" i="12" s="1"/>
  <c r="M603" i="12"/>
  <c r="N603" i="12" s="1"/>
  <c r="M579" i="12"/>
  <c r="N579" i="12" s="1"/>
  <c r="M375" i="12"/>
  <c r="N375" i="12" s="1"/>
  <c r="M267" i="12"/>
  <c r="N267" i="12" s="1"/>
  <c r="M159" i="12"/>
  <c r="N159" i="12" s="1"/>
  <c r="M1769" i="12"/>
  <c r="N1769" i="12" s="1"/>
  <c r="M1415" i="12"/>
  <c r="N1415" i="12" s="1"/>
  <c r="M1361" i="12"/>
  <c r="N1361" i="12" s="1"/>
  <c r="M1319" i="12"/>
  <c r="N1319" i="12" s="1"/>
  <c r="M1289" i="12"/>
  <c r="N1289" i="12" s="1"/>
  <c r="M1271" i="12"/>
  <c r="N1271" i="12" s="1"/>
  <c r="M1157" i="12"/>
  <c r="N1157" i="12" s="1"/>
  <c r="M1145" i="12"/>
  <c r="N1145" i="12" s="1"/>
  <c r="M1121" i="12"/>
  <c r="N1121" i="12" s="1"/>
  <c r="M1073" i="12"/>
  <c r="N1073" i="12" s="1"/>
  <c r="M1037" i="12"/>
  <c r="N1037" i="12" s="1"/>
  <c r="M971" i="12"/>
  <c r="N971" i="12" s="1"/>
  <c r="M953" i="12"/>
  <c r="N953" i="12" s="1"/>
  <c r="M923" i="12"/>
  <c r="N923" i="12" s="1"/>
  <c r="M911" i="12"/>
  <c r="N911" i="12" s="1"/>
  <c r="M887" i="12"/>
  <c r="N887" i="12" s="1"/>
  <c r="M833" i="12"/>
  <c r="N833" i="12" s="1"/>
  <c r="M785" i="12"/>
  <c r="N785" i="12" s="1"/>
  <c r="M749" i="12"/>
  <c r="N749" i="12" s="1"/>
  <c r="M497" i="12"/>
  <c r="N497" i="12" s="1"/>
  <c r="M311" i="12"/>
  <c r="N311" i="12" s="1"/>
  <c r="M334" i="12"/>
  <c r="N334" i="12" s="1"/>
  <c r="M1047" i="12"/>
  <c r="N1047" i="12" s="1"/>
  <c r="M1198" i="12"/>
  <c r="N1198" i="12" s="1"/>
  <c r="M1431" i="12"/>
  <c r="N1431" i="12" s="1"/>
  <c r="M1624" i="12"/>
  <c r="N1624" i="12" s="1"/>
  <c r="M1696" i="12"/>
  <c r="N1696" i="12" s="1"/>
  <c r="M1768" i="12"/>
  <c r="N1768" i="12" s="1"/>
  <c r="M1937" i="12"/>
  <c r="N1937" i="12" s="1"/>
  <c r="M2135" i="12"/>
  <c r="N2135" i="12" s="1"/>
  <c r="M688" i="12"/>
  <c r="N688" i="12" s="1"/>
  <c r="M676" i="12"/>
  <c r="N676" i="12" s="1"/>
  <c r="M664" i="12"/>
  <c r="N664" i="12" s="1"/>
  <c r="M574" i="12"/>
  <c r="N574" i="12" s="1"/>
  <c r="M508" i="12"/>
  <c r="N508" i="12" s="1"/>
  <c r="M496" i="12"/>
  <c r="N496" i="12" s="1"/>
  <c r="M484" i="12"/>
  <c r="N484" i="12" s="1"/>
  <c r="M430" i="12"/>
  <c r="N430" i="12" s="1"/>
  <c r="M328" i="12"/>
  <c r="N328" i="12" s="1"/>
  <c r="M316" i="12"/>
  <c r="N316" i="12" s="1"/>
  <c r="M304" i="12"/>
  <c r="N304" i="12" s="1"/>
  <c r="M292" i="12"/>
  <c r="N292" i="12" s="1"/>
  <c r="M280" i="12"/>
  <c r="N280" i="12" s="1"/>
  <c r="M256" i="12"/>
  <c r="N256" i="12" s="1"/>
  <c r="M244" i="12"/>
  <c r="N244" i="12" s="1"/>
  <c r="M232" i="12"/>
  <c r="N232" i="12" s="1"/>
  <c r="M220" i="12"/>
  <c r="N220" i="12" s="1"/>
  <c r="M208" i="12"/>
  <c r="N208" i="12" s="1"/>
  <c r="M196" i="12"/>
  <c r="N196" i="12" s="1"/>
  <c r="M184" i="12"/>
  <c r="N184" i="12" s="1"/>
  <c r="M172" i="12"/>
  <c r="N172" i="12" s="1"/>
  <c r="M148" i="12"/>
  <c r="N148" i="12" s="1"/>
  <c r="M136" i="12"/>
  <c r="N136" i="12" s="1"/>
  <c r="M329" i="12"/>
  <c r="N329" i="12" s="1"/>
  <c r="M299" i="12"/>
  <c r="N299" i="12" s="1"/>
  <c r="M263" i="12"/>
  <c r="N263" i="12" s="1"/>
  <c r="M239" i="12"/>
  <c r="N239" i="12" s="1"/>
  <c r="M167" i="12"/>
  <c r="N167" i="12" s="1"/>
  <c r="M119" i="12"/>
  <c r="N119" i="12" s="1"/>
  <c r="M89" i="12"/>
  <c r="N89" i="12" s="1"/>
  <c r="M41" i="12"/>
  <c r="N41" i="12" s="1"/>
  <c r="M1691" i="12"/>
  <c r="N1691" i="12" s="1"/>
  <c r="M1434" i="12"/>
  <c r="N1434" i="12" s="1"/>
  <c r="M1422" i="12"/>
  <c r="N1422" i="12" s="1"/>
  <c r="M1410" i="12"/>
  <c r="N1410" i="12" s="1"/>
  <c r="M1398" i="12"/>
  <c r="N1398" i="12" s="1"/>
  <c r="M1386" i="12"/>
  <c r="N1386" i="12" s="1"/>
  <c r="M1374" i="12"/>
  <c r="N1374" i="12" s="1"/>
  <c r="M1362" i="12"/>
  <c r="N1362" i="12" s="1"/>
  <c r="M1350" i="12"/>
  <c r="N1350" i="12" s="1"/>
  <c r="M1338" i="12"/>
  <c r="N1338" i="12" s="1"/>
  <c r="M1326" i="12"/>
  <c r="N1326" i="12" s="1"/>
  <c r="M1314" i="12"/>
  <c r="N1314" i="12" s="1"/>
  <c r="M1302" i="12"/>
  <c r="N1302" i="12" s="1"/>
  <c r="M1290" i="12"/>
  <c r="N1290" i="12" s="1"/>
  <c r="M1278" i="12"/>
  <c r="N1278" i="12" s="1"/>
  <c r="M1266" i="12"/>
  <c r="N1266" i="12" s="1"/>
  <c r="M1254" i="12"/>
  <c r="N1254" i="12" s="1"/>
  <c r="M1242" i="12"/>
  <c r="N1242" i="12" s="1"/>
  <c r="M1230" i="12"/>
  <c r="N1230" i="12" s="1"/>
  <c r="M1218" i="12"/>
  <c r="N1218" i="12" s="1"/>
  <c r="M1206" i="12"/>
  <c r="N1206" i="12" s="1"/>
  <c r="M1194" i="12"/>
  <c r="N1194" i="12" s="1"/>
  <c r="M1182" i="12"/>
  <c r="N1182" i="12" s="1"/>
  <c r="M1170" i="12"/>
  <c r="N1170" i="12" s="1"/>
  <c r="M1158" i="12"/>
  <c r="N1158" i="12" s="1"/>
  <c r="M1134" i="12"/>
  <c r="N1134" i="12" s="1"/>
  <c r="M1122" i="12"/>
  <c r="N1122" i="12" s="1"/>
  <c r="M1110" i="12"/>
  <c r="N1110" i="12" s="1"/>
  <c r="M1098" i="12"/>
  <c r="N1098" i="12" s="1"/>
  <c r="M1086" i="12"/>
  <c r="N1086" i="12" s="1"/>
  <c r="M1074" i="12"/>
  <c r="N1074" i="12" s="1"/>
  <c r="M1062" i="12"/>
  <c r="N1062" i="12" s="1"/>
  <c r="M1050" i="12"/>
  <c r="N1050" i="12" s="1"/>
  <c r="M1038" i="12"/>
  <c r="N1038" i="12" s="1"/>
  <c r="M1026" i="12"/>
  <c r="N1026" i="12" s="1"/>
  <c r="M1014" i="12"/>
  <c r="N1014" i="12" s="1"/>
  <c r="M1002" i="12"/>
  <c r="N1002" i="12" s="1"/>
  <c r="M990" i="12"/>
  <c r="N990" i="12" s="1"/>
  <c r="M978" i="12"/>
  <c r="N978" i="12" s="1"/>
  <c r="M966" i="12"/>
  <c r="N966" i="12" s="1"/>
  <c r="M954" i="12"/>
  <c r="N954" i="12" s="1"/>
  <c r="M942" i="12"/>
  <c r="N942" i="12" s="1"/>
  <c r="M930" i="12"/>
  <c r="N930" i="12" s="1"/>
  <c r="M918" i="12"/>
  <c r="N918" i="12" s="1"/>
  <c r="M906" i="12"/>
  <c r="N906" i="12" s="1"/>
  <c r="M894" i="12"/>
  <c r="N894" i="12" s="1"/>
  <c r="M870" i="12"/>
  <c r="N870" i="12" s="1"/>
  <c r="M858" i="12"/>
  <c r="N858" i="12" s="1"/>
  <c r="M846" i="12"/>
  <c r="N846" i="12" s="1"/>
  <c r="M834" i="12"/>
  <c r="N834" i="12" s="1"/>
  <c r="M822" i="12"/>
  <c r="N822" i="12" s="1"/>
  <c r="M810" i="12"/>
  <c r="N810" i="12" s="1"/>
  <c r="M738" i="12"/>
  <c r="N738" i="12" s="1"/>
  <c r="M660" i="12"/>
  <c r="N660" i="12" s="1"/>
  <c r="M648" i="12"/>
  <c r="N648" i="12" s="1"/>
  <c r="M558" i="12"/>
  <c r="N558" i="12" s="1"/>
  <c r="M546" i="12"/>
  <c r="N546" i="12" s="1"/>
  <c r="M534" i="12"/>
  <c r="N534" i="12" s="1"/>
  <c r="M444" i="12"/>
  <c r="N444" i="12" s="1"/>
  <c r="M432" i="12"/>
  <c r="N432" i="12" s="1"/>
  <c r="M342" i="12"/>
  <c r="N342" i="12" s="1"/>
  <c r="M330" i="12"/>
  <c r="N330" i="12" s="1"/>
  <c r="M318" i="12"/>
  <c r="N318" i="12" s="1"/>
  <c r="M276" i="12"/>
  <c r="N276" i="12" s="1"/>
  <c r="M222" i="12"/>
  <c r="N222" i="12" s="1"/>
  <c r="M168" i="12"/>
  <c r="N168" i="12" s="1"/>
  <c r="M114" i="12"/>
  <c r="N114" i="12" s="1"/>
  <c r="M30" i="12"/>
  <c r="N30" i="12" s="1"/>
  <c r="M1439" i="12"/>
  <c r="N1439" i="12" s="1"/>
  <c r="M1313" i="12"/>
  <c r="N1313" i="12" s="1"/>
  <c r="M1259" i="12"/>
  <c r="N1259" i="12" s="1"/>
  <c r="M1241" i="12"/>
  <c r="N1241" i="12" s="1"/>
  <c r="M1205" i="12"/>
  <c r="N1205" i="12" s="1"/>
  <c r="M1169" i="12"/>
  <c r="N1169" i="12" s="1"/>
  <c r="M617" i="12"/>
  <c r="N617" i="12" s="1"/>
  <c r="M569" i="12"/>
  <c r="N569" i="12" s="1"/>
  <c r="M545" i="12"/>
  <c r="N545" i="12" s="1"/>
  <c r="M515" i="12"/>
  <c r="N515" i="12" s="1"/>
  <c r="M479" i="12"/>
  <c r="N479" i="12" s="1"/>
  <c r="M425" i="12"/>
  <c r="N425" i="12" s="1"/>
  <c r="M401" i="12"/>
  <c r="N401" i="12" s="1"/>
  <c r="M275" i="12"/>
  <c r="N275" i="12" s="1"/>
  <c r="M203" i="12"/>
  <c r="N203" i="12" s="1"/>
  <c r="M173" i="12"/>
  <c r="N173" i="12" s="1"/>
  <c r="M143" i="12"/>
  <c r="N143" i="12" s="1"/>
  <c r="M107" i="12"/>
  <c r="N107" i="12" s="1"/>
  <c r="M35" i="12"/>
  <c r="N35" i="12" s="1"/>
  <c r="P2" i="12" l="1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P16" i="12" s="1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P84" i="12" s="1"/>
  <c r="P85" i="12" s="1"/>
  <c r="P86" i="12" s="1"/>
  <c r="P87" i="12" s="1"/>
  <c r="P88" i="12" s="1"/>
  <c r="P89" i="12" s="1"/>
  <c r="P90" i="12" s="1"/>
  <c r="P91" i="12" s="1"/>
  <c r="P92" i="12" s="1"/>
  <c r="P93" i="12" s="1"/>
  <c r="P94" i="12" s="1"/>
  <c r="P95" i="12" s="1"/>
  <c r="P96" i="12" s="1"/>
  <c r="P97" i="12" s="1"/>
  <c r="P98" i="12" s="1"/>
  <c r="P99" i="12" s="1"/>
  <c r="P100" i="12" s="1"/>
  <c r="P101" i="12" s="1"/>
  <c r="P102" i="12" s="1"/>
  <c r="P103" i="12" s="1"/>
  <c r="P104" i="12" s="1"/>
  <c r="N2" i="12"/>
  <c r="P105" i="12" l="1"/>
  <c r="Q104" i="12"/>
  <c r="S104" i="12" s="1"/>
  <c r="S105" i="12" s="1"/>
  <c r="P106" i="12" l="1"/>
  <c r="Q105" i="12"/>
  <c r="R105" i="12" s="1"/>
  <c r="R106" i="12" s="1"/>
  <c r="P107" i="12" l="1"/>
  <c r="Q106" i="12"/>
  <c r="S106" i="12" s="1"/>
  <c r="S107" i="12" s="1"/>
  <c r="P108" i="12" l="1"/>
  <c r="Q107" i="12"/>
  <c r="R107" i="12" s="1"/>
  <c r="R108" i="12" s="1"/>
  <c r="R109" i="12" s="1"/>
  <c r="R110" i="12" s="1"/>
  <c r="R111" i="12" s="1"/>
  <c r="P109" i="12" l="1"/>
  <c r="Q108" i="12"/>
  <c r="S108" i="12" s="1"/>
  <c r="P110" i="12" l="1"/>
  <c r="Q109" i="12"/>
  <c r="S109" i="12" s="1"/>
  <c r="P111" i="12" l="1"/>
  <c r="Q110" i="12"/>
  <c r="S110" i="12" s="1"/>
  <c r="P112" i="12" l="1"/>
  <c r="Q111" i="12"/>
  <c r="S111" i="12" s="1"/>
  <c r="S112" i="12" s="1"/>
  <c r="P113" i="12" l="1"/>
  <c r="Q112" i="12"/>
  <c r="R112" i="12" s="1"/>
  <c r="R113" i="12" s="1"/>
  <c r="R114" i="12" s="1"/>
  <c r="R115" i="12" s="1"/>
  <c r="R116" i="12" s="1"/>
  <c r="R117" i="12" s="1"/>
  <c r="R118" i="12" s="1"/>
  <c r="R119" i="12" s="1"/>
  <c r="P114" i="12" l="1"/>
  <c r="Q113" i="12"/>
  <c r="S113" i="12" s="1"/>
  <c r="P115" i="12" l="1"/>
  <c r="Q114" i="12"/>
  <c r="S114" i="12" s="1"/>
  <c r="P116" i="12" l="1"/>
  <c r="Q115" i="12"/>
  <c r="S115" i="12" s="1"/>
  <c r="P117" i="12" l="1"/>
  <c r="Q116" i="12"/>
  <c r="S116" i="12" s="1"/>
  <c r="P118" i="12" l="1"/>
  <c r="Q117" i="12"/>
  <c r="S117" i="12" s="1"/>
  <c r="P119" i="12" l="1"/>
  <c r="Q118" i="12"/>
  <c r="S118" i="12" s="1"/>
  <c r="P120" i="12" l="1"/>
  <c r="Q119" i="12"/>
  <c r="S119" i="12" s="1"/>
  <c r="S120" i="12" s="1"/>
  <c r="S121" i="12" s="1"/>
  <c r="S122" i="12" s="1"/>
  <c r="P121" i="12" l="1"/>
  <c r="Q120" i="12"/>
  <c r="R120" i="12" s="1"/>
  <c r="P122" i="12" l="1"/>
  <c r="Q121" i="12"/>
  <c r="R121" i="12" s="1"/>
  <c r="P123" i="12" l="1"/>
  <c r="Q122" i="12"/>
  <c r="R122" i="12" s="1"/>
  <c r="R123" i="12" s="1"/>
  <c r="R124" i="12" s="1"/>
  <c r="R125" i="12" s="1"/>
  <c r="R126" i="12" s="1"/>
  <c r="R127" i="12" s="1"/>
  <c r="R128" i="12" s="1"/>
  <c r="R129" i="12" s="1"/>
  <c r="R130" i="12" s="1"/>
  <c r="R131" i="12" s="1"/>
  <c r="R132" i="12" s="1"/>
  <c r="R133" i="12" s="1"/>
  <c r="R134" i="12" s="1"/>
  <c r="R135" i="12" s="1"/>
  <c r="R136" i="12" s="1"/>
  <c r="P124" i="12" l="1"/>
  <c r="Q123" i="12"/>
  <c r="S123" i="12" s="1"/>
  <c r="P125" i="12" l="1"/>
  <c r="Q124" i="12"/>
  <c r="S124" i="12" s="1"/>
  <c r="P126" i="12" l="1"/>
  <c r="Q125" i="12"/>
  <c r="S125" i="12" s="1"/>
  <c r="P127" i="12" l="1"/>
  <c r="Q126" i="12"/>
  <c r="S126" i="12" s="1"/>
  <c r="S127" i="12" s="1"/>
  <c r="P128" i="12" l="1"/>
  <c r="Q127" i="12"/>
  <c r="P129" i="12" l="1"/>
  <c r="Q128" i="12"/>
  <c r="S128" i="12" s="1"/>
  <c r="P130" i="12" l="1"/>
  <c r="Q129" i="12"/>
  <c r="S129" i="12" s="1"/>
  <c r="P131" i="12" l="1"/>
  <c r="Q130" i="12"/>
  <c r="S130" i="12" s="1"/>
  <c r="P132" i="12" l="1"/>
  <c r="Q131" i="12"/>
  <c r="S131" i="12" s="1"/>
  <c r="P133" i="12" l="1"/>
  <c r="Q132" i="12"/>
  <c r="S132" i="12" s="1"/>
  <c r="P134" i="12" l="1"/>
  <c r="Q133" i="12"/>
  <c r="S133" i="12" s="1"/>
  <c r="P135" i="12" l="1"/>
  <c r="Q134" i="12"/>
  <c r="S134" i="12" s="1"/>
  <c r="P136" i="12" l="1"/>
  <c r="Q135" i="12"/>
  <c r="S135" i="12" s="1"/>
  <c r="P137" i="12" l="1"/>
  <c r="Q136" i="12"/>
  <c r="S136" i="12" s="1"/>
  <c r="S137" i="12" s="1"/>
  <c r="S138" i="12" s="1"/>
  <c r="P138" i="12" l="1"/>
  <c r="Q137" i="12"/>
  <c r="R137" i="12" s="1"/>
  <c r="P139" i="12" l="1"/>
  <c r="Q138" i="12"/>
  <c r="R138" i="12" s="1"/>
  <c r="R139" i="12" s="1"/>
  <c r="R140" i="12" s="1"/>
  <c r="R141" i="12" s="1"/>
  <c r="R142" i="12" s="1"/>
  <c r="R143" i="12" s="1"/>
  <c r="R144" i="12" s="1"/>
  <c r="R145" i="12" s="1"/>
  <c r="R146" i="12" s="1"/>
  <c r="R147" i="12" s="1"/>
  <c r="P140" i="12" l="1"/>
  <c r="Q139" i="12"/>
  <c r="S139" i="12" s="1"/>
  <c r="P141" i="12" l="1"/>
  <c r="Q140" i="12"/>
  <c r="S140" i="12" s="1"/>
  <c r="P142" i="12" l="1"/>
  <c r="Q141" i="12"/>
  <c r="S141" i="12" s="1"/>
  <c r="P143" i="12" l="1"/>
  <c r="Q142" i="12"/>
  <c r="S142" i="12" s="1"/>
  <c r="P144" i="12" l="1"/>
  <c r="Q143" i="12"/>
  <c r="S143" i="12" s="1"/>
  <c r="P145" i="12" l="1"/>
  <c r="Q144" i="12"/>
  <c r="S144" i="12" s="1"/>
  <c r="P146" i="12" l="1"/>
  <c r="Q145" i="12"/>
  <c r="S145" i="12" s="1"/>
  <c r="P147" i="12" l="1"/>
  <c r="Q146" i="12"/>
  <c r="S146" i="12" s="1"/>
  <c r="P148" i="12" l="1"/>
  <c r="Q147" i="12"/>
  <c r="S147" i="12" s="1"/>
  <c r="S148" i="12" s="1"/>
  <c r="P149" i="12" l="1"/>
  <c r="Q148" i="12"/>
  <c r="R148" i="12" s="1"/>
  <c r="R149" i="12" s="1"/>
  <c r="R150" i="12" s="1"/>
  <c r="P150" i="12" l="1"/>
  <c r="Q149" i="12"/>
  <c r="S149" i="12" s="1"/>
  <c r="P151" i="12" l="1"/>
  <c r="Q150" i="12"/>
  <c r="S150" i="12" s="1"/>
  <c r="S151" i="12" s="1"/>
  <c r="P152" i="12" l="1"/>
  <c r="Q151" i="12"/>
  <c r="R151" i="12" s="1"/>
  <c r="R152" i="12" s="1"/>
  <c r="P153" i="12" l="1"/>
  <c r="Q152" i="12"/>
  <c r="S152" i="12" s="1"/>
  <c r="S153" i="12" s="1"/>
  <c r="P154" i="12" l="1"/>
  <c r="Q153" i="12"/>
  <c r="R153" i="12" s="1"/>
  <c r="R154" i="12" s="1"/>
  <c r="R155" i="12" s="1"/>
  <c r="R156" i="12" s="1"/>
  <c r="R157" i="12" s="1"/>
  <c r="P155" i="12" l="1"/>
  <c r="Q154" i="12"/>
  <c r="S154" i="12" s="1"/>
  <c r="P156" i="12" l="1"/>
  <c r="Q155" i="12"/>
  <c r="S155" i="12" s="1"/>
  <c r="P157" i="12" l="1"/>
  <c r="Q156" i="12"/>
  <c r="S156" i="12" s="1"/>
  <c r="P158" i="12" l="1"/>
  <c r="Q157" i="12"/>
  <c r="S157" i="12" s="1"/>
  <c r="S158" i="12" s="1"/>
  <c r="P159" i="12" l="1"/>
  <c r="Q158" i="12"/>
  <c r="R158" i="12" s="1"/>
  <c r="R159" i="12" s="1"/>
  <c r="P160" i="12" l="1"/>
  <c r="Q159" i="12"/>
  <c r="S159" i="12" s="1"/>
  <c r="S160" i="12" s="1"/>
  <c r="P161" i="12" l="1"/>
  <c r="Q160" i="12"/>
  <c r="R160" i="12" s="1"/>
  <c r="R161" i="12" s="1"/>
  <c r="P162" i="12" l="1"/>
  <c r="Q161" i="12"/>
  <c r="S161" i="12" s="1"/>
  <c r="S162" i="12" s="1"/>
  <c r="S163" i="12" s="1"/>
  <c r="P163" i="12" l="1"/>
  <c r="Q162" i="12"/>
  <c r="R162" i="12" s="1"/>
  <c r="P164" i="12" l="1"/>
  <c r="Q163" i="12"/>
  <c r="R163" i="12" s="1"/>
  <c r="R164" i="12" s="1"/>
  <c r="R165" i="12" s="1"/>
  <c r="P165" i="12" l="1"/>
  <c r="Q164" i="12"/>
  <c r="S164" i="12" s="1"/>
  <c r="P166" i="12" l="1"/>
  <c r="Q165" i="12"/>
  <c r="S165" i="12" s="1"/>
  <c r="S166" i="12" s="1"/>
  <c r="P167" i="12" l="1"/>
  <c r="Q166" i="12"/>
  <c r="R166" i="12" s="1"/>
  <c r="R167" i="12" s="1"/>
  <c r="R168" i="12" s="1"/>
  <c r="R169" i="12" s="1"/>
  <c r="R170" i="12" s="1"/>
  <c r="R171" i="12" s="1"/>
  <c r="R172" i="12" s="1"/>
  <c r="R173" i="12" s="1"/>
  <c r="R174" i="12" s="1"/>
  <c r="R175" i="12" s="1"/>
  <c r="R176" i="12" s="1"/>
  <c r="R177" i="12" s="1"/>
  <c r="P168" i="12" l="1"/>
  <c r="Q167" i="12"/>
  <c r="S167" i="12" s="1"/>
  <c r="P169" i="12" l="1"/>
  <c r="Q168" i="12"/>
  <c r="S168" i="12" s="1"/>
  <c r="P170" i="12" l="1"/>
  <c r="Q169" i="12"/>
  <c r="S169" i="12" s="1"/>
  <c r="S170" i="12" s="1"/>
  <c r="P171" i="12" l="1"/>
  <c r="Q170" i="12"/>
  <c r="P172" i="12" l="1"/>
  <c r="Q171" i="12"/>
  <c r="S171" i="12" s="1"/>
  <c r="P173" i="12" l="1"/>
  <c r="Q172" i="12"/>
  <c r="S172" i="12" s="1"/>
  <c r="P174" i="12" l="1"/>
  <c r="Q173" i="12"/>
  <c r="S173" i="12" s="1"/>
  <c r="P175" i="12" l="1"/>
  <c r="Q174" i="12"/>
  <c r="S174" i="12" s="1"/>
  <c r="P176" i="12" l="1"/>
  <c r="Q175" i="12"/>
  <c r="S175" i="12" s="1"/>
  <c r="S176" i="12" s="1"/>
  <c r="P177" i="12" l="1"/>
  <c r="Q176" i="12"/>
  <c r="P178" i="12" l="1"/>
  <c r="Q177" i="12"/>
  <c r="S177" i="12" s="1"/>
  <c r="S178" i="12" s="1"/>
  <c r="P179" i="12" l="1"/>
  <c r="Q178" i="12"/>
  <c r="R178" i="12" s="1"/>
  <c r="R179" i="12" s="1"/>
  <c r="R180" i="12" s="1"/>
  <c r="R181" i="12" s="1"/>
  <c r="P180" i="12" l="1"/>
  <c r="Q179" i="12"/>
  <c r="S179" i="12" s="1"/>
  <c r="P181" i="12" l="1"/>
  <c r="Q180" i="12"/>
  <c r="S180" i="12" s="1"/>
  <c r="S181" i="12" s="1"/>
  <c r="S182" i="12" s="1"/>
  <c r="S183" i="12" s="1"/>
  <c r="P182" i="12" l="1"/>
  <c r="Q181" i="12"/>
  <c r="P183" i="12" l="1"/>
  <c r="Q182" i="12"/>
  <c r="R182" i="12" s="1"/>
  <c r="P184" i="12" l="1"/>
  <c r="Q183" i="12"/>
  <c r="R183" i="12" s="1"/>
  <c r="R184" i="12" s="1"/>
  <c r="R185" i="12" s="1"/>
  <c r="R186" i="12" s="1"/>
  <c r="R187" i="12" s="1"/>
  <c r="R188" i="12" s="1"/>
  <c r="R189" i="12" s="1"/>
  <c r="R190" i="12" s="1"/>
  <c r="R191" i="12" s="1"/>
  <c r="R192" i="12" s="1"/>
  <c r="P185" i="12" l="1"/>
  <c r="Q184" i="12"/>
  <c r="S184" i="12" s="1"/>
  <c r="S185" i="12" s="1"/>
  <c r="P186" i="12" l="1"/>
  <c r="Q185" i="12"/>
  <c r="P187" i="12" l="1"/>
  <c r="Q186" i="12"/>
  <c r="S186" i="12" s="1"/>
  <c r="P188" i="12" l="1"/>
  <c r="Q187" i="12"/>
  <c r="S187" i="12" s="1"/>
  <c r="P189" i="12" l="1"/>
  <c r="Q188" i="12"/>
  <c r="S188" i="12" s="1"/>
  <c r="P190" i="12" l="1"/>
  <c r="Q189" i="12"/>
  <c r="S189" i="12" s="1"/>
  <c r="P191" i="12" l="1"/>
  <c r="Q190" i="12"/>
  <c r="S190" i="12" s="1"/>
  <c r="P192" i="12" l="1"/>
  <c r="Q191" i="12"/>
  <c r="S191" i="12" s="1"/>
  <c r="P193" i="12" l="1"/>
  <c r="Q192" i="12"/>
  <c r="S192" i="12" s="1"/>
  <c r="S193" i="12" s="1"/>
  <c r="P194" i="12" l="1"/>
  <c r="Q193" i="12"/>
  <c r="R193" i="12" s="1"/>
  <c r="R194" i="12" s="1"/>
  <c r="R195" i="12" s="1"/>
  <c r="P195" i="12" l="1"/>
  <c r="Q194" i="12"/>
  <c r="S194" i="12" s="1"/>
  <c r="P196" i="12" l="1"/>
  <c r="Q195" i="12"/>
  <c r="S195" i="12" s="1"/>
  <c r="S196" i="12" s="1"/>
  <c r="S197" i="12" s="1"/>
  <c r="P197" i="12" l="1"/>
  <c r="Q196" i="12"/>
  <c r="R196" i="12" s="1"/>
  <c r="R197" i="12" s="1"/>
  <c r="R198" i="12" s="1"/>
  <c r="R199" i="12" s="1"/>
  <c r="R200" i="12" s="1"/>
  <c r="R201" i="12" s="1"/>
  <c r="R202" i="12" s="1"/>
  <c r="P198" i="12" l="1"/>
  <c r="Q197" i="12"/>
  <c r="P199" i="12" l="1"/>
  <c r="Q198" i="12"/>
  <c r="S198" i="12" s="1"/>
  <c r="P200" i="12" l="1"/>
  <c r="Q199" i="12"/>
  <c r="S199" i="12" s="1"/>
  <c r="P201" i="12" l="1"/>
  <c r="Q200" i="12"/>
  <c r="S200" i="12" s="1"/>
  <c r="P202" i="12" l="1"/>
  <c r="Q201" i="12"/>
  <c r="S201" i="12" s="1"/>
  <c r="P203" i="12" l="1"/>
  <c r="Q202" i="12"/>
  <c r="S202" i="12" s="1"/>
  <c r="S203" i="12" s="1"/>
  <c r="S204" i="12" s="1"/>
  <c r="S205" i="12" s="1"/>
  <c r="P204" i="12" l="1"/>
  <c r="Q203" i="12"/>
  <c r="R203" i="12" s="1"/>
  <c r="P205" i="12" l="1"/>
  <c r="Q204" i="12"/>
  <c r="R204" i="12" s="1"/>
  <c r="P206" i="12" l="1"/>
  <c r="Q205" i="12"/>
  <c r="R205" i="12" s="1"/>
  <c r="R206" i="12" s="1"/>
  <c r="R207" i="12" s="1"/>
  <c r="R208" i="12" s="1"/>
  <c r="R209" i="12" s="1"/>
  <c r="P207" i="12" l="1"/>
  <c r="Q206" i="12"/>
  <c r="S206" i="12" s="1"/>
  <c r="P208" i="12" l="1"/>
  <c r="Q207" i="12"/>
  <c r="S207" i="12" s="1"/>
  <c r="P209" i="12" l="1"/>
  <c r="Q208" i="12"/>
  <c r="S208" i="12" s="1"/>
  <c r="P210" i="12" l="1"/>
  <c r="Q209" i="12"/>
  <c r="S209" i="12" s="1"/>
  <c r="S210" i="12" s="1"/>
  <c r="P211" i="12" l="1"/>
  <c r="Q210" i="12"/>
  <c r="R210" i="12" s="1"/>
  <c r="R211" i="12" s="1"/>
  <c r="R212" i="12" s="1"/>
  <c r="R213" i="12" s="1"/>
  <c r="R214" i="12" s="1"/>
  <c r="P212" i="12" l="1"/>
  <c r="Q211" i="12"/>
  <c r="S211" i="12" s="1"/>
  <c r="P213" i="12" l="1"/>
  <c r="Q212" i="12"/>
  <c r="S212" i="12" s="1"/>
  <c r="P214" i="12" l="1"/>
  <c r="Q213" i="12"/>
  <c r="S213" i="12" s="1"/>
  <c r="S214" i="12" s="1"/>
  <c r="S215" i="12" s="1"/>
  <c r="P215" i="12" l="1"/>
  <c r="Q214" i="12"/>
  <c r="P216" i="12" l="1"/>
  <c r="Q215" i="12"/>
  <c r="R215" i="12" s="1"/>
  <c r="R216" i="12" s="1"/>
  <c r="R217" i="12" s="1"/>
  <c r="R218" i="12" s="1"/>
  <c r="R219" i="12" s="1"/>
  <c r="P217" i="12" l="1"/>
  <c r="Q216" i="12"/>
  <c r="S216" i="12" s="1"/>
  <c r="P218" i="12" l="1"/>
  <c r="Q217" i="12"/>
  <c r="S217" i="12" s="1"/>
  <c r="P219" i="12" l="1"/>
  <c r="Q218" i="12"/>
  <c r="S218" i="12" s="1"/>
  <c r="P220" i="12" l="1"/>
  <c r="Q219" i="12"/>
  <c r="S219" i="12" s="1"/>
  <c r="S220" i="12" s="1"/>
  <c r="P221" i="12" l="1"/>
  <c r="Q220" i="12"/>
  <c r="R220" i="12" s="1"/>
  <c r="R221" i="12" s="1"/>
  <c r="R222" i="12" s="1"/>
  <c r="R223" i="12" s="1"/>
  <c r="R224" i="12" s="1"/>
  <c r="R225" i="12" s="1"/>
  <c r="P222" i="12" l="1"/>
  <c r="Q221" i="12"/>
  <c r="S221" i="12" s="1"/>
  <c r="S222" i="12" s="1"/>
  <c r="S223" i="12" s="1"/>
  <c r="P223" i="12" l="1"/>
  <c r="Q222" i="12"/>
  <c r="P224" i="12" l="1"/>
  <c r="Q223" i="12"/>
  <c r="P225" i="12" l="1"/>
  <c r="Q224" i="12"/>
  <c r="S224" i="12" s="1"/>
  <c r="P226" i="12" l="1"/>
  <c r="Q225" i="12"/>
  <c r="S225" i="12" s="1"/>
  <c r="S226" i="12" s="1"/>
  <c r="P227" i="12" l="1"/>
  <c r="Q226" i="12"/>
  <c r="R226" i="12" s="1"/>
  <c r="R227" i="12" s="1"/>
  <c r="R228" i="12" s="1"/>
  <c r="R229" i="12" s="1"/>
  <c r="R230" i="12" s="1"/>
  <c r="R231" i="12" s="1"/>
  <c r="R232" i="12" s="1"/>
  <c r="R233" i="12" s="1"/>
  <c r="R234" i="12" s="1"/>
  <c r="P228" i="12" l="1"/>
  <c r="Q227" i="12"/>
  <c r="S227" i="12" s="1"/>
  <c r="P229" i="12" l="1"/>
  <c r="Q228" i="12"/>
  <c r="S228" i="12" s="1"/>
  <c r="P230" i="12" l="1"/>
  <c r="Q229" i="12"/>
  <c r="S229" i="12" s="1"/>
  <c r="P231" i="12" l="1"/>
  <c r="Q230" i="12"/>
  <c r="S230" i="12" s="1"/>
  <c r="P232" i="12" l="1"/>
  <c r="Q231" i="12"/>
  <c r="S231" i="12" s="1"/>
  <c r="P233" i="12" l="1"/>
  <c r="Q232" i="12"/>
  <c r="S232" i="12" s="1"/>
  <c r="P234" i="12" l="1"/>
  <c r="Q233" i="12"/>
  <c r="S233" i="12" s="1"/>
  <c r="P235" i="12" l="1"/>
  <c r="Q234" i="12"/>
  <c r="S234" i="12" s="1"/>
  <c r="S235" i="12" s="1"/>
  <c r="P236" i="12" l="1"/>
  <c r="Q235" i="12"/>
  <c r="R235" i="12" s="1"/>
  <c r="R236" i="12" s="1"/>
  <c r="R237" i="12" s="1"/>
  <c r="R238" i="12" s="1"/>
  <c r="P237" i="12" l="1"/>
  <c r="Q236" i="12"/>
  <c r="S236" i="12" s="1"/>
  <c r="P238" i="12" l="1"/>
  <c r="Q237" i="12"/>
  <c r="S237" i="12" s="1"/>
  <c r="P239" i="12" l="1"/>
  <c r="Q238" i="12"/>
  <c r="S238" i="12" s="1"/>
  <c r="S239" i="12" s="1"/>
  <c r="P240" i="12" l="1"/>
  <c r="Q239" i="12"/>
  <c r="R239" i="12" s="1"/>
  <c r="R240" i="12" s="1"/>
  <c r="R241" i="12" s="1"/>
  <c r="R242" i="12" s="1"/>
  <c r="R243" i="12" s="1"/>
  <c r="R244" i="12" s="1"/>
  <c r="R245" i="12" s="1"/>
  <c r="R246" i="12" s="1"/>
  <c r="R247" i="12" s="1"/>
  <c r="R248" i="12" s="1"/>
  <c r="R249" i="12" s="1"/>
  <c r="R250" i="12" s="1"/>
  <c r="R251" i="12" s="1"/>
  <c r="P241" i="12" l="1"/>
  <c r="Q240" i="12"/>
  <c r="S240" i="12" s="1"/>
  <c r="P242" i="12" l="1"/>
  <c r="Q241" i="12"/>
  <c r="S241" i="12" s="1"/>
  <c r="P243" i="12" l="1"/>
  <c r="Q242" i="12"/>
  <c r="S242" i="12" s="1"/>
  <c r="S243" i="12" s="1"/>
  <c r="P244" i="12" l="1"/>
  <c r="Q243" i="12"/>
  <c r="P245" i="12" l="1"/>
  <c r="Q244" i="12"/>
  <c r="S244" i="12" s="1"/>
  <c r="P246" i="12" l="1"/>
  <c r="Q245" i="12"/>
  <c r="S245" i="12" s="1"/>
  <c r="P247" i="12" l="1"/>
  <c r="Q246" i="12"/>
  <c r="S246" i="12" s="1"/>
  <c r="P248" i="12" l="1"/>
  <c r="Q247" i="12"/>
  <c r="S247" i="12" s="1"/>
  <c r="P249" i="12" l="1"/>
  <c r="Q248" i="12"/>
  <c r="S248" i="12" s="1"/>
  <c r="P250" i="12" l="1"/>
  <c r="Q249" i="12"/>
  <c r="S249" i="12" s="1"/>
  <c r="P251" i="12" l="1"/>
  <c r="Q250" i="12"/>
  <c r="S250" i="12" s="1"/>
  <c r="P252" i="12" l="1"/>
  <c r="Q251" i="12"/>
  <c r="S251" i="12" s="1"/>
  <c r="S252" i="12" s="1"/>
  <c r="P253" i="12" l="1"/>
  <c r="Q252" i="12"/>
  <c r="R252" i="12" s="1"/>
  <c r="R253" i="12" s="1"/>
  <c r="R254" i="12" s="1"/>
  <c r="R255" i="12" s="1"/>
  <c r="R256" i="12" s="1"/>
  <c r="R257" i="12" s="1"/>
  <c r="R258" i="12" s="1"/>
  <c r="R259" i="12" s="1"/>
  <c r="P254" i="12" l="1"/>
  <c r="Q253" i="12"/>
  <c r="S253" i="12" s="1"/>
  <c r="S254" i="12" s="1"/>
  <c r="P255" i="12" l="1"/>
  <c r="Q254" i="12"/>
  <c r="P256" i="12" l="1"/>
  <c r="Q255" i="12"/>
  <c r="S255" i="12" s="1"/>
  <c r="P257" i="12" l="1"/>
  <c r="Q256" i="12"/>
  <c r="S256" i="12" s="1"/>
  <c r="P258" i="12" l="1"/>
  <c r="Q257" i="12"/>
  <c r="S257" i="12" s="1"/>
  <c r="P259" i="12" l="1"/>
  <c r="Q258" i="12"/>
  <c r="S258" i="12" s="1"/>
  <c r="P260" i="12" l="1"/>
  <c r="Q259" i="12"/>
  <c r="S259" i="12" s="1"/>
  <c r="S260" i="12" s="1"/>
  <c r="P261" i="12" l="1"/>
  <c r="Q260" i="12"/>
  <c r="R260" i="12" s="1"/>
  <c r="R261" i="12" s="1"/>
  <c r="R262" i="12" s="1"/>
  <c r="R263" i="12" s="1"/>
  <c r="R264" i="12" s="1"/>
  <c r="P262" i="12" l="1"/>
  <c r="Q261" i="12"/>
  <c r="S261" i="12" s="1"/>
  <c r="P263" i="12" l="1"/>
  <c r="Q262" i="12"/>
  <c r="S262" i="12" s="1"/>
  <c r="P264" i="12" l="1"/>
  <c r="Q263" i="12"/>
  <c r="S263" i="12" s="1"/>
  <c r="P265" i="12" l="1"/>
  <c r="Q264" i="12"/>
  <c r="S264" i="12" s="1"/>
  <c r="S265" i="12" s="1"/>
  <c r="S266" i="12" s="1"/>
  <c r="P266" i="12" l="1"/>
  <c r="Q265" i="12"/>
  <c r="R265" i="12" s="1"/>
  <c r="R266" i="12" s="1"/>
  <c r="R267" i="12" s="1"/>
  <c r="R268" i="12" s="1"/>
  <c r="R269" i="12" s="1"/>
  <c r="R270" i="12" s="1"/>
  <c r="R271" i="12" s="1"/>
  <c r="R272" i="12" s="1"/>
  <c r="R273" i="12" s="1"/>
  <c r="P267" i="12" l="1"/>
  <c r="Q266" i="12"/>
  <c r="P268" i="12" l="1"/>
  <c r="Q267" i="12"/>
  <c r="S267" i="12" s="1"/>
  <c r="P269" i="12" l="1"/>
  <c r="Q268" i="12"/>
  <c r="S268" i="12" s="1"/>
  <c r="P270" i="12" l="1"/>
  <c r="Q269" i="12"/>
  <c r="S269" i="12" s="1"/>
  <c r="P271" i="12" l="1"/>
  <c r="Q270" i="12"/>
  <c r="S270" i="12" s="1"/>
  <c r="P272" i="12" l="1"/>
  <c r="Q271" i="12"/>
  <c r="S271" i="12" s="1"/>
  <c r="P273" i="12" l="1"/>
  <c r="Q272" i="12"/>
  <c r="S272" i="12" s="1"/>
  <c r="P274" i="12" l="1"/>
  <c r="Q273" i="12"/>
  <c r="S273" i="12" s="1"/>
  <c r="S274" i="12" s="1"/>
  <c r="S275" i="12" s="1"/>
  <c r="S276" i="12" s="1"/>
  <c r="P275" i="12" l="1"/>
  <c r="Q274" i="12"/>
  <c r="R274" i="12" s="1"/>
  <c r="P276" i="12" l="1"/>
  <c r="Q275" i="12"/>
  <c r="R275" i="12" s="1"/>
  <c r="R276" i="12" s="1"/>
  <c r="R277" i="12" s="1"/>
  <c r="R278" i="12" s="1"/>
  <c r="P277" i="12" l="1"/>
  <c r="Q276" i="12"/>
  <c r="P278" i="12" l="1"/>
  <c r="Q277" i="12"/>
  <c r="S277" i="12" s="1"/>
  <c r="P279" i="12" l="1"/>
  <c r="Q278" i="12"/>
  <c r="S278" i="12" s="1"/>
  <c r="S279" i="12" s="1"/>
  <c r="P280" i="12" l="1"/>
  <c r="Q279" i="12"/>
  <c r="R279" i="12" s="1"/>
  <c r="R280" i="12" s="1"/>
  <c r="R281" i="12" s="1"/>
  <c r="P281" i="12" l="1"/>
  <c r="Q280" i="12"/>
  <c r="S280" i="12" s="1"/>
  <c r="P282" i="12" l="1"/>
  <c r="Q281" i="12"/>
  <c r="S281" i="12" s="1"/>
  <c r="S282" i="12" s="1"/>
  <c r="S283" i="12" s="1"/>
  <c r="P283" i="12" l="1"/>
  <c r="Q282" i="12"/>
  <c r="R282" i="12" s="1"/>
  <c r="P284" i="12" l="1"/>
  <c r="Q283" i="12"/>
  <c r="R283" i="12" s="1"/>
  <c r="R284" i="12" s="1"/>
  <c r="R285" i="12" s="1"/>
  <c r="R286" i="12" s="1"/>
  <c r="R287" i="12" s="1"/>
  <c r="R288" i="12" s="1"/>
  <c r="R289" i="12" s="1"/>
  <c r="P285" i="12" l="1"/>
  <c r="Q284" i="12"/>
  <c r="S284" i="12" s="1"/>
  <c r="P286" i="12" l="1"/>
  <c r="Q285" i="12"/>
  <c r="S285" i="12" s="1"/>
  <c r="P287" i="12" l="1"/>
  <c r="Q286" i="12"/>
  <c r="S286" i="12" s="1"/>
  <c r="P288" i="12" l="1"/>
  <c r="Q287" i="12"/>
  <c r="S287" i="12" s="1"/>
  <c r="P289" i="12" l="1"/>
  <c r="Q288" i="12"/>
  <c r="S288" i="12" s="1"/>
  <c r="P290" i="12" l="1"/>
  <c r="Q289" i="12"/>
  <c r="S289" i="12" s="1"/>
  <c r="S290" i="12" s="1"/>
  <c r="S291" i="12" s="1"/>
  <c r="S292" i="12" s="1"/>
  <c r="S293" i="12" s="1"/>
  <c r="P291" i="12" l="1"/>
  <c r="Q290" i="12"/>
  <c r="R290" i="12" s="1"/>
  <c r="R291" i="12" s="1"/>
  <c r="R292" i="12" s="1"/>
  <c r="P292" i="12" l="1"/>
  <c r="Q291" i="12"/>
  <c r="P293" i="12" l="1"/>
  <c r="Q292" i="12"/>
  <c r="P294" i="12" l="1"/>
  <c r="Q293" i="12"/>
  <c r="R293" i="12" s="1"/>
  <c r="R294" i="12" s="1"/>
  <c r="P295" i="12" l="1"/>
  <c r="Q294" i="12"/>
  <c r="S294" i="12" s="1"/>
  <c r="S295" i="12" s="1"/>
  <c r="P296" i="12" l="1"/>
  <c r="Q295" i="12"/>
  <c r="R295" i="12" s="1"/>
  <c r="R296" i="12" s="1"/>
  <c r="R297" i="12" s="1"/>
  <c r="R298" i="12" s="1"/>
  <c r="P297" i="12" l="1"/>
  <c r="Q296" i="12"/>
  <c r="S296" i="12" s="1"/>
  <c r="P298" i="12" l="1"/>
  <c r="Q297" i="12"/>
  <c r="S297" i="12" s="1"/>
  <c r="P299" i="12" l="1"/>
  <c r="Q298" i="12"/>
  <c r="S298" i="12" s="1"/>
  <c r="S299" i="12" s="1"/>
  <c r="P300" i="12" l="1"/>
  <c r="Q299" i="12"/>
  <c r="R299" i="12" s="1"/>
  <c r="R300" i="12" s="1"/>
  <c r="R301" i="12" s="1"/>
  <c r="P301" i="12" l="1"/>
  <c r="Q300" i="12"/>
  <c r="S300" i="12" s="1"/>
  <c r="P302" i="12" l="1"/>
  <c r="Q301" i="12"/>
  <c r="S301" i="12" s="1"/>
  <c r="S302" i="12" s="1"/>
  <c r="P303" i="12" l="1"/>
  <c r="Q302" i="12"/>
  <c r="R302" i="12" s="1"/>
  <c r="R303" i="12" s="1"/>
  <c r="R304" i="12" s="1"/>
  <c r="P304" i="12" l="1"/>
  <c r="Q303" i="12"/>
  <c r="S303" i="12" s="1"/>
  <c r="P305" i="12" l="1"/>
  <c r="Q304" i="12"/>
  <c r="S304" i="12" s="1"/>
  <c r="S305" i="12" s="1"/>
  <c r="P306" i="12" l="1"/>
  <c r="Q305" i="12"/>
  <c r="R305" i="12" s="1"/>
  <c r="R306" i="12" s="1"/>
  <c r="R307" i="12" s="1"/>
  <c r="R308" i="12" s="1"/>
  <c r="R309" i="12" s="1"/>
  <c r="R310" i="12" s="1"/>
  <c r="R311" i="12" s="1"/>
  <c r="P307" i="12" l="1"/>
  <c r="Q306" i="12"/>
  <c r="S306" i="12" s="1"/>
  <c r="P308" i="12" l="1"/>
  <c r="Q307" i="12"/>
  <c r="S307" i="12" s="1"/>
  <c r="P309" i="12" l="1"/>
  <c r="Q308" i="12"/>
  <c r="S308" i="12" s="1"/>
  <c r="P310" i="12" l="1"/>
  <c r="Q309" i="12"/>
  <c r="S309" i="12" s="1"/>
  <c r="P311" i="12" l="1"/>
  <c r="Q310" i="12"/>
  <c r="S310" i="12" s="1"/>
  <c r="P312" i="12" l="1"/>
  <c r="Q311" i="12"/>
  <c r="S311" i="12" s="1"/>
  <c r="S312" i="12" s="1"/>
  <c r="P313" i="12" l="1"/>
  <c r="Q312" i="12"/>
  <c r="R312" i="12" s="1"/>
  <c r="R313" i="12" s="1"/>
  <c r="R314" i="12" s="1"/>
  <c r="R315" i="12" s="1"/>
  <c r="P314" i="12" l="1"/>
  <c r="Q313" i="12"/>
  <c r="S313" i="12" s="1"/>
  <c r="P315" i="12" l="1"/>
  <c r="Q314" i="12"/>
  <c r="S314" i="12" s="1"/>
  <c r="P316" i="12" l="1"/>
  <c r="Q315" i="12"/>
  <c r="S315" i="12" s="1"/>
  <c r="S316" i="12" s="1"/>
  <c r="P317" i="12" l="1"/>
  <c r="Q316" i="12"/>
  <c r="R316" i="12" s="1"/>
  <c r="R317" i="12" s="1"/>
  <c r="R318" i="12" s="1"/>
  <c r="R319" i="12" s="1"/>
  <c r="R320" i="12" s="1"/>
  <c r="R321" i="12" s="1"/>
  <c r="R322" i="12" s="1"/>
  <c r="R323" i="12" s="1"/>
  <c r="P318" i="12" l="1"/>
  <c r="Q317" i="12"/>
  <c r="S317" i="12" s="1"/>
  <c r="P319" i="12" l="1"/>
  <c r="Q318" i="12"/>
  <c r="S318" i="12" s="1"/>
  <c r="S319" i="12" s="1"/>
  <c r="P320" i="12" l="1"/>
  <c r="Q319" i="12"/>
  <c r="P321" i="12" l="1"/>
  <c r="Q320" i="12"/>
  <c r="S320" i="12" s="1"/>
  <c r="P322" i="12" l="1"/>
  <c r="Q321" i="12"/>
  <c r="S321" i="12" s="1"/>
  <c r="P323" i="12" l="1"/>
  <c r="Q322" i="12"/>
  <c r="S322" i="12" s="1"/>
  <c r="P324" i="12" l="1"/>
  <c r="Q323" i="12"/>
  <c r="S323" i="12" s="1"/>
  <c r="S324" i="12" s="1"/>
  <c r="P325" i="12" l="1"/>
  <c r="Q324" i="12"/>
  <c r="R324" i="12" s="1"/>
  <c r="R325" i="12" s="1"/>
  <c r="R326" i="12" s="1"/>
  <c r="R327" i="12" s="1"/>
  <c r="P326" i="12" l="1"/>
  <c r="Q325" i="12"/>
  <c r="S325" i="12" s="1"/>
  <c r="P327" i="12" l="1"/>
  <c r="Q326" i="12"/>
  <c r="S326" i="12" s="1"/>
  <c r="S327" i="12" s="1"/>
  <c r="S328" i="12" s="1"/>
  <c r="P328" i="12" l="1"/>
  <c r="Q327" i="12"/>
  <c r="P329" i="12" l="1"/>
  <c r="Q328" i="12"/>
  <c r="R328" i="12" s="1"/>
  <c r="R329" i="12" s="1"/>
  <c r="R330" i="12" s="1"/>
  <c r="P330" i="12" l="1"/>
  <c r="Q329" i="12"/>
  <c r="S329" i="12" s="1"/>
  <c r="P331" i="12" l="1"/>
  <c r="Q330" i="12"/>
  <c r="S330" i="12" s="1"/>
  <c r="S331" i="12" s="1"/>
  <c r="P332" i="12" l="1"/>
  <c r="Q331" i="12"/>
  <c r="R331" i="12" s="1"/>
  <c r="R332" i="12" s="1"/>
  <c r="R333" i="12" s="1"/>
  <c r="R334" i="12" s="1"/>
  <c r="R335" i="12" s="1"/>
  <c r="R336" i="12" s="1"/>
  <c r="R337" i="12" s="1"/>
  <c r="R338" i="12" s="1"/>
  <c r="P333" i="12" l="1"/>
  <c r="Q332" i="12"/>
  <c r="S332" i="12" s="1"/>
  <c r="P334" i="12" l="1"/>
  <c r="Q333" i="12"/>
  <c r="S333" i="12" s="1"/>
  <c r="P335" i="12" l="1"/>
  <c r="Q334" i="12"/>
  <c r="S334" i="12" s="1"/>
  <c r="P336" i="12" l="1"/>
  <c r="Q335" i="12"/>
  <c r="S335" i="12" s="1"/>
  <c r="P337" i="12" l="1"/>
  <c r="Q336" i="12"/>
  <c r="S336" i="12" s="1"/>
  <c r="P338" i="12" l="1"/>
  <c r="Q337" i="12"/>
  <c r="S337" i="12" s="1"/>
  <c r="P339" i="12" l="1"/>
  <c r="Q338" i="12"/>
  <c r="S338" i="12" s="1"/>
  <c r="S339" i="12" s="1"/>
  <c r="P340" i="12" l="1"/>
  <c r="Q339" i="12"/>
  <c r="R339" i="12" s="1"/>
  <c r="R340" i="12" s="1"/>
  <c r="P341" i="12" l="1"/>
  <c r="Q340" i="12"/>
  <c r="S340" i="12" s="1"/>
  <c r="S341" i="12" s="1"/>
  <c r="P342" i="12" l="1"/>
  <c r="Q341" i="12"/>
  <c r="R341" i="12" s="1"/>
  <c r="R342" i="12" s="1"/>
  <c r="P343" i="12" l="1"/>
  <c r="Q342" i="12"/>
  <c r="S342" i="12" s="1"/>
  <c r="S343" i="12" s="1"/>
  <c r="P344" i="12" l="1"/>
  <c r="Q343" i="12"/>
  <c r="R343" i="12" s="1"/>
  <c r="R344" i="12" s="1"/>
  <c r="R345" i="12" s="1"/>
  <c r="R346" i="12" s="1"/>
  <c r="R347" i="12" s="1"/>
  <c r="R348" i="12" s="1"/>
  <c r="R349" i="12" s="1"/>
  <c r="R350" i="12" s="1"/>
  <c r="P345" i="12" l="1"/>
  <c r="Q344" i="12"/>
  <c r="S344" i="12" s="1"/>
  <c r="P346" i="12" l="1"/>
  <c r="Q345" i="12"/>
  <c r="S345" i="12" s="1"/>
  <c r="P347" i="12" l="1"/>
  <c r="Q346" i="12"/>
  <c r="S346" i="12" s="1"/>
  <c r="P348" i="12" l="1"/>
  <c r="Q347" i="12"/>
  <c r="S347" i="12" s="1"/>
  <c r="P349" i="12" l="1"/>
  <c r="Q348" i="12"/>
  <c r="S348" i="12" s="1"/>
  <c r="P350" i="12" l="1"/>
  <c r="Q349" i="12"/>
  <c r="S349" i="12" s="1"/>
  <c r="P351" i="12" l="1"/>
  <c r="Q350" i="12"/>
  <c r="S350" i="12" s="1"/>
  <c r="S351" i="12" s="1"/>
  <c r="P352" i="12" l="1"/>
  <c r="Q351" i="12"/>
  <c r="R351" i="12" s="1"/>
  <c r="R352" i="12" s="1"/>
  <c r="P353" i="12" l="1"/>
  <c r="Q352" i="12"/>
  <c r="S352" i="12" s="1"/>
  <c r="S353" i="12" s="1"/>
  <c r="S354" i="12" s="1"/>
  <c r="S355" i="12" s="1"/>
  <c r="P354" i="12" l="1"/>
  <c r="Q353" i="12"/>
  <c r="R353" i="12" s="1"/>
  <c r="R354" i="12" s="1"/>
  <c r="P355" i="12" l="1"/>
  <c r="Q354" i="12"/>
  <c r="P356" i="12" l="1"/>
  <c r="Q355" i="12"/>
  <c r="R355" i="12" s="1"/>
  <c r="R356" i="12" s="1"/>
  <c r="R357" i="12" s="1"/>
  <c r="R358" i="12" s="1"/>
  <c r="R359" i="12" s="1"/>
  <c r="R360" i="12" s="1"/>
  <c r="P357" i="12" l="1"/>
  <c r="Q356" i="12"/>
  <c r="S356" i="12" s="1"/>
  <c r="S357" i="12" s="1"/>
  <c r="P358" i="12" l="1"/>
  <c r="Q357" i="12"/>
  <c r="P359" i="12" l="1"/>
  <c r="Q358" i="12"/>
  <c r="S358" i="12" s="1"/>
  <c r="P360" i="12" l="1"/>
  <c r="Q359" i="12"/>
  <c r="S359" i="12" s="1"/>
  <c r="P361" i="12" l="1"/>
  <c r="Q360" i="12"/>
  <c r="S360" i="12" s="1"/>
  <c r="S361" i="12" s="1"/>
  <c r="P362" i="12" l="1"/>
  <c r="Q361" i="12"/>
  <c r="R361" i="12" s="1"/>
  <c r="R362" i="12" s="1"/>
  <c r="P363" i="12" l="1"/>
  <c r="Q362" i="12"/>
  <c r="S362" i="12" s="1"/>
  <c r="S363" i="12" s="1"/>
  <c r="P364" i="12" l="1"/>
  <c r="Q363" i="12"/>
  <c r="R363" i="12" s="1"/>
  <c r="R364" i="12" s="1"/>
  <c r="R365" i="12" s="1"/>
  <c r="P365" i="12" l="1"/>
  <c r="Q364" i="12"/>
  <c r="S364" i="12" s="1"/>
  <c r="P366" i="12" l="1"/>
  <c r="Q365" i="12"/>
  <c r="S365" i="12" s="1"/>
  <c r="S366" i="12" s="1"/>
  <c r="P367" i="12" l="1"/>
  <c r="Q366" i="12"/>
  <c r="R366" i="12" s="1"/>
  <c r="R367" i="12" s="1"/>
  <c r="R368" i="12" s="1"/>
  <c r="R369" i="12" s="1"/>
  <c r="R370" i="12" s="1"/>
  <c r="R371" i="12" s="1"/>
  <c r="R372" i="12" s="1"/>
  <c r="R373" i="12" s="1"/>
  <c r="R374" i="12" s="1"/>
  <c r="R375" i="12" s="1"/>
  <c r="R376" i="12" s="1"/>
  <c r="P368" i="12" l="1"/>
  <c r="Q367" i="12"/>
  <c r="S367" i="12" s="1"/>
  <c r="P369" i="12" l="1"/>
  <c r="Q368" i="12"/>
  <c r="S368" i="12" s="1"/>
  <c r="P370" i="12" l="1"/>
  <c r="Q369" i="12"/>
  <c r="S369" i="12" s="1"/>
  <c r="P371" i="12" l="1"/>
  <c r="Q370" i="12"/>
  <c r="S370" i="12" s="1"/>
  <c r="P372" i="12" l="1"/>
  <c r="Q371" i="12"/>
  <c r="S371" i="12" s="1"/>
  <c r="P373" i="12" l="1"/>
  <c r="Q372" i="12"/>
  <c r="S372" i="12" s="1"/>
  <c r="P374" i="12" l="1"/>
  <c r="Q373" i="12"/>
  <c r="S373" i="12" s="1"/>
  <c r="P375" i="12" l="1"/>
  <c r="Q374" i="12"/>
  <c r="S374" i="12" s="1"/>
  <c r="P376" i="12" l="1"/>
  <c r="Q375" i="12"/>
  <c r="S375" i="12" s="1"/>
  <c r="P377" i="12" l="1"/>
  <c r="Q376" i="12"/>
  <c r="S376" i="12" s="1"/>
  <c r="S377" i="12" s="1"/>
  <c r="P378" i="12" l="1"/>
  <c r="Q377" i="12"/>
  <c r="R377" i="12" s="1"/>
  <c r="R378" i="12" s="1"/>
  <c r="R379" i="12" s="1"/>
  <c r="R380" i="12" s="1"/>
  <c r="R381" i="12" s="1"/>
  <c r="R382" i="12" s="1"/>
  <c r="P379" i="12" l="1"/>
  <c r="Q378" i="12"/>
  <c r="S378" i="12" s="1"/>
  <c r="P380" i="12" l="1"/>
  <c r="Q379" i="12"/>
  <c r="S379" i="12" s="1"/>
  <c r="P381" i="12" l="1"/>
  <c r="Q380" i="12"/>
  <c r="S380" i="12" s="1"/>
  <c r="P382" i="12" l="1"/>
  <c r="Q381" i="12"/>
  <c r="S381" i="12" s="1"/>
  <c r="P383" i="12" l="1"/>
  <c r="Q382" i="12"/>
  <c r="S382" i="12" s="1"/>
  <c r="S383" i="12" s="1"/>
  <c r="P384" i="12" l="1"/>
  <c r="Q383" i="12"/>
  <c r="R383" i="12" s="1"/>
  <c r="R384" i="12" s="1"/>
  <c r="R385" i="12" s="1"/>
  <c r="R386" i="12" s="1"/>
  <c r="R387" i="12" s="1"/>
  <c r="R388" i="12" s="1"/>
  <c r="R389" i="12" s="1"/>
  <c r="R390" i="12" s="1"/>
  <c r="P385" i="12" l="1"/>
  <c r="Q384" i="12"/>
  <c r="S384" i="12" s="1"/>
  <c r="P386" i="12" l="1"/>
  <c r="Q385" i="12"/>
  <c r="S385" i="12" s="1"/>
  <c r="P387" i="12" l="1"/>
  <c r="Q386" i="12"/>
  <c r="S386" i="12" s="1"/>
  <c r="P388" i="12" l="1"/>
  <c r="Q387" i="12"/>
  <c r="S387" i="12" s="1"/>
  <c r="P389" i="12" l="1"/>
  <c r="Q388" i="12"/>
  <c r="S388" i="12" s="1"/>
  <c r="P390" i="12" l="1"/>
  <c r="Q389" i="12"/>
  <c r="S389" i="12" s="1"/>
  <c r="P391" i="12" l="1"/>
  <c r="Q390" i="12"/>
  <c r="S390" i="12" s="1"/>
  <c r="S391" i="12" s="1"/>
  <c r="P392" i="12" l="1"/>
  <c r="Q391" i="12"/>
  <c r="R391" i="12" s="1"/>
  <c r="R392" i="12" s="1"/>
  <c r="R393" i="12" s="1"/>
  <c r="R394" i="12" s="1"/>
  <c r="P393" i="12" l="1"/>
  <c r="Q392" i="12"/>
  <c r="S392" i="12" s="1"/>
  <c r="P394" i="12" l="1"/>
  <c r="Q393" i="12"/>
  <c r="S393" i="12" s="1"/>
  <c r="P395" i="12" l="1"/>
  <c r="Q394" i="12"/>
  <c r="S394" i="12" s="1"/>
  <c r="S395" i="12" s="1"/>
  <c r="P396" i="12" l="1"/>
  <c r="Q395" i="12"/>
  <c r="R395" i="12" s="1"/>
  <c r="R396" i="12" s="1"/>
  <c r="R397" i="12" s="1"/>
  <c r="R398" i="12" s="1"/>
  <c r="R399" i="12" s="1"/>
  <c r="R400" i="12" s="1"/>
  <c r="P397" i="12" l="1"/>
  <c r="Q396" i="12"/>
  <c r="S396" i="12" s="1"/>
  <c r="P398" i="12" l="1"/>
  <c r="Q397" i="12"/>
  <c r="S397" i="12" s="1"/>
  <c r="P399" i="12" l="1"/>
  <c r="Q398" i="12"/>
  <c r="S398" i="12" s="1"/>
  <c r="S399" i="12" s="1"/>
  <c r="P400" i="12" l="1"/>
  <c r="Q399" i="12"/>
  <c r="P401" i="12" l="1"/>
  <c r="Q400" i="12"/>
  <c r="S400" i="12" s="1"/>
  <c r="S401" i="12" s="1"/>
  <c r="P402" i="12" l="1"/>
  <c r="Q401" i="12"/>
  <c r="R401" i="12" s="1"/>
  <c r="R402" i="12" s="1"/>
  <c r="R403" i="12" s="1"/>
  <c r="P403" i="12" l="1"/>
  <c r="Q402" i="12"/>
  <c r="S402" i="12" s="1"/>
  <c r="S403" i="12" s="1"/>
  <c r="S404" i="12" s="1"/>
  <c r="P404" i="12" l="1"/>
  <c r="Q403" i="12"/>
  <c r="P405" i="12" l="1"/>
  <c r="Q404" i="12"/>
  <c r="R404" i="12" s="1"/>
  <c r="R405" i="12" s="1"/>
  <c r="R406" i="12" s="1"/>
  <c r="R407" i="12" s="1"/>
  <c r="R408" i="12" s="1"/>
  <c r="R409" i="12" s="1"/>
  <c r="R410" i="12" s="1"/>
  <c r="R411" i="12" s="1"/>
  <c r="R412" i="12" s="1"/>
  <c r="R413" i="12" s="1"/>
  <c r="P406" i="12" l="1"/>
  <c r="Q405" i="12"/>
  <c r="S405" i="12" s="1"/>
  <c r="P407" i="12" l="1"/>
  <c r="Q406" i="12"/>
  <c r="S406" i="12" s="1"/>
  <c r="P408" i="12" l="1"/>
  <c r="Q407" i="12"/>
  <c r="S407" i="12" s="1"/>
  <c r="P409" i="12" l="1"/>
  <c r="Q408" i="12"/>
  <c r="S408" i="12" s="1"/>
  <c r="P410" i="12" l="1"/>
  <c r="Q409" i="12"/>
  <c r="S409" i="12" s="1"/>
  <c r="S410" i="12" s="1"/>
  <c r="P411" i="12" l="1"/>
  <c r="Q410" i="12"/>
  <c r="P412" i="12" l="1"/>
  <c r="Q411" i="12"/>
  <c r="S411" i="12" s="1"/>
  <c r="P413" i="12" l="1"/>
  <c r="Q412" i="12"/>
  <c r="S412" i="12" s="1"/>
  <c r="P414" i="12" l="1"/>
  <c r="Q413" i="12"/>
  <c r="S413" i="12" s="1"/>
  <c r="S414" i="12" s="1"/>
  <c r="P415" i="12" l="1"/>
  <c r="Q414" i="12"/>
  <c r="R414" i="12" s="1"/>
  <c r="R415" i="12" s="1"/>
  <c r="P416" i="12" l="1"/>
  <c r="Q415" i="12"/>
  <c r="S415" i="12" s="1"/>
  <c r="S416" i="12" s="1"/>
  <c r="P417" i="12" l="1"/>
  <c r="Q416" i="12"/>
  <c r="R416" i="12" s="1"/>
  <c r="R417" i="12" s="1"/>
  <c r="R418" i="12" s="1"/>
  <c r="P418" i="12" l="1"/>
  <c r="Q417" i="12"/>
  <c r="S417" i="12" s="1"/>
  <c r="P419" i="12" l="1"/>
  <c r="Q418" i="12"/>
  <c r="S418" i="12" s="1"/>
  <c r="S419" i="12" s="1"/>
  <c r="P420" i="12" l="1"/>
  <c r="Q419" i="12"/>
  <c r="R419" i="12" s="1"/>
  <c r="R420" i="12" s="1"/>
  <c r="R421" i="12" s="1"/>
  <c r="P421" i="12" l="1"/>
  <c r="Q420" i="12"/>
  <c r="S420" i="12" s="1"/>
  <c r="P422" i="12" l="1"/>
  <c r="Q421" i="12"/>
  <c r="S421" i="12" s="1"/>
  <c r="S422" i="12" s="1"/>
  <c r="P423" i="12" l="1"/>
  <c r="Q422" i="12"/>
  <c r="R422" i="12" s="1"/>
  <c r="R423" i="12" s="1"/>
  <c r="P424" i="12" l="1"/>
  <c r="Q423" i="12"/>
  <c r="S423" i="12" s="1"/>
  <c r="S424" i="12" s="1"/>
  <c r="P425" i="12" l="1"/>
  <c r="Q424" i="12"/>
  <c r="R424" i="12" s="1"/>
  <c r="R425" i="12" s="1"/>
  <c r="R426" i="12" s="1"/>
  <c r="P426" i="12" l="1"/>
  <c r="Q425" i="12"/>
  <c r="S425" i="12" s="1"/>
  <c r="P427" i="12" l="1"/>
  <c r="Q426" i="12"/>
  <c r="S426" i="12" s="1"/>
  <c r="S427" i="12" s="1"/>
  <c r="P428" i="12" l="1"/>
  <c r="Q427" i="12"/>
  <c r="R427" i="12" s="1"/>
  <c r="R428" i="12" s="1"/>
  <c r="P429" i="12" l="1"/>
  <c r="Q428" i="12"/>
  <c r="S428" i="12" s="1"/>
  <c r="S429" i="12" s="1"/>
  <c r="S430" i="12" s="1"/>
  <c r="P430" i="12" l="1"/>
  <c r="Q429" i="12"/>
  <c r="R429" i="12" s="1"/>
  <c r="P431" i="12" l="1"/>
  <c r="Q430" i="12"/>
  <c r="R430" i="12" s="1"/>
  <c r="R431" i="12" s="1"/>
  <c r="R432" i="12" s="1"/>
  <c r="R433" i="12" s="1"/>
  <c r="P432" i="12" l="1"/>
  <c r="Q431" i="12"/>
  <c r="S431" i="12" s="1"/>
  <c r="S432" i="12" s="1"/>
  <c r="P433" i="12" l="1"/>
  <c r="Q432" i="12"/>
  <c r="P434" i="12" l="1"/>
  <c r="Q433" i="12"/>
  <c r="S433" i="12" s="1"/>
  <c r="S434" i="12" s="1"/>
  <c r="P435" i="12" l="1"/>
  <c r="Q434" i="12"/>
  <c r="R434" i="12" s="1"/>
  <c r="R435" i="12" s="1"/>
  <c r="R436" i="12" s="1"/>
  <c r="R437" i="12" s="1"/>
  <c r="R438" i="12" s="1"/>
  <c r="R439" i="12" s="1"/>
  <c r="R440" i="12" s="1"/>
  <c r="R441" i="12" s="1"/>
  <c r="P436" i="12" l="1"/>
  <c r="Q435" i="12"/>
  <c r="S435" i="12" s="1"/>
  <c r="S436" i="12" s="1"/>
  <c r="P437" i="12" l="1"/>
  <c r="Q436" i="12"/>
  <c r="P438" i="12" l="1"/>
  <c r="Q437" i="12"/>
  <c r="S437" i="12" s="1"/>
  <c r="P439" i="12" l="1"/>
  <c r="Q438" i="12"/>
  <c r="S438" i="12" s="1"/>
  <c r="P440" i="12" l="1"/>
  <c r="Q439" i="12"/>
  <c r="S439" i="12" s="1"/>
  <c r="P441" i="12" l="1"/>
  <c r="Q440" i="12"/>
  <c r="S440" i="12" s="1"/>
  <c r="P442" i="12" l="1"/>
  <c r="Q441" i="12"/>
  <c r="S441" i="12" s="1"/>
  <c r="S442" i="12" s="1"/>
  <c r="P443" i="12" l="1"/>
  <c r="Q442" i="12"/>
  <c r="R442" i="12" s="1"/>
  <c r="R443" i="12" s="1"/>
  <c r="P444" i="12" l="1"/>
  <c r="Q443" i="12"/>
  <c r="S443" i="12" s="1"/>
  <c r="S444" i="12" s="1"/>
  <c r="P445" i="12" l="1"/>
  <c r="Q444" i="12"/>
  <c r="R444" i="12" s="1"/>
  <c r="R445" i="12" s="1"/>
  <c r="P446" i="12" l="1"/>
  <c r="Q445" i="12"/>
  <c r="S445" i="12" s="1"/>
  <c r="S446" i="12" s="1"/>
  <c r="P447" i="12" l="1"/>
  <c r="Q446" i="12"/>
  <c r="R446" i="12" s="1"/>
  <c r="R447" i="12" s="1"/>
  <c r="P448" i="12" l="1"/>
  <c r="Q447" i="12"/>
  <c r="S447" i="12" s="1"/>
  <c r="S448" i="12" s="1"/>
  <c r="P449" i="12" l="1"/>
  <c r="Q448" i="12"/>
  <c r="R448" i="12" s="1"/>
  <c r="R449" i="12" s="1"/>
  <c r="R450" i="12" s="1"/>
  <c r="R451" i="12" s="1"/>
  <c r="P450" i="12" l="1"/>
  <c r="Q449" i="12"/>
  <c r="S449" i="12" s="1"/>
  <c r="P451" i="12" l="1"/>
  <c r="Q450" i="12"/>
  <c r="S450" i="12" s="1"/>
  <c r="S451" i="12" s="1"/>
  <c r="S452" i="12" s="1"/>
  <c r="S453" i="12" s="1"/>
  <c r="P452" i="12" l="1"/>
  <c r="Q451" i="12"/>
  <c r="P453" i="12" l="1"/>
  <c r="Q452" i="12"/>
  <c r="R452" i="12" s="1"/>
  <c r="P454" i="12" l="1"/>
  <c r="Q453" i="12"/>
  <c r="R453" i="12" s="1"/>
  <c r="R454" i="12" s="1"/>
  <c r="R455" i="12" s="1"/>
  <c r="R456" i="12" s="1"/>
  <c r="R457" i="12" s="1"/>
  <c r="R458" i="12" s="1"/>
  <c r="R459" i="12" s="1"/>
  <c r="R460" i="12" s="1"/>
  <c r="R461" i="12" s="1"/>
  <c r="R462" i="12" s="1"/>
  <c r="P455" i="12" l="1"/>
  <c r="Q454" i="12"/>
  <c r="S454" i="12" s="1"/>
  <c r="P456" i="12" l="1"/>
  <c r="Q455" i="12"/>
  <c r="S455" i="12" s="1"/>
  <c r="P457" i="12" l="1"/>
  <c r="Q456" i="12"/>
  <c r="S456" i="12" s="1"/>
  <c r="P458" i="12" l="1"/>
  <c r="Q457" i="12"/>
  <c r="S457" i="12" s="1"/>
  <c r="P459" i="12" l="1"/>
  <c r="Q458" i="12"/>
  <c r="S458" i="12" s="1"/>
  <c r="S459" i="12" s="1"/>
  <c r="P460" i="12" l="1"/>
  <c r="Q459" i="12"/>
  <c r="P461" i="12" l="1"/>
  <c r="Q460" i="12"/>
  <c r="S460" i="12" s="1"/>
  <c r="P462" i="12" l="1"/>
  <c r="Q461" i="12"/>
  <c r="S461" i="12" s="1"/>
  <c r="P463" i="12" l="1"/>
  <c r="Q462" i="12"/>
  <c r="S462" i="12" s="1"/>
  <c r="S463" i="12" s="1"/>
  <c r="P464" i="12" l="1"/>
  <c r="Q463" i="12"/>
  <c r="R463" i="12" s="1"/>
  <c r="R464" i="12" s="1"/>
  <c r="P465" i="12" l="1"/>
  <c r="Q464" i="12"/>
  <c r="S464" i="12" s="1"/>
  <c r="S465" i="12" s="1"/>
  <c r="P466" i="12" l="1"/>
  <c r="Q465" i="12"/>
  <c r="R465" i="12" s="1"/>
  <c r="R466" i="12" s="1"/>
  <c r="P467" i="12" l="1"/>
  <c r="Q466" i="12"/>
  <c r="S466" i="12" s="1"/>
  <c r="S467" i="12" s="1"/>
  <c r="P468" i="12" l="1"/>
  <c r="Q467" i="12"/>
  <c r="R467" i="12" s="1"/>
  <c r="R468" i="12" s="1"/>
  <c r="R469" i="12" s="1"/>
  <c r="R470" i="12" s="1"/>
  <c r="P469" i="12" l="1"/>
  <c r="Q468" i="12"/>
  <c r="S468" i="12" s="1"/>
  <c r="P470" i="12" l="1"/>
  <c r="Q469" i="12"/>
  <c r="S469" i="12" s="1"/>
  <c r="P471" i="12" l="1"/>
  <c r="Q470" i="12"/>
  <c r="S470" i="12" s="1"/>
  <c r="S471" i="12" s="1"/>
  <c r="P472" i="12" l="1"/>
  <c r="Q471" i="12"/>
  <c r="R471" i="12" s="1"/>
  <c r="R472" i="12" s="1"/>
  <c r="P473" i="12" l="1"/>
  <c r="Q472" i="12"/>
  <c r="S472" i="12" s="1"/>
  <c r="S473" i="12" s="1"/>
  <c r="S474" i="12" s="1"/>
  <c r="P474" i="12" l="1"/>
  <c r="Q473" i="12"/>
  <c r="R473" i="12" s="1"/>
  <c r="P475" i="12" l="1"/>
  <c r="Q474" i="12"/>
  <c r="R474" i="12" s="1"/>
  <c r="R475" i="12" s="1"/>
  <c r="R476" i="12" s="1"/>
  <c r="R477" i="12" s="1"/>
  <c r="R478" i="12" s="1"/>
  <c r="R479" i="12" s="1"/>
  <c r="R480" i="12" s="1"/>
  <c r="R481" i="12" s="1"/>
  <c r="R482" i="12" s="1"/>
  <c r="P476" i="12" l="1"/>
  <c r="Q475" i="12"/>
  <c r="S475" i="12" s="1"/>
  <c r="P477" i="12" l="1"/>
  <c r="Q476" i="12"/>
  <c r="S476" i="12" s="1"/>
  <c r="P478" i="12" l="1"/>
  <c r="Q477" i="12"/>
  <c r="S477" i="12" s="1"/>
  <c r="P479" i="12" l="1"/>
  <c r="Q478" i="12"/>
  <c r="S478" i="12" s="1"/>
  <c r="P480" i="12" l="1"/>
  <c r="Q479" i="12"/>
  <c r="S479" i="12" s="1"/>
  <c r="P481" i="12" l="1"/>
  <c r="Q480" i="12"/>
  <c r="S480" i="12" s="1"/>
  <c r="P482" i="12" l="1"/>
  <c r="Q481" i="12"/>
  <c r="S481" i="12" s="1"/>
  <c r="P483" i="12" l="1"/>
  <c r="Q482" i="12"/>
  <c r="S482" i="12" s="1"/>
  <c r="S483" i="12" s="1"/>
  <c r="P484" i="12" l="1"/>
  <c r="Q483" i="12"/>
  <c r="R483" i="12" s="1"/>
  <c r="R484" i="12" s="1"/>
  <c r="R485" i="12" s="1"/>
  <c r="R486" i="12" s="1"/>
  <c r="R487" i="12" s="1"/>
  <c r="R488" i="12" s="1"/>
  <c r="P485" i="12" l="1"/>
  <c r="Q484" i="12"/>
  <c r="S484" i="12" s="1"/>
  <c r="P486" i="12" l="1"/>
  <c r="Q485" i="12"/>
  <c r="S485" i="12" s="1"/>
  <c r="P487" i="12" l="1"/>
  <c r="Q486" i="12"/>
  <c r="S486" i="12" s="1"/>
  <c r="P488" i="12" l="1"/>
  <c r="Q487" i="12"/>
  <c r="S487" i="12" s="1"/>
  <c r="P489" i="12" l="1"/>
  <c r="Q488" i="12"/>
  <c r="S488" i="12" s="1"/>
  <c r="S489" i="12" s="1"/>
  <c r="P490" i="12" l="1"/>
  <c r="Q489" i="12"/>
  <c r="R489" i="12" s="1"/>
  <c r="R490" i="12" s="1"/>
  <c r="P491" i="12" l="1"/>
  <c r="Q490" i="12"/>
  <c r="S490" i="12" s="1"/>
  <c r="S491" i="12" s="1"/>
  <c r="S492" i="12" s="1"/>
  <c r="P492" i="12" l="1"/>
  <c r="Q491" i="12"/>
  <c r="R491" i="12" s="1"/>
  <c r="P493" i="12" l="1"/>
  <c r="Q492" i="12"/>
  <c r="R492" i="12" s="1"/>
  <c r="R493" i="12" s="1"/>
  <c r="R494" i="12" s="1"/>
  <c r="P494" i="12" l="1"/>
  <c r="Q493" i="12"/>
  <c r="S493" i="12" s="1"/>
  <c r="P495" i="12" l="1"/>
  <c r="Q494" i="12"/>
  <c r="S494" i="12" s="1"/>
  <c r="S495" i="12" s="1"/>
  <c r="P496" i="12" l="1"/>
  <c r="Q495" i="12"/>
  <c r="R495" i="12" s="1"/>
  <c r="R496" i="12" s="1"/>
  <c r="P497" i="12" l="1"/>
  <c r="Q496" i="12"/>
  <c r="S496" i="12" s="1"/>
  <c r="S497" i="12" s="1"/>
  <c r="P498" i="12" l="1"/>
  <c r="Q497" i="12"/>
  <c r="R497" i="12" s="1"/>
  <c r="R498" i="12" s="1"/>
  <c r="R499" i="12" s="1"/>
  <c r="R500" i="12" s="1"/>
  <c r="R501" i="12" s="1"/>
  <c r="R502" i="12" s="1"/>
  <c r="P499" i="12" l="1"/>
  <c r="Q498" i="12"/>
  <c r="S498" i="12" s="1"/>
  <c r="S499" i="12" s="1"/>
  <c r="P500" i="12" l="1"/>
  <c r="Q499" i="12"/>
  <c r="P501" i="12" l="1"/>
  <c r="Q500" i="12"/>
  <c r="S500" i="12" s="1"/>
  <c r="P502" i="12" l="1"/>
  <c r="Q501" i="12"/>
  <c r="S501" i="12" s="1"/>
  <c r="P503" i="12" l="1"/>
  <c r="Q502" i="12"/>
  <c r="S502" i="12" s="1"/>
  <c r="S503" i="12" s="1"/>
  <c r="S504" i="12" s="1"/>
  <c r="P504" i="12" l="1"/>
  <c r="Q503" i="12"/>
  <c r="R503" i="12" s="1"/>
  <c r="P505" i="12" l="1"/>
  <c r="Q504" i="12"/>
  <c r="R504" i="12" s="1"/>
  <c r="R505" i="12" s="1"/>
  <c r="R506" i="12" s="1"/>
  <c r="R507" i="12" s="1"/>
  <c r="R508" i="12" s="1"/>
  <c r="R509" i="12" s="1"/>
  <c r="P506" i="12" l="1"/>
  <c r="Q505" i="12"/>
  <c r="S505" i="12" s="1"/>
  <c r="P507" i="12" l="1"/>
  <c r="Q506" i="12"/>
  <c r="S506" i="12" s="1"/>
  <c r="P508" i="12" l="1"/>
  <c r="Q507" i="12"/>
  <c r="S507" i="12" s="1"/>
  <c r="P509" i="12" l="1"/>
  <c r="Q508" i="12"/>
  <c r="S508" i="12" s="1"/>
  <c r="P510" i="12" l="1"/>
  <c r="Q509" i="12"/>
  <c r="S509" i="12" s="1"/>
  <c r="S510" i="12" s="1"/>
  <c r="P511" i="12" l="1"/>
  <c r="Q510" i="12"/>
  <c r="R510" i="12" s="1"/>
  <c r="R511" i="12" s="1"/>
  <c r="R512" i="12" s="1"/>
  <c r="R513" i="12" s="1"/>
  <c r="R514" i="12" s="1"/>
  <c r="R515" i="12" s="1"/>
  <c r="R516" i="12" s="1"/>
  <c r="R517" i="12" s="1"/>
  <c r="P512" i="12" l="1"/>
  <c r="Q511" i="12"/>
  <c r="S511" i="12" s="1"/>
  <c r="P513" i="12" l="1"/>
  <c r="Q512" i="12"/>
  <c r="S512" i="12" s="1"/>
  <c r="P514" i="12" l="1"/>
  <c r="Q513" i="12"/>
  <c r="S513" i="12" s="1"/>
  <c r="P515" i="12" l="1"/>
  <c r="Q514" i="12"/>
  <c r="S514" i="12" s="1"/>
  <c r="P516" i="12" l="1"/>
  <c r="Q515" i="12"/>
  <c r="S515" i="12" s="1"/>
  <c r="P517" i="12" l="1"/>
  <c r="Q516" i="12"/>
  <c r="S516" i="12" s="1"/>
  <c r="P518" i="12" l="1"/>
  <c r="Q517" i="12"/>
  <c r="S517" i="12" s="1"/>
  <c r="S518" i="12" s="1"/>
  <c r="P519" i="12" l="1"/>
  <c r="Q518" i="12"/>
  <c r="R518" i="12" s="1"/>
  <c r="R519" i="12" s="1"/>
  <c r="R520" i="12" s="1"/>
  <c r="P520" i="12" l="1"/>
  <c r="Q519" i="12"/>
  <c r="S519" i="12" s="1"/>
  <c r="P521" i="12" l="1"/>
  <c r="Q520" i="12"/>
  <c r="S520" i="12" s="1"/>
  <c r="S521" i="12" s="1"/>
  <c r="P522" i="12" l="1"/>
  <c r="Q521" i="12"/>
  <c r="R521" i="12" s="1"/>
  <c r="R522" i="12" s="1"/>
  <c r="P523" i="12" l="1"/>
  <c r="Q522" i="12"/>
  <c r="S522" i="12" s="1"/>
  <c r="S523" i="12" s="1"/>
  <c r="P524" i="12" l="1"/>
  <c r="Q523" i="12"/>
  <c r="R523" i="12" s="1"/>
  <c r="R524" i="12" s="1"/>
  <c r="R525" i="12" s="1"/>
  <c r="R526" i="12" s="1"/>
  <c r="R527" i="12" s="1"/>
  <c r="P525" i="12" l="1"/>
  <c r="Q524" i="12"/>
  <c r="S524" i="12" s="1"/>
  <c r="P526" i="12" l="1"/>
  <c r="Q525" i="12"/>
  <c r="S525" i="12" s="1"/>
  <c r="P527" i="12" l="1"/>
  <c r="Q526" i="12"/>
  <c r="S526" i="12" s="1"/>
  <c r="P528" i="12" l="1"/>
  <c r="Q527" i="12"/>
  <c r="S527" i="12" s="1"/>
  <c r="S528" i="12" s="1"/>
  <c r="P529" i="12" l="1"/>
  <c r="Q528" i="12"/>
  <c r="R528" i="12" s="1"/>
  <c r="R529" i="12" s="1"/>
  <c r="R530" i="12" s="1"/>
  <c r="R531" i="12" s="1"/>
  <c r="R532" i="12" s="1"/>
  <c r="P530" i="12" l="1"/>
  <c r="Q529" i="12"/>
  <c r="S529" i="12" s="1"/>
  <c r="P531" i="12" l="1"/>
  <c r="Q530" i="12"/>
  <c r="S530" i="12" s="1"/>
  <c r="P532" i="12" l="1"/>
  <c r="Q531" i="12"/>
  <c r="S531" i="12" s="1"/>
  <c r="S532" i="12" s="1"/>
  <c r="S533" i="12" s="1"/>
  <c r="P533" i="12" l="1"/>
  <c r="Q532" i="12"/>
  <c r="P534" i="12" l="1"/>
  <c r="Q533" i="12"/>
  <c r="R533" i="12" s="1"/>
  <c r="R534" i="12" s="1"/>
  <c r="P535" i="12" l="1"/>
  <c r="Q534" i="12"/>
  <c r="S534" i="12" s="1"/>
  <c r="S535" i="12" s="1"/>
  <c r="S536" i="12" s="1"/>
  <c r="P536" i="12" l="1"/>
  <c r="Q535" i="12"/>
  <c r="R535" i="12" s="1"/>
  <c r="P537" i="12" l="1"/>
  <c r="Q536" i="12"/>
  <c r="R536" i="12" s="1"/>
  <c r="R537" i="12" s="1"/>
  <c r="P538" i="12" l="1"/>
  <c r="Q537" i="12"/>
  <c r="S537" i="12" s="1"/>
  <c r="S538" i="12" s="1"/>
  <c r="P539" i="12" l="1"/>
  <c r="Q538" i="12"/>
  <c r="R538" i="12" s="1"/>
  <c r="R539" i="12" s="1"/>
  <c r="R540" i="12" s="1"/>
  <c r="R541" i="12" s="1"/>
  <c r="R542" i="12" s="1"/>
  <c r="R543" i="12" s="1"/>
  <c r="R544" i="12" s="1"/>
  <c r="R545" i="12" s="1"/>
  <c r="R546" i="12" s="1"/>
  <c r="R547" i="12" s="1"/>
  <c r="P540" i="12" l="1"/>
  <c r="Q539" i="12"/>
  <c r="S539" i="12" s="1"/>
  <c r="P541" i="12" l="1"/>
  <c r="Q540" i="12"/>
  <c r="S540" i="12" s="1"/>
  <c r="P542" i="12" l="1"/>
  <c r="Q541" i="12"/>
  <c r="S541" i="12" s="1"/>
  <c r="P543" i="12" l="1"/>
  <c r="Q542" i="12"/>
  <c r="S542" i="12" s="1"/>
  <c r="P544" i="12" l="1"/>
  <c r="Q543" i="12"/>
  <c r="S543" i="12" s="1"/>
  <c r="P545" i="12" l="1"/>
  <c r="Q544" i="12"/>
  <c r="S544" i="12" s="1"/>
  <c r="P546" i="12" l="1"/>
  <c r="Q545" i="12"/>
  <c r="S545" i="12" s="1"/>
  <c r="P547" i="12" l="1"/>
  <c r="Q546" i="12"/>
  <c r="S546" i="12" s="1"/>
  <c r="P548" i="12" l="1"/>
  <c r="Q547" i="12"/>
  <c r="S547" i="12" s="1"/>
  <c r="S548" i="12" s="1"/>
  <c r="S549" i="12" s="1"/>
  <c r="P549" i="12" l="1"/>
  <c r="Q548" i="12"/>
  <c r="R548" i="12" s="1"/>
  <c r="R549" i="12" s="1"/>
  <c r="R550" i="12" s="1"/>
  <c r="R551" i="12" s="1"/>
  <c r="R552" i="12" s="1"/>
  <c r="P550" i="12" l="1"/>
  <c r="Q549" i="12"/>
  <c r="P551" i="12" l="1"/>
  <c r="Q550" i="12"/>
  <c r="S550" i="12" s="1"/>
  <c r="P552" i="12" l="1"/>
  <c r="Q551" i="12"/>
  <c r="S551" i="12" s="1"/>
  <c r="P553" i="12" l="1"/>
  <c r="Q552" i="12"/>
  <c r="S552" i="12" s="1"/>
  <c r="S553" i="12" s="1"/>
  <c r="P554" i="12" l="1"/>
  <c r="Q553" i="12"/>
  <c r="R553" i="12" s="1"/>
  <c r="R554" i="12" s="1"/>
  <c r="R555" i="12" s="1"/>
  <c r="R556" i="12" s="1"/>
  <c r="P555" i="12" l="1"/>
  <c r="Q554" i="12"/>
  <c r="S554" i="12" s="1"/>
  <c r="P556" i="12" l="1"/>
  <c r="Q555" i="12"/>
  <c r="S555" i="12" s="1"/>
  <c r="P557" i="12" l="1"/>
  <c r="Q556" i="12"/>
  <c r="S556" i="12" s="1"/>
  <c r="S557" i="12" s="1"/>
  <c r="P558" i="12" l="1"/>
  <c r="Q557" i="12"/>
  <c r="R557" i="12" s="1"/>
  <c r="R558" i="12" s="1"/>
  <c r="R559" i="12" s="1"/>
  <c r="R560" i="12" s="1"/>
  <c r="R561" i="12" s="1"/>
  <c r="P559" i="12" l="1"/>
  <c r="Q558" i="12"/>
  <c r="S558" i="12" s="1"/>
  <c r="P560" i="12" l="1"/>
  <c r="Q559" i="12"/>
  <c r="S559" i="12" s="1"/>
  <c r="P561" i="12" l="1"/>
  <c r="Q560" i="12"/>
  <c r="S560" i="12" s="1"/>
  <c r="P562" i="12" l="1"/>
  <c r="Q561" i="12"/>
  <c r="S561" i="12" s="1"/>
  <c r="S562" i="12" s="1"/>
  <c r="P563" i="12" l="1"/>
  <c r="Q562" i="12"/>
  <c r="R562" i="12" s="1"/>
  <c r="R563" i="12" s="1"/>
  <c r="R564" i="12" s="1"/>
  <c r="R565" i="12" s="1"/>
  <c r="R566" i="12" s="1"/>
  <c r="P564" i="12" l="1"/>
  <c r="Q563" i="12"/>
  <c r="S563" i="12" s="1"/>
  <c r="P565" i="12" l="1"/>
  <c r="Q564" i="12"/>
  <c r="S564" i="12" s="1"/>
  <c r="P566" i="12" l="1"/>
  <c r="Q565" i="12"/>
  <c r="S565" i="12" s="1"/>
  <c r="S566" i="12" s="1"/>
  <c r="S567" i="12" s="1"/>
  <c r="P567" i="12" l="1"/>
  <c r="Q566" i="12"/>
  <c r="P568" i="12" l="1"/>
  <c r="Q567" i="12"/>
  <c r="R567" i="12" s="1"/>
  <c r="R568" i="12" s="1"/>
  <c r="P569" i="12" l="1"/>
  <c r="Q568" i="12"/>
  <c r="S568" i="12" s="1"/>
  <c r="S569" i="12" s="1"/>
  <c r="P570" i="12" l="1"/>
  <c r="Q569" i="12"/>
  <c r="R569" i="12" s="1"/>
  <c r="R570" i="12" s="1"/>
  <c r="R571" i="12" s="1"/>
  <c r="R572" i="12" s="1"/>
  <c r="R573" i="12" s="1"/>
  <c r="R574" i="12" s="1"/>
  <c r="R575" i="12" s="1"/>
  <c r="P571" i="12" l="1"/>
  <c r="Q570" i="12"/>
  <c r="S570" i="12" s="1"/>
  <c r="P572" i="12" l="1"/>
  <c r="Q571" i="12"/>
  <c r="S571" i="12" s="1"/>
  <c r="P573" i="12" l="1"/>
  <c r="Q572" i="12"/>
  <c r="S572" i="12" s="1"/>
  <c r="P574" i="12" l="1"/>
  <c r="Q573" i="12"/>
  <c r="S573" i="12" s="1"/>
  <c r="P575" i="12" l="1"/>
  <c r="Q574" i="12"/>
  <c r="S574" i="12" s="1"/>
  <c r="S575" i="12" s="1"/>
  <c r="S576" i="12" s="1"/>
  <c r="P576" i="12" l="1"/>
  <c r="Q575" i="12"/>
  <c r="P577" i="12" l="1"/>
  <c r="Q576" i="12"/>
  <c r="R576" i="12" s="1"/>
  <c r="R577" i="12" s="1"/>
  <c r="P578" i="12" l="1"/>
  <c r="Q577" i="12"/>
  <c r="S577" i="12" s="1"/>
  <c r="S578" i="12" s="1"/>
  <c r="S579" i="12" s="1"/>
  <c r="P579" i="12" l="1"/>
  <c r="Q578" i="12"/>
  <c r="R578" i="12" s="1"/>
  <c r="P580" i="12" l="1"/>
  <c r="Q579" i="12"/>
  <c r="R579" i="12" s="1"/>
  <c r="R580" i="12" s="1"/>
  <c r="R581" i="12" s="1"/>
  <c r="R582" i="12" s="1"/>
  <c r="P581" i="12" l="1"/>
  <c r="Q580" i="12"/>
  <c r="S580" i="12" s="1"/>
  <c r="P582" i="12" l="1"/>
  <c r="Q581" i="12"/>
  <c r="S581" i="12" s="1"/>
  <c r="P583" i="12" l="1"/>
  <c r="Q582" i="12"/>
  <c r="S582" i="12" s="1"/>
  <c r="S583" i="12" s="1"/>
  <c r="P584" i="12" l="1"/>
  <c r="Q583" i="12"/>
  <c r="R583" i="12" s="1"/>
  <c r="R584" i="12" s="1"/>
  <c r="P585" i="12" l="1"/>
  <c r="Q584" i="12"/>
  <c r="S584" i="12" s="1"/>
  <c r="S585" i="12" s="1"/>
  <c r="S586" i="12" s="1"/>
  <c r="S587" i="12" s="1"/>
  <c r="P586" i="12" l="1"/>
  <c r="Q585" i="12"/>
  <c r="R585" i="12" s="1"/>
  <c r="P587" i="12" l="1"/>
  <c r="Q586" i="12"/>
  <c r="R586" i="12" s="1"/>
  <c r="P588" i="12" l="1"/>
  <c r="Q587" i="12"/>
  <c r="R587" i="12" s="1"/>
  <c r="R588" i="12" s="1"/>
  <c r="R589" i="12" s="1"/>
  <c r="R590" i="12" s="1"/>
  <c r="R591" i="12" s="1"/>
  <c r="R592" i="12" s="1"/>
  <c r="R593" i="12" s="1"/>
  <c r="R594" i="12" s="1"/>
  <c r="R595" i="12" s="1"/>
  <c r="R596" i="12" s="1"/>
  <c r="R597" i="12" s="1"/>
  <c r="R598" i="12" s="1"/>
  <c r="P589" i="12" l="1"/>
  <c r="Q588" i="12"/>
  <c r="S588" i="12" s="1"/>
  <c r="P590" i="12" l="1"/>
  <c r="Q589" i="12"/>
  <c r="S589" i="12" s="1"/>
  <c r="P591" i="12" l="1"/>
  <c r="Q590" i="12"/>
  <c r="S590" i="12" s="1"/>
  <c r="P592" i="12" l="1"/>
  <c r="Q591" i="12"/>
  <c r="S591" i="12" s="1"/>
  <c r="P593" i="12" l="1"/>
  <c r="Q592" i="12"/>
  <c r="S592" i="12" s="1"/>
  <c r="P594" i="12" l="1"/>
  <c r="Q593" i="12"/>
  <c r="S593" i="12" s="1"/>
  <c r="P595" i="12" l="1"/>
  <c r="Q594" i="12"/>
  <c r="S594" i="12" s="1"/>
  <c r="P596" i="12" l="1"/>
  <c r="Q595" i="12"/>
  <c r="S595" i="12" s="1"/>
  <c r="P597" i="12" l="1"/>
  <c r="Q596" i="12"/>
  <c r="S596" i="12" s="1"/>
  <c r="P598" i="12" l="1"/>
  <c r="Q597" i="12"/>
  <c r="S597" i="12" s="1"/>
  <c r="P599" i="12" l="1"/>
  <c r="Q598" i="12"/>
  <c r="S598" i="12" s="1"/>
  <c r="S599" i="12" s="1"/>
  <c r="P600" i="12" l="1"/>
  <c r="Q599" i="12"/>
  <c r="R599" i="12" s="1"/>
  <c r="R600" i="12" s="1"/>
  <c r="R601" i="12" s="1"/>
  <c r="R602" i="12" s="1"/>
  <c r="R603" i="12" s="1"/>
  <c r="R604" i="12" s="1"/>
  <c r="P601" i="12" l="1"/>
  <c r="Q600" i="12"/>
  <c r="S600" i="12" s="1"/>
  <c r="P602" i="12" l="1"/>
  <c r="Q601" i="12"/>
  <c r="S601" i="12" s="1"/>
  <c r="P603" i="12" l="1"/>
  <c r="Q602" i="12"/>
  <c r="S602" i="12" s="1"/>
  <c r="P604" i="12" l="1"/>
  <c r="Q603" i="12"/>
  <c r="S603" i="12" s="1"/>
  <c r="P605" i="12" l="1"/>
  <c r="Q604" i="12"/>
  <c r="S604" i="12" s="1"/>
  <c r="S605" i="12" s="1"/>
  <c r="P606" i="12" l="1"/>
  <c r="Q605" i="12"/>
  <c r="R605" i="12" s="1"/>
  <c r="R606" i="12" s="1"/>
  <c r="R607" i="12" s="1"/>
  <c r="P607" i="12" l="1"/>
  <c r="Q606" i="12"/>
  <c r="S606" i="12" s="1"/>
  <c r="P608" i="12" l="1"/>
  <c r="Q607" i="12"/>
  <c r="S607" i="12" s="1"/>
  <c r="S608" i="12" s="1"/>
  <c r="P609" i="12" l="1"/>
  <c r="Q608" i="12"/>
  <c r="R608" i="12" s="1"/>
  <c r="R609" i="12" s="1"/>
  <c r="R610" i="12" s="1"/>
  <c r="R611" i="12" s="1"/>
  <c r="R612" i="12" s="1"/>
  <c r="R613" i="12" s="1"/>
  <c r="R614" i="12" s="1"/>
  <c r="R615" i="12" s="1"/>
  <c r="R616" i="12" s="1"/>
  <c r="R617" i="12" s="1"/>
  <c r="R618" i="12" s="1"/>
  <c r="R619" i="12" s="1"/>
  <c r="R620" i="12" s="1"/>
  <c r="R621" i="12" s="1"/>
  <c r="R622" i="12" s="1"/>
  <c r="P610" i="12" l="1"/>
  <c r="Q609" i="12"/>
  <c r="S609" i="12" s="1"/>
  <c r="P611" i="12" l="1"/>
  <c r="Q610" i="12"/>
  <c r="S610" i="12" s="1"/>
  <c r="P612" i="12" l="1"/>
  <c r="Q611" i="12"/>
  <c r="S611" i="12" s="1"/>
  <c r="P613" i="12" l="1"/>
  <c r="Q612" i="12"/>
  <c r="S612" i="12" s="1"/>
  <c r="P614" i="12" l="1"/>
  <c r="Q613" i="12"/>
  <c r="S613" i="12" s="1"/>
  <c r="P615" i="12" l="1"/>
  <c r="Q614" i="12"/>
  <c r="S614" i="12" s="1"/>
  <c r="S615" i="12" s="1"/>
  <c r="P616" i="12" l="1"/>
  <c r="Q615" i="12"/>
  <c r="P617" i="12" l="1"/>
  <c r="Q616" i="12"/>
  <c r="S616" i="12" s="1"/>
  <c r="P618" i="12" l="1"/>
  <c r="Q617" i="12"/>
  <c r="S617" i="12" s="1"/>
  <c r="P619" i="12" l="1"/>
  <c r="Q618" i="12"/>
  <c r="S618" i="12" s="1"/>
  <c r="P620" i="12" l="1"/>
  <c r="Q619" i="12"/>
  <c r="S619" i="12" s="1"/>
  <c r="P621" i="12" l="1"/>
  <c r="Q620" i="12"/>
  <c r="S620" i="12" s="1"/>
  <c r="P622" i="12" l="1"/>
  <c r="Q621" i="12"/>
  <c r="S621" i="12" s="1"/>
  <c r="P623" i="12" l="1"/>
  <c r="Q622" i="12"/>
  <c r="S622" i="12" s="1"/>
  <c r="S623" i="12" s="1"/>
  <c r="P624" i="12" l="1"/>
  <c r="Q623" i="12"/>
  <c r="R623" i="12" s="1"/>
  <c r="R624" i="12" s="1"/>
  <c r="R625" i="12" s="1"/>
  <c r="R626" i="12" s="1"/>
  <c r="R627" i="12" s="1"/>
  <c r="R628" i="12" s="1"/>
  <c r="R629" i="12" s="1"/>
  <c r="R630" i="12" s="1"/>
  <c r="R631" i="12" s="1"/>
  <c r="P625" i="12" l="1"/>
  <c r="Q624" i="12"/>
  <c r="S624" i="12" s="1"/>
  <c r="P626" i="12" l="1"/>
  <c r="Q625" i="12"/>
  <c r="S625" i="12" s="1"/>
  <c r="P627" i="12" l="1"/>
  <c r="Q626" i="12"/>
  <c r="S626" i="12" s="1"/>
  <c r="P628" i="12" l="1"/>
  <c r="Q627" i="12"/>
  <c r="S627" i="12" s="1"/>
  <c r="P629" i="12" l="1"/>
  <c r="Q628" i="12"/>
  <c r="S628" i="12" s="1"/>
  <c r="P630" i="12" l="1"/>
  <c r="Q629" i="12"/>
  <c r="S629" i="12" s="1"/>
  <c r="S630" i="12" s="1"/>
  <c r="P631" i="12" l="1"/>
  <c r="Q630" i="12"/>
  <c r="P632" i="12" l="1"/>
  <c r="Q631" i="12"/>
  <c r="S631" i="12" s="1"/>
  <c r="S632" i="12" s="1"/>
  <c r="S633" i="12" s="1"/>
  <c r="P633" i="12" l="1"/>
  <c r="Q632" i="12"/>
  <c r="R632" i="12" s="1"/>
  <c r="P634" i="12" l="1"/>
  <c r="Q633" i="12"/>
  <c r="R633" i="12" s="1"/>
  <c r="R634" i="12" s="1"/>
  <c r="R635" i="12" s="1"/>
  <c r="P635" i="12" l="1"/>
  <c r="Q634" i="12"/>
  <c r="S634" i="12" s="1"/>
  <c r="P636" i="12" l="1"/>
  <c r="Q635" i="12"/>
  <c r="S635" i="12" s="1"/>
  <c r="S636" i="12" s="1"/>
  <c r="P637" i="12" l="1"/>
  <c r="Q636" i="12"/>
  <c r="R636" i="12" s="1"/>
  <c r="R637" i="12" s="1"/>
  <c r="R638" i="12" s="1"/>
  <c r="R639" i="12" s="1"/>
  <c r="R640" i="12" s="1"/>
  <c r="R641" i="12" s="1"/>
  <c r="P638" i="12" l="1"/>
  <c r="Q637" i="12"/>
  <c r="S637" i="12" s="1"/>
  <c r="S638" i="12" s="1"/>
  <c r="P639" i="12" l="1"/>
  <c r="Q638" i="12"/>
  <c r="P640" i="12" l="1"/>
  <c r="Q639" i="12"/>
  <c r="S639" i="12" s="1"/>
  <c r="P641" i="12" l="1"/>
  <c r="Q640" i="12"/>
  <c r="S640" i="12" s="1"/>
  <c r="P642" i="12" l="1"/>
  <c r="Q641" i="12"/>
  <c r="S641" i="12" s="1"/>
  <c r="S642" i="12" s="1"/>
  <c r="P643" i="12" l="1"/>
  <c r="Q642" i="12"/>
  <c r="R642" i="12" s="1"/>
  <c r="R643" i="12" s="1"/>
  <c r="P644" i="12" l="1"/>
  <c r="Q643" i="12"/>
  <c r="S643" i="12" s="1"/>
  <c r="S644" i="12" s="1"/>
  <c r="P645" i="12" l="1"/>
  <c r="Q644" i="12"/>
  <c r="R644" i="12" s="1"/>
  <c r="R645" i="12" s="1"/>
  <c r="R646" i="12" s="1"/>
  <c r="R647" i="12" s="1"/>
  <c r="R648" i="12" s="1"/>
  <c r="P646" i="12" l="1"/>
  <c r="Q645" i="12"/>
  <c r="S645" i="12" s="1"/>
  <c r="P647" i="12" l="1"/>
  <c r="Q646" i="12"/>
  <c r="S646" i="12" s="1"/>
  <c r="P648" i="12" l="1"/>
  <c r="Q647" i="12"/>
  <c r="S647" i="12" s="1"/>
  <c r="P649" i="12" l="1"/>
  <c r="Q648" i="12"/>
  <c r="S648" i="12" s="1"/>
  <c r="S649" i="12" s="1"/>
  <c r="S650" i="12" s="1"/>
  <c r="P650" i="12" l="1"/>
  <c r="Q649" i="12"/>
  <c r="R649" i="12" s="1"/>
  <c r="P651" i="12" l="1"/>
  <c r="Q650" i="12"/>
  <c r="R650" i="12" s="1"/>
  <c r="R651" i="12" s="1"/>
  <c r="P652" i="12" l="1"/>
  <c r="Q651" i="12"/>
  <c r="S651" i="12" s="1"/>
  <c r="S652" i="12" s="1"/>
  <c r="P653" i="12" l="1"/>
  <c r="Q652" i="12"/>
  <c r="R652" i="12" s="1"/>
  <c r="R653" i="12" s="1"/>
  <c r="R654" i="12" s="1"/>
  <c r="P654" i="12" l="1"/>
  <c r="Q653" i="12"/>
  <c r="S653" i="12" s="1"/>
  <c r="P655" i="12" l="1"/>
  <c r="Q654" i="12"/>
  <c r="S654" i="12" s="1"/>
  <c r="S655" i="12" s="1"/>
  <c r="P656" i="12" l="1"/>
  <c r="Q655" i="12"/>
  <c r="R655" i="12" s="1"/>
  <c r="R656" i="12" s="1"/>
  <c r="R657" i="12" s="1"/>
  <c r="R658" i="12" s="1"/>
  <c r="R659" i="12" s="1"/>
  <c r="P657" i="12" l="1"/>
  <c r="Q656" i="12"/>
  <c r="S656" i="12" s="1"/>
  <c r="S657" i="12" s="1"/>
  <c r="P658" i="12" l="1"/>
  <c r="Q657" i="12"/>
  <c r="P659" i="12" l="1"/>
  <c r="Q658" i="12"/>
  <c r="S658" i="12" s="1"/>
  <c r="P660" i="12" l="1"/>
  <c r="Q659" i="12"/>
  <c r="S659" i="12" s="1"/>
  <c r="S660" i="12" s="1"/>
  <c r="P661" i="12" l="1"/>
  <c r="Q660" i="12"/>
  <c r="R660" i="12" s="1"/>
  <c r="R661" i="12" s="1"/>
  <c r="R662" i="12" s="1"/>
  <c r="P662" i="12" l="1"/>
  <c r="Q661" i="12"/>
  <c r="S661" i="12" s="1"/>
  <c r="P663" i="12" l="1"/>
  <c r="Q662" i="12"/>
  <c r="S662" i="12" s="1"/>
  <c r="S663" i="12" s="1"/>
  <c r="P664" i="12" l="1"/>
  <c r="Q663" i="12"/>
  <c r="R663" i="12" s="1"/>
  <c r="R664" i="12" s="1"/>
  <c r="R665" i="12" s="1"/>
  <c r="P665" i="12" l="1"/>
  <c r="Q664" i="12"/>
  <c r="S664" i="12" s="1"/>
  <c r="P666" i="12" l="1"/>
  <c r="Q665" i="12"/>
  <c r="S665" i="12" s="1"/>
  <c r="S666" i="12" s="1"/>
  <c r="S667" i="12" s="1"/>
  <c r="P667" i="12" l="1"/>
  <c r="Q666" i="12"/>
  <c r="R666" i="12" s="1"/>
  <c r="P668" i="12" l="1"/>
  <c r="Q667" i="12"/>
  <c r="R667" i="12" s="1"/>
  <c r="R668" i="12" s="1"/>
  <c r="P669" i="12" l="1"/>
  <c r="Q668" i="12"/>
  <c r="S668" i="12" s="1"/>
  <c r="S669" i="12" s="1"/>
  <c r="P670" i="12" l="1"/>
  <c r="Q669" i="12"/>
  <c r="R669" i="12" s="1"/>
  <c r="R670" i="12" s="1"/>
  <c r="R671" i="12" s="1"/>
  <c r="R672" i="12" s="1"/>
  <c r="R673" i="12" s="1"/>
  <c r="R674" i="12" s="1"/>
  <c r="R675" i="12" s="1"/>
  <c r="R676" i="12" s="1"/>
  <c r="P671" i="12" l="1"/>
  <c r="Q670" i="12"/>
  <c r="S670" i="12" s="1"/>
  <c r="P672" i="12" l="1"/>
  <c r="Q671" i="12"/>
  <c r="S671" i="12" s="1"/>
  <c r="S672" i="12" s="1"/>
  <c r="S673" i="12" s="1"/>
  <c r="P673" i="12" l="1"/>
  <c r="Q672" i="12"/>
  <c r="P674" i="12" l="1"/>
  <c r="Q673" i="12"/>
  <c r="P675" i="12" l="1"/>
  <c r="Q674" i="12"/>
  <c r="S674" i="12" s="1"/>
  <c r="P676" i="12" l="1"/>
  <c r="Q675" i="12"/>
  <c r="S675" i="12" s="1"/>
  <c r="P677" i="12" l="1"/>
  <c r="Q676" i="12"/>
  <c r="S676" i="12" s="1"/>
  <c r="S677" i="12" s="1"/>
  <c r="P678" i="12" l="1"/>
  <c r="Q677" i="12"/>
  <c r="R677" i="12" s="1"/>
  <c r="R678" i="12" s="1"/>
  <c r="P679" i="12" l="1"/>
  <c r="Q678" i="12"/>
  <c r="S678" i="12" s="1"/>
  <c r="S679" i="12" s="1"/>
  <c r="P680" i="12" l="1"/>
  <c r="Q679" i="12"/>
  <c r="R679" i="12" s="1"/>
  <c r="R680" i="12" s="1"/>
  <c r="R681" i="12" s="1"/>
  <c r="R682" i="12" s="1"/>
  <c r="P681" i="12" l="1"/>
  <c r="Q680" i="12"/>
  <c r="S680" i="12" s="1"/>
  <c r="P682" i="12" l="1"/>
  <c r="Q681" i="12"/>
  <c r="S681" i="12" s="1"/>
  <c r="P683" i="12" l="1"/>
  <c r="Q682" i="12"/>
  <c r="S682" i="12" s="1"/>
  <c r="S683" i="12" s="1"/>
  <c r="P684" i="12" l="1"/>
  <c r="Q683" i="12"/>
  <c r="R683" i="12" s="1"/>
  <c r="R684" i="12" s="1"/>
  <c r="R685" i="12" s="1"/>
  <c r="R686" i="12" s="1"/>
  <c r="P685" i="12" l="1"/>
  <c r="Q684" i="12"/>
  <c r="S684" i="12" s="1"/>
  <c r="P686" i="12" l="1"/>
  <c r="Q685" i="12"/>
  <c r="S685" i="12" s="1"/>
  <c r="P687" i="12" l="1"/>
  <c r="Q686" i="12"/>
  <c r="S686" i="12" s="1"/>
  <c r="S687" i="12" s="1"/>
  <c r="P688" i="12" l="1"/>
  <c r="Q687" i="12"/>
  <c r="R687" i="12" s="1"/>
  <c r="R688" i="12" s="1"/>
  <c r="R689" i="12" s="1"/>
  <c r="R690" i="12" s="1"/>
  <c r="R691" i="12" s="1"/>
  <c r="R692" i="12" s="1"/>
  <c r="R693" i="12" s="1"/>
  <c r="R694" i="12" s="1"/>
  <c r="R695" i="12" s="1"/>
  <c r="P689" i="12" l="1"/>
  <c r="Q688" i="12"/>
  <c r="S688" i="12" s="1"/>
  <c r="P690" i="12" l="1"/>
  <c r="Q689" i="12"/>
  <c r="S689" i="12" s="1"/>
  <c r="P691" i="12" l="1"/>
  <c r="Q690" i="12"/>
  <c r="S690" i="12" s="1"/>
  <c r="P692" i="12" l="1"/>
  <c r="Q691" i="12"/>
  <c r="S691" i="12" s="1"/>
  <c r="P693" i="12" l="1"/>
  <c r="Q692" i="12"/>
  <c r="S692" i="12" s="1"/>
  <c r="P694" i="12" l="1"/>
  <c r="Q693" i="12"/>
  <c r="S693" i="12" s="1"/>
  <c r="P695" i="12" l="1"/>
  <c r="Q694" i="12"/>
  <c r="S694" i="12" s="1"/>
  <c r="P696" i="12" l="1"/>
  <c r="Q695" i="12"/>
  <c r="S695" i="12" s="1"/>
  <c r="S696" i="12" s="1"/>
  <c r="P697" i="12" l="1"/>
  <c r="Q696" i="12"/>
  <c r="R696" i="12" s="1"/>
  <c r="R697" i="12" s="1"/>
  <c r="P698" i="12" l="1"/>
  <c r="Q697" i="12"/>
  <c r="S697" i="12" s="1"/>
  <c r="S698" i="12" s="1"/>
  <c r="P699" i="12" l="1"/>
  <c r="Q698" i="12"/>
  <c r="R698" i="12" s="1"/>
  <c r="R699" i="12" s="1"/>
  <c r="R700" i="12" s="1"/>
  <c r="R701" i="12" s="1"/>
  <c r="R702" i="12" s="1"/>
  <c r="P700" i="12" l="1"/>
  <c r="Q699" i="12"/>
  <c r="S699" i="12" s="1"/>
  <c r="P701" i="12" l="1"/>
  <c r="Q700" i="12"/>
  <c r="S700" i="12" s="1"/>
  <c r="P702" i="12" l="1"/>
  <c r="Q701" i="12"/>
  <c r="S701" i="12" s="1"/>
  <c r="P703" i="12" l="1"/>
  <c r="Q702" i="12"/>
  <c r="S702" i="12" s="1"/>
  <c r="S703" i="12" s="1"/>
  <c r="S704" i="12" s="1"/>
  <c r="S705" i="12" s="1"/>
  <c r="S706" i="12" s="1"/>
  <c r="P704" i="12" l="1"/>
  <c r="Q703" i="12"/>
  <c r="R703" i="12" s="1"/>
  <c r="P705" i="12" l="1"/>
  <c r="Q704" i="12"/>
  <c r="R704" i="12" s="1"/>
  <c r="P706" i="12" l="1"/>
  <c r="Q705" i="12"/>
  <c r="R705" i="12" s="1"/>
  <c r="P707" i="12" l="1"/>
  <c r="Q706" i="12"/>
  <c r="R706" i="12" s="1"/>
  <c r="R707" i="12" s="1"/>
  <c r="P708" i="12" l="1"/>
  <c r="Q707" i="12"/>
  <c r="S707" i="12" s="1"/>
  <c r="S708" i="12" s="1"/>
  <c r="P709" i="12" l="1"/>
  <c r="Q708" i="12"/>
  <c r="R708" i="12" s="1"/>
  <c r="R709" i="12" s="1"/>
  <c r="R710" i="12" s="1"/>
  <c r="P710" i="12" l="1"/>
  <c r="Q709" i="12"/>
  <c r="S709" i="12" s="1"/>
  <c r="S710" i="12" s="1"/>
  <c r="S711" i="12" s="1"/>
  <c r="P711" i="12" l="1"/>
  <c r="Q710" i="12"/>
  <c r="P712" i="12" l="1"/>
  <c r="Q711" i="12"/>
  <c r="R711" i="12" s="1"/>
  <c r="R712" i="12" s="1"/>
  <c r="P713" i="12" l="1"/>
  <c r="Q712" i="12"/>
  <c r="S712" i="12" s="1"/>
  <c r="S713" i="12" s="1"/>
  <c r="S714" i="12" s="1"/>
  <c r="P714" i="12" l="1"/>
  <c r="Q713" i="12"/>
  <c r="R713" i="12" s="1"/>
  <c r="R714" i="12" s="1"/>
  <c r="R715" i="12" s="1"/>
  <c r="P715" i="12" l="1"/>
  <c r="Q714" i="12"/>
  <c r="P716" i="12" l="1"/>
  <c r="Q715" i="12"/>
  <c r="S715" i="12" s="1"/>
  <c r="S716" i="12" s="1"/>
  <c r="P717" i="12" l="1"/>
  <c r="Q716" i="12"/>
  <c r="R716" i="12" s="1"/>
  <c r="R717" i="12" s="1"/>
  <c r="R718" i="12" s="1"/>
  <c r="R719" i="12" s="1"/>
  <c r="P718" i="12" l="1"/>
  <c r="Q717" i="12"/>
  <c r="S717" i="12" s="1"/>
  <c r="P719" i="12" l="1"/>
  <c r="Q718" i="12"/>
  <c r="S718" i="12" s="1"/>
  <c r="P720" i="12" l="1"/>
  <c r="Q719" i="12"/>
  <c r="S719" i="12" s="1"/>
  <c r="S720" i="12" s="1"/>
  <c r="P721" i="12" l="1"/>
  <c r="Q720" i="12"/>
  <c r="R720" i="12" s="1"/>
  <c r="R721" i="12" s="1"/>
  <c r="R722" i="12" s="1"/>
  <c r="R723" i="12" s="1"/>
  <c r="R724" i="12" s="1"/>
  <c r="R725" i="12" s="1"/>
  <c r="R726" i="12" s="1"/>
  <c r="R727" i="12" s="1"/>
  <c r="R728" i="12" s="1"/>
  <c r="R729" i="12" s="1"/>
  <c r="R730" i="12" s="1"/>
  <c r="R731" i="12" s="1"/>
  <c r="P722" i="12" l="1"/>
  <c r="Q721" i="12"/>
  <c r="S721" i="12" s="1"/>
  <c r="P723" i="12" l="1"/>
  <c r="Q722" i="12"/>
  <c r="S722" i="12" s="1"/>
  <c r="S723" i="12" s="1"/>
  <c r="P724" i="12" l="1"/>
  <c r="Q723" i="12"/>
  <c r="P725" i="12" l="1"/>
  <c r="Q724" i="12"/>
  <c r="S724" i="12" s="1"/>
  <c r="P726" i="12" l="1"/>
  <c r="Q725" i="12"/>
  <c r="S725" i="12" s="1"/>
  <c r="P727" i="12" l="1"/>
  <c r="Q726" i="12"/>
  <c r="S726" i="12" s="1"/>
  <c r="P728" i="12" l="1"/>
  <c r="Q727" i="12"/>
  <c r="S727" i="12" s="1"/>
  <c r="P729" i="12" l="1"/>
  <c r="Q728" i="12"/>
  <c r="S728" i="12" s="1"/>
  <c r="P730" i="12" l="1"/>
  <c r="Q729" i="12"/>
  <c r="S729" i="12" s="1"/>
  <c r="P731" i="12" l="1"/>
  <c r="Q730" i="12"/>
  <c r="S730" i="12" s="1"/>
  <c r="P732" i="12" l="1"/>
  <c r="Q731" i="12"/>
  <c r="S731" i="12" s="1"/>
  <c r="S732" i="12" s="1"/>
  <c r="P733" i="12" l="1"/>
  <c r="Q732" i="12"/>
  <c r="R732" i="12" s="1"/>
  <c r="R733" i="12" s="1"/>
  <c r="P734" i="12" l="1"/>
  <c r="Q733" i="12"/>
  <c r="S733" i="12" s="1"/>
  <c r="S734" i="12" s="1"/>
  <c r="P735" i="12" l="1"/>
  <c r="Q734" i="12"/>
  <c r="R734" i="12" s="1"/>
  <c r="R735" i="12" s="1"/>
  <c r="R736" i="12" s="1"/>
  <c r="R737" i="12" s="1"/>
  <c r="R738" i="12" s="1"/>
  <c r="P736" i="12" l="1"/>
  <c r="Q735" i="12"/>
  <c r="S735" i="12" s="1"/>
  <c r="P737" i="12" l="1"/>
  <c r="Q736" i="12"/>
  <c r="S736" i="12" s="1"/>
  <c r="P738" i="12" l="1"/>
  <c r="Q737" i="12"/>
  <c r="S737" i="12" s="1"/>
  <c r="P739" i="12" l="1"/>
  <c r="Q738" i="12"/>
  <c r="S738" i="12" s="1"/>
  <c r="S739" i="12" s="1"/>
  <c r="P740" i="12" l="1"/>
  <c r="Q739" i="12"/>
  <c r="R739" i="12" s="1"/>
  <c r="R740" i="12" s="1"/>
  <c r="R741" i="12" s="1"/>
  <c r="R742" i="12" s="1"/>
  <c r="R743" i="12" s="1"/>
  <c r="R744" i="12" s="1"/>
  <c r="R745" i="12" s="1"/>
  <c r="R746" i="12" s="1"/>
  <c r="P741" i="12" l="1"/>
  <c r="Q740" i="12"/>
  <c r="S740" i="12" s="1"/>
  <c r="P742" i="12" l="1"/>
  <c r="Q741" i="12"/>
  <c r="S741" i="12" s="1"/>
  <c r="P743" i="12" l="1"/>
  <c r="Q742" i="12"/>
  <c r="S742" i="12" s="1"/>
  <c r="P744" i="12" l="1"/>
  <c r="Q743" i="12"/>
  <c r="S743" i="12" s="1"/>
  <c r="P745" i="12" l="1"/>
  <c r="Q744" i="12"/>
  <c r="S744" i="12" s="1"/>
  <c r="P746" i="12" l="1"/>
  <c r="Q745" i="12"/>
  <c r="S745" i="12" s="1"/>
  <c r="P747" i="12" l="1"/>
  <c r="Q746" i="12"/>
  <c r="S746" i="12" s="1"/>
  <c r="S747" i="12" s="1"/>
  <c r="P748" i="12" l="1"/>
  <c r="Q747" i="12"/>
  <c r="R747" i="12" s="1"/>
  <c r="R748" i="12" s="1"/>
  <c r="R749" i="12" s="1"/>
  <c r="R750" i="12" s="1"/>
  <c r="R751" i="12" s="1"/>
  <c r="R752" i="12" s="1"/>
  <c r="P749" i="12" l="1"/>
  <c r="Q748" i="12"/>
  <c r="S748" i="12" s="1"/>
  <c r="P750" i="12" l="1"/>
  <c r="Q749" i="12"/>
  <c r="S749" i="12" s="1"/>
  <c r="P751" i="12" l="1"/>
  <c r="Q750" i="12"/>
  <c r="S750" i="12" s="1"/>
  <c r="P752" i="12" l="1"/>
  <c r="Q751" i="12"/>
  <c r="S751" i="12" s="1"/>
  <c r="P753" i="12" l="1"/>
  <c r="Q752" i="12"/>
  <c r="S752" i="12" s="1"/>
  <c r="S753" i="12" s="1"/>
  <c r="P754" i="12" l="1"/>
  <c r="Q753" i="12"/>
  <c r="R753" i="12" s="1"/>
  <c r="R754" i="12" s="1"/>
  <c r="R755" i="12" s="1"/>
  <c r="R756" i="12" s="1"/>
  <c r="R757" i="12" s="1"/>
  <c r="P755" i="12" l="1"/>
  <c r="Q754" i="12"/>
  <c r="S754" i="12" s="1"/>
  <c r="P756" i="12" l="1"/>
  <c r="Q755" i="12"/>
  <c r="S755" i="12" s="1"/>
  <c r="P757" i="12" l="1"/>
  <c r="Q756" i="12"/>
  <c r="S756" i="12" s="1"/>
  <c r="P758" i="12" l="1"/>
  <c r="Q757" i="12"/>
  <c r="S757" i="12" s="1"/>
  <c r="S758" i="12" s="1"/>
  <c r="S759" i="12" s="1"/>
  <c r="P759" i="12" l="1"/>
  <c r="Q758" i="12"/>
  <c r="R758" i="12" s="1"/>
  <c r="P760" i="12" l="1"/>
  <c r="Q759" i="12"/>
  <c r="R759" i="12" s="1"/>
  <c r="R760" i="12" s="1"/>
  <c r="P761" i="12" l="1"/>
  <c r="Q760" i="12"/>
  <c r="S760" i="12" s="1"/>
  <c r="S761" i="12" s="1"/>
  <c r="P762" i="12" l="1"/>
  <c r="Q761" i="12"/>
  <c r="R761" i="12" s="1"/>
  <c r="R762" i="12" s="1"/>
  <c r="R763" i="12" s="1"/>
  <c r="R764" i="12" s="1"/>
  <c r="P763" i="12" l="1"/>
  <c r="Q762" i="12"/>
  <c r="S762" i="12" s="1"/>
  <c r="P764" i="12" l="1"/>
  <c r="Q763" i="12"/>
  <c r="S763" i="12" s="1"/>
  <c r="P765" i="12" l="1"/>
  <c r="Q764" i="12"/>
  <c r="S764" i="12" s="1"/>
  <c r="S765" i="12" s="1"/>
  <c r="S766" i="12" s="1"/>
  <c r="P766" i="12" l="1"/>
  <c r="Q765" i="12"/>
  <c r="R765" i="12" s="1"/>
  <c r="P767" i="12" l="1"/>
  <c r="Q766" i="12"/>
  <c r="R766" i="12" s="1"/>
  <c r="R767" i="12" s="1"/>
  <c r="R768" i="12" s="1"/>
  <c r="R769" i="12" s="1"/>
  <c r="R770" i="12" s="1"/>
  <c r="P768" i="12" l="1"/>
  <c r="Q767" i="12"/>
  <c r="S767" i="12" s="1"/>
  <c r="P769" i="12" l="1"/>
  <c r="Q768" i="12"/>
  <c r="S768" i="12" s="1"/>
  <c r="P770" i="12" l="1"/>
  <c r="Q769" i="12"/>
  <c r="S769" i="12" s="1"/>
  <c r="P771" i="12" l="1"/>
  <c r="Q770" i="12"/>
  <c r="S770" i="12" s="1"/>
  <c r="S771" i="12" s="1"/>
  <c r="S772" i="12" s="1"/>
  <c r="P772" i="12" l="1"/>
  <c r="Q771" i="12"/>
  <c r="R771" i="12" s="1"/>
  <c r="P773" i="12" l="1"/>
  <c r="Q772" i="12"/>
  <c r="R772" i="12" s="1"/>
  <c r="R773" i="12" s="1"/>
  <c r="R774" i="12" s="1"/>
  <c r="R775" i="12" s="1"/>
  <c r="R776" i="12" s="1"/>
  <c r="P774" i="12" l="1"/>
  <c r="Q773" i="12"/>
  <c r="S773" i="12" s="1"/>
  <c r="S774" i="12" s="1"/>
  <c r="S775" i="12" s="1"/>
  <c r="P775" i="12" l="1"/>
  <c r="Q774" i="12"/>
  <c r="P776" i="12" l="1"/>
  <c r="Q775" i="12"/>
  <c r="P777" i="12" l="1"/>
  <c r="Q776" i="12"/>
  <c r="S776" i="12" s="1"/>
  <c r="S777" i="12" s="1"/>
  <c r="P778" i="12" l="1"/>
  <c r="Q777" i="12"/>
  <c r="R777" i="12" s="1"/>
  <c r="R778" i="12" s="1"/>
  <c r="R779" i="12" s="1"/>
  <c r="R780" i="12" s="1"/>
  <c r="P779" i="12" l="1"/>
  <c r="Q778" i="12"/>
  <c r="S778" i="12" s="1"/>
  <c r="P780" i="12" l="1"/>
  <c r="Q779" i="12"/>
  <c r="S779" i="12" s="1"/>
  <c r="P781" i="12" l="1"/>
  <c r="Q780" i="12"/>
  <c r="S780" i="12" s="1"/>
  <c r="S781" i="12" s="1"/>
  <c r="P782" i="12" l="1"/>
  <c r="Q781" i="12"/>
  <c r="R781" i="12" s="1"/>
  <c r="R782" i="12" s="1"/>
  <c r="R783" i="12" s="1"/>
  <c r="P783" i="12" l="1"/>
  <c r="Q782" i="12"/>
  <c r="S782" i="12" s="1"/>
  <c r="P784" i="12" l="1"/>
  <c r="Q783" i="12"/>
  <c r="S783" i="12" s="1"/>
  <c r="S784" i="12" s="1"/>
  <c r="P785" i="12" l="1"/>
  <c r="Q784" i="12"/>
  <c r="R784" i="12" s="1"/>
  <c r="R785" i="12" s="1"/>
  <c r="R786" i="12" s="1"/>
  <c r="R787" i="12" s="1"/>
  <c r="R788" i="12" s="1"/>
  <c r="R789" i="12" s="1"/>
  <c r="P786" i="12" l="1"/>
  <c r="Q785" i="12"/>
  <c r="S785" i="12" s="1"/>
  <c r="P787" i="12" l="1"/>
  <c r="Q786" i="12"/>
  <c r="S786" i="12" s="1"/>
  <c r="P788" i="12" l="1"/>
  <c r="Q787" i="12"/>
  <c r="S787" i="12" s="1"/>
  <c r="P789" i="12" l="1"/>
  <c r="Q788" i="12"/>
  <c r="S788" i="12" s="1"/>
  <c r="P790" i="12" l="1"/>
  <c r="Q789" i="12"/>
  <c r="S789" i="12" s="1"/>
  <c r="S790" i="12" s="1"/>
  <c r="S791" i="12" s="1"/>
  <c r="S792" i="12" s="1"/>
  <c r="S793" i="12" s="1"/>
  <c r="P791" i="12" l="1"/>
  <c r="Q790" i="12"/>
  <c r="R790" i="12" s="1"/>
  <c r="P792" i="12" l="1"/>
  <c r="Q791" i="12"/>
  <c r="R791" i="12" s="1"/>
  <c r="P793" i="12" l="1"/>
  <c r="Q792" i="12"/>
  <c r="R792" i="12" s="1"/>
  <c r="P794" i="12" l="1"/>
  <c r="Q793" i="12"/>
  <c r="R793" i="12" s="1"/>
  <c r="R794" i="12" s="1"/>
  <c r="R795" i="12" s="1"/>
  <c r="R796" i="12" s="1"/>
  <c r="R797" i="12" s="1"/>
  <c r="R798" i="12" s="1"/>
  <c r="R799" i="12" s="1"/>
  <c r="R800" i="12" s="1"/>
  <c r="P795" i="12" l="1"/>
  <c r="Q794" i="12"/>
  <c r="S794" i="12" s="1"/>
  <c r="P796" i="12" l="1"/>
  <c r="Q795" i="12"/>
  <c r="S795" i="12" s="1"/>
  <c r="P797" i="12" l="1"/>
  <c r="Q796" i="12"/>
  <c r="S796" i="12" s="1"/>
  <c r="P798" i="12" l="1"/>
  <c r="Q797" i="12"/>
  <c r="S797" i="12" s="1"/>
  <c r="S798" i="12" s="1"/>
  <c r="P799" i="12" l="1"/>
  <c r="Q798" i="12"/>
  <c r="P800" i="12" l="1"/>
  <c r="Q799" i="12"/>
  <c r="S799" i="12" s="1"/>
  <c r="P801" i="12" l="1"/>
  <c r="Q800" i="12"/>
  <c r="S800" i="12" s="1"/>
  <c r="S801" i="12" s="1"/>
  <c r="P802" i="12" l="1"/>
  <c r="Q801" i="12"/>
  <c r="R801" i="12" s="1"/>
  <c r="R802" i="12" s="1"/>
  <c r="P803" i="12" l="1"/>
  <c r="Q802" i="12"/>
  <c r="S802" i="12" s="1"/>
  <c r="S803" i="12" s="1"/>
  <c r="S804" i="12" s="1"/>
  <c r="P804" i="12" l="1"/>
  <c r="Q803" i="12"/>
  <c r="R803" i="12" s="1"/>
  <c r="P805" i="12" l="1"/>
  <c r="Q804" i="12"/>
  <c r="R804" i="12" s="1"/>
  <c r="R805" i="12" s="1"/>
  <c r="R806" i="12" s="1"/>
  <c r="R807" i="12" s="1"/>
  <c r="R808" i="12" s="1"/>
  <c r="R809" i="12" s="1"/>
  <c r="R810" i="12" s="1"/>
  <c r="P806" i="12" l="1"/>
  <c r="Q805" i="12"/>
  <c r="S805" i="12" s="1"/>
  <c r="P807" i="12" l="1"/>
  <c r="Q806" i="12"/>
  <c r="S806" i="12" s="1"/>
  <c r="P808" i="12" l="1"/>
  <c r="Q807" i="12"/>
  <c r="S807" i="12" s="1"/>
  <c r="P809" i="12" l="1"/>
  <c r="Q808" i="12"/>
  <c r="S808" i="12" s="1"/>
  <c r="P810" i="12" l="1"/>
  <c r="Q809" i="12"/>
  <c r="S809" i="12" s="1"/>
  <c r="P811" i="12" l="1"/>
  <c r="Q810" i="12"/>
  <c r="S810" i="12" s="1"/>
  <c r="S811" i="12" s="1"/>
  <c r="S812" i="12" s="1"/>
  <c r="S813" i="12" s="1"/>
  <c r="P812" i="12" l="1"/>
  <c r="Q811" i="12"/>
  <c r="R811" i="12" s="1"/>
  <c r="R812" i="12" s="1"/>
  <c r="P813" i="12" l="1"/>
  <c r="Q812" i="12"/>
  <c r="P814" i="12" l="1"/>
  <c r="Q813" i="12"/>
  <c r="R813" i="12" s="1"/>
  <c r="R814" i="12" s="1"/>
  <c r="R815" i="12" s="1"/>
  <c r="R816" i="12" s="1"/>
  <c r="R817" i="12" s="1"/>
  <c r="P815" i="12" l="1"/>
  <c r="Q814" i="12"/>
  <c r="S814" i="12" s="1"/>
  <c r="P816" i="12" l="1"/>
  <c r="Q815" i="12"/>
  <c r="S815" i="12" s="1"/>
  <c r="P817" i="12" l="1"/>
  <c r="Q816" i="12"/>
  <c r="S816" i="12" s="1"/>
  <c r="P818" i="12" l="1"/>
  <c r="Q817" i="12"/>
  <c r="S817" i="12" s="1"/>
  <c r="S818" i="12" s="1"/>
  <c r="S819" i="12" s="1"/>
  <c r="P819" i="12" l="1"/>
  <c r="Q818" i="12"/>
  <c r="R818" i="12" s="1"/>
  <c r="R819" i="12" s="1"/>
  <c r="R820" i="12" s="1"/>
  <c r="R821" i="12" s="1"/>
  <c r="R822" i="12" s="1"/>
  <c r="R823" i="12" s="1"/>
  <c r="R824" i="12" s="1"/>
  <c r="R825" i="12" s="1"/>
  <c r="R826" i="12" s="1"/>
  <c r="P820" i="12" l="1"/>
  <c r="Q819" i="12"/>
  <c r="P821" i="12" l="1"/>
  <c r="Q820" i="12"/>
  <c r="S820" i="12" s="1"/>
  <c r="P822" i="12" l="1"/>
  <c r="Q821" i="12"/>
  <c r="S821" i="12" s="1"/>
  <c r="P823" i="12" l="1"/>
  <c r="Q822" i="12"/>
  <c r="S822" i="12" s="1"/>
  <c r="P824" i="12" l="1"/>
  <c r="Q823" i="12"/>
  <c r="S823" i="12" s="1"/>
  <c r="P825" i="12" l="1"/>
  <c r="Q824" i="12"/>
  <c r="S824" i="12" s="1"/>
  <c r="P826" i="12" l="1"/>
  <c r="Q825" i="12"/>
  <c r="S825" i="12" s="1"/>
  <c r="P827" i="12" l="1"/>
  <c r="Q826" i="12"/>
  <c r="S826" i="12" s="1"/>
  <c r="S827" i="12" s="1"/>
  <c r="P828" i="12" l="1"/>
  <c r="Q827" i="12"/>
  <c r="R827" i="12" s="1"/>
  <c r="R828" i="12" s="1"/>
  <c r="P829" i="12" l="1"/>
  <c r="Q828" i="12"/>
  <c r="S828" i="12" s="1"/>
  <c r="S829" i="12" s="1"/>
  <c r="P830" i="12" l="1"/>
  <c r="Q829" i="12"/>
  <c r="R829" i="12" s="1"/>
  <c r="R830" i="12" s="1"/>
  <c r="R831" i="12" s="1"/>
  <c r="R832" i="12" s="1"/>
  <c r="R833" i="12" s="1"/>
  <c r="R834" i="12" s="1"/>
  <c r="P831" i="12" l="1"/>
  <c r="Q830" i="12"/>
  <c r="S830" i="12" s="1"/>
  <c r="P832" i="12" l="1"/>
  <c r="Q831" i="12"/>
  <c r="S831" i="12" s="1"/>
  <c r="P833" i="12" l="1"/>
  <c r="Q832" i="12"/>
  <c r="S832" i="12" s="1"/>
  <c r="P834" i="12" l="1"/>
  <c r="Q833" i="12"/>
  <c r="S833" i="12" s="1"/>
  <c r="P835" i="12" l="1"/>
  <c r="Q834" i="12"/>
  <c r="S834" i="12" s="1"/>
  <c r="S835" i="12" s="1"/>
  <c r="S836" i="12" s="1"/>
  <c r="P836" i="12" l="1"/>
  <c r="Q835" i="12"/>
  <c r="R835" i="12" s="1"/>
  <c r="P837" i="12" l="1"/>
  <c r="Q836" i="12"/>
  <c r="R836" i="12" s="1"/>
  <c r="R837" i="12" s="1"/>
  <c r="P838" i="12" l="1"/>
  <c r="Q837" i="12"/>
  <c r="S837" i="12" s="1"/>
  <c r="S838" i="12" s="1"/>
  <c r="P839" i="12" l="1"/>
  <c r="Q838" i="12"/>
  <c r="R838" i="12" s="1"/>
  <c r="R839" i="12" s="1"/>
  <c r="R840" i="12" s="1"/>
  <c r="P840" i="12" l="1"/>
  <c r="Q839" i="12"/>
  <c r="S839" i="12" s="1"/>
  <c r="P841" i="12" l="1"/>
  <c r="Q840" i="12"/>
  <c r="S840" i="12" s="1"/>
  <c r="S841" i="12" s="1"/>
  <c r="S842" i="12" s="1"/>
  <c r="P842" i="12" l="1"/>
  <c r="Q841" i="12"/>
  <c r="R841" i="12" s="1"/>
  <c r="P843" i="12" l="1"/>
  <c r="Q842" i="12"/>
  <c r="R842" i="12" s="1"/>
  <c r="R843" i="12" s="1"/>
  <c r="R844" i="12" s="1"/>
  <c r="R845" i="12" s="1"/>
  <c r="R846" i="12" s="1"/>
  <c r="R847" i="12" s="1"/>
  <c r="R848" i="12" s="1"/>
  <c r="P844" i="12" l="1"/>
  <c r="Q843" i="12"/>
  <c r="S843" i="12" s="1"/>
  <c r="P845" i="12" l="1"/>
  <c r="Q844" i="12"/>
  <c r="S844" i="12" s="1"/>
  <c r="S845" i="12" s="1"/>
  <c r="P846" i="12" l="1"/>
  <c r="Q845" i="12"/>
  <c r="P847" i="12" l="1"/>
  <c r="Q846" i="12"/>
  <c r="S846" i="12" s="1"/>
  <c r="P848" i="12" l="1"/>
  <c r="Q847" i="12"/>
  <c r="S847" i="12" s="1"/>
  <c r="P849" i="12" l="1"/>
  <c r="Q848" i="12"/>
  <c r="S848" i="12" s="1"/>
  <c r="S849" i="12" s="1"/>
  <c r="P850" i="12" l="1"/>
  <c r="Q849" i="12"/>
  <c r="R849" i="12" s="1"/>
  <c r="R850" i="12" s="1"/>
  <c r="R851" i="12" s="1"/>
  <c r="R852" i="12" s="1"/>
  <c r="R853" i="12" s="1"/>
  <c r="P851" i="12" l="1"/>
  <c r="Q850" i="12"/>
  <c r="S850" i="12" s="1"/>
  <c r="P852" i="12" l="1"/>
  <c r="Q851" i="12"/>
  <c r="S851" i="12" s="1"/>
  <c r="P853" i="12" l="1"/>
  <c r="Q852" i="12"/>
  <c r="S852" i="12" s="1"/>
  <c r="P854" i="12" l="1"/>
  <c r="Q853" i="12"/>
  <c r="S853" i="12" s="1"/>
  <c r="S854" i="12" s="1"/>
  <c r="P855" i="12" l="1"/>
  <c r="Q854" i="12"/>
  <c r="R854" i="12" s="1"/>
  <c r="R855" i="12" s="1"/>
  <c r="R856" i="12" s="1"/>
  <c r="P856" i="12" l="1"/>
  <c r="Q855" i="12"/>
  <c r="S855" i="12" s="1"/>
  <c r="P857" i="12" l="1"/>
  <c r="Q856" i="12"/>
  <c r="S856" i="12" s="1"/>
  <c r="S857" i="12" s="1"/>
  <c r="S858" i="12" s="1"/>
  <c r="P858" i="12" l="1"/>
  <c r="Q857" i="12"/>
  <c r="R857" i="12" s="1"/>
  <c r="R858" i="12" s="1"/>
  <c r="R859" i="12" s="1"/>
  <c r="P859" i="12" l="1"/>
  <c r="Q858" i="12"/>
  <c r="P860" i="12" l="1"/>
  <c r="Q859" i="12"/>
  <c r="S859" i="12" s="1"/>
  <c r="S860" i="12" s="1"/>
  <c r="S861" i="12" s="1"/>
  <c r="P861" i="12" l="1"/>
  <c r="Q860" i="12"/>
  <c r="R860" i="12" s="1"/>
  <c r="P862" i="12" l="1"/>
  <c r="Q861" i="12"/>
  <c r="R861" i="12" s="1"/>
  <c r="R862" i="12" s="1"/>
  <c r="R863" i="12" s="1"/>
  <c r="R864" i="12" s="1"/>
  <c r="R865" i="12" s="1"/>
  <c r="R866" i="12" s="1"/>
  <c r="R867" i="12" s="1"/>
  <c r="R868" i="12" s="1"/>
  <c r="R869" i="12" s="1"/>
  <c r="R870" i="12" s="1"/>
  <c r="P863" i="12" l="1"/>
  <c r="Q862" i="12"/>
  <c r="S862" i="12" s="1"/>
  <c r="P864" i="12" l="1"/>
  <c r="Q863" i="12"/>
  <c r="S863" i="12" s="1"/>
  <c r="P865" i="12" l="1"/>
  <c r="Q864" i="12"/>
  <c r="S864" i="12" s="1"/>
  <c r="P866" i="12" l="1"/>
  <c r="Q865" i="12"/>
  <c r="S865" i="12" s="1"/>
  <c r="P867" i="12" l="1"/>
  <c r="Q866" i="12"/>
  <c r="S866" i="12" s="1"/>
  <c r="P868" i="12" l="1"/>
  <c r="Q867" i="12"/>
  <c r="S867" i="12" s="1"/>
  <c r="P869" i="12" l="1"/>
  <c r="Q868" i="12"/>
  <c r="S868" i="12" s="1"/>
  <c r="P870" i="12" l="1"/>
  <c r="Q869" i="12"/>
  <c r="S869" i="12" s="1"/>
  <c r="P871" i="12" l="1"/>
  <c r="Q870" i="12"/>
  <c r="S870" i="12" s="1"/>
  <c r="S871" i="12" s="1"/>
  <c r="P872" i="12" l="1"/>
  <c r="Q871" i="12"/>
  <c r="R871" i="12" s="1"/>
  <c r="R872" i="12" s="1"/>
  <c r="R873" i="12" s="1"/>
  <c r="R874" i="12" s="1"/>
  <c r="R875" i="12" s="1"/>
  <c r="P873" i="12" l="1"/>
  <c r="Q872" i="12"/>
  <c r="S872" i="12" s="1"/>
  <c r="P874" i="12" l="1"/>
  <c r="Q873" i="12"/>
  <c r="S873" i="12" s="1"/>
  <c r="P875" i="12" l="1"/>
  <c r="Q874" i="12"/>
  <c r="S874" i="12" s="1"/>
  <c r="P876" i="12" l="1"/>
  <c r="Q875" i="12"/>
  <c r="S875" i="12" s="1"/>
  <c r="S876" i="12" s="1"/>
  <c r="P877" i="12" l="1"/>
  <c r="Q876" i="12"/>
  <c r="R876" i="12" s="1"/>
  <c r="R877" i="12" s="1"/>
  <c r="P878" i="12" l="1"/>
  <c r="Q877" i="12"/>
  <c r="S877" i="12" s="1"/>
  <c r="S878" i="12" s="1"/>
  <c r="S879" i="12" s="1"/>
  <c r="P879" i="12" l="1"/>
  <c r="Q878" i="12"/>
  <c r="R878" i="12" s="1"/>
  <c r="P880" i="12" l="1"/>
  <c r="Q879" i="12"/>
  <c r="R879" i="12" s="1"/>
  <c r="R880" i="12" s="1"/>
  <c r="R881" i="12" s="1"/>
  <c r="R882" i="12" s="1"/>
  <c r="P881" i="12" l="1"/>
  <c r="Q880" i="12"/>
  <c r="S880" i="12" s="1"/>
  <c r="P882" i="12" l="1"/>
  <c r="Q881" i="12"/>
  <c r="S881" i="12" s="1"/>
  <c r="P883" i="12" l="1"/>
  <c r="Q882" i="12"/>
  <c r="S882" i="12" s="1"/>
  <c r="S883" i="12" s="1"/>
  <c r="P884" i="12" l="1"/>
  <c r="Q883" i="12"/>
  <c r="R883" i="12" s="1"/>
  <c r="R884" i="12" s="1"/>
  <c r="R885" i="12" s="1"/>
  <c r="R886" i="12" s="1"/>
  <c r="R887" i="12" s="1"/>
  <c r="R888" i="12" s="1"/>
  <c r="P885" i="12" l="1"/>
  <c r="Q884" i="12"/>
  <c r="S884" i="12" s="1"/>
  <c r="P886" i="12" l="1"/>
  <c r="Q885" i="12"/>
  <c r="S885" i="12" s="1"/>
  <c r="P887" i="12" l="1"/>
  <c r="Q886" i="12"/>
  <c r="S886" i="12" s="1"/>
  <c r="P888" i="12" l="1"/>
  <c r="Q887" i="12"/>
  <c r="S887" i="12" s="1"/>
  <c r="P889" i="12" l="1"/>
  <c r="Q888" i="12"/>
  <c r="S888" i="12" s="1"/>
  <c r="S889" i="12" s="1"/>
  <c r="P890" i="12" l="1"/>
  <c r="Q889" i="12"/>
  <c r="R889" i="12" s="1"/>
  <c r="R890" i="12" s="1"/>
  <c r="R891" i="12" s="1"/>
  <c r="P891" i="12" l="1"/>
  <c r="Q890" i="12"/>
  <c r="S890" i="12" s="1"/>
  <c r="P892" i="12" l="1"/>
  <c r="Q891" i="12"/>
  <c r="S891" i="12" s="1"/>
  <c r="S892" i="12" s="1"/>
  <c r="S893" i="12" s="1"/>
  <c r="P893" i="12" l="1"/>
  <c r="Q892" i="12"/>
  <c r="R892" i="12" s="1"/>
  <c r="P894" i="12" l="1"/>
  <c r="Q893" i="12"/>
  <c r="R893" i="12" s="1"/>
  <c r="R894" i="12" s="1"/>
  <c r="R895" i="12" s="1"/>
  <c r="R896" i="12" s="1"/>
  <c r="P895" i="12" l="1"/>
  <c r="Q894" i="12"/>
  <c r="S894" i="12" s="1"/>
  <c r="P896" i="12" l="1"/>
  <c r="Q895" i="12"/>
  <c r="S895" i="12" s="1"/>
  <c r="P897" i="12" l="1"/>
  <c r="Q896" i="12"/>
  <c r="S896" i="12" s="1"/>
  <c r="S897" i="12" s="1"/>
  <c r="P898" i="12" l="1"/>
  <c r="Q897" i="12"/>
  <c r="R897" i="12" s="1"/>
  <c r="R898" i="12" s="1"/>
  <c r="R899" i="12" s="1"/>
  <c r="R900" i="12" s="1"/>
  <c r="P899" i="12" l="1"/>
  <c r="Q898" i="12"/>
  <c r="S898" i="12" s="1"/>
  <c r="P900" i="12" l="1"/>
  <c r="Q899" i="12"/>
  <c r="S899" i="12" s="1"/>
  <c r="P901" i="12" l="1"/>
  <c r="Q900" i="12"/>
  <c r="S900" i="12" s="1"/>
  <c r="S901" i="12" s="1"/>
  <c r="S902" i="12" s="1"/>
  <c r="P902" i="12" l="1"/>
  <c r="Q901" i="12"/>
  <c r="R901" i="12" s="1"/>
  <c r="P903" i="12" l="1"/>
  <c r="Q902" i="12"/>
  <c r="R902" i="12" s="1"/>
  <c r="R903" i="12" s="1"/>
  <c r="R904" i="12" s="1"/>
  <c r="R905" i="12" s="1"/>
  <c r="R906" i="12" s="1"/>
  <c r="R907" i="12" s="1"/>
  <c r="R908" i="12" s="1"/>
  <c r="R909" i="12" s="1"/>
  <c r="R910" i="12" s="1"/>
  <c r="P904" i="12" l="1"/>
  <c r="Q903" i="12"/>
  <c r="S903" i="12" s="1"/>
  <c r="P905" i="12" l="1"/>
  <c r="Q904" i="12"/>
  <c r="S904" i="12" s="1"/>
  <c r="P906" i="12" l="1"/>
  <c r="Q905" i="12"/>
  <c r="S905" i="12" s="1"/>
  <c r="P907" i="12" l="1"/>
  <c r="Q906" i="12"/>
  <c r="S906" i="12" s="1"/>
  <c r="P908" i="12" l="1"/>
  <c r="Q907" i="12"/>
  <c r="S907" i="12" s="1"/>
  <c r="P909" i="12" l="1"/>
  <c r="Q908" i="12"/>
  <c r="S908" i="12" s="1"/>
  <c r="P910" i="12" l="1"/>
  <c r="Q909" i="12"/>
  <c r="S909" i="12" s="1"/>
  <c r="P911" i="12" l="1"/>
  <c r="Q910" i="12"/>
  <c r="S910" i="12" s="1"/>
  <c r="S911" i="12" s="1"/>
  <c r="P912" i="12" l="1"/>
  <c r="Q911" i="12"/>
  <c r="R911" i="12" s="1"/>
  <c r="R912" i="12" s="1"/>
  <c r="P913" i="12" l="1"/>
  <c r="Q912" i="12"/>
  <c r="S912" i="12" s="1"/>
  <c r="S913" i="12" s="1"/>
  <c r="S914" i="12" s="1"/>
  <c r="P914" i="12" l="1"/>
  <c r="Q913" i="12"/>
  <c r="R913" i="12" s="1"/>
  <c r="P915" i="12" l="1"/>
  <c r="Q914" i="12"/>
  <c r="R914" i="12" s="1"/>
  <c r="R915" i="12" s="1"/>
  <c r="R916" i="12" s="1"/>
  <c r="R917" i="12" s="1"/>
  <c r="R918" i="12" s="1"/>
  <c r="R919" i="12" s="1"/>
  <c r="R920" i="12" s="1"/>
  <c r="R921" i="12" s="1"/>
  <c r="P916" i="12" l="1"/>
  <c r="Q915" i="12"/>
  <c r="S915" i="12" s="1"/>
  <c r="P917" i="12" l="1"/>
  <c r="Q916" i="12"/>
  <c r="S916" i="12" s="1"/>
  <c r="P918" i="12" l="1"/>
  <c r="Q917" i="12"/>
  <c r="S917" i="12" s="1"/>
  <c r="P919" i="12" l="1"/>
  <c r="Q918" i="12"/>
  <c r="S918" i="12" s="1"/>
  <c r="P920" i="12" l="1"/>
  <c r="Q919" i="12"/>
  <c r="S919" i="12" s="1"/>
  <c r="P921" i="12" l="1"/>
  <c r="Q920" i="12"/>
  <c r="S920" i="12" s="1"/>
  <c r="P922" i="12" l="1"/>
  <c r="Q921" i="12"/>
  <c r="S921" i="12" s="1"/>
  <c r="S922" i="12" s="1"/>
  <c r="S923" i="12" s="1"/>
  <c r="P923" i="12" l="1"/>
  <c r="Q922" i="12"/>
  <c r="R922" i="12" s="1"/>
  <c r="P924" i="12" l="1"/>
  <c r="Q923" i="12"/>
  <c r="R923" i="12" s="1"/>
  <c r="R924" i="12" s="1"/>
  <c r="R925" i="12" s="1"/>
  <c r="R926" i="12" s="1"/>
  <c r="R927" i="12" s="1"/>
  <c r="R928" i="12" s="1"/>
  <c r="R929" i="12" s="1"/>
  <c r="P925" i="12" l="1"/>
  <c r="Q924" i="12"/>
  <c r="S924" i="12" s="1"/>
  <c r="P926" i="12" l="1"/>
  <c r="Q925" i="12"/>
  <c r="S925" i="12" s="1"/>
  <c r="P927" i="12" l="1"/>
  <c r="Q926" i="12"/>
  <c r="S926" i="12" s="1"/>
  <c r="P928" i="12" l="1"/>
  <c r="Q927" i="12"/>
  <c r="S927" i="12" s="1"/>
  <c r="P929" i="12" l="1"/>
  <c r="Q928" i="12"/>
  <c r="S928" i="12" s="1"/>
  <c r="P930" i="12" l="1"/>
  <c r="Q929" i="12"/>
  <c r="S929" i="12" s="1"/>
  <c r="S930" i="12" s="1"/>
  <c r="P931" i="12" l="1"/>
  <c r="Q930" i="12"/>
  <c r="R930" i="12" s="1"/>
  <c r="R931" i="12" s="1"/>
  <c r="R932" i="12" s="1"/>
  <c r="R933" i="12" s="1"/>
  <c r="R934" i="12" s="1"/>
  <c r="R935" i="12" s="1"/>
  <c r="R936" i="12" s="1"/>
  <c r="R937" i="12" s="1"/>
  <c r="R938" i="12" s="1"/>
  <c r="R939" i="12" s="1"/>
  <c r="R940" i="12" s="1"/>
  <c r="P932" i="12" l="1"/>
  <c r="Q931" i="12"/>
  <c r="S931" i="12" s="1"/>
  <c r="S932" i="12" s="1"/>
  <c r="P933" i="12" l="1"/>
  <c r="Q932" i="12"/>
  <c r="P934" i="12" l="1"/>
  <c r="Q933" i="12"/>
  <c r="S933" i="12" s="1"/>
  <c r="P935" i="12" l="1"/>
  <c r="Q934" i="12"/>
  <c r="S934" i="12" s="1"/>
  <c r="P936" i="12" l="1"/>
  <c r="Q935" i="12"/>
  <c r="S935" i="12" s="1"/>
  <c r="P937" i="12" l="1"/>
  <c r="Q936" i="12"/>
  <c r="S936" i="12" s="1"/>
  <c r="P938" i="12" l="1"/>
  <c r="Q937" i="12"/>
  <c r="S937" i="12" s="1"/>
  <c r="P939" i="12" l="1"/>
  <c r="Q938" i="12"/>
  <c r="S938" i="12" s="1"/>
  <c r="P940" i="12" l="1"/>
  <c r="Q939" i="12"/>
  <c r="S939" i="12" s="1"/>
  <c r="P941" i="12" l="1"/>
  <c r="Q940" i="12"/>
  <c r="S940" i="12" s="1"/>
  <c r="S941" i="12" s="1"/>
  <c r="P942" i="12" l="1"/>
  <c r="Q941" i="12"/>
  <c r="R941" i="12" s="1"/>
  <c r="R942" i="12" s="1"/>
  <c r="R943" i="12" s="1"/>
  <c r="R944" i="12" s="1"/>
  <c r="P943" i="12" l="1"/>
  <c r="Q942" i="12"/>
  <c r="S942" i="12" s="1"/>
  <c r="S943" i="12" s="1"/>
  <c r="P944" i="12" l="1"/>
  <c r="Q943" i="12"/>
  <c r="P945" i="12" l="1"/>
  <c r="Q944" i="12"/>
  <c r="S944" i="12" s="1"/>
  <c r="S945" i="12" s="1"/>
  <c r="P946" i="12" l="1"/>
  <c r="Q945" i="12"/>
  <c r="R945" i="12" s="1"/>
  <c r="R946" i="12" s="1"/>
  <c r="P947" i="12" l="1"/>
  <c r="Q946" i="12"/>
  <c r="S946" i="12" s="1"/>
  <c r="S947" i="12" s="1"/>
  <c r="S948" i="12" s="1"/>
  <c r="P948" i="12" l="1"/>
  <c r="Q947" i="12"/>
  <c r="R947" i="12" s="1"/>
  <c r="P949" i="12" l="1"/>
  <c r="Q948" i="12"/>
  <c r="R948" i="12" s="1"/>
  <c r="R949" i="12" s="1"/>
  <c r="R950" i="12" s="1"/>
  <c r="R951" i="12" s="1"/>
  <c r="P950" i="12" l="1"/>
  <c r="Q949" i="12"/>
  <c r="S949" i="12" s="1"/>
  <c r="P951" i="12" l="1"/>
  <c r="Q950" i="12"/>
  <c r="S950" i="12" s="1"/>
  <c r="P952" i="12" l="1"/>
  <c r="Q951" i="12"/>
  <c r="S951" i="12" s="1"/>
  <c r="S952" i="12" s="1"/>
  <c r="S953" i="12" s="1"/>
  <c r="S954" i="12" s="1"/>
  <c r="S955" i="12" s="1"/>
  <c r="P953" i="12" l="1"/>
  <c r="Q952" i="12"/>
  <c r="R952" i="12" s="1"/>
  <c r="P954" i="12" l="1"/>
  <c r="Q953" i="12"/>
  <c r="R953" i="12" s="1"/>
  <c r="P955" i="12" l="1"/>
  <c r="Q954" i="12"/>
  <c r="R954" i="12" s="1"/>
  <c r="P956" i="12" l="1"/>
  <c r="Q955" i="12"/>
  <c r="R955" i="12" s="1"/>
  <c r="R956" i="12" s="1"/>
  <c r="R957" i="12" s="1"/>
  <c r="R958" i="12" s="1"/>
  <c r="R959" i="12" s="1"/>
  <c r="P957" i="12" l="1"/>
  <c r="Q956" i="12"/>
  <c r="S956" i="12" s="1"/>
  <c r="P958" i="12" l="1"/>
  <c r="Q957" i="12"/>
  <c r="S957" i="12" s="1"/>
  <c r="P959" i="12" l="1"/>
  <c r="Q958" i="12"/>
  <c r="S958" i="12" s="1"/>
  <c r="P960" i="12" l="1"/>
  <c r="Q959" i="12"/>
  <c r="S959" i="12" s="1"/>
  <c r="S960" i="12" s="1"/>
  <c r="P961" i="12" l="1"/>
  <c r="Q960" i="12"/>
  <c r="R960" i="12" s="1"/>
  <c r="R961" i="12" s="1"/>
  <c r="R962" i="12" s="1"/>
  <c r="R963" i="12" s="1"/>
  <c r="R964" i="12" s="1"/>
  <c r="R965" i="12" s="1"/>
  <c r="R966" i="12" s="1"/>
  <c r="R967" i="12" s="1"/>
  <c r="R968" i="12" s="1"/>
  <c r="R969" i="12" s="1"/>
  <c r="R970" i="12" s="1"/>
  <c r="R971" i="12" s="1"/>
  <c r="P962" i="12" l="1"/>
  <c r="Q961" i="12"/>
  <c r="S961" i="12" s="1"/>
  <c r="P963" i="12" l="1"/>
  <c r="Q962" i="12"/>
  <c r="S962" i="12" s="1"/>
  <c r="P964" i="12" l="1"/>
  <c r="Q963" i="12"/>
  <c r="S963" i="12" s="1"/>
  <c r="P965" i="12" l="1"/>
  <c r="Q964" i="12"/>
  <c r="S964" i="12" s="1"/>
  <c r="P966" i="12" l="1"/>
  <c r="Q965" i="12"/>
  <c r="S965" i="12" s="1"/>
  <c r="P967" i="12" l="1"/>
  <c r="Q966" i="12"/>
  <c r="S966" i="12" s="1"/>
  <c r="P968" i="12" l="1"/>
  <c r="Q967" i="12"/>
  <c r="S967" i="12" s="1"/>
  <c r="P969" i="12" l="1"/>
  <c r="Q968" i="12"/>
  <c r="S968" i="12" s="1"/>
  <c r="P970" i="12" l="1"/>
  <c r="Q969" i="12"/>
  <c r="S969" i="12" s="1"/>
  <c r="P971" i="12" l="1"/>
  <c r="Q970" i="12"/>
  <c r="S970" i="12" s="1"/>
  <c r="P972" i="12" l="1"/>
  <c r="Q971" i="12"/>
  <c r="S971" i="12" s="1"/>
  <c r="S972" i="12" s="1"/>
  <c r="P973" i="12" l="1"/>
  <c r="Q972" i="12"/>
  <c r="R972" i="12" s="1"/>
  <c r="R973" i="12" s="1"/>
  <c r="R974" i="12" s="1"/>
  <c r="R975" i="12" s="1"/>
  <c r="R976" i="12" s="1"/>
  <c r="R977" i="12" s="1"/>
  <c r="R978" i="12" s="1"/>
  <c r="R979" i="12" s="1"/>
  <c r="R980" i="12" s="1"/>
  <c r="P974" i="12" l="1"/>
  <c r="Q973" i="12"/>
  <c r="S973" i="12" s="1"/>
  <c r="P975" i="12" l="1"/>
  <c r="Q974" i="12"/>
  <c r="S974" i="12" s="1"/>
  <c r="P976" i="12" l="1"/>
  <c r="Q975" i="12"/>
  <c r="S975" i="12" s="1"/>
  <c r="P977" i="12" l="1"/>
  <c r="Q976" i="12"/>
  <c r="S976" i="12" s="1"/>
  <c r="P978" i="12" l="1"/>
  <c r="Q977" i="12"/>
  <c r="S977" i="12" s="1"/>
  <c r="P979" i="12" l="1"/>
  <c r="Q978" i="12"/>
  <c r="S978" i="12" s="1"/>
  <c r="P980" i="12" l="1"/>
  <c r="Q979" i="12"/>
  <c r="S979" i="12" s="1"/>
  <c r="P981" i="12" l="1"/>
  <c r="Q980" i="12"/>
  <c r="S980" i="12" s="1"/>
  <c r="S981" i="12" s="1"/>
  <c r="S982" i="12" s="1"/>
  <c r="P982" i="12" l="1"/>
  <c r="Q981" i="12"/>
  <c r="R981" i="12" s="1"/>
  <c r="P983" i="12" l="1"/>
  <c r="Q982" i="12"/>
  <c r="R982" i="12" s="1"/>
  <c r="R983" i="12" s="1"/>
  <c r="R984" i="12" s="1"/>
  <c r="P984" i="12" l="1"/>
  <c r="Q983" i="12"/>
  <c r="S983" i="12" s="1"/>
  <c r="P985" i="12" l="1"/>
  <c r="Q984" i="12"/>
  <c r="S984" i="12" s="1"/>
  <c r="S985" i="12" s="1"/>
  <c r="S986" i="12" s="1"/>
  <c r="P986" i="12" l="1"/>
  <c r="Q985" i="12"/>
  <c r="R985" i="12" s="1"/>
  <c r="P987" i="12" l="1"/>
  <c r="Q986" i="12"/>
  <c r="R986" i="12" s="1"/>
  <c r="R987" i="12" s="1"/>
  <c r="R988" i="12" s="1"/>
  <c r="P988" i="12" l="1"/>
  <c r="Q987" i="12"/>
  <c r="S987" i="12" s="1"/>
  <c r="P989" i="12" l="1"/>
  <c r="Q988" i="12"/>
  <c r="S988" i="12" s="1"/>
  <c r="S989" i="12" s="1"/>
  <c r="S990" i="12" s="1"/>
  <c r="P990" i="12" l="1"/>
  <c r="Q989" i="12"/>
  <c r="R989" i="12" s="1"/>
  <c r="R990" i="12" s="1"/>
  <c r="R991" i="12" s="1"/>
  <c r="R992" i="12" s="1"/>
  <c r="P991" i="12" l="1"/>
  <c r="Q990" i="12"/>
  <c r="P992" i="12" l="1"/>
  <c r="Q991" i="12"/>
  <c r="S991" i="12" s="1"/>
  <c r="P993" i="12" l="1"/>
  <c r="Q992" i="12"/>
  <c r="S992" i="12" s="1"/>
  <c r="S993" i="12" s="1"/>
  <c r="P994" i="12" l="1"/>
  <c r="Q993" i="12"/>
  <c r="R993" i="12" s="1"/>
  <c r="R994" i="12" s="1"/>
  <c r="P995" i="12" l="1"/>
  <c r="Q994" i="12"/>
  <c r="S994" i="12" s="1"/>
  <c r="S995" i="12" s="1"/>
  <c r="S996" i="12" s="1"/>
  <c r="P996" i="12" l="1"/>
  <c r="Q995" i="12"/>
  <c r="R995" i="12" s="1"/>
  <c r="P997" i="12" l="1"/>
  <c r="Q996" i="12"/>
  <c r="R996" i="12" s="1"/>
  <c r="R997" i="12" s="1"/>
  <c r="R998" i="12" s="1"/>
  <c r="R999" i="12" s="1"/>
  <c r="R1000" i="12" s="1"/>
  <c r="R1001" i="12" s="1"/>
  <c r="R1002" i="12" s="1"/>
  <c r="R1003" i="12" s="1"/>
  <c r="R1004" i="12" s="1"/>
  <c r="R1005" i="12" s="1"/>
  <c r="R1006" i="12" s="1"/>
  <c r="R1007" i="12" s="1"/>
  <c r="R1008" i="12" s="1"/>
  <c r="R1009" i="12" s="1"/>
  <c r="R1010" i="12" s="1"/>
  <c r="R1011" i="12" s="1"/>
  <c r="R1012" i="12" s="1"/>
  <c r="R1013" i="12" s="1"/>
  <c r="R1014" i="12" s="1"/>
  <c r="R1015" i="12" s="1"/>
  <c r="R1016" i="12" s="1"/>
  <c r="R1017" i="12" s="1"/>
  <c r="R1018" i="12" s="1"/>
  <c r="R1019" i="12" s="1"/>
  <c r="R1020" i="12" s="1"/>
  <c r="R1021" i="12" s="1"/>
  <c r="P998" i="12" l="1"/>
  <c r="Q997" i="12"/>
  <c r="S997" i="12" s="1"/>
  <c r="P999" i="12" l="1"/>
  <c r="Q998" i="12"/>
  <c r="S998" i="12" s="1"/>
  <c r="P1000" i="12" l="1"/>
  <c r="Q999" i="12"/>
  <c r="S999" i="12" s="1"/>
  <c r="P1001" i="12" l="1"/>
  <c r="Q1000" i="12"/>
  <c r="S1000" i="12" s="1"/>
  <c r="P1002" i="12" l="1"/>
  <c r="Q1001" i="12"/>
  <c r="S1001" i="12" s="1"/>
  <c r="P1003" i="12" l="1"/>
  <c r="Q1002" i="12"/>
  <c r="S1002" i="12" s="1"/>
  <c r="P1004" i="12" l="1"/>
  <c r="Q1003" i="12"/>
  <c r="S1003" i="12" s="1"/>
  <c r="S1004" i="12" s="1"/>
  <c r="P1005" i="12" l="1"/>
  <c r="Q1004" i="12"/>
  <c r="P1006" i="12" l="1"/>
  <c r="Q1005" i="12"/>
  <c r="S1005" i="12" s="1"/>
  <c r="P1007" i="12" l="1"/>
  <c r="Q1006" i="12"/>
  <c r="S1006" i="12" s="1"/>
  <c r="P1008" i="12" l="1"/>
  <c r="Q1007" i="12"/>
  <c r="S1007" i="12" s="1"/>
  <c r="P1009" i="12" l="1"/>
  <c r="Q1008" i="12"/>
  <c r="S1008" i="12" s="1"/>
  <c r="P1010" i="12" l="1"/>
  <c r="Q1009" i="12"/>
  <c r="S1009" i="12" s="1"/>
  <c r="P1011" i="12" l="1"/>
  <c r="Q1010" i="12"/>
  <c r="S1010" i="12" s="1"/>
  <c r="P1012" i="12" l="1"/>
  <c r="Q1011" i="12"/>
  <c r="S1011" i="12" s="1"/>
  <c r="P1013" i="12" l="1"/>
  <c r="Q1012" i="12"/>
  <c r="S1012" i="12" s="1"/>
  <c r="P1014" i="12" l="1"/>
  <c r="Q1013" i="12"/>
  <c r="S1013" i="12" s="1"/>
  <c r="P1015" i="12" l="1"/>
  <c r="Q1014" i="12"/>
  <c r="S1014" i="12" s="1"/>
  <c r="P1016" i="12" l="1"/>
  <c r="Q1015" i="12"/>
  <c r="S1015" i="12" s="1"/>
  <c r="S1016" i="12" s="1"/>
  <c r="P1017" i="12" l="1"/>
  <c r="Q1016" i="12"/>
  <c r="P1018" i="12" l="1"/>
  <c r="Q1017" i="12"/>
  <c r="S1017" i="12" s="1"/>
  <c r="P1019" i="12" l="1"/>
  <c r="Q1018" i="12"/>
  <c r="S1018" i="12" s="1"/>
  <c r="P1020" i="12" l="1"/>
  <c r="Q1019" i="12"/>
  <c r="S1019" i="12" s="1"/>
  <c r="P1021" i="12" l="1"/>
  <c r="Q1020" i="12"/>
  <c r="S1020" i="12" s="1"/>
  <c r="P1022" i="12" l="1"/>
  <c r="Q1021" i="12"/>
  <c r="S1021" i="12" s="1"/>
  <c r="S1022" i="12" s="1"/>
  <c r="P1023" i="12" l="1"/>
  <c r="Q1022" i="12"/>
  <c r="R1022" i="12" s="1"/>
  <c r="R1023" i="12" s="1"/>
  <c r="R1024" i="12" s="1"/>
  <c r="R1025" i="12" s="1"/>
  <c r="P1024" i="12" l="1"/>
  <c r="Q1023" i="12"/>
  <c r="S1023" i="12" s="1"/>
  <c r="P1025" i="12" l="1"/>
  <c r="Q1024" i="12"/>
  <c r="S1024" i="12" s="1"/>
  <c r="P1026" i="12" l="1"/>
  <c r="Q1025" i="12"/>
  <c r="S1025" i="12" s="1"/>
  <c r="S1026" i="12" s="1"/>
  <c r="P1027" i="12" l="1"/>
  <c r="Q1026" i="12"/>
  <c r="R1026" i="12" s="1"/>
  <c r="R1027" i="12" s="1"/>
  <c r="R1028" i="12" s="1"/>
  <c r="R1029" i="12" s="1"/>
  <c r="P1028" i="12" l="1"/>
  <c r="Q1027" i="12"/>
  <c r="S1027" i="12" s="1"/>
  <c r="P1029" i="12" l="1"/>
  <c r="Q1028" i="12"/>
  <c r="S1028" i="12" s="1"/>
  <c r="P1030" i="12" l="1"/>
  <c r="Q1029" i="12"/>
  <c r="S1029" i="12" s="1"/>
  <c r="S1030" i="12" s="1"/>
  <c r="P1031" i="12" l="1"/>
  <c r="Q1030" i="12"/>
  <c r="R1030" i="12" s="1"/>
  <c r="R1031" i="12" s="1"/>
  <c r="R1032" i="12" s="1"/>
  <c r="R1033" i="12" s="1"/>
  <c r="R1034" i="12" s="1"/>
  <c r="R1035" i="12" s="1"/>
  <c r="R1036" i="12" s="1"/>
  <c r="P1032" i="12" l="1"/>
  <c r="Q1031" i="12"/>
  <c r="S1031" i="12" s="1"/>
  <c r="S1032" i="12" s="1"/>
  <c r="P1033" i="12" l="1"/>
  <c r="Q1032" i="12"/>
  <c r="P1034" i="12" l="1"/>
  <c r="Q1033" i="12"/>
  <c r="S1033" i="12" s="1"/>
  <c r="P1035" i="12" l="1"/>
  <c r="Q1034" i="12"/>
  <c r="S1034" i="12" s="1"/>
  <c r="P1036" i="12" l="1"/>
  <c r="Q1035" i="12"/>
  <c r="S1035" i="12" s="1"/>
  <c r="P1037" i="12" l="1"/>
  <c r="Q1036" i="12"/>
  <c r="S1036" i="12" s="1"/>
  <c r="S1037" i="12" s="1"/>
  <c r="P1038" i="12" l="1"/>
  <c r="Q1037" i="12"/>
  <c r="R1037" i="12" s="1"/>
  <c r="R1038" i="12" s="1"/>
  <c r="P1039" i="12" l="1"/>
  <c r="Q1038" i="12"/>
  <c r="S1038" i="12" s="1"/>
  <c r="S1039" i="12" s="1"/>
  <c r="S1040" i="12" s="1"/>
  <c r="P1040" i="12" l="1"/>
  <c r="Q1039" i="12"/>
  <c r="R1039" i="12" s="1"/>
  <c r="P1041" i="12" l="1"/>
  <c r="Q1040" i="12"/>
  <c r="R1040" i="12" s="1"/>
  <c r="R1041" i="12" s="1"/>
  <c r="R1042" i="12" s="1"/>
  <c r="R1043" i="12" s="1"/>
  <c r="R1044" i="12" s="1"/>
  <c r="R1045" i="12" s="1"/>
  <c r="P1042" i="12" l="1"/>
  <c r="Q1041" i="12"/>
  <c r="S1041" i="12" s="1"/>
  <c r="P1043" i="12" l="1"/>
  <c r="Q1042" i="12"/>
  <c r="S1042" i="12" s="1"/>
  <c r="P1044" i="12" l="1"/>
  <c r="Q1043" i="12"/>
  <c r="S1043" i="12" s="1"/>
  <c r="P1045" i="12" l="1"/>
  <c r="Q1044" i="12"/>
  <c r="S1044" i="12" s="1"/>
  <c r="P1046" i="12" l="1"/>
  <c r="Q1045" i="12"/>
  <c r="S1045" i="12" s="1"/>
  <c r="S1046" i="12" s="1"/>
  <c r="P1047" i="12" l="1"/>
  <c r="Q1046" i="12"/>
  <c r="R1046" i="12" s="1"/>
  <c r="R1047" i="12" s="1"/>
  <c r="R1048" i="12" s="1"/>
  <c r="R1049" i="12" s="1"/>
  <c r="R1050" i="12" s="1"/>
  <c r="R1051" i="12" s="1"/>
  <c r="P1048" i="12" l="1"/>
  <c r="Q1047" i="12"/>
  <c r="S1047" i="12" s="1"/>
  <c r="P1049" i="12" l="1"/>
  <c r="Q1048" i="12"/>
  <c r="S1048" i="12" s="1"/>
  <c r="P1050" i="12" l="1"/>
  <c r="Q1049" i="12"/>
  <c r="S1049" i="12" s="1"/>
  <c r="P1051" i="12" l="1"/>
  <c r="Q1050" i="12"/>
  <c r="S1050" i="12" s="1"/>
  <c r="P1052" i="12" l="1"/>
  <c r="Q1051" i="12"/>
  <c r="S1051" i="12" s="1"/>
  <c r="S1052" i="12" s="1"/>
  <c r="P1053" i="12" l="1"/>
  <c r="Q1052" i="12"/>
  <c r="R1052" i="12" s="1"/>
  <c r="R1053" i="12" s="1"/>
  <c r="P1054" i="12" l="1"/>
  <c r="Q1053" i="12"/>
  <c r="S1053" i="12" s="1"/>
  <c r="S1054" i="12" s="1"/>
  <c r="P1055" i="12" l="1"/>
  <c r="Q1054" i="12"/>
  <c r="R1054" i="12" s="1"/>
  <c r="R1055" i="12" s="1"/>
  <c r="R1056" i="12" s="1"/>
  <c r="R1057" i="12" s="1"/>
  <c r="R1058" i="12" s="1"/>
  <c r="R1059" i="12" s="1"/>
  <c r="R1060" i="12" s="1"/>
  <c r="R1061" i="12" s="1"/>
  <c r="P1056" i="12" l="1"/>
  <c r="Q1055" i="12"/>
  <c r="S1055" i="12" s="1"/>
  <c r="P1057" i="12" l="1"/>
  <c r="Q1056" i="12"/>
  <c r="S1056" i="12" s="1"/>
  <c r="P1058" i="12" l="1"/>
  <c r="Q1057" i="12"/>
  <c r="S1057" i="12" s="1"/>
  <c r="P1059" i="12" l="1"/>
  <c r="Q1058" i="12"/>
  <c r="S1058" i="12" s="1"/>
  <c r="P1060" i="12" l="1"/>
  <c r="Q1059" i="12"/>
  <c r="S1059" i="12" s="1"/>
  <c r="P1061" i="12" l="1"/>
  <c r="Q1060" i="12"/>
  <c r="S1060" i="12" s="1"/>
  <c r="P1062" i="12" l="1"/>
  <c r="Q1061" i="12"/>
  <c r="S1061" i="12" s="1"/>
  <c r="S1062" i="12" s="1"/>
  <c r="P1063" i="12" l="1"/>
  <c r="Q1062" i="12"/>
  <c r="R1062" i="12" s="1"/>
  <c r="R1063" i="12" s="1"/>
  <c r="P1064" i="12" l="1"/>
  <c r="Q1063" i="12"/>
  <c r="S1063" i="12" s="1"/>
  <c r="S1064" i="12" s="1"/>
  <c r="P1065" i="12" l="1"/>
  <c r="Q1064" i="12"/>
  <c r="R1064" i="12" s="1"/>
  <c r="R1065" i="12" s="1"/>
  <c r="R1066" i="12" s="1"/>
  <c r="R1067" i="12" s="1"/>
  <c r="R1068" i="12" s="1"/>
  <c r="R1069" i="12" s="1"/>
  <c r="R1070" i="12" s="1"/>
  <c r="R1071" i="12" s="1"/>
  <c r="R1072" i="12" s="1"/>
  <c r="R1073" i="12" s="1"/>
  <c r="P1066" i="12" l="1"/>
  <c r="Q1065" i="12"/>
  <c r="S1065" i="12" s="1"/>
  <c r="P1067" i="12" l="1"/>
  <c r="Q1066" i="12"/>
  <c r="S1066" i="12" s="1"/>
  <c r="P1068" i="12" l="1"/>
  <c r="Q1067" i="12"/>
  <c r="S1067" i="12" s="1"/>
  <c r="S1068" i="12" s="1"/>
  <c r="P1069" i="12" l="1"/>
  <c r="Q1068" i="12"/>
  <c r="P1070" i="12" l="1"/>
  <c r="Q1069" i="12"/>
  <c r="S1069" i="12" s="1"/>
  <c r="P1071" i="12" l="1"/>
  <c r="Q1070" i="12"/>
  <c r="S1070" i="12" s="1"/>
  <c r="P1072" i="12" l="1"/>
  <c r="Q1071" i="12"/>
  <c r="S1071" i="12" s="1"/>
  <c r="P1073" i="12" l="1"/>
  <c r="Q1072" i="12"/>
  <c r="S1072" i="12" s="1"/>
  <c r="P1074" i="12" l="1"/>
  <c r="Q1073" i="12"/>
  <c r="S1073" i="12" s="1"/>
  <c r="S1074" i="12" s="1"/>
  <c r="S1075" i="12" s="1"/>
  <c r="P1075" i="12" l="1"/>
  <c r="Q1074" i="12"/>
  <c r="R1074" i="12" s="1"/>
  <c r="P1076" i="12" l="1"/>
  <c r="Q1075" i="12"/>
  <c r="R1075" i="12" s="1"/>
  <c r="R1076" i="12" s="1"/>
  <c r="P1077" i="12" l="1"/>
  <c r="Q1076" i="12"/>
  <c r="S1076" i="12" s="1"/>
  <c r="S1077" i="12" s="1"/>
  <c r="P1078" i="12" l="1"/>
  <c r="Q1077" i="12"/>
  <c r="R1077" i="12" s="1"/>
  <c r="R1078" i="12" s="1"/>
  <c r="P1079" i="12" l="1"/>
  <c r="Q1078" i="12"/>
  <c r="S1078" i="12" s="1"/>
  <c r="S1079" i="12" s="1"/>
  <c r="P1080" i="12" l="1"/>
  <c r="Q1079" i="12"/>
  <c r="R1079" i="12" s="1"/>
  <c r="R1080" i="12" s="1"/>
  <c r="R1081" i="12" s="1"/>
  <c r="P1081" i="12" l="1"/>
  <c r="Q1080" i="12"/>
  <c r="S1080" i="12" s="1"/>
  <c r="P1082" i="12" l="1"/>
  <c r="Q1081" i="12"/>
  <c r="S1081" i="12" s="1"/>
  <c r="S1082" i="12" s="1"/>
  <c r="P1083" i="12" l="1"/>
  <c r="Q1082" i="12"/>
  <c r="R1082" i="12" s="1"/>
  <c r="R1083" i="12" s="1"/>
  <c r="R1084" i="12" s="1"/>
  <c r="P1084" i="12" l="1"/>
  <c r="Q1083" i="12"/>
  <c r="S1083" i="12" s="1"/>
  <c r="P1085" i="12" l="1"/>
  <c r="Q1084" i="12"/>
  <c r="S1084" i="12" s="1"/>
  <c r="S1085" i="12" s="1"/>
  <c r="P1086" i="12" l="1"/>
  <c r="Q1085" i="12"/>
  <c r="R1085" i="12" s="1"/>
  <c r="R1086" i="12" s="1"/>
  <c r="R1087" i="12" s="1"/>
  <c r="R1088" i="12" s="1"/>
  <c r="R1089" i="12" s="1"/>
  <c r="R1090" i="12" s="1"/>
  <c r="P1087" i="12" l="1"/>
  <c r="Q1086" i="12"/>
  <c r="S1086" i="12" s="1"/>
  <c r="P1088" i="12" l="1"/>
  <c r="Q1087" i="12"/>
  <c r="S1087" i="12" s="1"/>
  <c r="P1089" i="12" l="1"/>
  <c r="Q1088" i="12"/>
  <c r="S1088" i="12" s="1"/>
  <c r="S1089" i="12" s="1"/>
  <c r="P1090" i="12" l="1"/>
  <c r="Q1089" i="12"/>
  <c r="P1091" i="12" l="1"/>
  <c r="Q1090" i="12"/>
  <c r="S1090" i="12" s="1"/>
  <c r="S1091" i="12" s="1"/>
  <c r="P1092" i="12" l="1"/>
  <c r="Q1091" i="12"/>
  <c r="R1091" i="12" s="1"/>
  <c r="R1092" i="12" s="1"/>
  <c r="P1093" i="12" l="1"/>
  <c r="Q1092" i="12"/>
  <c r="S1092" i="12" s="1"/>
  <c r="S1093" i="12" s="1"/>
  <c r="P1094" i="12" l="1"/>
  <c r="Q1093" i="12"/>
  <c r="R1093" i="12" s="1"/>
  <c r="R1094" i="12" s="1"/>
  <c r="P1095" i="12" l="1"/>
  <c r="Q1094" i="12"/>
  <c r="S1094" i="12" s="1"/>
  <c r="S1095" i="12" s="1"/>
  <c r="S1096" i="12" s="1"/>
  <c r="P1096" i="12" l="1"/>
  <c r="Q1095" i="12"/>
  <c r="R1095" i="12" s="1"/>
  <c r="P1097" i="12" l="1"/>
  <c r="Q1096" i="12"/>
  <c r="R1096" i="12" s="1"/>
  <c r="R1097" i="12" s="1"/>
  <c r="R1098" i="12" s="1"/>
  <c r="R1099" i="12" s="1"/>
  <c r="R1100" i="12" s="1"/>
  <c r="R1101" i="12" s="1"/>
  <c r="R1102" i="12" s="1"/>
  <c r="R1103" i="12" s="1"/>
  <c r="R1104" i="12" s="1"/>
  <c r="P1098" i="12" l="1"/>
  <c r="Q1097" i="12"/>
  <c r="S1097" i="12" s="1"/>
  <c r="P1099" i="12" l="1"/>
  <c r="Q1098" i="12"/>
  <c r="S1098" i="12" s="1"/>
  <c r="P1100" i="12" l="1"/>
  <c r="Q1099" i="12"/>
  <c r="S1099" i="12" s="1"/>
  <c r="P1101" i="12" l="1"/>
  <c r="Q1100" i="12"/>
  <c r="S1100" i="12" s="1"/>
  <c r="P1102" i="12" l="1"/>
  <c r="Q1101" i="12"/>
  <c r="S1101" i="12" s="1"/>
  <c r="P1103" i="12" l="1"/>
  <c r="Q1102" i="12"/>
  <c r="S1102" i="12" s="1"/>
  <c r="P1104" i="12" l="1"/>
  <c r="Q1103" i="12"/>
  <c r="S1103" i="12" s="1"/>
  <c r="P1105" i="12" l="1"/>
  <c r="Q1104" i="12"/>
  <c r="S1104" i="12" s="1"/>
  <c r="S1105" i="12" s="1"/>
  <c r="S1106" i="12" s="1"/>
  <c r="P1106" i="12" l="1"/>
  <c r="Q1105" i="12"/>
  <c r="R1105" i="12" s="1"/>
  <c r="P1107" i="12" l="1"/>
  <c r="Q1106" i="12"/>
  <c r="R1106" i="12" s="1"/>
  <c r="R1107" i="12" s="1"/>
  <c r="R1108" i="12" s="1"/>
  <c r="R1109" i="12" s="1"/>
  <c r="R1110" i="12" s="1"/>
  <c r="R1111" i="12" s="1"/>
  <c r="P1108" i="12" l="1"/>
  <c r="Q1107" i="12"/>
  <c r="S1107" i="12" s="1"/>
  <c r="P1109" i="12" l="1"/>
  <c r="Q1108" i="12"/>
  <c r="S1108" i="12" s="1"/>
  <c r="P1110" i="12" l="1"/>
  <c r="Q1109" i="12"/>
  <c r="S1109" i="12" s="1"/>
  <c r="P1111" i="12" l="1"/>
  <c r="Q1110" i="12"/>
  <c r="S1110" i="12" s="1"/>
  <c r="P1112" i="12" l="1"/>
  <c r="Q1111" i="12"/>
  <c r="S1111" i="12" s="1"/>
  <c r="S1112" i="12" s="1"/>
  <c r="P1113" i="12" l="1"/>
  <c r="Q1112" i="12"/>
  <c r="R1112" i="12" s="1"/>
  <c r="R1113" i="12" s="1"/>
  <c r="R1114" i="12" s="1"/>
  <c r="P1114" i="12" l="1"/>
  <c r="Q1113" i="12"/>
  <c r="S1113" i="12" s="1"/>
  <c r="P1115" i="12" l="1"/>
  <c r="Q1114" i="12"/>
  <c r="S1114" i="12" s="1"/>
  <c r="S1115" i="12" s="1"/>
  <c r="P1116" i="12" l="1"/>
  <c r="Q1115" i="12"/>
  <c r="R1115" i="12" s="1"/>
  <c r="R1116" i="12" s="1"/>
  <c r="P1117" i="12" l="1"/>
  <c r="Q1116" i="12"/>
  <c r="S1116" i="12" s="1"/>
  <c r="S1117" i="12" s="1"/>
  <c r="P1118" i="12" l="1"/>
  <c r="Q1117" i="12"/>
  <c r="R1117" i="12" s="1"/>
  <c r="R1118" i="12" s="1"/>
  <c r="R1119" i="12" s="1"/>
  <c r="R1120" i="12" s="1"/>
  <c r="R1121" i="12" s="1"/>
  <c r="R1122" i="12" s="1"/>
  <c r="P1119" i="12" l="1"/>
  <c r="Q1118" i="12"/>
  <c r="S1118" i="12" s="1"/>
  <c r="P1120" i="12" l="1"/>
  <c r="Q1119" i="12"/>
  <c r="S1119" i="12" s="1"/>
  <c r="S1120" i="12" s="1"/>
  <c r="P1121" i="12" l="1"/>
  <c r="Q1120" i="12"/>
  <c r="P1122" i="12" l="1"/>
  <c r="Q1121" i="12"/>
  <c r="S1121" i="12" s="1"/>
  <c r="P1123" i="12" l="1"/>
  <c r="Q1122" i="12"/>
  <c r="S1122" i="12" s="1"/>
  <c r="S1123" i="12" s="1"/>
  <c r="P1124" i="12" l="1"/>
  <c r="Q1123" i="12"/>
  <c r="R1123" i="12" s="1"/>
  <c r="R1124" i="12" s="1"/>
  <c r="R1125" i="12" s="1"/>
  <c r="R1126" i="12" s="1"/>
  <c r="P1125" i="12" l="1"/>
  <c r="Q1124" i="12"/>
  <c r="S1124" i="12" s="1"/>
  <c r="P1126" i="12" l="1"/>
  <c r="Q1125" i="12"/>
  <c r="S1125" i="12" s="1"/>
  <c r="P1127" i="12" l="1"/>
  <c r="Q1126" i="12"/>
  <c r="S1126" i="12" s="1"/>
  <c r="S1127" i="12" s="1"/>
  <c r="P1128" i="12" l="1"/>
  <c r="Q1127" i="12"/>
  <c r="R1127" i="12" s="1"/>
  <c r="R1128" i="12" s="1"/>
  <c r="R1129" i="12" s="1"/>
  <c r="P1129" i="12" l="1"/>
  <c r="Q1128" i="12"/>
  <c r="S1128" i="12" s="1"/>
  <c r="P1130" i="12" l="1"/>
  <c r="Q1129" i="12"/>
  <c r="S1129" i="12" s="1"/>
  <c r="S1130" i="12" s="1"/>
  <c r="P1131" i="12" l="1"/>
  <c r="Q1130" i="12"/>
  <c r="R1130" i="12" s="1"/>
  <c r="R1131" i="12" s="1"/>
  <c r="R1132" i="12" s="1"/>
  <c r="R1133" i="12" s="1"/>
  <c r="R1134" i="12" s="1"/>
  <c r="R1135" i="12" s="1"/>
  <c r="R1136" i="12" s="1"/>
  <c r="R1137" i="12" s="1"/>
  <c r="R1138" i="12" s="1"/>
  <c r="R1139" i="12" s="1"/>
  <c r="R1140" i="12" s="1"/>
  <c r="R1141" i="12" s="1"/>
  <c r="R1142" i="12" s="1"/>
  <c r="R1143" i="12" s="1"/>
  <c r="R1144" i="12" s="1"/>
  <c r="R1145" i="12" s="1"/>
  <c r="R1146" i="12" s="1"/>
  <c r="R1147" i="12" s="1"/>
  <c r="R1148" i="12" s="1"/>
  <c r="R1149" i="12" s="1"/>
  <c r="P1132" i="12" l="1"/>
  <c r="Q1131" i="12"/>
  <c r="S1131" i="12" s="1"/>
  <c r="P1133" i="12" l="1"/>
  <c r="Q1132" i="12"/>
  <c r="S1132" i="12" s="1"/>
  <c r="P1134" i="12" l="1"/>
  <c r="Q1133" i="12"/>
  <c r="S1133" i="12" s="1"/>
  <c r="P1135" i="12" l="1"/>
  <c r="Q1134" i="12"/>
  <c r="S1134" i="12" s="1"/>
  <c r="P1136" i="12" l="1"/>
  <c r="Q1135" i="12"/>
  <c r="S1135" i="12" s="1"/>
  <c r="P1137" i="12" l="1"/>
  <c r="Q1136" i="12"/>
  <c r="S1136" i="12" s="1"/>
  <c r="P1138" i="12" l="1"/>
  <c r="Q1137" i="12"/>
  <c r="S1137" i="12" s="1"/>
  <c r="P1139" i="12" l="1"/>
  <c r="Q1138" i="12"/>
  <c r="S1138" i="12" s="1"/>
  <c r="P1140" i="12" l="1"/>
  <c r="Q1139" i="12"/>
  <c r="S1139" i="12" s="1"/>
  <c r="P1141" i="12" l="1"/>
  <c r="Q1140" i="12"/>
  <c r="S1140" i="12" s="1"/>
  <c r="P1142" i="12" l="1"/>
  <c r="Q1141" i="12"/>
  <c r="S1141" i="12" s="1"/>
  <c r="S1142" i="12" s="1"/>
  <c r="P1143" i="12" l="1"/>
  <c r="Q1142" i="12"/>
  <c r="P1144" i="12" l="1"/>
  <c r="Q1143" i="12"/>
  <c r="S1143" i="12" s="1"/>
  <c r="S1144" i="12" s="1"/>
  <c r="P1145" i="12" l="1"/>
  <c r="Q1144" i="12"/>
  <c r="P1146" i="12" l="1"/>
  <c r="Q1145" i="12"/>
  <c r="S1145" i="12" s="1"/>
  <c r="P1147" i="12" l="1"/>
  <c r="Q1146" i="12"/>
  <c r="S1146" i="12" s="1"/>
  <c r="P1148" i="12" l="1"/>
  <c r="Q1147" i="12"/>
  <c r="S1147" i="12" s="1"/>
  <c r="P1149" i="12" l="1"/>
  <c r="Q1148" i="12"/>
  <c r="S1148" i="12" s="1"/>
  <c r="P1150" i="12" l="1"/>
  <c r="Q1149" i="12"/>
  <c r="S1149" i="12" s="1"/>
  <c r="S1150" i="12" s="1"/>
  <c r="P1151" i="12" l="1"/>
  <c r="Q1150" i="12"/>
  <c r="R1150" i="12" s="1"/>
  <c r="R1151" i="12" s="1"/>
  <c r="R1152" i="12" s="1"/>
  <c r="R1153" i="12" s="1"/>
  <c r="R1154" i="12" s="1"/>
  <c r="R1155" i="12" s="1"/>
  <c r="R1156" i="12" s="1"/>
  <c r="R1157" i="12" s="1"/>
  <c r="R1158" i="12" s="1"/>
  <c r="R1159" i="12" s="1"/>
  <c r="R1160" i="12" s="1"/>
  <c r="R1161" i="12" s="1"/>
  <c r="R1162" i="12" s="1"/>
  <c r="R1163" i="12" s="1"/>
  <c r="R1164" i="12" s="1"/>
  <c r="P1152" i="12" l="1"/>
  <c r="Q1151" i="12"/>
  <c r="S1151" i="12" s="1"/>
  <c r="P1153" i="12" l="1"/>
  <c r="Q1152" i="12"/>
  <c r="S1152" i="12" s="1"/>
  <c r="P1154" i="12" l="1"/>
  <c r="Q1153" i="12"/>
  <c r="S1153" i="12" s="1"/>
  <c r="P1155" i="12" l="1"/>
  <c r="Q1154" i="12"/>
  <c r="S1154" i="12" s="1"/>
  <c r="P1156" i="12" l="1"/>
  <c r="Q1155" i="12"/>
  <c r="S1155" i="12" s="1"/>
  <c r="P1157" i="12" l="1"/>
  <c r="Q1156" i="12"/>
  <c r="S1156" i="12" s="1"/>
  <c r="P1158" i="12" l="1"/>
  <c r="Q1157" i="12"/>
  <c r="S1157" i="12" s="1"/>
  <c r="P1159" i="12" l="1"/>
  <c r="Q1158" i="12"/>
  <c r="S1158" i="12" s="1"/>
  <c r="P1160" i="12" l="1"/>
  <c r="Q1159" i="12"/>
  <c r="S1159" i="12" s="1"/>
  <c r="P1161" i="12" l="1"/>
  <c r="Q1160" i="12"/>
  <c r="S1160" i="12" s="1"/>
  <c r="S1161" i="12" s="1"/>
  <c r="P1162" i="12" l="1"/>
  <c r="Q1161" i="12"/>
  <c r="P1163" i="12" l="1"/>
  <c r="Q1162" i="12"/>
  <c r="S1162" i="12" s="1"/>
  <c r="P1164" i="12" l="1"/>
  <c r="Q1163" i="12"/>
  <c r="S1163" i="12" s="1"/>
  <c r="P1165" i="12" l="1"/>
  <c r="Q1164" i="12"/>
  <c r="S1164" i="12" s="1"/>
  <c r="S1165" i="12" s="1"/>
  <c r="S1166" i="12" s="1"/>
  <c r="P1166" i="12" l="1"/>
  <c r="Q1165" i="12"/>
  <c r="R1165" i="12" s="1"/>
  <c r="P1167" i="12" l="1"/>
  <c r="Q1166" i="12"/>
  <c r="R1166" i="12" s="1"/>
  <c r="R1167" i="12" s="1"/>
  <c r="R1168" i="12" s="1"/>
  <c r="R1169" i="12" s="1"/>
  <c r="R1170" i="12" s="1"/>
  <c r="R1171" i="12" s="1"/>
  <c r="R1172" i="12" s="1"/>
  <c r="P1168" i="12" l="1"/>
  <c r="Q1167" i="12"/>
  <c r="S1167" i="12" s="1"/>
  <c r="P1169" i="12" l="1"/>
  <c r="Q1168" i="12"/>
  <c r="S1168" i="12" s="1"/>
  <c r="P1170" i="12" l="1"/>
  <c r="Q1169" i="12"/>
  <c r="S1169" i="12" s="1"/>
  <c r="S1170" i="12" s="1"/>
  <c r="P1171" i="12" l="1"/>
  <c r="Q1170" i="12"/>
  <c r="P1172" i="12" l="1"/>
  <c r="Q1171" i="12"/>
  <c r="S1171" i="12" s="1"/>
  <c r="P1173" i="12" l="1"/>
  <c r="Q1172" i="12"/>
  <c r="S1172" i="12" s="1"/>
  <c r="S1173" i="12" s="1"/>
  <c r="S1174" i="12" s="1"/>
  <c r="P1174" i="12" l="1"/>
  <c r="Q1173" i="12"/>
  <c r="R1173" i="12" s="1"/>
  <c r="P1175" i="12" l="1"/>
  <c r="Q1174" i="12"/>
  <c r="R1174" i="12" s="1"/>
  <c r="R1175" i="12" s="1"/>
  <c r="R1176" i="12" s="1"/>
  <c r="R1177" i="12" s="1"/>
  <c r="R1178" i="12" s="1"/>
  <c r="R1179" i="12" s="1"/>
  <c r="R1180" i="12" s="1"/>
  <c r="P1176" i="12" l="1"/>
  <c r="Q1175" i="12"/>
  <c r="S1175" i="12" s="1"/>
  <c r="P1177" i="12" l="1"/>
  <c r="Q1176" i="12"/>
  <c r="S1176" i="12" s="1"/>
  <c r="P1178" i="12" l="1"/>
  <c r="Q1177" i="12"/>
  <c r="S1177" i="12" s="1"/>
  <c r="P1179" i="12" l="1"/>
  <c r="Q1178" i="12"/>
  <c r="S1178" i="12" s="1"/>
  <c r="P1180" i="12" l="1"/>
  <c r="Q1179" i="12"/>
  <c r="S1179" i="12" s="1"/>
  <c r="S1180" i="12" s="1"/>
  <c r="S1181" i="12" s="1"/>
  <c r="P1181" i="12" l="1"/>
  <c r="Q1180" i="12"/>
  <c r="P1182" i="12" l="1"/>
  <c r="Q1181" i="12"/>
  <c r="R1181" i="12" s="1"/>
  <c r="R1182" i="12" s="1"/>
  <c r="R1183" i="12" s="1"/>
  <c r="R1184" i="12" s="1"/>
  <c r="R1185" i="12" s="1"/>
  <c r="P1183" i="12" l="1"/>
  <c r="Q1182" i="12"/>
  <c r="S1182" i="12" s="1"/>
  <c r="S1183" i="12" s="1"/>
  <c r="P1184" i="12" l="1"/>
  <c r="Q1183" i="12"/>
  <c r="P1185" i="12" l="1"/>
  <c r="Q1184" i="12"/>
  <c r="S1184" i="12" s="1"/>
  <c r="P1186" i="12" l="1"/>
  <c r="Q1185" i="12"/>
  <c r="S1185" i="12" s="1"/>
  <c r="S1186" i="12" s="1"/>
  <c r="P1187" i="12" l="1"/>
  <c r="Q1186" i="12"/>
  <c r="R1186" i="12" s="1"/>
  <c r="R1187" i="12" s="1"/>
  <c r="R1188" i="12" s="1"/>
  <c r="P1188" i="12" l="1"/>
  <c r="Q1187" i="12"/>
  <c r="S1187" i="12" s="1"/>
  <c r="P1189" i="12" l="1"/>
  <c r="Q1188" i="12"/>
  <c r="S1188" i="12" s="1"/>
  <c r="S1189" i="12" s="1"/>
  <c r="P1190" i="12" l="1"/>
  <c r="Q1189" i="12"/>
  <c r="R1189" i="12" s="1"/>
  <c r="R1190" i="12" s="1"/>
  <c r="P1191" i="12" l="1"/>
  <c r="Q1190" i="12"/>
  <c r="S1190" i="12" s="1"/>
  <c r="S1191" i="12" s="1"/>
  <c r="P1192" i="12" l="1"/>
  <c r="Q1191" i="12"/>
  <c r="R1191" i="12" s="1"/>
  <c r="R1192" i="12" s="1"/>
  <c r="R1193" i="12" s="1"/>
  <c r="R1194" i="12" s="1"/>
  <c r="R1195" i="12" s="1"/>
  <c r="R1196" i="12" s="1"/>
  <c r="R1197" i="12" s="1"/>
  <c r="R1198" i="12" s="1"/>
  <c r="R1199" i="12" s="1"/>
  <c r="R1200" i="12" s="1"/>
  <c r="P1193" i="12" l="1"/>
  <c r="Q1192" i="12"/>
  <c r="S1192" i="12" s="1"/>
  <c r="P1194" i="12" l="1"/>
  <c r="Q1193" i="12"/>
  <c r="S1193" i="12" s="1"/>
  <c r="P1195" i="12" l="1"/>
  <c r="Q1194" i="12"/>
  <c r="S1194" i="12" s="1"/>
  <c r="P1196" i="12" l="1"/>
  <c r="Q1195" i="12"/>
  <c r="S1195" i="12" s="1"/>
  <c r="P1197" i="12" l="1"/>
  <c r="Q1196" i="12"/>
  <c r="S1196" i="12" s="1"/>
  <c r="P1198" i="12" l="1"/>
  <c r="Q1197" i="12"/>
  <c r="S1197" i="12" s="1"/>
  <c r="P1199" i="12" l="1"/>
  <c r="Q1198" i="12"/>
  <c r="S1198" i="12" s="1"/>
  <c r="P1200" i="12" l="1"/>
  <c r="Q1199" i="12"/>
  <c r="S1199" i="12" s="1"/>
  <c r="P1201" i="12" l="1"/>
  <c r="Q1200" i="12"/>
  <c r="S1200" i="12" s="1"/>
  <c r="S1201" i="12" s="1"/>
  <c r="P1202" i="12" l="1"/>
  <c r="Q1201" i="12"/>
  <c r="R1201" i="12" s="1"/>
  <c r="R1202" i="12" s="1"/>
  <c r="R1203" i="12" s="1"/>
  <c r="R1204" i="12" s="1"/>
  <c r="R1205" i="12" s="1"/>
  <c r="P1203" i="12" l="1"/>
  <c r="Q1202" i="12"/>
  <c r="S1202" i="12" s="1"/>
  <c r="P1204" i="12" l="1"/>
  <c r="Q1203" i="12"/>
  <c r="S1203" i="12" s="1"/>
  <c r="P1205" i="12" l="1"/>
  <c r="Q1204" i="12"/>
  <c r="S1204" i="12" s="1"/>
  <c r="P1206" i="12" l="1"/>
  <c r="Q1205" i="12"/>
  <c r="S1205" i="12" s="1"/>
  <c r="S1206" i="12" s="1"/>
  <c r="S1207" i="12" s="1"/>
  <c r="P1207" i="12" l="1"/>
  <c r="Q1206" i="12"/>
  <c r="R1206" i="12" s="1"/>
  <c r="P1208" i="12" l="1"/>
  <c r="Q1207" i="12"/>
  <c r="R1207" i="12" s="1"/>
  <c r="R1208" i="12" s="1"/>
  <c r="R1209" i="12" s="1"/>
  <c r="R1210" i="12" s="1"/>
  <c r="R1211" i="12" s="1"/>
  <c r="P1209" i="12" l="1"/>
  <c r="Q1208" i="12"/>
  <c r="S1208" i="12" s="1"/>
  <c r="P1210" i="12" l="1"/>
  <c r="Q1209" i="12"/>
  <c r="S1209" i="12" s="1"/>
  <c r="S1210" i="12" s="1"/>
  <c r="P1211" i="12" l="1"/>
  <c r="Q1210" i="12"/>
  <c r="P1212" i="12" l="1"/>
  <c r="Q1211" i="12"/>
  <c r="S1211" i="12" s="1"/>
  <c r="S1212" i="12" s="1"/>
  <c r="P1213" i="12" l="1"/>
  <c r="Q1212" i="12"/>
  <c r="R1212" i="12" s="1"/>
  <c r="R1213" i="12" s="1"/>
  <c r="R1214" i="12" s="1"/>
  <c r="P1214" i="12" l="1"/>
  <c r="Q1213" i="12"/>
  <c r="S1213" i="12" s="1"/>
  <c r="P1215" i="12" l="1"/>
  <c r="Q1214" i="12"/>
  <c r="S1214" i="12" s="1"/>
  <c r="S1215" i="12" s="1"/>
  <c r="P1216" i="12" l="1"/>
  <c r="Q1215" i="12"/>
  <c r="R1215" i="12" s="1"/>
  <c r="R1216" i="12" s="1"/>
  <c r="R1217" i="12" s="1"/>
  <c r="P1217" i="12" l="1"/>
  <c r="Q1216" i="12"/>
  <c r="S1216" i="12" s="1"/>
  <c r="P1218" i="12" l="1"/>
  <c r="Q1217" i="12"/>
  <c r="S1217" i="12" s="1"/>
  <c r="S1218" i="12" s="1"/>
  <c r="P1219" i="12" l="1"/>
  <c r="Q1218" i="12"/>
  <c r="R1218" i="12" s="1"/>
  <c r="R1219" i="12" s="1"/>
  <c r="R1220" i="12" s="1"/>
  <c r="R1221" i="12" s="1"/>
  <c r="R1222" i="12" s="1"/>
  <c r="R1223" i="12" s="1"/>
  <c r="P1220" i="12" l="1"/>
  <c r="Q1219" i="12"/>
  <c r="S1219" i="12" s="1"/>
  <c r="P1221" i="12" l="1"/>
  <c r="Q1220" i="12"/>
  <c r="S1220" i="12" s="1"/>
  <c r="P1222" i="12" l="1"/>
  <c r="Q1221" i="12"/>
  <c r="S1221" i="12" s="1"/>
  <c r="P1223" i="12" l="1"/>
  <c r="Q1222" i="12"/>
  <c r="S1222" i="12" s="1"/>
  <c r="P1224" i="12" l="1"/>
  <c r="Q1223" i="12"/>
  <c r="S1223" i="12" s="1"/>
  <c r="S1224" i="12" s="1"/>
  <c r="P1225" i="12" l="1"/>
  <c r="Q1224" i="12"/>
  <c r="R1224" i="12" s="1"/>
  <c r="R1225" i="12" s="1"/>
  <c r="R1226" i="12" s="1"/>
  <c r="P1226" i="12" l="1"/>
  <c r="Q1225" i="12"/>
  <c r="S1225" i="12" s="1"/>
  <c r="S1226" i="12" s="1"/>
  <c r="S1227" i="12" s="1"/>
  <c r="P1227" i="12" l="1"/>
  <c r="Q1226" i="12"/>
  <c r="P1228" i="12" l="1"/>
  <c r="Q1227" i="12"/>
  <c r="R1227" i="12" s="1"/>
  <c r="R1228" i="12" s="1"/>
  <c r="P1229" i="12" l="1"/>
  <c r="Q1228" i="12"/>
  <c r="S1228" i="12" s="1"/>
  <c r="S1229" i="12" s="1"/>
  <c r="S1230" i="12" s="1"/>
  <c r="P1230" i="12" l="1"/>
  <c r="Q1229" i="12"/>
  <c r="R1229" i="12" s="1"/>
  <c r="P1231" i="12" l="1"/>
  <c r="Q1230" i="12"/>
  <c r="R1230" i="12" s="1"/>
  <c r="R1231" i="12" s="1"/>
  <c r="R1232" i="12" s="1"/>
  <c r="R1233" i="12" s="1"/>
  <c r="R1234" i="12" s="1"/>
  <c r="R1235" i="12" s="1"/>
  <c r="R1236" i="12" s="1"/>
  <c r="R1237" i="12" s="1"/>
  <c r="R1238" i="12" s="1"/>
  <c r="R1239" i="12" s="1"/>
  <c r="R1240" i="12" s="1"/>
  <c r="P1232" i="12" l="1"/>
  <c r="Q1231" i="12"/>
  <c r="S1231" i="12" s="1"/>
  <c r="P1233" i="12" l="1"/>
  <c r="Q1232" i="12"/>
  <c r="S1232" i="12" s="1"/>
  <c r="P1234" i="12" l="1"/>
  <c r="Q1233" i="12"/>
  <c r="S1233" i="12" s="1"/>
  <c r="P1235" i="12" l="1"/>
  <c r="Q1234" i="12"/>
  <c r="S1234" i="12" s="1"/>
  <c r="P1236" i="12" l="1"/>
  <c r="Q1235" i="12"/>
  <c r="S1235" i="12" s="1"/>
  <c r="P1237" i="12" l="1"/>
  <c r="Q1236" i="12"/>
  <c r="S1236" i="12" s="1"/>
  <c r="P1238" i="12" l="1"/>
  <c r="Q1237" i="12"/>
  <c r="S1237" i="12" s="1"/>
  <c r="P1239" i="12" l="1"/>
  <c r="Q1238" i="12"/>
  <c r="S1238" i="12" s="1"/>
  <c r="P1240" i="12" l="1"/>
  <c r="Q1239" i="12"/>
  <c r="S1239" i="12" s="1"/>
  <c r="P1241" i="12" l="1"/>
  <c r="Q1240" i="12"/>
  <c r="S1240" i="12" s="1"/>
  <c r="S1241" i="12" s="1"/>
  <c r="S1242" i="12" s="1"/>
  <c r="P1242" i="12" l="1"/>
  <c r="Q1241" i="12"/>
  <c r="R1241" i="12" s="1"/>
  <c r="P1243" i="12" l="1"/>
  <c r="Q1242" i="12"/>
  <c r="R1242" i="12" s="1"/>
  <c r="R1243" i="12" s="1"/>
  <c r="R1244" i="12" s="1"/>
  <c r="R1245" i="12" s="1"/>
  <c r="R1246" i="12" s="1"/>
  <c r="P1244" i="12" l="1"/>
  <c r="Q1243" i="12"/>
  <c r="S1243" i="12" s="1"/>
  <c r="S1244" i="12" s="1"/>
  <c r="P1245" i="12" l="1"/>
  <c r="Q1244" i="12"/>
  <c r="P1246" i="12" l="1"/>
  <c r="Q1245" i="12"/>
  <c r="S1245" i="12" s="1"/>
  <c r="P1247" i="12" l="1"/>
  <c r="Q1246" i="12"/>
  <c r="S1246" i="12" s="1"/>
  <c r="S1247" i="12" s="1"/>
  <c r="P1248" i="12" l="1"/>
  <c r="Q1247" i="12"/>
  <c r="R1247" i="12" s="1"/>
  <c r="R1248" i="12" s="1"/>
  <c r="R1249" i="12" s="1"/>
  <c r="R1250" i="12" s="1"/>
  <c r="P1249" i="12" l="1"/>
  <c r="Q1248" i="12"/>
  <c r="S1248" i="12" s="1"/>
  <c r="S1249" i="12" s="1"/>
  <c r="P1250" i="12" l="1"/>
  <c r="Q1249" i="12"/>
  <c r="P1251" i="12" l="1"/>
  <c r="Q1250" i="12"/>
  <c r="S1250" i="12" s="1"/>
  <c r="S1251" i="12" s="1"/>
  <c r="P1252" i="12" l="1"/>
  <c r="Q1251" i="12"/>
  <c r="R1251" i="12" s="1"/>
  <c r="R1252" i="12" s="1"/>
  <c r="R1253" i="12" s="1"/>
  <c r="R1254" i="12" s="1"/>
  <c r="R1255" i="12" s="1"/>
  <c r="R1256" i="12" s="1"/>
  <c r="R1257" i="12" s="1"/>
  <c r="R1258" i="12" s="1"/>
  <c r="R1259" i="12" s="1"/>
  <c r="P1253" i="12" l="1"/>
  <c r="Q1252" i="12"/>
  <c r="S1252" i="12" s="1"/>
  <c r="P1254" i="12" l="1"/>
  <c r="Q1253" i="12"/>
  <c r="S1253" i="12" s="1"/>
  <c r="P1255" i="12" l="1"/>
  <c r="Q1254" i="12"/>
  <c r="S1254" i="12" s="1"/>
  <c r="P1256" i="12" l="1"/>
  <c r="Q1255" i="12"/>
  <c r="S1255" i="12" s="1"/>
  <c r="P1257" i="12" l="1"/>
  <c r="Q1256" i="12"/>
  <c r="S1256" i="12" s="1"/>
  <c r="P1258" i="12" l="1"/>
  <c r="Q1257" i="12"/>
  <c r="S1257" i="12" s="1"/>
  <c r="P1259" i="12" l="1"/>
  <c r="Q1258" i="12"/>
  <c r="S1258" i="12" s="1"/>
  <c r="P1260" i="12" l="1"/>
  <c r="Q1259" i="12"/>
  <c r="S1259" i="12" s="1"/>
  <c r="S1260" i="12" s="1"/>
  <c r="S1261" i="12" s="1"/>
  <c r="S1262" i="12" s="1"/>
  <c r="S1263" i="12" s="1"/>
  <c r="P1261" i="12" l="1"/>
  <c r="Q1260" i="12"/>
  <c r="R1260" i="12" s="1"/>
  <c r="P1262" i="12" l="1"/>
  <c r="Q1261" i="12"/>
  <c r="R1261" i="12" s="1"/>
  <c r="P1263" i="12" l="1"/>
  <c r="Q1262" i="12"/>
  <c r="R1262" i="12" s="1"/>
  <c r="P1264" i="12" l="1"/>
  <c r="Q1263" i="12"/>
  <c r="R1263" i="12" s="1"/>
  <c r="R1264" i="12" s="1"/>
  <c r="R1265" i="12" s="1"/>
  <c r="R1266" i="12" s="1"/>
  <c r="P1265" i="12" l="1"/>
  <c r="Q1264" i="12"/>
  <c r="S1264" i="12" s="1"/>
  <c r="P1266" i="12" l="1"/>
  <c r="Q1265" i="12"/>
  <c r="S1265" i="12" s="1"/>
  <c r="S1266" i="12" s="1"/>
  <c r="S1267" i="12" s="1"/>
  <c r="P1267" i="12" l="1"/>
  <c r="Q1266" i="12"/>
  <c r="P1268" i="12" l="1"/>
  <c r="Q1267" i="12"/>
  <c r="R1267" i="12" s="1"/>
  <c r="R1268" i="12" s="1"/>
  <c r="R1269" i="12" s="1"/>
  <c r="R1270" i="12" s="1"/>
  <c r="R1271" i="12" s="1"/>
  <c r="R1272" i="12" s="1"/>
  <c r="R1273" i="12" s="1"/>
  <c r="P1269" i="12" l="1"/>
  <c r="Q1268" i="12"/>
  <c r="S1268" i="12" s="1"/>
  <c r="P1270" i="12" l="1"/>
  <c r="Q1269" i="12"/>
  <c r="S1269" i="12" s="1"/>
  <c r="P1271" i="12" l="1"/>
  <c r="Q1270" i="12"/>
  <c r="S1270" i="12" s="1"/>
  <c r="P1272" i="12" l="1"/>
  <c r="Q1271" i="12"/>
  <c r="S1271" i="12" s="1"/>
  <c r="P1273" i="12" l="1"/>
  <c r="Q1272" i="12"/>
  <c r="S1272" i="12" s="1"/>
  <c r="P1274" i="12" l="1"/>
  <c r="Q1273" i="12"/>
  <c r="S1273" i="12" s="1"/>
  <c r="S1274" i="12" s="1"/>
  <c r="P1275" i="12" l="1"/>
  <c r="Q1274" i="12"/>
  <c r="R1274" i="12" s="1"/>
  <c r="R1275" i="12" s="1"/>
  <c r="R1276" i="12" s="1"/>
  <c r="P1276" i="12" l="1"/>
  <c r="Q1275" i="12"/>
  <c r="S1275" i="12" s="1"/>
  <c r="P1277" i="12" l="1"/>
  <c r="Q1276" i="12"/>
  <c r="S1276" i="12" s="1"/>
  <c r="S1277" i="12" s="1"/>
  <c r="P1278" i="12" l="1"/>
  <c r="Q1277" i="12"/>
  <c r="R1277" i="12" s="1"/>
  <c r="R1278" i="12" s="1"/>
  <c r="R1279" i="12" s="1"/>
  <c r="P1279" i="12" l="1"/>
  <c r="Q1278" i="12"/>
  <c r="S1278" i="12" s="1"/>
  <c r="S1279" i="12" s="1"/>
  <c r="S1280" i="12" s="1"/>
  <c r="S1281" i="12" s="1"/>
  <c r="P1280" i="12" l="1"/>
  <c r="Q1279" i="12"/>
  <c r="P1281" i="12" l="1"/>
  <c r="Q1280" i="12"/>
  <c r="R1280" i="12" s="1"/>
  <c r="R1281" i="12" s="1"/>
  <c r="R1282" i="12" s="1"/>
  <c r="R1283" i="12" s="1"/>
  <c r="R1284" i="12" s="1"/>
  <c r="R1285" i="12" s="1"/>
  <c r="P1282" i="12" l="1"/>
  <c r="Q1281" i="12"/>
  <c r="P1283" i="12" l="1"/>
  <c r="Q1282" i="12"/>
  <c r="S1282" i="12" s="1"/>
  <c r="P1284" i="12" l="1"/>
  <c r="Q1283" i="12"/>
  <c r="S1283" i="12" s="1"/>
  <c r="P1285" i="12" l="1"/>
  <c r="Q1284" i="12"/>
  <c r="S1284" i="12" s="1"/>
  <c r="P1286" i="12" l="1"/>
  <c r="Q1285" i="12"/>
  <c r="S1285" i="12" s="1"/>
  <c r="S1286" i="12" s="1"/>
  <c r="P1287" i="12" l="1"/>
  <c r="Q1286" i="12"/>
  <c r="R1286" i="12" s="1"/>
  <c r="R1287" i="12" s="1"/>
  <c r="R1288" i="12" s="1"/>
  <c r="P1288" i="12" l="1"/>
  <c r="Q1287" i="12"/>
  <c r="S1287" i="12" s="1"/>
  <c r="P1289" i="12" l="1"/>
  <c r="Q1288" i="12"/>
  <c r="S1288" i="12" s="1"/>
  <c r="S1289" i="12" s="1"/>
  <c r="P1290" i="12" l="1"/>
  <c r="Q1289" i="12"/>
  <c r="R1289" i="12" s="1"/>
  <c r="R1290" i="12" s="1"/>
  <c r="R1291" i="12" s="1"/>
  <c r="R1292" i="12" s="1"/>
  <c r="P1291" i="12" l="1"/>
  <c r="Q1290" i="12"/>
  <c r="S1290" i="12" s="1"/>
  <c r="S1291" i="12" s="1"/>
  <c r="P1292" i="12" l="1"/>
  <c r="Q1291" i="12"/>
  <c r="P1293" i="12" l="1"/>
  <c r="Q1292" i="12"/>
  <c r="S1292" i="12" s="1"/>
  <c r="S1293" i="12" s="1"/>
  <c r="P1294" i="12" l="1"/>
  <c r="Q1293" i="12"/>
  <c r="R1293" i="12" s="1"/>
  <c r="R1294" i="12" s="1"/>
  <c r="P1295" i="12" l="1"/>
  <c r="Q1294" i="12"/>
  <c r="S1294" i="12" s="1"/>
  <c r="S1295" i="12" s="1"/>
  <c r="S1296" i="12" s="1"/>
  <c r="P1296" i="12" l="1"/>
  <c r="Q1295" i="12"/>
  <c r="R1295" i="12" s="1"/>
  <c r="R1296" i="12" s="1"/>
  <c r="R1297" i="12" s="1"/>
  <c r="R1298" i="12" s="1"/>
  <c r="R1299" i="12" s="1"/>
  <c r="R1300" i="12" s="1"/>
  <c r="R1301" i="12" s="1"/>
  <c r="R1302" i="12" s="1"/>
  <c r="R1303" i="12" s="1"/>
  <c r="R1304" i="12" s="1"/>
  <c r="R1305" i="12" s="1"/>
  <c r="R1306" i="12" s="1"/>
  <c r="R1307" i="12" s="1"/>
  <c r="R1308" i="12" s="1"/>
  <c r="P1297" i="12" l="1"/>
  <c r="Q1296" i="12"/>
  <c r="P1298" i="12" l="1"/>
  <c r="Q1297" i="12"/>
  <c r="S1297" i="12" s="1"/>
  <c r="P1299" i="12" l="1"/>
  <c r="Q1298" i="12"/>
  <c r="S1298" i="12" s="1"/>
  <c r="P1300" i="12" l="1"/>
  <c r="Q1299" i="12"/>
  <c r="S1299" i="12" s="1"/>
  <c r="P1301" i="12" l="1"/>
  <c r="Q1300" i="12"/>
  <c r="S1300" i="12" s="1"/>
  <c r="P1302" i="12" l="1"/>
  <c r="Q1301" i="12"/>
  <c r="S1301" i="12" s="1"/>
  <c r="P1303" i="12" l="1"/>
  <c r="Q1302" i="12"/>
  <c r="S1302" i="12" s="1"/>
  <c r="P1304" i="12" l="1"/>
  <c r="Q1303" i="12"/>
  <c r="S1303" i="12" s="1"/>
  <c r="P1305" i="12" l="1"/>
  <c r="Q1304" i="12"/>
  <c r="S1304" i="12" s="1"/>
  <c r="P1306" i="12" l="1"/>
  <c r="Q1305" i="12"/>
  <c r="S1305" i="12" s="1"/>
  <c r="P1307" i="12" l="1"/>
  <c r="Q1306" i="12"/>
  <c r="S1306" i="12" s="1"/>
  <c r="S1307" i="12" s="1"/>
  <c r="P1308" i="12" l="1"/>
  <c r="Q1307" i="12"/>
  <c r="P1309" i="12" l="1"/>
  <c r="Q1308" i="12"/>
  <c r="S1308" i="12" s="1"/>
  <c r="S1309" i="12" s="1"/>
  <c r="S1310" i="12" s="1"/>
  <c r="P1310" i="12" l="1"/>
  <c r="Q1309" i="12"/>
  <c r="R1309" i="12" s="1"/>
  <c r="P1311" i="12" l="1"/>
  <c r="Q1310" i="12"/>
  <c r="R1310" i="12" s="1"/>
  <c r="R1311" i="12" s="1"/>
  <c r="R1312" i="12" s="1"/>
  <c r="P1312" i="12" l="1"/>
  <c r="Q1311" i="12"/>
  <c r="S1311" i="12" s="1"/>
  <c r="P1313" i="12" l="1"/>
  <c r="Q1312" i="12"/>
  <c r="S1312" i="12" s="1"/>
  <c r="S1313" i="12" s="1"/>
  <c r="P1314" i="12" l="1"/>
  <c r="Q1313" i="12"/>
  <c r="R1313" i="12" s="1"/>
  <c r="R1314" i="12" s="1"/>
  <c r="R1315" i="12" s="1"/>
  <c r="R1316" i="12" s="1"/>
  <c r="R1317" i="12" s="1"/>
  <c r="P1315" i="12" l="1"/>
  <c r="Q1314" i="12"/>
  <c r="S1314" i="12" s="1"/>
  <c r="P1316" i="12" l="1"/>
  <c r="Q1315" i="12"/>
  <c r="S1315" i="12" s="1"/>
  <c r="P1317" i="12" l="1"/>
  <c r="Q1316" i="12"/>
  <c r="S1316" i="12" s="1"/>
  <c r="P1318" i="12" l="1"/>
  <c r="Q1317" i="12"/>
  <c r="S1317" i="12" s="1"/>
  <c r="S1318" i="12" s="1"/>
  <c r="S1319" i="12" s="1"/>
  <c r="P1319" i="12" l="1"/>
  <c r="Q1318" i="12"/>
  <c r="R1318" i="12" s="1"/>
  <c r="P1320" i="12" l="1"/>
  <c r="Q1319" i="12"/>
  <c r="R1319" i="12" s="1"/>
  <c r="R1320" i="12" s="1"/>
  <c r="R1321" i="12" s="1"/>
  <c r="R1322" i="12" s="1"/>
  <c r="R1323" i="12" s="1"/>
  <c r="R1324" i="12" s="1"/>
  <c r="R1325" i="12" s="1"/>
  <c r="R1326" i="12" s="1"/>
  <c r="R1327" i="12" s="1"/>
  <c r="R1328" i="12" s="1"/>
  <c r="R1329" i="12" s="1"/>
  <c r="P1321" i="12" l="1"/>
  <c r="Q1320" i="12"/>
  <c r="S1320" i="12" s="1"/>
  <c r="P1322" i="12" l="1"/>
  <c r="Q1321" i="12"/>
  <c r="S1321" i="12" s="1"/>
  <c r="P1323" i="12" l="1"/>
  <c r="Q1322" i="12"/>
  <c r="S1322" i="12" s="1"/>
  <c r="P1324" i="12" l="1"/>
  <c r="Q1323" i="12"/>
  <c r="S1323" i="12" s="1"/>
  <c r="P1325" i="12" l="1"/>
  <c r="Q1324" i="12"/>
  <c r="S1324" i="12" s="1"/>
  <c r="P1326" i="12" l="1"/>
  <c r="Q1325" i="12"/>
  <c r="S1325" i="12" s="1"/>
  <c r="P1327" i="12" l="1"/>
  <c r="Q1326" i="12"/>
  <c r="S1326" i="12" s="1"/>
  <c r="P1328" i="12" l="1"/>
  <c r="Q1327" i="12"/>
  <c r="S1327" i="12" s="1"/>
  <c r="P1329" i="12" l="1"/>
  <c r="Q1328" i="12"/>
  <c r="S1328" i="12" s="1"/>
  <c r="P1330" i="12" l="1"/>
  <c r="Q1329" i="12"/>
  <c r="S1329" i="12" s="1"/>
  <c r="S1330" i="12" s="1"/>
  <c r="P1331" i="12" l="1"/>
  <c r="Q1330" i="12"/>
  <c r="R1330" i="12" s="1"/>
  <c r="R1331" i="12" s="1"/>
  <c r="R1332" i="12" s="1"/>
  <c r="R1333" i="12" s="1"/>
  <c r="P1332" i="12" l="1"/>
  <c r="Q1331" i="12"/>
  <c r="S1331" i="12" s="1"/>
  <c r="P1333" i="12" l="1"/>
  <c r="Q1332" i="12"/>
  <c r="S1332" i="12" s="1"/>
  <c r="P1334" i="12" l="1"/>
  <c r="Q1333" i="12"/>
  <c r="S1333" i="12" s="1"/>
  <c r="S1334" i="12" s="1"/>
  <c r="P1335" i="12" l="1"/>
  <c r="Q1334" i="12"/>
  <c r="R1334" i="12" s="1"/>
  <c r="R1335" i="12" s="1"/>
  <c r="R1336" i="12" s="1"/>
  <c r="R1337" i="12" s="1"/>
  <c r="R1338" i="12" s="1"/>
  <c r="R1339" i="12" s="1"/>
  <c r="R1340" i="12" s="1"/>
  <c r="R1341" i="12" s="1"/>
  <c r="R1342" i="12" s="1"/>
  <c r="P1336" i="12" l="1"/>
  <c r="Q1335" i="12"/>
  <c r="S1335" i="12" s="1"/>
  <c r="P1337" i="12" l="1"/>
  <c r="Q1336" i="12"/>
  <c r="S1336" i="12" s="1"/>
  <c r="P1338" i="12" l="1"/>
  <c r="Q1337" i="12"/>
  <c r="S1337" i="12" s="1"/>
  <c r="P1339" i="12" l="1"/>
  <c r="Q1338" i="12"/>
  <c r="S1338" i="12" s="1"/>
  <c r="P1340" i="12" l="1"/>
  <c r="Q1339" i="12"/>
  <c r="S1339" i="12" s="1"/>
  <c r="P1341" i="12" l="1"/>
  <c r="Q1340" i="12"/>
  <c r="S1340" i="12" s="1"/>
  <c r="P1342" i="12" l="1"/>
  <c r="Q1341" i="12"/>
  <c r="S1341" i="12" s="1"/>
  <c r="P1343" i="12" l="1"/>
  <c r="Q1342" i="12"/>
  <c r="S1342" i="12" s="1"/>
  <c r="S1343" i="12" s="1"/>
  <c r="P1344" i="12" l="1"/>
  <c r="Q1343" i="12"/>
  <c r="R1343" i="12" s="1"/>
  <c r="R1344" i="12" s="1"/>
  <c r="R1345" i="12" s="1"/>
  <c r="R1346" i="12" s="1"/>
  <c r="R1347" i="12" s="1"/>
  <c r="R1348" i="12" s="1"/>
  <c r="P1345" i="12" l="1"/>
  <c r="Q1344" i="12"/>
  <c r="S1344" i="12" s="1"/>
  <c r="P1346" i="12" l="1"/>
  <c r="Q1345" i="12"/>
  <c r="S1345" i="12" s="1"/>
  <c r="P1347" i="12" l="1"/>
  <c r="Q1346" i="12"/>
  <c r="S1346" i="12" s="1"/>
  <c r="P1348" i="12" l="1"/>
  <c r="Q1347" i="12"/>
  <c r="S1347" i="12" s="1"/>
  <c r="P1349" i="12" l="1"/>
  <c r="Q1348" i="12"/>
  <c r="S1348" i="12" s="1"/>
  <c r="S1349" i="12" s="1"/>
  <c r="S1350" i="12" s="1"/>
  <c r="P1350" i="12" l="1"/>
  <c r="Q1349" i="12"/>
  <c r="R1349" i="12" s="1"/>
  <c r="P1351" i="12" l="1"/>
  <c r="Q1350" i="12"/>
  <c r="R1350" i="12" s="1"/>
  <c r="R1351" i="12" s="1"/>
  <c r="R1352" i="12" s="1"/>
  <c r="R1353" i="12" s="1"/>
  <c r="R1354" i="12" s="1"/>
  <c r="P1352" i="12" l="1"/>
  <c r="Q1351" i="12"/>
  <c r="S1351" i="12" s="1"/>
  <c r="P1353" i="12" l="1"/>
  <c r="Q1352" i="12"/>
  <c r="S1352" i="12" s="1"/>
  <c r="P1354" i="12" l="1"/>
  <c r="Q1353" i="12"/>
  <c r="S1353" i="12" s="1"/>
  <c r="S1354" i="12" s="1"/>
  <c r="S1355" i="12" s="1"/>
  <c r="S1356" i="12" s="1"/>
  <c r="P1355" i="12" l="1"/>
  <c r="Q1354" i="12"/>
  <c r="P1356" i="12" l="1"/>
  <c r="Q1355" i="12"/>
  <c r="R1355" i="12" s="1"/>
  <c r="R1356" i="12" s="1"/>
  <c r="R1357" i="12" s="1"/>
  <c r="R1358" i="12" s="1"/>
  <c r="R1359" i="12" s="1"/>
  <c r="R1360" i="12" s="1"/>
  <c r="P1357" i="12" l="1"/>
  <c r="Q1356" i="12"/>
  <c r="P1358" i="12" l="1"/>
  <c r="Q1357" i="12"/>
  <c r="S1357" i="12" s="1"/>
  <c r="P1359" i="12" l="1"/>
  <c r="Q1358" i="12"/>
  <c r="S1358" i="12" s="1"/>
  <c r="P1360" i="12" l="1"/>
  <c r="Q1359" i="12"/>
  <c r="S1359" i="12" s="1"/>
  <c r="P1361" i="12" l="1"/>
  <c r="Q1360" i="12"/>
  <c r="S1360" i="12" s="1"/>
  <c r="S1361" i="12" s="1"/>
  <c r="P1362" i="12" l="1"/>
  <c r="Q1361" i="12"/>
  <c r="R1361" i="12" s="1"/>
  <c r="R1362" i="12" s="1"/>
  <c r="P1363" i="12" l="1"/>
  <c r="Q1362" i="12"/>
  <c r="S1362" i="12" s="1"/>
  <c r="S1363" i="12" s="1"/>
  <c r="P1364" i="12" l="1"/>
  <c r="Q1363" i="12"/>
  <c r="R1363" i="12" s="1"/>
  <c r="R1364" i="12" s="1"/>
  <c r="R1365" i="12" s="1"/>
  <c r="R1366" i="12" s="1"/>
  <c r="R1367" i="12" s="1"/>
  <c r="R1368" i="12" s="1"/>
  <c r="R1369" i="12" s="1"/>
  <c r="R1370" i="12" s="1"/>
  <c r="R1371" i="12" s="1"/>
  <c r="P1365" i="12" l="1"/>
  <c r="Q1364" i="12"/>
  <c r="S1364" i="12" s="1"/>
  <c r="P1366" i="12" l="1"/>
  <c r="Q1365" i="12"/>
  <c r="S1365" i="12" s="1"/>
  <c r="P1367" i="12" l="1"/>
  <c r="Q1366" i="12"/>
  <c r="S1366" i="12" s="1"/>
  <c r="P1368" i="12" l="1"/>
  <c r="Q1367" i="12"/>
  <c r="S1367" i="12" s="1"/>
  <c r="P1369" i="12" l="1"/>
  <c r="Q1368" i="12"/>
  <c r="S1368" i="12" s="1"/>
  <c r="P1370" i="12" l="1"/>
  <c r="Q1369" i="12"/>
  <c r="S1369" i="12" s="1"/>
  <c r="P1371" i="12" l="1"/>
  <c r="Q1370" i="12"/>
  <c r="S1370" i="12" s="1"/>
  <c r="P1372" i="12" l="1"/>
  <c r="Q1371" i="12"/>
  <c r="S1371" i="12" s="1"/>
  <c r="S1372" i="12" s="1"/>
  <c r="P1373" i="12" l="1"/>
  <c r="Q1372" i="12"/>
  <c r="R1372" i="12" s="1"/>
  <c r="R1373" i="12" s="1"/>
  <c r="P1374" i="12" l="1"/>
  <c r="Q1373" i="12"/>
  <c r="S1373" i="12" s="1"/>
  <c r="S1374" i="12" s="1"/>
  <c r="P1375" i="12" l="1"/>
  <c r="Q1374" i="12"/>
  <c r="R1374" i="12" s="1"/>
  <c r="R1375" i="12" s="1"/>
  <c r="R1376" i="12" s="1"/>
  <c r="P1376" i="12" l="1"/>
  <c r="Q1375" i="12"/>
  <c r="S1375" i="12" s="1"/>
  <c r="P1377" i="12" l="1"/>
  <c r="Q1376" i="12"/>
  <c r="S1376" i="12" s="1"/>
  <c r="S1377" i="12" s="1"/>
  <c r="P1378" i="12" l="1"/>
  <c r="Q1377" i="12"/>
  <c r="R1377" i="12" s="1"/>
  <c r="R1378" i="12" s="1"/>
  <c r="P1379" i="12" l="1"/>
  <c r="Q1378" i="12"/>
  <c r="S1378" i="12" s="1"/>
  <c r="S1379" i="12" s="1"/>
  <c r="P1380" i="12" l="1"/>
  <c r="Q1379" i="12"/>
  <c r="R1379" i="12" s="1"/>
  <c r="R1380" i="12" s="1"/>
  <c r="R1381" i="12" s="1"/>
  <c r="P1381" i="12" l="1"/>
  <c r="Q1380" i="12"/>
  <c r="S1380" i="12" s="1"/>
  <c r="P1382" i="12" l="1"/>
  <c r="Q1381" i="12"/>
  <c r="S1381" i="12" s="1"/>
  <c r="S1382" i="12" s="1"/>
  <c r="P1383" i="12" l="1"/>
  <c r="Q1382" i="12"/>
  <c r="R1382" i="12" s="1"/>
  <c r="R1383" i="12" s="1"/>
  <c r="R1384" i="12" s="1"/>
  <c r="P1384" i="12" l="1"/>
  <c r="Q1383" i="12"/>
  <c r="S1383" i="12" s="1"/>
  <c r="P1385" i="12" l="1"/>
  <c r="Q1384" i="12"/>
  <c r="S1384" i="12" s="1"/>
  <c r="S1385" i="12" s="1"/>
  <c r="P1386" i="12" l="1"/>
  <c r="Q1385" i="12"/>
  <c r="R1385" i="12" s="1"/>
  <c r="R1386" i="12" s="1"/>
  <c r="P1387" i="12" l="1"/>
  <c r="Q1386" i="12"/>
  <c r="S1386" i="12" s="1"/>
  <c r="S1387" i="12" s="1"/>
  <c r="P1388" i="12" l="1"/>
  <c r="Q1387" i="12"/>
  <c r="R1387" i="12" s="1"/>
  <c r="R1388" i="12" s="1"/>
  <c r="P1389" i="12" l="1"/>
  <c r="Q1388" i="12"/>
  <c r="S1388" i="12" s="1"/>
  <c r="S1389" i="12" s="1"/>
  <c r="P1390" i="12" l="1"/>
  <c r="Q1389" i="12"/>
  <c r="R1389" i="12" s="1"/>
  <c r="R1390" i="12" s="1"/>
  <c r="P1391" i="12" l="1"/>
  <c r="Q1390" i="12"/>
  <c r="S1390" i="12" s="1"/>
  <c r="S1391" i="12" s="1"/>
  <c r="P1392" i="12" l="1"/>
  <c r="Q1391" i="12"/>
  <c r="R1391" i="12" s="1"/>
  <c r="R1392" i="12" s="1"/>
  <c r="R1393" i="12" s="1"/>
  <c r="R1394" i="12" s="1"/>
  <c r="R1395" i="12" s="1"/>
  <c r="R1396" i="12" s="1"/>
  <c r="R1397" i="12" s="1"/>
  <c r="R1398" i="12" s="1"/>
  <c r="R1399" i="12" s="1"/>
  <c r="R1400" i="12" s="1"/>
  <c r="R1401" i="12" s="1"/>
  <c r="R1402" i="12" s="1"/>
  <c r="R1403" i="12" s="1"/>
  <c r="R1404" i="12" s="1"/>
  <c r="R1405" i="12" s="1"/>
  <c r="R1406" i="12" s="1"/>
  <c r="R1407" i="12" s="1"/>
  <c r="R1408" i="12" s="1"/>
  <c r="R1409" i="12" s="1"/>
  <c r="P1393" i="12" l="1"/>
  <c r="Q1392" i="12"/>
  <c r="S1392" i="12" s="1"/>
  <c r="P1394" i="12" l="1"/>
  <c r="Q1393" i="12"/>
  <c r="S1393" i="12" s="1"/>
  <c r="P1395" i="12" l="1"/>
  <c r="Q1394" i="12"/>
  <c r="S1394" i="12" s="1"/>
  <c r="P1396" i="12" l="1"/>
  <c r="Q1395" i="12"/>
  <c r="S1395" i="12" s="1"/>
  <c r="P1397" i="12" l="1"/>
  <c r="Q1396" i="12"/>
  <c r="S1396" i="12" s="1"/>
  <c r="P1398" i="12" l="1"/>
  <c r="Q1397" i="12"/>
  <c r="S1397" i="12" s="1"/>
  <c r="P1399" i="12" l="1"/>
  <c r="Q1398" i="12"/>
  <c r="S1398" i="12" s="1"/>
  <c r="P1400" i="12" l="1"/>
  <c r="Q1399" i="12"/>
  <c r="S1399" i="12" s="1"/>
  <c r="P1401" i="12" l="1"/>
  <c r="Q1400" i="12"/>
  <c r="S1400" i="12" s="1"/>
  <c r="P1402" i="12" l="1"/>
  <c r="Q1401" i="12"/>
  <c r="S1401" i="12" s="1"/>
  <c r="P1403" i="12" l="1"/>
  <c r="Q1402" i="12"/>
  <c r="S1402" i="12" s="1"/>
  <c r="P1404" i="12" l="1"/>
  <c r="Q1403" i="12"/>
  <c r="S1403" i="12" s="1"/>
  <c r="P1405" i="12" l="1"/>
  <c r="Q1404" i="12"/>
  <c r="S1404" i="12" s="1"/>
  <c r="P1406" i="12" l="1"/>
  <c r="Q1405" i="12"/>
  <c r="S1405" i="12" s="1"/>
  <c r="P1407" i="12" l="1"/>
  <c r="Q1406" i="12"/>
  <c r="S1406" i="12" s="1"/>
  <c r="P1408" i="12" l="1"/>
  <c r="Q1407" i="12"/>
  <c r="S1407" i="12" s="1"/>
  <c r="P1409" i="12" l="1"/>
  <c r="Q1408" i="12"/>
  <c r="S1408" i="12" s="1"/>
  <c r="P1410" i="12" l="1"/>
  <c r="Q1409" i="12"/>
  <c r="S1409" i="12" s="1"/>
  <c r="S1410" i="12" s="1"/>
  <c r="P1411" i="12" l="1"/>
  <c r="Q1410" i="12"/>
  <c r="R1410" i="12" s="1"/>
  <c r="R1411" i="12" s="1"/>
  <c r="R1412" i="12" s="1"/>
  <c r="R1413" i="12" s="1"/>
  <c r="R1414" i="12" s="1"/>
  <c r="R1415" i="12" s="1"/>
  <c r="R1416" i="12" s="1"/>
  <c r="P1412" i="12" l="1"/>
  <c r="Q1411" i="12"/>
  <c r="S1411" i="12" s="1"/>
  <c r="P1413" i="12" l="1"/>
  <c r="Q1412" i="12"/>
  <c r="S1412" i="12" s="1"/>
  <c r="P1414" i="12" l="1"/>
  <c r="Q1413" i="12"/>
  <c r="S1413" i="12" s="1"/>
  <c r="P1415" i="12" l="1"/>
  <c r="Q1414" i="12"/>
  <c r="S1414" i="12" s="1"/>
  <c r="P1416" i="12" l="1"/>
  <c r="Q1415" i="12"/>
  <c r="S1415" i="12" s="1"/>
  <c r="P1417" i="12" l="1"/>
  <c r="Q1416" i="12"/>
  <c r="S1416" i="12" s="1"/>
  <c r="S1417" i="12" s="1"/>
  <c r="P1418" i="12" l="1"/>
  <c r="Q1417" i="12"/>
  <c r="R1417" i="12" s="1"/>
  <c r="R1418" i="12" s="1"/>
  <c r="R1419" i="12" s="1"/>
  <c r="R1420" i="12" s="1"/>
  <c r="R1421" i="12" s="1"/>
  <c r="R1422" i="12" s="1"/>
  <c r="R1423" i="12" s="1"/>
  <c r="R1424" i="12" s="1"/>
  <c r="R1425" i="12" s="1"/>
  <c r="R1426" i="12" s="1"/>
  <c r="R1427" i="12" s="1"/>
  <c r="P1419" i="12" l="1"/>
  <c r="Q1418" i="12"/>
  <c r="S1418" i="12" s="1"/>
  <c r="P1420" i="12" l="1"/>
  <c r="Q1419" i="12"/>
  <c r="S1419" i="12" s="1"/>
  <c r="P1421" i="12" l="1"/>
  <c r="Q1420" i="12"/>
  <c r="S1420" i="12" s="1"/>
  <c r="P1422" i="12" l="1"/>
  <c r="Q1421" i="12"/>
  <c r="S1421" i="12" s="1"/>
  <c r="P1423" i="12" l="1"/>
  <c r="Q1422" i="12"/>
  <c r="S1422" i="12" s="1"/>
  <c r="P1424" i="12" l="1"/>
  <c r="Q1423" i="12"/>
  <c r="S1423" i="12" s="1"/>
  <c r="P1425" i="12" l="1"/>
  <c r="Q1424" i="12"/>
  <c r="S1424" i="12" s="1"/>
  <c r="P1426" i="12" l="1"/>
  <c r="Q1425" i="12"/>
  <c r="S1425" i="12" s="1"/>
  <c r="P1427" i="12" l="1"/>
  <c r="Q1426" i="12"/>
  <c r="S1426" i="12" s="1"/>
  <c r="P1428" i="12" l="1"/>
  <c r="Q1427" i="12"/>
  <c r="S1427" i="12" s="1"/>
  <c r="S1428" i="12" s="1"/>
  <c r="P1429" i="12" l="1"/>
  <c r="Q1428" i="12"/>
  <c r="R1428" i="12" s="1"/>
  <c r="R1429" i="12" s="1"/>
  <c r="R1430" i="12" s="1"/>
  <c r="P1430" i="12" l="1"/>
  <c r="Q1429" i="12"/>
  <c r="S1429" i="12" s="1"/>
  <c r="P1431" i="12" l="1"/>
  <c r="Q1430" i="12"/>
  <c r="S1430" i="12" s="1"/>
  <c r="S1431" i="12" s="1"/>
  <c r="P1432" i="12" l="1"/>
  <c r="Q1431" i="12"/>
  <c r="R1431" i="12" s="1"/>
  <c r="R1432" i="12" s="1"/>
  <c r="R1433" i="12" s="1"/>
  <c r="R1434" i="12" s="1"/>
  <c r="R1435" i="12" s="1"/>
  <c r="P1433" i="12" l="1"/>
  <c r="Q1432" i="12"/>
  <c r="S1432" i="12" s="1"/>
  <c r="P1434" i="12" l="1"/>
  <c r="Q1433" i="12"/>
  <c r="S1433" i="12" s="1"/>
  <c r="P1435" i="12" l="1"/>
  <c r="Q1434" i="12"/>
  <c r="S1434" i="12" s="1"/>
  <c r="P1436" i="12" l="1"/>
  <c r="Q1435" i="12"/>
  <c r="S1435" i="12" s="1"/>
  <c r="S1436" i="12" s="1"/>
  <c r="S1437" i="12" s="1"/>
  <c r="S1438" i="12" s="1"/>
  <c r="P1437" i="12" l="1"/>
  <c r="Q1436" i="12"/>
  <c r="R1436" i="12" s="1"/>
  <c r="P1438" i="12" l="1"/>
  <c r="Q1437" i="12"/>
  <c r="R1437" i="12" s="1"/>
  <c r="P1439" i="12" l="1"/>
  <c r="Q1438" i="12"/>
  <c r="R1438" i="12" s="1"/>
  <c r="R1439" i="12" s="1"/>
  <c r="R1440" i="12" s="1"/>
  <c r="R1441" i="12" s="1"/>
  <c r="P1440" i="12" l="1"/>
  <c r="Q1439" i="12"/>
  <c r="S1439" i="12" s="1"/>
  <c r="P1441" i="12" l="1"/>
  <c r="Q1440" i="12"/>
  <c r="S1440" i="12" s="1"/>
  <c r="P1442" i="12" l="1"/>
  <c r="Q1441" i="12"/>
  <c r="S1441" i="12" s="1"/>
  <c r="S1442" i="12" s="1"/>
  <c r="P1443" i="12" l="1"/>
  <c r="Q1442" i="12"/>
  <c r="R1442" i="12" s="1"/>
  <c r="R1443" i="12" s="1"/>
  <c r="R1444" i="12" s="1"/>
  <c r="P1444" i="12" l="1"/>
  <c r="Q1443" i="12"/>
  <c r="S1443" i="12" s="1"/>
  <c r="P1445" i="12" l="1"/>
  <c r="Q1444" i="12"/>
  <c r="S1444" i="12" s="1"/>
  <c r="S1445" i="12" s="1"/>
  <c r="S1446" i="12" s="1"/>
  <c r="P1446" i="12" l="1"/>
  <c r="Q1445" i="12"/>
  <c r="R1445" i="12" s="1"/>
  <c r="P1447" i="12" l="1"/>
  <c r="Q1446" i="12"/>
  <c r="R1446" i="12" s="1"/>
  <c r="R1447" i="12" s="1"/>
  <c r="P1448" i="12" l="1"/>
  <c r="Q1447" i="12"/>
  <c r="S1447" i="12" s="1"/>
  <c r="S1448" i="12" s="1"/>
  <c r="P1449" i="12" l="1"/>
  <c r="Q1448" i="12"/>
  <c r="R1448" i="12" s="1"/>
  <c r="R1449" i="12" s="1"/>
  <c r="P1450" i="12" l="1"/>
  <c r="Q1449" i="12"/>
  <c r="S1449" i="12" s="1"/>
  <c r="S1450" i="12" s="1"/>
  <c r="P1451" i="12" l="1"/>
  <c r="Q1450" i="12"/>
  <c r="R1450" i="12" s="1"/>
  <c r="R1451" i="12" s="1"/>
  <c r="R1452" i="12" s="1"/>
  <c r="P1452" i="12" l="1"/>
  <c r="Q1451" i="12"/>
  <c r="S1451" i="12" s="1"/>
  <c r="P1453" i="12" l="1"/>
  <c r="Q1452" i="12"/>
  <c r="S1452" i="12" s="1"/>
  <c r="S1453" i="12" s="1"/>
  <c r="P1454" i="12" l="1"/>
  <c r="Q1453" i="12"/>
  <c r="R1453" i="12" s="1"/>
  <c r="R1454" i="12" s="1"/>
  <c r="P1455" i="12" l="1"/>
  <c r="Q1454" i="12"/>
  <c r="S1454" i="12" s="1"/>
  <c r="S1455" i="12" s="1"/>
  <c r="S1456" i="12" s="1"/>
  <c r="P1456" i="12" l="1"/>
  <c r="Q1455" i="12"/>
  <c r="R1455" i="12" s="1"/>
  <c r="P1457" i="12" l="1"/>
  <c r="Q1456" i="12"/>
  <c r="R1456" i="12" s="1"/>
  <c r="R1457" i="12" s="1"/>
  <c r="P1458" i="12" l="1"/>
  <c r="Q1457" i="12"/>
  <c r="S1457" i="12" s="1"/>
  <c r="S1458" i="12" s="1"/>
  <c r="P1459" i="12" l="1"/>
  <c r="Q1458" i="12"/>
  <c r="R1458" i="12" s="1"/>
  <c r="R1459" i="12" s="1"/>
  <c r="R1460" i="12" s="1"/>
  <c r="P1460" i="12" l="1"/>
  <c r="Q1459" i="12"/>
  <c r="S1459" i="12" s="1"/>
  <c r="P1461" i="12" l="1"/>
  <c r="Q1460" i="12"/>
  <c r="S1460" i="12" s="1"/>
  <c r="S1461" i="12" s="1"/>
  <c r="P1462" i="12" l="1"/>
  <c r="Q1461" i="12"/>
  <c r="R1461" i="12" s="1"/>
  <c r="R1462" i="12" s="1"/>
  <c r="P1463" i="12" l="1"/>
  <c r="Q1462" i="12"/>
  <c r="S1462" i="12" s="1"/>
  <c r="S1463" i="12" s="1"/>
  <c r="P1464" i="12" l="1"/>
  <c r="Q1463" i="12"/>
  <c r="R1463" i="12" s="1"/>
  <c r="R1464" i="12" s="1"/>
  <c r="R1465" i="12" s="1"/>
  <c r="R1466" i="12" s="1"/>
  <c r="R1467" i="12" s="1"/>
  <c r="R1468" i="12" s="1"/>
  <c r="R1469" i="12" s="1"/>
  <c r="R1470" i="12" s="1"/>
  <c r="R1471" i="12" s="1"/>
  <c r="R1472" i="12" s="1"/>
  <c r="R1473" i="12" s="1"/>
  <c r="R1474" i="12" s="1"/>
  <c r="P1465" i="12" l="1"/>
  <c r="Q1464" i="12"/>
  <c r="S1464" i="12" s="1"/>
  <c r="P1466" i="12" l="1"/>
  <c r="Q1465" i="12"/>
  <c r="S1465" i="12" s="1"/>
  <c r="P1467" i="12" l="1"/>
  <c r="Q1466" i="12"/>
  <c r="S1466" i="12" s="1"/>
  <c r="P1468" i="12" l="1"/>
  <c r="Q1467" i="12"/>
  <c r="S1467" i="12" s="1"/>
  <c r="P1469" i="12" l="1"/>
  <c r="Q1468" i="12"/>
  <c r="S1468" i="12" s="1"/>
  <c r="P1470" i="12" l="1"/>
  <c r="Q1469" i="12"/>
  <c r="S1469" i="12" s="1"/>
  <c r="P1471" i="12" l="1"/>
  <c r="Q1470" i="12"/>
  <c r="S1470" i="12" s="1"/>
  <c r="P1472" i="12" l="1"/>
  <c r="Q1471" i="12"/>
  <c r="S1471" i="12" s="1"/>
  <c r="P1473" i="12" l="1"/>
  <c r="Q1472" i="12"/>
  <c r="S1472" i="12" s="1"/>
  <c r="P1474" i="12" l="1"/>
  <c r="Q1473" i="12"/>
  <c r="S1473" i="12" s="1"/>
  <c r="P1475" i="12" l="1"/>
  <c r="Q1474" i="12"/>
  <c r="S1474" i="12" s="1"/>
  <c r="S1475" i="12" s="1"/>
  <c r="P1476" i="12" l="1"/>
  <c r="Q1475" i="12"/>
  <c r="R1475" i="12" s="1"/>
  <c r="R1476" i="12" s="1"/>
  <c r="R1477" i="12" s="1"/>
  <c r="P1477" i="12" l="1"/>
  <c r="Q1476" i="12"/>
  <c r="S1476" i="12" s="1"/>
  <c r="P1478" i="12" l="1"/>
  <c r="Q1477" i="12"/>
  <c r="S1477" i="12" s="1"/>
  <c r="S1478" i="12" s="1"/>
  <c r="P1479" i="12" l="1"/>
  <c r="Q1478" i="12"/>
  <c r="R1478" i="12" s="1"/>
  <c r="R1479" i="12" s="1"/>
  <c r="R1480" i="12" s="1"/>
  <c r="R1481" i="12" s="1"/>
  <c r="R1482" i="12" s="1"/>
  <c r="R1483" i="12" s="1"/>
  <c r="P1480" i="12" l="1"/>
  <c r="Q1479" i="12"/>
  <c r="S1479" i="12" s="1"/>
  <c r="P1481" i="12" l="1"/>
  <c r="Q1480" i="12"/>
  <c r="S1480" i="12" s="1"/>
  <c r="P1482" i="12" l="1"/>
  <c r="Q1481" i="12"/>
  <c r="S1481" i="12" s="1"/>
  <c r="P1483" i="12" l="1"/>
  <c r="Q1482" i="12"/>
  <c r="S1482" i="12" s="1"/>
  <c r="P1484" i="12" l="1"/>
  <c r="Q1483" i="12"/>
  <c r="S1483" i="12" s="1"/>
  <c r="S1484" i="12" s="1"/>
  <c r="P1485" i="12" l="1"/>
  <c r="Q1484" i="12"/>
  <c r="R1484" i="12" s="1"/>
  <c r="R1485" i="12" s="1"/>
  <c r="R1486" i="12" s="1"/>
  <c r="R1487" i="12" s="1"/>
  <c r="R1488" i="12" s="1"/>
  <c r="R1489" i="12" s="1"/>
  <c r="R1490" i="12" s="1"/>
  <c r="R1491" i="12" s="1"/>
  <c r="R1492" i="12" s="1"/>
  <c r="R1493" i="12" s="1"/>
  <c r="R1494" i="12" s="1"/>
  <c r="R1495" i="12" s="1"/>
  <c r="P1486" i="12" l="1"/>
  <c r="Q1485" i="12"/>
  <c r="S1485" i="12" s="1"/>
  <c r="P1487" i="12" l="1"/>
  <c r="Q1486" i="12"/>
  <c r="S1486" i="12" s="1"/>
  <c r="P1488" i="12" l="1"/>
  <c r="Q1487" i="12"/>
  <c r="S1487" i="12" s="1"/>
  <c r="P1489" i="12" l="1"/>
  <c r="Q1488" i="12"/>
  <c r="S1488" i="12" s="1"/>
  <c r="P1490" i="12" l="1"/>
  <c r="Q1489" i="12"/>
  <c r="S1489" i="12" s="1"/>
  <c r="S1490" i="12" s="1"/>
  <c r="P1491" i="12" l="1"/>
  <c r="Q1490" i="12"/>
  <c r="P1492" i="12" l="1"/>
  <c r="Q1491" i="12"/>
  <c r="S1491" i="12" s="1"/>
  <c r="P1493" i="12" l="1"/>
  <c r="Q1492" i="12"/>
  <c r="S1492" i="12" s="1"/>
  <c r="P1494" i="12" l="1"/>
  <c r="Q1493" i="12"/>
  <c r="S1493" i="12" s="1"/>
  <c r="P1495" i="12" l="1"/>
  <c r="Q1494" i="12"/>
  <c r="S1494" i="12" s="1"/>
  <c r="P1496" i="12" l="1"/>
  <c r="Q1495" i="12"/>
  <c r="S1495" i="12" s="1"/>
  <c r="S1496" i="12" s="1"/>
  <c r="S1497" i="12" s="1"/>
  <c r="P1497" i="12" l="1"/>
  <c r="Q1496" i="12"/>
  <c r="R1496" i="12" s="1"/>
  <c r="P1498" i="12" l="1"/>
  <c r="Q1497" i="12"/>
  <c r="R1497" i="12" s="1"/>
  <c r="R1498" i="12" s="1"/>
  <c r="P1499" i="12" l="1"/>
  <c r="Q1498" i="12"/>
  <c r="S1498" i="12" s="1"/>
  <c r="S1499" i="12" s="1"/>
  <c r="P1500" i="12" l="1"/>
  <c r="Q1499" i="12"/>
  <c r="R1499" i="12" s="1"/>
  <c r="R1500" i="12" s="1"/>
  <c r="R1501" i="12" s="1"/>
  <c r="R1502" i="12" s="1"/>
  <c r="R1503" i="12" s="1"/>
  <c r="R1504" i="12" s="1"/>
  <c r="R1505" i="12" s="1"/>
  <c r="P1501" i="12" l="1"/>
  <c r="Q1500" i="12"/>
  <c r="S1500" i="12" s="1"/>
  <c r="P1502" i="12" l="1"/>
  <c r="Q1501" i="12"/>
  <c r="S1501" i="12" s="1"/>
  <c r="P1503" i="12" l="1"/>
  <c r="Q1502" i="12"/>
  <c r="S1502" i="12" s="1"/>
  <c r="P1504" i="12" l="1"/>
  <c r="Q1503" i="12"/>
  <c r="S1503" i="12" s="1"/>
  <c r="P1505" i="12" l="1"/>
  <c r="Q1504" i="12"/>
  <c r="S1504" i="12" s="1"/>
  <c r="P1506" i="12" l="1"/>
  <c r="Q1505" i="12"/>
  <c r="S1505" i="12" s="1"/>
  <c r="S1506" i="12" s="1"/>
  <c r="P1507" i="12" l="1"/>
  <c r="Q1506" i="12"/>
  <c r="R1506" i="12" s="1"/>
  <c r="R1507" i="12" s="1"/>
  <c r="R1508" i="12" s="1"/>
  <c r="R1509" i="12" s="1"/>
  <c r="R1510" i="12" s="1"/>
  <c r="P1508" i="12" l="1"/>
  <c r="Q1507" i="12"/>
  <c r="S1507" i="12" s="1"/>
  <c r="P1509" i="12" l="1"/>
  <c r="Q1508" i="12"/>
  <c r="S1508" i="12" s="1"/>
  <c r="P1510" i="12" l="1"/>
  <c r="Q1509" i="12"/>
  <c r="S1509" i="12" s="1"/>
  <c r="P1511" i="12" l="1"/>
  <c r="Q1510" i="12"/>
  <c r="S1510" i="12" s="1"/>
  <c r="S1511" i="12" s="1"/>
  <c r="P1512" i="12" l="1"/>
  <c r="Q1511" i="12"/>
  <c r="R1511" i="12" s="1"/>
  <c r="R1512" i="12" s="1"/>
  <c r="P1513" i="12" l="1"/>
  <c r="Q1512" i="12"/>
  <c r="S1512" i="12" s="1"/>
  <c r="S1513" i="12" s="1"/>
  <c r="P1514" i="12" l="1"/>
  <c r="Q1513" i="12"/>
  <c r="R1513" i="12" s="1"/>
  <c r="R1514" i="12" s="1"/>
  <c r="R1515" i="12" s="1"/>
  <c r="P1515" i="12" l="1"/>
  <c r="Q1514" i="12"/>
  <c r="S1514" i="12" s="1"/>
  <c r="P1516" i="12" l="1"/>
  <c r="Q1515" i="12"/>
  <c r="S1515" i="12" s="1"/>
  <c r="S1516" i="12" s="1"/>
  <c r="P1517" i="12" l="1"/>
  <c r="Q1516" i="12"/>
  <c r="R1516" i="12" s="1"/>
  <c r="R1517" i="12" s="1"/>
  <c r="R1518" i="12" s="1"/>
  <c r="P1518" i="12" l="1"/>
  <c r="Q1517" i="12"/>
  <c r="S1517" i="12" s="1"/>
  <c r="P1519" i="12" l="1"/>
  <c r="Q1518" i="12"/>
  <c r="S1518" i="12" s="1"/>
  <c r="S1519" i="12" s="1"/>
  <c r="P1520" i="12" l="1"/>
  <c r="Q1519" i="12"/>
  <c r="R1519" i="12" s="1"/>
  <c r="R1520" i="12" s="1"/>
  <c r="P1521" i="12" l="1"/>
  <c r="Q1520" i="12"/>
  <c r="S1520" i="12" s="1"/>
  <c r="S1521" i="12" s="1"/>
  <c r="S1522" i="12" s="1"/>
  <c r="P1522" i="12" l="1"/>
  <c r="Q1521" i="12"/>
  <c r="R1521" i="12" s="1"/>
  <c r="P1523" i="12" l="1"/>
  <c r="Q1522" i="12"/>
  <c r="R1522" i="12" s="1"/>
  <c r="R1523" i="12" s="1"/>
  <c r="R1524" i="12" s="1"/>
  <c r="R1525" i="12" s="1"/>
  <c r="R1526" i="12" s="1"/>
  <c r="R1527" i="12" s="1"/>
  <c r="R1528" i="12" s="1"/>
  <c r="P1524" i="12" l="1"/>
  <c r="Q1523" i="12"/>
  <c r="S1523" i="12" s="1"/>
  <c r="P1525" i="12" l="1"/>
  <c r="Q1524" i="12"/>
  <c r="S1524" i="12" s="1"/>
  <c r="S1525" i="12" s="1"/>
  <c r="P1526" i="12" l="1"/>
  <c r="Q1525" i="12"/>
  <c r="P1527" i="12" l="1"/>
  <c r="Q1526" i="12"/>
  <c r="S1526" i="12" s="1"/>
  <c r="P1528" i="12" l="1"/>
  <c r="Q1527" i="12"/>
  <c r="S1527" i="12" s="1"/>
  <c r="P1529" i="12" l="1"/>
  <c r="Q1528" i="12"/>
  <c r="S1528" i="12" s="1"/>
  <c r="S1529" i="12" s="1"/>
  <c r="S1530" i="12" s="1"/>
  <c r="S1531" i="12" s="1"/>
  <c r="P1530" i="12" l="1"/>
  <c r="Q1529" i="12"/>
  <c r="R1529" i="12" s="1"/>
  <c r="P1531" i="12" l="1"/>
  <c r="Q1530" i="12"/>
  <c r="R1530" i="12" s="1"/>
  <c r="P1532" i="12" l="1"/>
  <c r="Q1531" i="12"/>
  <c r="R1531" i="12" s="1"/>
  <c r="R1532" i="12" s="1"/>
  <c r="R1533" i="12" s="1"/>
  <c r="R1534" i="12" s="1"/>
  <c r="R1535" i="12" s="1"/>
  <c r="R1536" i="12" s="1"/>
  <c r="R1537" i="12" s="1"/>
  <c r="R1538" i="12" s="1"/>
  <c r="P1533" i="12" l="1"/>
  <c r="Q1532" i="12"/>
  <c r="S1532" i="12" s="1"/>
  <c r="P1534" i="12" l="1"/>
  <c r="Q1533" i="12"/>
  <c r="S1533" i="12" s="1"/>
  <c r="P1535" i="12" l="1"/>
  <c r="Q1534" i="12"/>
  <c r="S1534" i="12" s="1"/>
  <c r="P1536" i="12" l="1"/>
  <c r="Q1535" i="12"/>
  <c r="S1535" i="12" s="1"/>
  <c r="P1537" i="12" l="1"/>
  <c r="Q1536" i="12"/>
  <c r="S1536" i="12" s="1"/>
  <c r="P1538" i="12" l="1"/>
  <c r="Q1537" i="12"/>
  <c r="S1537" i="12" s="1"/>
  <c r="P1539" i="12" l="1"/>
  <c r="Q1538" i="12"/>
  <c r="S1538" i="12" s="1"/>
  <c r="S1539" i="12" s="1"/>
  <c r="P1540" i="12" l="1"/>
  <c r="Q1539" i="12"/>
  <c r="R1539" i="12" s="1"/>
  <c r="R1540" i="12" s="1"/>
  <c r="R1541" i="12" s="1"/>
  <c r="R1542" i="12" s="1"/>
  <c r="R1543" i="12" s="1"/>
  <c r="R1544" i="12" s="1"/>
  <c r="P1541" i="12" l="1"/>
  <c r="Q1540" i="12"/>
  <c r="S1540" i="12" s="1"/>
  <c r="P1542" i="12" l="1"/>
  <c r="Q1541" i="12"/>
  <c r="S1541" i="12" s="1"/>
  <c r="P1543" i="12" l="1"/>
  <c r="Q1542" i="12"/>
  <c r="S1542" i="12" s="1"/>
  <c r="P1544" i="12" l="1"/>
  <c r="Q1543" i="12"/>
  <c r="S1543" i="12" s="1"/>
  <c r="P1545" i="12" l="1"/>
  <c r="Q1544" i="12"/>
  <c r="S1544" i="12" s="1"/>
  <c r="S1545" i="12" s="1"/>
  <c r="P1546" i="12" l="1"/>
  <c r="Q1545" i="12"/>
  <c r="R1545" i="12" s="1"/>
  <c r="R1546" i="12" s="1"/>
  <c r="R1547" i="12" s="1"/>
  <c r="R1548" i="12" s="1"/>
  <c r="R1549" i="12" s="1"/>
  <c r="R1550" i="12" s="1"/>
  <c r="R1551" i="12" s="1"/>
  <c r="R1552" i="12" s="1"/>
  <c r="P1547" i="12" l="1"/>
  <c r="Q1546" i="12"/>
  <c r="S1546" i="12" s="1"/>
  <c r="P1548" i="12" l="1"/>
  <c r="Q1547" i="12"/>
  <c r="S1547" i="12" s="1"/>
  <c r="P1549" i="12" l="1"/>
  <c r="Q1548" i="12"/>
  <c r="S1548" i="12" s="1"/>
  <c r="P1550" i="12" l="1"/>
  <c r="Q1549" i="12"/>
  <c r="S1549" i="12" s="1"/>
  <c r="P1551" i="12" l="1"/>
  <c r="Q1550" i="12"/>
  <c r="S1550" i="12" s="1"/>
  <c r="P1552" i="12" l="1"/>
  <c r="Q1551" i="12"/>
  <c r="S1551" i="12" s="1"/>
  <c r="P1553" i="12" l="1"/>
  <c r="Q1552" i="12"/>
  <c r="S1552" i="12" s="1"/>
  <c r="S1553" i="12" s="1"/>
  <c r="S1554" i="12" s="1"/>
  <c r="P1554" i="12" l="1"/>
  <c r="Q1553" i="12"/>
  <c r="R1553" i="12" s="1"/>
  <c r="R1554" i="12" s="1"/>
  <c r="R1555" i="12" s="1"/>
  <c r="P1555" i="12" l="1"/>
  <c r="Q1554" i="12"/>
  <c r="P1556" i="12" l="1"/>
  <c r="Q1555" i="12"/>
  <c r="S1555" i="12" s="1"/>
  <c r="S1556" i="12" s="1"/>
  <c r="P1557" i="12" l="1"/>
  <c r="Q1556" i="12"/>
  <c r="R1556" i="12" s="1"/>
  <c r="R1557" i="12" s="1"/>
  <c r="R1558" i="12" s="1"/>
  <c r="R1559" i="12" s="1"/>
  <c r="R1560" i="12" s="1"/>
  <c r="P1558" i="12" l="1"/>
  <c r="Q1557" i="12"/>
  <c r="S1557" i="12" s="1"/>
  <c r="P1559" i="12" l="1"/>
  <c r="Q1558" i="12"/>
  <c r="S1558" i="12" s="1"/>
  <c r="P1560" i="12" l="1"/>
  <c r="Q1559" i="12"/>
  <c r="S1559" i="12" s="1"/>
  <c r="P1561" i="12" l="1"/>
  <c r="Q1560" i="12"/>
  <c r="S1560" i="12" s="1"/>
  <c r="S1561" i="12" s="1"/>
  <c r="P1562" i="12" l="1"/>
  <c r="Q1561" i="12"/>
  <c r="R1561" i="12" s="1"/>
  <c r="R1562" i="12" s="1"/>
  <c r="R1563" i="12" s="1"/>
  <c r="P1563" i="12" l="1"/>
  <c r="Q1562" i="12"/>
  <c r="S1562" i="12" s="1"/>
  <c r="P1564" i="12" l="1"/>
  <c r="Q1563" i="12"/>
  <c r="S1563" i="12" s="1"/>
  <c r="S1564" i="12" s="1"/>
  <c r="P1565" i="12" l="1"/>
  <c r="Q1564" i="12"/>
  <c r="R1564" i="12" s="1"/>
  <c r="R1565" i="12" s="1"/>
  <c r="P1566" i="12" l="1"/>
  <c r="Q1565" i="12"/>
  <c r="S1565" i="12" s="1"/>
  <c r="S1566" i="12" s="1"/>
  <c r="P1567" i="12" l="1"/>
  <c r="Q1566" i="12"/>
  <c r="R1566" i="12" s="1"/>
  <c r="R1567" i="12" s="1"/>
  <c r="P1568" i="12" l="1"/>
  <c r="Q1567" i="12"/>
  <c r="S1567" i="12" s="1"/>
  <c r="S1568" i="12" s="1"/>
  <c r="S1569" i="12" s="1"/>
  <c r="P1569" i="12" l="1"/>
  <c r="Q1568" i="12"/>
  <c r="R1568" i="12" s="1"/>
  <c r="P1570" i="12" l="1"/>
  <c r="Q1569" i="12"/>
  <c r="R1569" i="12" s="1"/>
  <c r="R1570" i="12" s="1"/>
  <c r="R1571" i="12" s="1"/>
  <c r="R1572" i="12" s="1"/>
  <c r="R1573" i="12" s="1"/>
  <c r="R1574" i="12" s="1"/>
  <c r="P1571" i="12" l="1"/>
  <c r="Q1570" i="12"/>
  <c r="S1570" i="12" s="1"/>
  <c r="P1572" i="12" l="1"/>
  <c r="Q1571" i="12"/>
  <c r="S1571" i="12" s="1"/>
  <c r="P1573" i="12" l="1"/>
  <c r="Q1572" i="12"/>
  <c r="S1572" i="12" s="1"/>
  <c r="P1574" i="12" l="1"/>
  <c r="Q1573" i="12"/>
  <c r="S1573" i="12" s="1"/>
  <c r="P1575" i="12" l="1"/>
  <c r="Q1574" i="12"/>
  <c r="S1574" i="12" s="1"/>
  <c r="S1575" i="12" s="1"/>
  <c r="P1576" i="12" l="1"/>
  <c r="Q1575" i="12"/>
  <c r="R1575" i="12" s="1"/>
  <c r="R1576" i="12" s="1"/>
  <c r="R1577" i="12" s="1"/>
  <c r="R1578" i="12" s="1"/>
  <c r="R1579" i="12" s="1"/>
  <c r="R1580" i="12" s="1"/>
  <c r="P1577" i="12" l="1"/>
  <c r="Q1576" i="12"/>
  <c r="S1576" i="12" s="1"/>
  <c r="P1578" i="12" l="1"/>
  <c r="Q1577" i="12"/>
  <c r="S1577" i="12" s="1"/>
  <c r="P1579" i="12" l="1"/>
  <c r="Q1578" i="12"/>
  <c r="S1578" i="12" s="1"/>
  <c r="P1580" i="12" l="1"/>
  <c r="Q1579" i="12"/>
  <c r="S1579" i="12" s="1"/>
  <c r="P1581" i="12" l="1"/>
  <c r="Q1580" i="12"/>
  <c r="S1580" i="12" s="1"/>
  <c r="S1581" i="12" s="1"/>
  <c r="P1582" i="12" l="1"/>
  <c r="Q1581" i="12"/>
  <c r="R1581" i="12" s="1"/>
  <c r="R1582" i="12" s="1"/>
  <c r="P1583" i="12" l="1"/>
  <c r="Q1582" i="12"/>
  <c r="S1582" i="12" s="1"/>
  <c r="S1583" i="12" s="1"/>
  <c r="S1584" i="12" s="1"/>
  <c r="S1585" i="12" s="1"/>
  <c r="S1586" i="12" s="1"/>
  <c r="P1584" i="12" l="1"/>
  <c r="Q1583" i="12"/>
  <c r="R1583" i="12" s="1"/>
  <c r="P1585" i="12" l="1"/>
  <c r="Q1584" i="12"/>
  <c r="R1584" i="12" s="1"/>
  <c r="P1586" i="12" l="1"/>
  <c r="Q1585" i="12"/>
  <c r="R1585" i="12" s="1"/>
  <c r="P1587" i="12" l="1"/>
  <c r="Q1586" i="12"/>
  <c r="R1586" i="12" s="1"/>
  <c r="R1587" i="12" s="1"/>
  <c r="R1588" i="12" s="1"/>
  <c r="P1588" i="12" l="1"/>
  <c r="Q1587" i="12"/>
  <c r="S1587" i="12" s="1"/>
  <c r="P1589" i="12" l="1"/>
  <c r="Q1588" i="12"/>
  <c r="S1588" i="12" s="1"/>
  <c r="S1589" i="12" s="1"/>
  <c r="P1590" i="12" l="1"/>
  <c r="Q1589" i="12"/>
  <c r="R1589" i="12" s="1"/>
  <c r="R1590" i="12" s="1"/>
  <c r="R1591" i="12" s="1"/>
  <c r="R1592" i="12" s="1"/>
  <c r="P1591" i="12" l="1"/>
  <c r="Q1590" i="12"/>
  <c r="S1590" i="12" s="1"/>
  <c r="P1592" i="12" l="1"/>
  <c r="Q1591" i="12"/>
  <c r="S1591" i="12" s="1"/>
  <c r="P1593" i="12" l="1"/>
  <c r="Q1592" i="12"/>
  <c r="S1592" i="12" s="1"/>
  <c r="S1593" i="12" s="1"/>
  <c r="S1594" i="12" s="1"/>
  <c r="P1594" i="12" l="1"/>
  <c r="Q1593" i="12"/>
  <c r="R1593" i="12" s="1"/>
  <c r="P1595" i="12" l="1"/>
  <c r="Q1594" i="12"/>
  <c r="R1594" i="12" s="1"/>
  <c r="R1595" i="12" s="1"/>
  <c r="R1596" i="12" s="1"/>
  <c r="R1597" i="12" s="1"/>
  <c r="P1596" i="12" l="1"/>
  <c r="Q1595" i="12"/>
  <c r="S1595" i="12" s="1"/>
  <c r="P1597" i="12" l="1"/>
  <c r="Q1596" i="12"/>
  <c r="S1596" i="12" s="1"/>
  <c r="P1598" i="12" l="1"/>
  <c r="Q1597" i="12"/>
  <c r="S1597" i="12" s="1"/>
  <c r="S1598" i="12" s="1"/>
  <c r="P1599" i="12" l="1"/>
  <c r="Q1598" i="12"/>
  <c r="R1598" i="12" s="1"/>
  <c r="R1599" i="12" s="1"/>
  <c r="R1600" i="12" s="1"/>
  <c r="R1601" i="12" s="1"/>
  <c r="R1602" i="12" s="1"/>
  <c r="R1603" i="12" s="1"/>
  <c r="R1604" i="12" s="1"/>
  <c r="R1605" i="12" s="1"/>
  <c r="P1600" i="12" l="1"/>
  <c r="Q1599" i="12"/>
  <c r="S1599" i="12" s="1"/>
  <c r="P1601" i="12" l="1"/>
  <c r="Q1600" i="12"/>
  <c r="S1600" i="12" s="1"/>
  <c r="P1602" i="12" l="1"/>
  <c r="Q1601" i="12"/>
  <c r="S1601" i="12" s="1"/>
  <c r="P1603" i="12" l="1"/>
  <c r="Q1602" i="12"/>
  <c r="S1602" i="12" s="1"/>
  <c r="P1604" i="12" l="1"/>
  <c r="Q1603" i="12"/>
  <c r="S1603" i="12" s="1"/>
  <c r="P1605" i="12" l="1"/>
  <c r="Q1604" i="12"/>
  <c r="S1604" i="12" s="1"/>
  <c r="P1606" i="12" l="1"/>
  <c r="Q1605" i="12"/>
  <c r="S1605" i="12" s="1"/>
  <c r="S1606" i="12" s="1"/>
  <c r="P1607" i="12" l="1"/>
  <c r="Q1606" i="12"/>
  <c r="R1606" i="12" s="1"/>
  <c r="R1607" i="12" s="1"/>
  <c r="R1608" i="12" s="1"/>
  <c r="R1609" i="12" s="1"/>
  <c r="R1610" i="12" s="1"/>
  <c r="R1611" i="12" s="1"/>
  <c r="P1608" i="12" l="1"/>
  <c r="Q1607" i="12"/>
  <c r="S1607" i="12" s="1"/>
  <c r="P1609" i="12" l="1"/>
  <c r="Q1608" i="12"/>
  <c r="S1608" i="12" s="1"/>
  <c r="P1610" i="12" l="1"/>
  <c r="Q1609" i="12"/>
  <c r="S1609" i="12" s="1"/>
  <c r="P1611" i="12" l="1"/>
  <c r="Q1610" i="12"/>
  <c r="S1610" i="12" s="1"/>
  <c r="P1612" i="12" l="1"/>
  <c r="Q1611" i="12"/>
  <c r="S1611" i="12" s="1"/>
  <c r="S1612" i="12" s="1"/>
  <c r="P1613" i="12" l="1"/>
  <c r="Q1612" i="12"/>
  <c r="R1612" i="12" s="1"/>
  <c r="R1613" i="12" s="1"/>
  <c r="R1614" i="12" s="1"/>
  <c r="R1615" i="12" s="1"/>
  <c r="R1616" i="12" s="1"/>
  <c r="R1617" i="12" s="1"/>
  <c r="R1618" i="12" s="1"/>
  <c r="P1614" i="12" l="1"/>
  <c r="Q1613" i="12"/>
  <c r="S1613" i="12" s="1"/>
  <c r="P1615" i="12" l="1"/>
  <c r="Q1614" i="12"/>
  <c r="S1614" i="12" s="1"/>
  <c r="P1616" i="12" l="1"/>
  <c r="Q1615" i="12"/>
  <c r="S1615" i="12" s="1"/>
  <c r="P1617" i="12" l="1"/>
  <c r="Q1616" i="12"/>
  <c r="S1616" i="12" s="1"/>
  <c r="P1618" i="12" l="1"/>
  <c r="Q1617" i="12"/>
  <c r="S1617" i="12" s="1"/>
  <c r="P1619" i="12" l="1"/>
  <c r="Q1618" i="12"/>
  <c r="S1618" i="12" s="1"/>
  <c r="S1619" i="12" s="1"/>
  <c r="P1620" i="12" l="1"/>
  <c r="Q1619" i="12"/>
  <c r="R1619" i="12" s="1"/>
  <c r="R1620" i="12" s="1"/>
  <c r="R1621" i="12" s="1"/>
  <c r="R1622" i="12" s="1"/>
  <c r="R1623" i="12" s="1"/>
  <c r="R1624" i="12" s="1"/>
  <c r="R1625" i="12" s="1"/>
  <c r="R1626" i="12" s="1"/>
  <c r="P1621" i="12" l="1"/>
  <c r="Q1620" i="12"/>
  <c r="S1620" i="12" s="1"/>
  <c r="P1622" i="12" l="1"/>
  <c r="Q1621" i="12"/>
  <c r="S1621" i="12" s="1"/>
  <c r="P1623" i="12" l="1"/>
  <c r="Q1622" i="12"/>
  <c r="S1622" i="12" s="1"/>
  <c r="P1624" i="12" l="1"/>
  <c r="Q1623" i="12"/>
  <c r="S1623" i="12" s="1"/>
  <c r="P1625" i="12" l="1"/>
  <c r="Q1624" i="12"/>
  <c r="S1624" i="12" s="1"/>
  <c r="P1626" i="12" l="1"/>
  <c r="Q1625" i="12"/>
  <c r="S1625" i="12" s="1"/>
  <c r="P1627" i="12" l="1"/>
  <c r="Q1626" i="12"/>
  <c r="S1626" i="12" s="1"/>
  <c r="S1627" i="12" s="1"/>
  <c r="P1628" i="12" l="1"/>
  <c r="Q1627" i="12"/>
  <c r="R1627" i="12" s="1"/>
  <c r="R1628" i="12" s="1"/>
  <c r="P1629" i="12" l="1"/>
  <c r="Q1628" i="12"/>
  <c r="S1628" i="12" s="1"/>
  <c r="S1629" i="12" s="1"/>
  <c r="S1630" i="12" s="1"/>
  <c r="S1631" i="12" s="1"/>
  <c r="P1630" i="12" l="1"/>
  <c r="Q1629" i="12"/>
  <c r="R1629" i="12" s="1"/>
  <c r="P1631" i="12" l="1"/>
  <c r="Q1630" i="12"/>
  <c r="R1630" i="12" s="1"/>
  <c r="P1632" i="12" l="1"/>
  <c r="Q1631" i="12"/>
  <c r="R1631" i="12" s="1"/>
  <c r="R1632" i="12" s="1"/>
  <c r="R1633" i="12" s="1"/>
  <c r="R1634" i="12" s="1"/>
  <c r="R1635" i="12" s="1"/>
  <c r="P1633" i="12" l="1"/>
  <c r="Q1632" i="12"/>
  <c r="S1632" i="12" s="1"/>
  <c r="P1634" i="12" l="1"/>
  <c r="Q1633" i="12"/>
  <c r="S1633" i="12" s="1"/>
  <c r="P1635" i="12" l="1"/>
  <c r="Q1634" i="12"/>
  <c r="S1634" i="12" s="1"/>
  <c r="P1636" i="12" l="1"/>
  <c r="Q1635" i="12"/>
  <c r="S1635" i="12" s="1"/>
  <c r="S1636" i="12" s="1"/>
  <c r="P1637" i="12" l="1"/>
  <c r="Q1636" i="12"/>
  <c r="R1636" i="12" s="1"/>
  <c r="R1637" i="12" s="1"/>
  <c r="P1638" i="12" l="1"/>
  <c r="Q1637" i="12"/>
  <c r="S1637" i="12" s="1"/>
  <c r="S1638" i="12" s="1"/>
  <c r="S1639" i="12" s="1"/>
  <c r="P1639" i="12" l="1"/>
  <c r="Q1638" i="12"/>
  <c r="R1638" i="12" s="1"/>
  <c r="P1640" i="12" l="1"/>
  <c r="Q1639" i="12"/>
  <c r="R1639" i="12" s="1"/>
  <c r="R1640" i="12" s="1"/>
  <c r="R1641" i="12" s="1"/>
  <c r="P1641" i="12" l="1"/>
  <c r="Q1640" i="12"/>
  <c r="S1640" i="12" s="1"/>
  <c r="P1642" i="12" l="1"/>
  <c r="Q1641" i="12"/>
  <c r="S1641" i="12" s="1"/>
  <c r="S1642" i="12" s="1"/>
  <c r="P1643" i="12" l="1"/>
  <c r="Q1642" i="12"/>
  <c r="R1642" i="12" s="1"/>
  <c r="R1643" i="12" s="1"/>
  <c r="R1644" i="12" s="1"/>
  <c r="P1644" i="12" l="1"/>
  <c r="Q1643" i="12"/>
  <c r="S1643" i="12" s="1"/>
  <c r="P1645" i="12" l="1"/>
  <c r="Q1644" i="12"/>
  <c r="S1644" i="12" s="1"/>
  <c r="S1645" i="12" s="1"/>
  <c r="P1646" i="12" l="1"/>
  <c r="Q1645" i="12"/>
  <c r="R1645" i="12" s="1"/>
  <c r="R1646" i="12" s="1"/>
  <c r="R1647" i="12" s="1"/>
  <c r="R1648" i="12" s="1"/>
  <c r="P1647" i="12" l="1"/>
  <c r="Q1646" i="12"/>
  <c r="S1646" i="12" s="1"/>
  <c r="P1648" i="12" l="1"/>
  <c r="Q1647" i="12"/>
  <c r="S1647" i="12" s="1"/>
  <c r="P1649" i="12" l="1"/>
  <c r="Q1648" i="12"/>
  <c r="S1648" i="12" s="1"/>
  <c r="S1649" i="12" s="1"/>
  <c r="P1650" i="12" l="1"/>
  <c r="Q1649" i="12"/>
  <c r="R1649" i="12" s="1"/>
  <c r="R1650" i="12" s="1"/>
  <c r="R1651" i="12" s="1"/>
  <c r="R1652" i="12" s="1"/>
  <c r="R1653" i="12" s="1"/>
  <c r="R1654" i="12" s="1"/>
  <c r="R1655" i="12" s="1"/>
  <c r="P1651" i="12" l="1"/>
  <c r="Q1650" i="12"/>
  <c r="S1650" i="12" s="1"/>
  <c r="P1652" i="12" l="1"/>
  <c r="Q1651" i="12"/>
  <c r="S1651" i="12" s="1"/>
  <c r="P1653" i="12" l="1"/>
  <c r="Q1652" i="12"/>
  <c r="S1652" i="12" s="1"/>
  <c r="P1654" i="12" l="1"/>
  <c r="Q1653" i="12"/>
  <c r="S1653" i="12" s="1"/>
  <c r="P1655" i="12" l="1"/>
  <c r="Q1654" i="12"/>
  <c r="S1654" i="12" s="1"/>
  <c r="P1656" i="12" l="1"/>
  <c r="Q1655" i="12"/>
  <c r="S1655" i="12" s="1"/>
  <c r="S1656" i="12" s="1"/>
  <c r="P1657" i="12" l="1"/>
  <c r="Q1656" i="12"/>
  <c r="R1656" i="12" s="1"/>
  <c r="R1657" i="12" s="1"/>
  <c r="R1658" i="12" s="1"/>
  <c r="P1658" i="12" l="1"/>
  <c r="Q1657" i="12"/>
  <c r="S1657" i="12" s="1"/>
  <c r="P1659" i="12" l="1"/>
  <c r="Q1658" i="12"/>
  <c r="S1658" i="12" s="1"/>
  <c r="S1659" i="12" s="1"/>
  <c r="P1660" i="12" l="1"/>
  <c r="Q1659" i="12"/>
  <c r="R1659" i="12" s="1"/>
  <c r="R1660" i="12" s="1"/>
  <c r="R1661" i="12" s="1"/>
  <c r="R1662" i="12" s="1"/>
  <c r="R1663" i="12" s="1"/>
  <c r="R1664" i="12" s="1"/>
  <c r="R1665" i="12" s="1"/>
  <c r="R1666" i="12" s="1"/>
  <c r="R1667" i="12" s="1"/>
  <c r="R1668" i="12" s="1"/>
  <c r="R1669" i="12" s="1"/>
  <c r="R1670" i="12" s="1"/>
  <c r="R1671" i="12" s="1"/>
  <c r="R1672" i="12" s="1"/>
  <c r="R1673" i="12" s="1"/>
  <c r="P1661" i="12" l="1"/>
  <c r="Q1660" i="12"/>
  <c r="S1660" i="12" s="1"/>
  <c r="P1662" i="12" l="1"/>
  <c r="Q1661" i="12"/>
  <c r="S1661" i="12" s="1"/>
  <c r="P1663" i="12" l="1"/>
  <c r="Q1662" i="12"/>
  <c r="S1662" i="12" s="1"/>
  <c r="P1664" i="12" l="1"/>
  <c r="Q1663" i="12"/>
  <c r="S1663" i="12" s="1"/>
  <c r="P1665" i="12" l="1"/>
  <c r="Q1664" i="12"/>
  <c r="S1664" i="12" s="1"/>
  <c r="P1666" i="12" l="1"/>
  <c r="Q1665" i="12"/>
  <c r="S1665" i="12" s="1"/>
  <c r="P1667" i="12" l="1"/>
  <c r="Q1666" i="12"/>
  <c r="S1666" i="12" s="1"/>
  <c r="P1668" i="12" l="1"/>
  <c r="Q1667" i="12"/>
  <c r="S1667" i="12" s="1"/>
  <c r="P1669" i="12" l="1"/>
  <c r="Q1668" i="12"/>
  <c r="S1668" i="12" s="1"/>
  <c r="P1670" i="12" l="1"/>
  <c r="Q1669" i="12"/>
  <c r="S1669" i="12" s="1"/>
  <c r="P1671" i="12" l="1"/>
  <c r="Q1670" i="12"/>
  <c r="S1670" i="12" s="1"/>
  <c r="P1672" i="12" l="1"/>
  <c r="Q1671" i="12"/>
  <c r="S1671" i="12" s="1"/>
  <c r="P1673" i="12" l="1"/>
  <c r="Q1672" i="12"/>
  <c r="S1672" i="12" s="1"/>
  <c r="S1673" i="12" s="1"/>
  <c r="S1674" i="12" s="1"/>
  <c r="P1674" i="12" l="1"/>
  <c r="Q1673" i="12"/>
  <c r="P1675" i="12" l="1"/>
  <c r="Q1674" i="12"/>
  <c r="R1674" i="12" s="1"/>
  <c r="R1675" i="12" s="1"/>
  <c r="P1676" i="12" l="1"/>
  <c r="Q1675" i="12"/>
  <c r="S1675" i="12" s="1"/>
  <c r="S1676" i="12" s="1"/>
  <c r="P1677" i="12" l="1"/>
  <c r="Q1676" i="12"/>
  <c r="R1676" i="12" s="1"/>
  <c r="R1677" i="12" s="1"/>
  <c r="R1678" i="12" s="1"/>
  <c r="R1679" i="12" s="1"/>
  <c r="R1680" i="12" s="1"/>
  <c r="R1681" i="12" s="1"/>
  <c r="R1682" i="12" s="1"/>
  <c r="P1678" i="12" l="1"/>
  <c r="Q1677" i="12"/>
  <c r="S1677" i="12" s="1"/>
  <c r="P1679" i="12" l="1"/>
  <c r="Q1678" i="12"/>
  <c r="S1678" i="12" s="1"/>
  <c r="P1680" i="12" l="1"/>
  <c r="Q1679" i="12"/>
  <c r="S1679" i="12" s="1"/>
  <c r="P1681" i="12" l="1"/>
  <c r="Q1680" i="12"/>
  <c r="S1680" i="12" s="1"/>
  <c r="P1682" i="12" l="1"/>
  <c r="Q1681" i="12"/>
  <c r="S1681" i="12" s="1"/>
  <c r="P1683" i="12" l="1"/>
  <c r="Q1682" i="12"/>
  <c r="S1682" i="12" s="1"/>
  <c r="S1683" i="12" s="1"/>
  <c r="P1684" i="12" l="1"/>
  <c r="Q1683" i="12"/>
  <c r="R1683" i="12" s="1"/>
  <c r="R1684" i="12" s="1"/>
  <c r="R1685" i="12" s="1"/>
  <c r="R1686" i="12" s="1"/>
  <c r="P1685" i="12" l="1"/>
  <c r="Q1684" i="12"/>
  <c r="S1684" i="12" s="1"/>
  <c r="P1686" i="12" l="1"/>
  <c r="Q1685" i="12"/>
  <c r="S1685" i="12" s="1"/>
  <c r="P1687" i="12" l="1"/>
  <c r="Q1686" i="12"/>
  <c r="S1686" i="12" s="1"/>
  <c r="S1687" i="12" s="1"/>
  <c r="S1688" i="12" s="1"/>
  <c r="S1689" i="12" s="1"/>
  <c r="S1690" i="12" s="1"/>
  <c r="P1688" i="12" l="1"/>
  <c r="Q1687" i="12"/>
  <c r="R1687" i="12" s="1"/>
  <c r="P1689" i="12" l="1"/>
  <c r="Q1688" i="12"/>
  <c r="R1688" i="12" s="1"/>
  <c r="P1690" i="12" l="1"/>
  <c r="Q1689" i="12"/>
  <c r="R1689" i="12" s="1"/>
  <c r="P1691" i="12" l="1"/>
  <c r="Q1690" i="12"/>
  <c r="R1690" i="12" s="1"/>
  <c r="R1691" i="12" s="1"/>
  <c r="R1692" i="12" s="1"/>
  <c r="R1693" i="12" s="1"/>
  <c r="P1692" i="12" l="1"/>
  <c r="Q1691" i="12"/>
  <c r="S1691" i="12" s="1"/>
  <c r="P1693" i="12" l="1"/>
  <c r="Q1692" i="12"/>
  <c r="S1692" i="12" s="1"/>
  <c r="P1694" i="12" l="1"/>
  <c r="Q1693" i="12"/>
  <c r="S1693" i="12" s="1"/>
  <c r="S1694" i="12" s="1"/>
  <c r="P1695" i="12" l="1"/>
  <c r="Q1694" i="12"/>
  <c r="R1694" i="12" s="1"/>
  <c r="R1695" i="12" s="1"/>
  <c r="R1696" i="12" s="1"/>
  <c r="R1697" i="12" s="1"/>
  <c r="R1698" i="12" s="1"/>
  <c r="P1696" i="12" l="1"/>
  <c r="Q1695" i="12"/>
  <c r="S1695" i="12" s="1"/>
  <c r="P1697" i="12" l="1"/>
  <c r="Q1696" i="12"/>
  <c r="S1696" i="12" s="1"/>
  <c r="P1698" i="12" l="1"/>
  <c r="Q1697" i="12"/>
  <c r="S1697" i="12" s="1"/>
  <c r="S1698" i="12" s="1"/>
  <c r="S1699" i="12" s="1"/>
  <c r="P1699" i="12" l="1"/>
  <c r="Q1698" i="12"/>
  <c r="P1700" i="12" l="1"/>
  <c r="Q1699" i="12"/>
  <c r="R1699" i="12" s="1"/>
  <c r="R1700" i="12" s="1"/>
  <c r="R1701" i="12" s="1"/>
  <c r="P1701" i="12" l="1"/>
  <c r="Q1700" i="12"/>
  <c r="S1700" i="12" s="1"/>
  <c r="S1701" i="12" s="1"/>
  <c r="S1702" i="12" s="1"/>
  <c r="P1702" i="12" l="1"/>
  <c r="Q1701" i="12"/>
  <c r="P1703" i="12" l="1"/>
  <c r="Q1702" i="12"/>
  <c r="R1702" i="12" s="1"/>
  <c r="R1703" i="12" s="1"/>
  <c r="R1704" i="12" s="1"/>
  <c r="R1705" i="12" s="1"/>
  <c r="R1706" i="12" s="1"/>
  <c r="R1707" i="12" s="1"/>
  <c r="R1708" i="12" s="1"/>
  <c r="R1709" i="12" s="1"/>
  <c r="R1710" i="12" s="1"/>
  <c r="P1704" i="12" l="1"/>
  <c r="Q1703" i="12"/>
  <c r="S1703" i="12" s="1"/>
  <c r="S1704" i="12" s="1"/>
  <c r="P1705" i="12" l="1"/>
  <c r="Q1704" i="12"/>
  <c r="P1706" i="12" l="1"/>
  <c r="Q1705" i="12"/>
  <c r="S1705" i="12" s="1"/>
  <c r="P1707" i="12" l="1"/>
  <c r="Q1706" i="12"/>
  <c r="S1706" i="12" s="1"/>
  <c r="P1708" i="12" l="1"/>
  <c r="Q1707" i="12"/>
  <c r="S1707" i="12" s="1"/>
  <c r="P1709" i="12" l="1"/>
  <c r="Q1708" i="12"/>
  <c r="S1708" i="12" s="1"/>
  <c r="P1710" i="12" l="1"/>
  <c r="Q1709" i="12"/>
  <c r="S1709" i="12" s="1"/>
  <c r="P1711" i="12" l="1"/>
  <c r="Q1710" i="12"/>
  <c r="S1710" i="12" s="1"/>
  <c r="S1711" i="12" s="1"/>
  <c r="P1712" i="12" l="1"/>
  <c r="Q1711" i="12"/>
  <c r="R1711" i="12" s="1"/>
  <c r="R1712" i="12" s="1"/>
  <c r="R1713" i="12" s="1"/>
  <c r="R1714" i="12" s="1"/>
  <c r="R1715" i="12" s="1"/>
  <c r="P1713" i="12" l="1"/>
  <c r="Q1712" i="12"/>
  <c r="S1712" i="12" s="1"/>
  <c r="P1714" i="12" l="1"/>
  <c r="Q1713" i="12"/>
  <c r="S1713" i="12" s="1"/>
  <c r="P1715" i="12" l="1"/>
  <c r="Q1714" i="12"/>
  <c r="S1714" i="12" s="1"/>
  <c r="P1716" i="12" l="1"/>
  <c r="Q1715" i="12"/>
  <c r="S1715" i="12" s="1"/>
  <c r="S1716" i="12" s="1"/>
  <c r="P1717" i="12" l="1"/>
  <c r="Q1716" i="12"/>
  <c r="R1716" i="12" s="1"/>
  <c r="R1717" i="12" s="1"/>
  <c r="R1718" i="12" s="1"/>
  <c r="R1719" i="12" s="1"/>
  <c r="P1718" i="12" l="1"/>
  <c r="Q1717" i="12"/>
  <c r="S1717" i="12" s="1"/>
  <c r="P1719" i="12" l="1"/>
  <c r="Q1718" i="12"/>
  <c r="S1718" i="12" s="1"/>
  <c r="P1720" i="12" l="1"/>
  <c r="Q1719" i="12"/>
  <c r="S1719" i="12" s="1"/>
  <c r="S1720" i="12" s="1"/>
  <c r="P1721" i="12" l="1"/>
  <c r="Q1720" i="12"/>
  <c r="R1720" i="12" s="1"/>
  <c r="R1721" i="12" s="1"/>
  <c r="R1722" i="12" s="1"/>
  <c r="R1723" i="12" s="1"/>
  <c r="R1724" i="12" s="1"/>
  <c r="R1725" i="12" s="1"/>
  <c r="R1726" i="12" s="1"/>
  <c r="P1722" i="12" l="1"/>
  <c r="Q1721" i="12"/>
  <c r="S1721" i="12" s="1"/>
  <c r="P1723" i="12" l="1"/>
  <c r="Q1722" i="12"/>
  <c r="S1722" i="12" s="1"/>
  <c r="P1724" i="12" l="1"/>
  <c r="Q1723" i="12"/>
  <c r="S1723" i="12" s="1"/>
  <c r="P1725" i="12" l="1"/>
  <c r="Q1724" i="12"/>
  <c r="S1724" i="12" s="1"/>
  <c r="P1726" i="12" l="1"/>
  <c r="Q1725" i="12"/>
  <c r="S1725" i="12" s="1"/>
  <c r="P1727" i="12" l="1"/>
  <c r="Q1726" i="12"/>
  <c r="S1726" i="12" s="1"/>
  <c r="S1727" i="12" s="1"/>
  <c r="P1728" i="12" l="1"/>
  <c r="Q1727" i="12"/>
  <c r="R1727" i="12" s="1"/>
  <c r="R1728" i="12" s="1"/>
  <c r="R1729" i="12" s="1"/>
  <c r="R1730" i="12" s="1"/>
  <c r="P1729" i="12" l="1"/>
  <c r="Q1728" i="12"/>
  <c r="S1728" i="12" s="1"/>
  <c r="P1730" i="12" l="1"/>
  <c r="Q1729" i="12"/>
  <c r="S1729" i="12" s="1"/>
  <c r="P1731" i="12" l="1"/>
  <c r="Q1730" i="12"/>
  <c r="S1730" i="12" s="1"/>
  <c r="S1731" i="12" s="1"/>
  <c r="P1732" i="12" l="1"/>
  <c r="Q1731" i="12"/>
  <c r="R1731" i="12" s="1"/>
  <c r="R1732" i="12" s="1"/>
  <c r="R1733" i="12" s="1"/>
  <c r="R1734" i="12" s="1"/>
  <c r="R1735" i="12" s="1"/>
  <c r="R1736" i="12" s="1"/>
  <c r="R1737" i="12" s="1"/>
  <c r="R1738" i="12" s="1"/>
  <c r="R1739" i="12" s="1"/>
  <c r="R1740" i="12" s="1"/>
  <c r="P1733" i="12" l="1"/>
  <c r="Q1732" i="12"/>
  <c r="S1732" i="12" s="1"/>
  <c r="P1734" i="12" l="1"/>
  <c r="Q1733" i="12"/>
  <c r="S1733" i="12" s="1"/>
  <c r="P1735" i="12" l="1"/>
  <c r="Q1734" i="12"/>
  <c r="S1734" i="12" s="1"/>
  <c r="P1736" i="12" l="1"/>
  <c r="Q1735" i="12"/>
  <c r="S1735" i="12" s="1"/>
  <c r="P1737" i="12" l="1"/>
  <c r="Q1736" i="12"/>
  <c r="S1736" i="12" s="1"/>
  <c r="P1738" i="12" l="1"/>
  <c r="Q1737" i="12"/>
  <c r="S1737" i="12" s="1"/>
  <c r="P1739" i="12" l="1"/>
  <c r="Q1738" i="12"/>
  <c r="S1738" i="12" s="1"/>
  <c r="P1740" i="12" l="1"/>
  <c r="Q1739" i="12"/>
  <c r="S1739" i="12" s="1"/>
  <c r="S1740" i="12" s="1"/>
  <c r="S1741" i="12" s="1"/>
  <c r="S1742" i="12" s="1"/>
  <c r="S1743" i="12" s="1"/>
  <c r="P1741" i="12" l="1"/>
  <c r="Q1740" i="12"/>
  <c r="P1742" i="12" l="1"/>
  <c r="Q1741" i="12"/>
  <c r="R1741" i="12" s="1"/>
  <c r="P1743" i="12" l="1"/>
  <c r="Q1742" i="12"/>
  <c r="R1742" i="12" s="1"/>
  <c r="P1744" i="12" l="1"/>
  <c r="Q1743" i="12"/>
  <c r="R1743" i="12" s="1"/>
  <c r="R1744" i="12" s="1"/>
  <c r="P1745" i="12" l="1"/>
  <c r="Q1744" i="12"/>
  <c r="S1744" i="12" s="1"/>
  <c r="S1745" i="12" s="1"/>
  <c r="P1746" i="12" l="1"/>
  <c r="Q1745" i="12"/>
  <c r="R1745" i="12" s="1"/>
  <c r="R1746" i="12" s="1"/>
  <c r="R1747" i="12" s="1"/>
  <c r="R1748" i="12" s="1"/>
  <c r="R1749" i="12" s="1"/>
  <c r="R1750" i="12" s="1"/>
  <c r="R1751" i="12" s="1"/>
  <c r="R1752" i="12" s="1"/>
  <c r="R1753" i="12" s="1"/>
  <c r="R1754" i="12" s="1"/>
  <c r="R1755" i="12" s="1"/>
  <c r="R1756" i="12" s="1"/>
  <c r="R1757" i="12" s="1"/>
  <c r="R1758" i="12" s="1"/>
  <c r="R1759" i="12" s="1"/>
  <c r="R1760" i="12" s="1"/>
  <c r="R1761" i="12" s="1"/>
  <c r="R1762" i="12" s="1"/>
  <c r="P1747" i="12" l="1"/>
  <c r="Q1746" i="12"/>
  <c r="S1746" i="12" s="1"/>
  <c r="P1748" i="12" l="1"/>
  <c r="Q1747" i="12"/>
  <c r="S1747" i="12" s="1"/>
  <c r="P1749" i="12" l="1"/>
  <c r="Q1748" i="12"/>
  <c r="S1748" i="12" s="1"/>
  <c r="P1750" i="12" l="1"/>
  <c r="Q1749" i="12"/>
  <c r="S1749" i="12" s="1"/>
  <c r="P1751" i="12" l="1"/>
  <c r="Q1750" i="12"/>
  <c r="S1750" i="12" s="1"/>
  <c r="P1752" i="12" l="1"/>
  <c r="Q1751" i="12"/>
  <c r="S1751" i="12" s="1"/>
  <c r="P1753" i="12" l="1"/>
  <c r="Q1752" i="12"/>
  <c r="S1752" i="12" s="1"/>
  <c r="P1754" i="12" l="1"/>
  <c r="Q1753" i="12"/>
  <c r="S1753" i="12" s="1"/>
  <c r="P1755" i="12" l="1"/>
  <c r="Q1754" i="12"/>
  <c r="S1754" i="12" s="1"/>
  <c r="P1756" i="12" l="1"/>
  <c r="Q1755" i="12"/>
  <c r="S1755" i="12" s="1"/>
  <c r="P1757" i="12" l="1"/>
  <c r="Q1756" i="12"/>
  <c r="S1756" i="12" s="1"/>
  <c r="P1758" i="12" l="1"/>
  <c r="Q1757" i="12"/>
  <c r="S1757" i="12" s="1"/>
  <c r="P1759" i="12" l="1"/>
  <c r="Q1758" i="12"/>
  <c r="S1758" i="12" s="1"/>
  <c r="P1760" i="12" l="1"/>
  <c r="Q1759" i="12"/>
  <c r="S1759" i="12" s="1"/>
  <c r="P1761" i="12" l="1"/>
  <c r="Q1760" i="12"/>
  <c r="S1760" i="12" s="1"/>
  <c r="S1761" i="12" s="1"/>
  <c r="P1762" i="12" l="1"/>
  <c r="Q1761" i="12"/>
  <c r="P1763" i="12" l="1"/>
  <c r="Q1762" i="12"/>
  <c r="S1762" i="12" s="1"/>
  <c r="S1763" i="12" s="1"/>
  <c r="S1764" i="12" s="1"/>
  <c r="P1764" i="12" l="1"/>
  <c r="Q1763" i="12"/>
  <c r="R1763" i="12" s="1"/>
  <c r="P1765" i="12" l="1"/>
  <c r="Q1764" i="12"/>
  <c r="R1764" i="12" s="1"/>
  <c r="R1765" i="12" s="1"/>
  <c r="R1766" i="12" s="1"/>
  <c r="R1767" i="12" s="1"/>
  <c r="R1768" i="12" s="1"/>
  <c r="P1766" i="12" l="1"/>
  <c r="Q1765" i="12"/>
  <c r="S1765" i="12" s="1"/>
  <c r="P1767" i="12" l="1"/>
  <c r="Q1766" i="12"/>
  <c r="S1766" i="12" s="1"/>
  <c r="P1768" i="12" l="1"/>
  <c r="Q1767" i="12"/>
  <c r="S1767" i="12" s="1"/>
  <c r="P1769" i="12" l="1"/>
  <c r="Q1768" i="12"/>
  <c r="S1768" i="12" s="1"/>
  <c r="S1769" i="12" s="1"/>
  <c r="P1770" i="12" l="1"/>
  <c r="Q1769" i="12"/>
  <c r="R1769" i="12" s="1"/>
  <c r="R1770" i="12" s="1"/>
  <c r="R1771" i="12" s="1"/>
  <c r="R1772" i="12" s="1"/>
  <c r="P1771" i="12" l="1"/>
  <c r="Q1770" i="12"/>
  <c r="S1770" i="12" s="1"/>
  <c r="P1772" i="12" l="1"/>
  <c r="Q1771" i="12"/>
  <c r="S1771" i="12" s="1"/>
  <c r="P1773" i="12" l="1"/>
  <c r="Q1772" i="12"/>
  <c r="S1772" i="12" s="1"/>
  <c r="S1773" i="12" s="1"/>
  <c r="P1774" i="12" l="1"/>
  <c r="Q1773" i="12"/>
  <c r="R1773" i="12" s="1"/>
  <c r="R1774" i="12" s="1"/>
  <c r="R1775" i="12" s="1"/>
  <c r="P1775" i="12" l="1"/>
  <c r="Q1774" i="12"/>
  <c r="S1774" i="12" s="1"/>
  <c r="P1776" i="12" l="1"/>
  <c r="Q1775" i="12"/>
  <c r="S1775" i="12" s="1"/>
  <c r="S1776" i="12" s="1"/>
  <c r="P1777" i="12" l="1"/>
  <c r="Q1776" i="12"/>
  <c r="R1776" i="12" s="1"/>
  <c r="R1777" i="12" s="1"/>
  <c r="P1778" i="12" l="1"/>
  <c r="Q1777" i="12"/>
  <c r="S1777" i="12" s="1"/>
  <c r="S1778" i="12" s="1"/>
  <c r="P1779" i="12" l="1"/>
  <c r="Q1778" i="12"/>
  <c r="R1778" i="12" s="1"/>
  <c r="R1779" i="12" s="1"/>
  <c r="R1780" i="12" s="1"/>
  <c r="P1780" i="12" l="1"/>
  <c r="Q1779" i="12"/>
  <c r="S1779" i="12" s="1"/>
  <c r="P1781" i="12" l="1"/>
  <c r="Q1780" i="12"/>
  <c r="S1780" i="12" s="1"/>
  <c r="S1781" i="12" s="1"/>
  <c r="S1782" i="12" s="1"/>
  <c r="P1782" i="12" l="1"/>
  <c r="Q1781" i="12"/>
  <c r="R1781" i="12" s="1"/>
  <c r="P1783" i="12" l="1"/>
  <c r="Q1782" i="12"/>
  <c r="R1782" i="12" s="1"/>
  <c r="R1783" i="12" s="1"/>
  <c r="R1784" i="12" s="1"/>
  <c r="R1785" i="12" s="1"/>
  <c r="R1786" i="12" s="1"/>
  <c r="R1787" i="12" s="1"/>
  <c r="R1788" i="12" s="1"/>
  <c r="R1789" i="12" s="1"/>
  <c r="R1790" i="12" s="1"/>
  <c r="R1791" i="12" s="1"/>
  <c r="R1792" i="12" s="1"/>
  <c r="P1784" i="12" l="1"/>
  <c r="Q1783" i="12"/>
  <c r="S1783" i="12" s="1"/>
  <c r="P1785" i="12" l="1"/>
  <c r="Q1784" i="12"/>
  <c r="S1784" i="12" s="1"/>
  <c r="P1786" i="12" l="1"/>
  <c r="Q1785" i="12"/>
  <c r="S1785" i="12" s="1"/>
  <c r="P1787" i="12" l="1"/>
  <c r="Q1786" i="12"/>
  <c r="S1786" i="12" s="1"/>
  <c r="P1788" i="12" l="1"/>
  <c r="Q1787" i="12"/>
  <c r="S1787" i="12" s="1"/>
  <c r="P1789" i="12" l="1"/>
  <c r="Q1788" i="12"/>
  <c r="S1788" i="12" s="1"/>
  <c r="P1790" i="12" l="1"/>
  <c r="Q1789" i="12"/>
  <c r="S1789" i="12" s="1"/>
  <c r="P1791" i="12" l="1"/>
  <c r="Q1790" i="12"/>
  <c r="S1790" i="12" s="1"/>
  <c r="S1791" i="12" s="1"/>
  <c r="P1792" i="12" l="1"/>
  <c r="Q1791" i="12"/>
  <c r="P1793" i="12" l="1"/>
  <c r="Q1792" i="12"/>
  <c r="S1792" i="12" s="1"/>
  <c r="S1793" i="12" s="1"/>
  <c r="S1794" i="12" s="1"/>
  <c r="P1794" i="12" l="1"/>
  <c r="Q1793" i="12"/>
  <c r="R1793" i="12" s="1"/>
  <c r="P1795" i="12" l="1"/>
  <c r="Q1794" i="12"/>
  <c r="R1794" i="12" s="1"/>
  <c r="R1795" i="12" s="1"/>
  <c r="P1796" i="12" l="1"/>
  <c r="Q1795" i="12"/>
  <c r="S1795" i="12" s="1"/>
  <c r="S1796" i="12" s="1"/>
  <c r="P1797" i="12" l="1"/>
  <c r="Q1796" i="12"/>
  <c r="R1796" i="12" s="1"/>
  <c r="R1797" i="12" s="1"/>
  <c r="P1798" i="12" l="1"/>
  <c r="Q1797" i="12"/>
  <c r="S1797" i="12" s="1"/>
  <c r="S1798" i="12" s="1"/>
  <c r="P1799" i="12" l="1"/>
  <c r="Q1798" i="12"/>
  <c r="R1798" i="12" s="1"/>
  <c r="R1799" i="12" s="1"/>
  <c r="R1800" i="12" s="1"/>
  <c r="R1801" i="12" s="1"/>
  <c r="R1802" i="12" s="1"/>
  <c r="R1803" i="12" s="1"/>
  <c r="R1804" i="12" s="1"/>
  <c r="R1805" i="12" s="1"/>
  <c r="P1800" i="12" l="1"/>
  <c r="Q1799" i="12"/>
  <c r="S1799" i="12" s="1"/>
  <c r="P1801" i="12" l="1"/>
  <c r="Q1800" i="12"/>
  <c r="S1800" i="12" s="1"/>
  <c r="P1802" i="12" l="1"/>
  <c r="Q1801" i="12"/>
  <c r="S1801" i="12" s="1"/>
  <c r="S1802" i="12" s="1"/>
  <c r="P1803" i="12" l="1"/>
  <c r="Q1802" i="12"/>
  <c r="P1804" i="12" l="1"/>
  <c r="Q1803" i="12"/>
  <c r="S1803" i="12" s="1"/>
  <c r="P1805" i="12" l="1"/>
  <c r="Q1804" i="12"/>
  <c r="S1804" i="12" s="1"/>
  <c r="P1806" i="12" l="1"/>
  <c r="Q1805" i="12"/>
  <c r="S1805" i="12" s="1"/>
  <c r="S1806" i="12" s="1"/>
  <c r="P1807" i="12" l="1"/>
  <c r="Q1806" i="12"/>
  <c r="R1806" i="12" s="1"/>
  <c r="R1807" i="12" s="1"/>
  <c r="R1808" i="12" s="1"/>
  <c r="P1808" i="12" l="1"/>
  <c r="Q1807" i="12"/>
  <c r="S1807" i="12" s="1"/>
  <c r="P1809" i="12" l="1"/>
  <c r="Q1808" i="12"/>
  <c r="S1808" i="12" s="1"/>
  <c r="S1809" i="12" s="1"/>
  <c r="S1810" i="12" s="1"/>
  <c r="P1810" i="12" l="1"/>
  <c r="Q1809" i="12"/>
  <c r="R1809" i="12" s="1"/>
  <c r="P1811" i="12" l="1"/>
  <c r="Q1810" i="12"/>
  <c r="R1810" i="12" s="1"/>
  <c r="R1811" i="12" s="1"/>
  <c r="R1812" i="12" s="1"/>
  <c r="R1813" i="12" s="1"/>
  <c r="R1814" i="12" s="1"/>
  <c r="R1815" i="12" s="1"/>
  <c r="R1816" i="12" s="1"/>
  <c r="R1817" i="12" s="1"/>
  <c r="P1812" i="12" l="1"/>
  <c r="Q1811" i="12"/>
  <c r="S1811" i="12" s="1"/>
  <c r="P1813" i="12" l="1"/>
  <c r="Q1812" i="12"/>
  <c r="S1812" i="12" s="1"/>
  <c r="P1814" i="12" l="1"/>
  <c r="Q1813" i="12"/>
  <c r="S1813" i="12" s="1"/>
  <c r="P1815" i="12" l="1"/>
  <c r="Q1814" i="12"/>
  <c r="S1814" i="12" s="1"/>
  <c r="P1816" i="12" l="1"/>
  <c r="Q1815" i="12"/>
  <c r="S1815" i="12" s="1"/>
  <c r="P1817" i="12" l="1"/>
  <c r="Q1816" i="12"/>
  <c r="S1816" i="12" s="1"/>
  <c r="S1817" i="12" s="1"/>
  <c r="S1818" i="12" s="1"/>
  <c r="S1819" i="12" s="1"/>
  <c r="P1818" i="12" l="1"/>
  <c r="Q1817" i="12"/>
  <c r="P1819" i="12" l="1"/>
  <c r="Q1818" i="12"/>
  <c r="R1818" i="12" s="1"/>
  <c r="P1820" i="12" l="1"/>
  <c r="Q1819" i="12"/>
  <c r="R1819" i="12" s="1"/>
  <c r="R1820" i="12" s="1"/>
  <c r="R1821" i="12" s="1"/>
  <c r="P1821" i="12" l="1"/>
  <c r="Q1820" i="12"/>
  <c r="S1820" i="12" s="1"/>
  <c r="P1822" i="12" l="1"/>
  <c r="Q1821" i="12"/>
  <c r="S1821" i="12" s="1"/>
  <c r="S1822" i="12" s="1"/>
  <c r="S1823" i="12" s="1"/>
  <c r="P1823" i="12" l="1"/>
  <c r="Q1822" i="12"/>
  <c r="R1822" i="12" s="1"/>
  <c r="R1823" i="12" s="1"/>
  <c r="R1824" i="12" s="1"/>
  <c r="R1825" i="12" s="1"/>
  <c r="P1824" i="12" l="1"/>
  <c r="Q1823" i="12"/>
  <c r="P1825" i="12" l="1"/>
  <c r="Q1824" i="12"/>
  <c r="S1824" i="12" s="1"/>
  <c r="P1826" i="12" l="1"/>
  <c r="Q1825" i="12"/>
  <c r="S1825" i="12" s="1"/>
  <c r="S1826" i="12" s="1"/>
  <c r="P1827" i="12" l="1"/>
  <c r="Q1826" i="12"/>
  <c r="R1826" i="12" s="1"/>
  <c r="R1827" i="12" s="1"/>
  <c r="P1828" i="12" l="1"/>
  <c r="Q1827" i="12"/>
  <c r="S1827" i="12" s="1"/>
  <c r="S1828" i="12" s="1"/>
  <c r="P1829" i="12" l="1"/>
  <c r="Q1828" i="12"/>
  <c r="R1828" i="12" s="1"/>
  <c r="R1829" i="12" s="1"/>
  <c r="R1830" i="12" s="1"/>
  <c r="R1831" i="12" s="1"/>
  <c r="R1832" i="12" s="1"/>
  <c r="R1833" i="12" s="1"/>
  <c r="R1834" i="12" s="1"/>
  <c r="R1835" i="12" s="1"/>
  <c r="R1836" i="12" s="1"/>
  <c r="R1837" i="12" s="1"/>
  <c r="R1838" i="12" s="1"/>
  <c r="R1839" i="12" s="1"/>
  <c r="R1840" i="12" s="1"/>
  <c r="P1830" i="12" l="1"/>
  <c r="Q1829" i="12"/>
  <c r="S1829" i="12" s="1"/>
  <c r="P1831" i="12" l="1"/>
  <c r="Q1830" i="12"/>
  <c r="S1830" i="12" s="1"/>
  <c r="P1832" i="12" l="1"/>
  <c r="Q1831" i="12"/>
  <c r="S1831" i="12" s="1"/>
  <c r="P1833" i="12" l="1"/>
  <c r="Q1832" i="12"/>
  <c r="S1832" i="12" s="1"/>
  <c r="P1834" i="12" l="1"/>
  <c r="Q1833" i="12"/>
  <c r="S1833" i="12" s="1"/>
  <c r="P1835" i="12" l="1"/>
  <c r="Q1834" i="12"/>
  <c r="S1834" i="12" s="1"/>
  <c r="P1836" i="12" l="1"/>
  <c r="Q1835" i="12"/>
  <c r="S1835" i="12" s="1"/>
  <c r="P1837" i="12" l="1"/>
  <c r="Q1836" i="12"/>
  <c r="S1836" i="12" s="1"/>
  <c r="P1838" i="12" l="1"/>
  <c r="Q1837" i="12"/>
  <c r="S1837" i="12" s="1"/>
  <c r="P1839" i="12" l="1"/>
  <c r="Q1838" i="12"/>
  <c r="S1838" i="12" s="1"/>
  <c r="P1840" i="12" l="1"/>
  <c r="Q1839" i="12"/>
  <c r="S1839" i="12" s="1"/>
  <c r="P1841" i="12" l="1"/>
  <c r="Q1840" i="12"/>
  <c r="S1840" i="12" s="1"/>
  <c r="S1841" i="12" s="1"/>
  <c r="S1842" i="12" s="1"/>
  <c r="S1843" i="12" s="1"/>
  <c r="S1844" i="12" s="1"/>
  <c r="P1842" i="12" l="1"/>
  <c r="Q1841" i="12"/>
  <c r="R1841" i="12" s="1"/>
  <c r="P1843" i="12" l="1"/>
  <c r="Q1842" i="12"/>
  <c r="R1842" i="12" s="1"/>
  <c r="R1843" i="12" s="1"/>
  <c r="R1844" i="12" s="1"/>
  <c r="R1845" i="12" s="1"/>
  <c r="R1846" i="12" s="1"/>
  <c r="R1847" i="12" s="1"/>
  <c r="R1848" i="12" s="1"/>
  <c r="P1844" i="12" l="1"/>
  <c r="Q1843" i="12"/>
  <c r="P1845" i="12" l="1"/>
  <c r="Q1844" i="12"/>
  <c r="P1846" i="12" l="1"/>
  <c r="Q1845" i="12"/>
  <c r="S1845" i="12" s="1"/>
  <c r="P1847" i="12" l="1"/>
  <c r="Q1846" i="12"/>
  <c r="S1846" i="12" s="1"/>
  <c r="P1848" i="12" l="1"/>
  <c r="Q1847" i="12"/>
  <c r="S1847" i="12" s="1"/>
  <c r="P1849" i="12" l="1"/>
  <c r="Q1848" i="12"/>
  <c r="S1848" i="12" s="1"/>
  <c r="S1849" i="12" s="1"/>
  <c r="P1850" i="12" l="1"/>
  <c r="Q1849" i="12"/>
  <c r="R1849" i="12" s="1"/>
  <c r="R1850" i="12" s="1"/>
  <c r="R1851" i="12" s="1"/>
  <c r="R1852" i="12" s="1"/>
  <c r="R1853" i="12" s="1"/>
  <c r="P1851" i="12" l="1"/>
  <c r="Q1850" i="12"/>
  <c r="S1850" i="12" s="1"/>
  <c r="P1852" i="12" l="1"/>
  <c r="Q1851" i="12"/>
  <c r="S1851" i="12" s="1"/>
  <c r="P1853" i="12" l="1"/>
  <c r="Q1852" i="12"/>
  <c r="S1852" i="12" s="1"/>
  <c r="P1854" i="12" l="1"/>
  <c r="Q1853" i="12"/>
  <c r="S1853" i="12" s="1"/>
  <c r="S1854" i="12" s="1"/>
  <c r="P1855" i="12" l="1"/>
  <c r="Q1854" i="12"/>
  <c r="R1854" i="12" s="1"/>
  <c r="R1855" i="12" s="1"/>
  <c r="R1856" i="12" s="1"/>
  <c r="R1857" i="12" s="1"/>
  <c r="P1856" i="12" l="1"/>
  <c r="Q1855" i="12"/>
  <c r="S1855" i="12" s="1"/>
  <c r="P1857" i="12" l="1"/>
  <c r="Q1856" i="12"/>
  <c r="S1856" i="12" s="1"/>
  <c r="P1858" i="12" l="1"/>
  <c r="Q1857" i="12"/>
  <c r="S1857" i="12" s="1"/>
  <c r="S1858" i="12" s="1"/>
  <c r="P1859" i="12" l="1"/>
  <c r="Q1858" i="12"/>
  <c r="R1858" i="12" s="1"/>
  <c r="R1859" i="12" s="1"/>
  <c r="R1860" i="12" s="1"/>
  <c r="R1861" i="12" s="1"/>
  <c r="R1862" i="12" s="1"/>
  <c r="R1863" i="12" s="1"/>
  <c r="R1864" i="12" s="1"/>
  <c r="R1865" i="12" s="1"/>
  <c r="R1866" i="12" s="1"/>
  <c r="R1867" i="12" s="1"/>
  <c r="R1868" i="12" s="1"/>
  <c r="R1869" i="12" s="1"/>
  <c r="R1870" i="12" s="1"/>
  <c r="R1871" i="12" s="1"/>
  <c r="R1872" i="12" s="1"/>
  <c r="P1860" i="12" l="1"/>
  <c r="Q1859" i="12"/>
  <c r="S1859" i="12" s="1"/>
  <c r="P1861" i="12" l="1"/>
  <c r="Q1860" i="12"/>
  <c r="S1860" i="12" s="1"/>
  <c r="P1862" i="12" l="1"/>
  <c r="Q1861" i="12"/>
  <c r="S1861" i="12" s="1"/>
  <c r="P1863" i="12" l="1"/>
  <c r="Q1862" i="12"/>
  <c r="S1862" i="12" s="1"/>
  <c r="P1864" i="12" l="1"/>
  <c r="Q1863" i="12"/>
  <c r="S1863" i="12" s="1"/>
  <c r="P1865" i="12" l="1"/>
  <c r="Q1864" i="12"/>
  <c r="S1864" i="12" s="1"/>
  <c r="P1866" i="12" l="1"/>
  <c r="Q1865" i="12"/>
  <c r="S1865" i="12" s="1"/>
  <c r="P1867" i="12" l="1"/>
  <c r="Q1866" i="12"/>
  <c r="S1866" i="12" s="1"/>
  <c r="S1867" i="12" s="1"/>
  <c r="P1868" i="12" l="1"/>
  <c r="Q1867" i="12"/>
  <c r="P1869" i="12" l="1"/>
  <c r="Q1868" i="12"/>
  <c r="S1868" i="12" s="1"/>
  <c r="P1870" i="12" l="1"/>
  <c r="Q1869" i="12"/>
  <c r="S1869" i="12" s="1"/>
  <c r="P1871" i="12" l="1"/>
  <c r="Q1870" i="12"/>
  <c r="S1870" i="12" s="1"/>
  <c r="P1872" i="12" l="1"/>
  <c r="Q1871" i="12"/>
  <c r="S1871" i="12" s="1"/>
  <c r="S1872" i="12" s="1"/>
  <c r="S1873" i="12" s="1"/>
  <c r="S1874" i="12" s="1"/>
  <c r="S1875" i="12" s="1"/>
  <c r="S1876" i="12" s="1"/>
  <c r="S1877" i="12" s="1"/>
  <c r="S1878" i="12" s="1"/>
  <c r="S1879" i="12" s="1"/>
  <c r="P1873" i="12" l="1"/>
  <c r="Q1872" i="12"/>
  <c r="P1874" i="12" l="1"/>
  <c r="Q1873" i="12"/>
  <c r="R1873" i="12" s="1"/>
  <c r="P1875" i="12" l="1"/>
  <c r="Q1874" i="12"/>
  <c r="R1874" i="12" s="1"/>
  <c r="P1876" i="12" l="1"/>
  <c r="Q1875" i="12"/>
  <c r="R1875" i="12" s="1"/>
  <c r="P1877" i="12" l="1"/>
  <c r="Q1876" i="12"/>
  <c r="R1876" i="12" s="1"/>
  <c r="P1878" i="12" l="1"/>
  <c r="Q1877" i="12"/>
  <c r="R1877" i="12" s="1"/>
  <c r="P1879" i="12" l="1"/>
  <c r="Q1878" i="12"/>
  <c r="R1878" i="12" s="1"/>
  <c r="P1880" i="12" l="1"/>
  <c r="Q1879" i="12"/>
  <c r="R1879" i="12" s="1"/>
  <c r="R1880" i="12" s="1"/>
  <c r="R1881" i="12" s="1"/>
  <c r="R1882" i="12" s="1"/>
  <c r="R1883" i="12" s="1"/>
  <c r="R1884" i="12" s="1"/>
  <c r="R1885" i="12" s="1"/>
  <c r="R1886" i="12" s="1"/>
  <c r="P1881" i="12" l="1"/>
  <c r="Q1880" i="12"/>
  <c r="S1880" i="12" s="1"/>
  <c r="P1882" i="12" l="1"/>
  <c r="Q1881" i="12"/>
  <c r="S1881" i="12" s="1"/>
  <c r="P1883" i="12" l="1"/>
  <c r="Q1882" i="12"/>
  <c r="S1882" i="12" s="1"/>
  <c r="P1884" i="12" l="1"/>
  <c r="Q1883" i="12"/>
  <c r="S1883" i="12" s="1"/>
  <c r="P1885" i="12" l="1"/>
  <c r="Q1884" i="12"/>
  <c r="S1884" i="12" s="1"/>
  <c r="P1886" i="12" l="1"/>
  <c r="Q1885" i="12"/>
  <c r="S1885" i="12" s="1"/>
  <c r="P1887" i="12" l="1"/>
  <c r="Q1886" i="12"/>
  <c r="S1886" i="12" s="1"/>
  <c r="S1887" i="12" s="1"/>
  <c r="P1888" i="12" l="1"/>
  <c r="Q1887" i="12"/>
  <c r="R1887" i="12" s="1"/>
  <c r="R1888" i="12" s="1"/>
  <c r="R1889" i="12" s="1"/>
  <c r="R1890" i="12" s="1"/>
  <c r="P1889" i="12" l="1"/>
  <c r="Q1888" i="12"/>
  <c r="S1888" i="12" s="1"/>
  <c r="P1890" i="12" l="1"/>
  <c r="Q1889" i="12"/>
  <c r="S1889" i="12" s="1"/>
  <c r="P1891" i="12" l="1"/>
  <c r="Q1890" i="12"/>
  <c r="S1890" i="12" s="1"/>
  <c r="S1891" i="12" s="1"/>
  <c r="P1892" i="12" l="1"/>
  <c r="Q1891" i="12"/>
  <c r="R1891" i="12" s="1"/>
  <c r="R1892" i="12" s="1"/>
  <c r="R1893" i="12" s="1"/>
  <c r="R1894" i="12" s="1"/>
  <c r="R1895" i="12" s="1"/>
  <c r="R1896" i="12" s="1"/>
  <c r="R1897" i="12" s="1"/>
  <c r="R1898" i="12" s="1"/>
  <c r="R1899" i="12" s="1"/>
  <c r="R1900" i="12" s="1"/>
  <c r="R1901" i="12" s="1"/>
  <c r="P1893" i="12" l="1"/>
  <c r="Q1892" i="12"/>
  <c r="S1892" i="12" s="1"/>
  <c r="P1894" i="12" l="1"/>
  <c r="Q1893" i="12"/>
  <c r="S1893" i="12" s="1"/>
  <c r="P1895" i="12" l="1"/>
  <c r="Q1894" i="12"/>
  <c r="S1894" i="12" s="1"/>
  <c r="P1896" i="12" l="1"/>
  <c r="Q1895" i="12"/>
  <c r="S1895" i="12" s="1"/>
  <c r="P1897" i="12" l="1"/>
  <c r="Q1896" i="12"/>
  <c r="S1896" i="12" s="1"/>
  <c r="P1898" i="12" l="1"/>
  <c r="Q1897" i="12"/>
  <c r="S1897" i="12" s="1"/>
  <c r="P1899" i="12" l="1"/>
  <c r="Q1898" i="12"/>
  <c r="S1898" i="12" s="1"/>
  <c r="P1900" i="12" l="1"/>
  <c r="Q1899" i="12"/>
  <c r="S1899" i="12" s="1"/>
  <c r="P1901" i="12" l="1"/>
  <c r="Q1900" i="12"/>
  <c r="S1900" i="12" s="1"/>
  <c r="P1902" i="12" l="1"/>
  <c r="Q1901" i="12"/>
  <c r="S1901" i="12" s="1"/>
  <c r="S1902" i="12" s="1"/>
  <c r="P1903" i="12" l="1"/>
  <c r="Q1902" i="12"/>
  <c r="R1902" i="12" s="1"/>
  <c r="R1903" i="12" s="1"/>
  <c r="R1904" i="12" s="1"/>
  <c r="R1905" i="12" s="1"/>
  <c r="R1906" i="12" s="1"/>
  <c r="R1907" i="12" s="1"/>
  <c r="R1908" i="12" s="1"/>
  <c r="P1904" i="12" l="1"/>
  <c r="Q1903" i="12"/>
  <c r="S1903" i="12" s="1"/>
  <c r="P1905" i="12" l="1"/>
  <c r="Q1904" i="12"/>
  <c r="S1904" i="12" s="1"/>
  <c r="P1906" i="12" l="1"/>
  <c r="Q1905" i="12"/>
  <c r="S1905" i="12" s="1"/>
  <c r="P1907" i="12" l="1"/>
  <c r="Q1906" i="12"/>
  <c r="S1906" i="12" s="1"/>
  <c r="P1908" i="12" l="1"/>
  <c r="Q1907" i="12"/>
  <c r="S1907" i="12" s="1"/>
  <c r="P1909" i="12" l="1"/>
  <c r="Q1908" i="12"/>
  <c r="S1908" i="12" s="1"/>
  <c r="S1909" i="12" s="1"/>
  <c r="S1910" i="12" s="1"/>
  <c r="P1910" i="12" l="1"/>
  <c r="Q1909" i="12"/>
  <c r="R1909" i="12" s="1"/>
  <c r="P1911" i="12" l="1"/>
  <c r="Q1910" i="12"/>
  <c r="R1910" i="12" s="1"/>
  <c r="R1911" i="12" s="1"/>
  <c r="R1912" i="12" s="1"/>
  <c r="R1913" i="12" s="1"/>
  <c r="R1914" i="12" s="1"/>
  <c r="P1912" i="12" l="1"/>
  <c r="Q1911" i="12"/>
  <c r="S1911" i="12" s="1"/>
  <c r="P1913" i="12" l="1"/>
  <c r="Q1912" i="12"/>
  <c r="S1912" i="12" s="1"/>
  <c r="P1914" i="12" l="1"/>
  <c r="Q1913" i="12"/>
  <c r="S1913" i="12" s="1"/>
  <c r="P1915" i="12" l="1"/>
  <c r="Q1914" i="12"/>
  <c r="S1914" i="12" s="1"/>
  <c r="S1915" i="12" s="1"/>
  <c r="P1916" i="12" l="1"/>
  <c r="Q1915" i="12"/>
  <c r="R1915" i="12" s="1"/>
  <c r="R1916" i="12" s="1"/>
  <c r="R1917" i="12" s="1"/>
  <c r="R1918" i="12" s="1"/>
  <c r="R1919" i="12" s="1"/>
  <c r="R1920" i="12" s="1"/>
  <c r="R1921" i="12" s="1"/>
  <c r="P1917" i="12" l="1"/>
  <c r="Q1916" i="12"/>
  <c r="S1916" i="12" s="1"/>
  <c r="P1918" i="12" l="1"/>
  <c r="Q1917" i="12"/>
  <c r="S1917" i="12" s="1"/>
  <c r="P1919" i="12" l="1"/>
  <c r="Q1918" i="12"/>
  <c r="S1918" i="12" s="1"/>
  <c r="S1919" i="12" s="1"/>
  <c r="P1920" i="12" l="1"/>
  <c r="Q1919" i="12"/>
  <c r="P1921" i="12" l="1"/>
  <c r="Q1920" i="12"/>
  <c r="S1920" i="12" s="1"/>
  <c r="P1922" i="12" l="1"/>
  <c r="Q1921" i="12"/>
  <c r="S1921" i="12" s="1"/>
  <c r="S1922" i="12" s="1"/>
  <c r="P1923" i="12" l="1"/>
  <c r="Q1922" i="12"/>
  <c r="R1922" i="12" s="1"/>
  <c r="R1923" i="12" s="1"/>
  <c r="R1924" i="12" s="1"/>
  <c r="R1925" i="12" s="1"/>
  <c r="R1926" i="12" s="1"/>
  <c r="R1927" i="12" s="1"/>
  <c r="R1928" i="12" s="1"/>
  <c r="P1924" i="12" l="1"/>
  <c r="Q1923" i="12"/>
  <c r="S1923" i="12" s="1"/>
  <c r="P1925" i="12" l="1"/>
  <c r="Q1924" i="12"/>
  <c r="S1924" i="12" s="1"/>
  <c r="P1926" i="12" l="1"/>
  <c r="Q1925" i="12"/>
  <c r="S1925" i="12" s="1"/>
  <c r="P1927" i="12" l="1"/>
  <c r="Q1926" i="12"/>
  <c r="S1926" i="12" s="1"/>
  <c r="P1928" i="12" l="1"/>
  <c r="Q1927" i="12"/>
  <c r="S1927" i="12" s="1"/>
  <c r="P1929" i="12" l="1"/>
  <c r="Q1928" i="12"/>
  <c r="S1928" i="12" s="1"/>
  <c r="S1929" i="12" s="1"/>
  <c r="S1930" i="12" s="1"/>
  <c r="P1930" i="12" l="1"/>
  <c r="Q1929" i="12"/>
  <c r="R1929" i="12" s="1"/>
  <c r="P1931" i="12" l="1"/>
  <c r="Q1930" i="12"/>
  <c r="R1930" i="12" s="1"/>
  <c r="R1931" i="12" s="1"/>
  <c r="R1932" i="12" s="1"/>
  <c r="P1932" i="12" l="1"/>
  <c r="Q1931" i="12"/>
  <c r="S1931" i="12" s="1"/>
  <c r="P1933" i="12" l="1"/>
  <c r="Q1932" i="12"/>
  <c r="S1932" i="12" s="1"/>
  <c r="S1933" i="12" s="1"/>
  <c r="P1934" i="12" l="1"/>
  <c r="Q1933" i="12"/>
  <c r="R1933" i="12" s="1"/>
  <c r="R1934" i="12" s="1"/>
  <c r="R1935" i="12" s="1"/>
  <c r="R1936" i="12" s="1"/>
  <c r="R1937" i="12" s="1"/>
  <c r="P1935" i="12" l="1"/>
  <c r="Q1934" i="12"/>
  <c r="S1934" i="12" s="1"/>
  <c r="P1936" i="12" l="1"/>
  <c r="Q1935" i="12"/>
  <c r="S1935" i="12" s="1"/>
  <c r="P1937" i="12" l="1"/>
  <c r="Q1936" i="12"/>
  <c r="S1936" i="12" s="1"/>
  <c r="P1938" i="12" l="1"/>
  <c r="Q1937" i="12"/>
  <c r="S1937" i="12" s="1"/>
  <c r="S1938" i="12" s="1"/>
  <c r="P1939" i="12" l="1"/>
  <c r="Q1938" i="12"/>
  <c r="R1938" i="12" s="1"/>
  <c r="R1939" i="12" s="1"/>
  <c r="R1940" i="12" s="1"/>
  <c r="R1941" i="12" s="1"/>
  <c r="P1940" i="12" l="1"/>
  <c r="Q1939" i="12"/>
  <c r="S1939" i="12" s="1"/>
  <c r="P1941" i="12" l="1"/>
  <c r="Q1940" i="12"/>
  <c r="S1940" i="12" s="1"/>
  <c r="P1942" i="12" l="1"/>
  <c r="Q1941" i="12"/>
  <c r="S1941" i="12" s="1"/>
  <c r="S1942" i="12" s="1"/>
  <c r="S1943" i="12" s="1"/>
  <c r="P1943" i="12" l="1"/>
  <c r="Q1942" i="12"/>
  <c r="R1942" i="12" s="1"/>
  <c r="R1943" i="12" s="1"/>
  <c r="R1944" i="12" s="1"/>
  <c r="R1945" i="12" s="1"/>
  <c r="R1946" i="12" s="1"/>
  <c r="P1944" i="12" l="1"/>
  <c r="Q1943" i="12"/>
  <c r="P1945" i="12" l="1"/>
  <c r="Q1944" i="12"/>
  <c r="S1944" i="12" s="1"/>
  <c r="P1946" i="12" l="1"/>
  <c r="Q1945" i="12"/>
  <c r="S1945" i="12" s="1"/>
  <c r="P1947" i="12" l="1"/>
  <c r="Q1946" i="12"/>
  <c r="S1946" i="12" s="1"/>
  <c r="S1947" i="12" s="1"/>
  <c r="S1948" i="12" s="1"/>
  <c r="P1948" i="12" l="1"/>
  <c r="Q1947" i="12"/>
  <c r="R1947" i="12" s="1"/>
  <c r="P1949" i="12" l="1"/>
  <c r="Q1948" i="12"/>
  <c r="R1948" i="12" s="1"/>
  <c r="R1949" i="12" s="1"/>
  <c r="R1950" i="12" s="1"/>
  <c r="R1951" i="12" s="1"/>
  <c r="R1952" i="12" s="1"/>
  <c r="R1953" i="12" s="1"/>
  <c r="R1954" i="12" s="1"/>
  <c r="R1955" i="12" s="1"/>
  <c r="P1950" i="12" l="1"/>
  <c r="Q1949" i="12"/>
  <c r="S1949" i="12" s="1"/>
  <c r="P1951" i="12" l="1"/>
  <c r="Q1950" i="12"/>
  <c r="S1950" i="12" s="1"/>
  <c r="P1952" i="12" l="1"/>
  <c r="Q1951" i="12"/>
  <c r="S1951" i="12" s="1"/>
  <c r="P1953" i="12" l="1"/>
  <c r="Q1952" i="12"/>
  <c r="S1952" i="12" s="1"/>
  <c r="P1954" i="12" l="1"/>
  <c r="Q1953" i="12"/>
  <c r="S1953" i="12" s="1"/>
  <c r="P1955" i="12" l="1"/>
  <c r="Q1954" i="12"/>
  <c r="S1954" i="12" s="1"/>
  <c r="P1956" i="12" l="1"/>
  <c r="Q1955" i="12"/>
  <c r="S1955" i="12" s="1"/>
  <c r="S1956" i="12" s="1"/>
  <c r="P1957" i="12" l="1"/>
  <c r="Q1956" i="12"/>
  <c r="R1956" i="12" s="1"/>
  <c r="R1957" i="12" s="1"/>
  <c r="R1958" i="12" s="1"/>
  <c r="R1959" i="12" s="1"/>
  <c r="R1960" i="12" s="1"/>
  <c r="R1961" i="12" s="1"/>
  <c r="P1958" i="12" l="1"/>
  <c r="Q1957" i="12"/>
  <c r="S1957" i="12" s="1"/>
  <c r="P1959" i="12" l="1"/>
  <c r="Q1958" i="12"/>
  <c r="S1958" i="12" s="1"/>
  <c r="P1960" i="12" l="1"/>
  <c r="Q1959" i="12"/>
  <c r="S1959" i="12" s="1"/>
  <c r="P1961" i="12" l="1"/>
  <c r="Q1960" i="12"/>
  <c r="S1960" i="12" s="1"/>
  <c r="P1962" i="12" l="1"/>
  <c r="Q1961" i="12"/>
  <c r="S1961" i="12" s="1"/>
  <c r="S1962" i="12" s="1"/>
  <c r="P1963" i="12" l="1"/>
  <c r="Q1962" i="12"/>
  <c r="R1962" i="12" s="1"/>
  <c r="R1963" i="12" s="1"/>
  <c r="R1964" i="12" s="1"/>
  <c r="P1964" i="12" l="1"/>
  <c r="Q1963" i="12"/>
  <c r="S1963" i="12" s="1"/>
  <c r="P1965" i="12" l="1"/>
  <c r="Q1964" i="12"/>
  <c r="S1964" i="12" s="1"/>
  <c r="S1965" i="12" s="1"/>
  <c r="S1966" i="12" s="1"/>
  <c r="P1966" i="12" l="1"/>
  <c r="Q1965" i="12"/>
  <c r="R1965" i="12" s="1"/>
  <c r="P1967" i="12" l="1"/>
  <c r="Q1966" i="12"/>
  <c r="R1966" i="12" s="1"/>
  <c r="R1967" i="12" s="1"/>
  <c r="R1968" i="12" s="1"/>
  <c r="P1968" i="12" l="1"/>
  <c r="Q1967" i="12"/>
  <c r="S1967" i="12" s="1"/>
  <c r="P1969" i="12" l="1"/>
  <c r="Q1968" i="12"/>
  <c r="S1968" i="12" s="1"/>
  <c r="S1969" i="12" s="1"/>
  <c r="S1970" i="12" s="1"/>
  <c r="P1970" i="12" l="1"/>
  <c r="Q1969" i="12"/>
  <c r="R1969" i="12" s="1"/>
  <c r="R1970" i="12" s="1"/>
  <c r="R1971" i="12" s="1"/>
  <c r="R1972" i="12" s="1"/>
  <c r="R1973" i="12" s="1"/>
  <c r="R1974" i="12" s="1"/>
  <c r="R1975" i="12" s="1"/>
  <c r="P1971" i="12" l="1"/>
  <c r="Q1970" i="12"/>
  <c r="P1972" i="12" l="1"/>
  <c r="Q1971" i="12"/>
  <c r="S1971" i="12" s="1"/>
  <c r="P1973" i="12" l="1"/>
  <c r="Q1972" i="12"/>
  <c r="S1972" i="12" s="1"/>
  <c r="P1974" i="12" l="1"/>
  <c r="Q1973" i="12"/>
  <c r="S1973" i="12" s="1"/>
  <c r="P1975" i="12" l="1"/>
  <c r="Q1974" i="12"/>
  <c r="S1974" i="12" s="1"/>
  <c r="P1976" i="12" l="1"/>
  <c r="Q1975" i="12"/>
  <c r="S1975" i="12" s="1"/>
  <c r="S1976" i="12" s="1"/>
  <c r="S1977" i="12" s="1"/>
  <c r="P1977" i="12" l="1"/>
  <c r="Q1976" i="12"/>
  <c r="R1976" i="12" s="1"/>
  <c r="R1977" i="12" s="1"/>
  <c r="R1978" i="12" s="1"/>
  <c r="R1979" i="12" s="1"/>
  <c r="P1978" i="12" l="1"/>
  <c r="Q1977" i="12"/>
  <c r="P1979" i="12" l="1"/>
  <c r="Q1978" i="12"/>
  <c r="S1978" i="12" s="1"/>
  <c r="P1980" i="12" l="1"/>
  <c r="Q1979" i="12"/>
  <c r="S1979" i="12" s="1"/>
  <c r="S1980" i="12" s="1"/>
  <c r="S1981" i="12" s="1"/>
  <c r="P1981" i="12" l="1"/>
  <c r="Q1980" i="12"/>
  <c r="R1980" i="12" s="1"/>
  <c r="P1982" i="12" l="1"/>
  <c r="Q1981" i="12"/>
  <c r="R1981" i="12" s="1"/>
  <c r="R1982" i="12" s="1"/>
  <c r="R1983" i="12" s="1"/>
  <c r="R1984" i="12" s="1"/>
  <c r="R1985" i="12" s="1"/>
  <c r="R1986" i="12" s="1"/>
  <c r="P1983" i="12" l="1"/>
  <c r="Q1982" i="12"/>
  <c r="S1982" i="12" s="1"/>
  <c r="P1984" i="12" l="1"/>
  <c r="Q1983" i="12"/>
  <c r="S1983" i="12" s="1"/>
  <c r="P1985" i="12" l="1"/>
  <c r="Q1984" i="12"/>
  <c r="S1984" i="12" s="1"/>
  <c r="P1986" i="12" l="1"/>
  <c r="Q1985" i="12"/>
  <c r="S1985" i="12" s="1"/>
  <c r="P1987" i="12" l="1"/>
  <c r="Q1986" i="12"/>
  <c r="S1986" i="12" s="1"/>
  <c r="S1987" i="12" s="1"/>
  <c r="P1988" i="12" l="1"/>
  <c r="Q1987" i="12"/>
  <c r="R1987" i="12" s="1"/>
  <c r="R1988" i="12" s="1"/>
  <c r="R1989" i="12" s="1"/>
  <c r="R1990" i="12" s="1"/>
  <c r="R1991" i="12" s="1"/>
  <c r="R1992" i="12" s="1"/>
  <c r="R1993" i="12" s="1"/>
  <c r="R1994" i="12" s="1"/>
  <c r="P1989" i="12" l="1"/>
  <c r="Q1988" i="12"/>
  <c r="S1988" i="12" s="1"/>
  <c r="P1990" i="12" l="1"/>
  <c r="Q1989" i="12"/>
  <c r="S1989" i="12" s="1"/>
  <c r="P1991" i="12" l="1"/>
  <c r="Q1990" i="12"/>
  <c r="S1990" i="12" s="1"/>
  <c r="S1991" i="12" s="1"/>
  <c r="P1992" i="12" l="1"/>
  <c r="Q1991" i="12"/>
  <c r="P1993" i="12" l="1"/>
  <c r="Q1992" i="12"/>
  <c r="S1992" i="12" s="1"/>
  <c r="P1994" i="12" l="1"/>
  <c r="Q1993" i="12"/>
  <c r="S1993" i="12" s="1"/>
  <c r="P1995" i="12" l="1"/>
  <c r="Q1994" i="12"/>
  <c r="S1994" i="12" s="1"/>
  <c r="S1995" i="12" s="1"/>
  <c r="S1996" i="12" s="1"/>
  <c r="S1997" i="12" s="1"/>
  <c r="P1996" i="12" l="1"/>
  <c r="Q1995" i="12"/>
  <c r="R1995" i="12" s="1"/>
  <c r="P1997" i="12" l="1"/>
  <c r="Q1996" i="12"/>
  <c r="R1996" i="12" s="1"/>
  <c r="R1997" i="12" s="1"/>
  <c r="R1998" i="12" s="1"/>
  <c r="R1999" i="12" s="1"/>
  <c r="P1998" i="12" l="1"/>
  <c r="Q1997" i="12"/>
  <c r="P1999" i="12" l="1"/>
  <c r="Q1998" i="12"/>
  <c r="S1998" i="12" s="1"/>
  <c r="P2000" i="12" l="1"/>
  <c r="Q1999" i="12"/>
  <c r="S1999" i="12" s="1"/>
  <c r="S2000" i="12" s="1"/>
  <c r="P2001" i="12" l="1"/>
  <c r="Q2000" i="12"/>
  <c r="R2000" i="12" s="1"/>
  <c r="R2001" i="12" s="1"/>
  <c r="P2002" i="12" l="1"/>
  <c r="Q2001" i="12"/>
  <c r="S2001" i="12" s="1"/>
  <c r="S2002" i="12" s="1"/>
  <c r="P2003" i="12" l="1"/>
  <c r="Q2002" i="12"/>
  <c r="R2002" i="12" s="1"/>
  <c r="R2003" i="12" s="1"/>
  <c r="R2004" i="12" s="1"/>
  <c r="P2004" i="12" l="1"/>
  <c r="Q2003" i="12"/>
  <c r="S2003" i="12" s="1"/>
  <c r="P2005" i="12" l="1"/>
  <c r="Q2004" i="12"/>
  <c r="S2004" i="12" s="1"/>
  <c r="S2005" i="12" s="1"/>
  <c r="S2006" i="12" s="1"/>
  <c r="P2006" i="12" l="1"/>
  <c r="Q2005" i="12"/>
  <c r="R2005" i="12" s="1"/>
  <c r="P2007" i="12" l="1"/>
  <c r="Q2006" i="12"/>
  <c r="R2006" i="12" s="1"/>
  <c r="R2007" i="12" s="1"/>
  <c r="R2008" i="12" s="1"/>
  <c r="R2009" i="12" s="1"/>
  <c r="R2010" i="12" s="1"/>
  <c r="R2011" i="12" s="1"/>
  <c r="R2012" i="12" s="1"/>
  <c r="P2008" i="12" l="1"/>
  <c r="Q2007" i="12"/>
  <c r="S2007" i="12" s="1"/>
  <c r="P2009" i="12" l="1"/>
  <c r="Q2008" i="12"/>
  <c r="S2008" i="12" s="1"/>
  <c r="P2010" i="12" l="1"/>
  <c r="Q2009" i="12"/>
  <c r="S2009" i="12" s="1"/>
  <c r="P2011" i="12" l="1"/>
  <c r="Q2010" i="12"/>
  <c r="S2010" i="12" s="1"/>
  <c r="P2012" i="12" l="1"/>
  <c r="Q2011" i="12"/>
  <c r="S2011" i="12" s="1"/>
  <c r="P2013" i="12" l="1"/>
  <c r="Q2012" i="12"/>
  <c r="S2012" i="12" s="1"/>
  <c r="S2013" i="12" s="1"/>
  <c r="P2014" i="12" l="1"/>
  <c r="Q2013" i="12"/>
  <c r="R2013" i="12" s="1"/>
  <c r="R2014" i="12" s="1"/>
  <c r="R2015" i="12" s="1"/>
  <c r="R2016" i="12" s="1"/>
  <c r="P2015" i="12" l="1"/>
  <c r="Q2014" i="12"/>
  <c r="S2014" i="12" s="1"/>
  <c r="P2016" i="12" l="1"/>
  <c r="Q2015" i="12"/>
  <c r="S2015" i="12" s="1"/>
  <c r="P2017" i="12" l="1"/>
  <c r="Q2016" i="12"/>
  <c r="S2016" i="12" s="1"/>
  <c r="S2017" i="12" s="1"/>
  <c r="P2018" i="12" l="1"/>
  <c r="Q2017" i="12"/>
  <c r="R2017" i="12" s="1"/>
  <c r="R2018" i="12" s="1"/>
  <c r="R2019" i="12" s="1"/>
  <c r="R2020" i="12" s="1"/>
  <c r="R2021" i="12" s="1"/>
  <c r="R2022" i="12" s="1"/>
  <c r="R2023" i="12" s="1"/>
  <c r="R2024" i="12" s="1"/>
  <c r="P2019" i="12" l="1"/>
  <c r="Q2018" i="12"/>
  <c r="S2018" i="12" s="1"/>
  <c r="P2020" i="12" l="1"/>
  <c r="Q2019" i="12"/>
  <c r="S2019" i="12" s="1"/>
  <c r="P2021" i="12" l="1"/>
  <c r="Q2020" i="12"/>
  <c r="S2020" i="12" s="1"/>
  <c r="P2022" i="12" l="1"/>
  <c r="Q2021" i="12"/>
  <c r="S2021" i="12" s="1"/>
  <c r="P2023" i="12" l="1"/>
  <c r="Q2022" i="12"/>
  <c r="S2022" i="12" s="1"/>
  <c r="P2024" i="12" l="1"/>
  <c r="Q2023" i="12"/>
  <c r="S2023" i="12" s="1"/>
  <c r="P2025" i="12" l="1"/>
  <c r="Q2024" i="12"/>
  <c r="S2024" i="12" s="1"/>
  <c r="S2025" i="12" s="1"/>
  <c r="P2026" i="12" l="1"/>
  <c r="Q2025" i="12"/>
  <c r="R2025" i="12" s="1"/>
  <c r="R2026" i="12" s="1"/>
  <c r="R2027" i="12" s="1"/>
  <c r="R2028" i="12" s="1"/>
  <c r="P2027" i="12" l="1"/>
  <c r="Q2026" i="12"/>
  <c r="S2026" i="12" s="1"/>
  <c r="P2028" i="12" l="1"/>
  <c r="Q2027" i="12"/>
  <c r="S2027" i="12" s="1"/>
  <c r="S2028" i="12" s="1"/>
  <c r="S2029" i="12" s="1"/>
  <c r="P2029" i="12" l="1"/>
  <c r="Q2028" i="12"/>
  <c r="P2030" i="12" l="1"/>
  <c r="Q2029" i="12"/>
  <c r="R2029" i="12" s="1"/>
  <c r="R2030" i="12" s="1"/>
  <c r="R2031" i="12" s="1"/>
  <c r="R2032" i="12" s="1"/>
  <c r="R2033" i="12" s="1"/>
  <c r="R2034" i="12" s="1"/>
  <c r="R2035" i="12" s="1"/>
  <c r="P2031" i="12" l="1"/>
  <c r="Q2030" i="12"/>
  <c r="S2030" i="12" s="1"/>
  <c r="P2032" i="12" l="1"/>
  <c r="Q2031" i="12"/>
  <c r="S2031" i="12" s="1"/>
  <c r="P2033" i="12" l="1"/>
  <c r="Q2032" i="12"/>
  <c r="S2032" i="12" s="1"/>
  <c r="S2033" i="12" s="1"/>
  <c r="S2034" i="12" s="1"/>
  <c r="P2034" i="12" l="1"/>
  <c r="Q2033" i="12"/>
  <c r="P2035" i="12" l="1"/>
  <c r="Q2034" i="12"/>
  <c r="P2036" i="12" l="1"/>
  <c r="Q2035" i="12"/>
  <c r="S2035" i="12" s="1"/>
  <c r="S2036" i="12" s="1"/>
  <c r="P2037" i="12" l="1"/>
  <c r="Q2036" i="12"/>
  <c r="R2036" i="12" s="1"/>
  <c r="R2037" i="12" s="1"/>
  <c r="P2038" i="12" l="1"/>
  <c r="Q2037" i="12"/>
  <c r="S2037" i="12" s="1"/>
  <c r="S2038" i="12" s="1"/>
  <c r="P2039" i="12" l="1"/>
  <c r="Q2038" i="12"/>
  <c r="R2038" i="12" s="1"/>
  <c r="R2039" i="12" s="1"/>
  <c r="R2040" i="12" s="1"/>
  <c r="R2041" i="12" s="1"/>
  <c r="R2042" i="12" s="1"/>
  <c r="R2043" i="12" s="1"/>
  <c r="R2044" i="12" s="1"/>
  <c r="R2045" i="12" s="1"/>
  <c r="R2046" i="12" s="1"/>
  <c r="R2047" i="12" s="1"/>
  <c r="R2048" i="12" s="1"/>
  <c r="R2049" i="12" s="1"/>
  <c r="R2050" i="12" s="1"/>
  <c r="R2051" i="12" s="1"/>
  <c r="P2040" i="12" l="1"/>
  <c r="Q2039" i="12"/>
  <c r="S2039" i="12" s="1"/>
  <c r="P2041" i="12" l="1"/>
  <c r="Q2040" i="12"/>
  <c r="S2040" i="12" s="1"/>
  <c r="P2042" i="12" l="1"/>
  <c r="Q2041" i="12"/>
  <c r="S2041" i="12" s="1"/>
  <c r="P2043" i="12" l="1"/>
  <c r="Q2042" i="12"/>
  <c r="S2042" i="12" s="1"/>
  <c r="P2044" i="12" l="1"/>
  <c r="Q2043" i="12"/>
  <c r="S2043" i="12" s="1"/>
  <c r="P2045" i="12" l="1"/>
  <c r="Q2044" i="12"/>
  <c r="S2044" i="12" s="1"/>
  <c r="P2046" i="12" l="1"/>
  <c r="Q2045" i="12"/>
  <c r="S2045" i="12" s="1"/>
  <c r="P2047" i="12" l="1"/>
  <c r="Q2046" i="12"/>
  <c r="S2046" i="12" s="1"/>
  <c r="P2048" i="12" l="1"/>
  <c r="Q2047" i="12"/>
  <c r="S2047" i="12" s="1"/>
  <c r="P2049" i="12" l="1"/>
  <c r="Q2048" i="12"/>
  <c r="S2048" i="12" s="1"/>
  <c r="S2049" i="12" s="1"/>
  <c r="P2050" i="12" l="1"/>
  <c r="Q2049" i="12"/>
  <c r="P2051" i="12" l="1"/>
  <c r="Q2050" i="12"/>
  <c r="S2050" i="12" s="1"/>
  <c r="P2052" i="12" l="1"/>
  <c r="Q2051" i="12"/>
  <c r="S2051" i="12" s="1"/>
  <c r="S2052" i="12" s="1"/>
  <c r="S2053" i="12" s="1"/>
  <c r="S2054" i="12" s="1"/>
  <c r="P2053" i="12" l="1"/>
  <c r="Q2052" i="12"/>
  <c r="R2052" i="12" s="1"/>
  <c r="P2054" i="12" l="1"/>
  <c r="Q2053" i="12"/>
  <c r="R2053" i="12" s="1"/>
  <c r="P2055" i="12" l="1"/>
  <c r="Q2054" i="12"/>
  <c r="R2054" i="12" s="1"/>
  <c r="R2055" i="12" s="1"/>
  <c r="R2056" i="12" s="1"/>
  <c r="R2057" i="12" s="1"/>
  <c r="P2056" i="12" l="1"/>
  <c r="Q2055" i="12"/>
  <c r="S2055" i="12" s="1"/>
  <c r="P2057" i="12" l="1"/>
  <c r="Q2056" i="12"/>
  <c r="S2056" i="12" s="1"/>
  <c r="P2058" i="12" l="1"/>
  <c r="Q2057" i="12"/>
  <c r="S2057" i="12" s="1"/>
  <c r="S2058" i="12" s="1"/>
  <c r="S2059" i="12" s="1"/>
  <c r="S2060" i="12" s="1"/>
  <c r="P2059" i="12" l="1"/>
  <c r="Q2058" i="12"/>
  <c r="R2058" i="12" s="1"/>
  <c r="R2059" i="12" s="1"/>
  <c r="R2060" i="12" s="1"/>
  <c r="R2061" i="12" s="1"/>
  <c r="R2062" i="12" s="1"/>
  <c r="R2063" i="12" s="1"/>
  <c r="P2060" i="12" l="1"/>
  <c r="Q2059" i="12"/>
  <c r="P2061" i="12" l="1"/>
  <c r="Q2060" i="12"/>
  <c r="P2062" i="12" l="1"/>
  <c r="Q2061" i="12"/>
  <c r="S2061" i="12" s="1"/>
  <c r="P2063" i="12" l="1"/>
  <c r="Q2062" i="12"/>
  <c r="S2062" i="12" s="1"/>
  <c r="P2064" i="12" l="1"/>
  <c r="Q2063" i="12"/>
  <c r="S2063" i="12" s="1"/>
  <c r="S2064" i="12" s="1"/>
  <c r="P2065" i="12" l="1"/>
  <c r="Q2064" i="12"/>
  <c r="R2064" i="12" s="1"/>
  <c r="R2065" i="12" s="1"/>
  <c r="R2066" i="12" s="1"/>
  <c r="R2067" i="12" s="1"/>
  <c r="P2066" i="12" l="1"/>
  <c r="Q2065" i="12"/>
  <c r="S2065" i="12" s="1"/>
  <c r="S2066" i="12" s="1"/>
  <c r="P2067" i="12" l="1"/>
  <c r="Q2066" i="12"/>
  <c r="P2068" i="12" l="1"/>
  <c r="Q2067" i="12"/>
  <c r="S2067" i="12" s="1"/>
  <c r="S2068" i="12" s="1"/>
  <c r="S2069" i="12" s="1"/>
  <c r="S2070" i="12" s="1"/>
  <c r="P2069" i="12" l="1"/>
  <c r="Q2068" i="12"/>
  <c r="R2068" i="12" s="1"/>
  <c r="P2070" i="12" l="1"/>
  <c r="Q2069" i="12"/>
  <c r="R2069" i="12" s="1"/>
  <c r="P2071" i="12" l="1"/>
  <c r="Q2070" i="12"/>
  <c r="R2070" i="12" s="1"/>
  <c r="R2071" i="12" s="1"/>
  <c r="P2072" i="12" l="1"/>
  <c r="Q2071" i="12"/>
  <c r="S2071" i="12" s="1"/>
  <c r="S2072" i="12" s="1"/>
  <c r="P2073" i="12" l="1"/>
  <c r="Q2072" i="12"/>
  <c r="R2072" i="12" s="1"/>
  <c r="R2073" i="12" s="1"/>
  <c r="R2074" i="12" s="1"/>
  <c r="R2075" i="12" s="1"/>
  <c r="R2076" i="12" s="1"/>
  <c r="R2077" i="12" s="1"/>
  <c r="R2078" i="12" s="1"/>
  <c r="R2079" i="12" s="1"/>
  <c r="R2080" i="12" s="1"/>
  <c r="R2081" i="12" s="1"/>
  <c r="P2074" i="12" l="1"/>
  <c r="Q2073" i="12"/>
  <c r="S2073" i="12" s="1"/>
  <c r="S2074" i="12" s="1"/>
  <c r="P2075" i="12" l="1"/>
  <c r="Q2074" i="12"/>
  <c r="P2076" i="12" l="1"/>
  <c r="Q2075" i="12"/>
  <c r="S2075" i="12" s="1"/>
  <c r="P2077" i="12" l="1"/>
  <c r="Q2076" i="12"/>
  <c r="S2076" i="12" s="1"/>
  <c r="P2078" i="12" l="1"/>
  <c r="Q2077" i="12"/>
  <c r="S2077" i="12" s="1"/>
  <c r="P2079" i="12" l="1"/>
  <c r="Q2078" i="12"/>
  <c r="S2078" i="12" s="1"/>
  <c r="P2080" i="12" l="1"/>
  <c r="Q2079" i="12"/>
  <c r="S2079" i="12" s="1"/>
  <c r="P2081" i="12" l="1"/>
  <c r="Q2080" i="12"/>
  <c r="S2080" i="12" s="1"/>
  <c r="P2082" i="12" l="1"/>
  <c r="Q2081" i="12"/>
  <c r="S2081" i="12" s="1"/>
  <c r="S2082" i="12" s="1"/>
  <c r="P2083" i="12" l="1"/>
  <c r="Q2082" i="12"/>
  <c r="R2082" i="12" s="1"/>
  <c r="R2083" i="12" s="1"/>
  <c r="R2084" i="12" s="1"/>
  <c r="R2085" i="12" s="1"/>
  <c r="P2084" i="12" l="1"/>
  <c r="Q2083" i="12"/>
  <c r="S2083" i="12" s="1"/>
  <c r="P2085" i="12" l="1"/>
  <c r="Q2084" i="12"/>
  <c r="S2084" i="12" s="1"/>
  <c r="P2086" i="12" l="1"/>
  <c r="Q2085" i="12"/>
  <c r="S2085" i="12" s="1"/>
  <c r="S2086" i="12" s="1"/>
  <c r="S2087" i="12" s="1"/>
  <c r="P2087" i="12" l="1"/>
  <c r="Q2086" i="12"/>
  <c r="R2086" i="12" s="1"/>
  <c r="P2088" i="12" l="1"/>
  <c r="Q2087" i="12"/>
  <c r="R2087" i="12" s="1"/>
  <c r="R2088" i="12" s="1"/>
  <c r="R2089" i="12" s="1"/>
  <c r="R2090" i="12" s="1"/>
  <c r="R2091" i="12" s="1"/>
  <c r="R2092" i="12" s="1"/>
  <c r="R2093" i="12" s="1"/>
  <c r="P2089" i="12" l="1"/>
  <c r="Q2088" i="12"/>
  <c r="S2088" i="12" s="1"/>
  <c r="P2090" i="12" l="1"/>
  <c r="Q2089" i="12"/>
  <c r="S2089" i="12" s="1"/>
  <c r="P2091" i="12" l="1"/>
  <c r="Q2090" i="12"/>
  <c r="S2090" i="12" s="1"/>
  <c r="P2092" i="12" l="1"/>
  <c r="Q2091" i="12"/>
  <c r="S2091" i="12" s="1"/>
  <c r="P2093" i="12" l="1"/>
  <c r="Q2092" i="12"/>
  <c r="S2092" i="12" s="1"/>
  <c r="P2094" i="12" l="1"/>
  <c r="Q2093" i="12"/>
  <c r="S2093" i="12" s="1"/>
  <c r="S2094" i="12" s="1"/>
  <c r="P2095" i="12" l="1"/>
  <c r="Q2094" i="12"/>
  <c r="R2094" i="12" s="1"/>
  <c r="R2095" i="12" s="1"/>
  <c r="R2096" i="12" s="1"/>
  <c r="R2097" i="12" s="1"/>
  <c r="R2098" i="12" s="1"/>
  <c r="R2099" i="12" s="1"/>
  <c r="P2096" i="12" l="1"/>
  <c r="Q2095" i="12"/>
  <c r="S2095" i="12" s="1"/>
  <c r="P2097" i="12" l="1"/>
  <c r="Q2096" i="12"/>
  <c r="S2096" i="12" s="1"/>
  <c r="P2098" i="12" l="1"/>
  <c r="Q2097" i="12"/>
  <c r="S2097" i="12" s="1"/>
  <c r="P2099" i="12" l="1"/>
  <c r="Q2098" i="12"/>
  <c r="S2098" i="12" s="1"/>
  <c r="P2100" i="12" l="1"/>
  <c r="Q2099" i="12"/>
  <c r="S2099" i="12" s="1"/>
  <c r="S2100" i="12" s="1"/>
  <c r="P2101" i="12" l="1"/>
  <c r="Q2100" i="12"/>
  <c r="R2100" i="12" s="1"/>
  <c r="R2101" i="12" s="1"/>
  <c r="R2102" i="12" s="1"/>
  <c r="R2103" i="12" s="1"/>
  <c r="R2104" i="12" s="1"/>
  <c r="P2102" i="12" l="1"/>
  <c r="Q2101" i="12"/>
  <c r="S2101" i="12" s="1"/>
  <c r="P2103" i="12" l="1"/>
  <c r="Q2102" i="12"/>
  <c r="S2102" i="12" s="1"/>
  <c r="P2104" i="12" l="1"/>
  <c r="Q2103" i="12"/>
  <c r="S2103" i="12" s="1"/>
  <c r="P2105" i="12" l="1"/>
  <c r="Q2104" i="12"/>
  <c r="S2104" i="12" s="1"/>
  <c r="S2105" i="12" s="1"/>
  <c r="P2106" i="12" l="1"/>
  <c r="Q2105" i="12"/>
  <c r="R2105" i="12" s="1"/>
  <c r="R2106" i="12" s="1"/>
  <c r="R2107" i="12" s="1"/>
  <c r="R2108" i="12" s="1"/>
  <c r="R2109" i="12" s="1"/>
  <c r="R2110" i="12" s="1"/>
  <c r="R2111" i="12" s="1"/>
  <c r="P2107" i="12" l="1"/>
  <c r="Q2106" i="12"/>
  <c r="S2106" i="12" s="1"/>
  <c r="P2108" i="12" l="1"/>
  <c r="Q2107" i="12"/>
  <c r="S2107" i="12" s="1"/>
  <c r="P2109" i="12" l="1"/>
  <c r="Q2108" i="12"/>
  <c r="S2108" i="12" s="1"/>
  <c r="P2110" i="12" l="1"/>
  <c r="Q2109" i="12"/>
  <c r="S2109" i="12" s="1"/>
  <c r="P2111" i="12" l="1"/>
  <c r="Q2110" i="12"/>
  <c r="S2110" i="12" s="1"/>
  <c r="P2112" i="12" l="1"/>
  <c r="Q2111" i="12"/>
  <c r="S2111" i="12" s="1"/>
  <c r="S2112" i="12" s="1"/>
  <c r="P2113" i="12" l="1"/>
  <c r="Q2112" i="12"/>
  <c r="R2112" i="12" s="1"/>
  <c r="R2113" i="12" s="1"/>
  <c r="P2114" i="12" l="1"/>
  <c r="Q2113" i="12"/>
  <c r="S2113" i="12" s="1"/>
  <c r="S2114" i="12" s="1"/>
  <c r="P2115" i="12" l="1"/>
  <c r="Q2114" i="12"/>
  <c r="R2114" i="12" s="1"/>
  <c r="R2115" i="12" s="1"/>
  <c r="R2116" i="12" s="1"/>
  <c r="R2117" i="12" s="1"/>
  <c r="R2118" i="12" s="1"/>
  <c r="R2119" i="12" s="1"/>
  <c r="R2120" i="12" s="1"/>
  <c r="R2121" i="12" s="1"/>
  <c r="P2116" i="12" l="1"/>
  <c r="Q2115" i="12"/>
  <c r="S2115" i="12" s="1"/>
  <c r="P2117" i="12" l="1"/>
  <c r="Q2116" i="12"/>
  <c r="S2116" i="12" s="1"/>
  <c r="P2118" i="12" l="1"/>
  <c r="Q2117" i="12"/>
  <c r="S2117" i="12" s="1"/>
  <c r="P2119" i="12" l="1"/>
  <c r="Q2118" i="12"/>
  <c r="S2118" i="12" s="1"/>
  <c r="P2120" i="12" l="1"/>
  <c r="Q2119" i="12"/>
  <c r="S2119" i="12" s="1"/>
  <c r="P2121" i="12" l="1"/>
  <c r="Q2120" i="12"/>
  <c r="S2120" i="12" s="1"/>
  <c r="P2122" i="12" l="1"/>
  <c r="Q2121" i="12"/>
  <c r="S2121" i="12" s="1"/>
  <c r="S2122" i="12" s="1"/>
  <c r="S2123" i="12" s="1"/>
  <c r="S2124" i="12" s="1"/>
  <c r="P2123" i="12" l="1"/>
  <c r="Q2122" i="12"/>
  <c r="R2122" i="12" s="1"/>
  <c r="R2123" i="12" s="1"/>
  <c r="P2124" i="12" l="1"/>
  <c r="Q2123" i="12"/>
  <c r="P2125" i="12" l="1"/>
  <c r="Q2124" i="12"/>
  <c r="R2124" i="12" s="1"/>
  <c r="R2125" i="12" s="1"/>
  <c r="R2126" i="12" s="1"/>
  <c r="R2127" i="12" s="1"/>
  <c r="R2128" i="12" s="1"/>
  <c r="R2129" i="12" s="1"/>
  <c r="P2126" i="12" l="1"/>
  <c r="Q2125" i="12"/>
  <c r="S2125" i="12" s="1"/>
  <c r="P2127" i="12" l="1"/>
  <c r="Q2126" i="12"/>
  <c r="S2126" i="12" s="1"/>
  <c r="S2127" i="12" s="1"/>
  <c r="P2128" i="12" l="1"/>
  <c r="Q2127" i="12"/>
  <c r="P2129" i="12" l="1"/>
  <c r="Q2128" i="12"/>
  <c r="S2128" i="12" s="1"/>
  <c r="P2130" i="12" l="1"/>
  <c r="Q2129" i="12"/>
  <c r="S2129" i="12" s="1"/>
  <c r="S2130" i="12" s="1"/>
  <c r="P2131" i="12" l="1"/>
  <c r="Q2130" i="12"/>
  <c r="R2130" i="12" s="1"/>
  <c r="R2131" i="12" s="1"/>
  <c r="R2132" i="12" s="1"/>
  <c r="R2133" i="12" s="1"/>
  <c r="R2134" i="12" s="1"/>
  <c r="R2135" i="12" s="1"/>
  <c r="P2132" i="12" l="1"/>
  <c r="Q2131" i="12"/>
  <c r="S2131" i="12" s="1"/>
  <c r="P2133" i="12" l="1"/>
  <c r="Q2132" i="12"/>
  <c r="S2132" i="12" s="1"/>
  <c r="P2134" i="12" l="1"/>
  <c r="Q2133" i="12"/>
  <c r="S2133" i="12" s="1"/>
  <c r="P2135" i="12" l="1"/>
  <c r="Q2134" i="12"/>
  <c r="S2134" i="12" s="1"/>
  <c r="P2136" i="12" l="1"/>
  <c r="Q2135" i="12"/>
  <c r="S2135" i="12" s="1"/>
  <c r="S2136" i="12" s="1"/>
  <c r="P2137" i="12" l="1"/>
  <c r="Q2136" i="12"/>
  <c r="R2136" i="12" s="1"/>
  <c r="R2137" i="12" s="1"/>
  <c r="R2138" i="12" s="1"/>
  <c r="R2139" i="12" s="1"/>
  <c r="R2140" i="12" s="1"/>
  <c r="R2141" i="12" s="1"/>
  <c r="R2142" i="12" s="1"/>
  <c r="R2143" i="12" s="1"/>
  <c r="R2144" i="12" s="1"/>
  <c r="R2145" i="12" s="1"/>
  <c r="P2138" i="12" l="1"/>
  <c r="Q2137" i="12"/>
  <c r="S2137" i="12" s="1"/>
  <c r="P2139" i="12" l="1"/>
  <c r="Q2138" i="12"/>
  <c r="S2138" i="12" s="1"/>
  <c r="P2140" i="12" l="1"/>
  <c r="Q2139" i="12"/>
  <c r="S2139" i="12" s="1"/>
  <c r="P2141" i="12" l="1"/>
  <c r="Q2140" i="12"/>
  <c r="S2140" i="12" s="1"/>
  <c r="P2142" i="12" l="1"/>
  <c r="Q2141" i="12"/>
  <c r="S2141" i="12" s="1"/>
  <c r="P2143" i="12" l="1"/>
  <c r="Q2142" i="12"/>
  <c r="S2142" i="12" s="1"/>
  <c r="P2144" i="12" l="1"/>
  <c r="Q2143" i="12"/>
  <c r="S2143" i="12" s="1"/>
  <c r="P2145" i="12" l="1"/>
  <c r="Q2144" i="12"/>
  <c r="S2144" i="12" s="1"/>
  <c r="S2145" i="12" s="1"/>
  <c r="S2146" i="12" s="1"/>
  <c r="P2146" i="12" l="1"/>
  <c r="Q2145" i="12"/>
  <c r="P2147" i="12" l="1"/>
  <c r="Q2146" i="12"/>
  <c r="R2146" i="12" s="1"/>
  <c r="R2147" i="12" s="1"/>
  <c r="R2148" i="12" s="1"/>
  <c r="R2149" i="12" s="1"/>
  <c r="R2150" i="12" s="1"/>
  <c r="R2151" i="12" s="1"/>
  <c r="R2152" i="12" s="1"/>
  <c r="R2153" i="12" s="1"/>
  <c r="P2148" i="12" l="1"/>
  <c r="Q2147" i="12"/>
  <c r="S2147" i="12" s="1"/>
  <c r="P2149" i="12" l="1"/>
  <c r="Q2149" i="12" s="1"/>
  <c r="Q2148" i="12"/>
  <c r="S2148" i="12" s="1"/>
  <c r="S2149" i="12" s="1"/>
  <c r="S2150" i="12" s="1"/>
  <c r="S2151" i="12" s="1"/>
  <c r="S2152" i="12" s="1"/>
  <c r="S2153" i="1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C359C7-FA16-4516-B562-659A830AAD7F}" keepAlive="1" name="ThisWorkbookDataModel" description="Model danych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46F753B-DD77-4E19-8EE0-F51135D55321}" name="WorksheetConnection_5.xlsx!telefony" type="102" refreshedVersion="6" minRefreshableVersion="5">
    <extLst>
      <ext xmlns:x15="http://schemas.microsoft.com/office/spreadsheetml/2010/11/main" uri="{DE250136-89BD-433C-8126-D09CA5730AF9}">
        <x15:connection id="telefony" autoDelete="1">
          <x15:rangePr sourceName="_xlcn.WorksheetConnection_5.xlsxtelefony1"/>
        </x15:connection>
      </ext>
    </extLst>
  </connection>
  <connection id="3" xr16:uid="{3CB1F1DD-4715-4BD9-B1E1-5F3993428636}" keepAlive="1" name="Zapytanie — telefony" description="Połączenie z zapytaniem „telefony” w skoroszycie." type="5" refreshedVersion="6" background="1" saveData="1">
    <dbPr connection="Provider=Microsoft.Mashup.OleDb.1;Data Source=$Workbook$;Location=telefony;Extended Properties=&quot;&quot;" command="SELECT * FROM [telefony]"/>
  </connection>
  <connection id="4" xr16:uid="{D2952F27-084E-47A3-9EE9-4E2792398511}" keepAlive="1" name="Zapytanie — telefony (2)" description="Połączenie z zapytaniem „telefony (2)” w skoroszycie." type="5" refreshedVersion="6" background="1" saveData="1">
    <dbPr connection="Provider=Microsoft.Mashup.OleDb.1;Data Source=$Workbook$;Location=&quot;telefony (2)&quot;;Extended Properties=&quot;&quot;" command="SELECT * FROM [telefony (2)]"/>
  </connection>
  <connection id="5" xr16:uid="{591DB26F-15C3-467E-B606-1C96CAD8482C}" keepAlive="1" name="Zapytanie — telefony (3)" description="Połączenie z zapytaniem „telefony (3)” w skoroszycie." type="5" refreshedVersion="6" background="1" saveData="1">
    <dbPr connection="Provider=Microsoft.Mashup.OleDb.1;Data Source=$Workbook$;Location=&quot;telefony (3)&quot;;Extended Properties=&quot;&quot;" command="SELECT * FROM [telefony (3)]"/>
  </connection>
</connections>
</file>

<file path=xl/sharedStrings.xml><?xml version="1.0" encoding="utf-8"?>
<sst xmlns="http://schemas.openxmlformats.org/spreadsheetml/2006/main" count="10187" uniqueCount="1888">
  <si>
    <t>nr</t>
  </si>
  <si>
    <t>data</t>
  </si>
  <si>
    <t>rozpoczecie</t>
  </si>
  <si>
    <t>zakonczenie</t>
  </si>
  <si>
    <t>3539762</t>
  </si>
  <si>
    <t>4546455</t>
  </si>
  <si>
    <t>6900303</t>
  </si>
  <si>
    <t>4250194</t>
  </si>
  <si>
    <t>54586484</t>
  </si>
  <si>
    <t>26204415</t>
  </si>
  <si>
    <t>8596929</t>
  </si>
  <si>
    <t>44937926</t>
  </si>
  <si>
    <t>5816822</t>
  </si>
  <si>
    <t>96191858</t>
  </si>
  <si>
    <t>47261256</t>
  </si>
  <si>
    <t>22747425</t>
  </si>
  <si>
    <t>3352943</t>
  </si>
  <si>
    <t>35634368</t>
  </si>
  <si>
    <t>8313390</t>
  </si>
  <si>
    <t>3954712</t>
  </si>
  <si>
    <t>2109147679</t>
  </si>
  <si>
    <t>1787732</t>
  </si>
  <si>
    <t>7834807</t>
  </si>
  <si>
    <t>33320202</t>
  </si>
  <si>
    <t>1488369</t>
  </si>
  <si>
    <t>2631285</t>
  </si>
  <si>
    <t>7415603</t>
  </si>
  <si>
    <t>96375379</t>
  </si>
  <si>
    <t>6976431</t>
  </si>
  <si>
    <t>4093292</t>
  </si>
  <si>
    <t>6312575</t>
  </si>
  <si>
    <t>38535407</t>
  </si>
  <si>
    <t>9413315</t>
  </si>
  <si>
    <t>8514016</t>
  </si>
  <si>
    <t>40965486</t>
  </si>
  <si>
    <t>1435049</t>
  </si>
  <si>
    <t>85598139</t>
  </si>
  <si>
    <t>1926053</t>
  </si>
  <si>
    <t>82949156</t>
  </si>
  <si>
    <t>73690742</t>
  </si>
  <si>
    <t>5107477025</t>
  </si>
  <si>
    <t>4787793</t>
  </si>
  <si>
    <t>79381100</t>
  </si>
  <si>
    <t>4146159</t>
  </si>
  <si>
    <t>13484133</t>
  </si>
  <si>
    <t>4657345</t>
  </si>
  <si>
    <t>3697935</t>
  </si>
  <si>
    <t>2668991</t>
  </si>
  <si>
    <t>3520189</t>
  </si>
  <si>
    <t>3897347</t>
  </si>
  <si>
    <t>1867016</t>
  </si>
  <si>
    <t>96949751</t>
  </si>
  <si>
    <t>81613163</t>
  </si>
  <si>
    <t>6050344</t>
  </si>
  <si>
    <t>7727942</t>
  </si>
  <si>
    <t>8249721</t>
  </si>
  <si>
    <t>6894270</t>
  </si>
  <si>
    <t>3095218</t>
  </si>
  <si>
    <t>45081794</t>
  </si>
  <si>
    <t>3533271</t>
  </si>
  <si>
    <t>9088452</t>
  </si>
  <si>
    <t>3379401</t>
  </si>
  <si>
    <t>73350537</t>
  </si>
  <si>
    <t>83707586</t>
  </si>
  <si>
    <t>1480206</t>
  </si>
  <si>
    <t>2028923</t>
  </si>
  <si>
    <t>81880891</t>
  </si>
  <si>
    <t>4274149</t>
  </si>
  <si>
    <t>3505978</t>
  </si>
  <si>
    <t>8504601</t>
  </si>
  <si>
    <t>8214927</t>
  </si>
  <si>
    <t>5913547</t>
  </si>
  <si>
    <t>14783929</t>
  </si>
  <si>
    <t>2915745</t>
  </si>
  <si>
    <t>1100142</t>
  </si>
  <si>
    <t>7795911</t>
  </si>
  <si>
    <t>1709455</t>
  </si>
  <si>
    <t>6674505</t>
  </si>
  <si>
    <t>6920814</t>
  </si>
  <si>
    <t>6161675</t>
  </si>
  <si>
    <t>8498076</t>
  </si>
  <si>
    <t>4174785</t>
  </si>
  <si>
    <t>3776937</t>
  </si>
  <si>
    <t>2636055</t>
  </si>
  <si>
    <t>4555937</t>
  </si>
  <si>
    <t>80306197</t>
  </si>
  <si>
    <t>99162491</t>
  </si>
  <si>
    <t>9422310</t>
  </si>
  <si>
    <t>20679187</t>
  </si>
  <si>
    <t>6087997</t>
  </si>
  <si>
    <t>5253133</t>
  </si>
  <si>
    <t>1508356</t>
  </si>
  <si>
    <t>9171025</t>
  </si>
  <si>
    <t>7191598</t>
  </si>
  <si>
    <t>90533733</t>
  </si>
  <si>
    <t>6859181</t>
  </si>
  <si>
    <t>7207066</t>
  </si>
  <si>
    <t>4230507</t>
  </si>
  <si>
    <t>2235911</t>
  </si>
  <si>
    <t>1611389</t>
  </si>
  <si>
    <t>9052652</t>
  </si>
  <si>
    <t>93611539</t>
  </si>
  <si>
    <t>68966479</t>
  </si>
  <si>
    <t>4697138</t>
  </si>
  <si>
    <t>5786740</t>
  </si>
  <si>
    <t>8384647</t>
  </si>
  <si>
    <t>1858872516</t>
  </si>
  <si>
    <t>5528648</t>
  </si>
  <si>
    <t>2157195</t>
  </si>
  <si>
    <t>7747085</t>
  </si>
  <si>
    <t>6865106</t>
  </si>
  <si>
    <t>8819206</t>
  </si>
  <si>
    <t>3990337</t>
  </si>
  <si>
    <t>4238684</t>
  </si>
  <si>
    <t>86774913</t>
  </si>
  <si>
    <t>93696449</t>
  </si>
  <si>
    <t>1269611</t>
  </si>
  <si>
    <t>4623731</t>
  </si>
  <si>
    <t>3127402</t>
  </si>
  <si>
    <t>1714791</t>
  </si>
  <si>
    <t>7768277</t>
  </si>
  <si>
    <t>4371394</t>
  </si>
  <si>
    <t>9803545</t>
  </si>
  <si>
    <t>4176704</t>
  </si>
  <si>
    <t>90271112</t>
  </si>
  <si>
    <t>8136309</t>
  </si>
  <si>
    <t>3178616</t>
  </si>
  <si>
    <t>27791497</t>
  </si>
  <si>
    <t>4738129</t>
  </si>
  <si>
    <t>54840810</t>
  </si>
  <si>
    <t>8885606</t>
  </si>
  <si>
    <t>6730442</t>
  </si>
  <si>
    <t>3326913</t>
  </si>
  <si>
    <t>9865716</t>
  </si>
  <si>
    <t>73284745</t>
  </si>
  <si>
    <t>1761255</t>
  </si>
  <si>
    <t>48625903</t>
  </si>
  <si>
    <t>18036364</t>
  </si>
  <si>
    <t>38063903</t>
  </si>
  <si>
    <t>16999529</t>
  </si>
  <si>
    <t>8385222</t>
  </si>
  <si>
    <t>8086847</t>
  </si>
  <si>
    <t>5215912</t>
  </si>
  <si>
    <t>1973826522</t>
  </si>
  <si>
    <t>2255197</t>
  </si>
  <si>
    <t>6719542</t>
  </si>
  <si>
    <t>1837797</t>
  </si>
  <si>
    <t>6772052</t>
  </si>
  <si>
    <t>6495517</t>
  </si>
  <si>
    <t>6275284312</t>
  </si>
  <si>
    <t>5997385</t>
  </si>
  <si>
    <t>8449157</t>
  </si>
  <si>
    <t>1301099</t>
  </si>
  <si>
    <t>1774304298</t>
  </si>
  <si>
    <t>52165701</t>
  </si>
  <si>
    <t>49158974</t>
  </si>
  <si>
    <t>6231537</t>
  </si>
  <si>
    <t>6965661375</t>
  </si>
  <si>
    <t>8831940</t>
  </si>
  <si>
    <t>7421868</t>
  </si>
  <si>
    <t>5131341</t>
  </si>
  <si>
    <t>3121850</t>
  </si>
  <si>
    <t>6905863</t>
  </si>
  <si>
    <t>2514802</t>
  </si>
  <si>
    <t>3931464</t>
  </si>
  <si>
    <t>1583683</t>
  </si>
  <si>
    <t>1521041994</t>
  </si>
  <si>
    <t>9187410</t>
  </si>
  <si>
    <t>8228350</t>
  </si>
  <si>
    <t>5508903</t>
  </si>
  <si>
    <t>3102910</t>
  </si>
  <si>
    <t>45948073</t>
  </si>
  <si>
    <t>58037769</t>
  </si>
  <si>
    <t>3434934</t>
  </si>
  <si>
    <t>4963499</t>
  </si>
  <si>
    <t>7904403</t>
  </si>
  <si>
    <t>4389240</t>
  </si>
  <si>
    <t>68647339</t>
  </si>
  <si>
    <t>8461631</t>
  </si>
  <si>
    <t>3087246</t>
  </si>
  <si>
    <t>9321082</t>
  </si>
  <si>
    <t>4941247888</t>
  </si>
  <si>
    <t>9610703</t>
  </si>
  <si>
    <t>7236035</t>
  </si>
  <si>
    <t>2675422</t>
  </si>
  <si>
    <t>99056276</t>
  </si>
  <si>
    <t>1715377</t>
  </si>
  <si>
    <t>6700458395</t>
  </si>
  <si>
    <t>2211277198</t>
  </si>
  <si>
    <t>9866373</t>
  </si>
  <si>
    <t>4526057</t>
  </si>
  <si>
    <t>70786056</t>
  </si>
  <si>
    <t>9874705</t>
  </si>
  <si>
    <t>2506618</t>
  </si>
  <si>
    <t>9620895</t>
  </si>
  <si>
    <t>8187780</t>
  </si>
  <si>
    <t>4176999</t>
  </si>
  <si>
    <t>9937257</t>
  </si>
  <si>
    <t>4363716</t>
  </si>
  <si>
    <t>96323047</t>
  </si>
  <si>
    <t>2750193</t>
  </si>
  <si>
    <t>7973319</t>
  </si>
  <si>
    <t>1908394</t>
  </si>
  <si>
    <t>19116274</t>
  </si>
  <si>
    <t>1235622</t>
  </si>
  <si>
    <t>1458287</t>
  </si>
  <si>
    <t>3758539398</t>
  </si>
  <si>
    <t>8471021</t>
  </si>
  <si>
    <t>4039284</t>
  </si>
  <si>
    <t>3177370</t>
  </si>
  <si>
    <t>6689117</t>
  </si>
  <si>
    <t>4824267</t>
  </si>
  <si>
    <t>6978234</t>
  </si>
  <si>
    <t>2158377</t>
  </si>
  <si>
    <t>73970924</t>
  </si>
  <si>
    <t>6927270</t>
  </si>
  <si>
    <t>7318247385</t>
  </si>
  <si>
    <t>1579531</t>
  </si>
  <si>
    <t>9593481</t>
  </si>
  <si>
    <t>6657074</t>
  </si>
  <si>
    <t>1797960</t>
  </si>
  <si>
    <t>65923776</t>
  </si>
  <si>
    <t>3407358</t>
  </si>
  <si>
    <t>1887758</t>
  </si>
  <si>
    <t>9983997</t>
  </si>
  <si>
    <t>58067439</t>
  </si>
  <si>
    <t>6760428735</t>
  </si>
  <si>
    <t>9803006</t>
  </si>
  <si>
    <t>5312081</t>
  </si>
  <si>
    <t>7114306</t>
  </si>
  <si>
    <t>7594764</t>
  </si>
  <si>
    <t>3004571</t>
  </si>
  <si>
    <t>1081610</t>
  </si>
  <si>
    <t>20220216</t>
  </si>
  <si>
    <t>79890857</t>
  </si>
  <si>
    <t>4600571814</t>
  </si>
  <si>
    <t>7110850</t>
  </si>
  <si>
    <t>6712006</t>
  </si>
  <si>
    <t>5646830</t>
  </si>
  <si>
    <t>66871690</t>
  </si>
  <si>
    <t>7085993</t>
  </si>
  <si>
    <t>2890720</t>
  </si>
  <si>
    <t>8375968</t>
  </si>
  <si>
    <t>1119740</t>
  </si>
  <si>
    <t>3796958</t>
  </si>
  <si>
    <t>8010775</t>
  </si>
  <si>
    <t>46023878</t>
  </si>
  <si>
    <t>3379007610</t>
  </si>
  <si>
    <t>2890519255</t>
  </si>
  <si>
    <t>27858818</t>
  </si>
  <si>
    <t>5076649</t>
  </si>
  <si>
    <t>70367818</t>
  </si>
  <si>
    <t>9788998</t>
  </si>
  <si>
    <t>1951101</t>
  </si>
  <si>
    <t>12687991</t>
  </si>
  <si>
    <t>4328583</t>
  </si>
  <si>
    <t>2184116</t>
  </si>
  <si>
    <t>24724570</t>
  </si>
  <si>
    <t>4843076</t>
  </si>
  <si>
    <t>42722517</t>
  </si>
  <si>
    <t>9697189</t>
  </si>
  <si>
    <t>4471203</t>
  </si>
  <si>
    <t>1439114</t>
  </si>
  <si>
    <t>5822881</t>
  </si>
  <si>
    <t>6027120</t>
  </si>
  <si>
    <t>2790475</t>
  </si>
  <si>
    <t>30893038</t>
  </si>
  <si>
    <t>5013602</t>
  </si>
  <si>
    <t>5696056</t>
  </si>
  <si>
    <t>11274735</t>
  </si>
  <si>
    <t>1158631</t>
  </si>
  <si>
    <t>6009110</t>
  </si>
  <si>
    <t>6644360383</t>
  </si>
  <si>
    <t>6045882</t>
  </si>
  <si>
    <t>4113351</t>
  </si>
  <si>
    <t>9777118</t>
  </si>
  <si>
    <t>1659814</t>
  </si>
  <si>
    <t>8471544</t>
  </si>
  <si>
    <t>5912377607</t>
  </si>
  <si>
    <t>77705897</t>
  </si>
  <si>
    <t>5894865</t>
  </si>
  <si>
    <t>7449832</t>
  </si>
  <si>
    <t>49390412</t>
  </si>
  <si>
    <t>6156594</t>
  </si>
  <si>
    <t>5006675</t>
  </si>
  <si>
    <t>2096180</t>
  </si>
  <si>
    <t>9683894</t>
  </si>
  <si>
    <t>2808052</t>
  </si>
  <si>
    <t>18084593</t>
  </si>
  <si>
    <t>1390402</t>
  </si>
  <si>
    <t>44200961</t>
  </si>
  <si>
    <t>5859235</t>
  </si>
  <si>
    <t>51855396</t>
  </si>
  <si>
    <t>8768896</t>
  </si>
  <si>
    <t>9088045</t>
  </si>
  <si>
    <t>9872216</t>
  </si>
  <si>
    <t>8369815</t>
  </si>
  <si>
    <t>3370151</t>
  </si>
  <si>
    <t>4132754</t>
  </si>
  <si>
    <t>66638685</t>
  </si>
  <si>
    <t>6818507</t>
  </si>
  <si>
    <t>66336445</t>
  </si>
  <si>
    <t>9356324</t>
  </si>
  <si>
    <t>5111892302</t>
  </si>
  <si>
    <t>2435007</t>
  </si>
  <si>
    <t>6694568</t>
  </si>
  <si>
    <t>6420583</t>
  </si>
  <si>
    <t>19835498</t>
  </si>
  <si>
    <t>6663334</t>
  </si>
  <si>
    <t>44765837</t>
  </si>
  <si>
    <t>2469778</t>
  </si>
  <si>
    <t>1959826</t>
  </si>
  <si>
    <t>37032078</t>
  </si>
  <si>
    <t>6516512</t>
  </si>
  <si>
    <t>4726561</t>
  </si>
  <si>
    <t>9685747</t>
  </si>
  <si>
    <t>7507354</t>
  </si>
  <si>
    <t>8605742</t>
  </si>
  <si>
    <t>4681236</t>
  </si>
  <si>
    <t>3590468</t>
  </si>
  <si>
    <t>9878283</t>
  </si>
  <si>
    <t>5991516</t>
  </si>
  <si>
    <t>1240369</t>
  </si>
  <si>
    <t>25133293</t>
  </si>
  <si>
    <t>5036422</t>
  </si>
  <si>
    <t>4283724</t>
  </si>
  <si>
    <t>5856822</t>
  </si>
  <si>
    <t>7880396</t>
  </si>
  <si>
    <t>2201085</t>
  </si>
  <si>
    <t>9319894</t>
  </si>
  <si>
    <t>3211876</t>
  </si>
  <si>
    <t>4736016</t>
  </si>
  <si>
    <t>8063487</t>
  </si>
  <si>
    <t>1319121</t>
  </si>
  <si>
    <t>5026277</t>
  </si>
  <si>
    <t>48661666</t>
  </si>
  <si>
    <t>9304830</t>
  </si>
  <si>
    <t>3040267</t>
  </si>
  <si>
    <t>8405954</t>
  </si>
  <si>
    <t>75873682</t>
  </si>
  <si>
    <t>5984039</t>
  </si>
  <si>
    <t>9807682</t>
  </si>
  <si>
    <t>3029994</t>
  </si>
  <si>
    <t>9415767851</t>
  </si>
  <si>
    <t>2388040</t>
  </si>
  <si>
    <t>41974998</t>
  </si>
  <si>
    <t>8400710</t>
  </si>
  <si>
    <t>1088377750</t>
  </si>
  <si>
    <t>62016185</t>
  </si>
  <si>
    <t>4002406</t>
  </si>
  <si>
    <t>2394144</t>
  </si>
  <si>
    <t>9763924</t>
  </si>
  <si>
    <t>7977726</t>
  </si>
  <si>
    <t>7219884</t>
  </si>
  <si>
    <t>8211396842</t>
  </si>
  <si>
    <t>4860618</t>
  </si>
  <si>
    <t>6290575</t>
  </si>
  <si>
    <t>13972929</t>
  </si>
  <si>
    <t>7663988</t>
  </si>
  <si>
    <t>90532439</t>
  </si>
  <si>
    <t>5505912</t>
  </si>
  <si>
    <t>70678482</t>
  </si>
  <si>
    <t>6578914</t>
  </si>
  <si>
    <t>3444629</t>
  </si>
  <si>
    <t>95211263</t>
  </si>
  <si>
    <t>9468070</t>
  </si>
  <si>
    <t>31516318</t>
  </si>
  <si>
    <t>8163790</t>
  </si>
  <si>
    <t>18070008</t>
  </si>
  <si>
    <t>94634526</t>
  </si>
  <si>
    <t>67964973</t>
  </si>
  <si>
    <t>8685299481</t>
  </si>
  <si>
    <t>8863988</t>
  </si>
  <si>
    <t>29121099</t>
  </si>
  <si>
    <t>2814524</t>
  </si>
  <si>
    <t>5341697748</t>
  </si>
  <si>
    <t>4102482</t>
  </si>
  <si>
    <t>5636281</t>
  </si>
  <si>
    <t>7715424</t>
  </si>
  <si>
    <t>3811342</t>
  </si>
  <si>
    <t>8177683</t>
  </si>
  <si>
    <t>51367705</t>
  </si>
  <si>
    <t>7646265</t>
  </si>
  <si>
    <t>37906881</t>
  </si>
  <si>
    <t>9740908</t>
  </si>
  <si>
    <t>8070345</t>
  </si>
  <si>
    <t>52214055</t>
  </si>
  <si>
    <t>8434044</t>
  </si>
  <si>
    <t>4702334</t>
  </si>
  <si>
    <t>1308483040</t>
  </si>
  <si>
    <t>34556399</t>
  </si>
  <si>
    <t>48676568</t>
  </si>
  <si>
    <t>4405604</t>
  </si>
  <si>
    <t>2327418</t>
  </si>
  <si>
    <t>5205087</t>
  </si>
  <si>
    <t>1936989939</t>
  </si>
  <si>
    <t>2722706</t>
  </si>
  <si>
    <t>3018218</t>
  </si>
  <si>
    <t>3765658</t>
  </si>
  <si>
    <t>43109897</t>
  </si>
  <si>
    <t>71207090</t>
  </si>
  <si>
    <t>3465997</t>
  </si>
  <si>
    <t>17490780</t>
  </si>
  <si>
    <t>9805082</t>
  </si>
  <si>
    <t>6333547</t>
  </si>
  <si>
    <t>8424969</t>
  </si>
  <si>
    <t>41210751</t>
  </si>
  <si>
    <t>80907155</t>
  </si>
  <si>
    <t>16303399</t>
  </si>
  <si>
    <t>7841442</t>
  </si>
  <si>
    <t>5512237</t>
  </si>
  <si>
    <t>2557668</t>
  </si>
  <si>
    <t>4469748</t>
  </si>
  <si>
    <t>7773546</t>
  </si>
  <si>
    <t>9521805</t>
  </si>
  <si>
    <t>1640140</t>
  </si>
  <si>
    <t>5415372</t>
  </si>
  <si>
    <t>23504109</t>
  </si>
  <si>
    <t>7914439</t>
  </si>
  <si>
    <t>3900921</t>
  </si>
  <si>
    <t>9176754</t>
  </si>
  <si>
    <t>1814327</t>
  </si>
  <si>
    <t>87702896</t>
  </si>
  <si>
    <t>4131448</t>
  </si>
  <si>
    <t>97798921</t>
  </si>
  <si>
    <t>3919087</t>
  </si>
  <si>
    <t>2619219</t>
  </si>
  <si>
    <t>54536153</t>
  </si>
  <si>
    <t>6813775</t>
  </si>
  <si>
    <t>72312196</t>
  </si>
  <si>
    <t>9532678004</t>
  </si>
  <si>
    <t>4653709</t>
  </si>
  <si>
    <t>1734512</t>
  </si>
  <si>
    <t>6741642</t>
  </si>
  <si>
    <t>45862784</t>
  </si>
  <si>
    <t>25147401</t>
  </si>
  <si>
    <t>7432767</t>
  </si>
  <si>
    <t>3599100</t>
  </si>
  <si>
    <t>8251878</t>
  </si>
  <si>
    <t>2826868</t>
  </si>
  <si>
    <t>76099906</t>
  </si>
  <si>
    <t>5147242</t>
  </si>
  <si>
    <t>9600226</t>
  </si>
  <si>
    <t>1337042</t>
  </si>
  <si>
    <t>1223943</t>
  </si>
  <si>
    <t>3525921</t>
  </si>
  <si>
    <t>5094248</t>
  </si>
  <si>
    <t>7275091</t>
  </si>
  <si>
    <t>73042148</t>
  </si>
  <si>
    <t>8570276</t>
  </si>
  <si>
    <t>1775586</t>
  </si>
  <si>
    <t>5162775</t>
  </si>
  <si>
    <t>56115408</t>
  </si>
  <si>
    <t>6766881</t>
  </si>
  <si>
    <t>9502975</t>
  </si>
  <si>
    <t>4212838</t>
  </si>
  <si>
    <t>6952061</t>
  </si>
  <si>
    <t>56127547</t>
  </si>
  <si>
    <t>4952685</t>
  </si>
  <si>
    <t>8632893</t>
  </si>
  <si>
    <t>7320123</t>
  </si>
  <si>
    <t>4901642</t>
  </si>
  <si>
    <t>39669014</t>
  </si>
  <si>
    <t>48919339</t>
  </si>
  <si>
    <t>4960687</t>
  </si>
  <si>
    <t>41156424</t>
  </si>
  <si>
    <t>5087066</t>
  </si>
  <si>
    <t>4636713</t>
  </si>
  <si>
    <t>3944120</t>
  </si>
  <si>
    <t>5960122</t>
  </si>
  <si>
    <t>6795454</t>
  </si>
  <si>
    <t>5013688</t>
  </si>
  <si>
    <t>9487255</t>
  </si>
  <si>
    <t>1592822</t>
  </si>
  <si>
    <t>9084978</t>
  </si>
  <si>
    <t>80038636</t>
  </si>
  <si>
    <t>2021941339</t>
  </si>
  <si>
    <t>7718350</t>
  </si>
  <si>
    <t>3153283</t>
  </si>
  <si>
    <t>6341482</t>
  </si>
  <si>
    <t>8049834</t>
  </si>
  <si>
    <t>6374704</t>
  </si>
  <si>
    <t>99625315</t>
  </si>
  <si>
    <t>9728932</t>
  </si>
  <si>
    <t>9121149</t>
  </si>
  <si>
    <t>4148520</t>
  </si>
  <si>
    <t>55462392</t>
  </si>
  <si>
    <t>8130722</t>
  </si>
  <si>
    <t>5448890</t>
  </si>
  <si>
    <t>6118241</t>
  </si>
  <si>
    <t>98238772</t>
  </si>
  <si>
    <t>9524588</t>
  </si>
  <si>
    <t>4759206</t>
  </si>
  <si>
    <t>9197309</t>
  </si>
  <si>
    <t>8322522</t>
  </si>
  <si>
    <t>4264808</t>
  </si>
  <si>
    <t>5820632164</t>
  </si>
  <si>
    <t>89814525</t>
  </si>
  <si>
    <t>1223816</t>
  </si>
  <si>
    <t>18503160</t>
  </si>
  <si>
    <t>21677804</t>
  </si>
  <si>
    <t>4144248</t>
  </si>
  <si>
    <t>16392077</t>
  </si>
  <si>
    <t>8865092</t>
  </si>
  <si>
    <t>92597723</t>
  </si>
  <si>
    <t>49840829</t>
  </si>
  <si>
    <t>20354301</t>
  </si>
  <si>
    <t>2731955</t>
  </si>
  <si>
    <t>2304726</t>
  </si>
  <si>
    <t>4848864</t>
  </si>
  <si>
    <t>6709939</t>
  </si>
  <si>
    <t>8870498</t>
  </si>
  <si>
    <t>2947889</t>
  </si>
  <si>
    <t>8270097</t>
  </si>
  <si>
    <t>8183468</t>
  </si>
  <si>
    <t>3263806</t>
  </si>
  <si>
    <t>7792980</t>
  </si>
  <si>
    <t>88929925</t>
  </si>
  <si>
    <t>2478461</t>
  </si>
  <si>
    <t>2838216</t>
  </si>
  <si>
    <t>4853153</t>
  </si>
  <si>
    <t>2985743</t>
  </si>
  <si>
    <t>97596112</t>
  </si>
  <si>
    <t>1247125</t>
  </si>
  <si>
    <t>6982652</t>
  </si>
  <si>
    <t>11209967</t>
  </si>
  <si>
    <t>6251788</t>
  </si>
  <si>
    <t>8679036</t>
  </si>
  <si>
    <t>1288637</t>
  </si>
  <si>
    <t>4825302</t>
  </si>
  <si>
    <t>5349562</t>
  </si>
  <si>
    <t>5893512</t>
  </si>
  <si>
    <t>7138804596</t>
  </si>
  <si>
    <t>6468376</t>
  </si>
  <si>
    <t>3494192</t>
  </si>
  <si>
    <t>8150086</t>
  </si>
  <si>
    <t>3934931</t>
  </si>
  <si>
    <t>2111996</t>
  </si>
  <si>
    <t>6484436</t>
  </si>
  <si>
    <t>97646706</t>
  </si>
  <si>
    <t>9932676</t>
  </si>
  <si>
    <t>6062869</t>
  </si>
  <si>
    <t>2828759</t>
  </si>
  <si>
    <t>7215284</t>
  </si>
  <si>
    <t>1384299</t>
  </si>
  <si>
    <t>2486941</t>
  </si>
  <si>
    <t>6561564994</t>
  </si>
  <si>
    <t>1207918</t>
  </si>
  <si>
    <t>66800387</t>
  </si>
  <si>
    <t>49093359</t>
  </si>
  <si>
    <t>2252239</t>
  </si>
  <si>
    <t>4925279</t>
  </si>
  <si>
    <t>25459710</t>
  </si>
  <si>
    <t>3943994</t>
  </si>
  <si>
    <t>9967649</t>
  </si>
  <si>
    <t>2947660</t>
  </si>
  <si>
    <t>6492842</t>
  </si>
  <si>
    <t>70730125</t>
  </si>
  <si>
    <t>4056361</t>
  </si>
  <si>
    <t>12721215</t>
  </si>
  <si>
    <t>4566750</t>
  </si>
  <si>
    <t>7279106</t>
  </si>
  <si>
    <t>3824660</t>
  </si>
  <si>
    <t>5815339</t>
  </si>
  <si>
    <t>77946476</t>
  </si>
  <si>
    <t>84589848</t>
  </si>
  <si>
    <t>4501823</t>
  </si>
  <si>
    <t>38244568</t>
  </si>
  <si>
    <t>3613950</t>
  </si>
  <si>
    <t>5750819</t>
  </si>
  <si>
    <t>63291235</t>
  </si>
  <si>
    <t>3198725</t>
  </si>
  <si>
    <t>6248157784</t>
  </si>
  <si>
    <t>6607648</t>
  </si>
  <si>
    <t>5340881</t>
  </si>
  <si>
    <t>3072421</t>
  </si>
  <si>
    <t>1909553</t>
  </si>
  <si>
    <t>62836073</t>
  </si>
  <si>
    <t>9566647</t>
  </si>
  <si>
    <t>5833452</t>
  </si>
  <si>
    <t>10760583</t>
  </si>
  <si>
    <t>5147651</t>
  </si>
  <si>
    <t>41144838</t>
  </si>
  <si>
    <t>1332513</t>
  </si>
  <si>
    <t>7743548</t>
  </si>
  <si>
    <t>7451541965</t>
  </si>
  <si>
    <t>5022247</t>
  </si>
  <si>
    <t>2920581</t>
  </si>
  <si>
    <t>7126980</t>
  </si>
  <si>
    <t>54006070</t>
  </si>
  <si>
    <t>8672651</t>
  </si>
  <si>
    <t>54136845</t>
  </si>
  <si>
    <t>5223970</t>
  </si>
  <si>
    <t>5790304</t>
  </si>
  <si>
    <t>6269166</t>
  </si>
  <si>
    <t>5089019</t>
  </si>
  <si>
    <t>6994188</t>
  </si>
  <si>
    <t>16883712</t>
  </si>
  <si>
    <t>2781512</t>
  </si>
  <si>
    <t>4273704</t>
  </si>
  <si>
    <t>3707498</t>
  </si>
  <si>
    <t>5251861</t>
  </si>
  <si>
    <t>7473070</t>
  </si>
  <si>
    <t>3596504</t>
  </si>
  <si>
    <t>9620982</t>
  </si>
  <si>
    <t>6833658</t>
  </si>
  <si>
    <t>85422307</t>
  </si>
  <si>
    <t>6191682</t>
  </si>
  <si>
    <t>6461167</t>
  </si>
  <si>
    <t>8982137</t>
  </si>
  <si>
    <t>47677051</t>
  </si>
  <si>
    <t>76139570</t>
  </si>
  <si>
    <t>38047574</t>
  </si>
  <si>
    <t>3184339</t>
  </si>
  <si>
    <t>8126744698</t>
  </si>
  <si>
    <t>52391912</t>
  </si>
  <si>
    <t>14201334</t>
  </si>
  <si>
    <t>1972250241</t>
  </si>
  <si>
    <t>3028093</t>
  </si>
  <si>
    <t>27487200</t>
  </si>
  <si>
    <t>7377702</t>
  </si>
  <si>
    <t>9294571</t>
  </si>
  <si>
    <t>62086163</t>
  </si>
  <si>
    <t>6367284</t>
  </si>
  <si>
    <t>1811630</t>
  </si>
  <si>
    <t>9346036178</t>
  </si>
  <si>
    <t>1138033</t>
  </si>
  <si>
    <t>2114812</t>
  </si>
  <si>
    <t>4195677</t>
  </si>
  <si>
    <t>3493348</t>
  </si>
  <si>
    <t>6005020</t>
  </si>
  <si>
    <t>2227803</t>
  </si>
  <si>
    <t>4007464</t>
  </si>
  <si>
    <t>54713807</t>
  </si>
  <si>
    <t>7097883</t>
  </si>
  <si>
    <t>48630026</t>
  </si>
  <si>
    <t>1279245</t>
  </si>
  <si>
    <t>2571251</t>
  </si>
  <si>
    <t>1454555</t>
  </si>
  <si>
    <t>21996267</t>
  </si>
  <si>
    <t>8429072</t>
  </si>
  <si>
    <t>9815754</t>
  </si>
  <si>
    <t>2434652</t>
  </si>
  <si>
    <t>4939683</t>
  </si>
  <si>
    <t>6821027</t>
  </si>
  <si>
    <t>3253368</t>
  </si>
  <si>
    <t>91743317</t>
  </si>
  <si>
    <t>5104536</t>
  </si>
  <si>
    <t>7353916</t>
  </si>
  <si>
    <t>4412771</t>
  </si>
  <si>
    <t>7891185</t>
  </si>
  <si>
    <t>90417363</t>
  </si>
  <si>
    <t>4929499</t>
  </si>
  <si>
    <t>3824371</t>
  </si>
  <si>
    <t>1219073</t>
  </si>
  <si>
    <t>94197168</t>
  </si>
  <si>
    <t>8655825</t>
  </si>
  <si>
    <t>47707639</t>
  </si>
  <si>
    <t>5029329</t>
  </si>
  <si>
    <t>8825868</t>
  </si>
  <si>
    <t>76777492</t>
  </si>
  <si>
    <t>71036125</t>
  </si>
  <si>
    <t>2989192</t>
  </si>
  <si>
    <t>9849071</t>
  </si>
  <si>
    <t>47025160</t>
  </si>
  <si>
    <t>2248131</t>
  </si>
  <si>
    <t>6293367175</t>
  </si>
  <si>
    <t>5092577</t>
  </si>
  <si>
    <t>7937998</t>
  </si>
  <si>
    <t>7269536</t>
  </si>
  <si>
    <t>98939809</t>
  </si>
  <si>
    <t>7766265</t>
  </si>
  <si>
    <t>1233459</t>
  </si>
  <si>
    <t>9398644</t>
  </si>
  <si>
    <t>3390459</t>
  </si>
  <si>
    <t>5252835</t>
  </si>
  <si>
    <t>15643568</t>
  </si>
  <si>
    <t>39921944</t>
  </si>
  <si>
    <t>88664428</t>
  </si>
  <si>
    <t>4111617</t>
  </si>
  <si>
    <t>9804309</t>
  </si>
  <si>
    <t>3382728</t>
  </si>
  <si>
    <t>9091369</t>
  </si>
  <si>
    <t>3981821518</t>
  </si>
  <si>
    <t>6304174</t>
  </si>
  <si>
    <t>8233999</t>
  </si>
  <si>
    <t>97782375</t>
  </si>
  <si>
    <t>93794133</t>
  </si>
  <si>
    <t>85838361</t>
  </si>
  <si>
    <t>1616328</t>
  </si>
  <si>
    <t>9773176</t>
  </si>
  <si>
    <t>8246306</t>
  </si>
  <si>
    <t>2412611</t>
  </si>
  <si>
    <t>68677362</t>
  </si>
  <si>
    <t>6766787935</t>
  </si>
  <si>
    <t>6158527</t>
  </si>
  <si>
    <t>3456554</t>
  </si>
  <si>
    <t>3437033</t>
  </si>
  <si>
    <t>2128068</t>
  </si>
  <si>
    <t>9259392564</t>
  </si>
  <si>
    <t>7852624</t>
  </si>
  <si>
    <t>8838584</t>
  </si>
  <si>
    <t>2492731</t>
  </si>
  <si>
    <t>8028777</t>
  </si>
  <si>
    <t>7979313</t>
  </si>
  <si>
    <t>23123600</t>
  </si>
  <si>
    <t>9849476</t>
  </si>
  <si>
    <t>27410048</t>
  </si>
  <si>
    <t>6746757</t>
  </si>
  <si>
    <t>9680416</t>
  </si>
  <si>
    <t>9356216</t>
  </si>
  <si>
    <t>28145499</t>
  </si>
  <si>
    <t>61527800</t>
  </si>
  <si>
    <t>4873703</t>
  </si>
  <si>
    <t>43019885</t>
  </si>
  <si>
    <t>7388260</t>
  </si>
  <si>
    <t>4581715</t>
  </si>
  <si>
    <t>58420185</t>
  </si>
  <si>
    <t>4473835</t>
  </si>
  <si>
    <t>7739841</t>
  </si>
  <si>
    <t>1692981</t>
  </si>
  <si>
    <t>9270571</t>
  </si>
  <si>
    <t>6299545</t>
  </si>
  <si>
    <t>67064385</t>
  </si>
  <si>
    <t>4062215</t>
  </si>
  <si>
    <t>2835355</t>
  </si>
  <si>
    <t>9283739</t>
  </si>
  <si>
    <t>7118082</t>
  </si>
  <si>
    <t>30178521</t>
  </si>
  <si>
    <t>5014399</t>
  </si>
  <si>
    <t>3984696</t>
  </si>
  <si>
    <t>53386383</t>
  </si>
  <si>
    <t>8733120283</t>
  </si>
  <si>
    <t>6934405</t>
  </si>
  <si>
    <t>76310343</t>
  </si>
  <si>
    <t>9005999</t>
  </si>
  <si>
    <t>7763451</t>
  </si>
  <si>
    <t>3765001</t>
  </si>
  <si>
    <t>4995171</t>
  </si>
  <si>
    <t>8929993</t>
  </si>
  <si>
    <t>7473804</t>
  </si>
  <si>
    <t>1816002</t>
  </si>
  <si>
    <t>4133182</t>
  </si>
  <si>
    <t>63141248</t>
  </si>
  <si>
    <t>7384686</t>
  </si>
  <si>
    <t>3150344</t>
  </si>
  <si>
    <t>6786847</t>
  </si>
  <si>
    <t>28961250</t>
  </si>
  <si>
    <t>3328479</t>
  </si>
  <si>
    <t>61322035</t>
  </si>
  <si>
    <t>40308049</t>
  </si>
  <si>
    <t>7066778</t>
  </si>
  <si>
    <t>3017523</t>
  </si>
  <si>
    <t>26699217</t>
  </si>
  <si>
    <t>3192836</t>
  </si>
  <si>
    <t>6979384</t>
  </si>
  <si>
    <t>5277660</t>
  </si>
  <si>
    <t>9543572</t>
  </si>
  <si>
    <t>47855743</t>
  </si>
  <si>
    <t>7933399</t>
  </si>
  <si>
    <t>54821549</t>
  </si>
  <si>
    <t>14919021</t>
  </si>
  <si>
    <t>9175377</t>
  </si>
  <si>
    <t>3656681</t>
  </si>
  <si>
    <t>5741700</t>
  </si>
  <si>
    <t>18816694</t>
  </si>
  <si>
    <t>6177366</t>
  </si>
  <si>
    <t>4221160</t>
  </si>
  <si>
    <t>9339774</t>
  </si>
  <si>
    <t>46255010</t>
  </si>
  <si>
    <t>91208799</t>
  </si>
  <si>
    <t>7211782</t>
  </si>
  <si>
    <t>3429335</t>
  </si>
  <si>
    <t>3206241</t>
  </si>
  <si>
    <t>8750670</t>
  </si>
  <si>
    <t>7792679</t>
  </si>
  <si>
    <t>9287211</t>
  </si>
  <si>
    <t>1997542</t>
  </si>
  <si>
    <t>3558582</t>
  </si>
  <si>
    <t>25240352</t>
  </si>
  <si>
    <t>5829504</t>
  </si>
  <si>
    <t>97317489</t>
  </si>
  <si>
    <t>53762222</t>
  </si>
  <si>
    <t>3363840</t>
  </si>
  <si>
    <t>5542324</t>
  </si>
  <si>
    <t>9853612</t>
  </si>
  <si>
    <t>5392799</t>
  </si>
  <si>
    <t>1089768</t>
  </si>
  <si>
    <t>4274311</t>
  </si>
  <si>
    <t>8276893</t>
  </si>
  <si>
    <t>24724114</t>
  </si>
  <si>
    <t>23580194</t>
  </si>
  <si>
    <t>1775131</t>
  </si>
  <si>
    <t>8001915</t>
  </si>
  <si>
    <t>7508054</t>
  </si>
  <si>
    <t>5854377</t>
  </si>
  <si>
    <t>3478173</t>
  </si>
  <si>
    <t>3999937</t>
  </si>
  <si>
    <t>83559673</t>
  </si>
  <si>
    <t>1355775</t>
  </si>
  <si>
    <t>3463982286</t>
  </si>
  <si>
    <t>9894998</t>
  </si>
  <si>
    <t>8841955</t>
  </si>
  <si>
    <t>7379567</t>
  </si>
  <si>
    <t>2092198</t>
  </si>
  <si>
    <t>6006309</t>
  </si>
  <si>
    <t>6736331</t>
  </si>
  <si>
    <t>7291318</t>
  </si>
  <si>
    <t>3232376</t>
  </si>
  <si>
    <t>7536048937</t>
  </si>
  <si>
    <t>6026397</t>
  </si>
  <si>
    <t>65621292</t>
  </si>
  <si>
    <t>13898038</t>
  </si>
  <si>
    <t>6018613</t>
  </si>
  <si>
    <t>7741751</t>
  </si>
  <si>
    <t>5512492</t>
  </si>
  <si>
    <t>36332723</t>
  </si>
  <si>
    <t>49342013</t>
  </si>
  <si>
    <t>2329556</t>
  </si>
  <si>
    <t>2969264</t>
  </si>
  <si>
    <t>8498683</t>
  </si>
  <si>
    <t>2341441</t>
  </si>
  <si>
    <t>30270334</t>
  </si>
  <si>
    <t>2145244</t>
  </si>
  <si>
    <t>7627829</t>
  </si>
  <si>
    <t>9182658</t>
  </si>
  <si>
    <t>4191600</t>
  </si>
  <si>
    <t>5492379</t>
  </si>
  <si>
    <t>2861766</t>
  </si>
  <si>
    <t>1309359</t>
  </si>
  <si>
    <t>5272270</t>
  </si>
  <si>
    <t>9266643</t>
  </si>
  <si>
    <t>3460208</t>
  </si>
  <si>
    <t>25545000</t>
  </si>
  <si>
    <t>4471828</t>
  </si>
  <si>
    <t>6516836</t>
  </si>
  <si>
    <t>1197931</t>
  </si>
  <si>
    <t>8750619</t>
  </si>
  <si>
    <t>2076719</t>
  </si>
  <si>
    <t>3131883</t>
  </si>
  <si>
    <t>1552302</t>
  </si>
  <si>
    <t>33708687</t>
  </si>
  <si>
    <t>5913571</t>
  </si>
  <si>
    <t>97953696</t>
  </si>
  <si>
    <t>13588783</t>
  </si>
  <si>
    <t>3300626</t>
  </si>
  <si>
    <t>39697250</t>
  </si>
  <si>
    <t>3826370863</t>
  </si>
  <si>
    <t>8026912</t>
  </si>
  <si>
    <t>24290062</t>
  </si>
  <si>
    <t>6785899</t>
  </si>
  <si>
    <t>75048005</t>
  </si>
  <si>
    <t>97459926</t>
  </si>
  <si>
    <t>9979899</t>
  </si>
  <si>
    <t>4575865</t>
  </si>
  <si>
    <t>1808444</t>
  </si>
  <si>
    <t>1649912</t>
  </si>
  <si>
    <t>6128500046</t>
  </si>
  <si>
    <t>6580951</t>
  </si>
  <si>
    <t>5536146</t>
  </si>
  <si>
    <t>7396921</t>
  </si>
  <si>
    <t>8331262</t>
  </si>
  <si>
    <t>5146166</t>
  </si>
  <si>
    <t>6729705</t>
  </si>
  <si>
    <t>5372125</t>
  </si>
  <si>
    <t>7880585</t>
  </si>
  <si>
    <t>3652646</t>
  </si>
  <si>
    <t>3691457</t>
  </si>
  <si>
    <t>4344184930</t>
  </si>
  <si>
    <t>5290460</t>
  </si>
  <si>
    <t>6922037</t>
  </si>
  <si>
    <t>7060245</t>
  </si>
  <si>
    <t>5788783</t>
  </si>
  <si>
    <t>8647144</t>
  </si>
  <si>
    <t>24665933</t>
  </si>
  <si>
    <t>3326329</t>
  </si>
  <si>
    <t>3478111</t>
  </si>
  <si>
    <t>82239478</t>
  </si>
  <si>
    <t>2557643</t>
  </si>
  <si>
    <t>4501726</t>
  </si>
  <si>
    <t>1415198</t>
  </si>
  <si>
    <t>23368531</t>
  </si>
  <si>
    <t>5750549</t>
  </si>
  <si>
    <t>3897850970</t>
  </si>
  <si>
    <t>2573868</t>
  </si>
  <si>
    <t>1701008</t>
  </si>
  <si>
    <t>1617146</t>
  </si>
  <si>
    <t>73460179</t>
  </si>
  <si>
    <t>5983034</t>
  </si>
  <si>
    <t>16724936</t>
  </si>
  <si>
    <t>19343766</t>
  </si>
  <si>
    <t>7439955</t>
  </si>
  <si>
    <t>7224275</t>
  </si>
  <si>
    <t>1679471</t>
  </si>
  <si>
    <t>6270159</t>
  </si>
  <si>
    <t>1482340</t>
  </si>
  <si>
    <t>28185580</t>
  </si>
  <si>
    <t>4222605</t>
  </si>
  <si>
    <t>3785540</t>
  </si>
  <si>
    <t>6151478</t>
  </si>
  <si>
    <t>9926754</t>
  </si>
  <si>
    <t>89098100</t>
  </si>
  <si>
    <t>6460935</t>
  </si>
  <si>
    <t>1661633</t>
  </si>
  <si>
    <t>5809293</t>
  </si>
  <si>
    <t>7088840</t>
  </si>
  <si>
    <t>1302112</t>
  </si>
  <si>
    <t>8299537</t>
  </si>
  <si>
    <t>1519891</t>
  </si>
  <si>
    <t>29771613</t>
  </si>
  <si>
    <t>59864989</t>
  </si>
  <si>
    <t>2741017</t>
  </si>
  <si>
    <t>1092699</t>
  </si>
  <si>
    <t>3284714</t>
  </si>
  <si>
    <t>1822675725</t>
  </si>
  <si>
    <t>9595194</t>
  </si>
  <si>
    <t>5015921</t>
  </si>
  <si>
    <t>1015521</t>
  </si>
  <si>
    <t>4452201</t>
  </si>
  <si>
    <t>6801890</t>
  </si>
  <si>
    <t>19638469</t>
  </si>
  <si>
    <t>43897696</t>
  </si>
  <si>
    <t>8253162</t>
  </si>
  <si>
    <t>42038927</t>
  </si>
  <si>
    <t>5758962</t>
  </si>
  <si>
    <t>77096634</t>
  </si>
  <si>
    <t>8041809</t>
  </si>
  <si>
    <t>6735390</t>
  </si>
  <si>
    <t>93811207</t>
  </si>
  <si>
    <t>8079505</t>
  </si>
  <si>
    <t>3348581</t>
  </si>
  <si>
    <t>5464497</t>
  </si>
  <si>
    <t>5744567</t>
  </si>
  <si>
    <t>1332884</t>
  </si>
  <si>
    <t>38823305</t>
  </si>
  <si>
    <t>7160339</t>
  </si>
  <si>
    <t>43277353</t>
  </si>
  <si>
    <t>8749135</t>
  </si>
  <si>
    <t>16977213</t>
  </si>
  <si>
    <t>13221411</t>
  </si>
  <si>
    <t>2653312</t>
  </si>
  <si>
    <t>4187727</t>
  </si>
  <si>
    <t>4370146</t>
  </si>
  <si>
    <t>5725773</t>
  </si>
  <si>
    <t>6345014</t>
  </si>
  <si>
    <t>7507831</t>
  </si>
  <si>
    <t>1198407</t>
  </si>
  <si>
    <t>4055319</t>
  </si>
  <si>
    <t>45158089</t>
  </si>
  <si>
    <t>8159631</t>
  </si>
  <si>
    <t>2645518</t>
  </si>
  <si>
    <t>5199929</t>
  </si>
  <si>
    <t>1431491</t>
  </si>
  <si>
    <t>39848401</t>
  </si>
  <si>
    <t>9225807</t>
  </si>
  <si>
    <t>7986409</t>
  </si>
  <si>
    <t>54554135</t>
  </si>
  <si>
    <t>1263080</t>
  </si>
  <si>
    <t>9772824</t>
  </si>
  <si>
    <t>1157434</t>
  </si>
  <si>
    <t>8799928507</t>
  </si>
  <si>
    <t>5372891</t>
  </si>
  <si>
    <t>2663800</t>
  </si>
  <si>
    <t>32779069</t>
  </si>
  <si>
    <t>8261808</t>
  </si>
  <si>
    <t>7321543</t>
  </si>
  <si>
    <t>7513392</t>
  </si>
  <si>
    <t>77036136</t>
  </si>
  <si>
    <t>1700508</t>
  </si>
  <si>
    <t>7872182</t>
  </si>
  <si>
    <t>84513035</t>
  </si>
  <si>
    <t>1225082</t>
  </si>
  <si>
    <t>1586675</t>
  </si>
  <si>
    <t>2672229</t>
  </si>
  <si>
    <t>2443869</t>
  </si>
  <si>
    <t>7166411</t>
  </si>
  <si>
    <t>6070329</t>
  </si>
  <si>
    <t>4845362</t>
  </si>
  <si>
    <t>6333341</t>
  </si>
  <si>
    <t>5060909</t>
  </si>
  <si>
    <t>4673703944</t>
  </si>
  <si>
    <t>2079170589</t>
  </si>
  <si>
    <t>1117628</t>
  </si>
  <si>
    <t>5487496</t>
  </si>
  <si>
    <t>1472682</t>
  </si>
  <si>
    <t>43885630</t>
  </si>
  <si>
    <t>5543741</t>
  </si>
  <si>
    <t>2590674</t>
  </si>
  <si>
    <t>7836418</t>
  </si>
  <si>
    <t>2844911</t>
  </si>
  <si>
    <t>9655946</t>
  </si>
  <si>
    <t>6050570</t>
  </si>
  <si>
    <t>1607422</t>
  </si>
  <si>
    <t>1192412</t>
  </si>
  <si>
    <t>4959551431</t>
  </si>
  <si>
    <t>9808221</t>
  </si>
  <si>
    <t>8672623</t>
  </si>
  <si>
    <t>3862016</t>
  </si>
  <si>
    <t>16580449</t>
  </si>
  <si>
    <t>2078150</t>
  </si>
  <si>
    <t>2584185</t>
  </si>
  <si>
    <t>3346801494</t>
  </si>
  <si>
    <t>4535172</t>
  </si>
  <si>
    <t>8723323</t>
  </si>
  <si>
    <t>76845076</t>
  </si>
  <si>
    <t>12063341</t>
  </si>
  <si>
    <t>9866204</t>
  </si>
  <si>
    <t>9364912</t>
  </si>
  <si>
    <t>9975977</t>
  </si>
  <si>
    <t>8802222</t>
  </si>
  <si>
    <t>1552877</t>
  </si>
  <si>
    <t>6516534288</t>
  </si>
  <si>
    <t>68647777</t>
  </si>
  <si>
    <t>3360951</t>
  </si>
  <si>
    <t>9127211929</t>
  </si>
  <si>
    <t>9647309</t>
  </si>
  <si>
    <t>6024447</t>
  </si>
  <si>
    <t>12919749</t>
  </si>
  <si>
    <t>3287315</t>
  </si>
  <si>
    <t>9953379</t>
  </si>
  <si>
    <t>97558765</t>
  </si>
  <si>
    <t>97876188</t>
  </si>
  <si>
    <t>4068728</t>
  </si>
  <si>
    <t>7624070</t>
  </si>
  <si>
    <t>2419247</t>
  </si>
  <si>
    <t>5244597</t>
  </si>
  <si>
    <t>2005653</t>
  </si>
  <si>
    <t>7203715</t>
  </si>
  <si>
    <t>4520463</t>
  </si>
  <si>
    <t>4454837</t>
  </si>
  <si>
    <t>6999348</t>
  </si>
  <si>
    <t>90884366</t>
  </si>
  <si>
    <t>3121640</t>
  </si>
  <si>
    <t>5912710</t>
  </si>
  <si>
    <t>9100303</t>
  </si>
  <si>
    <t>25581178</t>
  </si>
  <si>
    <t>78976022</t>
  </si>
  <si>
    <t>7781904</t>
  </si>
  <si>
    <t>8474693946</t>
  </si>
  <si>
    <t>8984769</t>
  </si>
  <si>
    <t>40395856</t>
  </si>
  <si>
    <t>8135542</t>
  </si>
  <si>
    <t>10093488</t>
  </si>
  <si>
    <t>4203418</t>
  </si>
  <si>
    <t>2456290</t>
  </si>
  <si>
    <t>27610972</t>
  </si>
  <si>
    <t>3073815</t>
  </si>
  <si>
    <t>9776810</t>
  </si>
  <si>
    <t>6763741</t>
  </si>
  <si>
    <t>2309436</t>
  </si>
  <si>
    <t>69001821</t>
  </si>
  <si>
    <t>2150051</t>
  </si>
  <si>
    <t>9967523741</t>
  </si>
  <si>
    <t>23300236</t>
  </si>
  <si>
    <t>4714815</t>
  </si>
  <si>
    <t>47596793</t>
  </si>
  <si>
    <t>6574044</t>
  </si>
  <si>
    <t>9475290</t>
  </si>
  <si>
    <t>4458725</t>
  </si>
  <si>
    <t>4785864</t>
  </si>
  <si>
    <t>3109039</t>
  </si>
  <si>
    <t>7340326</t>
  </si>
  <si>
    <t>7865428</t>
  </si>
  <si>
    <t>1467591</t>
  </si>
  <si>
    <t>2475157</t>
  </si>
  <si>
    <t>6023049</t>
  </si>
  <si>
    <t>39210366</t>
  </si>
  <si>
    <t>90880011</t>
  </si>
  <si>
    <t>3931739393</t>
  </si>
  <si>
    <t>4079013</t>
  </si>
  <si>
    <t>7751076</t>
  </si>
  <si>
    <t>27684909</t>
  </si>
  <si>
    <t>1588418</t>
  </si>
  <si>
    <t>5333653356</t>
  </si>
  <si>
    <t>6305758</t>
  </si>
  <si>
    <t>45373038</t>
  </si>
  <si>
    <t>7589993</t>
  </si>
  <si>
    <t>5588421</t>
  </si>
  <si>
    <t>9662407</t>
  </si>
  <si>
    <t>3422062</t>
  </si>
  <si>
    <t>9305031</t>
  </si>
  <si>
    <t>4911005</t>
  </si>
  <si>
    <t>1391272</t>
  </si>
  <si>
    <t>5027404</t>
  </si>
  <si>
    <t>64900068</t>
  </si>
  <si>
    <t>45015009</t>
  </si>
  <si>
    <t>20424852</t>
  </si>
  <si>
    <t>8250018</t>
  </si>
  <si>
    <t>1161028310</t>
  </si>
  <si>
    <t>66465215</t>
  </si>
  <si>
    <t>6386788</t>
  </si>
  <si>
    <t>3589291</t>
  </si>
  <si>
    <t>9254070</t>
  </si>
  <si>
    <t>6337931</t>
  </si>
  <si>
    <t>3563037</t>
  </si>
  <si>
    <t>2302227</t>
  </si>
  <si>
    <t>24454566</t>
  </si>
  <si>
    <t>6551880</t>
  </si>
  <si>
    <t>6616163</t>
  </si>
  <si>
    <t>96381896</t>
  </si>
  <si>
    <t>6892980</t>
  </si>
  <si>
    <t>52064221</t>
  </si>
  <si>
    <t>7571642</t>
  </si>
  <si>
    <t>9570286</t>
  </si>
  <si>
    <t>7632647</t>
  </si>
  <si>
    <t>81575080</t>
  </si>
  <si>
    <t>7677384</t>
  </si>
  <si>
    <t>6194112</t>
  </si>
  <si>
    <t>67913744</t>
  </si>
  <si>
    <t>9418587</t>
  </si>
  <si>
    <t>3273221616</t>
  </si>
  <si>
    <t>7364500</t>
  </si>
  <si>
    <t>69273048</t>
  </si>
  <si>
    <t>1345591</t>
  </si>
  <si>
    <t>13674393</t>
  </si>
  <si>
    <t>5273579381</t>
  </si>
  <si>
    <t>2873323</t>
  </si>
  <si>
    <t>2733008</t>
  </si>
  <si>
    <t>7292887</t>
  </si>
  <si>
    <t>6855900</t>
  </si>
  <si>
    <t>2402827</t>
  </si>
  <si>
    <t>6510330</t>
  </si>
  <si>
    <t>4065787</t>
  </si>
  <si>
    <t>4303543625</t>
  </si>
  <si>
    <t>3858766</t>
  </si>
  <si>
    <t>41852472</t>
  </si>
  <si>
    <t>25574074</t>
  </si>
  <si>
    <t>8690793</t>
  </si>
  <si>
    <t>8487003</t>
  </si>
  <si>
    <t>50583407</t>
  </si>
  <si>
    <t>4983193</t>
  </si>
  <si>
    <t>1316116</t>
  </si>
  <si>
    <t>3574623</t>
  </si>
  <si>
    <t>71218936</t>
  </si>
  <si>
    <t>55621633</t>
  </si>
  <si>
    <t>1898174</t>
  </si>
  <si>
    <t>4844054</t>
  </si>
  <si>
    <t>7701901</t>
  </si>
  <si>
    <t>5900664</t>
  </si>
  <si>
    <t>4698731</t>
  </si>
  <si>
    <t>4606501</t>
  </si>
  <si>
    <t>3851940</t>
  </si>
  <si>
    <t>7972076</t>
  </si>
  <si>
    <t>1911796</t>
  </si>
  <si>
    <t>7362963</t>
  </si>
  <si>
    <t>3086185</t>
  </si>
  <si>
    <t>7622819</t>
  </si>
  <si>
    <t>5610335</t>
  </si>
  <si>
    <t>2089993</t>
  </si>
  <si>
    <t>2635121</t>
  </si>
  <si>
    <t>6725216</t>
  </si>
  <si>
    <t>6530661</t>
  </si>
  <si>
    <t>8691743</t>
  </si>
  <si>
    <t>2771511</t>
  </si>
  <si>
    <t>7471152</t>
  </si>
  <si>
    <t>89691426</t>
  </si>
  <si>
    <t>5305478</t>
  </si>
  <si>
    <t>4305632</t>
  </si>
  <si>
    <t>9526179</t>
  </si>
  <si>
    <t>1268336</t>
  </si>
  <si>
    <t>7288626</t>
  </si>
  <si>
    <t>53117702</t>
  </si>
  <si>
    <t>10201038</t>
  </si>
  <si>
    <t>3153023</t>
  </si>
  <si>
    <t>1747389</t>
  </si>
  <si>
    <t>5526425146</t>
  </si>
  <si>
    <t>93050839</t>
  </si>
  <si>
    <t>1288318920</t>
  </si>
  <si>
    <t>5613566</t>
  </si>
  <si>
    <t>2406196</t>
  </si>
  <si>
    <t>9046365</t>
  </si>
  <si>
    <t>5019634</t>
  </si>
  <si>
    <t>90993861</t>
  </si>
  <si>
    <t>4034491</t>
  </si>
  <si>
    <t>57395204</t>
  </si>
  <si>
    <t>9156106</t>
  </si>
  <si>
    <t>7076463</t>
  </si>
  <si>
    <t>3136675</t>
  </si>
  <si>
    <t>7826456</t>
  </si>
  <si>
    <t>4094662</t>
  </si>
  <si>
    <t>3134379</t>
  </si>
  <si>
    <t>1119016</t>
  </si>
  <si>
    <t>28601187</t>
  </si>
  <si>
    <t>2841969</t>
  </si>
  <si>
    <t>57957786</t>
  </si>
  <si>
    <t>6068132</t>
  </si>
  <si>
    <t>8195842</t>
  </si>
  <si>
    <t>98737794</t>
  </si>
  <si>
    <t>6523054</t>
  </si>
  <si>
    <t>26895957</t>
  </si>
  <si>
    <t>5254694</t>
  </si>
  <si>
    <t>3979680</t>
  </si>
  <si>
    <t>96424596</t>
  </si>
  <si>
    <t>4923459</t>
  </si>
  <si>
    <t>81218024</t>
  </si>
  <si>
    <t>6552755</t>
  </si>
  <si>
    <t>44017210</t>
  </si>
  <si>
    <t>64733982</t>
  </si>
  <si>
    <t>2289072</t>
  </si>
  <si>
    <t>71730854</t>
  </si>
  <si>
    <t>3757504</t>
  </si>
  <si>
    <t>8501225</t>
  </si>
  <si>
    <t>3704193</t>
  </si>
  <si>
    <t>4577789</t>
  </si>
  <si>
    <t>5730350</t>
  </si>
  <si>
    <t>8953850</t>
  </si>
  <si>
    <t>3109133</t>
  </si>
  <si>
    <t>3382699</t>
  </si>
  <si>
    <t>9132555</t>
  </si>
  <si>
    <t>5016981</t>
  </si>
  <si>
    <t>1294973</t>
  </si>
  <si>
    <t>7769531</t>
  </si>
  <si>
    <t>1068000</t>
  </si>
  <si>
    <t>5980925</t>
  </si>
  <si>
    <t>9905075</t>
  </si>
  <si>
    <t>1043289</t>
  </si>
  <si>
    <t>8252939</t>
  </si>
  <si>
    <t>67748426</t>
  </si>
  <si>
    <t>4376637</t>
  </si>
  <si>
    <t>6426011</t>
  </si>
  <si>
    <t>9137235</t>
  </si>
  <si>
    <t>7151490</t>
  </si>
  <si>
    <t>5138547</t>
  </si>
  <si>
    <t>79212542</t>
  </si>
  <si>
    <t>1507196</t>
  </si>
  <si>
    <t>8362094</t>
  </si>
  <si>
    <t>5379981</t>
  </si>
  <si>
    <t>4960672</t>
  </si>
  <si>
    <t>9052582</t>
  </si>
  <si>
    <t>2054346</t>
  </si>
  <si>
    <t>6070136</t>
  </si>
  <si>
    <t>6949463</t>
  </si>
  <si>
    <t>1626862</t>
  </si>
  <si>
    <t>99905503</t>
  </si>
  <si>
    <t>2753778</t>
  </si>
  <si>
    <t>3508755</t>
  </si>
  <si>
    <t>1409543</t>
  </si>
  <si>
    <t>6891636</t>
  </si>
  <si>
    <t>8541151</t>
  </si>
  <si>
    <t>8322802</t>
  </si>
  <si>
    <t>30678431</t>
  </si>
  <si>
    <t>41837828</t>
  </si>
  <si>
    <t>13639748</t>
  </si>
  <si>
    <t>8972366</t>
  </si>
  <si>
    <t>5233531</t>
  </si>
  <si>
    <t>3691176</t>
  </si>
  <si>
    <t>66377806</t>
  </si>
  <si>
    <t>6357818</t>
  </si>
  <si>
    <t>7123731</t>
  </si>
  <si>
    <t>91907883</t>
  </si>
  <si>
    <t>69734527</t>
  </si>
  <si>
    <t>7536096</t>
  </si>
  <si>
    <t>60158843</t>
  </si>
  <si>
    <t>6942059</t>
  </si>
  <si>
    <t>28282891</t>
  </si>
  <si>
    <t>2186880</t>
  </si>
  <si>
    <t>92461001</t>
  </si>
  <si>
    <t>16775888</t>
  </si>
  <si>
    <t>1166111</t>
  </si>
  <si>
    <t>9225043</t>
  </si>
  <si>
    <t>6408952</t>
  </si>
  <si>
    <t>81010250</t>
  </si>
  <si>
    <t>8596442</t>
  </si>
  <si>
    <t>3804078</t>
  </si>
  <si>
    <t>6312012</t>
  </si>
  <si>
    <t>7322741</t>
  </si>
  <si>
    <t>2354992</t>
  </si>
  <si>
    <t>1766133</t>
  </si>
  <si>
    <t>2922327</t>
  </si>
  <si>
    <t>1469705</t>
  </si>
  <si>
    <t>4661635</t>
  </si>
  <si>
    <t>4497624</t>
  </si>
  <si>
    <t>52468382</t>
  </si>
  <si>
    <t>5687077</t>
  </si>
  <si>
    <t>3914070</t>
  </si>
  <si>
    <t>84684423</t>
  </si>
  <si>
    <t>6493406</t>
  </si>
  <si>
    <t>1563816</t>
  </si>
  <si>
    <t>7779935</t>
  </si>
  <si>
    <t>4429479</t>
  </si>
  <si>
    <t>2963652</t>
  </si>
  <si>
    <t>91032395</t>
  </si>
  <si>
    <t>4424322</t>
  </si>
  <si>
    <t>9500083</t>
  </si>
  <si>
    <t>2912297</t>
  </si>
  <si>
    <t>4303945</t>
  </si>
  <si>
    <t>3264546470</t>
  </si>
  <si>
    <t>9021766</t>
  </si>
  <si>
    <t>1500342</t>
  </si>
  <si>
    <t>7295667</t>
  </si>
  <si>
    <t>22266436</t>
  </si>
  <si>
    <t>60885211</t>
  </si>
  <si>
    <t>4379415</t>
  </si>
  <si>
    <t>1296262</t>
  </si>
  <si>
    <t>6175467</t>
  </si>
  <si>
    <t>6434255</t>
  </si>
  <si>
    <t>2723614</t>
  </si>
  <si>
    <t>92326393</t>
  </si>
  <si>
    <t>5039266</t>
  </si>
  <si>
    <t>3861280</t>
  </si>
  <si>
    <t>3982833</t>
  </si>
  <si>
    <t>5835972</t>
  </si>
  <si>
    <t>98382147</t>
  </si>
  <si>
    <t>9427353</t>
  </si>
  <si>
    <t>9727873</t>
  </si>
  <si>
    <t>4804872</t>
  </si>
  <si>
    <t>22583033</t>
  </si>
  <si>
    <t>4056070</t>
  </si>
  <si>
    <t>2701816</t>
  </si>
  <si>
    <t>20735440</t>
  </si>
  <si>
    <t>9076015</t>
  </si>
  <si>
    <t>11070759</t>
  </si>
  <si>
    <t>22176115</t>
  </si>
  <si>
    <t>7456918</t>
  </si>
  <si>
    <t>6896787</t>
  </si>
  <si>
    <t>8414788</t>
  </si>
  <si>
    <t>7896629</t>
  </si>
  <si>
    <t>5970183</t>
  </si>
  <si>
    <t>57891628</t>
  </si>
  <si>
    <t>53378457</t>
  </si>
  <si>
    <t>88666908</t>
  </si>
  <si>
    <t>9279730</t>
  </si>
  <si>
    <t>2928766</t>
  </si>
  <si>
    <t>4334364</t>
  </si>
  <si>
    <t>8405292</t>
  </si>
  <si>
    <t>9870841</t>
  </si>
  <si>
    <t>9722484</t>
  </si>
  <si>
    <t>1159432</t>
  </si>
  <si>
    <t>25194612</t>
  </si>
  <si>
    <t>3624713</t>
  </si>
  <si>
    <t>5616210</t>
  </si>
  <si>
    <t>3305212</t>
  </si>
  <si>
    <t>72701808</t>
  </si>
  <si>
    <t>4285095</t>
  </si>
  <si>
    <t>2585298</t>
  </si>
  <si>
    <t>2947035</t>
  </si>
  <si>
    <t>6615729</t>
  </si>
  <si>
    <t>2135609</t>
  </si>
  <si>
    <t>2697566</t>
  </si>
  <si>
    <t>2569721</t>
  </si>
  <si>
    <t>3968528766</t>
  </si>
  <si>
    <t>8133585</t>
  </si>
  <si>
    <t>45232967</t>
  </si>
  <si>
    <t>8900603</t>
  </si>
  <si>
    <t>9781981</t>
  </si>
  <si>
    <t>9527543</t>
  </si>
  <si>
    <t>91626903</t>
  </si>
  <si>
    <t>1475008</t>
  </si>
  <si>
    <t>4767842</t>
  </si>
  <si>
    <t>64586869</t>
  </si>
  <si>
    <t>7066389</t>
  </si>
  <si>
    <t>28791070</t>
  </si>
  <si>
    <t>44882393</t>
  </si>
  <si>
    <t>29391132</t>
  </si>
  <si>
    <t>9892639</t>
  </si>
  <si>
    <t>3979295</t>
  </si>
  <si>
    <t>8471219</t>
  </si>
  <si>
    <t>5631380</t>
  </si>
  <si>
    <t>6309138</t>
  </si>
  <si>
    <t>72287838</t>
  </si>
  <si>
    <t>2515441</t>
  </si>
  <si>
    <t>8056387</t>
  </si>
  <si>
    <t>5489867</t>
  </si>
  <si>
    <t>4293872</t>
  </si>
  <si>
    <t>99625946</t>
  </si>
  <si>
    <t>9827875</t>
  </si>
  <si>
    <t>40120881</t>
  </si>
  <si>
    <t>42373338</t>
  </si>
  <si>
    <t>55464931</t>
  </si>
  <si>
    <t>3616291</t>
  </si>
  <si>
    <t>3473734</t>
  </si>
  <si>
    <t>63492662</t>
  </si>
  <si>
    <t>2104331</t>
  </si>
  <si>
    <t>9555643</t>
  </si>
  <si>
    <t>5220235</t>
  </si>
  <si>
    <t>26254490</t>
  </si>
  <si>
    <t>26463662</t>
  </si>
  <si>
    <t>2853860</t>
  </si>
  <si>
    <t>1829028</t>
  </si>
  <si>
    <t>1365581</t>
  </si>
  <si>
    <t>9282666</t>
  </si>
  <si>
    <t>7994769</t>
  </si>
  <si>
    <t>3638038</t>
  </si>
  <si>
    <t>5221005</t>
  </si>
  <si>
    <t>2780765</t>
  </si>
  <si>
    <t>3720500</t>
  </si>
  <si>
    <t>89419064</t>
  </si>
  <si>
    <t>9961121</t>
  </si>
  <si>
    <t>5303411</t>
  </si>
  <si>
    <t>5850216</t>
  </si>
  <si>
    <t>4927402</t>
  </si>
  <si>
    <t>60113139</t>
  </si>
  <si>
    <t>2644526</t>
  </si>
  <si>
    <t>7226610</t>
  </si>
  <si>
    <t>9328179</t>
  </si>
  <si>
    <t>7457716</t>
  </si>
  <si>
    <t>1739364</t>
  </si>
  <si>
    <t>1677537</t>
  </si>
  <si>
    <t>55614678</t>
  </si>
  <si>
    <t>4272221</t>
  </si>
  <si>
    <t>1740380</t>
  </si>
  <si>
    <t>6005355</t>
  </si>
  <si>
    <t>2400590</t>
  </si>
  <si>
    <t>7918038</t>
  </si>
  <si>
    <t>7969038</t>
  </si>
  <si>
    <t>11425383</t>
  </si>
  <si>
    <t>2900584</t>
  </si>
  <si>
    <t>48497496</t>
  </si>
  <si>
    <t>98695684</t>
  </si>
  <si>
    <t>7712618</t>
  </si>
  <si>
    <t>8872311</t>
  </si>
  <si>
    <t>6056372</t>
  </si>
  <si>
    <t>8936656</t>
  </si>
  <si>
    <t>22966872</t>
  </si>
  <si>
    <t>3908162</t>
  </si>
  <si>
    <t>20485333</t>
  </si>
  <si>
    <t>78709747</t>
  </si>
  <si>
    <t>1859884</t>
  </si>
  <si>
    <t>2866546</t>
  </si>
  <si>
    <t>23715237</t>
  </si>
  <si>
    <t>6013508</t>
  </si>
  <si>
    <t>22416837</t>
  </si>
  <si>
    <t>9065927</t>
  </si>
  <si>
    <t>8849918</t>
  </si>
  <si>
    <t>20349502</t>
  </si>
  <si>
    <t>9894723</t>
  </si>
  <si>
    <t>9458504</t>
  </si>
  <si>
    <t>4824710</t>
  </si>
  <si>
    <t>6465122</t>
  </si>
  <si>
    <t>6940373</t>
  </si>
  <si>
    <t>29555837</t>
  </si>
  <si>
    <t>6890486</t>
  </si>
  <si>
    <t>1992079</t>
  </si>
  <si>
    <t>7599611</t>
  </si>
  <si>
    <t>1418351</t>
  </si>
  <si>
    <t>5883714</t>
  </si>
  <si>
    <t>1457083</t>
  </si>
  <si>
    <t>9948096</t>
  </si>
  <si>
    <t>2567031</t>
  </si>
  <si>
    <t>5952625</t>
  </si>
  <si>
    <t>8284495</t>
  </si>
  <si>
    <t>5354141</t>
  </si>
  <si>
    <t>5713477</t>
  </si>
  <si>
    <t>6865322</t>
  </si>
  <si>
    <t>9007177570</t>
  </si>
  <si>
    <t>49920930</t>
  </si>
  <si>
    <t>2239958</t>
  </si>
  <si>
    <t>3680149</t>
  </si>
  <si>
    <t>3654212</t>
  </si>
  <si>
    <t>3192053</t>
  </si>
  <si>
    <t>2355456</t>
  </si>
  <si>
    <t>64932677</t>
  </si>
  <si>
    <t>9419117</t>
  </si>
  <si>
    <t>2509631</t>
  </si>
  <si>
    <t>4505950</t>
  </si>
  <si>
    <t>39663331</t>
  </si>
  <si>
    <t>36929553</t>
  </si>
  <si>
    <t>74135093</t>
  </si>
  <si>
    <t>4483996</t>
  </si>
  <si>
    <t>6264844</t>
  </si>
  <si>
    <t>92127966</t>
  </si>
  <si>
    <t>5440420</t>
  </si>
  <si>
    <t>8840288</t>
  </si>
  <si>
    <t>24850212</t>
  </si>
  <si>
    <t>7857206</t>
  </si>
  <si>
    <t>6146223</t>
  </si>
  <si>
    <t>7119239917</t>
  </si>
  <si>
    <t>8622421</t>
  </si>
  <si>
    <t>9183185</t>
  </si>
  <si>
    <t>2185216</t>
  </si>
  <si>
    <t>9664191</t>
  </si>
  <si>
    <t>8743781</t>
  </si>
  <si>
    <t>97997759</t>
  </si>
  <si>
    <t>4100331</t>
  </si>
  <si>
    <t>9474267</t>
  </si>
  <si>
    <t>3200206</t>
  </si>
  <si>
    <t>72014227</t>
  </si>
  <si>
    <t>3976931</t>
  </si>
  <si>
    <t>6717763</t>
  </si>
  <si>
    <t>2117176</t>
  </si>
  <si>
    <t>67688044</t>
  </si>
  <si>
    <t>3025855</t>
  </si>
  <si>
    <t>8773356</t>
  </si>
  <si>
    <t>1211446</t>
  </si>
  <si>
    <t>3607585</t>
  </si>
  <si>
    <t>7622848</t>
  </si>
  <si>
    <t>7883595</t>
  </si>
  <si>
    <t>61812355</t>
  </si>
  <si>
    <t>6493766</t>
  </si>
  <si>
    <t>4965118</t>
  </si>
  <si>
    <t>7973476</t>
  </si>
  <si>
    <t>6642574</t>
  </si>
  <si>
    <t>2325155</t>
  </si>
  <si>
    <t>1340323</t>
  </si>
  <si>
    <t>8957203</t>
  </si>
  <si>
    <t>7894591002</t>
  </si>
  <si>
    <t>26891502</t>
  </si>
  <si>
    <t>71021004</t>
  </si>
  <si>
    <t>17314583</t>
  </si>
  <si>
    <t>3972159</t>
  </si>
  <si>
    <t>94989369</t>
  </si>
  <si>
    <t>4857453</t>
  </si>
  <si>
    <t>7980513</t>
  </si>
  <si>
    <t>6896175</t>
  </si>
  <si>
    <t>1689993</t>
  </si>
  <si>
    <t>1183006</t>
  </si>
  <si>
    <t>9446278</t>
  </si>
  <si>
    <t>2445944</t>
  </si>
  <si>
    <t>4404713</t>
  </si>
  <si>
    <t>6495153</t>
  </si>
  <si>
    <t>2684831</t>
  </si>
  <si>
    <t>8748493</t>
  </si>
  <si>
    <t>7230252</t>
  </si>
  <si>
    <t>5082463</t>
  </si>
  <si>
    <t>1830054</t>
  </si>
  <si>
    <t>8369071681</t>
  </si>
  <si>
    <t>5582631</t>
  </si>
  <si>
    <t>68043713</t>
  </si>
  <si>
    <t>89263578</t>
  </si>
  <si>
    <t>7511410</t>
  </si>
  <si>
    <t>2128803</t>
  </si>
  <si>
    <t>3135285</t>
  </si>
  <si>
    <t>5231877</t>
  </si>
  <si>
    <t>98391891</t>
  </si>
  <si>
    <t>9865524</t>
  </si>
  <si>
    <t>7988607</t>
  </si>
  <si>
    <t>4599598</t>
  </si>
  <si>
    <t>59984179</t>
  </si>
  <si>
    <t>1531672</t>
  </si>
  <si>
    <t>59723258</t>
  </si>
  <si>
    <t>6878722</t>
  </si>
  <si>
    <t>49278984</t>
  </si>
  <si>
    <t>5672312</t>
  </si>
  <si>
    <t>9716545</t>
  </si>
  <si>
    <t>18636086</t>
  </si>
  <si>
    <t>2071691</t>
  </si>
  <si>
    <t>8023179</t>
  </si>
  <si>
    <t>3533421</t>
  </si>
  <si>
    <t>1160932</t>
  </si>
  <si>
    <t>6320579</t>
  </si>
  <si>
    <t>6021417</t>
  </si>
  <si>
    <t>3638658</t>
  </si>
  <si>
    <t>7595348</t>
  </si>
  <si>
    <t>6637746981</t>
  </si>
  <si>
    <t>8501947</t>
  </si>
  <si>
    <t>85666950</t>
  </si>
  <si>
    <t>72289518</t>
  </si>
  <si>
    <t>4419123</t>
  </si>
  <si>
    <t>75645195</t>
  </si>
  <si>
    <t>4305960</t>
  </si>
  <si>
    <t>21681406</t>
  </si>
  <si>
    <t>6401011</t>
  </si>
  <si>
    <t>1879412</t>
  </si>
  <si>
    <t>6218089</t>
  </si>
  <si>
    <t>3408462348</t>
  </si>
  <si>
    <t>9535780</t>
  </si>
  <si>
    <t>4945889</t>
  </si>
  <si>
    <t>8985437</t>
  </si>
  <si>
    <t>4154521</t>
  </si>
  <si>
    <t>96977805</t>
  </si>
  <si>
    <t>5465004</t>
  </si>
  <si>
    <t>9560827</t>
  </si>
  <si>
    <t>3443287</t>
  </si>
  <si>
    <t>7551668</t>
  </si>
  <si>
    <t>3189059</t>
  </si>
  <si>
    <t>9061957</t>
  </si>
  <si>
    <t>59508384</t>
  </si>
  <si>
    <t>48529464</t>
  </si>
  <si>
    <t>4082744</t>
  </si>
  <si>
    <t>2395447</t>
  </si>
  <si>
    <t>96620804</t>
  </si>
  <si>
    <t>9489003225</t>
  </si>
  <si>
    <t>6897893</t>
  </si>
  <si>
    <t>9759222</t>
  </si>
  <si>
    <t>39793981</t>
  </si>
  <si>
    <t>3759991</t>
  </si>
  <si>
    <t>37838778</t>
  </si>
  <si>
    <t>9689833</t>
  </si>
  <si>
    <t>1177203</t>
  </si>
  <si>
    <t>6060835</t>
  </si>
  <si>
    <t>8534481</t>
  </si>
  <si>
    <t>4959594</t>
  </si>
  <si>
    <t>1047809</t>
  </si>
  <si>
    <t>2604004</t>
  </si>
  <si>
    <t>4379524</t>
  </si>
  <si>
    <t>12377650</t>
  </si>
  <si>
    <t>77869622</t>
  </si>
  <si>
    <t>3414247278</t>
  </si>
  <si>
    <t>5839324907</t>
  </si>
  <si>
    <t>4852863</t>
  </si>
  <si>
    <t>3245936</t>
  </si>
  <si>
    <t>9591892</t>
  </si>
  <si>
    <t>96404523</t>
  </si>
  <si>
    <t>1405478</t>
  </si>
  <si>
    <t>5900506</t>
  </si>
  <si>
    <t>8880275</t>
  </si>
  <si>
    <t>57101974</t>
  </si>
  <si>
    <t>2096100</t>
  </si>
  <si>
    <t>2366545</t>
  </si>
  <si>
    <t>2260131</t>
  </si>
  <si>
    <t>75818182</t>
  </si>
  <si>
    <t>3733011</t>
  </si>
  <si>
    <t>6844342</t>
  </si>
  <si>
    <t>1117708</t>
  </si>
  <si>
    <t>6055986</t>
  </si>
  <si>
    <t>4569864426</t>
  </si>
  <si>
    <t>3093964</t>
  </si>
  <si>
    <t>1890121</t>
  </si>
  <si>
    <t>9906846123</t>
  </si>
  <si>
    <t>27798660</t>
  </si>
  <si>
    <t>37077953</t>
  </si>
  <si>
    <t>70606958</t>
  </si>
  <si>
    <t>21303266</t>
  </si>
  <si>
    <t>88366261</t>
  </si>
  <si>
    <t>9506446</t>
  </si>
  <si>
    <t>6956143</t>
  </si>
  <si>
    <t>1472253</t>
  </si>
  <si>
    <t>4025325</t>
  </si>
  <si>
    <t>6220398</t>
  </si>
  <si>
    <t>6326108</t>
  </si>
  <si>
    <t>88929709</t>
  </si>
  <si>
    <t>3004967</t>
  </si>
  <si>
    <t>1721264</t>
  </si>
  <si>
    <t>92414932</t>
  </si>
  <si>
    <t>3202610</t>
  </si>
  <si>
    <t>2825289</t>
  </si>
  <si>
    <t>7915936</t>
  </si>
  <si>
    <t>3680072</t>
  </si>
  <si>
    <t>6980867</t>
  </si>
  <si>
    <t>4445684</t>
  </si>
  <si>
    <t>9864502</t>
  </si>
  <si>
    <t>5881130</t>
  </si>
  <si>
    <t>2056567</t>
  </si>
  <si>
    <t>62150310</t>
  </si>
  <si>
    <t>9340299</t>
  </si>
  <si>
    <t>3912924</t>
  </si>
  <si>
    <t>8159466</t>
  </si>
  <si>
    <t>7467198</t>
  </si>
  <si>
    <t>4703748</t>
  </si>
  <si>
    <t>1165705</t>
  </si>
  <si>
    <t>90762334</t>
  </si>
  <si>
    <t>16527855</t>
  </si>
  <si>
    <t>1055495</t>
  </si>
  <si>
    <t>9120318</t>
  </si>
  <si>
    <t>4030817</t>
  </si>
  <si>
    <t>1025756</t>
  </si>
  <si>
    <t>29880225</t>
  </si>
  <si>
    <t>4791902</t>
  </si>
  <si>
    <t>5228419</t>
  </si>
  <si>
    <t>8991671</t>
  </si>
  <si>
    <t>8045338707</t>
  </si>
  <si>
    <t>9192546</t>
  </si>
  <si>
    <t>9664752</t>
  </si>
  <si>
    <t>62653835</t>
  </si>
  <si>
    <t>6087301</t>
  </si>
  <si>
    <t>3864488</t>
  </si>
  <si>
    <t>5604405</t>
  </si>
  <si>
    <t>4774889</t>
  </si>
  <si>
    <t>4017213</t>
  </si>
  <si>
    <t>4720934</t>
  </si>
  <si>
    <t>13494237</t>
  </si>
  <si>
    <t>71807686</t>
  </si>
  <si>
    <t>7865609</t>
  </si>
  <si>
    <t>5318850</t>
  </si>
  <si>
    <t>63613334</t>
  </si>
  <si>
    <t>2256093</t>
  </si>
  <si>
    <t>7421094</t>
  </si>
  <si>
    <t>5376362</t>
  </si>
  <si>
    <t>8967842</t>
  </si>
  <si>
    <t>76644634</t>
  </si>
  <si>
    <t>3524259</t>
  </si>
  <si>
    <t>5550678</t>
  </si>
  <si>
    <t>8799570155</t>
  </si>
  <si>
    <t>9329226</t>
  </si>
  <si>
    <t>9219408</t>
  </si>
  <si>
    <t>2163209</t>
  </si>
  <si>
    <t>98021540</t>
  </si>
  <si>
    <t>2188847</t>
  </si>
  <si>
    <t>2419817</t>
  </si>
  <si>
    <t>8938444</t>
  </si>
  <si>
    <t>8512255</t>
  </si>
  <si>
    <t>7488966</t>
  </si>
  <si>
    <t>6131743</t>
  </si>
  <si>
    <t>71564278</t>
  </si>
  <si>
    <t>4529192</t>
  </si>
  <si>
    <t>2193730</t>
  </si>
  <si>
    <t>3120387</t>
  </si>
  <si>
    <t>5726531</t>
  </si>
  <si>
    <t>4659808</t>
  </si>
  <si>
    <t>55896338</t>
  </si>
  <si>
    <t>9747403</t>
  </si>
  <si>
    <t>5687447</t>
  </si>
  <si>
    <t>78940032</t>
  </si>
  <si>
    <t>1094486764</t>
  </si>
  <si>
    <t>2611045</t>
  </si>
  <si>
    <t>6047761</t>
  </si>
  <si>
    <t>8895257</t>
  </si>
  <si>
    <t>2199311</t>
  </si>
  <si>
    <t>17864361</t>
  </si>
  <si>
    <t>6943996503</t>
  </si>
  <si>
    <t>9547712</t>
  </si>
  <si>
    <t>3925701</t>
  </si>
  <si>
    <t>78009874</t>
  </si>
  <si>
    <t>8590206</t>
  </si>
  <si>
    <t>7273239</t>
  </si>
  <si>
    <t>9975967</t>
  </si>
  <si>
    <t>2134315</t>
  </si>
  <si>
    <t>6919928</t>
  </si>
  <si>
    <t>1639829</t>
  </si>
  <si>
    <t>8585321</t>
  </si>
  <si>
    <t>1661643168</t>
  </si>
  <si>
    <t>5136126</t>
  </si>
  <si>
    <t>9747700</t>
  </si>
  <si>
    <t>8387594</t>
  </si>
  <si>
    <t>65166542</t>
  </si>
  <si>
    <t>77607017</t>
  </si>
  <si>
    <t>9028434625</t>
  </si>
  <si>
    <t>7503173</t>
  </si>
  <si>
    <t>9039872</t>
  </si>
  <si>
    <t>45940361</t>
  </si>
  <si>
    <t>6242177</t>
  </si>
  <si>
    <t>60454232</t>
  </si>
  <si>
    <t>4060894</t>
  </si>
  <si>
    <t>8223406</t>
  </si>
  <si>
    <t>95805020</t>
  </si>
  <si>
    <t>2849439</t>
  </si>
  <si>
    <t>9589060</t>
  </si>
  <si>
    <t>2603125</t>
  </si>
  <si>
    <t>8770898</t>
  </si>
  <si>
    <t>3224960</t>
  </si>
  <si>
    <t>4150421</t>
  </si>
  <si>
    <t>44302763</t>
  </si>
  <si>
    <t>1922212</t>
  </si>
  <si>
    <t>9603024</t>
  </si>
  <si>
    <t>1640513</t>
  </si>
  <si>
    <t>16592072</t>
  </si>
  <si>
    <t>4895290</t>
  </si>
  <si>
    <t>8715278</t>
  </si>
  <si>
    <t>1462418</t>
  </si>
  <si>
    <t>8077806</t>
  </si>
  <si>
    <t>5759409</t>
  </si>
  <si>
    <t>6257971</t>
  </si>
  <si>
    <t>91129571</t>
  </si>
  <si>
    <t>6884037</t>
  </si>
  <si>
    <t>26766818</t>
  </si>
  <si>
    <t>9941776</t>
  </si>
  <si>
    <t>9045402</t>
  </si>
  <si>
    <t>7662302259</t>
  </si>
  <si>
    <t>2756059784</t>
  </si>
  <si>
    <t>8667012</t>
  </si>
  <si>
    <t>34964547</t>
  </si>
  <si>
    <t>9357185</t>
  </si>
  <si>
    <t>12471534</t>
  </si>
  <si>
    <t>1003402</t>
  </si>
  <si>
    <t>4509550</t>
  </si>
  <si>
    <t>5356824</t>
  </si>
  <si>
    <t>5086182</t>
  </si>
  <si>
    <t>2107985</t>
  </si>
  <si>
    <t>9388066</t>
  </si>
  <si>
    <t>4614100</t>
  </si>
  <si>
    <t>8279741</t>
  </si>
  <si>
    <t>9564752674</t>
  </si>
  <si>
    <t>1451455</t>
  </si>
  <si>
    <t>8156713</t>
  </si>
  <si>
    <t>24024164</t>
  </si>
  <si>
    <t>75122204</t>
  </si>
  <si>
    <t>33166727</t>
  </si>
  <si>
    <t>5087484</t>
  </si>
  <si>
    <t>47615054</t>
  </si>
  <si>
    <t>7775602353</t>
  </si>
  <si>
    <t>9533304954</t>
  </si>
  <si>
    <t>7564861</t>
  </si>
  <si>
    <t>37930610</t>
  </si>
  <si>
    <t>7518300</t>
  </si>
  <si>
    <t>9233918039</t>
  </si>
  <si>
    <t>5744555</t>
  </si>
  <si>
    <t>17005785</t>
  </si>
  <si>
    <t>35281950</t>
  </si>
  <si>
    <t>3236046</t>
  </si>
  <si>
    <t>20149106</t>
  </si>
  <si>
    <t>6124638</t>
  </si>
  <si>
    <t>1090396060</t>
  </si>
  <si>
    <t>9355422</t>
  </si>
  <si>
    <t>9950462</t>
  </si>
  <si>
    <t>2474506</t>
  </si>
  <si>
    <t>2462682</t>
  </si>
  <si>
    <t>8159788</t>
  </si>
  <si>
    <t>6384230</t>
  </si>
  <si>
    <t>3263854</t>
  </si>
  <si>
    <t>8489588</t>
  </si>
  <si>
    <t>57211290</t>
  </si>
  <si>
    <t>7225111</t>
  </si>
  <si>
    <t>5418543</t>
  </si>
  <si>
    <t>6439414</t>
  </si>
  <si>
    <t>61228399</t>
  </si>
  <si>
    <t>9282166</t>
  </si>
  <si>
    <t>6426246</t>
  </si>
  <si>
    <t>9791237</t>
  </si>
  <si>
    <t>1830251</t>
  </si>
  <si>
    <t>42603700</t>
  </si>
  <si>
    <t>3983714</t>
  </si>
  <si>
    <t>4520226</t>
  </si>
  <si>
    <t>3767866</t>
  </si>
  <si>
    <t>6051341</t>
  </si>
  <si>
    <t>4326245</t>
  </si>
  <si>
    <t>5356378</t>
  </si>
  <si>
    <t>1302842</t>
  </si>
  <si>
    <t>2025194</t>
  </si>
  <si>
    <t>6703754</t>
  </si>
  <si>
    <t>86965710</t>
  </si>
  <si>
    <t>9797571</t>
  </si>
  <si>
    <t>34628061</t>
  </si>
  <si>
    <t>6716140</t>
  </si>
  <si>
    <t>9709339</t>
  </si>
  <si>
    <t>1331802</t>
  </si>
  <si>
    <t>4824250</t>
  </si>
  <si>
    <t>3931914</t>
  </si>
  <si>
    <t>79698655</t>
  </si>
  <si>
    <t>5387521845</t>
  </si>
  <si>
    <t>1927908</t>
  </si>
  <si>
    <t>7975900</t>
  </si>
  <si>
    <t>1731500345</t>
  </si>
  <si>
    <t>5926011</t>
  </si>
  <si>
    <t>53370610</t>
  </si>
  <si>
    <t>8060169</t>
  </si>
  <si>
    <t>9147613</t>
  </si>
  <si>
    <t>3537655</t>
  </si>
  <si>
    <t>96302157</t>
  </si>
  <si>
    <t>1809111</t>
  </si>
  <si>
    <t>8493652</t>
  </si>
  <si>
    <t>1026326</t>
  </si>
  <si>
    <t>1475165</t>
  </si>
  <si>
    <t>9861652</t>
  </si>
  <si>
    <t>5446203</t>
  </si>
  <si>
    <t>7762020</t>
  </si>
  <si>
    <t>4045129075</t>
  </si>
  <si>
    <t>96736796</t>
  </si>
  <si>
    <t>1035023</t>
  </si>
  <si>
    <t>Etykiety wierszy</t>
  </si>
  <si>
    <t>Suma końcowa</t>
  </si>
  <si>
    <t>Suma z nr</t>
  </si>
  <si>
    <t>unikatowe numery</t>
  </si>
  <si>
    <t>liczba połączeń</t>
  </si>
  <si>
    <t>trzy numery o największych liczbach połączeń</t>
  </si>
  <si>
    <t>wypisz jeśli stacjonarny</t>
  </si>
  <si>
    <t>wypisz jeśli komórkowy</t>
  </si>
  <si>
    <t>dzień miesiąca</t>
  </si>
  <si>
    <t>stacjonarne</t>
  </si>
  <si>
    <t>czy stacjonarny</t>
  </si>
  <si>
    <t>czy komórkowy</t>
  </si>
  <si>
    <t>dzień</t>
  </si>
  <si>
    <t>Suma czy stacjonarny</t>
  </si>
  <si>
    <t>komórkowe</t>
  </si>
  <si>
    <t>czy stacjonarny i zaczyna się od 12</t>
  </si>
  <si>
    <t>jeżeli prawda podaj czas trwania</t>
  </si>
  <si>
    <t>suma</t>
  </si>
  <si>
    <t>czy zagraniczny</t>
  </si>
  <si>
    <t>czas połączenia</t>
  </si>
  <si>
    <t>godziny połączenia</t>
  </si>
  <si>
    <t>minuty połączenia</t>
  </si>
  <si>
    <t>sekundy połączenia2</t>
  </si>
  <si>
    <t>połączenie w sekundach</t>
  </si>
  <si>
    <t>Suma z połączenie w sekundach</t>
  </si>
  <si>
    <t>suma sekund komórkowe</t>
  </si>
  <si>
    <t>suma sekund stacjonarne</t>
  </si>
  <si>
    <t>suma sekund zagraniczne</t>
  </si>
  <si>
    <t>minuty komórkowe do pełnych</t>
  </si>
  <si>
    <t>minuty stacjonarne do pełnych</t>
  </si>
  <si>
    <t>minuty zagraniczne do pełnych</t>
  </si>
  <si>
    <t>komórkowe - 800</t>
  </si>
  <si>
    <t>stacjonarne - 800</t>
  </si>
  <si>
    <t>zagraniczne WSZYSTKIE</t>
  </si>
  <si>
    <t>brakujących sekund</t>
  </si>
  <si>
    <t>brakujących minut</t>
  </si>
  <si>
    <t>brakujących pakietów 100 minut</t>
  </si>
  <si>
    <t>koszt</t>
  </si>
  <si>
    <t>koszt zagranicznych</t>
  </si>
  <si>
    <t>zaczęt minuty połączenia</t>
  </si>
  <si>
    <t>koszt jeśli zagraniczny</t>
  </si>
  <si>
    <t>podsumowanie</t>
  </si>
  <si>
    <t>zagraniczne</t>
  </si>
  <si>
    <t>stały abonament</t>
  </si>
  <si>
    <t>razem</t>
  </si>
  <si>
    <t>godzin</t>
  </si>
  <si>
    <t>suma minut</t>
  </si>
  <si>
    <t>minut po zaokrągleniu</t>
  </si>
  <si>
    <t>stacjonarne (na dole)</t>
  </si>
  <si>
    <t>komórkowe (na dole)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</si>
</sst>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1"/>
      <name val="Calibri"/>
      <family val="2"/>
      <charset val="238"/>
      <scheme val="minor"/>
    </font>
    <font>
      <b/>
      <sz val="14"/>
      <color theme="1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9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14" fontId="0" fillId="3" borderId="2" xfId="0" applyNumberFormat="1" applyFont="1" applyFill="1" applyBorder="1"/>
    <xf numFmtId="164" fontId="0" fillId="3" borderId="2" xfId="0" applyNumberFormat="1" applyFont="1" applyFill="1" applyBorder="1"/>
    <xf numFmtId="14" fontId="0" fillId="0" borderId="2" xfId="0" applyNumberFormat="1" applyFont="1" applyBorder="1"/>
    <xf numFmtId="164" fontId="0" fillId="0" borderId="2" xfId="0" applyNumberFormat="1" applyFont="1" applyBorder="1"/>
    <xf numFmtId="0" fontId="0" fillId="0" borderId="0" xfId="0" applyNumberFormat="1"/>
    <xf numFmtId="0" fontId="0" fillId="3" borderId="1" xfId="0" applyNumberFormat="1" applyFont="1" applyFill="1" applyBorder="1"/>
    <xf numFmtId="0" fontId="0" fillId="0" borderId="1" xfId="0" applyNumberFormat="1" applyFon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pivotButton="1"/>
    <xf numFmtId="0" fontId="0" fillId="0" borderId="0" xfId="0" applyAlignment="1">
      <alignment horizontal="left"/>
    </xf>
    <xf numFmtId="49" fontId="0" fillId="0" borderId="0" xfId="0" applyNumberFormat="1"/>
    <xf numFmtId="0" fontId="1" fillId="2" borderId="0" xfId="0" applyFont="1" applyFill="1" applyBorder="1"/>
    <xf numFmtId="0" fontId="3" fillId="4" borderId="0" xfId="0" applyFont="1" applyFill="1"/>
    <xf numFmtId="0" fontId="2" fillId="4" borderId="0" xfId="0" applyFont="1" applyFill="1"/>
    <xf numFmtId="0" fontId="2" fillId="4" borderId="0" xfId="0" applyFont="1" applyFill="1" applyAlignment="1">
      <alignment horizontal="left"/>
    </xf>
    <xf numFmtId="0" fontId="2" fillId="4" borderId="0" xfId="0" applyNumberFormat="1" applyFont="1" applyFill="1"/>
  </cellXfs>
  <cellStyles count="1">
    <cellStyle name="Normalny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2000" b="1"/>
              <a:t>Zestawienie liczby połączeń do telefonów komórkowych i stacjonarnych</a:t>
            </a:r>
            <a:endParaRPr lang="es-E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'2-wykres'!$E$2</c:f>
              <c:strCache>
                <c:ptCount val="1"/>
                <c:pt idx="0">
                  <c:v>komórkowe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'2-wykres'!$D$3:$D$23</c:f>
              <c:numCache>
                <c:formatCode>General</c:formatCode>
                <c:ptCount val="21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31</c:v>
                </c:pt>
              </c:numCache>
            </c:numRef>
          </c:cat>
          <c:val>
            <c:numRef>
              <c:f>'2-wykres'!$E$3:$E$23</c:f>
              <c:numCache>
                <c:formatCode>General</c:formatCode>
                <c:ptCount val="21"/>
                <c:pt idx="0">
                  <c:v>27</c:v>
                </c:pt>
                <c:pt idx="1">
                  <c:v>23</c:v>
                </c:pt>
                <c:pt idx="2">
                  <c:v>24</c:v>
                </c:pt>
                <c:pt idx="3">
                  <c:v>20</c:v>
                </c:pt>
                <c:pt idx="4">
                  <c:v>31</c:v>
                </c:pt>
                <c:pt idx="5">
                  <c:v>23</c:v>
                </c:pt>
                <c:pt idx="6">
                  <c:v>27</c:v>
                </c:pt>
                <c:pt idx="7">
                  <c:v>27</c:v>
                </c:pt>
                <c:pt idx="8">
                  <c:v>24</c:v>
                </c:pt>
                <c:pt idx="9">
                  <c:v>24</c:v>
                </c:pt>
                <c:pt idx="10">
                  <c:v>26</c:v>
                </c:pt>
                <c:pt idx="11">
                  <c:v>17</c:v>
                </c:pt>
                <c:pt idx="12">
                  <c:v>24</c:v>
                </c:pt>
                <c:pt idx="13">
                  <c:v>20</c:v>
                </c:pt>
                <c:pt idx="14">
                  <c:v>25</c:v>
                </c:pt>
                <c:pt idx="15">
                  <c:v>30</c:v>
                </c:pt>
                <c:pt idx="16">
                  <c:v>27</c:v>
                </c:pt>
                <c:pt idx="17">
                  <c:v>24</c:v>
                </c:pt>
                <c:pt idx="18">
                  <c:v>22</c:v>
                </c:pt>
                <c:pt idx="19">
                  <c:v>24</c:v>
                </c:pt>
                <c:pt idx="2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0A-4F6C-A5DB-9B8714A3E1B4}"/>
            </c:ext>
          </c:extLst>
        </c:ser>
        <c:ser>
          <c:idx val="1"/>
          <c:order val="1"/>
          <c:tx>
            <c:strRef>
              <c:f>'2-wykres'!$F$2</c:f>
              <c:strCache>
                <c:ptCount val="1"/>
                <c:pt idx="0">
                  <c:v>stacjonarne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'2-wykres'!$D$3:$D$23</c:f>
              <c:numCache>
                <c:formatCode>General</c:formatCode>
                <c:ptCount val="21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31</c:v>
                </c:pt>
              </c:numCache>
            </c:numRef>
          </c:cat>
          <c:val>
            <c:numRef>
              <c:f>'2-wykres'!$F$3:$F$23</c:f>
              <c:numCache>
                <c:formatCode>General</c:formatCode>
                <c:ptCount val="21"/>
                <c:pt idx="0">
                  <c:v>67</c:v>
                </c:pt>
                <c:pt idx="1">
                  <c:v>68</c:v>
                </c:pt>
                <c:pt idx="2">
                  <c:v>79</c:v>
                </c:pt>
                <c:pt idx="3">
                  <c:v>78</c:v>
                </c:pt>
                <c:pt idx="4">
                  <c:v>69</c:v>
                </c:pt>
                <c:pt idx="5">
                  <c:v>73</c:v>
                </c:pt>
                <c:pt idx="6">
                  <c:v>60</c:v>
                </c:pt>
                <c:pt idx="7">
                  <c:v>70</c:v>
                </c:pt>
                <c:pt idx="8">
                  <c:v>67</c:v>
                </c:pt>
                <c:pt idx="9">
                  <c:v>74</c:v>
                </c:pt>
                <c:pt idx="10">
                  <c:v>76</c:v>
                </c:pt>
                <c:pt idx="11">
                  <c:v>74</c:v>
                </c:pt>
                <c:pt idx="12">
                  <c:v>67</c:v>
                </c:pt>
                <c:pt idx="13">
                  <c:v>75</c:v>
                </c:pt>
                <c:pt idx="14">
                  <c:v>73</c:v>
                </c:pt>
                <c:pt idx="15">
                  <c:v>77</c:v>
                </c:pt>
                <c:pt idx="16">
                  <c:v>79</c:v>
                </c:pt>
                <c:pt idx="17">
                  <c:v>78</c:v>
                </c:pt>
                <c:pt idx="18">
                  <c:v>70</c:v>
                </c:pt>
                <c:pt idx="19">
                  <c:v>68</c:v>
                </c:pt>
                <c:pt idx="20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0A-4F6C-A5DB-9B8714A3E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0552768"/>
        <c:axId val="1545062880"/>
      </c:barChart>
      <c:catAx>
        <c:axId val="420552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400" b="1"/>
                  <a:t>dzień miesiąca lipca</a:t>
                </a:r>
                <a:r>
                  <a:rPr lang="pl-PL" sz="1400" b="1" baseline="0"/>
                  <a:t> 2017</a:t>
                </a:r>
                <a:endParaRPr lang="es-ES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45062880"/>
        <c:crosses val="autoZero"/>
        <c:auto val="1"/>
        <c:lblAlgn val="ctr"/>
        <c:lblOffset val="100"/>
        <c:noMultiLvlLbl val="0"/>
      </c:catAx>
      <c:valAx>
        <c:axId val="154506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400" b="1"/>
                  <a:t>ilość połączeń</a:t>
                </a:r>
                <a:endParaRPr lang="es-ES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2055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0</xdr:row>
      <xdr:rowOff>129540</xdr:rowOff>
    </xdr:from>
    <xdr:to>
      <xdr:col>26</xdr:col>
      <xdr:colOff>0</xdr:colOff>
      <xdr:row>40</xdr:row>
      <xdr:rowOff>60960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5D552F96-5838-419F-9D7B-0A90BB40C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4285.520459259256" createdVersion="6" refreshedVersion="6" minRefreshableVersion="3" recordCount="2148" xr:uid="{2E45E0CB-AA3F-4433-80C3-BE1E49760B34}">
  <cacheSource type="worksheet">
    <worksheetSource name="telefony"/>
  </cacheSource>
  <cacheFields count="4">
    <cacheField name="nr" numFmtId="0">
      <sharedItems count="1834">
        <s v="3539762"/>
        <s v="4546455"/>
        <s v="6900303"/>
        <s v="4250194"/>
        <s v="54586484"/>
        <s v="26204415"/>
        <s v="8596929"/>
        <s v="44937926"/>
        <s v="5816822"/>
        <s v="96191858"/>
        <s v="47261256"/>
        <s v="22747425"/>
        <s v="3352943"/>
        <s v="35634368"/>
        <s v="8313390"/>
        <s v="3954712"/>
        <s v="2109147679"/>
        <s v="1787732"/>
        <s v="7834807"/>
        <s v="33320202"/>
        <s v="1488369"/>
        <s v="2631285"/>
        <s v="7415603"/>
        <s v="96375379"/>
        <s v="6976431"/>
        <s v="4093292"/>
        <s v="6312575"/>
        <s v="38535407"/>
        <s v="9413315"/>
        <s v="8514016"/>
        <s v="40965486"/>
        <s v="1435049"/>
        <s v="85598139"/>
        <s v="1926053"/>
        <s v="82949156"/>
        <s v="73690742"/>
        <s v="5107477025"/>
        <s v="4787793"/>
        <s v="79381100"/>
        <s v="4146159"/>
        <s v="13484133"/>
        <s v="4657345"/>
        <s v="3697935"/>
        <s v="2668991"/>
        <s v="3520189"/>
        <s v="3897347"/>
        <s v="1867016"/>
        <s v="96949751"/>
        <s v="81613163"/>
        <s v="6050344"/>
        <s v="7727942"/>
        <s v="8249721"/>
        <s v="6894270"/>
        <s v="3095218"/>
        <s v="45081794"/>
        <s v="3533271"/>
        <s v="9088452"/>
        <s v="3379401"/>
        <s v="73350537"/>
        <s v="83707586"/>
        <s v="1480206"/>
        <s v="2028923"/>
        <s v="81880891"/>
        <s v="4274149"/>
        <s v="3505978"/>
        <s v="8504601"/>
        <s v="8214927"/>
        <s v="5913547"/>
        <s v="14783929"/>
        <s v="2915745"/>
        <s v="1100142"/>
        <s v="7795911"/>
        <s v="1709455"/>
        <s v="6674505"/>
        <s v="6920814"/>
        <s v="6161675"/>
        <s v="8498076"/>
        <s v="4174785"/>
        <s v="3776937"/>
        <s v="2636055"/>
        <s v="4555937"/>
        <s v="80306197"/>
        <s v="99162491"/>
        <s v="9422310"/>
        <s v="20679187"/>
        <s v="6087997"/>
        <s v="5253133"/>
        <s v="1508356"/>
        <s v="9171025"/>
        <s v="7191598"/>
        <s v="90533733"/>
        <s v="6859181"/>
        <s v="7207066"/>
        <s v="4230507"/>
        <s v="2235911"/>
        <s v="1611389"/>
        <s v="9052652"/>
        <s v="93611539"/>
        <s v="68966479"/>
        <s v="4697138"/>
        <s v="5786740"/>
        <s v="8384647"/>
        <s v="1858872516"/>
        <s v="5528648"/>
        <s v="2157195"/>
        <s v="7747085"/>
        <s v="6865106"/>
        <s v="8819206"/>
        <s v="3990337"/>
        <s v="4238684"/>
        <s v="86774913"/>
        <s v="93696449"/>
        <s v="1269611"/>
        <s v="4623731"/>
        <s v="3127402"/>
        <s v="1714791"/>
        <s v="7768277"/>
        <s v="4371394"/>
        <s v="9803545"/>
        <s v="4176704"/>
        <s v="90271112"/>
        <s v="8136309"/>
        <s v="3178616"/>
        <s v="27791497"/>
        <s v="4738129"/>
        <s v="54840810"/>
        <s v="8885606"/>
        <s v="6730442"/>
        <s v="3326913"/>
        <s v="9865716"/>
        <s v="73284745"/>
        <s v="1761255"/>
        <s v="48625903"/>
        <s v="18036364"/>
        <s v="38063903"/>
        <s v="16999529"/>
        <s v="8385222"/>
        <s v="8086847"/>
        <s v="5215912"/>
        <s v="1973826522"/>
        <s v="2255197"/>
        <s v="6719542"/>
        <s v="1837797"/>
        <s v="6772052"/>
        <s v="6495517"/>
        <s v="6275284312"/>
        <s v="5997385"/>
        <s v="8449157"/>
        <s v="1301099"/>
        <s v="1774304298"/>
        <s v="52165701"/>
        <s v="49158974"/>
        <s v="6231537"/>
        <s v="6965661375"/>
        <s v="8831940"/>
        <s v="7421868"/>
        <s v="5131341"/>
        <s v="3121850"/>
        <s v="6905863"/>
        <s v="2514802"/>
        <s v="3931464"/>
        <s v="1583683"/>
        <s v="1521041994"/>
        <s v="9187410"/>
        <s v="8228350"/>
        <s v="5508903"/>
        <s v="3102910"/>
        <s v="45948073"/>
        <s v="58037769"/>
        <s v="3434934"/>
        <s v="4963499"/>
        <s v="7904403"/>
        <s v="4389240"/>
        <s v="68647339"/>
        <s v="8461631"/>
        <s v="3087246"/>
        <s v="9321082"/>
        <s v="4941247888"/>
        <s v="9610703"/>
        <s v="7236035"/>
        <s v="2675422"/>
        <s v="99056276"/>
        <s v="1715377"/>
        <s v="6700458395"/>
        <s v="2211277198"/>
        <s v="9866373"/>
        <s v="4526057"/>
        <s v="70786056"/>
        <s v="9874705"/>
        <s v="2506618"/>
        <s v="9620895"/>
        <s v="8187780"/>
        <s v="4176999"/>
        <s v="9937257"/>
        <s v="4363716"/>
        <s v="96323047"/>
        <s v="2750193"/>
        <s v="7973319"/>
        <s v="1908394"/>
        <s v="19116274"/>
        <s v="1235622"/>
        <s v="1458287"/>
        <s v="3758539398"/>
        <s v="8471021"/>
        <s v="4039284"/>
        <s v="3177370"/>
        <s v="6689117"/>
        <s v="4824267"/>
        <s v="6978234"/>
        <s v="2158377"/>
        <s v="73970924"/>
        <s v="6927270"/>
        <s v="7318247385"/>
        <s v="1579531"/>
        <s v="9593481"/>
        <s v="6657074"/>
        <s v="1797960"/>
        <s v="65923776"/>
        <s v="3407358"/>
        <s v="1887758"/>
        <s v="9983997"/>
        <s v="58067439"/>
        <s v="6760428735"/>
        <s v="9803006"/>
        <s v="5312081"/>
        <s v="7114306"/>
        <s v="7594764"/>
        <s v="3004571"/>
        <s v="1081610"/>
        <s v="20220216"/>
        <s v="79890857"/>
        <s v="4600571814"/>
        <s v="7110850"/>
        <s v="6712006"/>
        <s v="5646830"/>
        <s v="66871690"/>
        <s v="7085993"/>
        <s v="2890720"/>
        <s v="8375968"/>
        <s v="1119740"/>
        <s v="3796958"/>
        <s v="8010775"/>
        <s v="46023878"/>
        <s v="3379007610"/>
        <s v="2890519255"/>
        <s v="27858818"/>
        <s v="5076649"/>
        <s v="70367818"/>
        <s v="9788998"/>
        <s v="1951101"/>
        <s v="12687991"/>
        <s v="4328583"/>
        <s v="2184116"/>
        <s v="24724570"/>
        <s v="4843076"/>
        <s v="42722517"/>
        <s v="9697189"/>
        <s v="4471203"/>
        <s v="1439114"/>
        <s v="5822881"/>
        <s v="6027120"/>
        <s v="2790475"/>
        <s v="30893038"/>
        <s v="5013602"/>
        <s v="5696056"/>
        <s v="11274735"/>
        <s v="1158631"/>
        <s v="6009110"/>
        <s v="6644360383"/>
        <s v="6045882"/>
        <s v="4113351"/>
        <s v="9777118"/>
        <s v="1659814"/>
        <s v="8471544"/>
        <s v="5912377607"/>
        <s v="77705897"/>
        <s v="5894865"/>
        <s v="7449832"/>
        <s v="49390412"/>
        <s v="6156594"/>
        <s v="5006675"/>
        <s v="2096180"/>
        <s v="9683894"/>
        <s v="2808052"/>
        <s v="18084593"/>
        <s v="1390402"/>
        <s v="44200961"/>
        <s v="5859235"/>
        <s v="51855396"/>
        <s v="8768896"/>
        <s v="9088045"/>
        <s v="9872216"/>
        <s v="8369815"/>
        <s v="3370151"/>
        <s v="4132754"/>
        <s v="66638685"/>
        <s v="6818507"/>
        <s v="66336445"/>
        <s v="9356324"/>
        <s v="5111892302"/>
        <s v="2435007"/>
        <s v="6694568"/>
        <s v="6420583"/>
        <s v="19835498"/>
        <s v="6663334"/>
        <s v="44765837"/>
        <s v="2469778"/>
        <s v="1959826"/>
        <s v="37032078"/>
        <s v="6516512"/>
        <s v="4726561"/>
        <s v="9685747"/>
        <s v="7507354"/>
        <s v="8605742"/>
        <s v="4681236"/>
        <s v="3590468"/>
        <s v="9878283"/>
        <s v="5991516"/>
        <s v="1240369"/>
        <s v="25133293"/>
        <s v="5036422"/>
        <s v="4283724"/>
        <s v="5856822"/>
        <s v="7880396"/>
        <s v="2201085"/>
        <s v="9319894"/>
        <s v="3211876"/>
        <s v="4736016"/>
        <s v="8063487"/>
        <s v="1319121"/>
        <s v="5026277"/>
        <s v="48661666"/>
        <s v="9304830"/>
        <s v="3040267"/>
        <s v="8405954"/>
        <s v="75873682"/>
        <s v="5984039"/>
        <s v="9807682"/>
        <s v="3029994"/>
        <s v="9415767851"/>
        <s v="2388040"/>
        <s v="41974998"/>
        <s v="8400710"/>
        <s v="1088377750"/>
        <s v="62016185"/>
        <s v="4002406"/>
        <s v="2394144"/>
        <s v="9763924"/>
        <s v="7977726"/>
        <s v="7219884"/>
        <s v="8211396842"/>
        <s v="4860618"/>
        <s v="6290575"/>
        <s v="13972929"/>
        <s v="7663988"/>
        <s v="90532439"/>
        <s v="5505912"/>
        <s v="70678482"/>
        <s v="6578914"/>
        <s v="3444629"/>
        <s v="95211263"/>
        <s v="9468070"/>
        <s v="31516318"/>
        <s v="8163790"/>
        <s v="18070008"/>
        <s v="94634526"/>
        <s v="67964973"/>
        <s v="8685299481"/>
        <s v="8863988"/>
        <s v="29121099"/>
        <s v="2814524"/>
        <s v="5341697748"/>
        <s v="4102482"/>
        <s v="5636281"/>
        <s v="7715424"/>
        <s v="3811342"/>
        <s v="8177683"/>
        <s v="51367705"/>
        <s v="7646265"/>
        <s v="37906881"/>
        <s v="9740908"/>
        <s v="8070345"/>
        <s v="52214055"/>
        <s v="8434044"/>
        <s v="4702334"/>
        <s v="1308483040"/>
        <s v="34556399"/>
        <s v="48676568"/>
        <s v="4405604"/>
        <s v="2327418"/>
        <s v="5205087"/>
        <s v="1936989939"/>
        <s v="2722706"/>
        <s v="3018218"/>
        <s v="3765658"/>
        <s v="43109897"/>
        <s v="71207090"/>
        <s v="3465997"/>
        <s v="17490780"/>
        <s v="9805082"/>
        <s v="6333547"/>
        <s v="8424969"/>
        <s v="41210751"/>
        <s v="80907155"/>
        <s v="16303399"/>
        <s v="7841442"/>
        <s v="5512237"/>
        <s v="2557668"/>
        <s v="4469748"/>
        <s v="7773546"/>
        <s v="9521805"/>
        <s v="1640140"/>
        <s v="5415372"/>
        <s v="23504109"/>
        <s v="7914439"/>
        <s v="3900921"/>
        <s v="9176754"/>
        <s v="1814327"/>
        <s v="87702896"/>
        <s v="4131448"/>
        <s v="97798921"/>
        <s v="3919087"/>
        <s v="2619219"/>
        <s v="54536153"/>
        <s v="6813775"/>
        <s v="72312196"/>
        <s v="9532678004"/>
        <s v="4653709"/>
        <s v="1734512"/>
        <s v="6741642"/>
        <s v="45862784"/>
        <s v="25147401"/>
        <s v="7432767"/>
        <s v="3599100"/>
        <s v="8251878"/>
        <s v="2826868"/>
        <s v="76099906"/>
        <s v="5147242"/>
        <s v="9600226"/>
        <s v="1337042"/>
        <s v="1223943"/>
        <s v="3525921"/>
        <s v="5094248"/>
        <s v="7275091"/>
        <s v="73042148"/>
        <s v="8570276"/>
        <s v="1775586"/>
        <s v="5162775"/>
        <s v="56115408"/>
        <s v="6766881"/>
        <s v="9502975"/>
        <s v="4212838"/>
        <s v="6952061"/>
        <s v="56127547"/>
        <s v="4952685"/>
        <s v="8632893"/>
        <s v="7320123"/>
        <s v="4901642"/>
        <s v="39669014"/>
        <s v="48919339"/>
        <s v="4960687"/>
        <s v="41156424"/>
        <s v="5087066"/>
        <s v="4636713"/>
        <s v="3944120"/>
        <s v="5960122"/>
        <s v="6795454"/>
        <s v="5013688"/>
        <s v="9487255"/>
        <s v="1592822"/>
        <s v="9084978"/>
        <s v="80038636"/>
        <s v="2021941339"/>
        <s v="7718350"/>
        <s v="3153283"/>
        <s v="6341482"/>
        <s v="8049834"/>
        <s v="6374704"/>
        <s v="99625315"/>
        <s v="9728932"/>
        <s v="9121149"/>
        <s v="4148520"/>
        <s v="55462392"/>
        <s v="8130722"/>
        <s v="5448890"/>
        <s v="6118241"/>
        <s v="98238772"/>
        <s v="9524588"/>
        <s v="4759206"/>
        <s v="9197309"/>
        <s v="8322522"/>
        <s v="4264808"/>
        <s v="5820632164"/>
        <s v="89814525"/>
        <s v="1223816"/>
        <s v="18503160"/>
        <s v="21677804"/>
        <s v="4144248"/>
        <s v="16392077"/>
        <s v="8865092"/>
        <s v="92597723"/>
        <s v="49840829"/>
        <s v="20354301"/>
        <s v="2731955"/>
        <s v="2304726"/>
        <s v="4848864"/>
        <s v="6709939"/>
        <s v="8870498"/>
        <s v="2947889"/>
        <s v="8270097"/>
        <s v="8183468"/>
        <s v="3263806"/>
        <s v="7792980"/>
        <s v="88929925"/>
        <s v="2478461"/>
        <s v="2838216"/>
        <s v="4853153"/>
        <s v="2985743"/>
        <s v="97596112"/>
        <s v="1247125"/>
        <s v="6982652"/>
        <s v="11209967"/>
        <s v="6251788"/>
        <s v="8679036"/>
        <s v="1288637"/>
        <s v="4825302"/>
        <s v="5349562"/>
        <s v="5893512"/>
        <s v="7138804596"/>
        <s v="6468376"/>
        <s v="3494192"/>
        <s v="8150086"/>
        <s v="3934931"/>
        <s v="2111996"/>
        <s v="6484436"/>
        <s v="97646706"/>
        <s v="9932676"/>
        <s v="6062869"/>
        <s v="2828759"/>
        <s v="7215284"/>
        <s v="1384299"/>
        <s v="2486941"/>
        <s v="6561564994"/>
        <s v="1207918"/>
        <s v="66800387"/>
        <s v="49093359"/>
        <s v="2252239"/>
        <s v="4925279"/>
        <s v="25459710"/>
        <s v="3943994"/>
        <s v="9967649"/>
        <s v="2947660"/>
        <s v="6492842"/>
        <s v="70730125"/>
        <s v="4056361"/>
        <s v="12721215"/>
        <s v="4566750"/>
        <s v="7279106"/>
        <s v="3824660"/>
        <s v="5815339"/>
        <s v="77946476"/>
        <s v="84589848"/>
        <s v="4501823"/>
        <s v="38244568"/>
        <s v="3613950"/>
        <s v="5750819"/>
        <s v="63291235"/>
        <s v="3198725"/>
        <s v="6248157784"/>
        <s v="6607648"/>
        <s v="5340881"/>
        <s v="3072421"/>
        <s v="1909553"/>
        <s v="62836073"/>
        <s v="9566647"/>
        <s v="5833452"/>
        <s v="10760583"/>
        <s v="5147651"/>
        <s v="41144838"/>
        <s v="1332513"/>
        <s v="7743548"/>
        <s v="7451541965"/>
        <s v="5022247"/>
        <s v="2920581"/>
        <s v="7126980"/>
        <s v="54006070"/>
        <s v="8672651"/>
        <s v="54136845"/>
        <s v="5223970"/>
        <s v="5790304"/>
        <s v="6269166"/>
        <s v="5089019"/>
        <s v="6994188"/>
        <s v="16883712"/>
        <s v="2781512"/>
        <s v="4273704"/>
        <s v="3707498"/>
        <s v="5251861"/>
        <s v="7473070"/>
        <s v="3596504"/>
        <s v="9620982"/>
        <s v="6833658"/>
        <s v="85422307"/>
        <s v="6191682"/>
        <s v="6461167"/>
        <s v="8982137"/>
        <s v="47677051"/>
        <s v="76139570"/>
        <s v="38047574"/>
        <s v="3184339"/>
        <s v="8126744698"/>
        <s v="52391912"/>
        <s v="14201334"/>
        <s v="1972250241"/>
        <s v="3028093"/>
        <s v="27487200"/>
        <s v="7377702"/>
        <s v="9294571"/>
        <s v="62086163"/>
        <s v="6367284"/>
        <s v="1811630"/>
        <s v="9346036178"/>
        <s v="1138033"/>
        <s v="2114812"/>
        <s v="4195677"/>
        <s v="3493348"/>
        <s v="6005020"/>
        <s v="2227803"/>
        <s v="4007464"/>
        <s v="54713807"/>
        <s v="7097883"/>
        <s v="48630026"/>
        <s v="1279245"/>
        <s v="2571251"/>
        <s v="1454555"/>
        <s v="21996267"/>
        <s v="8429072"/>
        <s v="9815754"/>
        <s v="2434652"/>
        <s v="4939683"/>
        <s v="6821027"/>
        <s v="3253368"/>
        <s v="91743317"/>
        <s v="5104536"/>
        <s v="7353916"/>
        <s v="4412771"/>
        <s v="7891185"/>
        <s v="90417363"/>
        <s v="4929499"/>
        <s v="3824371"/>
        <s v="1219073"/>
        <s v="94197168"/>
        <s v="8655825"/>
        <s v="47707639"/>
        <s v="5029329"/>
        <s v="8825868"/>
        <s v="76777492"/>
        <s v="71036125"/>
        <s v="2989192"/>
        <s v="9849071"/>
        <s v="47025160"/>
        <s v="2248131"/>
        <s v="6293367175"/>
        <s v="5092577"/>
        <s v="7937998"/>
        <s v="7269536"/>
        <s v="98939809"/>
        <s v="7766265"/>
        <s v="1233459"/>
        <s v="9398644"/>
        <s v="3390459"/>
        <s v="5252835"/>
        <s v="15643568"/>
        <s v="39921944"/>
        <s v="88664428"/>
        <s v="4111617"/>
        <s v="9804309"/>
        <s v="3382728"/>
        <s v="9091369"/>
        <s v="3981821518"/>
        <s v="6304174"/>
        <s v="8233999"/>
        <s v="97782375"/>
        <s v="93794133"/>
        <s v="85838361"/>
        <s v="1616328"/>
        <s v="9773176"/>
        <s v="8246306"/>
        <s v="2412611"/>
        <s v="68677362"/>
        <s v="6766787935"/>
        <s v="6158527"/>
        <s v="3456554"/>
        <s v="3437033"/>
        <s v="2128068"/>
        <s v="9259392564"/>
        <s v="7852624"/>
        <s v="8838584"/>
        <s v="2492731"/>
        <s v="8028777"/>
        <s v="7979313"/>
        <s v="23123600"/>
        <s v="9849476"/>
        <s v="27410048"/>
        <s v="6746757"/>
        <s v="9680416"/>
        <s v="9356216"/>
        <s v="28145499"/>
        <s v="61527800"/>
        <s v="4873703"/>
        <s v="43019885"/>
        <s v="7388260"/>
        <s v="4581715"/>
        <s v="58420185"/>
        <s v="4473835"/>
        <s v="7739841"/>
        <s v="1692981"/>
        <s v="9270571"/>
        <s v="6299545"/>
        <s v="67064385"/>
        <s v="4062215"/>
        <s v="2835355"/>
        <s v="9283739"/>
        <s v="7118082"/>
        <s v="30178521"/>
        <s v="5014399"/>
        <s v="3984696"/>
        <s v="53386383"/>
        <s v="8733120283"/>
        <s v="6934405"/>
        <s v="76310343"/>
        <s v="9005999"/>
        <s v="7763451"/>
        <s v="3765001"/>
        <s v="4995171"/>
        <s v="8929993"/>
        <s v="7473804"/>
        <s v="1816002"/>
        <s v="4133182"/>
        <s v="63141248"/>
        <s v="7384686"/>
        <s v="3150344"/>
        <s v="6786847"/>
        <s v="28961250"/>
        <s v="3328479"/>
        <s v="61322035"/>
        <s v="40308049"/>
        <s v="7066778"/>
        <s v="3017523"/>
        <s v="26699217"/>
        <s v="3192836"/>
        <s v="6979384"/>
        <s v="5277660"/>
        <s v="9543572"/>
        <s v="47855743"/>
        <s v="7933399"/>
        <s v="54821549"/>
        <s v="14919021"/>
        <s v="9175377"/>
        <s v="3656681"/>
        <s v="5741700"/>
        <s v="18816694"/>
        <s v="6177366"/>
        <s v="4221160"/>
        <s v="9339774"/>
        <s v="46255010"/>
        <s v="91208799"/>
        <s v="7211782"/>
        <s v="3429335"/>
        <s v="3206241"/>
        <s v="8750670"/>
        <s v="7792679"/>
        <s v="9287211"/>
        <s v="1997542"/>
        <s v="3558582"/>
        <s v="25240352"/>
        <s v="5829504"/>
        <s v="97317489"/>
        <s v="53762222"/>
        <s v="3363840"/>
        <s v="5542324"/>
        <s v="9853612"/>
        <s v="5392799"/>
        <s v="1089768"/>
        <s v="4274311"/>
        <s v="8276893"/>
        <s v="24724114"/>
        <s v="23580194"/>
        <s v="1775131"/>
        <s v="8001915"/>
        <s v="7508054"/>
        <s v="5854377"/>
        <s v="3478173"/>
        <s v="3999937"/>
        <s v="83559673"/>
        <s v="1355775"/>
        <s v="3463982286"/>
        <s v="9894998"/>
        <s v="8841955"/>
        <s v="7379567"/>
        <s v="2092198"/>
        <s v="6006309"/>
        <s v="6736331"/>
        <s v="7291318"/>
        <s v="3232376"/>
        <s v="7536048937"/>
        <s v="6026397"/>
        <s v="65621292"/>
        <s v="13898038"/>
        <s v="6018613"/>
        <s v="7741751"/>
        <s v="5512492"/>
        <s v="36332723"/>
        <s v="49342013"/>
        <s v="2329556"/>
        <s v="2969264"/>
        <s v="8498683"/>
        <s v="2341441"/>
        <s v="30270334"/>
        <s v="2145244"/>
        <s v="7627829"/>
        <s v="9182658"/>
        <s v="4191600"/>
        <s v="5492379"/>
        <s v="2861766"/>
        <s v="1309359"/>
        <s v="5272270"/>
        <s v="9266643"/>
        <s v="3460208"/>
        <s v="25545000"/>
        <s v="4471828"/>
        <s v="6516836"/>
        <s v="1197931"/>
        <s v="8750619"/>
        <s v="2076719"/>
        <s v="3131883"/>
        <s v="1552302"/>
        <s v="33708687"/>
        <s v="5913571"/>
        <s v="97953696"/>
        <s v="13588783"/>
        <s v="3300626"/>
        <s v="39697250"/>
        <s v="3826370863"/>
        <s v="8026912"/>
        <s v="24290062"/>
        <s v="6785899"/>
        <s v="75048005"/>
        <s v="97459926"/>
        <s v="9979899"/>
        <s v="4575865"/>
        <s v="1808444"/>
        <s v="1649912"/>
        <s v="6128500046"/>
        <s v="6580951"/>
        <s v="5536146"/>
        <s v="7396921"/>
        <s v="8331262"/>
        <s v="5146166"/>
        <s v="6729705"/>
        <s v="5372125"/>
        <s v="7880585"/>
        <s v="3652646"/>
        <s v="3691457"/>
        <s v="4344184930"/>
        <s v="5290460"/>
        <s v="6922037"/>
        <s v="7060245"/>
        <s v="5788783"/>
        <s v="8647144"/>
        <s v="24665933"/>
        <s v="3326329"/>
        <s v="3478111"/>
        <s v="82239478"/>
        <s v="2557643"/>
        <s v="4501726"/>
        <s v="1415198"/>
        <s v="23368531"/>
        <s v="5750549"/>
        <s v="3897850970"/>
        <s v="2573868"/>
        <s v="1701008"/>
        <s v="1617146"/>
        <s v="73460179"/>
        <s v="5983034"/>
        <s v="16724936"/>
        <s v="19343766"/>
        <s v="7439955"/>
        <s v="7224275"/>
        <s v="1679471"/>
        <s v="6270159"/>
        <s v="1482340"/>
        <s v="28185580"/>
        <s v="4222605"/>
        <s v="3785540"/>
        <s v="6151478"/>
        <s v="9926754"/>
        <s v="89098100"/>
        <s v="6460935"/>
        <s v="1661633"/>
        <s v="5809293"/>
        <s v="7088840"/>
        <s v="1302112"/>
        <s v="8299537"/>
        <s v="1519891"/>
        <s v="29771613"/>
        <s v="59864989"/>
        <s v="2741017"/>
        <s v="1092699"/>
        <s v="3284714"/>
        <s v="1822675725"/>
        <s v="9595194"/>
        <s v="5015921"/>
        <s v="1015521"/>
        <s v="4452201"/>
        <s v="6801890"/>
        <s v="19638469"/>
        <s v="43897696"/>
        <s v="8253162"/>
        <s v="42038927"/>
        <s v="5758962"/>
        <s v="77096634"/>
        <s v="8041809"/>
        <s v="6735390"/>
        <s v="93811207"/>
        <s v="8079505"/>
        <s v="3348581"/>
        <s v="5464497"/>
        <s v="5744567"/>
        <s v="1332884"/>
        <s v="38823305"/>
        <s v="7160339"/>
        <s v="43277353"/>
        <s v="8749135"/>
        <s v="16977213"/>
        <s v="13221411"/>
        <s v="2653312"/>
        <s v="4187727"/>
        <s v="4370146"/>
        <s v="5725773"/>
        <s v="6345014"/>
        <s v="7507831"/>
        <s v="1198407"/>
        <s v="4055319"/>
        <s v="45158089"/>
        <s v="8159631"/>
        <s v="2645518"/>
        <s v="5199929"/>
        <s v="1431491"/>
        <s v="39848401"/>
        <s v="9225807"/>
        <s v="7986409"/>
        <s v="54554135"/>
        <s v="1263080"/>
        <s v="9772824"/>
        <s v="1157434"/>
        <s v="8799928507"/>
        <s v="5372891"/>
        <s v="2663800"/>
        <s v="32779069"/>
        <s v="8261808"/>
        <s v="7321543"/>
        <s v="7513392"/>
        <s v="77036136"/>
        <s v="1700508"/>
        <s v="7872182"/>
        <s v="84513035"/>
        <s v="1225082"/>
        <s v="1586675"/>
        <s v="2672229"/>
        <s v="2443869"/>
        <s v="7166411"/>
        <s v="6070329"/>
        <s v="4845362"/>
        <s v="6333341"/>
        <s v="5060909"/>
        <s v="4673703944"/>
        <s v="2079170589"/>
        <s v="1117628"/>
        <s v="5487496"/>
        <s v="1472682"/>
        <s v="43885630"/>
        <s v="5543741"/>
        <s v="2590674"/>
        <s v="7836418"/>
        <s v="2844911"/>
        <s v="9655946"/>
        <s v="6050570"/>
        <s v="1607422"/>
        <s v="1192412"/>
        <s v="4959551431"/>
        <s v="9808221"/>
        <s v="8672623"/>
        <s v="3862016"/>
        <s v="16580449"/>
        <s v="2078150"/>
        <s v="2584185"/>
        <s v="3346801494"/>
        <s v="4535172"/>
        <s v="8723323"/>
        <s v="76845076"/>
        <s v="12063341"/>
        <s v="9866204"/>
        <s v="9364912"/>
        <s v="9975977"/>
        <s v="8802222"/>
        <s v="1552877"/>
        <s v="6516534288"/>
        <s v="68647777"/>
        <s v="3360951"/>
        <s v="9127211929"/>
        <s v="9647309"/>
        <s v="6024447"/>
        <s v="12919749"/>
        <s v="3287315"/>
        <s v="9953379"/>
        <s v="97558765"/>
        <s v="97876188"/>
        <s v="4068728"/>
        <s v="7624070"/>
        <s v="2419247"/>
        <s v="5244597"/>
        <s v="2005653"/>
        <s v="7203715"/>
        <s v="4520463"/>
        <s v="4454837"/>
        <s v="6999348"/>
        <s v="90884366"/>
        <s v="3121640"/>
        <s v="5912710"/>
        <s v="9100303"/>
        <s v="25581178"/>
        <s v="78976022"/>
        <s v="7781904"/>
        <s v="8474693946"/>
        <s v="8984769"/>
        <s v="40395856"/>
        <s v="8135542"/>
        <s v="10093488"/>
        <s v="4203418"/>
        <s v="2456290"/>
        <s v="27610972"/>
        <s v="3073815"/>
        <s v="9776810"/>
        <s v="6763741"/>
        <s v="2309436"/>
        <s v="69001821"/>
        <s v="2150051"/>
        <s v="9967523741"/>
        <s v="23300236"/>
        <s v="4714815"/>
        <s v="47596793"/>
        <s v="6574044"/>
        <s v="9475290"/>
        <s v="4458725"/>
        <s v="4785864"/>
        <s v="3109039"/>
        <s v="7340326"/>
        <s v="7865428"/>
        <s v="1467591"/>
        <s v="2475157"/>
        <s v="6023049"/>
        <s v="39210366"/>
        <s v="90880011"/>
        <s v="3931739393"/>
        <s v="4079013"/>
        <s v="7751076"/>
        <s v="27684909"/>
        <s v="1588418"/>
        <s v="5333653356"/>
        <s v="6305758"/>
        <s v="45373038"/>
        <s v="7589993"/>
        <s v="5588421"/>
        <s v="9662407"/>
        <s v="3422062"/>
        <s v="9305031"/>
        <s v="4911005"/>
        <s v="1391272"/>
        <s v="5027404"/>
        <s v="64900068"/>
        <s v="45015009"/>
        <s v="20424852"/>
        <s v="8250018"/>
        <s v="1161028310"/>
        <s v="66465215"/>
        <s v="6386788"/>
        <s v="3589291"/>
        <s v="9254070"/>
        <s v="6337931"/>
        <s v="3563037"/>
        <s v="2302227"/>
        <s v="24454566"/>
        <s v="6551880"/>
        <s v="6616163"/>
        <s v="96381896"/>
        <s v="6892980"/>
        <s v="52064221"/>
        <s v="7571642"/>
        <s v="9570286"/>
        <s v="7632647"/>
        <s v="81575080"/>
        <s v="7677384"/>
        <s v="6194112"/>
        <s v="67913744"/>
        <s v="9418587"/>
        <s v="3273221616"/>
        <s v="7364500"/>
        <s v="69273048"/>
        <s v="1345591"/>
        <s v="13674393"/>
        <s v="5273579381"/>
        <s v="2873323"/>
        <s v="2733008"/>
        <s v="7292887"/>
        <s v="6855900"/>
        <s v="2402827"/>
        <s v="6510330"/>
        <s v="4065787"/>
        <s v="4303543625"/>
        <s v="3858766"/>
        <s v="41852472"/>
        <s v="25574074"/>
        <s v="8690793"/>
        <s v="8487003"/>
        <s v="50583407"/>
        <s v="4983193"/>
        <s v="1316116"/>
        <s v="3574623"/>
        <s v="71218936"/>
        <s v="55621633"/>
        <s v="1898174"/>
        <s v="4844054"/>
        <s v="7701901"/>
        <s v="5900664"/>
        <s v="4698731"/>
        <s v="4606501"/>
        <s v="3851940"/>
        <s v="7972076"/>
        <s v="1911796"/>
        <s v="7362963"/>
        <s v="3086185"/>
        <s v="7622819"/>
        <s v="5610335"/>
        <s v="2089993"/>
        <s v="2635121"/>
        <s v="6725216"/>
        <s v="6530661"/>
        <s v="8691743"/>
        <s v="2771511"/>
        <s v="7471152"/>
        <s v="89691426"/>
        <s v="5305478"/>
        <s v="4305632"/>
        <s v="9526179"/>
        <s v="1268336"/>
        <s v="7288626"/>
        <s v="53117702"/>
        <s v="10201038"/>
        <s v="3153023"/>
        <s v="1747389"/>
        <s v="5526425146"/>
        <s v="93050839"/>
        <s v="1288318920"/>
        <s v="5613566"/>
        <s v="2406196"/>
        <s v="9046365"/>
        <s v="5019634"/>
        <s v="90993861"/>
        <s v="4034491"/>
        <s v="57395204"/>
        <s v="9156106"/>
        <s v="7076463"/>
        <s v="3136675"/>
        <s v="7826456"/>
        <s v="4094662"/>
        <s v="3134379"/>
        <s v="1119016"/>
        <s v="28601187"/>
        <s v="2841969"/>
        <s v="57957786"/>
        <s v="6068132"/>
        <s v="8195842"/>
        <s v="98737794"/>
        <s v="6523054"/>
        <s v="26895957"/>
        <s v="5254694"/>
        <s v="3979680"/>
        <s v="96424596"/>
        <s v="4923459"/>
        <s v="81218024"/>
        <s v="6552755"/>
        <s v="44017210"/>
        <s v="64733982"/>
        <s v="2289072"/>
        <s v="71730854"/>
        <s v="3757504"/>
        <s v="8501225"/>
        <s v="3704193"/>
        <s v="4577789"/>
        <s v="5730350"/>
        <s v="8953850"/>
        <s v="3109133"/>
        <s v="3382699"/>
        <s v="9132555"/>
        <s v="5016981"/>
        <s v="1294973"/>
        <s v="7769531"/>
        <s v="1068000"/>
        <s v="5980925"/>
        <s v="9905075"/>
        <s v="1043289"/>
        <s v="8252939"/>
        <s v="67748426"/>
        <s v="4376637"/>
        <s v="6426011"/>
        <s v="9137235"/>
        <s v="7151490"/>
        <s v="5138547"/>
        <s v="79212542"/>
        <s v="1507196"/>
        <s v="8362094"/>
        <s v="5379981"/>
        <s v="4960672"/>
        <s v="9052582"/>
        <s v="2054346"/>
        <s v="6070136"/>
        <s v="6949463"/>
        <s v="1626862"/>
        <s v="99905503"/>
        <s v="2753778"/>
        <s v="3508755"/>
        <s v="1409543"/>
        <s v="6891636"/>
        <s v="8541151"/>
        <s v="8322802"/>
        <s v="30678431"/>
        <s v="41837828"/>
        <s v="13639748"/>
        <s v="8972366"/>
        <s v="5233531"/>
        <s v="3691176"/>
        <s v="66377806"/>
        <s v="6357818"/>
        <s v="7123731"/>
        <s v="91907883"/>
        <s v="69734527"/>
        <s v="7536096"/>
        <s v="60158843"/>
        <s v="6942059"/>
        <s v="28282891"/>
        <s v="2186880"/>
        <s v="92461001"/>
        <s v="16775888"/>
        <s v="1166111"/>
        <s v="9225043"/>
        <s v="6408952"/>
        <s v="81010250"/>
        <s v="8596442"/>
        <s v="3804078"/>
        <s v="6312012"/>
        <s v="7322741"/>
        <s v="2354992"/>
        <s v="1766133"/>
        <s v="2922327"/>
        <s v="1469705"/>
        <s v="4661635"/>
        <s v="4497624"/>
        <s v="52468382"/>
        <s v="5687077"/>
        <s v="3914070"/>
        <s v="84684423"/>
        <s v="6493406"/>
        <s v="1563816"/>
        <s v="7779935"/>
        <s v="4429479"/>
        <s v="2963652"/>
        <s v="91032395"/>
        <s v="4424322"/>
        <s v="9500083"/>
        <s v="2912297"/>
        <s v="4303945"/>
        <s v="3264546470"/>
        <s v="9021766"/>
        <s v="1500342"/>
        <s v="7295667"/>
        <s v="22266436"/>
        <s v="60885211"/>
        <s v="4379415"/>
        <s v="1296262"/>
        <s v="6175467"/>
        <s v="6434255"/>
        <s v="2723614"/>
        <s v="92326393"/>
        <s v="5039266"/>
        <s v="3861280"/>
        <s v="3982833"/>
        <s v="5835972"/>
        <s v="98382147"/>
        <s v="9427353"/>
        <s v="9727873"/>
        <s v="4804872"/>
        <s v="22583033"/>
        <s v="4056070"/>
        <s v="2701816"/>
        <s v="20735440"/>
        <s v="9076015"/>
        <s v="11070759"/>
        <s v="22176115"/>
        <s v="7456918"/>
        <s v="6896787"/>
        <s v="8414788"/>
        <s v="7896629"/>
        <s v="5970183"/>
        <s v="57891628"/>
        <s v="53378457"/>
        <s v="88666908"/>
        <s v="9279730"/>
        <s v="2928766"/>
        <s v="4334364"/>
        <s v="8405292"/>
        <s v="9870841"/>
        <s v="9722484"/>
        <s v="1159432"/>
        <s v="25194612"/>
        <s v="3624713"/>
        <s v="5616210"/>
        <s v="3305212"/>
        <s v="72701808"/>
        <s v="4285095"/>
        <s v="2585298"/>
        <s v="2947035"/>
        <s v="6615729"/>
        <s v="2135609"/>
        <s v="2697566"/>
        <s v="2569721"/>
        <s v="3968528766"/>
        <s v="8133585"/>
        <s v="45232967"/>
        <s v="8900603"/>
        <s v="9781981"/>
        <s v="9527543"/>
        <s v="91626903"/>
        <s v="1475008"/>
        <s v="4767842"/>
        <s v="64586869"/>
        <s v="7066389"/>
        <s v="28791070"/>
        <s v="44882393"/>
        <s v="29391132"/>
        <s v="9892639"/>
        <s v="3979295"/>
        <s v="8471219"/>
        <s v="5631380"/>
        <s v="6309138"/>
        <s v="72287838"/>
        <s v="2515441"/>
        <s v="8056387"/>
        <s v="5489867"/>
        <s v="4293872"/>
        <s v="99625946"/>
        <s v="9827875"/>
        <s v="40120881"/>
        <s v="42373338"/>
        <s v="55464931"/>
        <s v="3616291"/>
        <s v="3473734"/>
        <s v="63492662"/>
        <s v="2104331"/>
        <s v="9555643"/>
        <s v="5220235"/>
        <s v="26254490"/>
        <s v="26463662"/>
        <s v="2853860"/>
        <s v="1829028"/>
        <s v="1365581"/>
        <s v="9282666"/>
        <s v="7994769"/>
        <s v="3638038"/>
        <s v="5221005"/>
        <s v="2780765"/>
        <s v="3720500"/>
        <s v="89419064"/>
        <s v="9961121"/>
        <s v="5303411"/>
        <s v="5850216"/>
        <s v="4927402"/>
        <s v="60113139"/>
        <s v="2644526"/>
        <s v="7226610"/>
        <s v="9328179"/>
        <s v="7457716"/>
        <s v="1739364"/>
        <s v="1677537"/>
        <s v="55614678"/>
        <s v="4272221"/>
        <s v="1740380"/>
        <s v="6005355"/>
        <s v="2400590"/>
        <s v="7918038"/>
        <s v="7969038"/>
        <s v="11425383"/>
        <s v="2900584"/>
        <s v="48497496"/>
        <s v="98695684"/>
        <s v="7712618"/>
        <s v="8872311"/>
        <s v="6056372"/>
        <s v="8936656"/>
        <s v="22966872"/>
        <s v="3908162"/>
        <s v="20485333"/>
        <s v="78709747"/>
        <s v="1859884"/>
        <s v="2866546"/>
        <s v="23715237"/>
        <s v="6013508"/>
        <s v="22416837"/>
        <s v="9065927"/>
        <s v="8849918"/>
        <s v="20349502"/>
        <s v="9894723"/>
        <s v="9458504"/>
        <s v="4824710"/>
        <s v="6465122"/>
        <s v="6940373"/>
        <s v="29555837"/>
        <s v="6890486"/>
        <s v="1992079"/>
        <s v="7599611"/>
        <s v="1418351"/>
        <s v="5883714"/>
        <s v="1457083"/>
        <s v="9948096"/>
        <s v="2567031"/>
        <s v="5952625"/>
        <s v="8284495"/>
        <s v="5354141"/>
        <s v="5713477"/>
        <s v="6865322"/>
        <s v="9007177570"/>
        <s v="49920930"/>
        <s v="2239958"/>
        <s v="3680149"/>
        <s v="3654212"/>
        <s v="3192053"/>
        <s v="2355456"/>
        <s v="64932677"/>
        <s v="9419117"/>
        <s v="2509631"/>
        <s v="4505950"/>
        <s v="39663331"/>
        <s v="36929553"/>
        <s v="74135093"/>
        <s v="4483996"/>
        <s v="6264844"/>
        <s v="92127966"/>
        <s v="5440420"/>
        <s v="8840288"/>
        <s v="24850212"/>
        <s v="7857206"/>
        <s v="6146223"/>
        <s v="7119239917"/>
        <s v="8622421"/>
        <s v="9183185"/>
        <s v="2185216"/>
        <s v="9664191"/>
        <s v="8743781"/>
        <s v="97997759"/>
        <s v="4100331"/>
        <s v="9474267"/>
        <s v="3200206"/>
        <s v="72014227"/>
        <s v="3976931"/>
        <s v="6717763"/>
        <s v="2117176"/>
        <s v="67688044"/>
        <s v="3025855"/>
        <s v="8773356"/>
        <s v="1211446"/>
        <s v="3607585"/>
        <s v="7622848"/>
        <s v="7883595"/>
        <s v="61812355"/>
        <s v="6493766"/>
        <s v="4965118"/>
        <s v="7973476"/>
        <s v="6642574"/>
        <s v="2325155"/>
        <s v="1340323"/>
        <s v="8957203"/>
        <s v="7894591002"/>
        <s v="26891502"/>
        <s v="71021004"/>
        <s v="17314583"/>
        <s v="3972159"/>
        <s v="94989369"/>
        <s v="4857453"/>
        <s v="7980513"/>
        <s v="6896175"/>
        <s v="1689993"/>
        <s v="1183006"/>
        <s v="9446278"/>
        <s v="2445944"/>
        <s v="4404713"/>
        <s v="6495153"/>
        <s v="2684831"/>
        <s v="8748493"/>
        <s v="7230252"/>
        <s v="5082463"/>
        <s v="1830054"/>
        <s v="8369071681"/>
        <s v="5582631"/>
        <s v="68043713"/>
        <s v="89263578"/>
        <s v="7511410"/>
        <s v="2128803"/>
        <s v="3135285"/>
        <s v="5231877"/>
        <s v="98391891"/>
        <s v="9865524"/>
        <s v="7988607"/>
        <s v="4599598"/>
        <s v="59984179"/>
        <s v="1531672"/>
        <s v="59723258"/>
        <s v="6878722"/>
        <s v="49278984"/>
        <s v="5672312"/>
        <s v="9716545"/>
        <s v="18636086"/>
        <s v="2071691"/>
        <s v="8023179"/>
        <s v="3533421"/>
        <s v="1160932"/>
        <s v="6320579"/>
        <s v="6021417"/>
        <s v="3638658"/>
        <s v="7595348"/>
        <s v="6637746981"/>
        <s v="8501947"/>
        <s v="85666950"/>
        <s v="72289518"/>
        <s v="4419123"/>
        <s v="75645195"/>
        <s v="4305960"/>
        <s v="21681406"/>
        <s v="6401011"/>
        <s v="1879412"/>
        <s v="6218089"/>
        <s v="3408462348"/>
        <s v="9535780"/>
        <s v="4945889"/>
        <s v="8985437"/>
        <s v="4154521"/>
        <s v="96977805"/>
        <s v="5465004"/>
        <s v="9560827"/>
        <s v="3443287"/>
        <s v="7551668"/>
        <s v="3189059"/>
        <s v="9061957"/>
        <s v="59508384"/>
        <s v="48529464"/>
        <s v="4082744"/>
        <s v="2395447"/>
        <s v="96620804"/>
        <s v="9489003225"/>
        <s v="6897893"/>
        <s v="9759222"/>
        <s v="39793981"/>
        <s v="3759991"/>
        <s v="37838778"/>
        <s v="9689833"/>
        <s v="1177203"/>
        <s v="6060835"/>
        <s v="8534481"/>
        <s v="4959594"/>
        <s v="1047809"/>
        <s v="2604004"/>
        <s v="4379524"/>
        <s v="12377650"/>
        <s v="77869622"/>
        <s v="3414247278"/>
        <s v="5839324907"/>
        <s v="4852863"/>
        <s v="3245936"/>
        <s v="9591892"/>
        <s v="96404523"/>
        <s v="1405478"/>
        <s v="5900506"/>
        <s v="8880275"/>
        <s v="57101974"/>
        <s v="2096100"/>
        <s v="2366545"/>
        <s v="2260131"/>
        <s v="75818182"/>
        <s v="3733011"/>
        <s v="6844342"/>
        <s v="1117708"/>
        <s v="6055986"/>
        <s v="4569864426"/>
        <s v="3093964"/>
        <s v="1890121"/>
        <s v="9906846123"/>
        <s v="27798660"/>
        <s v="37077953"/>
        <s v="70606958"/>
        <s v="21303266"/>
        <s v="88366261"/>
        <s v="9506446"/>
        <s v="6956143"/>
        <s v="1472253"/>
        <s v="4025325"/>
        <s v="6220398"/>
        <s v="6326108"/>
        <s v="88929709"/>
        <s v="3004967"/>
        <s v="1721264"/>
        <s v="92414932"/>
        <s v="3202610"/>
        <s v="2825289"/>
        <s v="7915936"/>
        <s v="3680072"/>
        <s v="6980867"/>
        <s v="4445684"/>
        <s v="9864502"/>
        <s v="5881130"/>
        <s v="2056567"/>
        <s v="62150310"/>
        <s v="9340299"/>
        <s v="3912924"/>
        <s v="8159466"/>
        <s v="7467198"/>
        <s v="4703748"/>
        <s v="1165705"/>
        <s v="90762334"/>
        <s v="16527855"/>
        <s v="1055495"/>
        <s v="9120318"/>
        <s v="4030817"/>
        <s v="1025756"/>
        <s v="29880225"/>
        <s v="4791902"/>
        <s v="5228419"/>
        <s v="8991671"/>
        <s v="8045338707"/>
        <s v="9192546"/>
        <s v="9664752"/>
        <s v="62653835"/>
        <s v="6087301"/>
        <s v="3864488"/>
        <s v="5604405"/>
        <s v="4774889"/>
        <s v="4017213"/>
        <s v="4720934"/>
        <s v="13494237"/>
        <s v="71807686"/>
        <s v="7865609"/>
        <s v="5318850"/>
        <s v="63613334"/>
        <s v="2256093"/>
        <s v="7421094"/>
        <s v="5376362"/>
        <s v="8967842"/>
        <s v="76644634"/>
        <s v="3524259"/>
        <s v="5550678"/>
        <s v="8799570155"/>
        <s v="9329226"/>
        <s v="9219408"/>
        <s v="2163209"/>
        <s v="98021540"/>
        <s v="2188847"/>
        <s v="2419817"/>
        <s v="8938444"/>
        <s v="8512255"/>
        <s v="7488966"/>
        <s v="6131743"/>
        <s v="71564278"/>
        <s v="4529192"/>
        <s v="2193730"/>
        <s v="3120387"/>
        <s v="5726531"/>
        <s v="4659808"/>
        <s v="55896338"/>
        <s v="9747403"/>
        <s v="5687447"/>
        <s v="78940032"/>
        <s v="1094486764"/>
        <s v="2611045"/>
        <s v="6047761"/>
        <s v="8895257"/>
        <s v="2199311"/>
        <s v="17864361"/>
        <s v="6943996503"/>
        <s v="9547712"/>
        <s v="3925701"/>
        <s v="78009874"/>
        <s v="8590206"/>
        <s v="7273239"/>
        <s v="9975967"/>
        <s v="2134315"/>
        <s v="6919928"/>
        <s v="1639829"/>
        <s v="8585321"/>
        <s v="1661643168"/>
        <s v="5136126"/>
        <s v="9747700"/>
        <s v="8387594"/>
        <s v="65166542"/>
        <s v="77607017"/>
        <s v="9028434625"/>
        <s v="7503173"/>
        <s v="9039872"/>
        <s v="45940361"/>
        <s v="6242177"/>
        <s v="60454232"/>
        <s v="4060894"/>
        <s v="8223406"/>
        <s v="95805020"/>
        <s v="2849439"/>
        <s v="9589060"/>
        <s v="2603125"/>
        <s v="8770898"/>
        <s v="3224960"/>
        <s v="4150421"/>
        <s v="44302763"/>
        <s v="1922212"/>
        <s v="9603024"/>
        <s v="1640513"/>
        <s v="16592072"/>
        <s v="4895290"/>
        <s v="8715278"/>
        <s v="1462418"/>
        <s v="8077806"/>
        <s v="5759409"/>
        <s v="6257971"/>
        <s v="91129571"/>
        <s v="6884037"/>
        <s v="26766818"/>
        <s v="9941776"/>
        <s v="9045402"/>
        <s v="7662302259"/>
        <s v="2756059784"/>
        <s v="8667012"/>
        <s v="34964547"/>
        <s v="9357185"/>
        <s v="12471534"/>
        <s v="1003402"/>
        <s v="4509550"/>
        <s v="5356824"/>
        <s v="5086182"/>
        <s v="2107985"/>
        <s v="9388066"/>
        <s v="4614100"/>
        <s v="8279741"/>
        <s v="9564752674"/>
        <s v="1451455"/>
        <s v="8156713"/>
        <s v="24024164"/>
        <s v="75122204"/>
        <s v="33166727"/>
        <s v="5087484"/>
        <s v="47615054"/>
        <s v="7775602353"/>
        <s v="9533304954"/>
        <s v="7564861"/>
        <s v="37930610"/>
        <s v="7518300"/>
        <s v="9233918039"/>
        <s v="5744555"/>
        <s v="17005785"/>
        <s v="35281950"/>
        <s v="3236046"/>
        <s v="20149106"/>
        <s v="6124638"/>
        <s v="1090396060"/>
        <s v="9355422"/>
        <s v="9950462"/>
        <s v="2474506"/>
        <s v="2462682"/>
        <s v="8159788"/>
        <s v="6384230"/>
        <s v="3263854"/>
        <s v="8489588"/>
        <s v="57211290"/>
        <s v="7225111"/>
        <s v="5418543"/>
        <s v="6439414"/>
        <s v="61228399"/>
        <s v="9282166"/>
        <s v="6426246"/>
        <s v="9791237"/>
        <s v="1830251"/>
        <s v="42603700"/>
        <s v="3983714"/>
        <s v="4520226"/>
        <s v="3767866"/>
        <s v="6051341"/>
        <s v="4326245"/>
        <s v="5356378"/>
        <s v="1302842"/>
        <s v="2025194"/>
        <s v="6703754"/>
        <s v="86965710"/>
        <s v="9797571"/>
        <s v="34628061"/>
        <s v="6716140"/>
        <s v="9709339"/>
        <s v="1331802"/>
        <s v="4824250"/>
        <s v="3931914"/>
        <s v="79698655"/>
        <s v="5387521845"/>
        <s v="1927908"/>
        <s v="7975900"/>
        <s v="1731500345"/>
        <s v="5926011"/>
        <s v="53370610"/>
        <s v="8060169"/>
        <s v="9147613"/>
        <s v="3537655"/>
        <s v="96302157"/>
        <s v="1809111"/>
        <s v="8493652"/>
        <s v="1026326"/>
        <s v="1475165"/>
        <s v="9861652"/>
        <s v="5446203"/>
        <s v="7762020"/>
        <s v="4045129075"/>
        <s v="96736796"/>
        <s v="1035023"/>
      </sharedItems>
    </cacheField>
    <cacheField name="data" numFmtId="14">
      <sharedItems containsSemiMixedTypes="0" containsNonDate="0" containsDate="1" containsString="0" minDate="2017-07-03T00:00:00" maxDate="2017-08-01T00:00:00" count="21"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</sharedItems>
    </cacheField>
    <cacheField name="rozpoczecie" numFmtId="164">
      <sharedItems containsSemiMixedTypes="0" containsNonDate="0" containsDate="1" containsString="0" minDate="1899-12-30T08:00:19" maxDate="1899-12-30T15:06:44"/>
    </cacheField>
    <cacheField name="zakonczenie" numFmtId="164">
      <sharedItems containsSemiMixedTypes="0" containsNonDate="0" containsDate="1" containsString="0" minDate="1899-12-30T08:04:55" maxDate="1899-12-30T15:18:4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4285.550198726851" createdVersion="6" refreshedVersion="6" minRefreshableVersion="3" recordCount="2148" xr:uid="{E1E1D57C-7975-4508-A3FE-3F55E7E08FFF}">
  <cacheSource type="worksheet">
    <worksheetSource name="telefony45"/>
  </cacheSource>
  <cacheFields count="13">
    <cacheField name="nr" numFmtId="0">
      <sharedItems/>
    </cacheField>
    <cacheField name="data" numFmtId="14">
      <sharedItems containsSemiMixedTypes="0" containsNonDate="0" containsDate="1" containsString="0" minDate="2017-07-03T00:00:00" maxDate="2017-08-01T00:00:00"/>
    </cacheField>
    <cacheField name="rozpoczecie" numFmtId="164">
      <sharedItems containsSemiMixedTypes="0" containsNonDate="0" containsDate="1" containsString="0" minDate="1899-12-30T08:00:19" maxDate="1899-12-30T15:06:44"/>
    </cacheField>
    <cacheField name="zakonczenie" numFmtId="164">
      <sharedItems containsSemiMixedTypes="0" containsNonDate="0" containsDate="1" containsString="0" minDate="1899-12-30T08:04:55" maxDate="1899-12-30T15:18:49"/>
    </cacheField>
    <cacheField name="dzień miesiąca" numFmtId="0">
      <sharedItems containsSemiMixedTypes="0" containsString="0" containsNumber="1" containsInteger="1" minValue="3" maxValue="31"/>
    </cacheField>
    <cacheField name="czy komórkowy" numFmtId="0">
      <sharedItems containsSemiMixedTypes="0" containsString="0" containsNumber="1" containsInteger="1" minValue="0" maxValue="1" count="2">
        <n v="0"/>
        <n v="1"/>
      </sharedItems>
    </cacheField>
    <cacheField name="czy stacjonarny" numFmtId="0">
      <sharedItems containsSemiMixedTypes="0" containsString="0" containsNumber="1" containsInteger="1" minValue="0" maxValue="1" count="2">
        <n v="1"/>
        <n v="0"/>
      </sharedItems>
    </cacheField>
    <cacheField name="czy zagraniczny" numFmtId="0">
      <sharedItems containsSemiMixedTypes="0" containsString="0" containsNumber="1" containsInteger="1" minValue="0" maxValue="1" count="2">
        <n v="0"/>
        <n v="1"/>
      </sharedItems>
    </cacheField>
    <cacheField name="czas połączenia" numFmtId="164">
      <sharedItems containsSemiMixedTypes="0" containsNonDate="0" containsDate="1" containsString="0" minDate="1899-12-30T00:00:00" maxDate="1899-12-30T00:16:39"/>
    </cacheField>
    <cacheField name="godziny połączenia" numFmtId="0">
      <sharedItems containsSemiMixedTypes="0" containsString="0" containsNumber="1" containsInteger="1" minValue="0" maxValue="0"/>
    </cacheField>
    <cacheField name="minuty połączenia" numFmtId="0">
      <sharedItems containsSemiMixedTypes="0" containsString="0" containsNumber="1" containsInteger="1" minValue="0" maxValue="16"/>
    </cacheField>
    <cacheField name="sekundy połączenia2" numFmtId="0">
      <sharedItems containsSemiMixedTypes="0" containsString="0" containsNumber="1" containsInteger="1" minValue="0" maxValue="59"/>
    </cacheField>
    <cacheField name="połączenie w sekundach" numFmtId="0">
      <sharedItems containsSemiMixedTypes="0" containsString="0" containsNumber="1" containsInteger="1" minValue="0" maxValue="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or" refreshedDate="44285.533113078702" backgroundQuery="1" createdVersion="6" refreshedVersion="6" minRefreshableVersion="3" recordCount="0" supportSubquery="1" supportAdvancedDrill="1" xr:uid="{6213D3F8-28B5-4882-B151-7FDA17E0C12C}">
  <cacheSource type="external" connectionId="1"/>
  <cacheFields count="2">
    <cacheField name="[telefony].[dzień miesiąca].[dzień miesiąca]" caption="dzień miesiąca" numFmtId="0" hierarchy="4" level="1">
      <sharedItems containsSemiMixedTypes="0" containsString="0" containsNumber="1" containsInteger="1" minValue="3" maxValue="31" count="21">
        <n v="3"/>
        <n v="4"/>
        <n v="5"/>
        <n v="6"/>
        <n v="7"/>
        <n v="10"/>
        <n v="11"/>
        <n v="12"/>
        <n v="13"/>
        <n v="14"/>
        <n v="17"/>
        <n v="18"/>
        <n v="19"/>
        <n v="20"/>
        <n v="21"/>
        <n v="24"/>
        <n v="25"/>
        <n v="26"/>
        <n v="27"/>
        <n v="28"/>
        <n v="31"/>
      </sharedItems>
      <extLst>
        <ext xmlns:x15="http://schemas.microsoft.com/office/spreadsheetml/2010/11/main" uri="{4F2E5C28-24EA-4eb8-9CBF-B6C8F9C3D259}">
          <x15:cachedUniqueNames>
            <x15:cachedUniqueName index="0" name="[telefony].[dzień miesiąca].&amp;[3]"/>
            <x15:cachedUniqueName index="1" name="[telefony].[dzień miesiąca].&amp;[4]"/>
            <x15:cachedUniqueName index="2" name="[telefony].[dzień miesiąca].&amp;[5]"/>
            <x15:cachedUniqueName index="3" name="[telefony].[dzień miesiąca].&amp;[6]"/>
            <x15:cachedUniqueName index="4" name="[telefony].[dzień miesiąca].&amp;[7]"/>
            <x15:cachedUniqueName index="5" name="[telefony].[dzień miesiąca].&amp;[10]"/>
            <x15:cachedUniqueName index="6" name="[telefony].[dzień miesiąca].&amp;[11]"/>
            <x15:cachedUniqueName index="7" name="[telefony].[dzień miesiąca].&amp;[12]"/>
            <x15:cachedUniqueName index="8" name="[telefony].[dzień miesiąca].&amp;[13]"/>
            <x15:cachedUniqueName index="9" name="[telefony].[dzień miesiąca].&amp;[14]"/>
            <x15:cachedUniqueName index="10" name="[telefony].[dzień miesiąca].&amp;[17]"/>
            <x15:cachedUniqueName index="11" name="[telefony].[dzień miesiąca].&amp;[18]"/>
            <x15:cachedUniqueName index="12" name="[telefony].[dzień miesiąca].&amp;[19]"/>
            <x15:cachedUniqueName index="13" name="[telefony].[dzień miesiąca].&amp;[20]"/>
            <x15:cachedUniqueName index="14" name="[telefony].[dzień miesiąca].&amp;[21]"/>
            <x15:cachedUniqueName index="15" name="[telefony].[dzień miesiąca].&amp;[24]"/>
            <x15:cachedUniqueName index="16" name="[telefony].[dzień miesiąca].&amp;[25]"/>
            <x15:cachedUniqueName index="17" name="[telefony].[dzień miesiąca].&amp;[26]"/>
            <x15:cachedUniqueName index="18" name="[telefony].[dzień miesiąca].&amp;[27]"/>
            <x15:cachedUniqueName index="19" name="[telefony].[dzień miesiąca].&amp;[28]"/>
            <x15:cachedUniqueName index="20" name="[telefony].[dzień miesiąca].&amp;[31]"/>
          </x15:cachedUniqueNames>
        </ext>
      </extLst>
    </cacheField>
    <cacheField name="[Measures].[Suma czy stacjonarny]" caption="Suma czy stacjonarny" numFmtId="0" hierarchy="10" level="32767"/>
  </cacheFields>
  <cacheHierarchies count="11">
    <cacheHierarchy uniqueName="[telefony].[nr]" caption="nr" attribute="1" defaultMemberUniqueName="[telefony].[nr].[All]" allUniqueName="[telefony].[nr].[All]" dimensionUniqueName="[telefony]" displayFolder="" count="0" memberValueDatatype="130" unbalanced="0"/>
    <cacheHierarchy uniqueName="[telefony].[data]" caption="data" attribute="1" time="1" defaultMemberUniqueName="[telefony].[data].[All]" allUniqueName="[telefony].[data].[All]" dimensionUniqueName="[telefony]" displayFolder="" count="0" memberValueDatatype="7" unbalanced="0"/>
    <cacheHierarchy uniqueName="[telefony].[rozpoczecie]" caption="rozpoczecie" attribute="1" time="1" defaultMemberUniqueName="[telefony].[rozpoczecie].[All]" allUniqueName="[telefony].[rozpoczecie].[All]" dimensionUniqueName="[telefony]" displayFolder="" count="0" memberValueDatatype="7" unbalanced="0"/>
    <cacheHierarchy uniqueName="[telefony].[zakonczenie]" caption="zakonczenie" attribute="1" time="1" defaultMemberUniqueName="[telefony].[zakonczenie].[All]" allUniqueName="[telefony].[zakonczenie].[All]" dimensionUniqueName="[telefony]" displayFolder="" count="0" memberValueDatatype="7" unbalanced="0"/>
    <cacheHierarchy uniqueName="[telefony].[dzień miesiąca]" caption="dzień miesiąca" attribute="1" defaultMemberUniqueName="[telefony].[dzień miesiąca].[All]" allUniqueName="[telefony].[dzień miesiąca].[All]" dimensionUniqueName="[telefony]" displayFolder="" count="2" memberValueDatatype="20" unbalanced="0">
      <fieldsUsage count="2">
        <fieldUsage x="-1"/>
        <fieldUsage x="0"/>
      </fieldsUsage>
    </cacheHierarchy>
    <cacheHierarchy uniqueName="[telefony].[czy komórkowy]" caption="czy komórkowy" attribute="1" defaultMemberUniqueName="[telefony].[czy komórkowy].[All]" allUniqueName="[telefony].[czy komórkowy].[All]" dimensionUniqueName="[telefony]" displayFolder="" count="0" memberValueDatatype="20" unbalanced="0"/>
    <cacheHierarchy uniqueName="[telefony].[czy stacjonarny]" caption="czy stacjonarny" attribute="1" defaultMemberUniqueName="[telefony].[czy stacjonarny].[All]" allUniqueName="[telefony].[czy stacjonarny].[All]" dimensionUniqueName="[telefony]" displayFolder="" count="0" memberValueDatatype="20" unbalanced="0"/>
    <cacheHierarchy uniqueName="[Measures].[__XL_Count telefony]" caption="__XL_Count telefony" measure="1" displayFolder="" measureGroup="telefony" count="0" hidden="1"/>
    <cacheHierarchy uniqueName="[Measures].[__No measures defined]" caption="__No measures defined" measure="1" displayFolder="" count="0" hidden="1"/>
    <cacheHierarchy uniqueName="[Measures].[Suma czy komórkowy]" caption="Suma czy komórkowy" measure="1" displayFolder="" measureGroup="telefony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czy stacjonarny]" caption="Suma czy stacjonarny" measure="1" displayFolder="" measureGroup="telefony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telefony" uniqueName="[telefony]" caption="telefony"/>
  </dimensions>
  <measureGroups count="1">
    <measureGroup name="telefony" caption="telefony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8">
  <r>
    <x v="0"/>
    <x v="0"/>
    <d v="1899-12-30T08:04:54"/>
    <d v="1899-12-30T08:21:26"/>
  </r>
  <r>
    <x v="1"/>
    <x v="0"/>
    <d v="1899-12-30T08:10:08"/>
    <d v="1899-12-30T08:23:46"/>
  </r>
  <r>
    <x v="1"/>
    <x v="0"/>
    <d v="1899-12-30T08:10:13"/>
    <d v="1899-12-30T08:24:40"/>
  </r>
  <r>
    <x v="2"/>
    <x v="0"/>
    <d v="1899-12-30T08:14:49"/>
    <d v="1899-12-30T08:21:33"/>
  </r>
  <r>
    <x v="3"/>
    <x v="0"/>
    <d v="1899-12-30T08:15:21"/>
    <d v="1899-12-30T08:22:10"/>
  </r>
  <r>
    <x v="4"/>
    <x v="0"/>
    <d v="1899-12-30T08:18:16"/>
    <d v="1899-12-30T08:23:34"/>
  </r>
  <r>
    <x v="5"/>
    <x v="0"/>
    <d v="1899-12-30T08:22:17"/>
    <d v="1899-12-30T08:24:20"/>
  </r>
  <r>
    <x v="6"/>
    <x v="0"/>
    <d v="1899-12-30T08:28:39"/>
    <d v="1899-12-30T08:37:57"/>
  </r>
  <r>
    <x v="1"/>
    <x v="0"/>
    <d v="1899-12-30T08:34:25"/>
    <d v="1899-12-30T08:48:28"/>
  </r>
  <r>
    <x v="7"/>
    <x v="0"/>
    <d v="1899-12-30T08:40:58"/>
    <d v="1899-12-30T08:56:33"/>
  </r>
  <r>
    <x v="8"/>
    <x v="0"/>
    <d v="1899-12-30T08:48:31"/>
    <d v="1899-12-30T09:00:59"/>
  </r>
  <r>
    <x v="9"/>
    <x v="0"/>
    <d v="1899-12-30T08:50:48"/>
    <d v="1899-12-30T09:00:47"/>
  </r>
  <r>
    <x v="10"/>
    <x v="0"/>
    <d v="1899-12-30T08:53:03"/>
    <d v="1899-12-30T08:57:32"/>
  </r>
  <r>
    <x v="5"/>
    <x v="0"/>
    <d v="1899-12-30T09:00:14"/>
    <d v="1899-12-30T09:13:19"/>
  </r>
  <r>
    <x v="11"/>
    <x v="0"/>
    <d v="1899-12-30T09:03:10"/>
    <d v="1899-12-30T09:14:36"/>
  </r>
  <r>
    <x v="9"/>
    <x v="0"/>
    <d v="1899-12-30T09:07:01"/>
    <d v="1899-12-30T09:18:45"/>
  </r>
  <r>
    <x v="8"/>
    <x v="0"/>
    <d v="1899-12-30T09:08:59"/>
    <d v="1899-12-30T09:12:49"/>
  </r>
  <r>
    <x v="12"/>
    <x v="0"/>
    <d v="1899-12-30T09:17:18"/>
    <d v="1899-12-30T09:27:51"/>
  </r>
  <r>
    <x v="13"/>
    <x v="0"/>
    <d v="1899-12-30T09:24:13"/>
    <d v="1899-12-30T09:40:49"/>
  </r>
  <r>
    <x v="14"/>
    <x v="0"/>
    <d v="1899-12-30T09:29:50"/>
    <d v="1899-12-30T09:33:46"/>
  </r>
  <r>
    <x v="15"/>
    <x v="0"/>
    <d v="1899-12-30T09:34:13"/>
    <d v="1899-12-30T09:38:59"/>
  </r>
  <r>
    <x v="16"/>
    <x v="0"/>
    <d v="1899-12-30T09:36:31"/>
    <d v="1899-12-30T09:52:48"/>
  </r>
  <r>
    <x v="17"/>
    <x v="0"/>
    <d v="1899-12-30T09:43:34"/>
    <d v="1899-12-30T09:51:06"/>
  </r>
  <r>
    <x v="18"/>
    <x v="0"/>
    <d v="1899-12-30T09:50:07"/>
    <d v="1899-12-30T09:50:55"/>
  </r>
  <r>
    <x v="19"/>
    <x v="0"/>
    <d v="1899-12-30T09:57:42"/>
    <d v="1899-12-30T10:13:45"/>
  </r>
  <r>
    <x v="20"/>
    <x v="0"/>
    <d v="1899-12-30T09:59:13"/>
    <d v="1899-12-30T10:01:18"/>
  </r>
  <r>
    <x v="21"/>
    <x v="0"/>
    <d v="1899-12-30T10:01:23"/>
    <d v="1899-12-30T10:10:12"/>
  </r>
  <r>
    <x v="22"/>
    <x v="0"/>
    <d v="1899-12-30T10:05:56"/>
    <d v="1899-12-30T10:22:19"/>
  </r>
  <r>
    <x v="23"/>
    <x v="0"/>
    <d v="1899-12-30T10:11:15"/>
    <d v="1899-12-30T10:14:19"/>
  </r>
  <r>
    <x v="24"/>
    <x v="0"/>
    <d v="1899-12-30T10:16:34"/>
    <d v="1899-12-30T10:29:10"/>
  </r>
  <r>
    <x v="25"/>
    <x v="0"/>
    <d v="1899-12-30T10:19:45"/>
    <d v="1899-12-30T10:26:19"/>
  </r>
  <r>
    <x v="26"/>
    <x v="0"/>
    <d v="1899-12-30T10:20:37"/>
    <d v="1899-12-30T10:29:59"/>
  </r>
  <r>
    <x v="27"/>
    <x v="0"/>
    <d v="1899-12-30T10:27:45"/>
    <d v="1899-12-30T10:39:37"/>
  </r>
  <r>
    <x v="27"/>
    <x v="0"/>
    <d v="1899-12-30T10:31:04"/>
    <d v="1899-12-30T10:32:21"/>
  </r>
  <r>
    <x v="28"/>
    <x v="0"/>
    <d v="1899-12-30T10:38:07"/>
    <d v="1899-12-30T10:52:20"/>
  </r>
  <r>
    <x v="29"/>
    <x v="0"/>
    <d v="1899-12-30T10:44:49"/>
    <d v="1899-12-30T10:47:59"/>
  </r>
  <r>
    <x v="30"/>
    <x v="0"/>
    <d v="1899-12-30T10:47:13"/>
    <d v="1899-12-30T11:02:34"/>
  </r>
  <r>
    <x v="1"/>
    <x v="0"/>
    <d v="1899-12-30T10:51:54"/>
    <d v="1899-12-30T10:56:56"/>
  </r>
  <r>
    <x v="31"/>
    <x v="0"/>
    <d v="1899-12-30T10:55:07"/>
    <d v="1899-12-30T10:56:10"/>
  </r>
  <r>
    <x v="32"/>
    <x v="0"/>
    <d v="1899-12-30T10:56:46"/>
    <d v="1899-12-30T11:06:56"/>
  </r>
  <r>
    <x v="17"/>
    <x v="0"/>
    <d v="1899-12-30T11:04:35"/>
    <d v="1899-12-30T11:10:16"/>
  </r>
  <r>
    <x v="33"/>
    <x v="0"/>
    <d v="1899-12-30T11:04:38"/>
    <d v="1899-12-30T11:13:26"/>
  </r>
  <r>
    <x v="34"/>
    <x v="0"/>
    <d v="1899-12-30T11:05:38"/>
    <d v="1899-12-30T11:08:01"/>
  </r>
  <r>
    <x v="35"/>
    <x v="0"/>
    <d v="1899-12-30T11:13:26"/>
    <d v="1899-12-30T11:26:35"/>
  </r>
  <r>
    <x v="36"/>
    <x v="0"/>
    <d v="1899-12-30T11:18:36"/>
    <d v="1899-12-30T11:29:21"/>
  </r>
  <r>
    <x v="37"/>
    <x v="0"/>
    <d v="1899-12-30T11:25:13"/>
    <d v="1899-12-30T11:38:40"/>
  </r>
  <r>
    <x v="38"/>
    <x v="0"/>
    <d v="1899-12-30T11:32:20"/>
    <d v="1899-12-30T11:39:08"/>
  </r>
  <r>
    <x v="39"/>
    <x v="0"/>
    <d v="1899-12-30T11:32:59"/>
    <d v="1899-12-30T11:49:22"/>
  </r>
  <r>
    <x v="40"/>
    <x v="0"/>
    <d v="1899-12-30T11:34:52"/>
    <d v="1899-12-30T11:41:51"/>
  </r>
  <r>
    <x v="41"/>
    <x v="0"/>
    <d v="1899-12-30T11:38:15"/>
    <d v="1899-12-30T11:41:47"/>
  </r>
  <r>
    <x v="42"/>
    <x v="0"/>
    <d v="1899-12-30T11:46:23"/>
    <d v="1899-12-30T11:49:13"/>
  </r>
  <r>
    <x v="43"/>
    <x v="0"/>
    <d v="1899-12-30T11:49:42"/>
    <d v="1899-12-30T12:05:06"/>
  </r>
  <r>
    <x v="44"/>
    <x v="0"/>
    <d v="1899-12-30T11:58:01"/>
    <d v="1899-12-30T12:04:08"/>
  </r>
  <r>
    <x v="1"/>
    <x v="0"/>
    <d v="1899-12-30T12:01:17"/>
    <d v="1899-12-30T12:12:37"/>
  </r>
  <r>
    <x v="45"/>
    <x v="0"/>
    <d v="1899-12-30T12:07:55"/>
    <d v="1899-12-30T12:14:26"/>
  </r>
  <r>
    <x v="46"/>
    <x v="0"/>
    <d v="1899-12-30T12:13:07"/>
    <d v="1899-12-30T12:13:24"/>
  </r>
  <r>
    <x v="47"/>
    <x v="0"/>
    <d v="1899-12-30T12:18:11"/>
    <d v="1899-12-30T12:20:32"/>
  </r>
  <r>
    <x v="48"/>
    <x v="0"/>
    <d v="1899-12-30T12:25:20"/>
    <d v="1899-12-30T12:29:07"/>
  </r>
  <r>
    <x v="3"/>
    <x v="0"/>
    <d v="1899-12-30T12:31:56"/>
    <d v="1899-12-30T12:42:02"/>
  </r>
  <r>
    <x v="49"/>
    <x v="0"/>
    <d v="1899-12-30T12:35:12"/>
    <d v="1899-12-30T12:38:37"/>
  </r>
  <r>
    <x v="1"/>
    <x v="0"/>
    <d v="1899-12-30T12:37:15"/>
    <d v="1899-12-30T12:50:51"/>
  </r>
  <r>
    <x v="50"/>
    <x v="0"/>
    <d v="1899-12-30T12:43:24"/>
    <d v="1899-12-30T12:53:23"/>
  </r>
  <r>
    <x v="51"/>
    <x v="0"/>
    <d v="1899-12-30T12:50:12"/>
    <d v="1899-12-30T12:54:06"/>
  </r>
  <r>
    <x v="52"/>
    <x v="0"/>
    <d v="1899-12-30T12:50:14"/>
    <d v="1899-12-30T12:50:44"/>
  </r>
  <r>
    <x v="53"/>
    <x v="0"/>
    <d v="1899-12-30T12:51:39"/>
    <d v="1899-12-30T13:02:21"/>
  </r>
  <r>
    <x v="54"/>
    <x v="0"/>
    <d v="1899-12-30T12:57:50"/>
    <d v="1899-12-30T13:01:53"/>
  </r>
  <r>
    <x v="55"/>
    <x v="0"/>
    <d v="1899-12-30T13:01:38"/>
    <d v="1899-12-30T13:04:29"/>
  </r>
  <r>
    <x v="22"/>
    <x v="0"/>
    <d v="1899-12-30T13:09:49"/>
    <d v="1899-12-30T13:23:21"/>
  </r>
  <r>
    <x v="56"/>
    <x v="0"/>
    <d v="1899-12-30T13:16:05"/>
    <d v="1899-12-30T13:22:54"/>
  </r>
  <r>
    <x v="57"/>
    <x v="0"/>
    <d v="1899-12-30T13:20:18"/>
    <d v="1899-12-30T13:31:20"/>
  </r>
  <r>
    <x v="58"/>
    <x v="0"/>
    <d v="1899-12-30T13:22:24"/>
    <d v="1899-12-30T13:23:20"/>
  </r>
  <r>
    <x v="59"/>
    <x v="0"/>
    <d v="1899-12-30T13:23:34"/>
    <d v="1899-12-30T13:28:55"/>
  </r>
  <r>
    <x v="36"/>
    <x v="0"/>
    <d v="1899-12-30T13:24:48"/>
    <d v="1899-12-30T13:37:08"/>
  </r>
  <r>
    <x v="60"/>
    <x v="0"/>
    <d v="1899-12-30T13:32:57"/>
    <d v="1899-12-30T13:33:00"/>
  </r>
  <r>
    <x v="53"/>
    <x v="0"/>
    <d v="1899-12-30T13:34:24"/>
    <d v="1899-12-30T13:34:26"/>
  </r>
  <r>
    <x v="61"/>
    <x v="0"/>
    <d v="1899-12-30T13:37:56"/>
    <d v="1899-12-30T13:42:09"/>
  </r>
  <r>
    <x v="62"/>
    <x v="0"/>
    <d v="1899-12-30T13:42:50"/>
    <d v="1899-12-30T13:48:41"/>
  </r>
  <r>
    <x v="63"/>
    <x v="0"/>
    <d v="1899-12-30T13:43:20"/>
    <d v="1899-12-30T13:56:09"/>
  </r>
  <r>
    <x v="64"/>
    <x v="0"/>
    <d v="1899-12-30T13:50:03"/>
    <d v="1899-12-30T13:55:06"/>
  </r>
  <r>
    <x v="65"/>
    <x v="0"/>
    <d v="1899-12-30T13:54:36"/>
    <d v="1899-12-30T13:56:01"/>
  </r>
  <r>
    <x v="66"/>
    <x v="0"/>
    <d v="1899-12-30T13:57:58"/>
    <d v="1899-12-30T14:11:08"/>
  </r>
  <r>
    <x v="67"/>
    <x v="0"/>
    <d v="1899-12-30T14:01:10"/>
    <d v="1899-12-30T14:04:04"/>
  </r>
  <r>
    <x v="64"/>
    <x v="0"/>
    <d v="1899-12-30T14:05:16"/>
    <d v="1899-12-30T14:10:28"/>
  </r>
  <r>
    <x v="68"/>
    <x v="0"/>
    <d v="1899-12-30T14:09:58"/>
    <d v="1899-12-30T14:17:02"/>
  </r>
  <r>
    <x v="69"/>
    <x v="0"/>
    <d v="1899-12-30T14:14:16"/>
    <d v="1899-12-30T14:28:13"/>
  </r>
  <r>
    <x v="70"/>
    <x v="0"/>
    <d v="1899-12-30T14:19:50"/>
    <d v="1899-12-30T14:24:29"/>
  </r>
  <r>
    <x v="71"/>
    <x v="0"/>
    <d v="1899-12-30T14:26:50"/>
    <d v="1899-12-30T14:42:08"/>
  </r>
  <r>
    <x v="72"/>
    <x v="0"/>
    <d v="1899-12-30T14:28:31"/>
    <d v="1899-12-30T14:35:01"/>
  </r>
  <r>
    <x v="4"/>
    <x v="0"/>
    <d v="1899-12-30T14:34:51"/>
    <d v="1899-12-30T14:40:08"/>
  </r>
  <r>
    <x v="73"/>
    <x v="0"/>
    <d v="1899-12-30T14:41:54"/>
    <d v="1899-12-30T14:56:39"/>
  </r>
  <r>
    <x v="74"/>
    <x v="0"/>
    <d v="1899-12-30T14:44:23"/>
    <d v="1899-12-30T14:44:45"/>
  </r>
  <r>
    <x v="75"/>
    <x v="0"/>
    <d v="1899-12-30T14:44:52"/>
    <d v="1899-12-30T14:58:47"/>
  </r>
  <r>
    <x v="76"/>
    <x v="0"/>
    <d v="1899-12-30T14:45:56"/>
    <d v="1899-12-30T14:56:01"/>
  </r>
  <r>
    <x v="77"/>
    <x v="0"/>
    <d v="1899-12-30T14:47:24"/>
    <d v="1899-12-30T15:02:55"/>
  </r>
  <r>
    <x v="78"/>
    <x v="0"/>
    <d v="1899-12-30T14:49:27"/>
    <d v="1899-12-30T14:57:43"/>
  </r>
  <r>
    <x v="79"/>
    <x v="0"/>
    <d v="1899-12-30T14:55:19"/>
    <d v="1899-12-30T14:55:46"/>
  </r>
  <r>
    <x v="80"/>
    <x v="0"/>
    <d v="1899-12-30T15:02:06"/>
    <d v="1899-12-30T15:18:37"/>
  </r>
  <r>
    <x v="81"/>
    <x v="1"/>
    <d v="1899-12-30T08:04:29"/>
    <d v="1899-12-30T08:07:56"/>
  </r>
  <r>
    <x v="82"/>
    <x v="1"/>
    <d v="1899-12-30T08:08:48"/>
    <d v="1899-12-30T08:25:14"/>
  </r>
  <r>
    <x v="16"/>
    <x v="1"/>
    <d v="1899-12-30T08:16:53"/>
    <d v="1899-12-30T08:29:42"/>
  </r>
  <r>
    <x v="83"/>
    <x v="1"/>
    <d v="1899-12-30T08:25:02"/>
    <d v="1899-12-30T08:41:22"/>
  </r>
  <r>
    <x v="84"/>
    <x v="1"/>
    <d v="1899-12-30T08:29:22"/>
    <d v="1899-12-30T08:37:49"/>
  </r>
  <r>
    <x v="85"/>
    <x v="1"/>
    <d v="1899-12-30T08:33:25"/>
    <d v="1899-12-30T08:39:18"/>
  </r>
  <r>
    <x v="84"/>
    <x v="1"/>
    <d v="1899-12-30T08:36:15"/>
    <d v="1899-12-30T08:43:45"/>
  </r>
  <r>
    <x v="86"/>
    <x v="1"/>
    <d v="1899-12-30T08:38:12"/>
    <d v="1899-12-30T08:52:15"/>
  </r>
  <r>
    <x v="47"/>
    <x v="1"/>
    <d v="1899-12-30T08:45:06"/>
    <d v="1899-12-30T08:45:58"/>
  </r>
  <r>
    <x v="87"/>
    <x v="1"/>
    <d v="1899-12-30T08:53:00"/>
    <d v="1899-12-30T09:07:41"/>
  </r>
  <r>
    <x v="88"/>
    <x v="1"/>
    <d v="1899-12-30T08:57:01"/>
    <d v="1899-12-30T09:12:49"/>
  </r>
  <r>
    <x v="89"/>
    <x v="1"/>
    <d v="1899-12-30T09:00:51"/>
    <d v="1899-12-30T09:07:00"/>
  </r>
  <r>
    <x v="64"/>
    <x v="1"/>
    <d v="1899-12-30T09:03:53"/>
    <d v="1899-12-30T09:10:15"/>
  </r>
  <r>
    <x v="90"/>
    <x v="1"/>
    <d v="1899-12-30T09:08:32"/>
    <d v="1899-12-30T09:19:41"/>
  </r>
  <r>
    <x v="91"/>
    <x v="1"/>
    <d v="1899-12-30T09:09:55"/>
    <d v="1899-12-30T09:15:03"/>
  </r>
  <r>
    <x v="92"/>
    <x v="1"/>
    <d v="1899-12-30T09:16:16"/>
    <d v="1899-12-30T09:19:13"/>
  </r>
  <r>
    <x v="93"/>
    <x v="1"/>
    <d v="1899-12-30T09:18:12"/>
    <d v="1899-12-30T09:26:10"/>
  </r>
  <r>
    <x v="69"/>
    <x v="1"/>
    <d v="1899-12-30T09:24:38"/>
    <d v="1899-12-30T09:25:36"/>
  </r>
  <r>
    <x v="94"/>
    <x v="1"/>
    <d v="1899-12-30T09:31:03"/>
    <d v="1899-12-30T09:39:24"/>
  </r>
  <r>
    <x v="95"/>
    <x v="1"/>
    <d v="1899-12-30T09:34:16"/>
    <d v="1899-12-30T09:50:53"/>
  </r>
  <r>
    <x v="96"/>
    <x v="1"/>
    <d v="1899-12-30T09:35:37"/>
    <d v="1899-12-30T09:42:42"/>
  </r>
  <r>
    <x v="97"/>
    <x v="1"/>
    <d v="1899-12-30T09:37:55"/>
    <d v="1899-12-30T09:49:53"/>
  </r>
  <r>
    <x v="98"/>
    <x v="1"/>
    <d v="1899-12-30T09:43:06"/>
    <d v="1899-12-30T09:44:54"/>
  </r>
  <r>
    <x v="38"/>
    <x v="1"/>
    <d v="1899-12-30T09:44:51"/>
    <d v="1899-12-30T10:01:22"/>
  </r>
  <r>
    <x v="99"/>
    <x v="1"/>
    <d v="1899-12-30T09:46:37"/>
    <d v="1899-12-30T09:50:48"/>
  </r>
  <r>
    <x v="100"/>
    <x v="1"/>
    <d v="1899-12-30T09:47:28"/>
    <d v="1899-12-30T09:57:32"/>
  </r>
  <r>
    <x v="50"/>
    <x v="1"/>
    <d v="1899-12-30T09:51:48"/>
    <d v="1899-12-30T09:59:14"/>
  </r>
  <r>
    <x v="101"/>
    <x v="1"/>
    <d v="1899-12-30T09:51:53"/>
    <d v="1899-12-30T10:07:08"/>
  </r>
  <r>
    <x v="102"/>
    <x v="1"/>
    <d v="1899-12-30T09:57:45"/>
    <d v="1899-12-30T10:00:02"/>
  </r>
  <r>
    <x v="1"/>
    <x v="1"/>
    <d v="1899-12-30T10:03:32"/>
    <d v="1899-12-30T10:05:15"/>
  </r>
  <r>
    <x v="43"/>
    <x v="1"/>
    <d v="1899-12-30T10:08:24"/>
    <d v="1899-12-30T10:16:49"/>
  </r>
  <r>
    <x v="103"/>
    <x v="1"/>
    <d v="1899-12-30T10:13:19"/>
    <d v="1899-12-30T10:26:12"/>
  </r>
  <r>
    <x v="104"/>
    <x v="1"/>
    <d v="1899-12-30T10:18:22"/>
    <d v="1899-12-30T10:26:17"/>
  </r>
  <r>
    <x v="105"/>
    <x v="1"/>
    <d v="1899-12-30T10:22:46"/>
    <d v="1899-12-30T10:28:02"/>
  </r>
  <r>
    <x v="106"/>
    <x v="1"/>
    <d v="1899-12-30T10:29:53"/>
    <d v="1899-12-30T10:45:49"/>
  </r>
  <r>
    <x v="107"/>
    <x v="1"/>
    <d v="1899-12-30T10:34:35"/>
    <d v="1899-12-30T10:46:44"/>
  </r>
  <r>
    <x v="108"/>
    <x v="1"/>
    <d v="1899-12-30T10:35:53"/>
    <d v="1899-12-30T10:43:46"/>
  </r>
  <r>
    <x v="109"/>
    <x v="1"/>
    <d v="1899-12-30T10:40:19"/>
    <d v="1899-12-30T10:53:09"/>
  </r>
  <r>
    <x v="110"/>
    <x v="1"/>
    <d v="1899-12-30T10:41:30"/>
    <d v="1899-12-30T10:54:02"/>
  </r>
  <r>
    <x v="111"/>
    <x v="1"/>
    <d v="1899-12-30T10:48:55"/>
    <d v="1899-12-30T10:56:22"/>
  </r>
  <r>
    <x v="112"/>
    <x v="1"/>
    <d v="1899-12-30T10:56:35"/>
    <d v="1899-12-30T11:02:33"/>
  </r>
  <r>
    <x v="113"/>
    <x v="1"/>
    <d v="1899-12-30T11:03:10"/>
    <d v="1899-12-30T11:18:42"/>
  </r>
  <r>
    <x v="113"/>
    <x v="1"/>
    <d v="1899-12-30T11:08:30"/>
    <d v="1899-12-30T11:14:32"/>
  </r>
  <r>
    <x v="114"/>
    <x v="1"/>
    <d v="1899-12-30T11:14:48"/>
    <d v="1899-12-30T11:27:34"/>
  </r>
  <r>
    <x v="115"/>
    <x v="1"/>
    <d v="1899-12-30T11:20:07"/>
    <d v="1899-12-30T11:20:57"/>
  </r>
  <r>
    <x v="116"/>
    <x v="1"/>
    <d v="1899-12-30T11:23:20"/>
    <d v="1899-12-30T11:31:16"/>
  </r>
  <r>
    <x v="117"/>
    <x v="1"/>
    <d v="1899-12-30T11:30:44"/>
    <d v="1899-12-30T11:34:36"/>
  </r>
  <r>
    <x v="118"/>
    <x v="1"/>
    <d v="1899-12-30T11:30:53"/>
    <d v="1899-12-30T11:47:24"/>
  </r>
  <r>
    <x v="119"/>
    <x v="1"/>
    <d v="1899-12-30T11:30:58"/>
    <d v="1899-12-30T11:44:52"/>
  </r>
  <r>
    <x v="120"/>
    <x v="1"/>
    <d v="1899-12-30T11:32:02"/>
    <d v="1899-12-30T11:41:14"/>
  </r>
  <r>
    <x v="121"/>
    <x v="1"/>
    <d v="1899-12-30T11:33:56"/>
    <d v="1899-12-30T11:47:16"/>
  </r>
  <r>
    <x v="122"/>
    <x v="1"/>
    <d v="1899-12-30T11:35:42"/>
    <d v="1899-12-30T11:47:36"/>
  </r>
  <r>
    <x v="123"/>
    <x v="1"/>
    <d v="1899-12-30T11:42:46"/>
    <d v="1899-12-30T11:55:26"/>
  </r>
  <r>
    <x v="124"/>
    <x v="1"/>
    <d v="1899-12-30T11:45:18"/>
    <d v="1899-12-30T12:00:40"/>
  </r>
  <r>
    <x v="125"/>
    <x v="1"/>
    <d v="1899-12-30T11:51:48"/>
    <d v="1899-12-30T12:03:20"/>
  </r>
  <r>
    <x v="126"/>
    <x v="1"/>
    <d v="1899-12-30T11:59:47"/>
    <d v="1899-12-30T12:13:50"/>
  </r>
  <r>
    <x v="127"/>
    <x v="1"/>
    <d v="1899-12-30T12:00:55"/>
    <d v="1899-12-30T12:12:37"/>
  </r>
  <r>
    <x v="128"/>
    <x v="1"/>
    <d v="1899-12-30T12:08:34"/>
    <d v="1899-12-30T12:22:11"/>
  </r>
  <r>
    <x v="129"/>
    <x v="1"/>
    <d v="1899-12-30T12:15:30"/>
    <d v="1899-12-30T12:27:13"/>
  </r>
  <r>
    <x v="130"/>
    <x v="1"/>
    <d v="1899-12-30T12:20:54"/>
    <d v="1899-12-30T12:26:45"/>
  </r>
  <r>
    <x v="131"/>
    <x v="1"/>
    <d v="1899-12-30T12:28:12"/>
    <d v="1899-12-30T12:32:38"/>
  </r>
  <r>
    <x v="132"/>
    <x v="1"/>
    <d v="1899-12-30T12:33:10"/>
    <d v="1899-12-30T12:34:25"/>
  </r>
  <r>
    <x v="94"/>
    <x v="1"/>
    <d v="1899-12-30T12:35:21"/>
    <d v="1899-12-30T12:51:04"/>
  </r>
  <r>
    <x v="133"/>
    <x v="1"/>
    <d v="1899-12-30T12:43:25"/>
    <d v="1899-12-30T12:47:10"/>
  </r>
  <r>
    <x v="134"/>
    <x v="1"/>
    <d v="1899-12-30T12:49:54"/>
    <d v="1899-12-30T12:56:32"/>
  </r>
  <r>
    <x v="80"/>
    <x v="1"/>
    <d v="1899-12-30T12:53:59"/>
    <d v="1899-12-30T13:08:46"/>
  </r>
  <r>
    <x v="83"/>
    <x v="1"/>
    <d v="1899-12-30T12:59:35"/>
    <d v="1899-12-30T13:12:58"/>
  </r>
  <r>
    <x v="135"/>
    <x v="1"/>
    <d v="1899-12-30T13:03:18"/>
    <d v="1899-12-30T13:04:06"/>
  </r>
  <r>
    <x v="136"/>
    <x v="1"/>
    <d v="1899-12-30T13:05:32"/>
    <d v="1899-12-30T13:08:23"/>
  </r>
  <r>
    <x v="137"/>
    <x v="1"/>
    <d v="1899-12-30T13:10:42"/>
    <d v="1899-12-30T13:15:34"/>
  </r>
  <r>
    <x v="138"/>
    <x v="1"/>
    <d v="1899-12-30T13:13:50"/>
    <d v="1899-12-30T13:18:16"/>
  </r>
  <r>
    <x v="139"/>
    <x v="1"/>
    <d v="1899-12-30T13:19:44"/>
    <d v="1899-12-30T13:24:00"/>
  </r>
  <r>
    <x v="140"/>
    <x v="1"/>
    <d v="1899-12-30T13:25:02"/>
    <d v="1899-12-30T13:31:20"/>
  </r>
  <r>
    <x v="141"/>
    <x v="1"/>
    <d v="1899-12-30T13:31:58"/>
    <d v="1899-12-30T13:32:32"/>
  </r>
  <r>
    <x v="142"/>
    <x v="1"/>
    <d v="1899-12-30T13:39:10"/>
    <d v="1899-12-30T13:48:21"/>
  </r>
  <r>
    <x v="143"/>
    <x v="1"/>
    <d v="1899-12-30T13:43:45"/>
    <d v="1899-12-30T13:46:09"/>
  </r>
  <r>
    <x v="144"/>
    <x v="1"/>
    <d v="1899-12-30T13:45:48"/>
    <d v="1899-12-30T14:01:15"/>
  </r>
  <r>
    <x v="145"/>
    <x v="1"/>
    <d v="1899-12-30T13:53:12"/>
    <d v="1899-12-30T13:59:28"/>
  </r>
  <r>
    <x v="146"/>
    <x v="1"/>
    <d v="1899-12-30T13:57:10"/>
    <d v="1899-12-30T13:57:27"/>
  </r>
  <r>
    <x v="4"/>
    <x v="1"/>
    <d v="1899-12-30T14:00:02"/>
    <d v="1899-12-30T14:01:09"/>
  </r>
  <r>
    <x v="147"/>
    <x v="1"/>
    <d v="1899-12-30T14:00:38"/>
    <d v="1899-12-30T14:12:17"/>
  </r>
  <r>
    <x v="148"/>
    <x v="1"/>
    <d v="1899-12-30T14:01:43"/>
    <d v="1899-12-30T14:07:37"/>
  </r>
  <r>
    <x v="149"/>
    <x v="1"/>
    <d v="1899-12-30T14:01:43"/>
    <d v="1899-12-30T14:10:52"/>
  </r>
  <r>
    <x v="150"/>
    <x v="1"/>
    <d v="1899-12-30T14:09:52"/>
    <d v="1899-12-30T14:24:41"/>
  </r>
  <r>
    <x v="151"/>
    <x v="1"/>
    <d v="1899-12-30T14:15:44"/>
    <d v="1899-12-30T14:22:22"/>
  </r>
  <r>
    <x v="152"/>
    <x v="1"/>
    <d v="1899-12-30T14:20:39"/>
    <d v="1899-12-30T14:27:47"/>
  </r>
  <r>
    <x v="153"/>
    <x v="1"/>
    <d v="1899-12-30T14:23:56"/>
    <d v="1899-12-30T14:30:22"/>
  </r>
  <r>
    <x v="80"/>
    <x v="1"/>
    <d v="1899-12-30T14:31:20"/>
    <d v="1899-12-30T14:31:20"/>
  </r>
  <r>
    <x v="154"/>
    <x v="1"/>
    <d v="1899-12-30T14:33:34"/>
    <d v="1899-12-30T14:40:19"/>
  </r>
  <r>
    <x v="155"/>
    <x v="1"/>
    <d v="1899-12-30T14:40:22"/>
    <d v="1899-12-30T14:47:34"/>
  </r>
  <r>
    <x v="156"/>
    <x v="1"/>
    <d v="1899-12-30T14:41:05"/>
    <d v="1899-12-30T14:51:19"/>
  </r>
  <r>
    <x v="157"/>
    <x v="1"/>
    <d v="1899-12-30T14:44:19"/>
    <d v="1899-12-30T14:55:12"/>
  </r>
  <r>
    <x v="158"/>
    <x v="1"/>
    <d v="1899-12-30T14:50:50"/>
    <d v="1899-12-30T14:57:04"/>
  </r>
  <r>
    <x v="159"/>
    <x v="1"/>
    <d v="1899-12-30T14:50:50"/>
    <d v="1899-12-30T15:02:17"/>
  </r>
  <r>
    <x v="111"/>
    <x v="1"/>
    <d v="1899-12-30T14:56:44"/>
    <d v="1899-12-30T15:08:01"/>
  </r>
  <r>
    <x v="160"/>
    <x v="1"/>
    <d v="1899-12-30T14:58:18"/>
    <d v="1899-12-30T15:10:23"/>
  </r>
  <r>
    <x v="161"/>
    <x v="1"/>
    <d v="1899-12-30T15:03:42"/>
    <d v="1899-12-30T15:10:18"/>
  </r>
  <r>
    <x v="150"/>
    <x v="2"/>
    <d v="1899-12-30T08:03:03"/>
    <d v="1899-12-30T08:14:41"/>
  </r>
  <r>
    <x v="162"/>
    <x v="2"/>
    <d v="1899-12-30T08:11:02"/>
    <d v="1899-12-30T08:20:24"/>
  </r>
  <r>
    <x v="163"/>
    <x v="2"/>
    <d v="1899-12-30T08:19:08"/>
    <d v="1899-12-30T08:22:41"/>
  </r>
  <r>
    <x v="164"/>
    <x v="2"/>
    <d v="1899-12-30T08:19:13"/>
    <d v="1899-12-30T08:20:08"/>
  </r>
  <r>
    <x v="14"/>
    <x v="2"/>
    <d v="1899-12-30T08:22:37"/>
    <d v="1899-12-30T08:29:30"/>
  </r>
  <r>
    <x v="165"/>
    <x v="2"/>
    <d v="1899-12-30T08:22:47"/>
    <d v="1899-12-30T08:39:15"/>
  </r>
  <r>
    <x v="166"/>
    <x v="2"/>
    <d v="1899-12-30T08:26:10"/>
    <d v="1899-12-30T08:33:41"/>
  </r>
  <r>
    <x v="167"/>
    <x v="2"/>
    <d v="1899-12-30T08:32:16"/>
    <d v="1899-12-30T08:40:44"/>
  </r>
  <r>
    <x v="35"/>
    <x v="2"/>
    <d v="1899-12-30T08:35:57"/>
    <d v="1899-12-30T08:50:18"/>
  </r>
  <r>
    <x v="168"/>
    <x v="2"/>
    <d v="1899-12-30T08:42:10"/>
    <d v="1899-12-30T08:48:55"/>
  </r>
  <r>
    <x v="169"/>
    <x v="2"/>
    <d v="1899-12-30T08:49:21"/>
    <d v="1899-12-30T09:05:06"/>
  </r>
  <r>
    <x v="170"/>
    <x v="2"/>
    <d v="1899-12-30T08:52:55"/>
    <d v="1899-12-30T08:55:20"/>
  </r>
  <r>
    <x v="171"/>
    <x v="2"/>
    <d v="1899-12-30T08:58:00"/>
    <d v="1899-12-30T09:03:17"/>
  </r>
  <r>
    <x v="172"/>
    <x v="2"/>
    <d v="1899-12-30T09:03:03"/>
    <d v="1899-12-30T09:05:34"/>
  </r>
  <r>
    <x v="173"/>
    <x v="2"/>
    <d v="1899-12-30T09:09:48"/>
    <d v="1899-12-30T09:25:51"/>
  </r>
  <r>
    <x v="174"/>
    <x v="2"/>
    <d v="1899-12-30T09:12:02"/>
    <d v="1899-12-30T09:13:42"/>
  </r>
  <r>
    <x v="175"/>
    <x v="2"/>
    <d v="1899-12-30T09:16:19"/>
    <d v="1899-12-30T09:27:14"/>
  </r>
  <r>
    <x v="176"/>
    <x v="2"/>
    <d v="1899-12-30T09:21:16"/>
    <d v="1899-12-30T09:37:18"/>
  </r>
  <r>
    <x v="177"/>
    <x v="2"/>
    <d v="1899-12-30T09:23:15"/>
    <d v="1899-12-30T09:34:08"/>
  </r>
  <r>
    <x v="40"/>
    <x v="2"/>
    <d v="1899-12-30T09:30:09"/>
    <d v="1899-12-30T09:33:25"/>
  </r>
  <r>
    <x v="178"/>
    <x v="2"/>
    <d v="1899-12-30T09:37:04"/>
    <d v="1899-12-30T09:47:02"/>
  </r>
  <r>
    <x v="179"/>
    <x v="2"/>
    <d v="1899-12-30T09:43:27"/>
    <d v="1899-12-30T09:53:08"/>
  </r>
  <r>
    <x v="179"/>
    <x v="2"/>
    <d v="1899-12-30T09:48:56"/>
    <d v="1899-12-30T10:03:45"/>
  </r>
  <r>
    <x v="180"/>
    <x v="2"/>
    <d v="1899-12-30T09:56:04"/>
    <d v="1899-12-30T10:05:53"/>
  </r>
  <r>
    <x v="181"/>
    <x v="2"/>
    <d v="1899-12-30T10:01:12"/>
    <d v="1899-12-30T10:17:38"/>
  </r>
  <r>
    <x v="182"/>
    <x v="2"/>
    <d v="1899-12-30T10:02:36"/>
    <d v="1899-12-30T10:16:48"/>
  </r>
  <r>
    <x v="183"/>
    <x v="2"/>
    <d v="1899-12-30T10:06:57"/>
    <d v="1899-12-30T10:14:34"/>
  </r>
  <r>
    <x v="184"/>
    <x v="2"/>
    <d v="1899-12-30T10:07:14"/>
    <d v="1899-12-30T10:09:30"/>
  </r>
  <r>
    <x v="185"/>
    <x v="2"/>
    <d v="1899-12-30T10:07:43"/>
    <d v="1899-12-30T10:17:50"/>
  </r>
  <r>
    <x v="186"/>
    <x v="2"/>
    <d v="1899-12-30T10:09:19"/>
    <d v="1899-12-30T10:12:07"/>
  </r>
  <r>
    <x v="187"/>
    <x v="2"/>
    <d v="1899-12-30T10:09:57"/>
    <d v="1899-12-30T10:12:31"/>
  </r>
  <r>
    <x v="188"/>
    <x v="2"/>
    <d v="1899-12-30T10:15:28"/>
    <d v="1899-12-30T10:25:05"/>
  </r>
  <r>
    <x v="189"/>
    <x v="2"/>
    <d v="1899-12-30T10:20:25"/>
    <d v="1899-12-30T10:29:50"/>
  </r>
  <r>
    <x v="26"/>
    <x v="2"/>
    <d v="1899-12-30T10:22:35"/>
    <d v="1899-12-30T10:36:58"/>
  </r>
  <r>
    <x v="190"/>
    <x v="2"/>
    <d v="1899-12-30T10:28:15"/>
    <d v="1899-12-30T10:43:53"/>
  </r>
  <r>
    <x v="191"/>
    <x v="2"/>
    <d v="1899-12-30T10:32:08"/>
    <d v="1899-12-30T10:45:08"/>
  </r>
  <r>
    <x v="192"/>
    <x v="2"/>
    <d v="1899-12-30T10:35:44"/>
    <d v="1899-12-30T10:51:12"/>
  </r>
  <r>
    <x v="193"/>
    <x v="2"/>
    <d v="1899-12-30T10:39:07"/>
    <d v="1899-12-30T10:43:39"/>
  </r>
  <r>
    <x v="194"/>
    <x v="2"/>
    <d v="1899-12-30T10:39:53"/>
    <d v="1899-12-30T10:49:32"/>
  </r>
  <r>
    <x v="195"/>
    <x v="2"/>
    <d v="1899-12-30T10:47:28"/>
    <d v="1899-12-30T10:52:55"/>
  </r>
  <r>
    <x v="196"/>
    <x v="2"/>
    <d v="1899-12-30T10:54:25"/>
    <d v="1899-12-30T10:56:06"/>
  </r>
  <r>
    <x v="197"/>
    <x v="2"/>
    <d v="1899-12-30T10:56:09"/>
    <d v="1899-12-30T11:03:42"/>
  </r>
  <r>
    <x v="198"/>
    <x v="2"/>
    <d v="1899-12-30T10:59:53"/>
    <d v="1899-12-30T11:14:11"/>
  </r>
  <r>
    <x v="199"/>
    <x v="2"/>
    <d v="1899-12-30T11:02:52"/>
    <d v="1899-12-30T11:13:53"/>
  </r>
  <r>
    <x v="200"/>
    <x v="2"/>
    <d v="1899-12-30T11:09:02"/>
    <d v="1899-12-30T11:18:04"/>
  </r>
  <r>
    <x v="33"/>
    <x v="2"/>
    <d v="1899-12-30T11:13:13"/>
    <d v="1899-12-30T11:15:04"/>
  </r>
  <r>
    <x v="201"/>
    <x v="2"/>
    <d v="1899-12-30T11:17:40"/>
    <d v="1899-12-30T11:25:13"/>
  </r>
  <r>
    <x v="202"/>
    <x v="2"/>
    <d v="1899-12-30T11:21:04"/>
    <d v="1899-12-30T11:24:06"/>
  </r>
  <r>
    <x v="203"/>
    <x v="2"/>
    <d v="1899-12-30T11:23:01"/>
    <d v="1899-12-30T11:27:33"/>
  </r>
  <r>
    <x v="204"/>
    <x v="2"/>
    <d v="1899-12-30T11:26:39"/>
    <d v="1899-12-30T11:34:40"/>
  </r>
  <r>
    <x v="205"/>
    <x v="2"/>
    <d v="1899-12-30T11:30:48"/>
    <d v="1899-12-30T11:40:43"/>
  </r>
  <r>
    <x v="179"/>
    <x v="2"/>
    <d v="1899-12-30T11:33:21"/>
    <d v="1899-12-30T11:39:35"/>
  </r>
  <r>
    <x v="206"/>
    <x v="2"/>
    <d v="1899-12-30T11:39:11"/>
    <d v="1899-12-30T11:53:34"/>
  </r>
  <r>
    <x v="207"/>
    <x v="2"/>
    <d v="1899-12-30T11:41:33"/>
    <d v="1899-12-30T11:52:56"/>
  </r>
  <r>
    <x v="208"/>
    <x v="2"/>
    <d v="1899-12-30T11:43:47"/>
    <d v="1899-12-30T11:47:30"/>
  </r>
  <r>
    <x v="209"/>
    <x v="2"/>
    <d v="1899-12-30T11:47:45"/>
    <d v="1899-12-30T11:49:41"/>
  </r>
  <r>
    <x v="210"/>
    <x v="2"/>
    <d v="1899-12-30T11:50:27"/>
    <d v="1899-12-30T11:51:25"/>
  </r>
  <r>
    <x v="211"/>
    <x v="2"/>
    <d v="1899-12-30T11:53:50"/>
    <d v="1899-12-30T12:07:26"/>
  </r>
  <r>
    <x v="212"/>
    <x v="2"/>
    <d v="1899-12-30T11:54:11"/>
    <d v="1899-12-30T11:58:22"/>
  </r>
  <r>
    <x v="213"/>
    <x v="2"/>
    <d v="1899-12-30T12:01:56"/>
    <d v="1899-12-30T12:12:35"/>
  </r>
  <r>
    <x v="214"/>
    <x v="2"/>
    <d v="1899-12-30T12:02:35"/>
    <d v="1899-12-30T12:03:35"/>
  </r>
  <r>
    <x v="215"/>
    <x v="2"/>
    <d v="1899-12-30T12:04:09"/>
    <d v="1899-12-30T12:17:59"/>
  </r>
  <r>
    <x v="20"/>
    <x v="2"/>
    <d v="1899-12-30T12:06:35"/>
    <d v="1899-12-30T12:22:05"/>
  </r>
  <r>
    <x v="216"/>
    <x v="2"/>
    <d v="1899-12-30T12:14:47"/>
    <d v="1899-12-30T12:22:26"/>
  </r>
  <r>
    <x v="217"/>
    <x v="2"/>
    <d v="1899-12-30T12:20:00"/>
    <d v="1899-12-30T12:24:06"/>
  </r>
  <r>
    <x v="218"/>
    <x v="2"/>
    <d v="1899-12-30T12:26:19"/>
    <d v="1899-12-30T12:28:36"/>
  </r>
  <r>
    <x v="219"/>
    <x v="2"/>
    <d v="1899-12-30T12:27:08"/>
    <d v="1899-12-30T12:37:59"/>
  </r>
  <r>
    <x v="220"/>
    <x v="2"/>
    <d v="1899-12-30T12:34:51"/>
    <d v="1899-12-30T12:49:43"/>
  </r>
  <r>
    <x v="0"/>
    <x v="2"/>
    <d v="1899-12-30T12:36:02"/>
    <d v="1899-12-30T12:38:07"/>
  </r>
  <r>
    <x v="221"/>
    <x v="2"/>
    <d v="1899-12-30T12:37:33"/>
    <d v="1899-12-30T12:38:20"/>
  </r>
  <r>
    <x v="222"/>
    <x v="2"/>
    <d v="1899-12-30T12:40:29"/>
    <d v="1899-12-30T12:46:01"/>
  </r>
  <r>
    <x v="223"/>
    <x v="2"/>
    <d v="1899-12-30T12:46:34"/>
    <d v="1899-12-30T12:59:17"/>
  </r>
  <r>
    <x v="224"/>
    <x v="2"/>
    <d v="1899-12-30T12:48:34"/>
    <d v="1899-12-30T12:57:29"/>
  </r>
  <r>
    <x v="225"/>
    <x v="2"/>
    <d v="1899-12-30T12:51:57"/>
    <d v="1899-12-30T12:59:06"/>
  </r>
  <r>
    <x v="226"/>
    <x v="2"/>
    <d v="1899-12-30T12:55:27"/>
    <d v="1899-12-30T12:56:48"/>
  </r>
  <r>
    <x v="227"/>
    <x v="2"/>
    <d v="1899-12-30T13:00:24"/>
    <d v="1899-12-30T13:07:12"/>
  </r>
  <r>
    <x v="206"/>
    <x v="2"/>
    <d v="1899-12-30T13:06:23"/>
    <d v="1899-12-30T13:18:16"/>
  </r>
  <r>
    <x v="228"/>
    <x v="2"/>
    <d v="1899-12-30T13:09:15"/>
    <d v="1899-12-30T13:20:11"/>
  </r>
  <r>
    <x v="229"/>
    <x v="2"/>
    <d v="1899-12-30T13:09:57"/>
    <d v="1899-12-30T13:24:40"/>
  </r>
  <r>
    <x v="230"/>
    <x v="2"/>
    <d v="1899-12-30T13:09:59"/>
    <d v="1899-12-30T13:26:16"/>
  </r>
  <r>
    <x v="231"/>
    <x v="2"/>
    <d v="1899-12-30T13:14:24"/>
    <d v="1899-12-30T13:24:28"/>
  </r>
  <r>
    <x v="213"/>
    <x v="2"/>
    <d v="1899-12-30T13:15:50"/>
    <d v="1899-12-30T13:32:14"/>
  </r>
  <r>
    <x v="232"/>
    <x v="2"/>
    <d v="1899-12-30T13:15:53"/>
    <d v="1899-12-30T13:31:31"/>
  </r>
  <r>
    <x v="133"/>
    <x v="2"/>
    <d v="1899-12-30T13:24:12"/>
    <d v="1899-12-30T13:28:48"/>
  </r>
  <r>
    <x v="233"/>
    <x v="2"/>
    <d v="1899-12-30T13:27:56"/>
    <d v="1899-12-30T13:36:43"/>
  </r>
  <r>
    <x v="234"/>
    <x v="2"/>
    <d v="1899-12-30T13:31:36"/>
    <d v="1899-12-30T13:47:34"/>
  </r>
  <r>
    <x v="27"/>
    <x v="2"/>
    <d v="1899-12-30T13:34:35"/>
    <d v="1899-12-30T13:40:32"/>
  </r>
  <r>
    <x v="235"/>
    <x v="2"/>
    <d v="1899-12-30T13:36:32"/>
    <d v="1899-12-30T13:50:22"/>
  </r>
  <r>
    <x v="236"/>
    <x v="2"/>
    <d v="1899-12-30T13:43:34"/>
    <d v="1899-12-30T13:48:06"/>
  </r>
  <r>
    <x v="237"/>
    <x v="2"/>
    <d v="1899-12-30T13:49:17"/>
    <d v="1899-12-30T13:50:08"/>
  </r>
  <r>
    <x v="238"/>
    <x v="2"/>
    <d v="1899-12-30T13:53:15"/>
    <d v="1899-12-30T13:54:33"/>
  </r>
  <r>
    <x v="239"/>
    <x v="2"/>
    <d v="1899-12-30T13:53:25"/>
    <d v="1899-12-30T13:56:52"/>
  </r>
  <r>
    <x v="240"/>
    <x v="2"/>
    <d v="1899-12-30T13:53:47"/>
    <d v="1899-12-30T14:08:45"/>
  </r>
  <r>
    <x v="241"/>
    <x v="2"/>
    <d v="1899-12-30T13:59:10"/>
    <d v="1899-12-30T14:02:46"/>
  </r>
  <r>
    <x v="242"/>
    <x v="2"/>
    <d v="1899-12-30T14:07:09"/>
    <d v="1899-12-30T14:18:50"/>
  </r>
  <r>
    <x v="243"/>
    <x v="2"/>
    <d v="1899-12-30T14:13:39"/>
    <d v="1899-12-30T14:22:09"/>
  </r>
  <r>
    <x v="244"/>
    <x v="2"/>
    <d v="1899-12-30T14:17:38"/>
    <d v="1899-12-30T14:23:00"/>
  </r>
  <r>
    <x v="245"/>
    <x v="2"/>
    <d v="1899-12-30T14:19:57"/>
    <d v="1899-12-30T14:34:15"/>
  </r>
  <r>
    <x v="246"/>
    <x v="2"/>
    <d v="1899-12-30T14:21:10"/>
    <d v="1899-12-30T14:27:13"/>
  </r>
  <r>
    <x v="247"/>
    <x v="2"/>
    <d v="1899-12-30T14:21:27"/>
    <d v="1899-12-30T14:25:07"/>
  </r>
  <r>
    <x v="248"/>
    <x v="2"/>
    <d v="1899-12-30T14:25:01"/>
    <d v="1899-12-30T14:34:54"/>
  </r>
  <r>
    <x v="249"/>
    <x v="2"/>
    <d v="1899-12-30T14:29:28"/>
    <d v="1899-12-30T14:44:09"/>
  </r>
  <r>
    <x v="1"/>
    <x v="2"/>
    <d v="1899-12-30T14:29:52"/>
    <d v="1899-12-30T14:41:01"/>
  </r>
  <r>
    <x v="250"/>
    <x v="2"/>
    <d v="1899-12-30T14:33:31"/>
    <d v="1899-12-30T14:36:31"/>
  </r>
  <r>
    <x v="251"/>
    <x v="2"/>
    <d v="1899-12-30T14:37:21"/>
    <d v="1899-12-30T14:40:14"/>
  </r>
  <r>
    <x v="252"/>
    <x v="2"/>
    <d v="1899-12-30T14:42:01"/>
    <d v="1899-12-30T14:52:47"/>
  </r>
  <r>
    <x v="253"/>
    <x v="2"/>
    <d v="1899-12-30T14:44:36"/>
    <d v="1899-12-30T14:50:33"/>
  </r>
  <r>
    <x v="254"/>
    <x v="2"/>
    <d v="1899-12-30T14:52:11"/>
    <d v="1899-12-30T14:56:17"/>
  </r>
  <r>
    <x v="71"/>
    <x v="2"/>
    <d v="1899-12-30T14:53:29"/>
    <d v="1899-12-30T15:03:06"/>
  </r>
  <r>
    <x v="255"/>
    <x v="2"/>
    <d v="1899-12-30T14:54:10"/>
    <d v="1899-12-30T15:02:42"/>
  </r>
  <r>
    <x v="256"/>
    <x v="2"/>
    <d v="1899-12-30T14:56:25"/>
    <d v="1899-12-30T14:57:43"/>
  </r>
  <r>
    <x v="257"/>
    <x v="2"/>
    <d v="1899-12-30T14:58:37"/>
    <d v="1899-12-30T15:06:17"/>
  </r>
  <r>
    <x v="258"/>
    <x v="2"/>
    <d v="1899-12-30T15:01:17"/>
    <d v="1899-12-30T15:03:57"/>
  </r>
  <r>
    <x v="259"/>
    <x v="3"/>
    <d v="1899-12-30T08:03:12"/>
    <d v="1899-12-30T08:11:35"/>
  </r>
  <r>
    <x v="260"/>
    <x v="3"/>
    <d v="1899-12-30T08:06:56"/>
    <d v="1899-12-30T08:12:57"/>
  </r>
  <r>
    <x v="261"/>
    <x v="3"/>
    <d v="1899-12-30T08:14:38"/>
    <d v="1899-12-30T08:23:30"/>
  </r>
  <r>
    <x v="262"/>
    <x v="3"/>
    <d v="1899-12-30T08:19:48"/>
    <d v="1899-12-30T08:22:44"/>
  </r>
  <r>
    <x v="246"/>
    <x v="3"/>
    <d v="1899-12-30T08:26:21"/>
    <d v="1899-12-30T08:33:39"/>
  </r>
  <r>
    <x v="263"/>
    <x v="3"/>
    <d v="1899-12-30T08:31:39"/>
    <d v="1899-12-30T08:42:51"/>
  </r>
  <r>
    <x v="264"/>
    <x v="3"/>
    <d v="1899-12-30T08:39:48"/>
    <d v="1899-12-30T08:46:06"/>
  </r>
  <r>
    <x v="265"/>
    <x v="3"/>
    <d v="1899-12-30T08:47:18"/>
    <d v="1899-12-30T08:53:21"/>
  </r>
  <r>
    <x v="266"/>
    <x v="3"/>
    <d v="1899-12-30T08:47:40"/>
    <d v="1899-12-30T09:02:07"/>
  </r>
  <r>
    <x v="267"/>
    <x v="3"/>
    <d v="1899-12-30T08:54:08"/>
    <d v="1899-12-30T08:55:35"/>
  </r>
  <r>
    <x v="268"/>
    <x v="3"/>
    <d v="1899-12-30T08:57:36"/>
    <d v="1899-12-30T09:06:45"/>
  </r>
  <r>
    <x v="269"/>
    <x v="3"/>
    <d v="1899-12-30T09:04:19"/>
    <d v="1899-12-30T09:12:38"/>
  </r>
  <r>
    <x v="270"/>
    <x v="3"/>
    <d v="1899-12-30T09:05:57"/>
    <d v="1899-12-30T09:07:13"/>
  </r>
  <r>
    <x v="271"/>
    <x v="3"/>
    <d v="1899-12-30T09:09:27"/>
    <d v="1899-12-30T09:18:28"/>
  </r>
  <r>
    <x v="272"/>
    <x v="3"/>
    <d v="1899-12-30T09:13:12"/>
    <d v="1899-12-30T09:29:35"/>
  </r>
  <r>
    <x v="5"/>
    <x v="3"/>
    <d v="1899-12-30T09:18:49"/>
    <d v="1899-12-30T09:23:41"/>
  </r>
  <r>
    <x v="273"/>
    <x v="3"/>
    <d v="1899-12-30T09:21:02"/>
    <d v="1899-12-30T09:28:47"/>
  </r>
  <r>
    <x v="57"/>
    <x v="3"/>
    <d v="1899-12-30T09:28:19"/>
    <d v="1899-12-30T09:43:13"/>
  </r>
  <r>
    <x v="274"/>
    <x v="3"/>
    <d v="1899-12-30T09:30:26"/>
    <d v="1899-12-30T09:34:06"/>
  </r>
  <r>
    <x v="275"/>
    <x v="3"/>
    <d v="1899-12-30T09:35:22"/>
    <d v="1899-12-30T09:36:22"/>
  </r>
  <r>
    <x v="276"/>
    <x v="3"/>
    <d v="1899-12-30T09:39:41"/>
    <d v="1899-12-30T09:43:59"/>
  </r>
  <r>
    <x v="277"/>
    <x v="3"/>
    <d v="1899-12-30T09:44:03"/>
    <d v="1899-12-30T09:56:32"/>
  </r>
  <r>
    <x v="278"/>
    <x v="3"/>
    <d v="1899-12-30T09:45:18"/>
    <d v="1899-12-30T09:59:01"/>
  </r>
  <r>
    <x v="279"/>
    <x v="3"/>
    <d v="1899-12-30T09:52:27"/>
    <d v="1899-12-30T10:07:14"/>
  </r>
  <r>
    <x v="280"/>
    <x v="3"/>
    <d v="1899-12-30T09:54:43"/>
    <d v="1899-12-30T10:04:08"/>
  </r>
  <r>
    <x v="281"/>
    <x v="3"/>
    <d v="1899-12-30T09:55:28"/>
    <d v="1899-12-30T10:00:03"/>
  </r>
  <r>
    <x v="66"/>
    <x v="3"/>
    <d v="1899-12-30T09:59:36"/>
    <d v="1899-12-30T10:06:29"/>
  </r>
  <r>
    <x v="8"/>
    <x v="3"/>
    <d v="1899-12-30T10:00:15"/>
    <d v="1899-12-30T10:09:15"/>
  </r>
  <r>
    <x v="282"/>
    <x v="3"/>
    <d v="1899-12-30T10:05:28"/>
    <d v="1899-12-30T10:06:03"/>
  </r>
  <r>
    <x v="283"/>
    <x v="3"/>
    <d v="1899-12-30T10:06:53"/>
    <d v="1899-12-30T10:20:21"/>
  </r>
  <r>
    <x v="284"/>
    <x v="3"/>
    <d v="1899-12-30T10:11:45"/>
    <d v="1899-12-30T10:23:25"/>
  </r>
  <r>
    <x v="285"/>
    <x v="3"/>
    <d v="1899-12-30T10:17:29"/>
    <d v="1899-12-30T10:34:06"/>
  </r>
  <r>
    <x v="286"/>
    <x v="3"/>
    <d v="1899-12-30T10:18:03"/>
    <d v="1899-12-30T10:26:52"/>
  </r>
  <r>
    <x v="287"/>
    <x v="3"/>
    <d v="1899-12-30T10:19:44"/>
    <d v="1899-12-30T10:25:38"/>
  </r>
  <r>
    <x v="288"/>
    <x v="3"/>
    <d v="1899-12-30T10:23:02"/>
    <d v="1899-12-30T10:38:51"/>
  </r>
  <r>
    <x v="289"/>
    <x v="3"/>
    <d v="1899-12-30T10:27:42"/>
    <d v="1899-12-30T10:35:26"/>
  </r>
  <r>
    <x v="290"/>
    <x v="3"/>
    <d v="1899-12-30T10:34:31"/>
    <d v="1899-12-30T10:37:43"/>
  </r>
  <r>
    <x v="291"/>
    <x v="3"/>
    <d v="1899-12-30T10:36:29"/>
    <d v="1899-12-30T10:46:22"/>
  </r>
  <r>
    <x v="292"/>
    <x v="3"/>
    <d v="1899-12-30T10:38:39"/>
    <d v="1899-12-30T10:41:13"/>
  </r>
  <r>
    <x v="293"/>
    <x v="3"/>
    <d v="1899-12-30T10:40:07"/>
    <d v="1899-12-30T10:46:54"/>
  </r>
  <r>
    <x v="20"/>
    <x v="3"/>
    <d v="1899-12-30T10:46:09"/>
    <d v="1899-12-30T10:57:02"/>
  </r>
  <r>
    <x v="294"/>
    <x v="3"/>
    <d v="1899-12-30T10:52:03"/>
    <d v="1899-12-30T10:53:24"/>
  </r>
  <r>
    <x v="295"/>
    <x v="3"/>
    <d v="1899-12-30T10:53:47"/>
    <d v="1899-12-30T11:08:15"/>
  </r>
  <r>
    <x v="296"/>
    <x v="3"/>
    <d v="1899-12-30T11:00:08"/>
    <d v="1899-12-30T11:07:53"/>
  </r>
  <r>
    <x v="97"/>
    <x v="3"/>
    <d v="1899-12-30T11:00:17"/>
    <d v="1899-12-30T11:12:07"/>
  </r>
  <r>
    <x v="244"/>
    <x v="3"/>
    <d v="1899-12-30T11:04:24"/>
    <d v="1899-12-30T11:14:27"/>
  </r>
  <r>
    <x v="297"/>
    <x v="3"/>
    <d v="1899-12-30T11:07:03"/>
    <d v="1899-12-30T11:08:27"/>
  </r>
  <r>
    <x v="298"/>
    <x v="3"/>
    <d v="1899-12-30T11:07:17"/>
    <d v="1899-12-30T11:22:56"/>
  </r>
  <r>
    <x v="299"/>
    <x v="3"/>
    <d v="1899-12-30T11:14:57"/>
    <d v="1899-12-30T11:21:24"/>
  </r>
  <r>
    <x v="300"/>
    <x v="3"/>
    <d v="1899-12-30T11:22:30"/>
    <d v="1899-12-30T11:22:54"/>
  </r>
  <r>
    <x v="301"/>
    <x v="3"/>
    <d v="1899-12-30T11:29:16"/>
    <d v="1899-12-30T11:44:30"/>
  </r>
  <r>
    <x v="302"/>
    <x v="3"/>
    <d v="1899-12-30T11:31:12"/>
    <d v="1899-12-30T11:38:58"/>
  </r>
  <r>
    <x v="303"/>
    <x v="3"/>
    <d v="1899-12-30T11:38:05"/>
    <d v="1899-12-30T11:48:58"/>
  </r>
  <r>
    <x v="304"/>
    <x v="3"/>
    <d v="1899-12-30T11:39:55"/>
    <d v="1899-12-30T11:51:06"/>
  </r>
  <r>
    <x v="305"/>
    <x v="3"/>
    <d v="1899-12-30T11:43:44"/>
    <d v="1899-12-30T11:50:33"/>
  </r>
  <r>
    <x v="306"/>
    <x v="3"/>
    <d v="1899-12-30T11:49:00"/>
    <d v="1899-12-30T11:56:50"/>
  </r>
  <r>
    <x v="307"/>
    <x v="3"/>
    <d v="1899-12-30T11:50:58"/>
    <d v="1899-12-30T12:06:17"/>
  </r>
  <r>
    <x v="308"/>
    <x v="3"/>
    <d v="1899-12-30T11:51:11"/>
    <d v="1899-12-30T12:06:03"/>
  </r>
  <r>
    <x v="309"/>
    <x v="3"/>
    <d v="1899-12-30T11:51:55"/>
    <d v="1899-12-30T11:58:42"/>
  </r>
  <r>
    <x v="310"/>
    <x v="3"/>
    <d v="1899-12-30T11:58:43"/>
    <d v="1899-12-30T12:01:25"/>
  </r>
  <r>
    <x v="311"/>
    <x v="3"/>
    <d v="1899-12-30T12:04:56"/>
    <d v="1899-12-30T12:20:03"/>
  </r>
  <r>
    <x v="312"/>
    <x v="3"/>
    <d v="1899-12-30T12:10:05"/>
    <d v="1899-12-30T12:17:05"/>
  </r>
  <r>
    <x v="313"/>
    <x v="3"/>
    <d v="1899-12-30T12:17:09"/>
    <d v="1899-12-30T12:32:57"/>
  </r>
  <r>
    <x v="314"/>
    <x v="3"/>
    <d v="1899-12-30T12:20:55"/>
    <d v="1899-12-30T12:22:37"/>
  </r>
  <r>
    <x v="315"/>
    <x v="3"/>
    <d v="1899-12-30T12:22:25"/>
    <d v="1899-12-30T12:37:03"/>
  </r>
  <r>
    <x v="316"/>
    <x v="3"/>
    <d v="1899-12-30T12:26:46"/>
    <d v="1899-12-30T12:39:59"/>
  </r>
  <r>
    <x v="317"/>
    <x v="3"/>
    <d v="1899-12-30T12:31:56"/>
    <d v="1899-12-30T12:45:42"/>
  </r>
  <r>
    <x v="318"/>
    <x v="3"/>
    <d v="1899-12-30T12:39:51"/>
    <d v="1899-12-30T12:41:03"/>
  </r>
  <r>
    <x v="319"/>
    <x v="3"/>
    <d v="1899-12-30T12:41:37"/>
    <d v="1899-12-30T12:53:52"/>
  </r>
  <r>
    <x v="320"/>
    <x v="3"/>
    <d v="1899-12-30T12:43:00"/>
    <d v="1899-12-30T12:43:53"/>
  </r>
  <r>
    <x v="321"/>
    <x v="3"/>
    <d v="1899-12-30T12:45:08"/>
    <d v="1899-12-30T12:53:50"/>
  </r>
  <r>
    <x v="322"/>
    <x v="3"/>
    <d v="1899-12-30T12:48:23"/>
    <d v="1899-12-30T12:49:58"/>
  </r>
  <r>
    <x v="323"/>
    <x v="3"/>
    <d v="1899-12-30T12:54:40"/>
    <d v="1899-12-30T13:04:30"/>
  </r>
  <r>
    <x v="324"/>
    <x v="3"/>
    <d v="1899-12-30T12:58:39"/>
    <d v="1899-12-30T13:04:07"/>
  </r>
  <r>
    <x v="262"/>
    <x v="3"/>
    <d v="1899-12-30T12:58:47"/>
    <d v="1899-12-30T13:11:56"/>
  </r>
  <r>
    <x v="325"/>
    <x v="3"/>
    <d v="1899-12-30T13:00:35"/>
    <d v="1899-12-30T13:11:20"/>
  </r>
  <r>
    <x v="326"/>
    <x v="3"/>
    <d v="1899-12-30T13:07:35"/>
    <d v="1899-12-30T13:08:51"/>
  </r>
  <r>
    <x v="327"/>
    <x v="3"/>
    <d v="1899-12-30T13:13:40"/>
    <d v="1899-12-30T13:15:35"/>
  </r>
  <r>
    <x v="328"/>
    <x v="3"/>
    <d v="1899-12-30T13:15:53"/>
    <d v="1899-12-30T13:26:39"/>
  </r>
  <r>
    <x v="329"/>
    <x v="3"/>
    <d v="1899-12-30T13:21:24"/>
    <d v="1899-12-30T13:21:50"/>
  </r>
  <r>
    <x v="330"/>
    <x v="3"/>
    <d v="1899-12-30T13:25:58"/>
    <d v="1899-12-30T13:34:22"/>
  </r>
  <r>
    <x v="289"/>
    <x v="3"/>
    <d v="1899-12-30T13:26:09"/>
    <d v="1899-12-30T13:41:22"/>
  </r>
  <r>
    <x v="331"/>
    <x v="3"/>
    <d v="1899-12-30T13:28:11"/>
    <d v="1899-12-30T13:31:49"/>
  </r>
  <r>
    <x v="332"/>
    <x v="3"/>
    <d v="1899-12-30T13:36:04"/>
    <d v="1899-12-30T13:38:23"/>
  </r>
  <r>
    <x v="333"/>
    <x v="3"/>
    <d v="1899-12-30T13:37:02"/>
    <d v="1899-12-30T13:53:10"/>
  </r>
  <r>
    <x v="334"/>
    <x v="3"/>
    <d v="1899-12-30T13:43:10"/>
    <d v="1899-12-30T13:48:25"/>
  </r>
  <r>
    <x v="335"/>
    <x v="3"/>
    <d v="1899-12-30T13:46:33"/>
    <d v="1899-12-30T14:01:01"/>
  </r>
  <r>
    <x v="336"/>
    <x v="3"/>
    <d v="1899-12-30T13:49:15"/>
    <d v="1899-12-30T13:54:56"/>
  </r>
  <r>
    <x v="337"/>
    <x v="3"/>
    <d v="1899-12-30T13:49:20"/>
    <d v="1899-12-30T13:54:07"/>
  </r>
  <r>
    <x v="338"/>
    <x v="3"/>
    <d v="1899-12-30T13:51:25"/>
    <d v="1899-12-30T14:00:50"/>
  </r>
  <r>
    <x v="339"/>
    <x v="3"/>
    <d v="1899-12-30T13:59:09"/>
    <d v="1899-12-30T13:59:39"/>
  </r>
  <r>
    <x v="340"/>
    <x v="3"/>
    <d v="1899-12-30T14:02:21"/>
    <d v="1899-12-30T14:14:25"/>
  </r>
  <r>
    <x v="341"/>
    <x v="3"/>
    <d v="1899-12-30T14:08:01"/>
    <d v="1899-12-30T14:18:27"/>
  </r>
  <r>
    <x v="342"/>
    <x v="3"/>
    <d v="1899-12-30T14:12:14"/>
    <d v="1899-12-30T14:15:01"/>
  </r>
  <r>
    <x v="343"/>
    <x v="3"/>
    <d v="1899-12-30T14:19:12"/>
    <d v="1899-12-30T14:20:28"/>
  </r>
  <r>
    <x v="344"/>
    <x v="3"/>
    <d v="1899-12-30T14:26:07"/>
    <d v="1899-12-30T14:37:26"/>
  </r>
  <r>
    <x v="345"/>
    <x v="3"/>
    <d v="1899-12-30T14:27:34"/>
    <d v="1899-12-30T14:35:16"/>
  </r>
  <r>
    <x v="346"/>
    <x v="3"/>
    <d v="1899-12-30T14:35:09"/>
    <d v="1899-12-30T14:42:41"/>
  </r>
  <r>
    <x v="347"/>
    <x v="3"/>
    <d v="1899-12-30T14:40:53"/>
    <d v="1899-12-30T14:55:56"/>
  </r>
  <r>
    <x v="348"/>
    <x v="3"/>
    <d v="1899-12-30T14:44:09"/>
    <d v="1899-12-30T14:58:03"/>
  </r>
  <r>
    <x v="349"/>
    <x v="3"/>
    <d v="1899-12-30T14:50:57"/>
    <d v="1899-12-30T14:59:24"/>
  </r>
  <r>
    <x v="350"/>
    <x v="3"/>
    <d v="1899-12-30T14:58:14"/>
    <d v="1899-12-30T15:11:31"/>
  </r>
  <r>
    <x v="351"/>
    <x v="3"/>
    <d v="1899-12-30T14:58:31"/>
    <d v="1899-12-30T15:02:47"/>
  </r>
  <r>
    <x v="143"/>
    <x v="3"/>
    <d v="1899-12-30T14:59:53"/>
    <d v="1899-12-30T15:11:01"/>
  </r>
  <r>
    <x v="352"/>
    <x v="3"/>
    <d v="1899-12-30T15:01:39"/>
    <d v="1899-12-30T15:09:50"/>
  </r>
  <r>
    <x v="353"/>
    <x v="4"/>
    <d v="1899-12-30T08:04:57"/>
    <d v="1899-12-30T08:19:41"/>
  </r>
  <r>
    <x v="354"/>
    <x v="4"/>
    <d v="1899-12-30T08:10:56"/>
    <d v="1899-12-30T08:16:32"/>
  </r>
  <r>
    <x v="355"/>
    <x v="4"/>
    <d v="1899-12-30T08:13:45"/>
    <d v="1899-12-30T08:16:54"/>
  </r>
  <r>
    <x v="356"/>
    <x v="4"/>
    <d v="1899-12-30T08:16:18"/>
    <d v="1899-12-30T08:21:24"/>
  </r>
  <r>
    <x v="356"/>
    <x v="4"/>
    <d v="1899-12-30T08:21:49"/>
    <d v="1899-12-30T08:24:13"/>
  </r>
  <r>
    <x v="357"/>
    <x v="4"/>
    <d v="1899-12-30T08:25:53"/>
    <d v="1899-12-30T08:36:57"/>
  </r>
  <r>
    <x v="358"/>
    <x v="4"/>
    <d v="1899-12-30T08:34:04"/>
    <d v="1899-12-30T08:46:16"/>
  </r>
  <r>
    <x v="359"/>
    <x v="4"/>
    <d v="1899-12-30T08:38:37"/>
    <d v="1899-12-30T08:47:51"/>
  </r>
  <r>
    <x v="360"/>
    <x v="4"/>
    <d v="1899-12-30T08:39:24"/>
    <d v="1899-12-30T08:46:39"/>
  </r>
  <r>
    <x v="361"/>
    <x v="4"/>
    <d v="1899-12-30T08:41:39"/>
    <d v="1899-12-30T08:43:39"/>
  </r>
  <r>
    <x v="362"/>
    <x v="4"/>
    <d v="1899-12-30T08:42:15"/>
    <d v="1899-12-30T08:47:22"/>
  </r>
  <r>
    <x v="129"/>
    <x v="4"/>
    <d v="1899-12-30T08:46:49"/>
    <d v="1899-12-30T09:03:01"/>
  </r>
  <r>
    <x v="363"/>
    <x v="4"/>
    <d v="1899-12-30T08:51:09"/>
    <d v="1899-12-30T08:51:50"/>
  </r>
  <r>
    <x v="364"/>
    <x v="4"/>
    <d v="1899-12-30T08:52:45"/>
    <d v="1899-12-30T08:54:57"/>
  </r>
  <r>
    <x v="239"/>
    <x v="4"/>
    <d v="1899-12-30T08:54:25"/>
    <d v="1899-12-30T09:00:30"/>
  </r>
  <r>
    <x v="365"/>
    <x v="4"/>
    <d v="1899-12-30T08:55:58"/>
    <d v="1899-12-30T09:06:34"/>
  </r>
  <r>
    <x v="366"/>
    <x v="4"/>
    <d v="1899-12-30T08:59:13"/>
    <d v="1899-12-30T09:09:18"/>
  </r>
  <r>
    <x v="64"/>
    <x v="4"/>
    <d v="1899-12-30T09:02:31"/>
    <d v="1899-12-30T09:09:58"/>
  </r>
  <r>
    <x v="367"/>
    <x v="4"/>
    <d v="1899-12-30T09:04:02"/>
    <d v="1899-12-30T09:06:09"/>
  </r>
  <r>
    <x v="368"/>
    <x v="4"/>
    <d v="1899-12-30T09:07:11"/>
    <d v="1899-12-30T09:13:27"/>
  </r>
  <r>
    <x v="369"/>
    <x v="4"/>
    <d v="1899-12-30T09:12:21"/>
    <d v="1899-12-30T09:21:06"/>
  </r>
  <r>
    <x v="370"/>
    <x v="4"/>
    <d v="1899-12-30T09:20:29"/>
    <d v="1899-12-30T09:22:59"/>
  </r>
  <r>
    <x v="371"/>
    <x v="4"/>
    <d v="1899-12-30T09:22:55"/>
    <d v="1899-12-30T09:30:32"/>
  </r>
  <r>
    <x v="372"/>
    <x v="4"/>
    <d v="1899-12-30T09:24:26"/>
    <d v="1899-12-30T09:28:36"/>
  </r>
  <r>
    <x v="373"/>
    <x v="4"/>
    <d v="1899-12-30T09:32:08"/>
    <d v="1899-12-30T09:45:55"/>
  </r>
  <r>
    <x v="374"/>
    <x v="4"/>
    <d v="1899-12-30T09:40:05"/>
    <d v="1899-12-30T09:51:43"/>
  </r>
  <r>
    <x v="375"/>
    <x v="4"/>
    <d v="1899-12-30T09:41:44"/>
    <d v="1899-12-30T09:53:27"/>
  </r>
  <r>
    <x v="376"/>
    <x v="4"/>
    <d v="1899-12-30T09:43:42"/>
    <d v="1899-12-30T09:48:47"/>
  </r>
  <r>
    <x v="377"/>
    <x v="4"/>
    <d v="1899-12-30T09:50:46"/>
    <d v="1899-12-30T09:51:20"/>
  </r>
  <r>
    <x v="378"/>
    <x v="4"/>
    <d v="1899-12-30T09:50:54"/>
    <d v="1899-12-30T09:58:44"/>
  </r>
  <r>
    <x v="379"/>
    <x v="4"/>
    <d v="1899-12-30T09:53:59"/>
    <d v="1899-12-30T09:55:08"/>
  </r>
  <r>
    <x v="380"/>
    <x v="4"/>
    <d v="1899-12-30T09:54:09"/>
    <d v="1899-12-30T09:57:54"/>
  </r>
  <r>
    <x v="167"/>
    <x v="4"/>
    <d v="1899-12-30T10:00:12"/>
    <d v="1899-12-30T10:11:07"/>
  </r>
  <r>
    <x v="381"/>
    <x v="4"/>
    <d v="1899-12-30T10:02:21"/>
    <d v="1899-12-30T10:14:58"/>
  </r>
  <r>
    <x v="382"/>
    <x v="4"/>
    <d v="1899-12-30T10:04:40"/>
    <d v="1899-12-30T10:09:57"/>
  </r>
  <r>
    <x v="383"/>
    <x v="4"/>
    <d v="1899-12-30T10:06:57"/>
    <d v="1899-12-30T10:15:24"/>
  </r>
  <r>
    <x v="384"/>
    <x v="4"/>
    <d v="1899-12-30T10:12:51"/>
    <d v="1899-12-30T10:25:53"/>
  </r>
  <r>
    <x v="385"/>
    <x v="4"/>
    <d v="1899-12-30T10:19:26"/>
    <d v="1899-12-30T10:35:23"/>
  </r>
  <r>
    <x v="386"/>
    <x v="4"/>
    <d v="1899-12-30T10:21:19"/>
    <d v="1899-12-30T10:21:58"/>
  </r>
  <r>
    <x v="387"/>
    <x v="4"/>
    <d v="1899-12-30T10:23:43"/>
    <d v="1899-12-30T10:30:53"/>
  </r>
  <r>
    <x v="219"/>
    <x v="4"/>
    <d v="1899-12-30T10:30:02"/>
    <d v="1899-12-30T10:45:13"/>
  </r>
  <r>
    <x v="64"/>
    <x v="4"/>
    <d v="1899-12-30T10:36:15"/>
    <d v="1899-12-30T10:41:59"/>
  </r>
  <r>
    <x v="388"/>
    <x v="4"/>
    <d v="1899-12-30T10:41:26"/>
    <d v="1899-12-30T10:51:55"/>
  </r>
  <r>
    <x v="389"/>
    <x v="4"/>
    <d v="1899-12-30T10:44:46"/>
    <d v="1899-12-30T10:54:29"/>
  </r>
  <r>
    <x v="390"/>
    <x v="4"/>
    <d v="1899-12-30T10:46:57"/>
    <d v="1899-12-30T10:57:36"/>
  </r>
  <r>
    <x v="391"/>
    <x v="4"/>
    <d v="1899-12-30T10:49:19"/>
    <d v="1899-12-30T11:00:28"/>
  </r>
  <r>
    <x v="392"/>
    <x v="4"/>
    <d v="1899-12-30T10:54:00"/>
    <d v="1899-12-30T11:04:38"/>
  </r>
  <r>
    <x v="393"/>
    <x v="4"/>
    <d v="1899-12-30T11:01:41"/>
    <d v="1899-12-30T11:03:43"/>
  </r>
  <r>
    <x v="394"/>
    <x v="4"/>
    <d v="1899-12-30T11:02:08"/>
    <d v="1899-12-30T11:04:32"/>
  </r>
  <r>
    <x v="395"/>
    <x v="4"/>
    <d v="1899-12-30T11:07:33"/>
    <d v="1899-12-30T11:14:02"/>
  </r>
  <r>
    <x v="122"/>
    <x v="4"/>
    <d v="1899-12-30T11:15:14"/>
    <d v="1899-12-30T11:19:49"/>
  </r>
  <r>
    <x v="396"/>
    <x v="4"/>
    <d v="1899-12-30T11:18:38"/>
    <d v="1899-12-30T11:23:39"/>
  </r>
  <r>
    <x v="397"/>
    <x v="4"/>
    <d v="1899-12-30T11:20:55"/>
    <d v="1899-12-30T11:23:42"/>
  </r>
  <r>
    <x v="398"/>
    <x v="4"/>
    <d v="1899-12-30T11:22:42"/>
    <d v="1899-12-30T11:38:54"/>
  </r>
  <r>
    <x v="399"/>
    <x v="4"/>
    <d v="1899-12-30T11:24:53"/>
    <d v="1899-12-30T11:30:29"/>
  </r>
  <r>
    <x v="400"/>
    <x v="4"/>
    <d v="1899-12-30T11:29:32"/>
    <d v="1899-12-30T11:41:04"/>
  </r>
  <r>
    <x v="401"/>
    <x v="4"/>
    <d v="1899-12-30T11:36:41"/>
    <d v="1899-12-30T11:49:27"/>
  </r>
  <r>
    <x v="402"/>
    <x v="4"/>
    <d v="1899-12-30T11:41:16"/>
    <d v="1899-12-30T11:43:56"/>
  </r>
  <r>
    <x v="176"/>
    <x v="4"/>
    <d v="1899-12-30T11:48:34"/>
    <d v="1899-12-30T12:01:15"/>
  </r>
  <r>
    <x v="403"/>
    <x v="4"/>
    <d v="1899-12-30T11:55:14"/>
    <d v="1899-12-30T12:03:50"/>
  </r>
  <r>
    <x v="404"/>
    <x v="4"/>
    <d v="1899-12-30T12:03:21"/>
    <d v="1899-12-30T12:05:04"/>
  </r>
  <r>
    <x v="405"/>
    <x v="4"/>
    <d v="1899-12-30T12:07:11"/>
    <d v="1899-12-30T12:11:38"/>
  </r>
  <r>
    <x v="406"/>
    <x v="4"/>
    <d v="1899-12-30T12:12:43"/>
    <d v="1899-12-30T12:14:23"/>
  </r>
  <r>
    <x v="407"/>
    <x v="4"/>
    <d v="1899-12-30T12:18:03"/>
    <d v="1899-12-30T12:28:26"/>
  </r>
  <r>
    <x v="408"/>
    <x v="4"/>
    <d v="1899-12-30T12:25:07"/>
    <d v="1899-12-30T12:31:04"/>
  </r>
  <r>
    <x v="409"/>
    <x v="4"/>
    <d v="1899-12-30T12:27:07"/>
    <d v="1899-12-30T12:36:39"/>
  </r>
  <r>
    <x v="410"/>
    <x v="4"/>
    <d v="1899-12-30T12:33:57"/>
    <d v="1899-12-30T12:44:35"/>
  </r>
  <r>
    <x v="411"/>
    <x v="4"/>
    <d v="1899-12-30T12:35:47"/>
    <d v="1899-12-30T12:47:58"/>
  </r>
  <r>
    <x v="412"/>
    <x v="4"/>
    <d v="1899-12-30T12:38:45"/>
    <d v="1899-12-30T12:47:02"/>
  </r>
  <r>
    <x v="413"/>
    <x v="4"/>
    <d v="1899-12-30T12:42:04"/>
    <d v="1899-12-30T12:53:22"/>
  </r>
  <r>
    <x v="414"/>
    <x v="4"/>
    <d v="1899-12-30T12:42:41"/>
    <d v="1899-12-30T12:51:57"/>
  </r>
  <r>
    <x v="415"/>
    <x v="4"/>
    <d v="1899-12-30T12:42:45"/>
    <d v="1899-12-30T12:55:40"/>
  </r>
  <r>
    <x v="228"/>
    <x v="4"/>
    <d v="1899-12-30T12:48:34"/>
    <d v="1899-12-30T12:58:47"/>
  </r>
  <r>
    <x v="416"/>
    <x v="4"/>
    <d v="1899-12-30T12:49:48"/>
    <d v="1899-12-30T13:05:16"/>
  </r>
  <r>
    <x v="417"/>
    <x v="4"/>
    <d v="1899-12-30T12:55:30"/>
    <d v="1899-12-30T12:55:44"/>
  </r>
  <r>
    <x v="418"/>
    <x v="4"/>
    <d v="1899-12-30T12:59:35"/>
    <d v="1899-12-30T13:15:39"/>
  </r>
  <r>
    <x v="419"/>
    <x v="4"/>
    <d v="1899-12-30T13:02:00"/>
    <d v="1899-12-30T13:04:00"/>
  </r>
  <r>
    <x v="420"/>
    <x v="4"/>
    <d v="1899-12-30T13:02:35"/>
    <d v="1899-12-30T13:12:03"/>
  </r>
  <r>
    <x v="420"/>
    <x v="4"/>
    <d v="1899-12-30T13:02:58"/>
    <d v="1899-12-30T13:09:56"/>
  </r>
  <r>
    <x v="421"/>
    <x v="4"/>
    <d v="1899-12-30T13:03:04"/>
    <d v="1899-12-30T13:07:23"/>
  </r>
  <r>
    <x v="422"/>
    <x v="4"/>
    <d v="1899-12-30T13:08:26"/>
    <d v="1899-12-30T13:10:06"/>
  </r>
  <r>
    <x v="423"/>
    <x v="4"/>
    <d v="1899-12-30T13:09:58"/>
    <d v="1899-12-30T13:22:25"/>
  </r>
  <r>
    <x v="424"/>
    <x v="4"/>
    <d v="1899-12-30T13:17:14"/>
    <d v="1899-12-30T13:23:48"/>
  </r>
  <r>
    <x v="425"/>
    <x v="4"/>
    <d v="1899-12-30T13:19:40"/>
    <d v="1899-12-30T13:35:01"/>
  </r>
  <r>
    <x v="94"/>
    <x v="4"/>
    <d v="1899-12-30T13:26:41"/>
    <d v="1899-12-30T13:37:41"/>
  </r>
  <r>
    <x v="426"/>
    <x v="4"/>
    <d v="1899-12-30T13:31:24"/>
    <d v="1899-12-30T13:43:04"/>
  </r>
  <r>
    <x v="427"/>
    <x v="4"/>
    <d v="1899-12-30T13:37:51"/>
    <d v="1899-12-30T13:49:23"/>
  </r>
  <r>
    <x v="428"/>
    <x v="4"/>
    <d v="1899-12-30T13:42:09"/>
    <d v="1899-12-30T13:50:13"/>
  </r>
  <r>
    <x v="429"/>
    <x v="4"/>
    <d v="1899-12-30T13:48:20"/>
    <d v="1899-12-30T13:48:31"/>
  </r>
  <r>
    <x v="430"/>
    <x v="4"/>
    <d v="1899-12-30T13:51:52"/>
    <d v="1899-12-30T14:04:22"/>
  </r>
  <r>
    <x v="431"/>
    <x v="4"/>
    <d v="1899-12-30T13:54:05"/>
    <d v="1899-12-30T14:07:02"/>
  </r>
  <r>
    <x v="170"/>
    <x v="4"/>
    <d v="1899-12-30T14:02:11"/>
    <d v="1899-12-30T14:05:10"/>
  </r>
  <r>
    <x v="432"/>
    <x v="4"/>
    <d v="1899-12-30T14:02:31"/>
    <d v="1899-12-30T14:04:21"/>
  </r>
  <r>
    <x v="433"/>
    <x v="4"/>
    <d v="1899-12-30T14:07:11"/>
    <d v="1899-12-30T14:13:36"/>
  </r>
  <r>
    <x v="434"/>
    <x v="4"/>
    <d v="1899-12-30T14:13:39"/>
    <d v="1899-12-30T14:15:00"/>
  </r>
  <r>
    <x v="435"/>
    <x v="4"/>
    <d v="1899-12-30T14:19:17"/>
    <d v="1899-12-30T14:30:16"/>
  </r>
  <r>
    <x v="436"/>
    <x v="4"/>
    <d v="1899-12-30T14:24:43"/>
    <d v="1899-12-30T14:39:56"/>
  </r>
  <r>
    <x v="437"/>
    <x v="4"/>
    <d v="1899-12-30T14:29:30"/>
    <d v="1899-12-30T14:32:29"/>
  </r>
  <r>
    <x v="438"/>
    <x v="4"/>
    <d v="1899-12-30T14:34:55"/>
    <d v="1899-12-30T14:38:31"/>
  </r>
  <r>
    <x v="439"/>
    <x v="4"/>
    <d v="1899-12-30T14:37:24"/>
    <d v="1899-12-30T14:54:02"/>
  </r>
  <r>
    <x v="440"/>
    <x v="4"/>
    <d v="1899-12-30T14:44:20"/>
    <d v="1899-12-30T14:57:44"/>
  </r>
  <r>
    <x v="441"/>
    <x v="4"/>
    <d v="1899-12-30T14:46:26"/>
    <d v="1899-12-30T14:52:02"/>
  </r>
  <r>
    <x v="442"/>
    <x v="4"/>
    <d v="1899-12-30T14:51:23"/>
    <d v="1899-12-30T15:05:12"/>
  </r>
  <r>
    <x v="443"/>
    <x v="4"/>
    <d v="1899-12-30T14:57:13"/>
    <d v="1899-12-30T15:11:56"/>
  </r>
  <r>
    <x v="444"/>
    <x v="4"/>
    <d v="1899-12-30T15:00:32"/>
    <d v="1899-12-30T15:14:23"/>
  </r>
  <r>
    <x v="445"/>
    <x v="5"/>
    <d v="1899-12-30T08:06:08"/>
    <d v="1899-12-30T08:22:17"/>
  </r>
  <r>
    <x v="446"/>
    <x v="5"/>
    <d v="1899-12-30T08:09:50"/>
    <d v="1899-12-30T08:23:18"/>
  </r>
  <r>
    <x v="123"/>
    <x v="5"/>
    <d v="1899-12-30T08:14:06"/>
    <d v="1899-12-30T08:14:59"/>
  </r>
  <r>
    <x v="447"/>
    <x v="5"/>
    <d v="1899-12-30T08:14:51"/>
    <d v="1899-12-30T08:22:58"/>
  </r>
  <r>
    <x v="448"/>
    <x v="5"/>
    <d v="1899-12-30T08:21:04"/>
    <d v="1899-12-30T08:34:29"/>
  </r>
  <r>
    <x v="449"/>
    <x v="5"/>
    <d v="1899-12-30T08:27:36"/>
    <d v="1899-12-30T08:28:01"/>
  </r>
  <r>
    <x v="450"/>
    <x v="5"/>
    <d v="1899-12-30T08:30:58"/>
    <d v="1899-12-30T08:34:04"/>
  </r>
  <r>
    <x v="451"/>
    <x v="5"/>
    <d v="1899-12-30T08:34:57"/>
    <d v="1899-12-30T08:37:42"/>
  </r>
  <r>
    <x v="452"/>
    <x v="5"/>
    <d v="1899-12-30T08:42:28"/>
    <d v="1899-12-30T08:54:09"/>
  </r>
  <r>
    <x v="453"/>
    <x v="5"/>
    <d v="1899-12-30T08:49:58"/>
    <d v="1899-12-30T09:00:57"/>
  </r>
  <r>
    <x v="454"/>
    <x v="5"/>
    <d v="1899-12-30T08:51:18"/>
    <d v="1899-12-30T09:02:14"/>
  </r>
  <r>
    <x v="455"/>
    <x v="5"/>
    <d v="1899-12-30T08:52:45"/>
    <d v="1899-12-30T09:07:02"/>
  </r>
  <r>
    <x v="456"/>
    <x v="5"/>
    <d v="1899-12-30T08:53:01"/>
    <d v="1899-12-30T09:00:25"/>
  </r>
  <r>
    <x v="231"/>
    <x v="5"/>
    <d v="1899-12-30T08:53:46"/>
    <d v="1899-12-30T09:01:03"/>
  </r>
  <r>
    <x v="134"/>
    <x v="5"/>
    <d v="1899-12-30T08:55:47"/>
    <d v="1899-12-30T08:57:35"/>
  </r>
  <r>
    <x v="457"/>
    <x v="5"/>
    <d v="1899-12-30T09:03:34"/>
    <d v="1899-12-30T09:15:59"/>
  </r>
  <r>
    <x v="458"/>
    <x v="5"/>
    <d v="1899-12-30T09:06:12"/>
    <d v="1899-12-30T09:17:05"/>
  </r>
  <r>
    <x v="459"/>
    <x v="5"/>
    <d v="1899-12-30T09:07:47"/>
    <d v="1899-12-30T09:14:11"/>
  </r>
  <r>
    <x v="460"/>
    <x v="5"/>
    <d v="1899-12-30T09:12:20"/>
    <d v="1899-12-30T09:27:31"/>
  </r>
  <r>
    <x v="461"/>
    <x v="5"/>
    <d v="1899-12-30T09:17:30"/>
    <d v="1899-12-30T09:25:50"/>
  </r>
  <r>
    <x v="462"/>
    <x v="5"/>
    <d v="1899-12-30T09:20:45"/>
    <d v="1899-12-30T09:34:07"/>
  </r>
  <r>
    <x v="463"/>
    <x v="5"/>
    <d v="1899-12-30T09:24:23"/>
    <d v="1899-12-30T09:31:52"/>
  </r>
  <r>
    <x v="464"/>
    <x v="5"/>
    <d v="1899-12-30T09:26:02"/>
    <d v="1899-12-30T09:27:05"/>
  </r>
  <r>
    <x v="465"/>
    <x v="5"/>
    <d v="1899-12-30T09:33:45"/>
    <d v="1899-12-30T09:47:33"/>
  </r>
  <r>
    <x v="466"/>
    <x v="5"/>
    <d v="1899-12-30T09:39:49"/>
    <d v="1899-12-30T09:40:06"/>
  </r>
  <r>
    <x v="467"/>
    <x v="5"/>
    <d v="1899-12-30T09:45:32"/>
    <d v="1899-12-30T09:52:52"/>
  </r>
  <r>
    <x v="468"/>
    <x v="5"/>
    <d v="1899-12-30T09:50:22"/>
    <d v="1899-12-30T10:04:03"/>
  </r>
  <r>
    <x v="469"/>
    <x v="5"/>
    <d v="1899-12-30T09:56:29"/>
    <d v="1899-12-30T10:12:43"/>
  </r>
  <r>
    <x v="470"/>
    <x v="5"/>
    <d v="1899-12-30T09:58:22"/>
    <d v="1899-12-30T10:13:21"/>
  </r>
  <r>
    <x v="471"/>
    <x v="5"/>
    <d v="1899-12-30T10:00:59"/>
    <d v="1899-12-30T10:16:39"/>
  </r>
  <r>
    <x v="472"/>
    <x v="5"/>
    <d v="1899-12-30T10:02:50"/>
    <d v="1899-12-30T10:17:26"/>
  </r>
  <r>
    <x v="473"/>
    <x v="5"/>
    <d v="1899-12-30T10:04:50"/>
    <d v="1899-12-30T10:14:53"/>
  </r>
  <r>
    <x v="474"/>
    <x v="5"/>
    <d v="1899-12-30T10:10:31"/>
    <d v="1899-12-30T10:24:02"/>
  </r>
  <r>
    <x v="475"/>
    <x v="5"/>
    <d v="1899-12-30T10:18:05"/>
    <d v="1899-12-30T10:32:51"/>
  </r>
  <r>
    <x v="366"/>
    <x v="5"/>
    <d v="1899-12-30T10:26:03"/>
    <d v="1899-12-30T10:27:42"/>
  </r>
  <r>
    <x v="440"/>
    <x v="5"/>
    <d v="1899-12-30T10:33:03"/>
    <d v="1899-12-30T10:49:16"/>
  </r>
  <r>
    <x v="476"/>
    <x v="5"/>
    <d v="1899-12-30T10:36:38"/>
    <d v="1899-12-30T10:38:55"/>
  </r>
  <r>
    <x v="477"/>
    <x v="5"/>
    <d v="1899-12-30T10:41:51"/>
    <d v="1899-12-30T10:55:01"/>
  </r>
  <r>
    <x v="478"/>
    <x v="5"/>
    <d v="1899-12-30T10:42:08"/>
    <d v="1899-12-30T10:48:23"/>
  </r>
  <r>
    <x v="479"/>
    <x v="5"/>
    <d v="1899-12-30T10:42:50"/>
    <d v="1899-12-30T10:49:17"/>
  </r>
  <r>
    <x v="480"/>
    <x v="5"/>
    <d v="1899-12-30T10:49:32"/>
    <d v="1899-12-30T10:56:41"/>
  </r>
  <r>
    <x v="261"/>
    <x v="5"/>
    <d v="1899-12-30T10:57:33"/>
    <d v="1899-12-30T11:09:51"/>
  </r>
  <r>
    <x v="481"/>
    <x v="5"/>
    <d v="1899-12-30T11:03:58"/>
    <d v="1899-12-30T11:16:39"/>
  </r>
  <r>
    <x v="482"/>
    <x v="5"/>
    <d v="1899-12-30T11:11:00"/>
    <d v="1899-12-30T11:12:57"/>
  </r>
  <r>
    <x v="483"/>
    <x v="5"/>
    <d v="1899-12-30T11:11:45"/>
    <d v="1899-12-30T11:27:08"/>
  </r>
  <r>
    <x v="484"/>
    <x v="5"/>
    <d v="1899-12-30T11:16:11"/>
    <d v="1899-12-30T11:20:22"/>
  </r>
  <r>
    <x v="485"/>
    <x v="5"/>
    <d v="1899-12-30T11:23:28"/>
    <d v="1899-12-30T11:28:53"/>
  </r>
  <r>
    <x v="343"/>
    <x v="5"/>
    <d v="1899-12-30T11:24:31"/>
    <d v="1899-12-30T11:37:45"/>
  </r>
  <r>
    <x v="486"/>
    <x v="5"/>
    <d v="1899-12-30T11:31:03"/>
    <d v="1899-12-30T11:33:12"/>
  </r>
  <r>
    <x v="487"/>
    <x v="5"/>
    <d v="1899-12-30T11:37:56"/>
    <d v="1899-12-30T11:53:32"/>
  </r>
  <r>
    <x v="23"/>
    <x v="5"/>
    <d v="1899-12-30T11:42:58"/>
    <d v="1899-12-30T11:56:41"/>
  </r>
  <r>
    <x v="488"/>
    <x v="5"/>
    <d v="1899-12-30T11:46:24"/>
    <d v="1899-12-30T11:52:04"/>
  </r>
  <r>
    <x v="489"/>
    <x v="5"/>
    <d v="1899-12-30T11:52:38"/>
    <d v="1899-12-30T12:08:30"/>
  </r>
  <r>
    <x v="490"/>
    <x v="5"/>
    <d v="1899-12-30T11:55:19"/>
    <d v="1899-12-30T12:11:28"/>
  </r>
  <r>
    <x v="491"/>
    <x v="5"/>
    <d v="1899-12-30T12:01:17"/>
    <d v="1899-12-30T12:01:35"/>
  </r>
  <r>
    <x v="53"/>
    <x v="5"/>
    <d v="1899-12-30T12:09:09"/>
    <d v="1899-12-30T12:24:43"/>
  </r>
  <r>
    <x v="492"/>
    <x v="5"/>
    <d v="1899-12-30T12:14:33"/>
    <d v="1899-12-30T12:27:04"/>
  </r>
  <r>
    <x v="493"/>
    <x v="5"/>
    <d v="1899-12-30T12:15:42"/>
    <d v="1899-12-30T12:16:56"/>
  </r>
  <r>
    <x v="494"/>
    <x v="5"/>
    <d v="1899-12-30T12:16:05"/>
    <d v="1899-12-30T12:24:45"/>
  </r>
  <r>
    <x v="495"/>
    <x v="5"/>
    <d v="1899-12-30T12:16:40"/>
    <d v="1899-12-30T12:23:57"/>
  </r>
  <r>
    <x v="496"/>
    <x v="5"/>
    <d v="1899-12-30T12:19:08"/>
    <d v="1899-12-30T12:26:14"/>
  </r>
  <r>
    <x v="462"/>
    <x v="5"/>
    <d v="1899-12-30T12:23:05"/>
    <d v="1899-12-30T12:38:52"/>
  </r>
  <r>
    <x v="158"/>
    <x v="5"/>
    <d v="1899-12-30T12:30:35"/>
    <d v="1899-12-30T12:43:19"/>
  </r>
  <r>
    <x v="497"/>
    <x v="5"/>
    <d v="1899-12-30T12:30:44"/>
    <d v="1899-12-30T12:46:28"/>
  </r>
  <r>
    <x v="498"/>
    <x v="5"/>
    <d v="1899-12-30T12:32:28"/>
    <d v="1899-12-30T12:32:36"/>
  </r>
  <r>
    <x v="499"/>
    <x v="5"/>
    <d v="1899-12-30T12:34:27"/>
    <d v="1899-12-30T12:48:39"/>
  </r>
  <r>
    <x v="500"/>
    <x v="5"/>
    <d v="1899-12-30T12:40:52"/>
    <d v="1899-12-30T12:44:25"/>
  </r>
  <r>
    <x v="501"/>
    <x v="5"/>
    <d v="1899-12-30T12:46:09"/>
    <d v="1899-12-30T12:53:49"/>
  </r>
  <r>
    <x v="502"/>
    <x v="5"/>
    <d v="1899-12-30T12:47:24"/>
    <d v="1899-12-30T12:54:07"/>
  </r>
  <r>
    <x v="503"/>
    <x v="5"/>
    <d v="1899-12-30T12:55:21"/>
    <d v="1899-12-30T13:01:41"/>
  </r>
  <r>
    <x v="504"/>
    <x v="5"/>
    <d v="1899-12-30T13:00:27"/>
    <d v="1899-12-30T13:10:05"/>
  </r>
  <r>
    <x v="427"/>
    <x v="5"/>
    <d v="1899-12-30T13:01:49"/>
    <d v="1899-12-30T13:04:00"/>
  </r>
  <r>
    <x v="505"/>
    <x v="5"/>
    <d v="1899-12-30T13:03:50"/>
    <d v="1899-12-30T13:13:18"/>
  </r>
  <r>
    <x v="506"/>
    <x v="5"/>
    <d v="1899-12-30T13:07:34"/>
    <d v="1899-12-30T13:12:00"/>
  </r>
  <r>
    <x v="507"/>
    <x v="5"/>
    <d v="1899-12-30T13:12:40"/>
    <d v="1899-12-30T13:26:12"/>
  </r>
  <r>
    <x v="508"/>
    <x v="5"/>
    <d v="1899-12-30T13:15:33"/>
    <d v="1899-12-30T13:31:13"/>
  </r>
  <r>
    <x v="509"/>
    <x v="5"/>
    <d v="1899-12-30T13:21:22"/>
    <d v="1899-12-30T13:24:15"/>
  </r>
  <r>
    <x v="510"/>
    <x v="5"/>
    <d v="1899-12-30T13:23:59"/>
    <d v="1899-12-30T13:30:13"/>
  </r>
  <r>
    <x v="511"/>
    <x v="5"/>
    <d v="1899-12-30T13:24:27"/>
    <d v="1899-12-30T13:31:55"/>
  </r>
  <r>
    <x v="512"/>
    <x v="5"/>
    <d v="1899-12-30T13:29:47"/>
    <d v="1899-12-30T13:46:15"/>
  </r>
  <r>
    <x v="513"/>
    <x v="5"/>
    <d v="1899-12-30T13:36:19"/>
    <d v="1899-12-30T13:45:44"/>
  </r>
  <r>
    <x v="514"/>
    <x v="5"/>
    <d v="1899-12-30T13:40:31"/>
    <d v="1899-12-30T13:49:07"/>
  </r>
  <r>
    <x v="515"/>
    <x v="5"/>
    <d v="1899-12-30T13:48:48"/>
    <d v="1899-12-30T13:51:25"/>
  </r>
  <r>
    <x v="516"/>
    <x v="5"/>
    <d v="1899-12-30T13:55:46"/>
    <d v="1899-12-30T13:57:57"/>
  </r>
  <r>
    <x v="517"/>
    <x v="5"/>
    <d v="1899-12-30T13:57:56"/>
    <d v="1899-12-30T14:10:37"/>
  </r>
  <r>
    <x v="169"/>
    <x v="5"/>
    <d v="1899-12-30T13:58:52"/>
    <d v="1899-12-30T14:03:52"/>
  </r>
  <r>
    <x v="518"/>
    <x v="5"/>
    <d v="1899-12-30T14:00:16"/>
    <d v="1899-12-30T14:14:54"/>
  </r>
  <r>
    <x v="519"/>
    <x v="5"/>
    <d v="1899-12-30T14:03:29"/>
    <d v="1899-12-30T14:14:41"/>
  </r>
  <r>
    <x v="520"/>
    <x v="5"/>
    <d v="1899-12-30T14:04:57"/>
    <d v="1899-12-30T14:06:08"/>
  </r>
  <r>
    <x v="521"/>
    <x v="5"/>
    <d v="1899-12-30T14:07:50"/>
    <d v="1899-12-30T14:10:00"/>
  </r>
  <r>
    <x v="522"/>
    <x v="5"/>
    <d v="1899-12-30T14:08:19"/>
    <d v="1899-12-30T14:15:49"/>
  </r>
  <r>
    <x v="523"/>
    <x v="5"/>
    <d v="1899-12-30T14:09:16"/>
    <d v="1899-12-30T14:25:04"/>
  </r>
  <r>
    <x v="524"/>
    <x v="5"/>
    <d v="1899-12-30T14:13:36"/>
    <d v="1899-12-30T14:14:52"/>
  </r>
  <r>
    <x v="525"/>
    <x v="5"/>
    <d v="1899-12-30T14:19:15"/>
    <d v="1899-12-30T14:19:42"/>
  </r>
  <r>
    <x v="526"/>
    <x v="5"/>
    <d v="1899-12-30T14:24:36"/>
    <d v="1899-12-30T14:37:49"/>
  </r>
  <r>
    <x v="527"/>
    <x v="5"/>
    <d v="1899-12-30T14:31:27"/>
    <d v="1899-12-30T14:39:19"/>
  </r>
  <r>
    <x v="528"/>
    <x v="5"/>
    <d v="1899-12-30T14:32:20"/>
    <d v="1899-12-30T14:45:01"/>
  </r>
  <r>
    <x v="529"/>
    <x v="5"/>
    <d v="1899-12-30T14:40:25"/>
    <d v="1899-12-30T14:52:07"/>
  </r>
  <r>
    <x v="246"/>
    <x v="5"/>
    <d v="1899-12-30T14:48:28"/>
    <d v="1899-12-30T14:55:09"/>
  </r>
  <r>
    <x v="530"/>
    <x v="5"/>
    <d v="1899-12-30T14:55:55"/>
    <d v="1899-12-30T14:57:00"/>
  </r>
  <r>
    <x v="531"/>
    <x v="5"/>
    <d v="1899-12-30T15:03:16"/>
    <d v="1899-12-30T15:14:03"/>
  </r>
  <r>
    <x v="532"/>
    <x v="6"/>
    <d v="1899-12-30T08:02:20"/>
    <d v="1899-12-30T08:06:42"/>
  </r>
  <r>
    <x v="533"/>
    <x v="6"/>
    <d v="1899-12-30T08:05:22"/>
    <d v="1899-12-30T08:07:48"/>
  </r>
  <r>
    <x v="534"/>
    <x v="6"/>
    <d v="1899-12-30T08:09:42"/>
    <d v="1899-12-30T08:13:34"/>
  </r>
  <r>
    <x v="535"/>
    <x v="6"/>
    <d v="1899-12-30T08:13:59"/>
    <d v="1899-12-30T08:14:04"/>
  </r>
  <r>
    <x v="536"/>
    <x v="6"/>
    <d v="1899-12-30T08:20:49"/>
    <d v="1899-12-30T08:30:50"/>
  </r>
  <r>
    <x v="537"/>
    <x v="6"/>
    <d v="1899-12-30T08:25:56"/>
    <d v="1899-12-30T08:31:17"/>
  </r>
  <r>
    <x v="538"/>
    <x v="6"/>
    <d v="1899-12-30T08:32:17"/>
    <d v="1899-12-30T08:36:16"/>
  </r>
  <r>
    <x v="539"/>
    <x v="6"/>
    <d v="1899-12-30T08:37:56"/>
    <d v="1899-12-30T08:43:38"/>
  </r>
  <r>
    <x v="540"/>
    <x v="6"/>
    <d v="1899-12-30T08:41:20"/>
    <d v="1899-12-30T08:55:02"/>
  </r>
  <r>
    <x v="541"/>
    <x v="6"/>
    <d v="1899-12-30T08:44:05"/>
    <d v="1899-12-30T08:44:29"/>
  </r>
  <r>
    <x v="542"/>
    <x v="6"/>
    <d v="1899-12-30T08:51:48"/>
    <d v="1899-12-30T08:53:33"/>
  </r>
  <r>
    <x v="543"/>
    <x v="6"/>
    <d v="1899-12-30T08:58:43"/>
    <d v="1899-12-30T09:02:30"/>
  </r>
  <r>
    <x v="544"/>
    <x v="6"/>
    <d v="1899-12-30T09:02:39"/>
    <d v="1899-12-30T09:08:15"/>
  </r>
  <r>
    <x v="545"/>
    <x v="6"/>
    <d v="1899-12-30T09:02:49"/>
    <d v="1899-12-30T09:09:12"/>
  </r>
  <r>
    <x v="546"/>
    <x v="6"/>
    <d v="1899-12-30T09:10:34"/>
    <d v="1899-12-30T09:22:06"/>
  </r>
  <r>
    <x v="547"/>
    <x v="6"/>
    <d v="1899-12-30T09:14:32"/>
    <d v="1899-12-30T09:20:35"/>
  </r>
  <r>
    <x v="548"/>
    <x v="6"/>
    <d v="1899-12-30T09:18:41"/>
    <d v="1899-12-30T09:28:12"/>
  </r>
  <r>
    <x v="549"/>
    <x v="6"/>
    <d v="1899-12-30T09:24:28"/>
    <d v="1899-12-30T09:35:03"/>
  </r>
  <r>
    <x v="16"/>
    <x v="6"/>
    <d v="1899-12-30T09:25:21"/>
    <d v="1899-12-30T09:40:39"/>
  </r>
  <r>
    <x v="550"/>
    <x v="6"/>
    <d v="1899-12-30T09:31:06"/>
    <d v="1899-12-30T09:42:10"/>
  </r>
  <r>
    <x v="551"/>
    <x v="6"/>
    <d v="1899-12-30T09:33:22"/>
    <d v="1899-12-30T09:42:29"/>
  </r>
  <r>
    <x v="552"/>
    <x v="6"/>
    <d v="1899-12-30T09:41:28"/>
    <d v="1899-12-30T09:50:28"/>
  </r>
  <r>
    <x v="553"/>
    <x v="6"/>
    <d v="1899-12-30T09:47:12"/>
    <d v="1899-12-30T10:02:09"/>
  </r>
  <r>
    <x v="554"/>
    <x v="6"/>
    <d v="1899-12-30T09:53:51"/>
    <d v="1899-12-30T10:02:34"/>
  </r>
  <r>
    <x v="555"/>
    <x v="6"/>
    <d v="1899-12-30T09:56:37"/>
    <d v="1899-12-30T10:04:36"/>
  </r>
  <r>
    <x v="556"/>
    <x v="6"/>
    <d v="1899-12-30T10:00:00"/>
    <d v="1899-12-30T10:07:33"/>
  </r>
  <r>
    <x v="557"/>
    <x v="6"/>
    <d v="1899-12-30T10:03:52"/>
    <d v="1899-12-30T10:19:14"/>
  </r>
  <r>
    <x v="558"/>
    <x v="6"/>
    <d v="1899-12-30T10:10:20"/>
    <d v="1899-12-30T10:22:21"/>
  </r>
  <r>
    <x v="559"/>
    <x v="6"/>
    <d v="1899-12-30T10:16:35"/>
    <d v="1899-12-30T10:23:08"/>
  </r>
  <r>
    <x v="560"/>
    <x v="6"/>
    <d v="1899-12-30T10:19:08"/>
    <d v="1899-12-30T10:19:33"/>
  </r>
  <r>
    <x v="561"/>
    <x v="6"/>
    <d v="1899-12-30T10:26:58"/>
    <d v="1899-12-30T10:30:12"/>
  </r>
  <r>
    <x v="562"/>
    <x v="6"/>
    <d v="1899-12-30T10:33:48"/>
    <d v="1899-12-30T10:43:33"/>
  </r>
  <r>
    <x v="563"/>
    <x v="6"/>
    <d v="1899-12-30T10:39:06"/>
    <d v="1899-12-30T10:50:52"/>
  </r>
  <r>
    <x v="564"/>
    <x v="6"/>
    <d v="1899-12-30T10:43:04"/>
    <d v="1899-12-30T10:44:45"/>
  </r>
  <r>
    <x v="565"/>
    <x v="6"/>
    <d v="1899-12-30T10:44:25"/>
    <d v="1899-12-30T10:52:06"/>
  </r>
  <r>
    <x v="566"/>
    <x v="6"/>
    <d v="1899-12-30T10:49:19"/>
    <d v="1899-12-30T10:54:11"/>
  </r>
  <r>
    <x v="567"/>
    <x v="6"/>
    <d v="1899-12-30T10:50:16"/>
    <d v="1899-12-30T10:58:38"/>
  </r>
  <r>
    <x v="568"/>
    <x v="6"/>
    <d v="1899-12-30T10:54:51"/>
    <d v="1899-12-30T10:57:38"/>
  </r>
  <r>
    <x v="569"/>
    <x v="6"/>
    <d v="1899-12-30T11:00:35"/>
    <d v="1899-12-30T11:16:36"/>
  </r>
  <r>
    <x v="570"/>
    <x v="6"/>
    <d v="1899-12-30T11:08:21"/>
    <d v="1899-12-30T11:10:50"/>
  </r>
  <r>
    <x v="82"/>
    <x v="6"/>
    <d v="1899-12-30T11:13:02"/>
    <d v="1899-12-30T11:13:56"/>
  </r>
  <r>
    <x v="571"/>
    <x v="6"/>
    <d v="1899-12-30T11:15:58"/>
    <d v="1899-12-30T11:27:50"/>
  </r>
  <r>
    <x v="572"/>
    <x v="6"/>
    <d v="1899-12-30T11:19:35"/>
    <d v="1899-12-30T11:27:48"/>
  </r>
  <r>
    <x v="573"/>
    <x v="6"/>
    <d v="1899-12-30T11:27:27"/>
    <d v="1899-12-30T11:33:38"/>
  </r>
  <r>
    <x v="574"/>
    <x v="6"/>
    <d v="1899-12-30T11:31:17"/>
    <d v="1899-12-30T11:45:11"/>
  </r>
  <r>
    <x v="575"/>
    <x v="6"/>
    <d v="1899-12-30T11:38:34"/>
    <d v="1899-12-30T11:52:50"/>
  </r>
  <r>
    <x v="576"/>
    <x v="6"/>
    <d v="1899-12-30T11:45:31"/>
    <d v="1899-12-30T11:47:40"/>
  </r>
  <r>
    <x v="458"/>
    <x v="6"/>
    <d v="1899-12-30T11:46:07"/>
    <d v="1899-12-30T11:46:47"/>
  </r>
  <r>
    <x v="577"/>
    <x v="6"/>
    <d v="1899-12-30T11:51:21"/>
    <d v="1899-12-30T11:54:06"/>
  </r>
  <r>
    <x v="578"/>
    <x v="6"/>
    <d v="1899-12-30T11:59:16"/>
    <d v="1899-12-30T12:13:25"/>
  </r>
  <r>
    <x v="579"/>
    <x v="6"/>
    <d v="1899-12-30T12:04:42"/>
    <d v="1899-12-30T12:05:52"/>
  </r>
  <r>
    <x v="580"/>
    <x v="6"/>
    <d v="1899-12-30T12:05:25"/>
    <d v="1899-12-30T12:13:04"/>
  </r>
  <r>
    <x v="581"/>
    <x v="6"/>
    <d v="1899-12-30T12:12:29"/>
    <d v="1899-12-30T12:19:04"/>
  </r>
  <r>
    <x v="16"/>
    <x v="6"/>
    <d v="1899-12-30T12:18:28"/>
    <d v="1899-12-30T12:24:00"/>
  </r>
  <r>
    <x v="582"/>
    <x v="6"/>
    <d v="1899-12-30T12:26:42"/>
    <d v="1899-12-30T12:40:28"/>
  </r>
  <r>
    <x v="583"/>
    <x v="6"/>
    <d v="1899-12-30T12:34:33"/>
    <d v="1899-12-30T12:44:56"/>
  </r>
  <r>
    <x v="584"/>
    <x v="6"/>
    <d v="1899-12-30T12:37:20"/>
    <d v="1899-12-30T12:50:37"/>
  </r>
  <r>
    <x v="585"/>
    <x v="6"/>
    <d v="1899-12-30T12:45:34"/>
    <d v="1899-12-30T12:47:52"/>
  </r>
  <r>
    <x v="586"/>
    <x v="6"/>
    <d v="1899-12-30T12:48:59"/>
    <d v="1899-12-30T13:04:16"/>
  </r>
  <r>
    <x v="587"/>
    <x v="6"/>
    <d v="1899-12-30T12:56:27"/>
    <d v="1899-12-30T12:58:56"/>
  </r>
  <r>
    <x v="588"/>
    <x v="6"/>
    <d v="1899-12-30T12:56:27"/>
    <d v="1899-12-30T13:12:40"/>
  </r>
  <r>
    <x v="491"/>
    <x v="6"/>
    <d v="1899-12-30T12:56:53"/>
    <d v="1899-12-30T13:13:02"/>
  </r>
  <r>
    <x v="589"/>
    <x v="6"/>
    <d v="1899-12-30T12:56:55"/>
    <d v="1899-12-30T12:57:58"/>
  </r>
  <r>
    <x v="40"/>
    <x v="6"/>
    <d v="1899-12-30T12:59:35"/>
    <d v="1899-12-30T13:05:55"/>
  </r>
  <r>
    <x v="590"/>
    <x v="6"/>
    <d v="1899-12-30T13:03:29"/>
    <d v="1899-12-30T13:17:07"/>
  </r>
  <r>
    <x v="591"/>
    <x v="6"/>
    <d v="1899-12-30T13:03:49"/>
    <d v="1899-12-30T13:10:52"/>
  </r>
  <r>
    <x v="592"/>
    <x v="6"/>
    <d v="1899-12-30T13:09:05"/>
    <d v="1899-12-30T13:19:56"/>
  </r>
  <r>
    <x v="593"/>
    <x v="6"/>
    <d v="1899-12-30T13:13:01"/>
    <d v="1899-12-30T13:21:32"/>
  </r>
  <r>
    <x v="594"/>
    <x v="6"/>
    <d v="1899-12-30T13:17:24"/>
    <d v="1899-12-30T13:30:54"/>
  </r>
  <r>
    <x v="595"/>
    <x v="6"/>
    <d v="1899-12-30T13:18:05"/>
    <d v="1899-12-30T13:29:35"/>
  </r>
  <r>
    <x v="596"/>
    <x v="6"/>
    <d v="1899-12-30T13:26:09"/>
    <d v="1899-12-30T13:37:57"/>
  </r>
  <r>
    <x v="218"/>
    <x v="6"/>
    <d v="1899-12-30T13:34:28"/>
    <d v="1899-12-30T13:36:09"/>
  </r>
  <r>
    <x v="597"/>
    <x v="6"/>
    <d v="1899-12-30T13:39:57"/>
    <d v="1899-12-30T13:42:57"/>
  </r>
  <r>
    <x v="598"/>
    <x v="6"/>
    <d v="1899-12-30T13:43:28"/>
    <d v="1899-12-30T13:59:35"/>
  </r>
  <r>
    <x v="599"/>
    <x v="6"/>
    <d v="1899-12-30T13:49:20"/>
    <d v="1899-12-30T13:59:33"/>
  </r>
  <r>
    <x v="600"/>
    <x v="6"/>
    <d v="1899-12-30T13:49:21"/>
    <d v="1899-12-30T13:59:40"/>
  </r>
  <r>
    <x v="111"/>
    <x v="6"/>
    <d v="1899-12-30T13:54:20"/>
    <d v="1899-12-30T13:54:35"/>
  </r>
  <r>
    <x v="601"/>
    <x v="6"/>
    <d v="1899-12-30T13:58:38"/>
    <d v="1899-12-30T14:02:06"/>
  </r>
  <r>
    <x v="602"/>
    <x v="6"/>
    <d v="1899-12-30T14:04:39"/>
    <d v="1899-12-30T14:09:43"/>
  </r>
  <r>
    <x v="603"/>
    <x v="6"/>
    <d v="1899-12-30T14:05:27"/>
    <d v="1899-12-30T14:20:15"/>
  </r>
  <r>
    <x v="604"/>
    <x v="6"/>
    <d v="1899-12-30T14:08:07"/>
    <d v="1899-12-30T14:15:30"/>
  </r>
  <r>
    <x v="509"/>
    <x v="6"/>
    <d v="1899-12-30T14:09:39"/>
    <d v="1899-12-30T14:12:44"/>
  </r>
  <r>
    <x v="605"/>
    <x v="6"/>
    <d v="1899-12-30T14:09:45"/>
    <d v="1899-12-30T14:22:03"/>
  </r>
  <r>
    <x v="606"/>
    <x v="6"/>
    <d v="1899-12-30T14:14:56"/>
    <d v="1899-12-30T14:29:43"/>
  </r>
  <r>
    <x v="607"/>
    <x v="6"/>
    <d v="1899-12-30T14:18:09"/>
    <d v="1899-12-30T14:24:43"/>
  </r>
  <r>
    <x v="344"/>
    <x v="6"/>
    <d v="1899-12-30T14:24:32"/>
    <d v="1899-12-30T14:34:22"/>
  </r>
  <r>
    <x v="111"/>
    <x v="6"/>
    <d v="1899-12-30T14:25:07"/>
    <d v="1899-12-30T14:36:17"/>
  </r>
  <r>
    <x v="414"/>
    <x v="6"/>
    <d v="1899-12-30T14:28:37"/>
    <d v="1899-12-30T14:45:01"/>
  </r>
  <r>
    <x v="608"/>
    <x v="6"/>
    <d v="1899-12-30T14:34:23"/>
    <d v="1899-12-30T14:45:28"/>
  </r>
  <r>
    <x v="609"/>
    <x v="6"/>
    <d v="1899-12-30T14:40:59"/>
    <d v="1899-12-30T14:42:09"/>
  </r>
  <r>
    <x v="610"/>
    <x v="6"/>
    <d v="1899-12-30T14:47:58"/>
    <d v="1899-12-30T14:50:44"/>
  </r>
  <r>
    <x v="611"/>
    <x v="6"/>
    <d v="1899-12-30T14:53:46"/>
    <d v="1899-12-30T14:59:39"/>
  </r>
  <r>
    <x v="440"/>
    <x v="6"/>
    <d v="1899-12-30T15:00:19"/>
    <d v="1899-12-30T15:10:28"/>
  </r>
  <r>
    <x v="612"/>
    <x v="7"/>
    <d v="1899-12-30T08:03:23"/>
    <d v="1899-12-30T08:11:24"/>
  </r>
  <r>
    <x v="613"/>
    <x v="7"/>
    <d v="1899-12-30T08:05:31"/>
    <d v="1899-12-30T08:06:25"/>
  </r>
  <r>
    <x v="614"/>
    <x v="7"/>
    <d v="1899-12-30T08:12:16"/>
    <d v="1899-12-30T08:15:00"/>
  </r>
  <r>
    <x v="615"/>
    <x v="7"/>
    <d v="1899-12-30T08:18:55"/>
    <d v="1899-12-30T08:31:16"/>
  </r>
  <r>
    <x v="616"/>
    <x v="7"/>
    <d v="1899-12-30T08:20:00"/>
    <d v="1899-12-30T08:28:45"/>
  </r>
  <r>
    <x v="617"/>
    <x v="7"/>
    <d v="1899-12-30T08:25:40"/>
    <d v="1899-12-30T08:30:27"/>
  </r>
  <r>
    <x v="106"/>
    <x v="7"/>
    <d v="1899-12-30T08:33:10"/>
    <d v="1899-12-30T08:45:46"/>
  </r>
  <r>
    <x v="618"/>
    <x v="7"/>
    <d v="1899-12-30T08:39:16"/>
    <d v="1899-12-30T08:42:54"/>
  </r>
  <r>
    <x v="619"/>
    <x v="7"/>
    <d v="1899-12-30T08:45:53"/>
    <d v="1899-12-30T08:49:13"/>
  </r>
  <r>
    <x v="620"/>
    <x v="7"/>
    <d v="1899-12-30T08:49:44"/>
    <d v="1899-12-30T08:50:43"/>
  </r>
  <r>
    <x v="621"/>
    <x v="7"/>
    <d v="1899-12-30T08:53:03"/>
    <d v="1899-12-30T09:07:43"/>
  </r>
  <r>
    <x v="622"/>
    <x v="7"/>
    <d v="1899-12-30T09:00:04"/>
    <d v="1899-12-30T09:03:20"/>
  </r>
  <r>
    <x v="623"/>
    <x v="7"/>
    <d v="1899-12-30T09:01:40"/>
    <d v="1899-12-30T09:09:29"/>
  </r>
  <r>
    <x v="624"/>
    <x v="7"/>
    <d v="1899-12-30T09:02:05"/>
    <d v="1899-12-30T09:09:58"/>
  </r>
  <r>
    <x v="625"/>
    <x v="7"/>
    <d v="1899-12-30T09:06:15"/>
    <d v="1899-12-30T09:20:32"/>
  </r>
  <r>
    <x v="626"/>
    <x v="7"/>
    <d v="1899-12-30T09:07:52"/>
    <d v="1899-12-30T09:17:51"/>
  </r>
  <r>
    <x v="155"/>
    <x v="7"/>
    <d v="1899-12-30T09:11:25"/>
    <d v="1899-12-30T09:16:02"/>
  </r>
  <r>
    <x v="627"/>
    <x v="7"/>
    <d v="1899-12-30T09:11:46"/>
    <d v="1899-12-30T09:23:52"/>
  </r>
  <r>
    <x v="628"/>
    <x v="7"/>
    <d v="1899-12-30T09:18:15"/>
    <d v="1899-12-30T09:19:25"/>
  </r>
  <r>
    <x v="629"/>
    <x v="7"/>
    <d v="1899-12-30T09:21:09"/>
    <d v="1899-12-30T09:23:48"/>
  </r>
  <r>
    <x v="630"/>
    <x v="7"/>
    <d v="1899-12-30T09:24:34"/>
    <d v="1899-12-30T09:27:53"/>
  </r>
  <r>
    <x v="631"/>
    <x v="7"/>
    <d v="1899-12-30T09:31:49"/>
    <d v="1899-12-30T09:45:23"/>
  </r>
  <r>
    <x v="632"/>
    <x v="7"/>
    <d v="1899-12-30T09:39:34"/>
    <d v="1899-12-30T09:47:58"/>
  </r>
  <r>
    <x v="633"/>
    <x v="7"/>
    <d v="1899-12-30T09:47:51"/>
    <d v="1899-12-30T09:58:51"/>
  </r>
  <r>
    <x v="574"/>
    <x v="7"/>
    <d v="1899-12-30T09:48:42"/>
    <d v="1899-12-30T09:49:41"/>
  </r>
  <r>
    <x v="634"/>
    <x v="7"/>
    <d v="1899-12-30T09:51:32"/>
    <d v="1899-12-30T09:51:32"/>
  </r>
  <r>
    <x v="635"/>
    <x v="7"/>
    <d v="1899-12-30T09:53:33"/>
    <d v="1899-12-30T09:54:26"/>
  </r>
  <r>
    <x v="636"/>
    <x v="7"/>
    <d v="1899-12-30T09:56:22"/>
    <d v="1899-12-30T10:05:01"/>
  </r>
  <r>
    <x v="637"/>
    <x v="7"/>
    <d v="1899-12-30T10:02:41"/>
    <d v="1899-12-30T10:05:20"/>
  </r>
  <r>
    <x v="638"/>
    <x v="7"/>
    <d v="1899-12-30T10:10:08"/>
    <d v="1899-12-30T10:25:08"/>
  </r>
  <r>
    <x v="639"/>
    <x v="7"/>
    <d v="1899-12-30T10:14:10"/>
    <d v="1899-12-30T10:25:13"/>
  </r>
  <r>
    <x v="640"/>
    <x v="7"/>
    <d v="1899-12-30T10:15:50"/>
    <d v="1899-12-30T10:26:53"/>
  </r>
  <r>
    <x v="641"/>
    <x v="7"/>
    <d v="1899-12-30T10:19:48"/>
    <d v="1899-12-30T10:21:34"/>
  </r>
  <r>
    <x v="64"/>
    <x v="7"/>
    <d v="1899-12-30T10:24:42"/>
    <d v="1899-12-30T10:41:01"/>
  </r>
  <r>
    <x v="642"/>
    <x v="7"/>
    <d v="1899-12-30T10:29:32"/>
    <d v="1899-12-30T10:43:37"/>
  </r>
  <r>
    <x v="643"/>
    <x v="7"/>
    <d v="1899-12-30T10:35:43"/>
    <d v="1899-12-30T10:39:32"/>
  </r>
  <r>
    <x v="644"/>
    <x v="7"/>
    <d v="1899-12-30T10:43:09"/>
    <d v="1899-12-30T10:53:27"/>
  </r>
  <r>
    <x v="645"/>
    <x v="7"/>
    <d v="1899-12-30T10:45:15"/>
    <d v="1899-12-30T10:51:42"/>
  </r>
  <r>
    <x v="506"/>
    <x v="7"/>
    <d v="1899-12-30T10:45:22"/>
    <d v="1899-12-30T10:48:53"/>
  </r>
  <r>
    <x v="646"/>
    <x v="7"/>
    <d v="1899-12-30T10:48:09"/>
    <d v="1899-12-30T11:04:37"/>
  </r>
  <r>
    <x v="647"/>
    <x v="7"/>
    <d v="1899-12-30T10:55:16"/>
    <d v="1899-12-30T11:03:26"/>
  </r>
  <r>
    <x v="648"/>
    <x v="7"/>
    <d v="1899-12-30T10:57:42"/>
    <d v="1899-12-30T11:00:28"/>
  </r>
  <r>
    <x v="649"/>
    <x v="7"/>
    <d v="1899-12-30T11:05:32"/>
    <d v="1899-12-30T11:18:58"/>
  </r>
  <r>
    <x v="239"/>
    <x v="7"/>
    <d v="1899-12-30T11:11:57"/>
    <d v="1899-12-30T11:24:28"/>
  </r>
  <r>
    <x v="650"/>
    <x v="7"/>
    <d v="1899-12-30T11:14:56"/>
    <d v="1899-12-30T11:21:25"/>
  </r>
  <r>
    <x v="418"/>
    <x v="7"/>
    <d v="1899-12-30T11:21:58"/>
    <d v="1899-12-30T11:29:27"/>
  </r>
  <r>
    <x v="651"/>
    <x v="7"/>
    <d v="1899-12-30T11:28:36"/>
    <d v="1899-12-30T11:37:34"/>
  </r>
  <r>
    <x v="652"/>
    <x v="7"/>
    <d v="1899-12-30T11:34:49"/>
    <d v="1899-12-30T11:41:45"/>
  </r>
  <r>
    <x v="653"/>
    <x v="7"/>
    <d v="1899-12-30T11:43:07"/>
    <d v="1899-12-30T11:51:50"/>
  </r>
  <r>
    <x v="654"/>
    <x v="7"/>
    <d v="1899-12-30T11:46:30"/>
    <d v="1899-12-30T11:53:19"/>
  </r>
  <r>
    <x v="655"/>
    <x v="7"/>
    <d v="1899-12-30T11:53:33"/>
    <d v="1899-12-30T12:03:48"/>
  </r>
  <r>
    <x v="174"/>
    <x v="7"/>
    <d v="1899-12-30T12:00:22"/>
    <d v="1899-12-30T12:04:58"/>
  </r>
  <r>
    <x v="656"/>
    <x v="7"/>
    <d v="1899-12-30T12:01:02"/>
    <d v="1899-12-30T12:12:21"/>
  </r>
  <r>
    <x v="657"/>
    <x v="7"/>
    <d v="1899-12-30T12:08:36"/>
    <d v="1899-12-30T12:23:31"/>
  </r>
  <r>
    <x v="658"/>
    <x v="7"/>
    <d v="1899-12-30T12:12:40"/>
    <d v="1899-12-30T12:19:26"/>
  </r>
  <r>
    <x v="156"/>
    <x v="7"/>
    <d v="1899-12-30T12:14:02"/>
    <d v="1899-12-30T12:15:27"/>
  </r>
  <r>
    <x v="435"/>
    <x v="7"/>
    <d v="1899-12-30T12:22:19"/>
    <d v="1899-12-30T12:22:20"/>
  </r>
  <r>
    <x v="659"/>
    <x v="7"/>
    <d v="1899-12-30T12:22:29"/>
    <d v="1899-12-30T12:31:16"/>
  </r>
  <r>
    <x v="660"/>
    <x v="7"/>
    <d v="1899-12-30T12:28:56"/>
    <d v="1899-12-30T12:43:01"/>
  </r>
  <r>
    <x v="420"/>
    <x v="7"/>
    <d v="1899-12-30T12:31:17"/>
    <d v="1899-12-30T12:37:32"/>
  </r>
  <r>
    <x v="661"/>
    <x v="7"/>
    <d v="1899-12-30T12:33:06"/>
    <d v="1899-12-30T12:46:48"/>
  </r>
  <r>
    <x v="139"/>
    <x v="7"/>
    <d v="1899-12-30T12:33:44"/>
    <d v="1899-12-30T12:33:51"/>
  </r>
  <r>
    <x v="662"/>
    <x v="7"/>
    <d v="1899-12-30T12:38:09"/>
    <d v="1899-12-30T12:44:59"/>
  </r>
  <r>
    <x v="663"/>
    <x v="7"/>
    <d v="1899-12-30T12:40:49"/>
    <d v="1899-12-30T12:47:03"/>
  </r>
  <r>
    <x v="618"/>
    <x v="7"/>
    <d v="1899-12-30T12:45:01"/>
    <d v="1899-12-30T12:46:58"/>
  </r>
  <r>
    <x v="41"/>
    <x v="7"/>
    <d v="1899-12-30T12:51:58"/>
    <d v="1899-12-30T12:52:18"/>
  </r>
  <r>
    <x v="664"/>
    <x v="7"/>
    <d v="1899-12-30T12:54:42"/>
    <d v="1899-12-30T12:57:46"/>
  </r>
  <r>
    <x v="665"/>
    <x v="7"/>
    <d v="1899-12-30T12:55:07"/>
    <d v="1899-12-30T13:02:03"/>
  </r>
  <r>
    <x v="666"/>
    <x v="7"/>
    <d v="1899-12-30T12:55:47"/>
    <d v="1899-12-30T12:58:49"/>
  </r>
  <r>
    <x v="667"/>
    <x v="7"/>
    <d v="1899-12-30T13:03:14"/>
    <d v="1899-12-30T13:05:21"/>
  </r>
  <r>
    <x v="616"/>
    <x v="7"/>
    <d v="1899-12-30T13:07:32"/>
    <d v="1899-12-30T13:11:16"/>
  </r>
  <r>
    <x v="563"/>
    <x v="7"/>
    <d v="1899-12-30T13:09:30"/>
    <d v="1899-12-30T13:10:51"/>
  </r>
  <r>
    <x v="442"/>
    <x v="7"/>
    <d v="1899-12-30T13:13:42"/>
    <d v="1899-12-30T13:26:27"/>
  </r>
  <r>
    <x v="668"/>
    <x v="7"/>
    <d v="1899-12-30T13:20:09"/>
    <d v="1899-12-30T13:21:43"/>
  </r>
  <r>
    <x v="669"/>
    <x v="7"/>
    <d v="1899-12-30T13:22:20"/>
    <d v="1899-12-30T13:37:15"/>
  </r>
  <r>
    <x v="670"/>
    <x v="7"/>
    <d v="1899-12-30T13:24:31"/>
    <d v="1899-12-30T13:25:17"/>
  </r>
  <r>
    <x v="671"/>
    <x v="7"/>
    <d v="1899-12-30T13:25:04"/>
    <d v="1899-12-30T13:39:54"/>
  </r>
  <r>
    <x v="672"/>
    <x v="7"/>
    <d v="1899-12-30T13:27:28"/>
    <d v="1899-12-30T13:30:29"/>
  </r>
  <r>
    <x v="673"/>
    <x v="7"/>
    <d v="1899-12-30T13:32:08"/>
    <d v="1899-12-30T13:46:23"/>
  </r>
  <r>
    <x v="544"/>
    <x v="7"/>
    <d v="1899-12-30T13:33:44"/>
    <d v="1899-12-30T13:34:23"/>
  </r>
  <r>
    <x v="674"/>
    <x v="7"/>
    <d v="1899-12-30T13:34:00"/>
    <d v="1899-12-30T13:38:08"/>
  </r>
  <r>
    <x v="675"/>
    <x v="7"/>
    <d v="1899-12-30T13:34:24"/>
    <d v="1899-12-30T13:40:23"/>
  </r>
  <r>
    <x v="676"/>
    <x v="7"/>
    <d v="1899-12-30T13:39:38"/>
    <d v="1899-12-30T13:52:56"/>
  </r>
  <r>
    <x v="677"/>
    <x v="7"/>
    <d v="1899-12-30T13:40:08"/>
    <d v="1899-12-30T13:46:35"/>
  </r>
  <r>
    <x v="678"/>
    <x v="7"/>
    <d v="1899-12-30T13:44:08"/>
    <d v="1899-12-30T13:46:37"/>
  </r>
  <r>
    <x v="679"/>
    <x v="7"/>
    <d v="1899-12-30T13:47:13"/>
    <d v="1899-12-30T13:50:56"/>
  </r>
  <r>
    <x v="680"/>
    <x v="7"/>
    <d v="1899-12-30T13:47:13"/>
    <d v="1899-12-30T14:02:35"/>
  </r>
  <r>
    <x v="681"/>
    <x v="7"/>
    <d v="1899-12-30T13:52:44"/>
    <d v="1899-12-30T14:07:13"/>
  </r>
  <r>
    <x v="682"/>
    <x v="7"/>
    <d v="1899-12-30T13:55:59"/>
    <d v="1899-12-30T13:58:02"/>
  </r>
  <r>
    <x v="435"/>
    <x v="7"/>
    <d v="1899-12-30T13:59:02"/>
    <d v="1899-12-30T14:14:37"/>
  </r>
  <r>
    <x v="683"/>
    <x v="7"/>
    <d v="1899-12-30T14:03:44"/>
    <d v="1899-12-30T14:10:09"/>
  </r>
  <r>
    <x v="684"/>
    <x v="7"/>
    <d v="1899-12-30T14:08:18"/>
    <d v="1899-12-30T14:23:04"/>
  </r>
  <r>
    <x v="685"/>
    <x v="7"/>
    <d v="1899-12-30T14:14:42"/>
    <d v="1899-12-30T14:22:24"/>
  </r>
  <r>
    <x v="686"/>
    <x v="7"/>
    <d v="1899-12-30T14:22:11"/>
    <d v="1899-12-30T14:25:50"/>
  </r>
  <r>
    <x v="687"/>
    <x v="7"/>
    <d v="1899-12-30T14:22:58"/>
    <d v="1899-12-30T14:26:38"/>
  </r>
  <r>
    <x v="688"/>
    <x v="7"/>
    <d v="1899-12-30T14:24:57"/>
    <d v="1899-12-30T14:37:00"/>
  </r>
  <r>
    <x v="71"/>
    <x v="7"/>
    <d v="1899-12-30T14:31:37"/>
    <d v="1899-12-30T14:35:36"/>
  </r>
  <r>
    <x v="328"/>
    <x v="7"/>
    <d v="1899-12-30T14:38:49"/>
    <d v="1899-12-30T14:48:13"/>
  </r>
  <r>
    <x v="689"/>
    <x v="7"/>
    <d v="1899-12-30T14:46:06"/>
    <d v="1899-12-30T14:46:23"/>
  </r>
  <r>
    <x v="690"/>
    <x v="7"/>
    <d v="1899-12-30T14:53:55"/>
    <d v="1899-12-30T15:03:00"/>
  </r>
  <r>
    <x v="123"/>
    <x v="7"/>
    <d v="1899-12-30T14:58:10"/>
    <d v="1899-12-30T15:10:41"/>
  </r>
  <r>
    <x v="691"/>
    <x v="7"/>
    <d v="1899-12-30T14:59:16"/>
    <d v="1899-12-30T15:02:13"/>
  </r>
  <r>
    <x v="692"/>
    <x v="7"/>
    <d v="1899-12-30T15:01:40"/>
    <d v="1899-12-30T15:14:17"/>
  </r>
  <r>
    <x v="693"/>
    <x v="8"/>
    <d v="1899-12-30T08:06:54"/>
    <d v="1899-12-30T08:16:11"/>
  </r>
  <r>
    <x v="694"/>
    <x v="8"/>
    <d v="1899-12-30T08:13:19"/>
    <d v="1899-12-30T08:17:52"/>
  </r>
  <r>
    <x v="84"/>
    <x v="8"/>
    <d v="1899-12-30T08:21:36"/>
    <d v="1899-12-30T08:26:58"/>
  </r>
  <r>
    <x v="695"/>
    <x v="8"/>
    <d v="1899-12-30T08:28:29"/>
    <d v="1899-12-30T08:36:48"/>
  </r>
  <r>
    <x v="696"/>
    <x v="8"/>
    <d v="1899-12-30T08:36:45"/>
    <d v="1899-12-30T08:51:33"/>
  </r>
  <r>
    <x v="697"/>
    <x v="8"/>
    <d v="1899-12-30T08:41:21"/>
    <d v="1899-12-30T08:56:07"/>
  </r>
  <r>
    <x v="698"/>
    <x v="8"/>
    <d v="1899-12-30T08:43:19"/>
    <d v="1899-12-30T08:45:42"/>
  </r>
  <r>
    <x v="699"/>
    <x v="8"/>
    <d v="1899-12-30T08:45:41"/>
    <d v="1899-12-30T08:55:45"/>
  </r>
  <r>
    <x v="422"/>
    <x v="8"/>
    <d v="1899-12-30T08:46:51"/>
    <d v="1899-12-30T08:49:41"/>
  </r>
  <r>
    <x v="189"/>
    <x v="8"/>
    <d v="1899-12-30T08:48:33"/>
    <d v="1899-12-30T09:04:05"/>
  </r>
  <r>
    <x v="700"/>
    <x v="8"/>
    <d v="1899-12-30T08:53:52"/>
    <d v="1899-12-30T09:01:28"/>
  </r>
  <r>
    <x v="701"/>
    <x v="8"/>
    <d v="1899-12-30T08:57:37"/>
    <d v="1899-12-30T08:58:41"/>
  </r>
  <r>
    <x v="702"/>
    <x v="8"/>
    <d v="1899-12-30T09:02:13"/>
    <d v="1899-12-30T09:03:01"/>
  </r>
  <r>
    <x v="703"/>
    <x v="8"/>
    <d v="1899-12-30T09:03:35"/>
    <d v="1899-12-30T09:03:48"/>
  </r>
  <r>
    <x v="704"/>
    <x v="8"/>
    <d v="1899-12-30T09:05:47"/>
    <d v="1899-12-30T09:08:59"/>
  </r>
  <r>
    <x v="462"/>
    <x v="8"/>
    <d v="1899-12-30T09:07:28"/>
    <d v="1899-12-30T09:12:05"/>
  </r>
  <r>
    <x v="705"/>
    <x v="8"/>
    <d v="1899-12-30T09:14:07"/>
    <d v="1899-12-30T09:22:26"/>
  </r>
  <r>
    <x v="706"/>
    <x v="8"/>
    <d v="1899-12-30T09:21:07"/>
    <d v="1899-12-30T09:37:30"/>
  </r>
  <r>
    <x v="22"/>
    <x v="8"/>
    <d v="1899-12-30T09:24:24"/>
    <d v="1899-12-30T09:29:19"/>
  </r>
  <r>
    <x v="707"/>
    <x v="8"/>
    <d v="1899-12-30T09:32:00"/>
    <d v="1899-12-30T09:37:13"/>
  </r>
  <r>
    <x v="708"/>
    <x v="8"/>
    <d v="1899-12-30T09:35:50"/>
    <d v="1899-12-30T09:50:28"/>
  </r>
  <r>
    <x v="709"/>
    <x v="8"/>
    <d v="1899-12-30T09:43:46"/>
    <d v="1899-12-30T09:56:41"/>
  </r>
  <r>
    <x v="710"/>
    <x v="8"/>
    <d v="1899-12-30T09:45:20"/>
    <d v="1899-12-30T09:59:29"/>
  </r>
  <r>
    <x v="711"/>
    <x v="8"/>
    <d v="1899-12-30T09:52:33"/>
    <d v="1899-12-30T10:03:46"/>
  </r>
  <r>
    <x v="712"/>
    <x v="8"/>
    <d v="1899-12-30T09:52:53"/>
    <d v="1899-12-30T10:06:55"/>
  </r>
  <r>
    <x v="713"/>
    <x v="8"/>
    <d v="1899-12-30T10:00:54"/>
    <d v="1899-12-30T10:06:34"/>
  </r>
  <r>
    <x v="167"/>
    <x v="8"/>
    <d v="1899-12-30T10:04:30"/>
    <d v="1899-12-30T10:13:15"/>
  </r>
  <r>
    <x v="714"/>
    <x v="8"/>
    <d v="1899-12-30T10:06:07"/>
    <d v="1899-12-30T10:13:35"/>
  </r>
  <r>
    <x v="715"/>
    <x v="8"/>
    <d v="1899-12-30T10:10:50"/>
    <d v="1899-12-30T10:13:25"/>
  </r>
  <r>
    <x v="145"/>
    <x v="8"/>
    <d v="1899-12-30T10:17:59"/>
    <d v="1899-12-30T10:24:52"/>
  </r>
  <r>
    <x v="716"/>
    <x v="8"/>
    <d v="1899-12-30T10:23:29"/>
    <d v="1899-12-30T10:25:19"/>
  </r>
  <r>
    <x v="717"/>
    <x v="8"/>
    <d v="1899-12-30T10:30:28"/>
    <d v="1899-12-30T10:41:40"/>
  </r>
  <r>
    <x v="718"/>
    <x v="8"/>
    <d v="1899-12-30T10:33:24"/>
    <d v="1899-12-30T10:37:54"/>
  </r>
  <r>
    <x v="719"/>
    <x v="8"/>
    <d v="1899-12-30T10:37:37"/>
    <d v="1899-12-30T10:40:31"/>
  </r>
  <r>
    <x v="720"/>
    <x v="8"/>
    <d v="1899-12-30T10:44:09"/>
    <d v="1899-12-30T10:54:43"/>
  </r>
  <r>
    <x v="721"/>
    <x v="8"/>
    <d v="1899-12-30T10:49:54"/>
    <d v="1899-12-30T10:57:56"/>
  </r>
  <r>
    <x v="722"/>
    <x v="8"/>
    <d v="1899-12-30T10:55:03"/>
    <d v="1899-12-30T11:08:54"/>
  </r>
  <r>
    <x v="723"/>
    <x v="8"/>
    <d v="1899-12-30T10:57:50"/>
    <d v="1899-12-30T11:11:43"/>
  </r>
  <r>
    <x v="724"/>
    <x v="8"/>
    <d v="1899-12-30T11:01:57"/>
    <d v="1899-12-30T11:09:54"/>
  </r>
  <r>
    <x v="725"/>
    <x v="8"/>
    <d v="1899-12-30T11:08:48"/>
    <d v="1899-12-30T11:13:44"/>
  </r>
  <r>
    <x v="726"/>
    <x v="8"/>
    <d v="1899-12-30T11:10:46"/>
    <d v="1899-12-30T11:10:53"/>
  </r>
  <r>
    <x v="727"/>
    <x v="8"/>
    <d v="1899-12-30T11:18:14"/>
    <d v="1899-12-30T11:19:20"/>
  </r>
  <r>
    <x v="728"/>
    <x v="8"/>
    <d v="1899-12-30T11:18:44"/>
    <d v="1899-12-30T11:26:18"/>
  </r>
  <r>
    <x v="729"/>
    <x v="8"/>
    <d v="1899-12-30T11:21:26"/>
    <d v="1899-12-30T11:31:19"/>
  </r>
  <r>
    <x v="587"/>
    <x v="8"/>
    <d v="1899-12-30T11:29:37"/>
    <d v="1899-12-30T11:31:49"/>
  </r>
  <r>
    <x v="730"/>
    <x v="8"/>
    <d v="1899-12-30T11:35:42"/>
    <d v="1899-12-30T11:44:03"/>
  </r>
  <r>
    <x v="731"/>
    <x v="8"/>
    <d v="1899-12-30T11:42:31"/>
    <d v="1899-12-30T11:54:23"/>
  </r>
  <r>
    <x v="732"/>
    <x v="8"/>
    <d v="1899-12-30T11:47:13"/>
    <d v="1899-12-30T11:57:59"/>
  </r>
  <r>
    <x v="733"/>
    <x v="8"/>
    <d v="1899-12-30T11:49:41"/>
    <d v="1899-12-30T12:05:43"/>
  </r>
  <r>
    <x v="76"/>
    <x v="8"/>
    <d v="1899-12-30T11:52:42"/>
    <d v="1899-12-30T11:58:32"/>
  </r>
  <r>
    <x v="734"/>
    <x v="8"/>
    <d v="1899-12-30T12:00:52"/>
    <d v="1899-12-30T12:05:36"/>
  </r>
  <r>
    <x v="735"/>
    <x v="8"/>
    <d v="1899-12-30T12:02:30"/>
    <d v="1899-12-30T12:10:24"/>
  </r>
  <r>
    <x v="736"/>
    <x v="8"/>
    <d v="1899-12-30T12:09:44"/>
    <d v="1899-12-30T12:19:54"/>
  </r>
  <r>
    <x v="737"/>
    <x v="8"/>
    <d v="1899-12-30T12:10:33"/>
    <d v="1899-12-30T12:14:29"/>
  </r>
  <r>
    <x v="738"/>
    <x v="8"/>
    <d v="1899-12-30T12:15:17"/>
    <d v="1899-12-30T12:17:02"/>
  </r>
  <r>
    <x v="739"/>
    <x v="8"/>
    <d v="1899-12-30T12:17:38"/>
    <d v="1899-12-30T12:24:55"/>
  </r>
  <r>
    <x v="740"/>
    <x v="8"/>
    <d v="1899-12-30T12:23:17"/>
    <d v="1899-12-30T12:35:27"/>
  </r>
  <r>
    <x v="741"/>
    <x v="8"/>
    <d v="1899-12-30T12:24:37"/>
    <d v="1899-12-30T12:38:39"/>
  </r>
  <r>
    <x v="742"/>
    <x v="8"/>
    <d v="1899-12-30T12:28:36"/>
    <d v="1899-12-30T12:42:07"/>
  </r>
  <r>
    <x v="508"/>
    <x v="8"/>
    <d v="1899-12-30T12:33:26"/>
    <d v="1899-12-30T12:42:42"/>
  </r>
  <r>
    <x v="743"/>
    <x v="8"/>
    <d v="1899-12-30T12:33:53"/>
    <d v="1899-12-30T12:44:36"/>
  </r>
  <r>
    <x v="744"/>
    <x v="8"/>
    <d v="1899-12-30T12:38:26"/>
    <d v="1899-12-30T12:51:46"/>
  </r>
  <r>
    <x v="745"/>
    <x v="8"/>
    <d v="1899-12-30T12:41:51"/>
    <d v="1899-12-30T12:42:24"/>
  </r>
  <r>
    <x v="746"/>
    <x v="8"/>
    <d v="1899-12-30T12:43:53"/>
    <d v="1899-12-30T12:54:41"/>
  </r>
  <r>
    <x v="747"/>
    <x v="8"/>
    <d v="1899-12-30T12:50:11"/>
    <d v="1899-12-30T12:55:35"/>
  </r>
  <r>
    <x v="169"/>
    <x v="8"/>
    <d v="1899-12-30T12:58:10"/>
    <d v="1899-12-30T13:12:34"/>
  </r>
  <r>
    <x v="748"/>
    <x v="8"/>
    <d v="1899-12-30T13:02:32"/>
    <d v="1899-12-30T13:11:35"/>
  </r>
  <r>
    <x v="749"/>
    <x v="8"/>
    <d v="1899-12-30T13:07:56"/>
    <d v="1899-12-30T13:24:33"/>
  </r>
  <r>
    <x v="750"/>
    <x v="8"/>
    <d v="1899-12-30T13:09:13"/>
    <d v="1899-12-30T13:09:30"/>
  </r>
  <r>
    <x v="751"/>
    <x v="8"/>
    <d v="1899-12-30T13:16:33"/>
    <d v="1899-12-30T13:30:02"/>
  </r>
  <r>
    <x v="752"/>
    <x v="8"/>
    <d v="1899-12-30T13:19:50"/>
    <d v="1899-12-30T13:31:18"/>
  </r>
  <r>
    <x v="753"/>
    <x v="8"/>
    <d v="1899-12-30T13:20:01"/>
    <d v="1899-12-30T13:31:22"/>
  </r>
  <r>
    <x v="726"/>
    <x v="8"/>
    <d v="1899-12-30T13:25:18"/>
    <d v="1899-12-30T13:35:47"/>
  </r>
  <r>
    <x v="754"/>
    <x v="8"/>
    <d v="1899-12-30T13:31:45"/>
    <d v="1899-12-30T13:45:46"/>
  </r>
  <r>
    <x v="53"/>
    <x v="8"/>
    <d v="1899-12-30T13:34:46"/>
    <d v="1899-12-30T13:50:48"/>
  </r>
  <r>
    <x v="755"/>
    <x v="8"/>
    <d v="1899-12-30T13:41:35"/>
    <d v="1899-12-30T13:46:24"/>
  </r>
  <r>
    <x v="756"/>
    <x v="8"/>
    <d v="1899-12-30T13:44:56"/>
    <d v="1899-12-30T13:50:21"/>
  </r>
  <r>
    <x v="757"/>
    <x v="8"/>
    <d v="1899-12-30T13:45:34"/>
    <d v="1899-12-30T13:48:41"/>
  </r>
  <r>
    <x v="758"/>
    <x v="8"/>
    <d v="1899-12-30T13:50:08"/>
    <d v="1899-12-30T13:54:00"/>
  </r>
  <r>
    <x v="759"/>
    <x v="8"/>
    <d v="1899-12-30T13:56:10"/>
    <d v="1899-12-30T14:11:45"/>
  </r>
  <r>
    <x v="760"/>
    <x v="8"/>
    <d v="1899-12-30T14:04:29"/>
    <d v="1899-12-30T14:20:54"/>
  </r>
  <r>
    <x v="761"/>
    <x v="8"/>
    <d v="1899-12-30T14:12:11"/>
    <d v="1899-12-30T14:24:47"/>
  </r>
  <r>
    <x v="762"/>
    <x v="8"/>
    <d v="1899-12-30T14:13:26"/>
    <d v="1899-12-30T14:19:17"/>
  </r>
  <r>
    <x v="763"/>
    <x v="8"/>
    <d v="1899-12-30T14:15:54"/>
    <d v="1899-12-30T14:29:02"/>
  </r>
  <r>
    <x v="764"/>
    <x v="8"/>
    <d v="1899-12-30T14:20:20"/>
    <d v="1899-12-30T14:34:07"/>
  </r>
  <r>
    <x v="765"/>
    <x v="8"/>
    <d v="1899-12-30T14:24:07"/>
    <d v="1899-12-30T14:26:38"/>
  </r>
  <r>
    <x v="766"/>
    <x v="8"/>
    <d v="1899-12-30T14:28:29"/>
    <d v="1899-12-30T14:39:06"/>
  </r>
  <r>
    <x v="767"/>
    <x v="8"/>
    <d v="1899-12-30T14:35:08"/>
    <d v="1899-12-30T14:35:31"/>
  </r>
  <r>
    <x v="768"/>
    <x v="8"/>
    <d v="1899-12-30T14:43:23"/>
    <d v="1899-12-30T14:59:33"/>
  </r>
  <r>
    <x v="769"/>
    <x v="8"/>
    <d v="1899-12-30T14:47:15"/>
    <d v="1899-12-30T15:03:24"/>
  </r>
  <r>
    <x v="770"/>
    <x v="8"/>
    <d v="1899-12-30T14:48:17"/>
    <d v="1899-12-30T14:49:21"/>
  </r>
  <r>
    <x v="771"/>
    <x v="8"/>
    <d v="1899-12-30T14:53:28"/>
    <d v="1899-12-30T14:53:50"/>
  </r>
  <r>
    <x v="772"/>
    <x v="8"/>
    <d v="1899-12-30T14:55:22"/>
    <d v="1899-12-30T15:00:35"/>
  </r>
  <r>
    <x v="773"/>
    <x v="8"/>
    <d v="1899-12-30T15:03:36"/>
    <d v="1899-12-30T15:09:19"/>
  </r>
  <r>
    <x v="774"/>
    <x v="9"/>
    <d v="1899-12-30T08:04:41"/>
    <d v="1899-12-30T08:15:08"/>
  </r>
  <r>
    <x v="775"/>
    <x v="9"/>
    <d v="1899-12-30T08:05:10"/>
    <d v="1899-12-30T08:16:21"/>
  </r>
  <r>
    <x v="776"/>
    <x v="9"/>
    <d v="1899-12-30T08:06:45"/>
    <d v="1899-12-30T08:12:58"/>
  </r>
  <r>
    <x v="777"/>
    <x v="9"/>
    <d v="1899-12-30T08:10:30"/>
    <d v="1899-12-30T08:14:24"/>
  </r>
  <r>
    <x v="778"/>
    <x v="9"/>
    <d v="1899-12-30T08:13:23"/>
    <d v="1899-12-30T08:21:28"/>
  </r>
  <r>
    <x v="779"/>
    <x v="9"/>
    <d v="1899-12-30T08:15:49"/>
    <d v="1899-12-30T08:18:19"/>
  </r>
  <r>
    <x v="780"/>
    <x v="9"/>
    <d v="1899-12-30T08:17:13"/>
    <d v="1899-12-30T08:29:58"/>
  </r>
  <r>
    <x v="781"/>
    <x v="9"/>
    <d v="1899-12-30T08:21:49"/>
    <d v="1899-12-30T08:37:21"/>
  </r>
  <r>
    <x v="782"/>
    <x v="9"/>
    <d v="1899-12-30T08:27:54"/>
    <d v="1899-12-30T08:42:04"/>
  </r>
  <r>
    <x v="783"/>
    <x v="9"/>
    <d v="1899-12-30T08:31:10"/>
    <d v="1899-12-30T08:45:30"/>
  </r>
  <r>
    <x v="784"/>
    <x v="9"/>
    <d v="1899-12-30T08:34:04"/>
    <d v="1899-12-30T08:46:23"/>
  </r>
  <r>
    <x v="785"/>
    <x v="9"/>
    <d v="1899-12-30T08:39:13"/>
    <d v="1899-12-30T08:51:47"/>
  </r>
  <r>
    <x v="786"/>
    <x v="9"/>
    <d v="1899-12-30T08:41:28"/>
    <d v="1899-12-30T08:43:20"/>
  </r>
  <r>
    <x v="787"/>
    <x v="9"/>
    <d v="1899-12-30T08:45:50"/>
    <d v="1899-12-30T09:01:23"/>
  </r>
  <r>
    <x v="788"/>
    <x v="9"/>
    <d v="1899-12-30T08:51:41"/>
    <d v="1899-12-30T08:52:43"/>
  </r>
  <r>
    <x v="789"/>
    <x v="9"/>
    <d v="1899-12-30T08:54:32"/>
    <d v="1899-12-30T09:08:08"/>
  </r>
  <r>
    <x v="790"/>
    <x v="9"/>
    <d v="1899-12-30T08:59:43"/>
    <d v="1899-12-30T09:10:06"/>
  </r>
  <r>
    <x v="791"/>
    <x v="9"/>
    <d v="1899-12-30T09:00:06"/>
    <d v="1899-12-30T09:04:45"/>
  </r>
  <r>
    <x v="792"/>
    <x v="9"/>
    <d v="1899-12-30T09:06:22"/>
    <d v="1899-12-30T09:12:48"/>
  </r>
  <r>
    <x v="793"/>
    <x v="9"/>
    <d v="1899-12-30T09:13:39"/>
    <d v="1899-12-30T09:22:35"/>
  </r>
  <r>
    <x v="794"/>
    <x v="9"/>
    <d v="1899-12-30T09:15:26"/>
    <d v="1899-12-30T09:30:41"/>
  </r>
  <r>
    <x v="795"/>
    <x v="9"/>
    <d v="1899-12-30T09:20:46"/>
    <d v="1899-12-30T09:22:06"/>
  </r>
  <r>
    <x v="796"/>
    <x v="9"/>
    <d v="1899-12-30T09:28:54"/>
    <d v="1899-12-30T09:39:46"/>
  </r>
  <r>
    <x v="507"/>
    <x v="9"/>
    <d v="1899-12-30T09:36:15"/>
    <d v="1899-12-30T09:38:38"/>
  </r>
  <r>
    <x v="797"/>
    <x v="9"/>
    <d v="1899-12-30T09:40:52"/>
    <d v="1899-12-30T09:52:23"/>
  </r>
  <r>
    <x v="798"/>
    <x v="9"/>
    <d v="1899-12-30T09:45:09"/>
    <d v="1899-12-30T09:45:15"/>
  </r>
  <r>
    <x v="799"/>
    <x v="9"/>
    <d v="1899-12-30T09:50:08"/>
    <d v="1899-12-30T09:59:25"/>
  </r>
  <r>
    <x v="800"/>
    <x v="9"/>
    <d v="1899-12-30T09:51:23"/>
    <d v="1899-12-30T09:54:33"/>
  </r>
  <r>
    <x v="801"/>
    <x v="9"/>
    <d v="1899-12-30T09:59:04"/>
    <d v="1899-12-30T10:01:49"/>
  </r>
  <r>
    <x v="802"/>
    <x v="9"/>
    <d v="1899-12-30T09:59:17"/>
    <d v="1899-12-30T10:05:05"/>
  </r>
  <r>
    <x v="803"/>
    <x v="9"/>
    <d v="1899-12-30T10:01:39"/>
    <d v="1899-12-30T10:17:34"/>
  </r>
  <r>
    <x v="724"/>
    <x v="9"/>
    <d v="1899-12-30T10:08:14"/>
    <d v="1899-12-30T10:10:24"/>
  </r>
  <r>
    <x v="804"/>
    <x v="9"/>
    <d v="1899-12-30T10:13:13"/>
    <d v="1899-12-30T10:26:35"/>
  </r>
  <r>
    <x v="805"/>
    <x v="9"/>
    <d v="1899-12-30T10:20:52"/>
    <d v="1899-12-30T10:33:28"/>
  </r>
  <r>
    <x v="806"/>
    <x v="9"/>
    <d v="1899-12-30T10:24:25"/>
    <d v="1899-12-30T10:40:03"/>
  </r>
  <r>
    <x v="756"/>
    <x v="9"/>
    <d v="1899-12-30T10:26:39"/>
    <d v="1899-12-30T10:43:07"/>
  </r>
  <r>
    <x v="80"/>
    <x v="9"/>
    <d v="1899-12-30T10:32:58"/>
    <d v="1899-12-30T10:37:15"/>
  </r>
  <r>
    <x v="807"/>
    <x v="9"/>
    <d v="1899-12-30T10:34:28"/>
    <d v="1899-12-30T10:43:02"/>
  </r>
  <r>
    <x v="808"/>
    <x v="9"/>
    <d v="1899-12-30T10:34:39"/>
    <d v="1899-12-30T10:47:29"/>
  </r>
  <r>
    <x v="809"/>
    <x v="9"/>
    <d v="1899-12-30T10:37:51"/>
    <d v="1899-12-30T10:41:27"/>
  </r>
  <r>
    <x v="810"/>
    <x v="9"/>
    <d v="1899-12-30T10:40:56"/>
    <d v="1899-12-30T10:46:24"/>
  </r>
  <r>
    <x v="811"/>
    <x v="9"/>
    <d v="1899-12-30T10:41:21"/>
    <d v="1899-12-30T10:51:44"/>
  </r>
  <r>
    <x v="812"/>
    <x v="9"/>
    <d v="1899-12-30T10:42:09"/>
    <d v="1899-12-30T10:47:23"/>
  </r>
  <r>
    <x v="743"/>
    <x v="9"/>
    <d v="1899-12-30T10:44:58"/>
    <d v="1899-12-30T10:45:12"/>
  </r>
  <r>
    <x v="9"/>
    <x v="9"/>
    <d v="1899-12-30T10:46:48"/>
    <d v="1899-12-30T11:02:44"/>
  </r>
  <r>
    <x v="813"/>
    <x v="9"/>
    <d v="1899-12-30T10:51:22"/>
    <d v="1899-12-30T10:57:21"/>
  </r>
  <r>
    <x v="814"/>
    <x v="9"/>
    <d v="1899-12-30T10:57:37"/>
    <d v="1899-12-30T10:57:47"/>
  </r>
  <r>
    <x v="815"/>
    <x v="9"/>
    <d v="1899-12-30T11:01:24"/>
    <d v="1899-12-30T11:07:21"/>
  </r>
  <r>
    <x v="816"/>
    <x v="9"/>
    <d v="1899-12-30T11:01:41"/>
    <d v="1899-12-30T11:04:57"/>
  </r>
  <r>
    <x v="817"/>
    <x v="9"/>
    <d v="1899-12-30T11:07:12"/>
    <d v="1899-12-30T11:08:18"/>
  </r>
  <r>
    <x v="818"/>
    <x v="9"/>
    <d v="1899-12-30T11:10:52"/>
    <d v="1899-12-30T11:13:17"/>
  </r>
  <r>
    <x v="41"/>
    <x v="9"/>
    <d v="1899-12-30T11:16:38"/>
    <d v="1899-12-30T11:27:11"/>
  </r>
  <r>
    <x v="819"/>
    <x v="9"/>
    <d v="1899-12-30T11:17:13"/>
    <d v="1899-12-30T11:17:33"/>
  </r>
  <r>
    <x v="820"/>
    <x v="9"/>
    <d v="1899-12-30T11:22:58"/>
    <d v="1899-12-30T11:38:57"/>
  </r>
  <r>
    <x v="821"/>
    <x v="9"/>
    <d v="1899-12-30T11:25:22"/>
    <d v="1899-12-30T11:26:02"/>
  </r>
  <r>
    <x v="822"/>
    <x v="9"/>
    <d v="1899-12-30T11:28:19"/>
    <d v="1899-12-30T11:29:50"/>
  </r>
  <r>
    <x v="823"/>
    <x v="9"/>
    <d v="1899-12-30T11:28:41"/>
    <d v="1899-12-30T11:38:26"/>
  </r>
  <r>
    <x v="824"/>
    <x v="9"/>
    <d v="1899-12-30T11:33:12"/>
    <d v="1899-12-30T11:39:28"/>
  </r>
  <r>
    <x v="825"/>
    <x v="9"/>
    <d v="1899-12-30T11:37:17"/>
    <d v="1899-12-30T11:39:18"/>
  </r>
  <r>
    <x v="826"/>
    <x v="9"/>
    <d v="1899-12-30T11:39:33"/>
    <d v="1899-12-30T11:51:18"/>
  </r>
  <r>
    <x v="827"/>
    <x v="9"/>
    <d v="1899-12-30T11:43:11"/>
    <d v="1899-12-30T11:45:41"/>
  </r>
  <r>
    <x v="828"/>
    <x v="9"/>
    <d v="1899-12-30T11:49:57"/>
    <d v="1899-12-30T12:03:31"/>
  </r>
  <r>
    <x v="829"/>
    <x v="9"/>
    <d v="1899-12-30T11:54:12"/>
    <d v="1899-12-30T12:06:30"/>
  </r>
  <r>
    <x v="543"/>
    <x v="9"/>
    <d v="1899-12-30T12:01:49"/>
    <d v="1899-12-30T12:17:03"/>
  </r>
  <r>
    <x v="830"/>
    <x v="9"/>
    <d v="1899-12-30T12:05:27"/>
    <d v="1899-12-30T12:15:02"/>
  </r>
  <r>
    <x v="831"/>
    <x v="9"/>
    <d v="1899-12-30T12:11:42"/>
    <d v="1899-12-30T12:12:25"/>
  </r>
  <r>
    <x v="832"/>
    <x v="9"/>
    <d v="1899-12-30T12:16:59"/>
    <d v="1899-12-30T12:17:44"/>
  </r>
  <r>
    <x v="833"/>
    <x v="9"/>
    <d v="1899-12-30T12:23:42"/>
    <d v="1899-12-30T12:24:30"/>
  </r>
  <r>
    <x v="834"/>
    <x v="9"/>
    <d v="1899-12-30T12:29:37"/>
    <d v="1899-12-30T12:40:35"/>
  </r>
  <r>
    <x v="835"/>
    <x v="9"/>
    <d v="1899-12-30T12:34:57"/>
    <d v="1899-12-30T12:40:35"/>
  </r>
  <r>
    <x v="836"/>
    <x v="9"/>
    <d v="1899-12-30T12:42:32"/>
    <d v="1899-12-30T12:58:44"/>
  </r>
  <r>
    <x v="837"/>
    <x v="9"/>
    <d v="1899-12-30T12:46:37"/>
    <d v="1899-12-30T12:49:09"/>
  </r>
  <r>
    <x v="701"/>
    <x v="9"/>
    <d v="1899-12-30T12:47:04"/>
    <d v="1899-12-30T12:59:33"/>
  </r>
  <r>
    <x v="838"/>
    <x v="9"/>
    <d v="1899-12-30T12:53:52"/>
    <d v="1899-12-30T13:10:28"/>
  </r>
  <r>
    <x v="589"/>
    <x v="9"/>
    <d v="1899-12-30T12:54:16"/>
    <d v="1899-12-30T12:54:18"/>
  </r>
  <r>
    <x v="839"/>
    <x v="9"/>
    <d v="1899-12-30T12:56:18"/>
    <d v="1899-12-30T13:05:23"/>
  </r>
  <r>
    <x v="840"/>
    <x v="9"/>
    <d v="1899-12-30T12:59:18"/>
    <d v="1899-12-30T13:10:29"/>
  </r>
  <r>
    <x v="841"/>
    <x v="9"/>
    <d v="1899-12-30T13:03:35"/>
    <d v="1899-12-30T13:14:15"/>
  </r>
  <r>
    <x v="659"/>
    <x v="9"/>
    <d v="1899-12-30T13:04:47"/>
    <d v="1899-12-30T13:10:16"/>
  </r>
  <r>
    <x v="842"/>
    <x v="9"/>
    <d v="1899-12-30T13:06:29"/>
    <d v="1899-12-30T13:14:13"/>
  </r>
  <r>
    <x v="843"/>
    <x v="9"/>
    <d v="1899-12-30T13:14:14"/>
    <d v="1899-12-30T13:22:13"/>
  </r>
  <r>
    <x v="56"/>
    <x v="9"/>
    <d v="1899-12-30T13:18:49"/>
    <d v="1899-12-30T13:30:03"/>
  </r>
  <r>
    <x v="844"/>
    <x v="9"/>
    <d v="1899-12-30T13:20:50"/>
    <d v="1899-12-30T13:31:41"/>
  </r>
  <r>
    <x v="845"/>
    <x v="9"/>
    <d v="1899-12-30T13:28:26"/>
    <d v="1899-12-30T13:41:36"/>
  </r>
  <r>
    <x v="846"/>
    <x v="9"/>
    <d v="1899-12-30T13:35:46"/>
    <d v="1899-12-30T13:48:29"/>
  </r>
  <r>
    <x v="847"/>
    <x v="9"/>
    <d v="1899-12-30T13:43:39"/>
    <d v="1899-12-30T13:56:22"/>
  </r>
  <r>
    <x v="848"/>
    <x v="9"/>
    <d v="1899-12-30T13:44:35"/>
    <d v="1899-12-30T13:55:05"/>
  </r>
  <r>
    <x v="438"/>
    <x v="9"/>
    <d v="1899-12-30T13:47:18"/>
    <d v="1899-12-30T13:53:00"/>
  </r>
  <r>
    <x v="311"/>
    <x v="9"/>
    <d v="1899-12-30T13:52:28"/>
    <d v="1899-12-30T14:06:52"/>
  </r>
  <r>
    <x v="122"/>
    <x v="9"/>
    <d v="1899-12-30T13:58:34"/>
    <d v="1899-12-30T14:05:47"/>
  </r>
  <r>
    <x v="849"/>
    <x v="9"/>
    <d v="1899-12-30T14:06:52"/>
    <d v="1899-12-30T14:11:32"/>
  </r>
  <r>
    <x v="850"/>
    <x v="9"/>
    <d v="1899-12-30T14:09:01"/>
    <d v="1899-12-30T14:11:07"/>
  </r>
  <r>
    <x v="851"/>
    <x v="9"/>
    <d v="1899-12-30T14:13:42"/>
    <d v="1899-12-30T14:19:08"/>
  </r>
  <r>
    <x v="852"/>
    <x v="9"/>
    <d v="1899-12-30T14:16:20"/>
    <d v="1899-12-30T14:29:39"/>
  </r>
  <r>
    <x v="853"/>
    <x v="9"/>
    <d v="1899-12-30T14:21:20"/>
    <d v="1899-12-30T14:31:24"/>
  </r>
  <r>
    <x v="854"/>
    <x v="9"/>
    <d v="1899-12-30T14:24:17"/>
    <d v="1899-12-30T14:24:20"/>
  </r>
  <r>
    <x v="855"/>
    <x v="9"/>
    <d v="1899-12-30T14:26:57"/>
    <d v="1899-12-30T14:28:36"/>
  </r>
  <r>
    <x v="856"/>
    <x v="9"/>
    <d v="1899-12-30T14:35:10"/>
    <d v="1899-12-30T14:47:15"/>
  </r>
  <r>
    <x v="857"/>
    <x v="9"/>
    <d v="1899-12-30T14:40:55"/>
    <d v="1899-12-30T14:48:27"/>
  </r>
  <r>
    <x v="858"/>
    <x v="9"/>
    <d v="1899-12-30T14:46:16"/>
    <d v="1899-12-30T14:55:28"/>
  </r>
  <r>
    <x v="859"/>
    <x v="9"/>
    <d v="1899-12-30T14:54:24"/>
    <d v="1899-12-30T15:04:32"/>
  </r>
  <r>
    <x v="860"/>
    <x v="9"/>
    <d v="1899-12-30T15:00:15"/>
    <d v="1899-12-30T15:00:16"/>
  </r>
  <r>
    <x v="507"/>
    <x v="10"/>
    <d v="1899-12-30T08:05:19"/>
    <d v="1899-12-30T08:16:19"/>
  </r>
  <r>
    <x v="861"/>
    <x v="10"/>
    <d v="1899-12-30T08:10:40"/>
    <d v="1899-12-30T08:23:35"/>
  </r>
  <r>
    <x v="862"/>
    <x v="10"/>
    <d v="1899-12-30T08:12:58"/>
    <d v="1899-12-30T08:17:48"/>
  </r>
  <r>
    <x v="863"/>
    <x v="10"/>
    <d v="1899-12-30T08:19:31"/>
    <d v="1899-12-30T08:35:40"/>
  </r>
  <r>
    <x v="864"/>
    <x v="10"/>
    <d v="1899-12-30T08:22:05"/>
    <d v="1899-12-30T08:35:13"/>
  </r>
  <r>
    <x v="865"/>
    <x v="10"/>
    <d v="1899-12-30T08:27:41"/>
    <d v="1899-12-30T08:43:23"/>
  </r>
  <r>
    <x v="866"/>
    <x v="10"/>
    <d v="1899-12-30T08:32:12"/>
    <d v="1899-12-30T08:35:28"/>
  </r>
  <r>
    <x v="867"/>
    <x v="10"/>
    <d v="1899-12-30T08:37:15"/>
    <d v="1899-12-30T08:43:00"/>
  </r>
  <r>
    <x v="868"/>
    <x v="10"/>
    <d v="1899-12-30T08:40:03"/>
    <d v="1899-12-30T08:47:28"/>
  </r>
  <r>
    <x v="869"/>
    <x v="10"/>
    <d v="1899-12-30T08:41:24"/>
    <d v="1899-12-30T08:42:28"/>
  </r>
  <r>
    <x v="870"/>
    <x v="10"/>
    <d v="1899-12-30T08:43:47"/>
    <d v="1899-12-30T08:51:18"/>
  </r>
  <r>
    <x v="871"/>
    <x v="10"/>
    <d v="1899-12-30T08:51:46"/>
    <d v="1899-12-30T08:54:56"/>
  </r>
  <r>
    <x v="872"/>
    <x v="10"/>
    <d v="1899-12-30T08:54:53"/>
    <d v="1899-12-30T08:56:42"/>
  </r>
  <r>
    <x v="664"/>
    <x v="10"/>
    <d v="1899-12-30T09:01:50"/>
    <d v="1899-12-30T09:04:21"/>
  </r>
  <r>
    <x v="873"/>
    <x v="10"/>
    <d v="1899-12-30T09:09:46"/>
    <d v="1899-12-30T09:16:32"/>
  </r>
  <r>
    <x v="874"/>
    <x v="10"/>
    <d v="1899-12-30T09:16:10"/>
    <d v="1899-12-30T09:20:59"/>
  </r>
  <r>
    <x v="875"/>
    <x v="10"/>
    <d v="1899-12-30T09:18:04"/>
    <d v="1899-12-30T09:25:21"/>
  </r>
  <r>
    <x v="876"/>
    <x v="10"/>
    <d v="1899-12-30T09:21:29"/>
    <d v="1899-12-30T09:37:03"/>
  </r>
  <r>
    <x v="877"/>
    <x v="10"/>
    <d v="1899-12-30T09:23:05"/>
    <d v="1899-12-30T09:24:47"/>
  </r>
  <r>
    <x v="878"/>
    <x v="10"/>
    <d v="1899-12-30T09:28:37"/>
    <d v="1899-12-30T09:28:52"/>
  </r>
  <r>
    <x v="879"/>
    <x v="10"/>
    <d v="1899-12-30T09:29:03"/>
    <d v="1899-12-30T09:31:39"/>
  </r>
  <r>
    <x v="880"/>
    <x v="10"/>
    <d v="1899-12-30T09:35:28"/>
    <d v="1899-12-30T09:49:30"/>
  </r>
  <r>
    <x v="881"/>
    <x v="10"/>
    <d v="1899-12-30T09:37:30"/>
    <d v="1899-12-30T09:48:04"/>
  </r>
  <r>
    <x v="882"/>
    <x v="10"/>
    <d v="1899-12-30T09:44:17"/>
    <d v="1899-12-30T09:54:21"/>
  </r>
  <r>
    <x v="236"/>
    <x v="10"/>
    <d v="1899-12-30T09:46:22"/>
    <d v="1899-12-30T09:58:44"/>
  </r>
  <r>
    <x v="883"/>
    <x v="10"/>
    <d v="1899-12-30T09:51:16"/>
    <d v="1899-12-30T09:55:13"/>
  </r>
  <r>
    <x v="884"/>
    <x v="10"/>
    <d v="1899-12-30T09:54:03"/>
    <d v="1899-12-30T10:01:15"/>
  </r>
  <r>
    <x v="885"/>
    <x v="10"/>
    <d v="1899-12-30T09:54:58"/>
    <d v="1899-12-30T09:57:07"/>
  </r>
  <r>
    <x v="886"/>
    <x v="10"/>
    <d v="1899-12-30T09:58:39"/>
    <d v="1899-12-30T10:02:17"/>
  </r>
  <r>
    <x v="887"/>
    <x v="10"/>
    <d v="1899-12-30T10:00:43"/>
    <d v="1899-12-30T10:17:00"/>
  </r>
  <r>
    <x v="888"/>
    <x v="10"/>
    <d v="1899-12-30T10:03:21"/>
    <d v="1899-12-30T10:04:21"/>
  </r>
  <r>
    <x v="889"/>
    <x v="10"/>
    <d v="1899-12-30T10:10:22"/>
    <d v="1899-12-30T10:17:33"/>
  </r>
  <r>
    <x v="890"/>
    <x v="10"/>
    <d v="1899-12-30T10:14:22"/>
    <d v="1899-12-30T10:14:51"/>
  </r>
  <r>
    <x v="891"/>
    <x v="10"/>
    <d v="1899-12-30T10:18:58"/>
    <d v="1899-12-30T10:33:15"/>
  </r>
  <r>
    <x v="892"/>
    <x v="10"/>
    <d v="1899-12-30T10:20:27"/>
    <d v="1899-12-30T10:24:48"/>
  </r>
  <r>
    <x v="893"/>
    <x v="10"/>
    <d v="1899-12-30T10:24:36"/>
    <d v="1899-12-30T10:27:44"/>
  </r>
  <r>
    <x v="206"/>
    <x v="10"/>
    <d v="1899-12-30T10:27:04"/>
    <d v="1899-12-30T10:28:44"/>
  </r>
  <r>
    <x v="894"/>
    <x v="10"/>
    <d v="1899-12-30T10:27:24"/>
    <d v="1899-12-30T10:28:08"/>
  </r>
  <r>
    <x v="895"/>
    <x v="10"/>
    <d v="1899-12-30T10:35:05"/>
    <d v="1899-12-30T10:45:14"/>
  </r>
  <r>
    <x v="896"/>
    <x v="10"/>
    <d v="1899-12-30T10:39:40"/>
    <d v="1899-12-30T10:44:15"/>
  </r>
  <r>
    <x v="897"/>
    <x v="10"/>
    <d v="1899-12-30T10:42:23"/>
    <d v="1899-12-30T10:47:42"/>
  </r>
  <r>
    <x v="898"/>
    <x v="10"/>
    <d v="1899-12-30T10:49:46"/>
    <d v="1899-12-30T10:54:55"/>
  </r>
  <r>
    <x v="794"/>
    <x v="10"/>
    <d v="1899-12-30T10:56:59"/>
    <d v="1899-12-30T11:03:18"/>
  </r>
  <r>
    <x v="899"/>
    <x v="10"/>
    <d v="1899-12-30T11:04:04"/>
    <d v="1899-12-30T11:07:46"/>
  </r>
  <r>
    <x v="900"/>
    <x v="10"/>
    <d v="1899-12-30T11:09:20"/>
    <d v="1899-12-30T11:22:56"/>
  </r>
  <r>
    <x v="589"/>
    <x v="10"/>
    <d v="1899-12-30T11:11:50"/>
    <d v="1899-12-30T11:21:57"/>
  </r>
  <r>
    <x v="901"/>
    <x v="10"/>
    <d v="1899-12-30T11:12:39"/>
    <d v="1899-12-30T11:29:08"/>
  </r>
  <r>
    <x v="902"/>
    <x v="10"/>
    <d v="1899-12-30T11:15:56"/>
    <d v="1899-12-30T11:17:29"/>
  </r>
  <r>
    <x v="903"/>
    <x v="10"/>
    <d v="1899-12-30T11:21:09"/>
    <d v="1899-12-30T11:30:20"/>
  </r>
  <r>
    <x v="904"/>
    <x v="10"/>
    <d v="1899-12-30T11:25:30"/>
    <d v="1899-12-30T11:41:29"/>
  </r>
  <r>
    <x v="905"/>
    <x v="10"/>
    <d v="1899-12-30T11:26:58"/>
    <d v="1899-12-30T11:29:30"/>
  </r>
  <r>
    <x v="290"/>
    <x v="10"/>
    <d v="1899-12-30T11:27:05"/>
    <d v="1899-12-30T11:27:17"/>
  </r>
  <r>
    <x v="906"/>
    <x v="10"/>
    <d v="1899-12-30T11:32:55"/>
    <d v="1899-12-30T11:46:09"/>
  </r>
  <r>
    <x v="907"/>
    <x v="10"/>
    <d v="1899-12-30T11:36:44"/>
    <d v="1899-12-30T11:47:09"/>
  </r>
  <r>
    <x v="908"/>
    <x v="10"/>
    <d v="1899-12-30T11:37:24"/>
    <d v="1899-12-30T11:50:58"/>
  </r>
  <r>
    <x v="909"/>
    <x v="10"/>
    <d v="1899-12-30T11:38:53"/>
    <d v="1899-12-30T11:55:32"/>
  </r>
  <r>
    <x v="910"/>
    <x v="10"/>
    <d v="1899-12-30T11:39:01"/>
    <d v="1899-12-30T11:47:11"/>
  </r>
  <r>
    <x v="911"/>
    <x v="10"/>
    <d v="1899-12-30T11:43:12"/>
    <d v="1899-12-30T11:59:26"/>
  </r>
  <r>
    <x v="912"/>
    <x v="10"/>
    <d v="1899-12-30T11:50:49"/>
    <d v="1899-12-30T11:57:59"/>
  </r>
  <r>
    <x v="913"/>
    <x v="10"/>
    <d v="1899-12-30T11:55:05"/>
    <d v="1899-12-30T11:58:05"/>
  </r>
  <r>
    <x v="914"/>
    <x v="10"/>
    <d v="1899-12-30T11:56:33"/>
    <d v="1899-12-30T12:03:36"/>
  </r>
  <r>
    <x v="915"/>
    <x v="10"/>
    <d v="1899-12-30T12:04:06"/>
    <d v="1899-12-30T12:10:36"/>
  </r>
  <r>
    <x v="916"/>
    <x v="10"/>
    <d v="1899-12-30T12:11:04"/>
    <d v="1899-12-30T12:26:10"/>
  </r>
  <r>
    <x v="917"/>
    <x v="10"/>
    <d v="1899-12-30T12:18:19"/>
    <d v="1899-12-30T12:23:17"/>
  </r>
  <r>
    <x v="918"/>
    <x v="10"/>
    <d v="1899-12-30T12:21:09"/>
    <d v="1899-12-30T12:29:23"/>
  </r>
  <r>
    <x v="919"/>
    <x v="10"/>
    <d v="1899-12-30T12:27:17"/>
    <d v="1899-12-30T12:33:39"/>
  </r>
  <r>
    <x v="920"/>
    <x v="10"/>
    <d v="1899-12-30T12:35:26"/>
    <d v="1899-12-30T12:47:25"/>
  </r>
  <r>
    <x v="921"/>
    <x v="10"/>
    <d v="1899-12-30T12:36:00"/>
    <d v="1899-12-30T12:44:14"/>
  </r>
  <r>
    <x v="922"/>
    <x v="10"/>
    <d v="1899-12-30T12:36:07"/>
    <d v="1899-12-30T12:46:38"/>
  </r>
  <r>
    <x v="923"/>
    <x v="10"/>
    <d v="1899-12-30T12:37:37"/>
    <d v="1899-12-30T12:41:02"/>
  </r>
  <r>
    <x v="924"/>
    <x v="10"/>
    <d v="1899-12-30T12:38:59"/>
    <d v="1899-12-30T12:49:50"/>
  </r>
  <r>
    <x v="925"/>
    <x v="10"/>
    <d v="1899-12-30T12:40:09"/>
    <d v="1899-12-30T12:41:53"/>
  </r>
  <r>
    <x v="926"/>
    <x v="10"/>
    <d v="1899-12-30T12:45:22"/>
    <d v="1899-12-30T13:00:36"/>
  </r>
  <r>
    <x v="40"/>
    <x v="10"/>
    <d v="1899-12-30T12:45:43"/>
    <d v="1899-12-30T12:56:37"/>
  </r>
  <r>
    <x v="748"/>
    <x v="10"/>
    <d v="1899-12-30T12:46:41"/>
    <d v="1899-12-30T12:57:46"/>
  </r>
  <r>
    <x v="927"/>
    <x v="10"/>
    <d v="1899-12-30T12:51:58"/>
    <d v="1899-12-30T12:52:40"/>
  </r>
  <r>
    <x v="928"/>
    <x v="10"/>
    <d v="1899-12-30T12:58:18"/>
    <d v="1899-12-30T13:11:21"/>
  </r>
  <r>
    <x v="36"/>
    <x v="10"/>
    <d v="1899-12-30T13:04:44"/>
    <d v="1899-12-30T13:07:56"/>
  </r>
  <r>
    <x v="929"/>
    <x v="10"/>
    <d v="1899-12-30T13:06:50"/>
    <d v="1899-12-30T13:09:33"/>
  </r>
  <r>
    <x v="930"/>
    <x v="10"/>
    <d v="1899-12-30T13:10:40"/>
    <d v="1899-12-30T13:25:58"/>
  </r>
  <r>
    <x v="931"/>
    <x v="10"/>
    <d v="1899-12-30T13:18:34"/>
    <d v="1899-12-30T13:32:31"/>
  </r>
  <r>
    <x v="932"/>
    <x v="10"/>
    <d v="1899-12-30T13:19:29"/>
    <d v="1899-12-30T13:23:39"/>
  </r>
  <r>
    <x v="933"/>
    <x v="10"/>
    <d v="1899-12-30T13:27:36"/>
    <d v="1899-12-30T13:32:23"/>
  </r>
  <r>
    <x v="934"/>
    <x v="10"/>
    <d v="1899-12-30T13:33:04"/>
    <d v="1899-12-30T13:38:31"/>
  </r>
  <r>
    <x v="935"/>
    <x v="10"/>
    <d v="1899-12-30T13:33:46"/>
    <d v="1899-12-30T13:47:59"/>
  </r>
  <r>
    <x v="936"/>
    <x v="10"/>
    <d v="1899-12-30T13:39:16"/>
    <d v="1899-12-30T13:44:58"/>
  </r>
  <r>
    <x v="937"/>
    <x v="10"/>
    <d v="1899-12-30T13:41:21"/>
    <d v="1899-12-30T13:45:43"/>
  </r>
  <r>
    <x v="938"/>
    <x v="10"/>
    <d v="1899-12-30T13:43:15"/>
    <d v="1899-12-30T13:58:16"/>
  </r>
  <r>
    <x v="939"/>
    <x v="10"/>
    <d v="1899-12-30T13:47:31"/>
    <d v="1899-12-30T14:02:57"/>
  </r>
  <r>
    <x v="940"/>
    <x v="10"/>
    <d v="1899-12-30T13:55:21"/>
    <d v="1899-12-30T13:57:36"/>
  </r>
  <r>
    <x v="941"/>
    <x v="10"/>
    <d v="1899-12-30T14:03:03"/>
    <d v="1899-12-30T14:12:41"/>
  </r>
  <r>
    <x v="942"/>
    <x v="10"/>
    <d v="1899-12-30T14:09:40"/>
    <d v="1899-12-30T14:21:07"/>
  </r>
  <r>
    <x v="943"/>
    <x v="10"/>
    <d v="1899-12-30T14:16:23"/>
    <d v="1899-12-30T14:33:00"/>
  </r>
  <r>
    <x v="553"/>
    <x v="10"/>
    <d v="1899-12-30T14:17:56"/>
    <d v="1899-12-30T14:19:16"/>
  </r>
  <r>
    <x v="944"/>
    <x v="10"/>
    <d v="1899-12-30T14:18:37"/>
    <d v="1899-12-30T14:20:50"/>
  </r>
  <r>
    <x v="945"/>
    <x v="10"/>
    <d v="1899-12-30T14:18:58"/>
    <d v="1899-12-30T14:26:05"/>
  </r>
  <r>
    <x v="946"/>
    <x v="10"/>
    <d v="1899-12-30T14:24:22"/>
    <d v="1899-12-30T14:34:04"/>
  </r>
  <r>
    <x v="947"/>
    <x v="10"/>
    <d v="1899-12-30T14:25:12"/>
    <d v="1899-12-30T14:37:59"/>
  </r>
  <r>
    <x v="204"/>
    <x v="10"/>
    <d v="1899-12-30T14:27:07"/>
    <d v="1899-12-30T14:33:10"/>
  </r>
  <r>
    <x v="948"/>
    <x v="10"/>
    <d v="1899-12-30T14:31:08"/>
    <d v="1899-12-30T14:40:37"/>
  </r>
  <r>
    <x v="949"/>
    <x v="10"/>
    <d v="1899-12-30T14:35:17"/>
    <d v="1899-12-30T14:36:11"/>
  </r>
  <r>
    <x v="950"/>
    <x v="10"/>
    <d v="1899-12-30T14:42:10"/>
    <d v="1899-12-30T14:53:30"/>
  </r>
  <r>
    <x v="951"/>
    <x v="10"/>
    <d v="1899-12-30T14:45:13"/>
    <d v="1899-12-30T14:47:55"/>
  </r>
  <r>
    <x v="952"/>
    <x v="10"/>
    <d v="1899-12-30T14:51:59"/>
    <d v="1899-12-30T14:54:15"/>
  </r>
  <r>
    <x v="953"/>
    <x v="10"/>
    <d v="1899-12-30T14:57:01"/>
    <d v="1899-12-30T15:12:22"/>
  </r>
  <r>
    <x v="839"/>
    <x v="10"/>
    <d v="1899-12-30T15:02:16"/>
    <d v="1899-12-30T15:04:35"/>
  </r>
  <r>
    <x v="954"/>
    <x v="11"/>
    <d v="1899-12-30T08:00:19"/>
    <d v="1899-12-30T08:07:35"/>
  </r>
  <r>
    <x v="955"/>
    <x v="11"/>
    <d v="1899-12-30T08:03:35"/>
    <d v="1899-12-30T08:19:25"/>
  </r>
  <r>
    <x v="956"/>
    <x v="11"/>
    <d v="1899-12-30T08:11:32"/>
    <d v="1899-12-30T08:23:01"/>
  </r>
  <r>
    <x v="957"/>
    <x v="11"/>
    <d v="1899-12-30T08:18:03"/>
    <d v="1899-12-30T08:19:27"/>
  </r>
  <r>
    <x v="958"/>
    <x v="11"/>
    <d v="1899-12-30T08:25:06"/>
    <d v="1899-12-30T08:36:26"/>
  </r>
  <r>
    <x v="959"/>
    <x v="11"/>
    <d v="1899-12-30T08:30:12"/>
    <d v="1899-12-30T08:42:59"/>
  </r>
  <r>
    <x v="960"/>
    <x v="11"/>
    <d v="1899-12-30T08:34:21"/>
    <d v="1899-12-30T08:48:15"/>
  </r>
  <r>
    <x v="961"/>
    <x v="11"/>
    <d v="1899-12-30T08:40:35"/>
    <d v="1899-12-30T08:54:32"/>
  </r>
  <r>
    <x v="962"/>
    <x v="11"/>
    <d v="1899-12-30T08:44:28"/>
    <d v="1899-12-30T08:47:37"/>
  </r>
  <r>
    <x v="963"/>
    <x v="11"/>
    <d v="1899-12-30T08:51:54"/>
    <d v="1899-12-30T09:01:14"/>
  </r>
  <r>
    <x v="964"/>
    <x v="11"/>
    <d v="1899-12-30T08:55:23"/>
    <d v="1899-12-30T09:11:15"/>
  </r>
  <r>
    <x v="965"/>
    <x v="11"/>
    <d v="1899-12-30T09:03:17"/>
    <d v="1899-12-30T09:12:40"/>
  </r>
  <r>
    <x v="966"/>
    <x v="11"/>
    <d v="1899-12-30T09:07:27"/>
    <d v="1899-12-30T09:11:24"/>
  </r>
  <r>
    <x v="446"/>
    <x v="11"/>
    <d v="1899-12-30T09:13:43"/>
    <d v="1899-12-30T09:21:17"/>
  </r>
  <r>
    <x v="967"/>
    <x v="11"/>
    <d v="1899-12-30T09:14:38"/>
    <d v="1899-12-30T09:16:37"/>
  </r>
  <r>
    <x v="968"/>
    <x v="11"/>
    <d v="1899-12-30T09:22:57"/>
    <d v="1899-12-30T09:32:56"/>
  </r>
  <r>
    <x v="969"/>
    <x v="11"/>
    <d v="1899-12-30T09:29:33"/>
    <d v="1899-12-30T09:37:02"/>
  </r>
  <r>
    <x v="970"/>
    <x v="11"/>
    <d v="1899-12-30T09:35:29"/>
    <d v="1899-12-30T09:46:45"/>
  </r>
  <r>
    <x v="971"/>
    <x v="11"/>
    <d v="1899-12-30T09:39:48"/>
    <d v="1899-12-30T09:48:11"/>
  </r>
  <r>
    <x v="41"/>
    <x v="11"/>
    <d v="1899-12-30T09:40:44"/>
    <d v="1899-12-30T09:56:15"/>
  </r>
  <r>
    <x v="972"/>
    <x v="11"/>
    <d v="1899-12-30T09:40:52"/>
    <d v="1899-12-30T09:56:38"/>
  </r>
  <r>
    <x v="973"/>
    <x v="11"/>
    <d v="1899-12-30T09:40:58"/>
    <d v="1899-12-30T09:41:21"/>
  </r>
  <r>
    <x v="974"/>
    <x v="11"/>
    <d v="1899-12-30T09:45:57"/>
    <d v="1899-12-30T09:50:54"/>
  </r>
  <r>
    <x v="975"/>
    <x v="11"/>
    <d v="1899-12-30T09:46:04"/>
    <d v="1899-12-30T09:55:42"/>
  </r>
  <r>
    <x v="976"/>
    <x v="11"/>
    <d v="1899-12-30T09:47:51"/>
    <d v="1899-12-30T09:51:42"/>
  </r>
  <r>
    <x v="122"/>
    <x v="11"/>
    <d v="1899-12-30T09:50:02"/>
    <d v="1899-12-30T09:52:57"/>
  </r>
  <r>
    <x v="977"/>
    <x v="11"/>
    <d v="1899-12-30T09:52:08"/>
    <d v="1899-12-30T10:01:29"/>
  </r>
  <r>
    <x v="637"/>
    <x v="11"/>
    <d v="1899-12-30T09:54:09"/>
    <d v="1899-12-30T10:00:19"/>
  </r>
  <r>
    <x v="675"/>
    <x v="11"/>
    <d v="1899-12-30T09:56:53"/>
    <d v="1899-12-30T09:58:40"/>
  </r>
  <r>
    <x v="978"/>
    <x v="11"/>
    <d v="1899-12-30T09:59:48"/>
    <d v="1899-12-30T10:11:11"/>
  </r>
  <r>
    <x v="979"/>
    <x v="11"/>
    <d v="1899-12-30T10:06:27"/>
    <d v="1899-12-30T10:09:15"/>
  </r>
  <r>
    <x v="980"/>
    <x v="11"/>
    <d v="1899-12-30T10:12:29"/>
    <d v="1899-12-30T10:21:37"/>
  </r>
  <r>
    <x v="981"/>
    <x v="11"/>
    <d v="1899-12-30T10:19:02"/>
    <d v="1899-12-30T10:25:19"/>
  </r>
  <r>
    <x v="982"/>
    <x v="11"/>
    <d v="1899-12-30T10:19:10"/>
    <d v="1899-12-30T10:27:42"/>
  </r>
  <r>
    <x v="983"/>
    <x v="11"/>
    <d v="1899-12-30T10:19:34"/>
    <d v="1899-12-30T10:28:57"/>
  </r>
  <r>
    <x v="451"/>
    <x v="11"/>
    <d v="1899-12-30T10:25:15"/>
    <d v="1899-12-30T10:33:13"/>
  </r>
  <r>
    <x v="984"/>
    <x v="11"/>
    <d v="1899-12-30T10:27:03"/>
    <d v="1899-12-30T10:29:56"/>
  </r>
  <r>
    <x v="985"/>
    <x v="11"/>
    <d v="1899-12-30T10:31:02"/>
    <d v="1899-12-30T10:47:34"/>
  </r>
  <r>
    <x v="824"/>
    <x v="11"/>
    <d v="1899-12-30T10:34:03"/>
    <d v="1899-12-30T10:46:42"/>
  </r>
  <r>
    <x v="986"/>
    <x v="11"/>
    <d v="1899-12-30T10:39:09"/>
    <d v="1899-12-30T10:50:47"/>
  </r>
  <r>
    <x v="987"/>
    <x v="11"/>
    <d v="1899-12-30T10:44:19"/>
    <d v="1899-12-30T10:58:49"/>
  </r>
  <r>
    <x v="988"/>
    <x v="11"/>
    <d v="1899-12-30T10:51:26"/>
    <d v="1899-12-30T11:01:30"/>
  </r>
  <r>
    <x v="989"/>
    <x v="11"/>
    <d v="1899-12-30T10:54:01"/>
    <d v="1899-12-30T11:08:43"/>
  </r>
  <r>
    <x v="990"/>
    <x v="11"/>
    <d v="1899-12-30T10:54:18"/>
    <d v="1899-12-30T10:59:06"/>
  </r>
  <r>
    <x v="991"/>
    <x v="11"/>
    <d v="1899-12-30T10:57:48"/>
    <d v="1899-12-30T11:07:41"/>
  </r>
  <r>
    <x v="992"/>
    <x v="11"/>
    <d v="1899-12-30T11:01:39"/>
    <d v="1899-12-30T11:09:02"/>
  </r>
  <r>
    <x v="993"/>
    <x v="11"/>
    <d v="1899-12-30T11:04:14"/>
    <d v="1899-12-30T11:12:52"/>
  </r>
  <r>
    <x v="994"/>
    <x v="11"/>
    <d v="1899-12-30T11:04:17"/>
    <d v="1899-12-30T11:20:04"/>
  </r>
  <r>
    <x v="719"/>
    <x v="11"/>
    <d v="1899-12-30T11:10:40"/>
    <d v="1899-12-30T11:23:56"/>
  </r>
  <r>
    <x v="995"/>
    <x v="11"/>
    <d v="1899-12-30T11:14:58"/>
    <d v="1899-12-30T11:20:19"/>
  </r>
  <r>
    <x v="442"/>
    <x v="11"/>
    <d v="1899-12-30T11:17:52"/>
    <d v="1899-12-30T11:22:42"/>
  </r>
  <r>
    <x v="996"/>
    <x v="11"/>
    <d v="1899-12-30T11:19:48"/>
    <d v="1899-12-30T11:35:18"/>
  </r>
  <r>
    <x v="997"/>
    <x v="11"/>
    <d v="1899-12-30T11:22:29"/>
    <d v="1899-12-30T11:33:39"/>
  </r>
  <r>
    <x v="998"/>
    <x v="11"/>
    <d v="1899-12-30T11:24:04"/>
    <d v="1899-12-30T11:25:20"/>
  </r>
  <r>
    <x v="999"/>
    <x v="11"/>
    <d v="1899-12-30T11:24:05"/>
    <d v="1899-12-30T11:35:47"/>
  </r>
  <r>
    <x v="1000"/>
    <x v="11"/>
    <d v="1899-12-30T11:30:28"/>
    <d v="1899-12-30T11:36:02"/>
  </r>
  <r>
    <x v="1001"/>
    <x v="11"/>
    <d v="1899-12-30T11:36:39"/>
    <d v="1899-12-30T11:41:01"/>
  </r>
  <r>
    <x v="1002"/>
    <x v="11"/>
    <d v="1899-12-30T11:36:40"/>
    <d v="1899-12-30T11:45:52"/>
  </r>
  <r>
    <x v="1003"/>
    <x v="11"/>
    <d v="1899-12-30T11:41:30"/>
    <d v="1899-12-30T11:54:03"/>
  </r>
  <r>
    <x v="1004"/>
    <x v="11"/>
    <d v="1899-12-30T11:41:37"/>
    <d v="1899-12-30T11:47:40"/>
  </r>
  <r>
    <x v="1005"/>
    <x v="11"/>
    <d v="1899-12-30T11:44:09"/>
    <d v="1899-12-30T11:52:10"/>
  </r>
  <r>
    <x v="1006"/>
    <x v="11"/>
    <d v="1899-12-30T11:49:36"/>
    <d v="1899-12-30T11:54:15"/>
  </r>
  <r>
    <x v="1007"/>
    <x v="11"/>
    <d v="1899-12-30T11:52:18"/>
    <d v="1899-12-30T11:58:33"/>
  </r>
  <r>
    <x v="1008"/>
    <x v="11"/>
    <d v="1899-12-30T11:59:33"/>
    <d v="1899-12-30T12:09:58"/>
  </r>
  <r>
    <x v="1009"/>
    <x v="11"/>
    <d v="1899-12-30T12:05:32"/>
    <d v="1899-12-30T12:12:30"/>
  </r>
  <r>
    <x v="1010"/>
    <x v="11"/>
    <d v="1899-12-30T12:09:20"/>
    <d v="1899-12-30T12:15:01"/>
  </r>
  <r>
    <x v="1011"/>
    <x v="11"/>
    <d v="1899-12-30T12:14:06"/>
    <d v="1899-12-30T12:21:22"/>
  </r>
  <r>
    <x v="1012"/>
    <x v="11"/>
    <d v="1899-12-30T12:16:46"/>
    <d v="1899-12-30T12:28:27"/>
  </r>
  <r>
    <x v="1013"/>
    <x v="11"/>
    <d v="1899-12-30T12:23:15"/>
    <d v="1899-12-30T12:31:59"/>
  </r>
  <r>
    <x v="1014"/>
    <x v="11"/>
    <d v="1899-12-30T12:23:26"/>
    <d v="1899-12-30T12:26:34"/>
  </r>
  <r>
    <x v="1015"/>
    <x v="11"/>
    <d v="1899-12-30T12:29:41"/>
    <d v="1899-12-30T12:36:53"/>
  </r>
  <r>
    <x v="1016"/>
    <x v="11"/>
    <d v="1899-12-30T12:37:22"/>
    <d v="1899-12-30T12:49:32"/>
  </r>
  <r>
    <x v="392"/>
    <x v="11"/>
    <d v="1899-12-30T12:43:34"/>
    <d v="1899-12-30T12:46:20"/>
  </r>
  <r>
    <x v="1017"/>
    <x v="11"/>
    <d v="1899-12-30T12:49:08"/>
    <d v="1899-12-30T12:49:56"/>
  </r>
  <r>
    <x v="1018"/>
    <x v="11"/>
    <d v="1899-12-30T12:54:09"/>
    <d v="1899-12-30T13:06:50"/>
  </r>
  <r>
    <x v="1019"/>
    <x v="11"/>
    <d v="1899-12-30T13:02:26"/>
    <d v="1899-12-30T13:17:43"/>
  </r>
  <r>
    <x v="1020"/>
    <x v="11"/>
    <d v="1899-12-30T13:07:29"/>
    <d v="1899-12-30T13:08:52"/>
  </r>
  <r>
    <x v="1021"/>
    <x v="11"/>
    <d v="1899-12-30T13:12:07"/>
    <d v="1899-12-30T13:22:31"/>
  </r>
  <r>
    <x v="1022"/>
    <x v="11"/>
    <d v="1899-12-30T13:12:34"/>
    <d v="1899-12-30T13:22:27"/>
  </r>
  <r>
    <x v="1023"/>
    <x v="11"/>
    <d v="1899-12-30T13:18:27"/>
    <d v="1899-12-30T13:31:11"/>
  </r>
  <r>
    <x v="1024"/>
    <x v="11"/>
    <d v="1899-12-30T13:21:18"/>
    <d v="1899-12-30T13:21:20"/>
  </r>
  <r>
    <x v="1025"/>
    <x v="11"/>
    <d v="1899-12-30T13:29:34"/>
    <d v="1899-12-30T13:31:29"/>
  </r>
  <r>
    <x v="1026"/>
    <x v="11"/>
    <d v="1899-12-30T13:36:41"/>
    <d v="1899-12-30T13:38:55"/>
  </r>
  <r>
    <x v="1027"/>
    <x v="11"/>
    <d v="1899-12-30T13:44:47"/>
    <d v="1899-12-30T13:55:08"/>
  </r>
  <r>
    <x v="1028"/>
    <x v="11"/>
    <d v="1899-12-30T13:52:55"/>
    <d v="1899-12-30T14:00:27"/>
  </r>
  <r>
    <x v="1029"/>
    <x v="11"/>
    <d v="1899-12-30T13:55:02"/>
    <d v="1899-12-30T14:08:34"/>
  </r>
  <r>
    <x v="723"/>
    <x v="11"/>
    <d v="1899-12-30T14:02:45"/>
    <d v="1899-12-30T14:11:37"/>
  </r>
  <r>
    <x v="1030"/>
    <x v="11"/>
    <d v="1899-12-30T14:03:02"/>
    <d v="1899-12-30T14:08:35"/>
  </r>
  <r>
    <x v="1031"/>
    <x v="11"/>
    <d v="1899-12-30T14:08:46"/>
    <d v="1899-12-30T14:20:11"/>
  </r>
  <r>
    <x v="1032"/>
    <x v="11"/>
    <d v="1899-12-30T14:16:44"/>
    <d v="1899-12-30T14:19:03"/>
  </r>
  <r>
    <x v="1033"/>
    <x v="11"/>
    <d v="1899-12-30T14:23:29"/>
    <d v="1899-12-30T14:30:24"/>
  </r>
  <r>
    <x v="736"/>
    <x v="11"/>
    <d v="1899-12-30T14:27:52"/>
    <d v="1899-12-30T14:37:23"/>
  </r>
  <r>
    <x v="1034"/>
    <x v="11"/>
    <d v="1899-12-30T14:30:06"/>
    <d v="1899-12-30T14:46:07"/>
  </r>
  <r>
    <x v="1035"/>
    <x v="11"/>
    <d v="1899-12-30T14:37:26"/>
    <d v="1899-12-30T14:40:12"/>
  </r>
  <r>
    <x v="1036"/>
    <x v="11"/>
    <d v="1899-12-30T14:43:40"/>
    <d v="1899-12-30T14:50:21"/>
  </r>
  <r>
    <x v="479"/>
    <x v="11"/>
    <d v="1899-12-30T14:48:08"/>
    <d v="1899-12-30T14:49:47"/>
  </r>
  <r>
    <x v="1037"/>
    <x v="11"/>
    <d v="1899-12-30T14:55:27"/>
    <d v="1899-12-30T15:10:53"/>
  </r>
  <r>
    <x v="1038"/>
    <x v="11"/>
    <d v="1899-12-30T14:55:39"/>
    <d v="1899-12-30T14:56:14"/>
  </r>
  <r>
    <x v="1039"/>
    <x v="11"/>
    <d v="1899-12-30T15:00:49"/>
    <d v="1899-12-30T15:14:17"/>
  </r>
  <r>
    <x v="1040"/>
    <x v="12"/>
    <d v="1899-12-30T08:03:44"/>
    <d v="1899-12-30T08:19:24"/>
  </r>
  <r>
    <x v="1041"/>
    <x v="12"/>
    <d v="1899-12-30T08:08:00"/>
    <d v="1899-12-30T08:24:24"/>
  </r>
  <r>
    <x v="1042"/>
    <x v="12"/>
    <d v="1899-12-30T08:14:03"/>
    <d v="1899-12-30T08:21:06"/>
  </r>
  <r>
    <x v="1043"/>
    <x v="12"/>
    <d v="1899-12-30T08:19:45"/>
    <d v="1899-12-30T08:29:34"/>
  </r>
  <r>
    <x v="1044"/>
    <x v="12"/>
    <d v="1899-12-30T08:24:35"/>
    <d v="1899-12-30T08:32:39"/>
  </r>
  <r>
    <x v="1045"/>
    <x v="12"/>
    <d v="1899-12-30T08:28:23"/>
    <d v="1899-12-30T08:35:26"/>
  </r>
  <r>
    <x v="835"/>
    <x v="12"/>
    <d v="1899-12-30T08:34:16"/>
    <d v="1899-12-30T08:41:54"/>
  </r>
  <r>
    <x v="1046"/>
    <x v="12"/>
    <d v="1899-12-30T08:36:02"/>
    <d v="1899-12-30T08:48:40"/>
  </r>
  <r>
    <x v="1047"/>
    <x v="12"/>
    <d v="1899-12-30T08:42:52"/>
    <d v="1899-12-30T08:48:49"/>
  </r>
  <r>
    <x v="1048"/>
    <x v="12"/>
    <d v="1899-12-30T08:51:10"/>
    <d v="1899-12-30T08:57:28"/>
  </r>
  <r>
    <x v="1049"/>
    <x v="12"/>
    <d v="1899-12-30T08:54:10"/>
    <d v="1899-12-30T09:00:15"/>
  </r>
  <r>
    <x v="1050"/>
    <x v="12"/>
    <d v="1899-12-30T08:59:47"/>
    <d v="1899-12-30T09:09:16"/>
  </r>
  <r>
    <x v="471"/>
    <x v="12"/>
    <d v="1899-12-30T09:07:37"/>
    <d v="1899-12-30T09:10:39"/>
  </r>
  <r>
    <x v="1051"/>
    <x v="12"/>
    <d v="1899-12-30T09:08:03"/>
    <d v="1899-12-30T09:11:14"/>
  </r>
  <r>
    <x v="1052"/>
    <x v="12"/>
    <d v="1899-12-30T09:09:42"/>
    <d v="1899-12-30T09:20:23"/>
  </r>
  <r>
    <x v="1053"/>
    <x v="12"/>
    <d v="1899-12-30T09:14:35"/>
    <d v="1899-12-30T09:28:24"/>
  </r>
  <r>
    <x v="1054"/>
    <x v="12"/>
    <d v="1899-12-30T09:14:53"/>
    <d v="1899-12-30T09:29:07"/>
  </r>
  <r>
    <x v="1055"/>
    <x v="12"/>
    <d v="1899-12-30T09:19:12"/>
    <d v="1899-12-30T09:22:36"/>
  </r>
  <r>
    <x v="1056"/>
    <x v="12"/>
    <d v="1899-12-30T09:21:18"/>
    <d v="1899-12-30T09:24:04"/>
  </r>
  <r>
    <x v="1057"/>
    <x v="12"/>
    <d v="1899-12-30T09:21:24"/>
    <d v="1899-12-30T09:22:34"/>
  </r>
  <r>
    <x v="1058"/>
    <x v="12"/>
    <d v="1899-12-30T09:27:38"/>
    <d v="1899-12-30T09:43:38"/>
  </r>
  <r>
    <x v="1059"/>
    <x v="12"/>
    <d v="1899-12-30T09:30:21"/>
    <d v="1899-12-30T09:42:22"/>
  </r>
  <r>
    <x v="1060"/>
    <x v="12"/>
    <d v="1899-12-30T09:35:06"/>
    <d v="1899-12-30T09:40:47"/>
  </r>
  <r>
    <x v="1061"/>
    <x v="12"/>
    <d v="1899-12-30T09:35:25"/>
    <d v="1899-12-30T09:51:50"/>
  </r>
  <r>
    <x v="1062"/>
    <x v="12"/>
    <d v="1899-12-30T09:39:23"/>
    <d v="1899-12-30T09:42:46"/>
  </r>
  <r>
    <x v="1063"/>
    <x v="12"/>
    <d v="1899-12-30T09:46:42"/>
    <d v="1899-12-30T09:54:05"/>
  </r>
  <r>
    <x v="408"/>
    <x v="12"/>
    <d v="1899-12-30T09:52:09"/>
    <d v="1899-12-30T09:57:22"/>
  </r>
  <r>
    <x v="1064"/>
    <x v="12"/>
    <d v="1899-12-30T09:54:23"/>
    <d v="1899-12-30T10:07:26"/>
  </r>
  <r>
    <x v="1065"/>
    <x v="12"/>
    <d v="1899-12-30T09:59:17"/>
    <d v="1899-12-30T10:00:44"/>
  </r>
  <r>
    <x v="1066"/>
    <x v="12"/>
    <d v="1899-12-30T10:04:45"/>
    <d v="1899-12-30T10:15:50"/>
  </r>
  <r>
    <x v="1067"/>
    <x v="12"/>
    <d v="1899-12-30T10:07:12"/>
    <d v="1899-12-30T10:20:48"/>
  </r>
  <r>
    <x v="1068"/>
    <x v="12"/>
    <d v="1899-12-30T10:10:53"/>
    <d v="1899-12-30T10:26:35"/>
  </r>
  <r>
    <x v="1069"/>
    <x v="12"/>
    <d v="1899-12-30T10:14:39"/>
    <d v="1899-12-30T10:22:11"/>
  </r>
  <r>
    <x v="1070"/>
    <x v="12"/>
    <d v="1899-12-30T10:17:56"/>
    <d v="1899-12-30T10:25:20"/>
  </r>
  <r>
    <x v="1071"/>
    <x v="12"/>
    <d v="1899-12-30T10:21:48"/>
    <d v="1899-12-30T10:36:08"/>
  </r>
  <r>
    <x v="1072"/>
    <x v="12"/>
    <d v="1899-12-30T10:21:52"/>
    <d v="1899-12-30T10:31:06"/>
  </r>
  <r>
    <x v="1073"/>
    <x v="12"/>
    <d v="1899-12-30T10:24:28"/>
    <d v="1899-12-30T10:33:05"/>
  </r>
  <r>
    <x v="1074"/>
    <x v="12"/>
    <d v="1899-12-30T10:26:32"/>
    <d v="1899-12-30T10:38:51"/>
  </r>
  <r>
    <x v="1075"/>
    <x v="12"/>
    <d v="1899-12-30T10:29:47"/>
    <d v="1899-12-30T10:34:38"/>
  </r>
  <r>
    <x v="1076"/>
    <x v="12"/>
    <d v="1899-12-30T10:31:07"/>
    <d v="1899-12-30T10:47:33"/>
  </r>
  <r>
    <x v="1077"/>
    <x v="12"/>
    <d v="1899-12-30T10:38:00"/>
    <d v="1899-12-30T10:48:06"/>
  </r>
  <r>
    <x v="1078"/>
    <x v="12"/>
    <d v="1899-12-30T10:43:10"/>
    <d v="1899-12-30T10:58:27"/>
  </r>
  <r>
    <x v="1079"/>
    <x v="12"/>
    <d v="1899-12-30T10:51:03"/>
    <d v="1899-12-30T11:02:13"/>
  </r>
  <r>
    <x v="563"/>
    <x v="12"/>
    <d v="1899-12-30T10:59:04"/>
    <d v="1899-12-30T11:00:04"/>
  </r>
  <r>
    <x v="1080"/>
    <x v="12"/>
    <d v="1899-12-30T11:05:32"/>
    <d v="1899-12-30T11:06:12"/>
  </r>
  <r>
    <x v="1081"/>
    <x v="12"/>
    <d v="1899-12-30T11:10:16"/>
    <d v="1899-12-30T11:22:38"/>
  </r>
  <r>
    <x v="1082"/>
    <x v="12"/>
    <d v="1899-12-30T11:13:32"/>
    <d v="1899-12-30T11:17:35"/>
  </r>
  <r>
    <x v="257"/>
    <x v="12"/>
    <d v="1899-12-30T11:21:06"/>
    <d v="1899-12-30T11:34:46"/>
  </r>
  <r>
    <x v="1083"/>
    <x v="12"/>
    <d v="1899-12-30T11:28:57"/>
    <d v="1899-12-30T11:44:54"/>
  </r>
  <r>
    <x v="1084"/>
    <x v="12"/>
    <d v="1899-12-30T11:28:57"/>
    <d v="1899-12-30T11:43:52"/>
  </r>
  <r>
    <x v="1085"/>
    <x v="12"/>
    <d v="1899-12-30T11:36:42"/>
    <d v="1899-12-30T11:52:53"/>
  </r>
  <r>
    <x v="1086"/>
    <x v="12"/>
    <d v="1899-12-30T11:43:03"/>
    <d v="1899-12-30T11:53:23"/>
  </r>
  <r>
    <x v="1087"/>
    <x v="12"/>
    <d v="1899-12-30T11:45:02"/>
    <d v="1899-12-30T11:57:32"/>
  </r>
  <r>
    <x v="1088"/>
    <x v="12"/>
    <d v="1899-12-30T11:49:30"/>
    <d v="1899-12-30T11:56:45"/>
  </r>
  <r>
    <x v="1089"/>
    <x v="12"/>
    <d v="1899-12-30T11:54:36"/>
    <d v="1899-12-30T12:08:25"/>
  </r>
  <r>
    <x v="1090"/>
    <x v="12"/>
    <d v="1899-12-30T12:02:30"/>
    <d v="1899-12-30T12:18:48"/>
  </r>
  <r>
    <x v="1091"/>
    <x v="12"/>
    <d v="1899-12-30T12:03:10"/>
    <d v="1899-12-30T12:11:35"/>
  </r>
  <r>
    <x v="1092"/>
    <x v="12"/>
    <d v="1899-12-30T12:10:48"/>
    <d v="1899-12-30T12:18:35"/>
  </r>
  <r>
    <x v="1093"/>
    <x v="12"/>
    <d v="1899-12-30T12:10:54"/>
    <d v="1899-12-30T12:16:13"/>
  </r>
  <r>
    <x v="1094"/>
    <x v="12"/>
    <d v="1899-12-30T12:19:05"/>
    <d v="1899-12-30T12:23:26"/>
  </r>
  <r>
    <x v="1095"/>
    <x v="12"/>
    <d v="1899-12-30T12:25:01"/>
    <d v="1899-12-30T12:29:36"/>
  </r>
  <r>
    <x v="1096"/>
    <x v="12"/>
    <d v="1899-12-30T12:32:57"/>
    <d v="1899-12-30T12:39:12"/>
  </r>
  <r>
    <x v="371"/>
    <x v="12"/>
    <d v="1899-12-30T12:33:50"/>
    <d v="1899-12-30T12:48:25"/>
  </r>
  <r>
    <x v="1097"/>
    <x v="12"/>
    <d v="1899-12-30T12:39:50"/>
    <d v="1899-12-30T12:56:25"/>
  </r>
  <r>
    <x v="299"/>
    <x v="12"/>
    <d v="1899-12-30T12:46:13"/>
    <d v="1899-12-30T12:56:37"/>
  </r>
  <r>
    <x v="1098"/>
    <x v="12"/>
    <d v="1899-12-30T12:50:59"/>
    <d v="1899-12-30T12:50:59"/>
  </r>
  <r>
    <x v="1099"/>
    <x v="12"/>
    <d v="1899-12-30T12:51:46"/>
    <d v="1899-12-30T13:06:01"/>
  </r>
  <r>
    <x v="1100"/>
    <x v="12"/>
    <d v="1899-12-30T12:58:21"/>
    <d v="1899-12-30T13:00:25"/>
  </r>
  <r>
    <x v="693"/>
    <x v="12"/>
    <d v="1899-12-30T13:03:56"/>
    <d v="1899-12-30T13:09:08"/>
  </r>
  <r>
    <x v="1101"/>
    <x v="12"/>
    <d v="1899-12-30T13:11:57"/>
    <d v="1899-12-30T13:15:17"/>
  </r>
  <r>
    <x v="1102"/>
    <x v="12"/>
    <d v="1899-12-30T13:13:45"/>
    <d v="1899-12-30T13:19:46"/>
  </r>
  <r>
    <x v="1103"/>
    <x v="12"/>
    <d v="1899-12-30T13:14:31"/>
    <d v="1899-12-30T13:22:48"/>
  </r>
  <r>
    <x v="1104"/>
    <x v="12"/>
    <d v="1899-12-30T13:17:35"/>
    <d v="1899-12-30T13:32:57"/>
  </r>
  <r>
    <x v="1105"/>
    <x v="12"/>
    <d v="1899-12-30T13:25:12"/>
    <d v="1899-12-30T13:27:28"/>
  </r>
  <r>
    <x v="1106"/>
    <x v="12"/>
    <d v="1899-12-30T13:30:23"/>
    <d v="1899-12-30T13:37:49"/>
  </r>
  <r>
    <x v="1107"/>
    <x v="12"/>
    <d v="1899-12-30T13:38:18"/>
    <d v="1899-12-30T13:54:50"/>
  </r>
  <r>
    <x v="1108"/>
    <x v="12"/>
    <d v="1899-12-30T13:38:36"/>
    <d v="1899-12-30T13:52:08"/>
  </r>
  <r>
    <x v="1109"/>
    <x v="12"/>
    <d v="1899-12-30T13:41:15"/>
    <d v="1899-12-30T13:50:56"/>
  </r>
  <r>
    <x v="1110"/>
    <x v="12"/>
    <d v="1899-12-30T13:45:19"/>
    <d v="1899-12-30T13:48:51"/>
  </r>
  <r>
    <x v="1111"/>
    <x v="12"/>
    <d v="1899-12-30T13:48:22"/>
    <d v="1899-12-30T13:56:28"/>
  </r>
  <r>
    <x v="589"/>
    <x v="12"/>
    <d v="1899-12-30T13:54:50"/>
    <d v="1899-12-30T14:09:15"/>
  </r>
  <r>
    <x v="1093"/>
    <x v="12"/>
    <d v="1899-12-30T13:56:14"/>
    <d v="1899-12-30T14:09:38"/>
  </r>
  <r>
    <x v="1112"/>
    <x v="12"/>
    <d v="1899-12-30T14:04:10"/>
    <d v="1899-12-30T14:12:43"/>
  </r>
  <r>
    <x v="1113"/>
    <x v="12"/>
    <d v="1899-12-30T14:06:42"/>
    <d v="1899-12-30T14:11:05"/>
  </r>
  <r>
    <x v="1114"/>
    <x v="12"/>
    <d v="1899-12-30T14:06:52"/>
    <d v="1899-12-30T14:12:31"/>
  </r>
  <r>
    <x v="1115"/>
    <x v="12"/>
    <d v="1899-12-30T14:10:54"/>
    <d v="1899-12-30T14:13:02"/>
  </r>
  <r>
    <x v="1116"/>
    <x v="12"/>
    <d v="1899-12-30T14:19:06"/>
    <d v="1899-12-30T14:28:45"/>
  </r>
  <r>
    <x v="1117"/>
    <x v="12"/>
    <d v="1899-12-30T14:19:55"/>
    <d v="1899-12-30T14:31:45"/>
  </r>
  <r>
    <x v="686"/>
    <x v="12"/>
    <d v="1899-12-30T14:19:58"/>
    <d v="1899-12-30T14:31:02"/>
  </r>
  <r>
    <x v="1118"/>
    <x v="12"/>
    <d v="1899-12-30T14:27:07"/>
    <d v="1899-12-30T14:43:10"/>
  </r>
  <r>
    <x v="1119"/>
    <x v="12"/>
    <d v="1899-12-30T14:28:12"/>
    <d v="1899-12-30T14:39:39"/>
  </r>
  <r>
    <x v="1120"/>
    <x v="12"/>
    <d v="1899-12-30T14:33:00"/>
    <d v="1899-12-30T14:36:05"/>
  </r>
  <r>
    <x v="1121"/>
    <x v="12"/>
    <d v="1899-12-30T14:36:30"/>
    <d v="1899-12-30T14:38:41"/>
  </r>
  <r>
    <x v="1122"/>
    <x v="12"/>
    <d v="1899-12-30T14:39:34"/>
    <d v="1899-12-30T14:54:30"/>
  </r>
  <r>
    <x v="1123"/>
    <x v="12"/>
    <d v="1899-12-30T14:41:23"/>
    <d v="1899-12-30T14:47:14"/>
  </r>
  <r>
    <x v="1124"/>
    <x v="12"/>
    <d v="1899-12-30T14:47:44"/>
    <d v="1899-12-30T15:01:17"/>
  </r>
  <r>
    <x v="1125"/>
    <x v="12"/>
    <d v="1899-12-30T14:54:47"/>
    <d v="1899-12-30T15:10:21"/>
  </r>
  <r>
    <x v="1126"/>
    <x v="12"/>
    <d v="1899-12-30T14:56:57"/>
    <d v="1899-12-30T15:11:53"/>
  </r>
  <r>
    <x v="1127"/>
    <x v="12"/>
    <d v="1899-12-30T14:58:29"/>
    <d v="1899-12-30T14:59:27"/>
  </r>
  <r>
    <x v="264"/>
    <x v="12"/>
    <d v="1899-12-30T15:06:44"/>
    <d v="1899-12-30T15:11:12"/>
  </r>
  <r>
    <x v="1128"/>
    <x v="13"/>
    <d v="1899-12-30T08:01:39"/>
    <d v="1899-12-30T08:05:35"/>
  </r>
  <r>
    <x v="1129"/>
    <x v="13"/>
    <d v="1899-12-30T08:09:47"/>
    <d v="1899-12-30T08:12:22"/>
  </r>
  <r>
    <x v="1130"/>
    <x v="13"/>
    <d v="1899-12-30T08:11:15"/>
    <d v="1899-12-30T08:27:41"/>
  </r>
  <r>
    <x v="1131"/>
    <x v="13"/>
    <d v="1899-12-30T08:14:57"/>
    <d v="1899-12-30T08:18:23"/>
  </r>
  <r>
    <x v="1132"/>
    <x v="13"/>
    <d v="1899-12-30T08:21:57"/>
    <d v="1899-12-30T08:23:59"/>
  </r>
  <r>
    <x v="1133"/>
    <x v="13"/>
    <d v="1899-12-30T08:28:46"/>
    <d v="1899-12-30T08:32:02"/>
  </r>
  <r>
    <x v="1134"/>
    <x v="13"/>
    <d v="1899-12-30T08:32:29"/>
    <d v="1899-12-30T08:46:20"/>
  </r>
  <r>
    <x v="1135"/>
    <x v="13"/>
    <d v="1899-12-30T08:36:53"/>
    <d v="1899-12-30T08:51:16"/>
  </r>
  <r>
    <x v="1136"/>
    <x v="13"/>
    <d v="1899-12-30T08:41:36"/>
    <d v="1899-12-30T08:46:18"/>
  </r>
  <r>
    <x v="1137"/>
    <x v="13"/>
    <d v="1899-12-30T08:45:13"/>
    <d v="1899-12-30T08:47:29"/>
  </r>
  <r>
    <x v="1138"/>
    <x v="13"/>
    <d v="1899-12-30T08:52:58"/>
    <d v="1899-12-30T09:06:10"/>
  </r>
  <r>
    <x v="1139"/>
    <x v="13"/>
    <d v="1899-12-30T09:00:06"/>
    <d v="1899-12-30T09:09:15"/>
  </r>
  <r>
    <x v="1140"/>
    <x v="13"/>
    <d v="1899-12-30T09:02:17"/>
    <d v="1899-12-30T09:06:17"/>
  </r>
  <r>
    <x v="845"/>
    <x v="13"/>
    <d v="1899-12-30T09:07:53"/>
    <d v="1899-12-30T09:23:39"/>
  </r>
  <r>
    <x v="1141"/>
    <x v="13"/>
    <d v="1899-12-30T09:12:53"/>
    <d v="1899-12-30T09:29:29"/>
  </r>
  <r>
    <x v="1142"/>
    <x v="13"/>
    <d v="1899-12-30T09:15:50"/>
    <d v="1899-12-30T09:27:55"/>
  </r>
  <r>
    <x v="1143"/>
    <x v="13"/>
    <d v="1899-12-30T09:22:24"/>
    <d v="1899-12-30T09:23:04"/>
  </r>
  <r>
    <x v="839"/>
    <x v="13"/>
    <d v="1899-12-30T09:26:59"/>
    <d v="1899-12-30T09:40:13"/>
  </r>
  <r>
    <x v="432"/>
    <x v="13"/>
    <d v="1899-12-30T09:28:02"/>
    <d v="1899-12-30T09:33:43"/>
  </r>
  <r>
    <x v="1144"/>
    <x v="13"/>
    <d v="1899-12-30T09:33:16"/>
    <d v="1899-12-30T09:34:13"/>
  </r>
  <r>
    <x v="1145"/>
    <x v="13"/>
    <d v="1899-12-30T09:34:39"/>
    <d v="1899-12-30T09:43:01"/>
  </r>
  <r>
    <x v="1146"/>
    <x v="13"/>
    <d v="1899-12-30T09:38:45"/>
    <d v="1899-12-30T09:46:18"/>
  </r>
  <r>
    <x v="1147"/>
    <x v="13"/>
    <d v="1899-12-30T09:46:13"/>
    <d v="1899-12-30T09:47:27"/>
  </r>
  <r>
    <x v="1148"/>
    <x v="13"/>
    <d v="1899-12-30T09:53:41"/>
    <d v="1899-12-30T10:07:53"/>
  </r>
  <r>
    <x v="1149"/>
    <x v="13"/>
    <d v="1899-12-30T09:54:19"/>
    <d v="1899-12-30T09:57:25"/>
  </r>
  <r>
    <x v="1150"/>
    <x v="13"/>
    <d v="1899-12-30T09:56:58"/>
    <d v="1899-12-30T09:57:32"/>
  </r>
  <r>
    <x v="1151"/>
    <x v="13"/>
    <d v="1899-12-30T10:00:09"/>
    <d v="1899-12-30T10:07:34"/>
  </r>
  <r>
    <x v="1152"/>
    <x v="13"/>
    <d v="1899-12-30T10:04:31"/>
    <d v="1899-12-30T10:18:35"/>
  </r>
  <r>
    <x v="1153"/>
    <x v="13"/>
    <d v="1899-12-30T10:12:30"/>
    <d v="1899-12-30T10:28:20"/>
  </r>
  <r>
    <x v="1154"/>
    <x v="13"/>
    <d v="1899-12-30T10:15:46"/>
    <d v="1899-12-30T10:21:15"/>
  </r>
  <r>
    <x v="1155"/>
    <x v="13"/>
    <d v="1899-12-30T10:21:41"/>
    <d v="1899-12-30T10:35:49"/>
  </r>
  <r>
    <x v="1156"/>
    <x v="13"/>
    <d v="1899-12-30T10:27:56"/>
    <d v="1899-12-30T10:42:23"/>
  </r>
  <r>
    <x v="1157"/>
    <x v="13"/>
    <d v="1899-12-30T10:36:03"/>
    <d v="1899-12-30T10:46:37"/>
  </r>
  <r>
    <x v="1158"/>
    <x v="13"/>
    <d v="1899-12-30T10:42:28"/>
    <d v="1899-12-30T10:48:17"/>
  </r>
  <r>
    <x v="124"/>
    <x v="13"/>
    <d v="1899-12-30T10:48:34"/>
    <d v="1899-12-30T11:02:56"/>
  </r>
  <r>
    <x v="1159"/>
    <x v="13"/>
    <d v="1899-12-30T10:55:15"/>
    <d v="1899-12-30T11:00:37"/>
  </r>
  <r>
    <x v="1160"/>
    <x v="13"/>
    <d v="1899-12-30T10:59:27"/>
    <d v="1899-12-30T11:02:28"/>
  </r>
  <r>
    <x v="1161"/>
    <x v="13"/>
    <d v="1899-12-30T11:04:46"/>
    <d v="1899-12-30T11:05:15"/>
  </r>
  <r>
    <x v="1162"/>
    <x v="13"/>
    <d v="1899-12-30T11:05:39"/>
    <d v="1899-12-30T11:10:55"/>
  </r>
  <r>
    <x v="1163"/>
    <x v="13"/>
    <d v="1899-12-30T11:11:08"/>
    <d v="1899-12-30T11:22:12"/>
  </r>
  <r>
    <x v="1164"/>
    <x v="13"/>
    <d v="1899-12-30T11:18:19"/>
    <d v="1899-12-30T11:18:55"/>
  </r>
  <r>
    <x v="1165"/>
    <x v="13"/>
    <d v="1899-12-30T11:20:19"/>
    <d v="1899-12-30T11:33:02"/>
  </r>
  <r>
    <x v="1166"/>
    <x v="13"/>
    <d v="1899-12-30T11:24:27"/>
    <d v="1899-12-30T11:26:39"/>
  </r>
  <r>
    <x v="1167"/>
    <x v="13"/>
    <d v="1899-12-30T11:31:40"/>
    <d v="1899-12-30T11:47:59"/>
  </r>
  <r>
    <x v="1168"/>
    <x v="13"/>
    <d v="1899-12-30T11:35:14"/>
    <d v="1899-12-30T11:42:42"/>
  </r>
  <r>
    <x v="1169"/>
    <x v="13"/>
    <d v="1899-12-30T11:42:55"/>
    <d v="1899-12-30T11:47:17"/>
  </r>
  <r>
    <x v="1170"/>
    <x v="13"/>
    <d v="1899-12-30T11:45:49"/>
    <d v="1899-12-30T11:52:10"/>
  </r>
  <r>
    <x v="1171"/>
    <x v="13"/>
    <d v="1899-12-30T11:47:05"/>
    <d v="1899-12-30T11:50:56"/>
  </r>
  <r>
    <x v="1172"/>
    <x v="13"/>
    <d v="1899-12-30T11:53:05"/>
    <d v="1899-12-30T11:53:16"/>
  </r>
  <r>
    <x v="1173"/>
    <x v="13"/>
    <d v="1899-12-30T11:57:36"/>
    <d v="1899-12-30T12:13:34"/>
  </r>
  <r>
    <x v="1174"/>
    <x v="13"/>
    <d v="1899-12-30T12:04:18"/>
    <d v="1899-12-30T12:04:30"/>
  </r>
  <r>
    <x v="1175"/>
    <x v="13"/>
    <d v="1899-12-30T12:08:22"/>
    <d v="1899-12-30T12:20:46"/>
  </r>
  <r>
    <x v="1176"/>
    <x v="13"/>
    <d v="1899-12-30T12:11:55"/>
    <d v="1899-12-30T12:23:48"/>
  </r>
  <r>
    <x v="1177"/>
    <x v="13"/>
    <d v="1899-12-30T12:12:41"/>
    <d v="1899-12-30T12:20:18"/>
  </r>
  <r>
    <x v="0"/>
    <x v="13"/>
    <d v="1899-12-30T12:14:49"/>
    <d v="1899-12-30T12:30:05"/>
  </r>
  <r>
    <x v="1178"/>
    <x v="13"/>
    <d v="1899-12-30T12:21:46"/>
    <d v="1899-12-30T12:25:44"/>
  </r>
  <r>
    <x v="1179"/>
    <x v="13"/>
    <d v="1899-12-30T12:21:47"/>
    <d v="1899-12-30T12:22:25"/>
  </r>
  <r>
    <x v="1180"/>
    <x v="13"/>
    <d v="1899-12-30T12:27:46"/>
    <d v="1899-12-30T12:43:38"/>
  </r>
  <r>
    <x v="1181"/>
    <x v="13"/>
    <d v="1899-12-30T12:32:03"/>
    <d v="1899-12-30T12:34:04"/>
  </r>
  <r>
    <x v="1182"/>
    <x v="13"/>
    <d v="1899-12-30T12:32:16"/>
    <d v="1899-12-30T12:44:16"/>
  </r>
  <r>
    <x v="1183"/>
    <x v="13"/>
    <d v="1899-12-30T12:34:16"/>
    <d v="1899-12-30T12:41:31"/>
  </r>
  <r>
    <x v="1184"/>
    <x v="13"/>
    <d v="1899-12-30T12:40:31"/>
    <d v="1899-12-30T12:55:50"/>
  </r>
  <r>
    <x v="1185"/>
    <x v="13"/>
    <d v="1899-12-30T12:44:24"/>
    <d v="1899-12-30T12:50:34"/>
  </r>
  <r>
    <x v="1186"/>
    <x v="13"/>
    <d v="1899-12-30T12:47:36"/>
    <d v="1899-12-30T12:58:19"/>
  </r>
  <r>
    <x v="1187"/>
    <x v="13"/>
    <d v="1899-12-30T12:55:01"/>
    <d v="1899-12-30T13:02:55"/>
  </r>
  <r>
    <x v="1188"/>
    <x v="13"/>
    <d v="1899-12-30T12:57:05"/>
    <d v="1899-12-30T13:03:42"/>
  </r>
  <r>
    <x v="1189"/>
    <x v="13"/>
    <d v="1899-12-30T13:04:05"/>
    <d v="1899-12-30T13:17:51"/>
  </r>
  <r>
    <x v="141"/>
    <x v="13"/>
    <d v="1899-12-30T13:05:37"/>
    <d v="1899-12-30T13:10:29"/>
  </r>
  <r>
    <x v="1190"/>
    <x v="13"/>
    <d v="1899-12-30T13:11:14"/>
    <d v="1899-12-30T13:20:24"/>
  </r>
  <r>
    <x v="1191"/>
    <x v="13"/>
    <d v="1899-12-30T13:16:25"/>
    <d v="1899-12-30T13:30:47"/>
  </r>
  <r>
    <x v="1192"/>
    <x v="13"/>
    <d v="1899-12-30T13:18:52"/>
    <d v="1899-12-30T13:34:59"/>
  </r>
  <r>
    <x v="523"/>
    <x v="13"/>
    <d v="1899-12-30T13:23:55"/>
    <d v="1899-12-30T13:24:27"/>
  </r>
  <r>
    <x v="1193"/>
    <x v="13"/>
    <d v="1899-12-30T13:29:00"/>
    <d v="1899-12-30T13:32:10"/>
  </r>
  <r>
    <x v="1194"/>
    <x v="13"/>
    <d v="1899-12-30T13:31:01"/>
    <d v="1899-12-30T13:41:06"/>
  </r>
  <r>
    <x v="1195"/>
    <x v="13"/>
    <d v="1899-12-30T13:34:08"/>
    <d v="1899-12-30T13:49:36"/>
  </r>
  <r>
    <x v="1196"/>
    <x v="13"/>
    <d v="1899-12-30T13:42:19"/>
    <d v="1899-12-30T13:47:30"/>
  </r>
  <r>
    <x v="1197"/>
    <x v="13"/>
    <d v="1899-12-30T13:48:15"/>
    <d v="1899-12-30T13:52:06"/>
  </r>
  <r>
    <x v="1198"/>
    <x v="13"/>
    <d v="1899-12-30T13:50:28"/>
    <d v="1899-12-30T14:02:58"/>
  </r>
  <r>
    <x v="1199"/>
    <x v="13"/>
    <d v="1899-12-30T13:52:03"/>
    <d v="1899-12-30T13:54:32"/>
  </r>
  <r>
    <x v="1200"/>
    <x v="13"/>
    <d v="1899-12-30T13:58:10"/>
    <d v="1899-12-30T14:10:08"/>
  </r>
  <r>
    <x v="1201"/>
    <x v="13"/>
    <d v="1899-12-30T13:59:56"/>
    <d v="1899-12-30T14:12:29"/>
  </r>
  <r>
    <x v="1202"/>
    <x v="13"/>
    <d v="1899-12-30T14:03:20"/>
    <d v="1899-12-30T14:09:05"/>
  </r>
  <r>
    <x v="1203"/>
    <x v="13"/>
    <d v="1899-12-30T14:10:22"/>
    <d v="1899-12-30T14:14:11"/>
  </r>
  <r>
    <x v="1204"/>
    <x v="13"/>
    <d v="1899-12-30T14:18:33"/>
    <d v="1899-12-30T14:22:39"/>
  </r>
  <r>
    <x v="1205"/>
    <x v="13"/>
    <d v="1899-12-30T14:19:35"/>
    <d v="1899-12-30T14:20:18"/>
  </r>
  <r>
    <x v="1206"/>
    <x v="13"/>
    <d v="1899-12-30T14:20:53"/>
    <d v="1899-12-30T14:34:18"/>
  </r>
  <r>
    <x v="1207"/>
    <x v="13"/>
    <d v="1899-12-30T14:24:42"/>
    <d v="1899-12-30T14:29:21"/>
  </r>
  <r>
    <x v="1208"/>
    <x v="13"/>
    <d v="1899-12-30T14:27:37"/>
    <d v="1899-12-30T14:32:46"/>
  </r>
  <r>
    <x v="1059"/>
    <x v="13"/>
    <d v="1899-12-30T14:28:00"/>
    <d v="1899-12-30T14:41:36"/>
  </r>
  <r>
    <x v="1209"/>
    <x v="13"/>
    <d v="1899-12-30T14:28:04"/>
    <d v="1899-12-30T14:39:00"/>
  </r>
  <r>
    <x v="1210"/>
    <x v="13"/>
    <d v="1899-12-30T14:33:59"/>
    <d v="1899-12-30T14:38:25"/>
  </r>
  <r>
    <x v="1211"/>
    <x v="13"/>
    <d v="1899-12-30T14:38:16"/>
    <d v="1899-12-30T14:43:55"/>
  </r>
  <r>
    <x v="1212"/>
    <x v="13"/>
    <d v="1899-12-30T14:43:01"/>
    <d v="1899-12-30T14:54:28"/>
  </r>
  <r>
    <x v="1213"/>
    <x v="13"/>
    <d v="1899-12-30T14:46:07"/>
    <d v="1899-12-30T15:00:03"/>
  </r>
  <r>
    <x v="1214"/>
    <x v="13"/>
    <d v="1899-12-30T14:46:27"/>
    <d v="1899-12-30T15:00:28"/>
  </r>
  <r>
    <x v="1215"/>
    <x v="13"/>
    <d v="1899-12-30T14:53:56"/>
    <d v="1899-12-30T15:05:14"/>
  </r>
  <r>
    <x v="1216"/>
    <x v="13"/>
    <d v="1899-12-30T15:00:21"/>
    <d v="1899-12-30T15:04:59"/>
  </r>
  <r>
    <x v="923"/>
    <x v="14"/>
    <d v="1899-12-30T08:01:16"/>
    <d v="1899-12-30T08:04:55"/>
  </r>
  <r>
    <x v="1217"/>
    <x v="14"/>
    <d v="1899-12-30T08:02:36"/>
    <d v="1899-12-30T08:06:32"/>
  </r>
  <r>
    <x v="1218"/>
    <x v="14"/>
    <d v="1899-12-30T08:04:27"/>
    <d v="1899-12-30T08:06:25"/>
  </r>
  <r>
    <x v="1219"/>
    <x v="14"/>
    <d v="1899-12-30T08:11:52"/>
    <d v="1899-12-30T08:19:27"/>
  </r>
  <r>
    <x v="1220"/>
    <x v="14"/>
    <d v="1899-12-30T08:12:27"/>
    <d v="1899-12-30T08:18:17"/>
  </r>
  <r>
    <x v="1221"/>
    <x v="14"/>
    <d v="1899-12-30T08:17:46"/>
    <d v="1899-12-30T08:20:20"/>
  </r>
  <r>
    <x v="1222"/>
    <x v="14"/>
    <d v="1899-12-30T08:19:33"/>
    <d v="1899-12-30T08:26:58"/>
  </r>
  <r>
    <x v="1223"/>
    <x v="14"/>
    <d v="1899-12-30T08:20:20"/>
    <d v="1899-12-30T08:27:47"/>
  </r>
  <r>
    <x v="1224"/>
    <x v="14"/>
    <d v="1899-12-30T08:23:27"/>
    <d v="1899-12-30T08:29:05"/>
  </r>
  <r>
    <x v="1225"/>
    <x v="14"/>
    <d v="1899-12-30T08:24:03"/>
    <d v="1899-12-30T08:31:47"/>
  </r>
  <r>
    <x v="1226"/>
    <x v="14"/>
    <d v="1899-12-30T08:26:15"/>
    <d v="1899-12-30T08:28:19"/>
  </r>
  <r>
    <x v="1141"/>
    <x v="14"/>
    <d v="1899-12-30T08:29:47"/>
    <d v="1899-12-30T08:37:36"/>
  </r>
  <r>
    <x v="1227"/>
    <x v="14"/>
    <d v="1899-12-30T08:37:08"/>
    <d v="1899-12-30T08:42:59"/>
  </r>
  <r>
    <x v="1228"/>
    <x v="14"/>
    <d v="1899-12-30T08:40:38"/>
    <d v="1899-12-30T08:43:31"/>
  </r>
  <r>
    <x v="1229"/>
    <x v="14"/>
    <d v="1899-12-30T08:47:30"/>
    <d v="1899-12-30T08:58:13"/>
  </r>
  <r>
    <x v="1230"/>
    <x v="14"/>
    <d v="1899-12-30T08:54:43"/>
    <d v="1899-12-30T09:08:17"/>
  </r>
  <r>
    <x v="1231"/>
    <x v="14"/>
    <d v="1899-12-30T09:01:00"/>
    <d v="1899-12-30T09:16:00"/>
  </r>
  <r>
    <x v="68"/>
    <x v="14"/>
    <d v="1899-12-30T09:05:38"/>
    <d v="1899-12-30T09:13:35"/>
  </r>
  <r>
    <x v="1232"/>
    <x v="14"/>
    <d v="1899-12-30T09:08:27"/>
    <d v="1899-12-30T09:20:26"/>
  </r>
  <r>
    <x v="1233"/>
    <x v="14"/>
    <d v="1899-12-30T09:16:19"/>
    <d v="1899-12-30T09:20:30"/>
  </r>
  <r>
    <x v="1234"/>
    <x v="14"/>
    <d v="1899-12-30T09:19:25"/>
    <d v="1899-12-30T09:34:12"/>
  </r>
  <r>
    <x v="1235"/>
    <x v="14"/>
    <d v="1899-12-30T09:22:53"/>
    <d v="1899-12-30T09:30:32"/>
  </r>
  <r>
    <x v="1236"/>
    <x v="14"/>
    <d v="1899-12-30T09:28:22"/>
    <d v="1899-12-30T09:38:02"/>
  </r>
  <r>
    <x v="1237"/>
    <x v="14"/>
    <d v="1899-12-30T09:35:20"/>
    <d v="1899-12-30T09:36:33"/>
  </r>
  <r>
    <x v="1238"/>
    <x v="14"/>
    <d v="1899-12-30T09:41:28"/>
    <d v="1899-12-30T09:47:51"/>
  </r>
  <r>
    <x v="1239"/>
    <x v="14"/>
    <d v="1899-12-30T09:42:40"/>
    <d v="1899-12-30T09:48:36"/>
  </r>
  <r>
    <x v="1240"/>
    <x v="14"/>
    <d v="1899-12-30T09:42:42"/>
    <d v="1899-12-30T09:48:47"/>
  </r>
  <r>
    <x v="1241"/>
    <x v="14"/>
    <d v="1899-12-30T09:43:17"/>
    <d v="1899-12-30T09:44:05"/>
  </r>
  <r>
    <x v="1242"/>
    <x v="14"/>
    <d v="1899-12-30T09:46:00"/>
    <d v="1899-12-30T09:50:17"/>
  </r>
  <r>
    <x v="1243"/>
    <x v="14"/>
    <d v="1899-12-30T09:53:41"/>
    <d v="1899-12-30T09:59:44"/>
  </r>
  <r>
    <x v="1244"/>
    <x v="14"/>
    <d v="1899-12-30T09:57:31"/>
    <d v="1899-12-30T09:59:38"/>
  </r>
  <r>
    <x v="1245"/>
    <x v="14"/>
    <d v="1899-12-30T10:05:35"/>
    <d v="1899-12-30T10:15:11"/>
  </r>
  <r>
    <x v="1246"/>
    <x v="14"/>
    <d v="1899-12-30T10:06:01"/>
    <d v="1899-12-30T10:21:37"/>
  </r>
  <r>
    <x v="1247"/>
    <x v="14"/>
    <d v="1899-12-30T10:09:57"/>
    <d v="1899-12-30T10:22:28"/>
  </r>
  <r>
    <x v="1248"/>
    <x v="14"/>
    <d v="1899-12-30T10:16:32"/>
    <d v="1899-12-30T10:30:30"/>
  </r>
  <r>
    <x v="1249"/>
    <x v="14"/>
    <d v="1899-12-30T10:19:14"/>
    <d v="1899-12-30T10:19:38"/>
  </r>
  <r>
    <x v="1250"/>
    <x v="14"/>
    <d v="1899-12-30T10:20:17"/>
    <d v="1899-12-30T10:35:27"/>
  </r>
  <r>
    <x v="882"/>
    <x v="14"/>
    <d v="1899-12-30T10:24:58"/>
    <d v="1899-12-30T10:34:12"/>
  </r>
  <r>
    <x v="1251"/>
    <x v="14"/>
    <d v="1899-12-30T10:27:35"/>
    <d v="1899-12-30T10:41:32"/>
  </r>
  <r>
    <x v="1252"/>
    <x v="14"/>
    <d v="1899-12-30T10:29:43"/>
    <d v="1899-12-30T10:46:07"/>
  </r>
  <r>
    <x v="41"/>
    <x v="14"/>
    <d v="1899-12-30T10:37:48"/>
    <d v="1899-12-30T10:51:42"/>
  </r>
  <r>
    <x v="1253"/>
    <x v="14"/>
    <d v="1899-12-30T10:44:52"/>
    <d v="1899-12-30T10:55:54"/>
  </r>
  <r>
    <x v="839"/>
    <x v="14"/>
    <d v="1899-12-30T10:50:42"/>
    <d v="1899-12-30T11:01:20"/>
  </r>
  <r>
    <x v="1254"/>
    <x v="14"/>
    <d v="1899-12-30T10:54:36"/>
    <d v="1899-12-30T11:06:39"/>
  </r>
  <r>
    <x v="1245"/>
    <x v="14"/>
    <d v="1899-12-30T10:57:56"/>
    <d v="1899-12-30T10:58:44"/>
  </r>
  <r>
    <x v="1255"/>
    <x v="14"/>
    <d v="1899-12-30T11:04:11"/>
    <d v="1899-12-30T11:06:31"/>
  </r>
  <r>
    <x v="1256"/>
    <x v="14"/>
    <d v="1899-12-30T11:10:22"/>
    <d v="1899-12-30T11:20:11"/>
  </r>
  <r>
    <x v="1257"/>
    <x v="14"/>
    <d v="1899-12-30T11:17:53"/>
    <d v="1899-12-30T11:20:15"/>
  </r>
  <r>
    <x v="1258"/>
    <x v="14"/>
    <d v="1899-12-30T11:18:19"/>
    <d v="1899-12-30T11:31:22"/>
  </r>
  <r>
    <x v="230"/>
    <x v="14"/>
    <d v="1899-12-30T11:20:55"/>
    <d v="1899-12-30T11:28:59"/>
  </r>
  <r>
    <x v="1259"/>
    <x v="14"/>
    <d v="1899-12-30T11:21:07"/>
    <d v="1899-12-30T11:34:42"/>
  </r>
  <r>
    <x v="1260"/>
    <x v="14"/>
    <d v="1899-12-30T11:26:51"/>
    <d v="1899-12-30T11:40:58"/>
  </r>
  <r>
    <x v="1261"/>
    <x v="14"/>
    <d v="1899-12-30T11:28:48"/>
    <d v="1899-12-30T11:45:27"/>
  </r>
  <r>
    <x v="1262"/>
    <x v="14"/>
    <d v="1899-12-30T11:35:19"/>
    <d v="1899-12-30T11:35:27"/>
  </r>
  <r>
    <x v="1263"/>
    <x v="14"/>
    <d v="1899-12-30T11:37:32"/>
    <d v="1899-12-30T11:42:31"/>
  </r>
  <r>
    <x v="1264"/>
    <x v="14"/>
    <d v="1899-12-30T11:41:09"/>
    <d v="1899-12-30T11:55:11"/>
  </r>
  <r>
    <x v="523"/>
    <x v="14"/>
    <d v="1899-12-30T11:49:05"/>
    <d v="1899-12-30T11:51:06"/>
  </r>
  <r>
    <x v="1265"/>
    <x v="14"/>
    <d v="1899-12-30T11:50:19"/>
    <d v="1899-12-30T12:05:04"/>
  </r>
  <r>
    <x v="925"/>
    <x v="14"/>
    <d v="1899-12-30T11:57:17"/>
    <d v="1899-12-30T12:09:24"/>
  </r>
  <r>
    <x v="1266"/>
    <x v="14"/>
    <d v="1899-12-30T12:00:14"/>
    <d v="1899-12-30T12:07:18"/>
  </r>
  <r>
    <x v="1267"/>
    <x v="14"/>
    <d v="1899-12-30T12:04:06"/>
    <d v="1899-12-30T12:20:38"/>
  </r>
  <r>
    <x v="1268"/>
    <x v="14"/>
    <d v="1899-12-30T12:12:06"/>
    <d v="1899-12-30T12:13:57"/>
  </r>
  <r>
    <x v="1269"/>
    <x v="14"/>
    <d v="1899-12-30T12:17:17"/>
    <d v="1899-12-30T12:32:27"/>
  </r>
  <r>
    <x v="1270"/>
    <x v="14"/>
    <d v="1899-12-30T12:18:00"/>
    <d v="1899-12-30T12:20:14"/>
  </r>
  <r>
    <x v="1271"/>
    <x v="14"/>
    <d v="1899-12-30T12:21:54"/>
    <d v="1899-12-30T12:27:38"/>
  </r>
  <r>
    <x v="1272"/>
    <x v="14"/>
    <d v="1899-12-30T12:27:53"/>
    <d v="1899-12-30T12:36:51"/>
  </r>
  <r>
    <x v="1273"/>
    <x v="14"/>
    <d v="1899-12-30T12:32:18"/>
    <d v="1899-12-30T12:38:37"/>
  </r>
  <r>
    <x v="1274"/>
    <x v="14"/>
    <d v="1899-12-30T12:35:34"/>
    <d v="1899-12-30T12:46:21"/>
  </r>
  <r>
    <x v="1275"/>
    <x v="14"/>
    <d v="1899-12-30T12:39:36"/>
    <d v="1899-12-30T12:43:42"/>
  </r>
  <r>
    <x v="1276"/>
    <x v="14"/>
    <d v="1899-12-30T12:46:40"/>
    <d v="1899-12-30T12:54:31"/>
  </r>
  <r>
    <x v="1277"/>
    <x v="14"/>
    <d v="1899-12-30T12:54:53"/>
    <d v="1899-12-30T13:02:52"/>
  </r>
  <r>
    <x v="1026"/>
    <x v="14"/>
    <d v="1899-12-30T12:55:10"/>
    <d v="1899-12-30T12:57:35"/>
  </r>
  <r>
    <x v="1278"/>
    <x v="14"/>
    <d v="1899-12-30T13:00:58"/>
    <d v="1899-12-30T13:14:08"/>
  </r>
  <r>
    <x v="1279"/>
    <x v="14"/>
    <d v="1899-12-30T13:06:42"/>
    <d v="1899-12-30T13:21:24"/>
  </r>
  <r>
    <x v="1280"/>
    <x v="14"/>
    <d v="1899-12-30T13:08:34"/>
    <d v="1899-12-30T13:18:23"/>
  </r>
  <r>
    <x v="1281"/>
    <x v="14"/>
    <d v="1899-12-30T13:11:20"/>
    <d v="1899-12-30T13:23:17"/>
  </r>
  <r>
    <x v="1282"/>
    <x v="14"/>
    <d v="1899-12-30T13:16:29"/>
    <d v="1899-12-30T13:18:46"/>
  </r>
  <r>
    <x v="443"/>
    <x v="14"/>
    <d v="1899-12-30T13:21:24"/>
    <d v="1899-12-30T13:35:52"/>
  </r>
  <r>
    <x v="1283"/>
    <x v="14"/>
    <d v="1899-12-30T13:22:48"/>
    <d v="1899-12-30T13:32:26"/>
  </r>
  <r>
    <x v="1284"/>
    <x v="14"/>
    <d v="1899-12-30T13:30:41"/>
    <d v="1899-12-30T13:37:14"/>
  </r>
  <r>
    <x v="1285"/>
    <x v="14"/>
    <d v="1899-12-30T13:34:44"/>
    <d v="1899-12-30T13:48:16"/>
  </r>
  <r>
    <x v="406"/>
    <x v="14"/>
    <d v="1899-12-30T13:42:47"/>
    <d v="1899-12-30T13:56:45"/>
  </r>
  <r>
    <x v="1286"/>
    <x v="14"/>
    <d v="1899-12-30T13:48:43"/>
    <d v="1899-12-30T13:54:08"/>
  </r>
  <r>
    <x v="1287"/>
    <x v="14"/>
    <d v="1899-12-30T13:52:44"/>
    <d v="1899-12-30T14:08:45"/>
  </r>
  <r>
    <x v="1288"/>
    <x v="14"/>
    <d v="1899-12-30T13:54:58"/>
    <d v="1899-12-30T14:06:06"/>
  </r>
  <r>
    <x v="11"/>
    <x v="14"/>
    <d v="1899-12-30T14:02:42"/>
    <d v="1899-12-30T14:18:55"/>
  </r>
  <r>
    <x v="1120"/>
    <x v="14"/>
    <d v="1899-12-30T14:09:59"/>
    <d v="1899-12-30T14:19:00"/>
  </r>
  <r>
    <x v="152"/>
    <x v="14"/>
    <d v="1899-12-30T14:15:23"/>
    <d v="1899-12-30T14:24:11"/>
  </r>
  <r>
    <x v="1289"/>
    <x v="14"/>
    <d v="1899-12-30T14:19:52"/>
    <d v="1899-12-30T14:27:47"/>
  </r>
  <r>
    <x v="1290"/>
    <x v="14"/>
    <d v="1899-12-30T14:26:40"/>
    <d v="1899-12-30T14:38:43"/>
  </r>
  <r>
    <x v="1291"/>
    <x v="14"/>
    <d v="1899-12-30T14:26:50"/>
    <d v="1899-12-30T14:29:08"/>
  </r>
  <r>
    <x v="1292"/>
    <x v="14"/>
    <d v="1899-12-30T14:30:42"/>
    <d v="1899-12-30T14:36:46"/>
  </r>
  <r>
    <x v="1293"/>
    <x v="14"/>
    <d v="1899-12-30T14:35:16"/>
    <d v="1899-12-30T14:43:10"/>
  </r>
  <r>
    <x v="1294"/>
    <x v="14"/>
    <d v="1899-12-30T14:41:33"/>
    <d v="1899-12-30T14:50:10"/>
  </r>
  <r>
    <x v="1295"/>
    <x v="14"/>
    <d v="1899-12-30T14:45:15"/>
    <d v="1899-12-30T14:58:51"/>
  </r>
  <r>
    <x v="1296"/>
    <x v="14"/>
    <d v="1899-12-30T14:48:21"/>
    <d v="1899-12-30T14:56:59"/>
  </r>
  <r>
    <x v="1297"/>
    <x v="14"/>
    <d v="1899-12-30T14:53:47"/>
    <d v="1899-12-30T14:57:00"/>
  </r>
  <r>
    <x v="1298"/>
    <x v="14"/>
    <d v="1899-12-30T14:59:47"/>
    <d v="1899-12-30T15:05:01"/>
  </r>
  <r>
    <x v="1299"/>
    <x v="14"/>
    <d v="1899-12-30T15:01:37"/>
    <d v="1899-12-30T15:04:50"/>
  </r>
  <r>
    <x v="265"/>
    <x v="15"/>
    <d v="1899-12-30T08:04:12"/>
    <d v="1899-12-30T08:19:15"/>
  </r>
  <r>
    <x v="1300"/>
    <x v="15"/>
    <d v="1899-12-30T08:05:41"/>
    <d v="1899-12-30T08:13:48"/>
  </r>
  <r>
    <x v="1301"/>
    <x v="15"/>
    <d v="1899-12-30T08:09:59"/>
    <d v="1899-12-30T08:13:12"/>
  </r>
  <r>
    <x v="1302"/>
    <x v="15"/>
    <d v="1899-12-30T08:16:44"/>
    <d v="1899-12-30T08:19:22"/>
  </r>
  <r>
    <x v="1303"/>
    <x v="15"/>
    <d v="1899-12-30T08:21:14"/>
    <d v="1899-12-30T08:29:57"/>
  </r>
  <r>
    <x v="1304"/>
    <x v="15"/>
    <d v="1899-12-30T08:22:16"/>
    <d v="1899-12-30T08:34:04"/>
  </r>
  <r>
    <x v="1305"/>
    <x v="15"/>
    <d v="1899-12-30T08:24:36"/>
    <d v="1899-12-30T08:36:01"/>
  </r>
  <r>
    <x v="1306"/>
    <x v="15"/>
    <d v="1899-12-30T08:25:52"/>
    <d v="1899-12-30T08:33:01"/>
  </r>
  <r>
    <x v="1307"/>
    <x v="15"/>
    <d v="1899-12-30T08:33:25"/>
    <d v="1899-12-30T08:36:27"/>
  </r>
  <r>
    <x v="1308"/>
    <x v="15"/>
    <d v="1899-12-30T08:38:17"/>
    <d v="1899-12-30T08:51:05"/>
  </r>
  <r>
    <x v="1309"/>
    <x v="15"/>
    <d v="1899-12-30T08:39:17"/>
    <d v="1899-12-30T08:48:01"/>
  </r>
  <r>
    <x v="1310"/>
    <x v="15"/>
    <d v="1899-12-30T08:41:54"/>
    <d v="1899-12-30T08:52:42"/>
  </r>
  <r>
    <x v="542"/>
    <x v="15"/>
    <d v="1899-12-30T08:43:13"/>
    <d v="1899-12-30T08:52:21"/>
  </r>
  <r>
    <x v="1311"/>
    <x v="15"/>
    <d v="1899-12-30T08:51:11"/>
    <d v="1899-12-30T08:59:11"/>
  </r>
  <r>
    <x v="1312"/>
    <x v="15"/>
    <d v="1899-12-30T08:53:10"/>
    <d v="1899-12-30T09:05:08"/>
  </r>
  <r>
    <x v="1313"/>
    <x v="15"/>
    <d v="1899-12-30T08:54:58"/>
    <d v="1899-12-30T08:56:21"/>
  </r>
  <r>
    <x v="1314"/>
    <x v="15"/>
    <d v="1899-12-30T08:57:04"/>
    <d v="1899-12-30T09:13:09"/>
  </r>
  <r>
    <x v="1315"/>
    <x v="15"/>
    <d v="1899-12-30T09:03:56"/>
    <d v="1899-12-30T09:17:00"/>
  </r>
  <r>
    <x v="1316"/>
    <x v="15"/>
    <d v="1899-12-30T09:06:58"/>
    <d v="1899-12-30T09:20:35"/>
  </r>
  <r>
    <x v="1317"/>
    <x v="15"/>
    <d v="1899-12-30T09:07:52"/>
    <d v="1899-12-30T09:19:15"/>
  </r>
  <r>
    <x v="1318"/>
    <x v="15"/>
    <d v="1899-12-30T09:09:27"/>
    <d v="1899-12-30T09:20:39"/>
  </r>
  <r>
    <x v="1319"/>
    <x v="15"/>
    <d v="1899-12-30T09:12:40"/>
    <d v="1899-12-30T09:27:09"/>
  </r>
  <r>
    <x v="1320"/>
    <x v="15"/>
    <d v="1899-12-30T09:16:21"/>
    <d v="1899-12-30T09:27:03"/>
  </r>
  <r>
    <x v="1321"/>
    <x v="15"/>
    <d v="1899-12-30T09:24:37"/>
    <d v="1899-12-30T09:31:17"/>
  </r>
  <r>
    <x v="1322"/>
    <x v="15"/>
    <d v="1899-12-30T09:27:07"/>
    <d v="1899-12-30T09:30:41"/>
  </r>
  <r>
    <x v="1323"/>
    <x v="15"/>
    <d v="1899-12-30T09:27:14"/>
    <d v="1899-12-30T09:28:29"/>
  </r>
  <r>
    <x v="1324"/>
    <x v="15"/>
    <d v="1899-12-30T09:29:02"/>
    <d v="1899-12-30T09:44:21"/>
  </r>
  <r>
    <x v="978"/>
    <x v="15"/>
    <d v="1899-12-30T09:30:27"/>
    <d v="1899-12-30T09:35:40"/>
  </r>
  <r>
    <x v="1325"/>
    <x v="15"/>
    <d v="1899-12-30T09:34:03"/>
    <d v="1899-12-30T09:42:21"/>
  </r>
  <r>
    <x v="1326"/>
    <x v="15"/>
    <d v="1899-12-30T09:35:22"/>
    <d v="1899-12-30T09:47:34"/>
  </r>
  <r>
    <x v="143"/>
    <x v="15"/>
    <d v="1899-12-30T09:39:48"/>
    <d v="1899-12-30T09:47:53"/>
  </r>
  <r>
    <x v="1327"/>
    <x v="15"/>
    <d v="1899-12-30T09:45:14"/>
    <d v="1899-12-30T09:53:06"/>
  </r>
  <r>
    <x v="1328"/>
    <x v="15"/>
    <d v="1899-12-30T09:49:24"/>
    <d v="1899-12-30T10:04:21"/>
  </r>
  <r>
    <x v="1329"/>
    <x v="15"/>
    <d v="1899-12-30T09:55:28"/>
    <d v="1899-12-30T10:01:47"/>
  </r>
  <r>
    <x v="1330"/>
    <x v="15"/>
    <d v="1899-12-30T10:02:41"/>
    <d v="1899-12-30T10:08:26"/>
  </r>
  <r>
    <x v="1331"/>
    <x v="15"/>
    <d v="1899-12-30T10:08:17"/>
    <d v="1899-12-30T10:17:14"/>
  </r>
  <r>
    <x v="1332"/>
    <x v="15"/>
    <d v="1899-12-30T10:12:53"/>
    <d v="1899-12-30T10:16:19"/>
  </r>
  <r>
    <x v="1333"/>
    <x v="15"/>
    <d v="1899-12-30T10:12:55"/>
    <d v="1899-12-30T10:14:27"/>
  </r>
  <r>
    <x v="1334"/>
    <x v="15"/>
    <d v="1899-12-30T10:18:30"/>
    <d v="1899-12-30T10:34:27"/>
  </r>
  <r>
    <x v="1335"/>
    <x v="15"/>
    <d v="1899-12-30T10:21:07"/>
    <d v="1899-12-30T10:30:11"/>
  </r>
  <r>
    <x v="23"/>
    <x v="15"/>
    <d v="1899-12-30T10:28:23"/>
    <d v="1899-12-30T10:41:11"/>
  </r>
  <r>
    <x v="1336"/>
    <x v="15"/>
    <d v="1899-12-30T10:34:46"/>
    <d v="1899-12-30T10:44:39"/>
  </r>
  <r>
    <x v="1337"/>
    <x v="15"/>
    <d v="1899-12-30T10:36:16"/>
    <d v="1899-12-30T10:42:44"/>
  </r>
  <r>
    <x v="1338"/>
    <x v="15"/>
    <d v="1899-12-30T10:42:40"/>
    <d v="1899-12-30T10:44:27"/>
  </r>
  <r>
    <x v="1339"/>
    <x v="15"/>
    <d v="1899-12-30T10:43:24"/>
    <d v="1899-12-30T10:55:28"/>
  </r>
  <r>
    <x v="28"/>
    <x v="15"/>
    <d v="1899-12-30T10:46:36"/>
    <d v="1899-12-30T11:02:11"/>
  </r>
  <r>
    <x v="1340"/>
    <x v="15"/>
    <d v="1899-12-30T10:53:39"/>
    <d v="1899-12-30T10:59:49"/>
  </r>
  <r>
    <x v="1341"/>
    <x v="15"/>
    <d v="1899-12-30T10:54:56"/>
    <d v="1899-12-30T11:00:26"/>
  </r>
  <r>
    <x v="1342"/>
    <x v="15"/>
    <d v="1899-12-30T11:01:24"/>
    <d v="1899-12-30T11:15:09"/>
  </r>
  <r>
    <x v="1343"/>
    <x v="15"/>
    <d v="1899-12-30T11:09:27"/>
    <d v="1899-12-30T11:24:26"/>
  </r>
  <r>
    <x v="1344"/>
    <x v="15"/>
    <d v="1899-12-30T11:16:23"/>
    <d v="1899-12-30T11:18:29"/>
  </r>
  <r>
    <x v="1345"/>
    <x v="15"/>
    <d v="1899-12-30T11:19:31"/>
    <d v="1899-12-30T11:20:33"/>
  </r>
  <r>
    <x v="1346"/>
    <x v="15"/>
    <d v="1899-12-30T11:25:18"/>
    <d v="1899-12-30T11:25:45"/>
  </r>
  <r>
    <x v="1347"/>
    <x v="15"/>
    <d v="1899-12-30T11:32:23"/>
    <d v="1899-12-30T11:47:33"/>
  </r>
  <r>
    <x v="442"/>
    <x v="15"/>
    <d v="1899-12-30T11:36:22"/>
    <d v="1899-12-30T11:45:06"/>
  </r>
  <r>
    <x v="1348"/>
    <x v="15"/>
    <d v="1899-12-30T11:40:47"/>
    <d v="1899-12-30T11:53:13"/>
  </r>
  <r>
    <x v="1349"/>
    <x v="15"/>
    <d v="1899-12-30T11:42:18"/>
    <d v="1899-12-30T11:54:26"/>
  </r>
  <r>
    <x v="1350"/>
    <x v="15"/>
    <d v="1899-12-30T11:43:15"/>
    <d v="1899-12-30T11:44:04"/>
  </r>
  <r>
    <x v="1351"/>
    <x v="15"/>
    <d v="1899-12-30T11:46:30"/>
    <d v="1899-12-30T11:56:39"/>
  </r>
  <r>
    <x v="1352"/>
    <x v="15"/>
    <d v="1899-12-30T11:48:54"/>
    <d v="1899-12-30T11:53:35"/>
  </r>
  <r>
    <x v="1353"/>
    <x v="15"/>
    <d v="1899-12-30T11:49:33"/>
    <d v="1899-12-30T12:04:33"/>
  </r>
  <r>
    <x v="1354"/>
    <x v="15"/>
    <d v="1899-12-30T11:51:36"/>
    <d v="1899-12-30T11:52:18"/>
  </r>
  <r>
    <x v="1355"/>
    <x v="15"/>
    <d v="1899-12-30T11:54:43"/>
    <d v="1899-12-30T12:03:01"/>
  </r>
  <r>
    <x v="1356"/>
    <x v="15"/>
    <d v="1899-12-30T11:57:57"/>
    <d v="1899-12-30T12:02:49"/>
  </r>
  <r>
    <x v="1357"/>
    <x v="15"/>
    <d v="1899-12-30T12:04:25"/>
    <d v="1899-12-30T12:19:12"/>
  </r>
  <r>
    <x v="1358"/>
    <x v="15"/>
    <d v="1899-12-30T12:08:24"/>
    <d v="1899-12-30T12:20:16"/>
  </r>
  <r>
    <x v="103"/>
    <x v="15"/>
    <d v="1899-12-30T12:08:48"/>
    <d v="1899-12-30T12:19:30"/>
  </r>
  <r>
    <x v="1359"/>
    <x v="15"/>
    <d v="1899-12-30T12:10:17"/>
    <d v="1899-12-30T12:17:45"/>
  </r>
  <r>
    <x v="1360"/>
    <x v="15"/>
    <d v="1899-12-30T12:18:18"/>
    <d v="1899-12-30T12:34:40"/>
  </r>
  <r>
    <x v="1361"/>
    <x v="15"/>
    <d v="1899-12-30T12:21:47"/>
    <d v="1899-12-30T12:28:09"/>
  </r>
  <r>
    <x v="1362"/>
    <x v="15"/>
    <d v="1899-12-30T12:25:09"/>
    <d v="1899-12-30T12:38:41"/>
  </r>
  <r>
    <x v="1363"/>
    <x v="15"/>
    <d v="1899-12-30T12:28:16"/>
    <d v="1899-12-30T12:43:38"/>
  </r>
  <r>
    <x v="842"/>
    <x v="15"/>
    <d v="1899-12-30T12:36:18"/>
    <d v="1899-12-30T12:41:17"/>
  </r>
  <r>
    <x v="1364"/>
    <x v="15"/>
    <d v="1899-12-30T12:41:04"/>
    <d v="1899-12-30T12:48:14"/>
  </r>
  <r>
    <x v="1365"/>
    <x v="15"/>
    <d v="1899-12-30T12:49:01"/>
    <d v="1899-12-30T13:05:21"/>
  </r>
  <r>
    <x v="1366"/>
    <x v="15"/>
    <d v="1899-12-30T12:56:52"/>
    <d v="1899-12-30T13:09:46"/>
  </r>
  <r>
    <x v="1367"/>
    <x v="15"/>
    <d v="1899-12-30T12:58:28"/>
    <d v="1899-12-30T13:01:04"/>
  </r>
  <r>
    <x v="1368"/>
    <x v="15"/>
    <d v="1899-12-30T13:03:31"/>
    <d v="1899-12-30T13:14:59"/>
  </r>
  <r>
    <x v="1369"/>
    <x v="15"/>
    <d v="1899-12-30T13:04:29"/>
    <d v="1899-12-30T13:13:32"/>
  </r>
  <r>
    <x v="1370"/>
    <x v="15"/>
    <d v="1899-12-30T13:08:17"/>
    <d v="1899-12-30T13:10:47"/>
  </r>
  <r>
    <x v="1371"/>
    <x v="15"/>
    <d v="1899-12-30T13:08:44"/>
    <d v="1899-12-30T13:13:04"/>
  </r>
  <r>
    <x v="1372"/>
    <x v="15"/>
    <d v="1899-12-30T13:14:13"/>
    <d v="1899-12-30T13:27:42"/>
  </r>
  <r>
    <x v="1373"/>
    <x v="15"/>
    <d v="1899-12-30T13:19:05"/>
    <d v="1899-12-30T13:23:20"/>
  </r>
  <r>
    <x v="1374"/>
    <x v="15"/>
    <d v="1899-12-30T13:26:49"/>
    <d v="1899-12-30T13:42:39"/>
  </r>
  <r>
    <x v="1375"/>
    <x v="15"/>
    <d v="1899-12-30T13:29:14"/>
    <d v="1899-12-30T13:41:05"/>
  </r>
  <r>
    <x v="544"/>
    <x v="15"/>
    <d v="1899-12-30T13:31:25"/>
    <d v="1899-12-30T13:37:24"/>
  </r>
  <r>
    <x v="1376"/>
    <x v="15"/>
    <d v="1899-12-30T13:39:04"/>
    <d v="1899-12-30T13:39:51"/>
  </r>
  <r>
    <x v="1377"/>
    <x v="15"/>
    <d v="1899-12-30T13:40:31"/>
    <d v="1899-12-30T13:52:42"/>
  </r>
  <r>
    <x v="1378"/>
    <x v="15"/>
    <d v="1899-12-30T13:44:35"/>
    <d v="1899-12-30T13:52:59"/>
  </r>
  <r>
    <x v="1379"/>
    <x v="15"/>
    <d v="1899-12-30T13:45:26"/>
    <d v="1899-12-30T13:47:27"/>
  </r>
  <r>
    <x v="741"/>
    <x v="15"/>
    <d v="1899-12-30T13:45:27"/>
    <d v="1899-12-30T13:56:29"/>
  </r>
  <r>
    <x v="1380"/>
    <x v="15"/>
    <d v="1899-12-30T13:49:11"/>
    <d v="1899-12-30T13:50:47"/>
  </r>
  <r>
    <x v="1381"/>
    <x v="15"/>
    <d v="1899-12-30T13:50:19"/>
    <d v="1899-12-30T13:58:48"/>
  </r>
  <r>
    <x v="1382"/>
    <x v="15"/>
    <d v="1899-12-30T13:53:03"/>
    <d v="1899-12-30T14:01:46"/>
  </r>
  <r>
    <x v="1383"/>
    <x v="15"/>
    <d v="1899-12-30T13:59:35"/>
    <d v="1899-12-30T14:02:40"/>
  </r>
  <r>
    <x v="1384"/>
    <x v="15"/>
    <d v="1899-12-30T14:04:36"/>
    <d v="1899-12-30T14:12:10"/>
  </r>
  <r>
    <x v="41"/>
    <x v="15"/>
    <d v="1899-12-30T14:09:20"/>
    <d v="1899-12-30T14:10:08"/>
  </r>
  <r>
    <x v="1385"/>
    <x v="15"/>
    <d v="1899-12-30T14:14:17"/>
    <d v="1899-12-30T14:22:05"/>
  </r>
  <r>
    <x v="1386"/>
    <x v="15"/>
    <d v="1899-12-30T14:14:40"/>
    <d v="1899-12-30T14:26:21"/>
  </r>
  <r>
    <x v="1387"/>
    <x v="15"/>
    <d v="1899-12-30T14:19:09"/>
    <d v="1899-12-30T14:29:11"/>
  </r>
  <r>
    <x v="1388"/>
    <x v="15"/>
    <d v="1899-12-30T14:22:03"/>
    <d v="1899-12-30T14:32:09"/>
  </r>
  <r>
    <x v="1389"/>
    <x v="15"/>
    <d v="1899-12-30T14:24:50"/>
    <d v="1899-12-30T14:39:28"/>
  </r>
  <r>
    <x v="1390"/>
    <x v="15"/>
    <d v="1899-12-30T14:27:03"/>
    <d v="1899-12-30T14:28:04"/>
  </r>
  <r>
    <x v="1391"/>
    <x v="15"/>
    <d v="1899-12-30T14:33:53"/>
    <d v="1899-12-30T14:40:36"/>
  </r>
  <r>
    <x v="1392"/>
    <x v="15"/>
    <d v="1899-12-30T14:39:51"/>
    <d v="1899-12-30T14:53:50"/>
  </r>
  <r>
    <x v="1393"/>
    <x v="15"/>
    <d v="1899-12-30T14:45:11"/>
    <d v="1899-12-30T14:56:09"/>
  </r>
  <r>
    <x v="1394"/>
    <x v="15"/>
    <d v="1899-12-30T14:50:18"/>
    <d v="1899-12-30T14:54:07"/>
  </r>
  <r>
    <x v="1395"/>
    <x v="15"/>
    <d v="1899-12-30T14:55:00"/>
    <d v="1899-12-30T15:01:03"/>
  </r>
  <r>
    <x v="1396"/>
    <x v="15"/>
    <d v="1899-12-30T15:01:31"/>
    <d v="1899-12-30T15:16:38"/>
  </r>
  <r>
    <x v="1397"/>
    <x v="16"/>
    <d v="1899-12-30T08:05:07"/>
    <d v="1899-12-30T08:16:07"/>
  </r>
  <r>
    <x v="1398"/>
    <x v="16"/>
    <d v="1899-12-30T08:11:42"/>
    <d v="1899-12-30T08:18:54"/>
  </r>
  <r>
    <x v="1399"/>
    <x v="16"/>
    <d v="1899-12-30T08:13:37"/>
    <d v="1899-12-30T08:14:56"/>
  </r>
  <r>
    <x v="1400"/>
    <x v="16"/>
    <d v="1899-12-30T08:18:19"/>
    <d v="1899-12-30T08:34:43"/>
  </r>
  <r>
    <x v="575"/>
    <x v="16"/>
    <d v="1899-12-30T08:23:51"/>
    <d v="1899-12-30T08:27:05"/>
  </r>
  <r>
    <x v="1401"/>
    <x v="16"/>
    <d v="1899-12-30T08:27:51"/>
    <d v="1899-12-30T08:40:52"/>
  </r>
  <r>
    <x v="1402"/>
    <x v="16"/>
    <d v="1899-12-30T08:28:50"/>
    <d v="1899-12-30T08:43:09"/>
  </r>
  <r>
    <x v="275"/>
    <x v="16"/>
    <d v="1899-12-30T08:32:41"/>
    <d v="1899-12-30T08:37:22"/>
  </r>
  <r>
    <x v="1403"/>
    <x v="16"/>
    <d v="1899-12-30T08:36:42"/>
    <d v="1899-12-30T08:43:52"/>
  </r>
  <r>
    <x v="1404"/>
    <x v="16"/>
    <d v="1899-12-30T08:43:24"/>
    <d v="1899-12-30T08:59:59"/>
  </r>
  <r>
    <x v="1405"/>
    <x v="16"/>
    <d v="1899-12-30T08:49:32"/>
    <d v="1899-12-30T08:54:30"/>
  </r>
  <r>
    <x v="1406"/>
    <x v="16"/>
    <d v="1899-12-30T08:50:42"/>
    <d v="1899-12-30T08:53:51"/>
  </r>
  <r>
    <x v="1407"/>
    <x v="16"/>
    <d v="1899-12-30T08:51:48"/>
    <d v="1899-12-30T09:01:40"/>
  </r>
  <r>
    <x v="1408"/>
    <x v="16"/>
    <d v="1899-12-30T08:56:00"/>
    <d v="1899-12-30T09:05:31"/>
  </r>
  <r>
    <x v="1409"/>
    <x v="16"/>
    <d v="1899-12-30T08:56:48"/>
    <d v="1899-12-30T09:04:12"/>
  </r>
  <r>
    <x v="1410"/>
    <x v="16"/>
    <d v="1899-12-30T09:04:24"/>
    <d v="1899-12-30T09:18:18"/>
  </r>
  <r>
    <x v="1411"/>
    <x v="16"/>
    <d v="1899-12-30T09:10:31"/>
    <d v="1899-12-30T09:25:50"/>
  </r>
  <r>
    <x v="1412"/>
    <x v="16"/>
    <d v="1899-12-30T09:16:24"/>
    <d v="1899-12-30T09:21:22"/>
  </r>
  <r>
    <x v="1413"/>
    <x v="16"/>
    <d v="1899-12-30T09:16:50"/>
    <d v="1899-12-30T09:23:35"/>
  </r>
  <r>
    <x v="1414"/>
    <x v="16"/>
    <d v="1899-12-30T09:22:09"/>
    <d v="1899-12-30T09:33:05"/>
  </r>
  <r>
    <x v="1415"/>
    <x v="16"/>
    <d v="1899-12-30T09:23:48"/>
    <d v="1899-12-30T09:29:39"/>
  </r>
  <r>
    <x v="1416"/>
    <x v="16"/>
    <d v="1899-12-30T09:24:25"/>
    <d v="1899-12-30T09:27:23"/>
  </r>
  <r>
    <x v="1290"/>
    <x v="16"/>
    <d v="1899-12-30T09:32:27"/>
    <d v="1899-12-30T09:42:07"/>
  </r>
  <r>
    <x v="1417"/>
    <x v="16"/>
    <d v="1899-12-30T09:34:18"/>
    <d v="1899-12-30T09:39:31"/>
  </r>
  <r>
    <x v="1418"/>
    <x v="16"/>
    <d v="1899-12-30T09:34:50"/>
    <d v="1899-12-30T09:49:27"/>
  </r>
  <r>
    <x v="1419"/>
    <x v="16"/>
    <d v="1899-12-30T09:39:48"/>
    <d v="1899-12-30T09:45:10"/>
  </r>
  <r>
    <x v="1083"/>
    <x v="16"/>
    <d v="1899-12-30T09:43:57"/>
    <d v="1899-12-30T09:51:54"/>
  </r>
  <r>
    <x v="1420"/>
    <x v="16"/>
    <d v="1899-12-30T09:50:06"/>
    <d v="1899-12-30T09:54:02"/>
  </r>
  <r>
    <x v="1421"/>
    <x v="16"/>
    <d v="1899-12-30T09:50:14"/>
    <d v="1899-12-30T09:52:40"/>
  </r>
  <r>
    <x v="1422"/>
    <x v="16"/>
    <d v="1899-12-30T09:51:11"/>
    <d v="1899-12-30T09:59:20"/>
  </r>
  <r>
    <x v="429"/>
    <x v="16"/>
    <d v="1899-12-30T09:56:52"/>
    <d v="1899-12-30T10:10:09"/>
  </r>
  <r>
    <x v="1423"/>
    <x v="16"/>
    <d v="1899-12-30T10:04:55"/>
    <d v="1899-12-30T10:05:45"/>
  </r>
  <r>
    <x v="1424"/>
    <x v="16"/>
    <d v="1899-12-30T10:07:31"/>
    <d v="1899-12-30T10:21:12"/>
  </r>
  <r>
    <x v="1425"/>
    <x v="16"/>
    <d v="1899-12-30T10:15:03"/>
    <d v="1899-12-30T10:25:41"/>
  </r>
  <r>
    <x v="48"/>
    <x v="16"/>
    <d v="1899-12-30T10:19:16"/>
    <d v="1899-12-30T10:31:31"/>
  </r>
  <r>
    <x v="797"/>
    <x v="16"/>
    <d v="1899-12-30T10:25:38"/>
    <d v="1899-12-30T10:39:58"/>
  </r>
  <r>
    <x v="354"/>
    <x v="16"/>
    <d v="1899-12-30T10:31:56"/>
    <d v="1899-12-30T10:40:17"/>
  </r>
  <r>
    <x v="1426"/>
    <x v="16"/>
    <d v="1899-12-30T10:36:56"/>
    <d v="1899-12-30T10:50:40"/>
  </r>
  <r>
    <x v="1427"/>
    <x v="16"/>
    <d v="1899-12-30T10:42:10"/>
    <d v="1899-12-30T10:49:26"/>
  </r>
  <r>
    <x v="1428"/>
    <x v="16"/>
    <d v="1899-12-30T10:48:04"/>
    <d v="1899-12-30T10:56:11"/>
  </r>
  <r>
    <x v="1429"/>
    <x v="16"/>
    <d v="1899-12-30T10:51:08"/>
    <d v="1899-12-30T10:57:51"/>
  </r>
  <r>
    <x v="1430"/>
    <x v="16"/>
    <d v="1899-12-30T10:53:26"/>
    <d v="1899-12-30T10:53:54"/>
  </r>
  <r>
    <x v="1431"/>
    <x v="16"/>
    <d v="1899-12-30T11:00:46"/>
    <d v="1899-12-30T11:11:29"/>
  </r>
  <r>
    <x v="1432"/>
    <x v="16"/>
    <d v="1899-12-30T11:07:54"/>
    <d v="1899-12-30T11:24:18"/>
  </r>
  <r>
    <x v="1433"/>
    <x v="16"/>
    <d v="1899-12-30T11:10:32"/>
    <d v="1899-12-30T11:17:13"/>
  </r>
  <r>
    <x v="1434"/>
    <x v="16"/>
    <d v="1899-12-30T11:17:55"/>
    <d v="1899-12-30T11:24:33"/>
  </r>
  <r>
    <x v="1435"/>
    <x v="16"/>
    <d v="1899-12-30T11:21:07"/>
    <d v="1899-12-30T11:24:46"/>
  </r>
  <r>
    <x v="1436"/>
    <x v="16"/>
    <d v="1899-12-30T11:22:21"/>
    <d v="1899-12-30T11:24:05"/>
  </r>
  <r>
    <x v="1437"/>
    <x v="16"/>
    <d v="1899-12-30T11:25:19"/>
    <d v="1899-12-30T11:27:23"/>
  </r>
  <r>
    <x v="1438"/>
    <x v="16"/>
    <d v="1899-12-30T11:26:54"/>
    <d v="1899-12-30T11:41:04"/>
  </r>
  <r>
    <x v="1439"/>
    <x v="16"/>
    <d v="1899-12-30T11:28:03"/>
    <d v="1899-12-30T11:37:20"/>
  </r>
  <r>
    <x v="1440"/>
    <x v="16"/>
    <d v="1899-12-30T11:30:35"/>
    <d v="1899-12-30T11:34:52"/>
  </r>
  <r>
    <x v="1441"/>
    <x v="16"/>
    <d v="1899-12-30T11:37:47"/>
    <d v="1899-12-30T11:43:28"/>
  </r>
  <r>
    <x v="1325"/>
    <x v="16"/>
    <d v="1899-12-30T11:39:19"/>
    <d v="1899-12-30T11:55:30"/>
  </r>
  <r>
    <x v="949"/>
    <x v="16"/>
    <d v="1899-12-30T11:40:04"/>
    <d v="1899-12-30T11:52:29"/>
  </r>
  <r>
    <x v="419"/>
    <x v="16"/>
    <d v="1899-12-30T11:45:15"/>
    <d v="1899-12-30T11:53:14"/>
  </r>
  <r>
    <x v="1442"/>
    <x v="16"/>
    <d v="1899-12-30T11:53:08"/>
    <d v="1899-12-30T11:59:28"/>
  </r>
  <r>
    <x v="1443"/>
    <x v="16"/>
    <d v="1899-12-30T11:53:37"/>
    <d v="1899-12-30T11:58:57"/>
  </r>
  <r>
    <x v="1444"/>
    <x v="16"/>
    <d v="1899-12-30T11:56:15"/>
    <d v="1899-12-30T11:56:56"/>
  </r>
  <r>
    <x v="1445"/>
    <x v="16"/>
    <d v="1899-12-30T11:57:04"/>
    <d v="1899-12-30T12:07:38"/>
  </r>
  <r>
    <x v="1446"/>
    <x v="16"/>
    <d v="1899-12-30T12:00:24"/>
    <d v="1899-12-30T12:14:10"/>
  </r>
  <r>
    <x v="1447"/>
    <x v="16"/>
    <d v="1899-12-30T12:06:17"/>
    <d v="1899-12-30T12:19:17"/>
  </r>
  <r>
    <x v="1448"/>
    <x v="16"/>
    <d v="1899-12-30T12:07:51"/>
    <d v="1899-12-30T12:10:58"/>
  </r>
  <r>
    <x v="1449"/>
    <x v="16"/>
    <d v="1899-12-30T12:14:46"/>
    <d v="1899-12-30T12:30:44"/>
  </r>
  <r>
    <x v="1450"/>
    <x v="16"/>
    <d v="1899-12-30T12:19:47"/>
    <d v="1899-12-30T12:33:11"/>
  </r>
  <r>
    <x v="1451"/>
    <x v="16"/>
    <d v="1899-12-30T12:20:51"/>
    <d v="1899-12-30T12:25:56"/>
  </r>
  <r>
    <x v="58"/>
    <x v="16"/>
    <d v="1899-12-30T12:26:36"/>
    <d v="1899-12-30T12:38:33"/>
  </r>
  <r>
    <x v="1452"/>
    <x v="16"/>
    <d v="1899-12-30T12:31:02"/>
    <d v="1899-12-30T12:38:25"/>
  </r>
  <r>
    <x v="1453"/>
    <x v="16"/>
    <d v="1899-12-30T12:32:09"/>
    <d v="1899-12-30T12:38:24"/>
  </r>
  <r>
    <x v="64"/>
    <x v="16"/>
    <d v="1899-12-30T12:34:28"/>
    <d v="1899-12-30T12:50:06"/>
  </r>
  <r>
    <x v="1454"/>
    <x v="16"/>
    <d v="1899-12-30T12:37:13"/>
    <d v="1899-12-30T12:52:43"/>
  </r>
  <r>
    <x v="1455"/>
    <x v="16"/>
    <d v="1899-12-30T12:38:14"/>
    <d v="1899-12-30T12:38:56"/>
  </r>
  <r>
    <x v="1456"/>
    <x v="16"/>
    <d v="1899-12-30T12:45:45"/>
    <d v="1899-12-30T12:53:38"/>
  </r>
  <r>
    <x v="644"/>
    <x v="16"/>
    <d v="1899-12-30T12:49:46"/>
    <d v="1899-12-30T12:53:33"/>
  </r>
  <r>
    <x v="1457"/>
    <x v="16"/>
    <d v="1899-12-30T12:50:55"/>
    <d v="1899-12-30T13:00:46"/>
  </r>
  <r>
    <x v="1458"/>
    <x v="16"/>
    <d v="1899-12-30T12:57:05"/>
    <d v="1899-12-30T12:59:04"/>
  </r>
  <r>
    <x v="1440"/>
    <x v="16"/>
    <d v="1899-12-30T13:02:16"/>
    <d v="1899-12-30T13:11:22"/>
  </r>
  <r>
    <x v="1459"/>
    <x v="16"/>
    <d v="1899-12-30T13:02:39"/>
    <d v="1899-12-30T13:08:39"/>
  </r>
  <r>
    <x v="1460"/>
    <x v="16"/>
    <d v="1899-12-30T13:09:58"/>
    <d v="1899-12-30T13:13:07"/>
  </r>
  <r>
    <x v="1440"/>
    <x v="16"/>
    <d v="1899-12-30T13:14:49"/>
    <d v="1899-12-30T13:21:00"/>
  </r>
  <r>
    <x v="23"/>
    <x v="16"/>
    <d v="1899-12-30T13:16:37"/>
    <d v="1899-12-30T13:20:12"/>
  </r>
  <r>
    <x v="1461"/>
    <x v="16"/>
    <d v="1899-12-30T13:19:27"/>
    <d v="1899-12-30T13:26:36"/>
  </r>
  <r>
    <x v="1462"/>
    <x v="16"/>
    <d v="1899-12-30T13:26:53"/>
    <d v="1899-12-30T13:34:37"/>
  </r>
  <r>
    <x v="1463"/>
    <x v="16"/>
    <d v="1899-12-30T13:33:01"/>
    <d v="1899-12-30T13:35:36"/>
  </r>
  <r>
    <x v="504"/>
    <x v="16"/>
    <d v="1899-12-30T13:35:20"/>
    <d v="1899-12-30T13:44:04"/>
  </r>
  <r>
    <x v="1464"/>
    <x v="16"/>
    <d v="1899-12-30T13:35:40"/>
    <d v="1899-12-30T13:38:58"/>
  </r>
  <r>
    <x v="1465"/>
    <x v="16"/>
    <d v="1899-12-30T13:40:13"/>
    <d v="1899-12-30T13:54:09"/>
  </r>
  <r>
    <x v="1466"/>
    <x v="16"/>
    <d v="1899-12-30T13:40:26"/>
    <d v="1899-12-30T13:41:01"/>
  </r>
  <r>
    <x v="1467"/>
    <x v="16"/>
    <d v="1899-12-30T13:44:54"/>
    <d v="1899-12-30T13:57:21"/>
  </r>
  <r>
    <x v="1468"/>
    <x v="16"/>
    <d v="1899-12-30T13:45:38"/>
    <d v="1899-12-30T13:45:51"/>
  </r>
  <r>
    <x v="1469"/>
    <x v="16"/>
    <d v="1899-12-30T13:53:14"/>
    <d v="1899-12-30T13:55:38"/>
  </r>
  <r>
    <x v="539"/>
    <x v="16"/>
    <d v="1899-12-30T13:54:50"/>
    <d v="1899-12-30T14:10:48"/>
  </r>
  <r>
    <x v="1470"/>
    <x v="16"/>
    <d v="1899-12-30T14:01:18"/>
    <d v="1899-12-30T14:15:15"/>
  </r>
  <r>
    <x v="1471"/>
    <x v="16"/>
    <d v="1899-12-30T14:06:30"/>
    <d v="1899-12-30T14:22:29"/>
  </r>
  <r>
    <x v="1472"/>
    <x v="16"/>
    <d v="1899-12-30T14:08:09"/>
    <d v="1899-12-30T14:11:17"/>
  </r>
  <r>
    <x v="1473"/>
    <x v="16"/>
    <d v="1899-12-30T14:14:39"/>
    <d v="1899-12-30T14:21:17"/>
  </r>
  <r>
    <x v="1474"/>
    <x v="16"/>
    <d v="1899-12-30T14:18:23"/>
    <d v="1899-12-30T14:25:00"/>
  </r>
  <r>
    <x v="1475"/>
    <x v="16"/>
    <d v="1899-12-30T14:23:18"/>
    <d v="1899-12-30T14:28:39"/>
  </r>
  <r>
    <x v="1476"/>
    <x v="16"/>
    <d v="1899-12-30T14:28:55"/>
    <d v="1899-12-30T14:30:06"/>
  </r>
  <r>
    <x v="649"/>
    <x v="16"/>
    <d v="1899-12-30T14:30:22"/>
    <d v="1899-12-30T14:42:14"/>
  </r>
  <r>
    <x v="1477"/>
    <x v="16"/>
    <d v="1899-12-30T14:32:40"/>
    <d v="1899-12-30T14:35:16"/>
  </r>
  <r>
    <x v="1478"/>
    <x v="16"/>
    <d v="1899-12-30T14:36:40"/>
    <d v="1899-12-30T14:39:56"/>
  </r>
  <r>
    <x v="1479"/>
    <x v="16"/>
    <d v="1899-12-30T14:41:19"/>
    <d v="1899-12-30T14:54:45"/>
  </r>
  <r>
    <x v="1480"/>
    <x v="16"/>
    <d v="1899-12-30T14:45:02"/>
    <d v="1899-12-30T14:54:29"/>
  </r>
  <r>
    <x v="823"/>
    <x v="16"/>
    <d v="1899-12-30T14:51:18"/>
    <d v="1899-12-30T14:52:23"/>
  </r>
  <r>
    <x v="561"/>
    <x v="16"/>
    <d v="1899-12-30T14:52:23"/>
    <d v="1899-12-30T14:57:37"/>
  </r>
  <r>
    <x v="1481"/>
    <x v="16"/>
    <d v="1899-12-30T14:52:55"/>
    <d v="1899-12-30T15:03:59"/>
  </r>
  <r>
    <x v="1482"/>
    <x v="16"/>
    <d v="1899-12-30T14:54:57"/>
    <d v="1899-12-30T14:59:20"/>
  </r>
  <r>
    <x v="1301"/>
    <x v="16"/>
    <d v="1899-12-30T14:59:36"/>
    <d v="1899-12-30T15:15:51"/>
  </r>
  <r>
    <x v="1483"/>
    <x v="16"/>
    <d v="1899-12-30T15:06:08"/>
    <d v="1899-12-30T15:18:49"/>
  </r>
  <r>
    <x v="1484"/>
    <x v="17"/>
    <d v="1899-12-30T08:03:37"/>
    <d v="1899-12-30T08:04:57"/>
  </r>
  <r>
    <x v="1485"/>
    <x v="17"/>
    <d v="1899-12-30T08:05:26"/>
    <d v="1899-12-30T08:20:32"/>
  </r>
  <r>
    <x v="1486"/>
    <x v="17"/>
    <d v="1899-12-30T08:13:12"/>
    <d v="1899-12-30T08:24:03"/>
  </r>
  <r>
    <x v="1487"/>
    <x v="17"/>
    <d v="1899-12-30T08:17:53"/>
    <d v="1899-12-30T08:33:18"/>
  </r>
  <r>
    <x v="1488"/>
    <x v="17"/>
    <d v="1899-12-30T08:20:32"/>
    <d v="1899-12-30T08:31:22"/>
  </r>
  <r>
    <x v="1489"/>
    <x v="17"/>
    <d v="1899-12-30T08:23:55"/>
    <d v="1899-12-30T08:35:15"/>
  </r>
  <r>
    <x v="1490"/>
    <x v="17"/>
    <d v="1899-12-30T08:30:33"/>
    <d v="1899-12-30T08:42:38"/>
  </r>
  <r>
    <x v="785"/>
    <x v="17"/>
    <d v="1899-12-30T08:37:04"/>
    <d v="1899-12-30T08:47:03"/>
  </r>
  <r>
    <x v="1491"/>
    <x v="17"/>
    <d v="1899-12-30T08:45:16"/>
    <d v="1899-12-30T09:00:05"/>
  </r>
  <r>
    <x v="1492"/>
    <x v="17"/>
    <d v="1899-12-30T08:52:28"/>
    <d v="1899-12-30T09:02:15"/>
  </r>
  <r>
    <x v="1493"/>
    <x v="17"/>
    <d v="1899-12-30T08:57:12"/>
    <d v="1899-12-30T09:08:30"/>
  </r>
  <r>
    <x v="1494"/>
    <x v="17"/>
    <d v="1899-12-30T09:04:57"/>
    <d v="1899-12-30T09:19:52"/>
  </r>
  <r>
    <x v="1495"/>
    <x v="17"/>
    <d v="1899-12-30T09:05:42"/>
    <d v="1899-12-30T09:11:00"/>
  </r>
  <r>
    <x v="1496"/>
    <x v="17"/>
    <d v="1899-12-30T09:06:42"/>
    <d v="1899-12-30T09:22:35"/>
  </r>
  <r>
    <x v="1497"/>
    <x v="17"/>
    <d v="1899-12-30T09:07:24"/>
    <d v="1899-12-30T09:15:18"/>
  </r>
  <r>
    <x v="1498"/>
    <x v="17"/>
    <d v="1899-12-30T09:10:03"/>
    <d v="1899-12-30T09:11:21"/>
  </r>
  <r>
    <x v="1499"/>
    <x v="17"/>
    <d v="1899-12-30T09:11:39"/>
    <d v="1899-12-30T09:13:20"/>
  </r>
  <r>
    <x v="1500"/>
    <x v="17"/>
    <d v="1899-12-30T09:12:04"/>
    <d v="1899-12-30T09:17:59"/>
  </r>
  <r>
    <x v="1501"/>
    <x v="17"/>
    <d v="1899-12-30T09:15:52"/>
    <d v="1899-12-30T09:25:41"/>
  </r>
  <r>
    <x v="1502"/>
    <x v="17"/>
    <d v="1899-12-30T09:19:45"/>
    <d v="1899-12-30T09:21:21"/>
  </r>
  <r>
    <x v="1503"/>
    <x v="17"/>
    <d v="1899-12-30T09:20:58"/>
    <d v="1899-12-30T09:29:30"/>
  </r>
  <r>
    <x v="1504"/>
    <x v="17"/>
    <d v="1899-12-30T09:29:17"/>
    <d v="1899-12-30T09:30:14"/>
  </r>
  <r>
    <x v="1505"/>
    <x v="17"/>
    <d v="1899-12-30T09:36:15"/>
    <d v="1899-12-30T09:41:51"/>
  </r>
  <r>
    <x v="1506"/>
    <x v="17"/>
    <d v="1899-12-30T09:37:53"/>
    <d v="1899-12-30T09:45:29"/>
  </r>
  <r>
    <x v="1507"/>
    <x v="17"/>
    <d v="1899-12-30T09:41:59"/>
    <d v="1899-12-30T09:42:23"/>
  </r>
  <r>
    <x v="1508"/>
    <x v="17"/>
    <d v="1899-12-30T09:47:07"/>
    <d v="1899-12-30T09:54:35"/>
  </r>
  <r>
    <x v="1509"/>
    <x v="17"/>
    <d v="1899-12-30T09:54:17"/>
    <d v="1899-12-30T10:05:28"/>
  </r>
  <r>
    <x v="1510"/>
    <x v="17"/>
    <d v="1899-12-30T09:56:01"/>
    <d v="1899-12-30T10:05:02"/>
  </r>
  <r>
    <x v="588"/>
    <x v="17"/>
    <d v="1899-12-30T09:56:21"/>
    <d v="1899-12-30T10:00:15"/>
  </r>
  <r>
    <x v="1511"/>
    <x v="17"/>
    <d v="1899-12-30T10:03:52"/>
    <d v="1899-12-30T10:06:43"/>
  </r>
  <r>
    <x v="1512"/>
    <x v="17"/>
    <d v="1899-12-30T10:08:06"/>
    <d v="1899-12-30T10:08:43"/>
  </r>
  <r>
    <x v="1513"/>
    <x v="17"/>
    <d v="1899-12-30T10:10:05"/>
    <d v="1899-12-30T10:16:13"/>
  </r>
  <r>
    <x v="1514"/>
    <x v="17"/>
    <d v="1899-12-30T10:17:56"/>
    <d v="1899-12-30T10:30:03"/>
  </r>
  <r>
    <x v="1515"/>
    <x v="17"/>
    <d v="1899-12-30T10:23:35"/>
    <d v="1899-12-30T10:30:10"/>
  </r>
  <r>
    <x v="1516"/>
    <x v="17"/>
    <d v="1899-12-30T10:30:57"/>
    <d v="1899-12-30T10:41:51"/>
  </r>
  <r>
    <x v="1517"/>
    <x v="17"/>
    <d v="1899-12-30T10:32:07"/>
    <d v="1899-12-30T10:46:02"/>
  </r>
  <r>
    <x v="1518"/>
    <x v="17"/>
    <d v="1899-12-30T10:37:25"/>
    <d v="1899-12-30T10:52:52"/>
  </r>
  <r>
    <x v="1519"/>
    <x v="17"/>
    <d v="1899-12-30T10:37:46"/>
    <d v="1899-12-30T10:38:51"/>
  </r>
  <r>
    <x v="1520"/>
    <x v="17"/>
    <d v="1899-12-30T10:37:54"/>
    <d v="1899-12-30T10:48:20"/>
  </r>
  <r>
    <x v="1521"/>
    <x v="17"/>
    <d v="1899-12-30T10:37:56"/>
    <d v="1899-12-30T10:49:59"/>
  </r>
  <r>
    <x v="1522"/>
    <x v="17"/>
    <d v="1899-12-30T10:43:50"/>
    <d v="1899-12-30T10:57:29"/>
  </r>
  <r>
    <x v="1523"/>
    <x v="17"/>
    <d v="1899-12-30T10:45:21"/>
    <d v="1899-12-30T10:54:16"/>
  </r>
  <r>
    <x v="347"/>
    <x v="17"/>
    <d v="1899-12-30T10:47:36"/>
    <d v="1899-12-30T10:56:03"/>
  </r>
  <r>
    <x v="1524"/>
    <x v="17"/>
    <d v="1899-12-30T10:48:19"/>
    <d v="1899-12-30T11:03:33"/>
  </r>
  <r>
    <x v="1525"/>
    <x v="17"/>
    <d v="1899-12-30T10:48:27"/>
    <d v="1899-12-30T11:02:39"/>
  </r>
  <r>
    <x v="1526"/>
    <x v="17"/>
    <d v="1899-12-30T10:52:48"/>
    <d v="1899-12-30T10:54:23"/>
  </r>
  <r>
    <x v="1527"/>
    <x v="17"/>
    <d v="1899-12-30T10:55:39"/>
    <d v="1899-12-30T10:58:20"/>
  </r>
  <r>
    <x v="1528"/>
    <x v="17"/>
    <d v="1899-12-30T10:55:59"/>
    <d v="1899-12-30T11:01:09"/>
  </r>
  <r>
    <x v="1529"/>
    <x v="17"/>
    <d v="1899-12-30T10:58:28"/>
    <d v="1899-12-30T11:13:13"/>
  </r>
  <r>
    <x v="839"/>
    <x v="17"/>
    <d v="1899-12-30T11:06:41"/>
    <d v="1899-12-30T11:18:40"/>
  </r>
  <r>
    <x v="1530"/>
    <x v="17"/>
    <d v="1899-12-30T11:08:37"/>
    <d v="1899-12-30T11:17:40"/>
  </r>
  <r>
    <x v="1531"/>
    <x v="17"/>
    <d v="1899-12-30T11:12:32"/>
    <d v="1899-12-30T11:20:35"/>
  </r>
  <r>
    <x v="1532"/>
    <x v="17"/>
    <d v="1899-12-30T11:12:32"/>
    <d v="1899-12-30T11:24:59"/>
  </r>
  <r>
    <x v="1533"/>
    <x v="17"/>
    <d v="1899-12-30T11:20:38"/>
    <d v="1899-12-30T11:35:29"/>
  </r>
  <r>
    <x v="1534"/>
    <x v="17"/>
    <d v="1899-12-30T11:24:13"/>
    <d v="1899-12-30T11:24:45"/>
  </r>
  <r>
    <x v="1535"/>
    <x v="17"/>
    <d v="1899-12-30T11:32:23"/>
    <d v="1899-12-30T11:39:38"/>
  </r>
  <r>
    <x v="1536"/>
    <x v="17"/>
    <d v="1899-12-30T11:38:54"/>
    <d v="1899-12-30T11:42:56"/>
  </r>
  <r>
    <x v="1537"/>
    <x v="17"/>
    <d v="1899-12-30T11:41:17"/>
    <d v="1899-12-30T11:50:00"/>
  </r>
  <r>
    <x v="1538"/>
    <x v="17"/>
    <d v="1899-12-30T11:43:26"/>
    <d v="1899-12-30T11:55:11"/>
  </r>
  <r>
    <x v="1539"/>
    <x v="17"/>
    <d v="1899-12-30T11:45:54"/>
    <d v="1899-12-30T11:59:02"/>
  </r>
  <r>
    <x v="1540"/>
    <x v="17"/>
    <d v="1899-12-30T11:47:33"/>
    <d v="1899-12-30T11:52:24"/>
  </r>
  <r>
    <x v="1541"/>
    <x v="17"/>
    <d v="1899-12-30T11:51:37"/>
    <d v="1899-12-30T12:04:30"/>
  </r>
  <r>
    <x v="1542"/>
    <x v="17"/>
    <d v="1899-12-30T11:53:24"/>
    <d v="1899-12-30T11:59:15"/>
  </r>
  <r>
    <x v="1543"/>
    <x v="17"/>
    <d v="1899-12-30T11:59:19"/>
    <d v="1899-12-30T12:02:59"/>
  </r>
  <r>
    <x v="1544"/>
    <x v="17"/>
    <d v="1899-12-30T12:06:39"/>
    <d v="1899-12-30T12:07:05"/>
  </r>
  <r>
    <x v="1545"/>
    <x v="17"/>
    <d v="1899-12-30T12:09:40"/>
    <d v="1899-12-30T12:17:46"/>
  </r>
  <r>
    <x v="1546"/>
    <x v="17"/>
    <d v="1899-12-30T12:12:37"/>
    <d v="1899-12-30T12:21:12"/>
  </r>
  <r>
    <x v="1547"/>
    <x v="17"/>
    <d v="1899-12-30T12:16:25"/>
    <d v="1899-12-30T12:26:52"/>
  </r>
  <r>
    <x v="1548"/>
    <x v="17"/>
    <d v="1899-12-30T12:22:16"/>
    <d v="1899-12-30T12:35:44"/>
  </r>
  <r>
    <x v="1549"/>
    <x v="17"/>
    <d v="1899-12-30T12:24:40"/>
    <d v="1899-12-30T12:31:21"/>
  </r>
  <r>
    <x v="1550"/>
    <x v="17"/>
    <d v="1899-12-30T12:31:18"/>
    <d v="1899-12-30T12:43:11"/>
  </r>
  <r>
    <x v="1551"/>
    <x v="17"/>
    <d v="1899-12-30T12:32:37"/>
    <d v="1899-12-30T12:44:31"/>
  </r>
  <r>
    <x v="1552"/>
    <x v="17"/>
    <d v="1899-12-30T12:40:11"/>
    <d v="1899-12-30T12:51:34"/>
  </r>
  <r>
    <x v="1553"/>
    <x v="17"/>
    <d v="1899-12-30T12:42:18"/>
    <d v="1899-12-30T12:51:59"/>
  </r>
  <r>
    <x v="1314"/>
    <x v="17"/>
    <d v="1899-12-30T12:47:16"/>
    <d v="1899-12-30T12:50:25"/>
  </r>
  <r>
    <x v="954"/>
    <x v="17"/>
    <d v="1899-12-30T12:48:10"/>
    <d v="1899-12-30T13:03:10"/>
  </r>
  <r>
    <x v="1554"/>
    <x v="17"/>
    <d v="1899-12-30T12:49:32"/>
    <d v="1899-12-30T12:54:55"/>
  </r>
  <r>
    <x v="1555"/>
    <x v="17"/>
    <d v="1899-12-30T12:51:52"/>
    <d v="1899-12-30T13:03:17"/>
  </r>
  <r>
    <x v="870"/>
    <x v="17"/>
    <d v="1899-12-30T12:52:48"/>
    <d v="1899-12-30T12:53:25"/>
  </r>
  <r>
    <x v="1556"/>
    <x v="17"/>
    <d v="1899-12-30T12:57:51"/>
    <d v="1899-12-30T13:10:47"/>
  </r>
  <r>
    <x v="1557"/>
    <x v="17"/>
    <d v="1899-12-30T12:58:36"/>
    <d v="1899-12-30T13:13:29"/>
  </r>
  <r>
    <x v="1558"/>
    <x v="17"/>
    <d v="1899-12-30T13:06:09"/>
    <d v="1899-12-30T13:20:58"/>
  </r>
  <r>
    <x v="1559"/>
    <x v="17"/>
    <d v="1899-12-30T13:12:46"/>
    <d v="1899-12-30T13:21:41"/>
  </r>
  <r>
    <x v="1560"/>
    <x v="17"/>
    <d v="1899-12-30T13:18:40"/>
    <d v="1899-12-30T13:27:52"/>
  </r>
  <r>
    <x v="1561"/>
    <x v="17"/>
    <d v="1899-12-30T13:20:42"/>
    <d v="1899-12-30T13:31:54"/>
  </r>
  <r>
    <x v="16"/>
    <x v="17"/>
    <d v="1899-12-30T13:27:49"/>
    <d v="1899-12-30T13:37:15"/>
  </r>
  <r>
    <x v="1562"/>
    <x v="17"/>
    <d v="1899-12-30T13:29:45"/>
    <d v="1899-12-30T13:34:58"/>
  </r>
  <r>
    <x v="1563"/>
    <x v="17"/>
    <d v="1899-12-30T13:30:29"/>
    <d v="1899-12-30T13:32:33"/>
  </r>
  <r>
    <x v="1564"/>
    <x v="17"/>
    <d v="1899-12-30T13:33:20"/>
    <d v="1899-12-30T13:48:57"/>
  </r>
  <r>
    <x v="1565"/>
    <x v="17"/>
    <d v="1899-12-30T13:38:00"/>
    <d v="1899-12-30T13:39:54"/>
  </r>
  <r>
    <x v="1566"/>
    <x v="17"/>
    <d v="1899-12-30T13:40:01"/>
    <d v="1899-12-30T13:51:45"/>
  </r>
  <r>
    <x v="1567"/>
    <x v="17"/>
    <d v="1899-12-30T13:44:36"/>
    <d v="1899-12-30T13:45:15"/>
  </r>
  <r>
    <x v="1568"/>
    <x v="17"/>
    <d v="1899-12-30T13:50:20"/>
    <d v="1899-12-30T13:58:09"/>
  </r>
  <r>
    <x v="1569"/>
    <x v="17"/>
    <d v="1899-12-30T13:55:31"/>
    <d v="1899-12-30T14:05:40"/>
  </r>
  <r>
    <x v="1570"/>
    <x v="17"/>
    <d v="1899-12-30T13:56:40"/>
    <d v="1899-12-30T13:57:34"/>
  </r>
  <r>
    <x v="1571"/>
    <x v="17"/>
    <d v="1899-12-30T14:01:05"/>
    <d v="1899-12-30T14:04:57"/>
  </r>
  <r>
    <x v="1572"/>
    <x v="17"/>
    <d v="1899-12-30T14:06:18"/>
    <d v="1899-12-30T14:18:07"/>
  </r>
  <r>
    <x v="894"/>
    <x v="17"/>
    <d v="1899-12-30T14:13:22"/>
    <d v="1899-12-30T14:28:57"/>
  </r>
  <r>
    <x v="1573"/>
    <x v="17"/>
    <d v="1899-12-30T14:14:15"/>
    <d v="1899-12-30T14:23:11"/>
  </r>
  <r>
    <x v="121"/>
    <x v="17"/>
    <d v="1899-12-30T14:22:13"/>
    <d v="1899-12-30T14:37:42"/>
  </r>
  <r>
    <x v="1574"/>
    <x v="17"/>
    <d v="1899-12-30T14:29:32"/>
    <d v="1899-12-30T14:30:31"/>
  </r>
  <r>
    <x v="1575"/>
    <x v="17"/>
    <d v="1899-12-30T14:32:59"/>
    <d v="1899-12-30T14:39:12"/>
  </r>
  <r>
    <x v="1576"/>
    <x v="17"/>
    <d v="1899-12-30T14:37:41"/>
    <d v="1899-12-30T14:51:57"/>
  </r>
  <r>
    <x v="1577"/>
    <x v="17"/>
    <d v="1899-12-30T14:43:45"/>
    <d v="1899-12-30T14:57:55"/>
  </r>
  <r>
    <x v="1578"/>
    <x v="17"/>
    <d v="1899-12-30T14:48:50"/>
    <d v="1899-12-30T15:05:17"/>
  </r>
  <r>
    <x v="693"/>
    <x v="17"/>
    <d v="1899-12-30T14:54:05"/>
    <d v="1899-12-30T14:55:06"/>
  </r>
  <r>
    <x v="915"/>
    <x v="17"/>
    <d v="1899-12-30T14:59:32"/>
    <d v="1899-12-30T15:02:45"/>
  </r>
  <r>
    <x v="1579"/>
    <x v="17"/>
    <d v="1899-12-30T15:03:56"/>
    <d v="1899-12-30T15:13:18"/>
  </r>
  <r>
    <x v="1580"/>
    <x v="18"/>
    <d v="1899-12-30T08:06:01"/>
    <d v="1899-12-30T08:06:04"/>
  </r>
  <r>
    <x v="1581"/>
    <x v="18"/>
    <d v="1899-12-30T08:08:47"/>
    <d v="1899-12-30T08:13:49"/>
  </r>
  <r>
    <x v="1582"/>
    <x v="18"/>
    <d v="1899-12-30T08:12:46"/>
    <d v="1899-12-30T08:26:27"/>
  </r>
  <r>
    <x v="1583"/>
    <x v="18"/>
    <d v="1899-12-30T08:19:05"/>
    <d v="1899-12-30T08:19:12"/>
  </r>
  <r>
    <x v="1584"/>
    <x v="18"/>
    <d v="1899-12-30T08:22:38"/>
    <d v="1899-12-30T08:30:56"/>
  </r>
  <r>
    <x v="1585"/>
    <x v="18"/>
    <d v="1899-12-30T08:23:39"/>
    <d v="1899-12-30T08:37:59"/>
  </r>
  <r>
    <x v="1586"/>
    <x v="18"/>
    <d v="1899-12-30T08:25:41"/>
    <d v="1899-12-30T08:29:53"/>
  </r>
  <r>
    <x v="73"/>
    <x v="18"/>
    <d v="1899-12-30T08:25:58"/>
    <d v="1899-12-30T08:29:37"/>
  </r>
  <r>
    <x v="1587"/>
    <x v="18"/>
    <d v="1899-12-30T08:31:01"/>
    <d v="1899-12-30T08:42:01"/>
  </r>
  <r>
    <x v="1588"/>
    <x v="18"/>
    <d v="1899-12-30T08:32:32"/>
    <d v="1899-12-30T08:43:41"/>
  </r>
  <r>
    <x v="1589"/>
    <x v="18"/>
    <d v="1899-12-30T08:37:33"/>
    <d v="1899-12-30T08:44:20"/>
  </r>
  <r>
    <x v="1590"/>
    <x v="18"/>
    <d v="1899-12-30T08:38:47"/>
    <d v="1899-12-30T08:43:00"/>
  </r>
  <r>
    <x v="1575"/>
    <x v="18"/>
    <d v="1899-12-30T08:40:32"/>
    <d v="1899-12-30T08:55:58"/>
  </r>
  <r>
    <x v="1591"/>
    <x v="18"/>
    <d v="1899-12-30T08:47:01"/>
    <d v="1899-12-30T08:59:38"/>
  </r>
  <r>
    <x v="1592"/>
    <x v="18"/>
    <d v="1899-12-30T08:54:43"/>
    <d v="1899-12-30T09:06:06"/>
  </r>
  <r>
    <x v="1593"/>
    <x v="18"/>
    <d v="1899-12-30T08:55:18"/>
    <d v="1899-12-30T08:56:27"/>
  </r>
  <r>
    <x v="1594"/>
    <x v="18"/>
    <d v="1899-12-30T08:58:09"/>
    <d v="1899-12-30T09:06:44"/>
  </r>
  <r>
    <x v="1595"/>
    <x v="18"/>
    <d v="1899-12-30T09:02:22"/>
    <d v="1899-12-30T09:13:34"/>
  </r>
  <r>
    <x v="1596"/>
    <x v="18"/>
    <d v="1899-12-30T09:06:49"/>
    <d v="1899-12-30T09:12:54"/>
  </r>
  <r>
    <x v="519"/>
    <x v="18"/>
    <d v="1899-12-30T09:13:51"/>
    <d v="1899-12-30T09:26:29"/>
  </r>
  <r>
    <x v="1597"/>
    <x v="18"/>
    <d v="1899-12-30T09:15:26"/>
    <d v="1899-12-30T09:29:37"/>
  </r>
  <r>
    <x v="1332"/>
    <x v="18"/>
    <d v="1899-12-30T09:21:34"/>
    <d v="1899-12-30T09:32:18"/>
  </r>
  <r>
    <x v="1598"/>
    <x v="18"/>
    <d v="1899-12-30T09:28:06"/>
    <d v="1899-12-30T09:30:23"/>
  </r>
  <r>
    <x v="292"/>
    <x v="18"/>
    <d v="1899-12-30T09:31:15"/>
    <d v="1899-12-30T09:38:38"/>
  </r>
  <r>
    <x v="332"/>
    <x v="18"/>
    <d v="1899-12-30T09:33:18"/>
    <d v="1899-12-30T09:34:30"/>
  </r>
  <r>
    <x v="1599"/>
    <x v="18"/>
    <d v="1899-12-30T09:39:50"/>
    <d v="1899-12-30T09:46:32"/>
  </r>
  <r>
    <x v="1600"/>
    <x v="18"/>
    <d v="1899-12-30T09:46:14"/>
    <d v="1899-12-30T09:46:40"/>
  </r>
  <r>
    <x v="1601"/>
    <x v="18"/>
    <d v="1899-12-30T09:46:49"/>
    <d v="1899-12-30T10:00:51"/>
  </r>
  <r>
    <x v="594"/>
    <x v="18"/>
    <d v="1899-12-30T09:53:55"/>
    <d v="1899-12-30T09:59:19"/>
  </r>
  <r>
    <x v="1602"/>
    <x v="18"/>
    <d v="1899-12-30T09:55:38"/>
    <d v="1899-12-30T10:03:24"/>
  </r>
  <r>
    <x v="28"/>
    <x v="18"/>
    <d v="1899-12-30T10:01:41"/>
    <d v="1899-12-30T10:10:19"/>
  </r>
  <r>
    <x v="1603"/>
    <x v="18"/>
    <d v="1899-12-30T10:09:57"/>
    <d v="1899-12-30T10:19:12"/>
  </r>
  <r>
    <x v="1604"/>
    <x v="18"/>
    <d v="1899-12-30T10:11:06"/>
    <d v="1899-12-30T10:12:05"/>
  </r>
  <r>
    <x v="1001"/>
    <x v="18"/>
    <d v="1899-12-30T10:17:02"/>
    <d v="1899-12-30T10:29:41"/>
  </r>
  <r>
    <x v="1605"/>
    <x v="18"/>
    <d v="1899-12-30T10:18:08"/>
    <d v="1899-12-30T10:22:39"/>
  </r>
  <r>
    <x v="1606"/>
    <x v="18"/>
    <d v="1899-12-30T10:22:59"/>
    <d v="1899-12-30T10:32:35"/>
  </r>
  <r>
    <x v="1607"/>
    <x v="18"/>
    <d v="1899-12-30T10:24:47"/>
    <d v="1899-12-30T10:37:14"/>
  </r>
  <r>
    <x v="1608"/>
    <x v="18"/>
    <d v="1899-12-30T10:31:26"/>
    <d v="1899-12-30T10:36:37"/>
  </r>
  <r>
    <x v="235"/>
    <x v="18"/>
    <d v="1899-12-30T10:33:39"/>
    <d v="1899-12-30T10:36:46"/>
  </r>
  <r>
    <x v="1609"/>
    <x v="18"/>
    <d v="1899-12-30T10:33:42"/>
    <d v="1899-12-30T10:36:36"/>
  </r>
  <r>
    <x v="1610"/>
    <x v="18"/>
    <d v="1899-12-30T10:40:40"/>
    <d v="1899-12-30T10:49:02"/>
  </r>
  <r>
    <x v="950"/>
    <x v="18"/>
    <d v="1899-12-30T10:47:57"/>
    <d v="1899-12-30T11:01:43"/>
  </r>
  <r>
    <x v="1611"/>
    <x v="18"/>
    <d v="1899-12-30T10:50:16"/>
    <d v="1899-12-30T10:56:06"/>
  </r>
  <r>
    <x v="1612"/>
    <x v="18"/>
    <d v="1899-12-30T10:58:30"/>
    <d v="1899-12-30T11:03:00"/>
  </r>
  <r>
    <x v="1613"/>
    <x v="18"/>
    <d v="1899-12-30T11:04:35"/>
    <d v="1899-12-30T11:11:06"/>
  </r>
  <r>
    <x v="1614"/>
    <x v="18"/>
    <d v="1899-12-30T11:04:56"/>
    <d v="1899-12-30T11:06:12"/>
  </r>
  <r>
    <x v="1615"/>
    <x v="18"/>
    <d v="1899-12-30T11:09:14"/>
    <d v="1899-12-30T11:23:48"/>
  </r>
  <r>
    <x v="1616"/>
    <x v="18"/>
    <d v="1899-12-30T11:12:18"/>
    <d v="1899-12-30T11:24:09"/>
  </r>
  <r>
    <x v="1617"/>
    <x v="18"/>
    <d v="1899-12-30T11:17:50"/>
    <d v="1899-12-30T11:24:41"/>
  </r>
  <r>
    <x v="1618"/>
    <x v="18"/>
    <d v="1899-12-30T11:22:29"/>
    <d v="1899-12-30T11:30:05"/>
  </r>
  <r>
    <x v="1518"/>
    <x v="18"/>
    <d v="1899-12-30T11:24:44"/>
    <d v="1899-12-30T11:30:12"/>
  </r>
  <r>
    <x v="1619"/>
    <x v="18"/>
    <d v="1899-12-30T11:32:26"/>
    <d v="1899-12-30T11:44:04"/>
  </r>
  <r>
    <x v="1620"/>
    <x v="18"/>
    <d v="1899-12-30T11:38:49"/>
    <d v="1899-12-30T11:41:12"/>
  </r>
  <r>
    <x v="1621"/>
    <x v="18"/>
    <d v="1899-12-30T11:39:15"/>
    <d v="1899-12-30T11:55:50"/>
  </r>
  <r>
    <x v="1622"/>
    <x v="18"/>
    <d v="1899-12-30T11:46:41"/>
    <d v="1899-12-30T11:57:39"/>
  </r>
  <r>
    <x v="1623"/>
    <x v="18"/>
    <d v="1899-12-30T11:53:41"/>
    <d v="1899-12-30T11:55:55"/>
  </r>
  <r>
    <x v="1624"/>
    <x v="18"/>
    <d v="1899-12-30T11:55:55"/>
    <d v="1899-12-30T12:03:54"/>
  </r>
  <r>
    <x v="759"/>
    <x v="18"/>
    <d v="1899-12-30T12:01:47"/>
    <d v="1899-12-30T12:12:07"/>
  </r>
  <r>
    <x v="1625"/>
    <x v="18"/>
    <d v="1899-12-30T12:05:12"/>
    <d v="1899-12-30T12:18:31"/>
  </r>
  <r>
    <x v="1626"/>
    <x v="18"/>
    <d v="1899-12-30T12:10:24"/>
    <d v="1899-12-30T12:10:59"/>
  </r>
  <r>
    <x v="1627"/>
    <x v="18"/>
    <d v="1899-12-30T12:15:39"/>
    <d v="1899-12-30T12:23:10"/>
  </r>
  <r>
    <x v="1628"/>
    <x v="18"/>
    <d v="1899-12-30T12:22:31"/>
    <d v="1899-12-30T12:34:31"/>
  </r>
  <r>
    <x v="1629"/>
    <x v="18"/>
    <d v="1899-12-30T12:28:51"/>
    <d v="1899-12-30T12:42:09"/>
  </r>
  <r>
    <x v="1630"/>
    <x v="18"/>
    <d v="1899-12-30T12:29:18"/>
    <d v="1899-12-30T12:30:47"/>
  </r>
  <r>
    <x v="1631"/>
    <x v="18"/>
    <d v="1899-12-30T12:34:06"/>
    <d v="1899-12-30T12:37:50"/>
  </r>
  <r>
    <x v="1632"/>
    <x v="18"/>
    <d v="1899-12-30T12:35:26"/>
    <d v="1899-12-30T12:42:47"/>
  </r>
  <r>
    <x v="1633"/>
    <x v="18"/>
    <d v="1899-12-30T12:43:06"/>
    <d v="1899-12-30T12:53:51"/>
  </r>
  <r>
    <x v="1634"/>
    <x v="18"/>
    <d v="1899-12-30T12:47:45"/>
    <d v="1899-12-30T12:49:45"/>
  </r>
  <r>
    <x v="1635"/>
    <x v="18"/>
    <d v="1899-12-30T12:52:48"/>
    <d v="1899-12-30T12:59:03"/>
  </r>
  <r>
    <x v="1636"/>
    <x v="18"/>
    <d v="1899-12-30T12:59:41"/>
    <d v="1899-12-30T13:02:07"/>
  </r>
  <r>
    <x v="1637"/>
    <x v="18"/>
    <d v="1899-12-30T13:00:24"/>
    <d v="1899-12-30T13:13:57"/>
  </r>
  <r>
    <x v="1638"/>
    <x v="18"/>
    <d v="1899-12-30T13:06:15"/>
    <d v="1899-12-30T13:10:05"/>
  </r>
  <r>
    <x v="1639"/>
    <x v="18"/>
    <d v="1899-12-30T13:07:33"/>
    <d v="1899-12-30T13:07:47"/>
  </r>
  <r>
    <x v="1640"/>
    <x v="18"/>
    <d v="1899-12-30T13:13:20"/>
    <d v="1899-12-30T13:26:50"/>
  </r>
  <r>
    <x v="1641"/>
    <x v="18"/>
    <d v="1899-12-30T13:13:41"/>
    <d v="1899-12-30T13:27:05"/>
  </r>
  <r>
    <x v="1642"/>
    <x v="18"/>
    <d v="1899-12-30T13:14:31"/>
    <d v="1899-12-30T13:25:15"/>
  </r>
  <r>
    <x v="1643"/>
    <x v="18"/>
    <d v="1899-12-30T13:22:21"/>
    <d v="1899-12-30T13:22:51"/>
  </r>
  <r>
    <x v="1644"/>
    <x v="18"/>
    <d v="1899-12-30T13:26:20"/>
    <d v="1899-12-30T13:32:14"/>
  </r>
  <r>
    <x v="1645"/>
    <x v="18"/>
    <d v="1899-12-30T13:30:16"/>
    <d v="1899-12-30T13:33:51"/>
  </r>
  <r>
    <x v="1646"/>
    <x v="18"/>
    <d v="1899-12-30T13:36:12"/>
    <d v="1899-12-30T13:39:02"/>
  </r>
  <r>
    <x v="1647"/>
    <x v="18"/>
    <d v="1899-12-30T13:44:10"/>
    <d v="1899-12-30T13:49:44"/>
  </r>
  <r>
    <x v="1648"/>
    <x v="18"/>
    <d v="1899-12-30T13:48:55"/>
    <d v="1899-12-30T13:54:52"/>
  </r>
  <r>
    <x v="1649"/>
    <x v="18"/>
    <d v="1899-12-30T13:55:42"/>
    <d v="1899-12-30T14:06:46"/>
  </r>
  <r>
    <x v="1650"/>
    <x v="18"/>
    <d v="1899-12-30T14:03:41"/>
    <d v="1899-12-30T14:19:46"/>
  </r>
  <r>
    <x v="1651"/>
    <x v="18"/>
    <d v="1899-12-30T14:03:52"/>
    <d v="1899-12-30T14:09:11"/>
  </r>
  <r>
    <x v="1652"/>
    <x v="18"/>
    <d v="1899-12-30T14:04:38"/>
    <d v="1899-12-30T14:20:34"/>
  </r>
  <r>
    <x v="1653"/>
    <x v="18"/>
    <d v="1899-12-30T14:05:46"/>
    <d v="1899-12-30T14:16:27"/>
  </r>
  <r>
    <x v="1654"/>
    <x v="18"/>
    <d v="1899-12-30T14:12:53"/>
    <d v="1899-12-30T14:24:30"/>
  </r>
  <r>
    <x v="1655"/>
    <x v="18"/>
    <d v="1899-12-30T14:18:36"/>
    <d v="1899-12-30T14:21:16"/>
  </r>
  <r>
    <x v="1656"/>
    <x v="18"/>
    <d v="1899-12-30T14:26:19"/>
    <d v="1899-12-30T14:41:47"/>
  </r>
  <r>
    <x v="1657"/>
    <x v="18"/>
    <d v="1899-12-30T14:28:53"/>
    <d v="1899-12-30T14:44:19"/>
  </r>
  <r>
    <x v="1658"/>
    <x v="18"/>
    <d v="1899-12-30T14:35:54"/>
    <d v="1899-12-30T14:39:26"/>
  </r>
  <r>
    <x v="1659"/>
    <x v="18"/>
    <d v="1899-12-30T14:39:10"/>
    <d v="1899-12-30T14:44:15"/>
  </r>
  <r>
    <x v="1660"/>
    <x v="18"/>
    <d v="1899-12-30T14:44:04"/>
    <d v="1899-12-30T14:50:22"/>
  </r>
  <r>
    <x v="1661"/>
    <x v="18"/>
    <d v="1899-12-30T14:52:12"/>
    <d v="1899-12-30T14:56:46"/>
  </r>
  <r>
    <x v="1662"/>
    <x v="18"/>
    <d v="1899-12-30T14:55:46"/>
    <d v="1899-12-30T15:00:47"/>
  </r>
  <r>
    <x v="1663"/>
    <x v="18"/>
    <d v="1899-12-30T15:00:45"/>
    <d v="1899-12-30T15:07:35"/>
  </r>
  <r>
    <x v="1664"/>
    <x v="19"/>
    <d v="1899-12-30T08:05:11"/>
    <d v="1899-12-30T08:15:22"/>
  </r>
  <r>
    <x v="1665"/>
    <x v="19"/>
    <d v="1899-12-30T08:05:14"/>
    <d v="1899-12-30T08:06:51"/>
  </r>
  <r>
    <x v="1142"/>
    <x v="19"/>
    <d v="1899-12-30T08:07:10"/>
    <d v="1899-12-30T08:20:31"/>
  </r>
  <r>
    <x v="1666"/>
    <x v="19"/>
    <d v="1899-12-30T08:08:33"/>
    <d v="1899-12-30T08:22:00"/>
  </r>
  <r>
    <x v="1667"/>
    <x v="19"/>
    <d v="1899-12-30T08:16:46"/>
    <d v="1899-12-30T08:31:01"/>
  </r>
  <r>
    <x v="1121"/>
    <x v="19"/>
    <d v="1899-12-30T08:21:30"/>
    <d v="1899-12-30T08:22:09"/>
  </r>
  <r>
    <x v="1668"/>
    <x v="19"/>
    <d v="1899-12-30T08:23:02"/>
    <d v="1899-12-30T08:29:16"/>
  </r>
  <r>
    <x v="1669"/>
    <x v="19"/>
    <d v="1899-12-30T08:23:46"/>
    <d v="1899-12-30T08:31:17"/>
  </r>
  <r>
    <x v="1670"/>
    <x v="19"/>
    <d v="1899-12-30T08:31:29"/>
    <d v="1899-12-30T08:39:27"/>
  </r>
  <r>
    <x v="1671"/>
    <x v="19"/>
    <d v="1899-12-30T08:34:48"/>
    <d v="1899-12-30T08:49:48"/>
  </r>
  <r>
    <x v="1672"/>
    <x v="19"/>
    <d v="1899-12-30T08:35:37"/>
    <d v="1899-12-30T08:50:26"/>
  </r>
  <r>
    <x v="713"/>
    <x v="19"/>
    <d v="1899-12-30T08:37:47"/>
    <d v="1899-12-30T08:40:46"/>
  </r>
  <r>
    <x v="1673"/>
    <x v="19"/>
    <d v="1899-12-30T08:43:02"/>
    <d v="1899-12-30T08:48:20"/>
  </r>
  <r>
    <x v="1674"/>
    <x v="19"/>
    <d v="1899-12-30T08:49:28"/>
    <d v="1899-12-30T08:58:55"/>
  </r>
  <r>
    <x v="1675"/>
    <x v="19"/>
    <d v="1899-12-30T08:55:08"/>
    <d v="1899-12-30T08:56:46"/>
  </r>
  <r>
    <x v="1676"/>
    <x v="19"/>
    <d v="1899-12-30T08:57:31"/>
    <d v="1899-12-30T09:06:40"/>
  </r>
  <r>
    <x v="1677"/>
    <x v="19"/>
    <d v="1899-12-30T09:00:12"/>
    <d v="1899-12-30T09:03:36"/>
  </r>
  <r>
    <x v="1181"/>
    <x v="19"/>
    <d v="1899-12-30T09:04:14"/>
    <d v="1899-12-30T09:17:48"/>
  </r>
  <r>
    <x v="1678"/>
    <x v="19"/>
    <d v="1899-12-30T09:11:36"/>
    <d v="1899-12-30T09:17:33"/>
  </r>
  <r>
    <x v="1679"/>
    <x v="19"/>
    <d v="1899-12-30T09:19:26"/>
    <d v="1899-12-30T09:31:48"/>
  </r>
  <r>
    <x v="1680"/>
    <x v="19"/>
    <d v="1899-12-30T09:21:41"/>
    <d v="1899-12-30T09:29:41"/>
  </r>
  <r>
    <x v="1681"/>
    <x v="19"/>
    <d v="1899-12-30T09:25:29"/>
    <d v="1899-12-30T09:37:49"/>
  </r>
  <r>
    <x v="1682"/>
    <x v="19"/>
    <d v="1899-12-30T09:25:58"/>
    <d v="1899-12-30T09:31:04"/>
  </r>
  <r>
    <x v="1683"/>
    <x v="19"/>
    <d v="1899-12-30T09:33:29"/>
    <d v="1899-12-30T09:33:55"/>
  </r>
  <r>
    <x v="246"/>
    <x v="19"/>
    <d v="1899-12-30T09:34:53"/>
    <d v="1899-12-30T09:42:57"/>
  </r>
  <r>
    <x v="666"/>
    <x v="19"/>
    <d v="1899-12-30T09:40:00"/>
    <d v="1899-12-30T09:44:38"/>
  </r>
  <r>
    <x v="1022"/>
    <x v="19"/>
    <d v="1899-12-30T09:48:08"/>
    <d v="1899-12-30T10:02:53"/>
  </r>
  <r>
    <x v="1684"/>
    <x v="19"/>
    <d v="1899-12-30T09:49:46"/>
    <d v="1899-12-30T09:54:25"/>
  </r>
  <r>
    <x v="1387"/>
    <x v="19"/>
    <d v="1899-12-30T09:53:41"/>
    <d v="1899-12-30T10:00:45"/>
  </r>
  <r>
    <x v="1685"/>
    <x v="19"/>
    <d v="1899-12-30T09:57:55"/>
    <d v="1899-12-30T10:03:16"/>
  </r>
  <r>
    <x v="1686"/>
    <x v="19"/>
    <d v="1899-12-30T10:06:09"/>
    <d v="1899-12-30T10:16:41"/>
  </r>
  <r>
    <x v="1687"/>
    <x v="19"/>
    <d v="1899-12-30T10:09:03"/>
    <d v="1899-12-30T10:10:54"/>
  </r>
  <r>
    <x v="1688"/>
    <x v="19"/>
    <d v="1899-12-30T10:11:41"/>
    <d v="1899-12-30T10:20:54"/>
  </r>
  <r>
    <x v="1689"/>
    <x v="19"/>
    <d v="1899-12-30T10:16:03"/>
    <d v="1899-12-30T10:30:12"/>
  </r>
  <r>
    <x v="1690"/>
    <x v="19"/>
    <d v="1899-12-30T10:21:06"/>
    <d v="1899-12-30T10:31:45"/>
  </r>
  <r>
    <x v="1691"/>
    <x v="19"/>
    <d v="1899-12-30T10:24:16"/>
    <d v="1899-12-30T10:35:21"/>
  </r>
  <r>
    <x v="1554"/>
    <x v="19"/>
    <d v="1899-12-30T10:27:09"/>
    <d v="1899-12-30T10:42:04"/>
  </r>
  <r>
    <x v="1692"/>
    <x v="19"/>
    <d v="1899-12-30T10:33:15"/>
    <d v="1899-12-30T10:44:05"/>
  </r>
  <r>
    <x v="1693"/>
    <x v="19"/>
    <d v="1899-12-30T10:40:40"/>
    <d v="1899-12-30T10:41:56"/>
  </r>
  <r>
    <x v="1694"/>
    <x v="19"/>
    <d v="1899-12-30T10:42:19"/>
    <d v="1899-12-30T10:51:39"/>
  </r>
  <r>
    <x v="1695"/>
    <x v="19"/>
    <d v="1899-12-30T10:48:53"/>
    <d v="1899-12-30T10:57:43"/>
  </r>
  <r>
    <x v="1696"/>
    <x v="19"/>
    <d v="1899-12-30T10:55:52"/>
    <d v="1899-12-30T11:06:08"/>
  </r>
  <r>
    <x v="1697"/>
    <x v="19"/>
    <d v="1899-12-30T10:58:54"/>
    <d v="1899-12-30T11:04:26"/>
  </r>
  <r>
    <x v="777"/>
    <x v="19"/>
    <d v="1899-12-30T11:06:17"/>
    <d v="1899-12-30T11:11:20"/>
  </r>
  <r>
    <x v="1698"/>
    <x v="19"/>
    <d v="1899-12-30T11:08:10"/>
    <d v="1899-12-30T11:10:15"/>
  </r>
  <r>
    <x v="1699"/>
    <x v="19"/>
    <d v="1899-12-30T11:13:24"/>
    <d v="1899-12-30T11:21:59"/>
  </r>
  <r>
    <x v="1700"/>
    <x v="19"/>
    <d v="1899-12-30T11:18:24"/>
    <d v="1899-12-30T11:31:27"/>
  </r>
  <r>
    <x v="1701"/>
    <x v="19"/>
    <d v="1899-12-30T11:23:21"/>
    <d v="1899-12-30T11:24:54"/>
  </r>
  <r>
    <x v="1702"/>
    <x v="19"/>
    <d v="1899-12-30T11:27:22"/>
    <d v="1899-12-30T11:31:15"/>
  </r>
  <r>
    <x v="1703"/>
    <x v="19"/>
    <d v="1899-12-30T11:28:46"/>
    <d v="1899-12-30T11:42:18"/>
  </r>
  <r>
    <x v="54"/>
    <x v="19"/>
    <d v="1899-12-30T11:30:10"/>
    <d v="1899-12-30T11:33:54"/>
  </r>
  <r>
    <x v="899"/>
    <x v="19"/>
    <d v="1899-12-30T11:31:49"/>
    <d v="1899-12-30T11:37:17"/>
  </r>
  <r>
    <x v="1704"/>
    <x v="19"/>
    <d v="1899-12-30T11:33:28"/>
    <d v="1899-12-30T11:42:45"/>
  </r>
  <r>
    <x v="1705"/>
    <x v="19"/>
    <d v="1899-12-30T11:36:24"/>
    <d v="1899-12-30T11:45:33"/>
  </r>
  <r>
    <x v="1706"/>
    <x v="19"/>
    <d v="1899-12-30T11:39:59"/>
    <d v="1899-12-30T11:43:27"/>
  </r>
  <r>
    <x v="1707"/>
    <x v="19"/>
    <d v="1899-12-30T11:46:18"/>
    <d v="1899-12-30T11:55:28"/>
  </r>
  <r>
    <x v="1708"/>
    <x v="19"/>
    <d v="1899-12-30T11:50:00"/>
    <d v="1899-12-30T12:06:16"/>
  </r>
  <r>
    <x v="1709"/>
    <x v="19"/>
    <d v="1899-12-30T11:51:23"/>
    <d v="1899-12-30T11:55:26"/>
  </r>
  <r>
    <x v="1710"/>
    <x v="19"/>
    <d v="1899-12-30T11:53:35"/>
    <d v="1899-12-30T11:55:13"/>
  </r>
  <r>
    <x v="1711"/>
    <x v="19"/>
    <d v="1899-12-30T11:57:58"/>
    <d v="1899-12-30T12:12:50"/>
  </r>
  <r>
    <x v="1712"/>
    <x v="19"/>
    <d v="1899-12-30T12:03:00"/>
    <d v="1899-12-30T12:15:51"/>
  </r>
  <r>
    <x v="1713"/>
    <x v="19"/>
    <d v="1899-12-30T12:05:37"/>
    <d v="1899-12-30T12:08:55"/>
  </r>
  <r>
    <x v="1714"/>
    <x v="19"/>
    <d v="1899-12-30T12:11:53"/>
    <d v="1899-12-30T12:24:16"/>
  </r>
  <r>
    <x v="1715"/>
    <x v="19"/>
    <d v="1899-12-30T12:14:09"/>
    <d v="1899-12-30T12:22:08"/>
  </r>
  <r>
    <x v="1716"/>
    <x v="19"/>
    <d v="1899-12-30T12:19:59"/>
    <d v="1899-12-30T12:30:11"/>
  </r>
  <r>
    <x v="1717"/>
    <x v="19"/>
    <d v="1899-12-30T12:21:31"/>
    <d v="1899-12-30T12:35:43"/>
  </r>
  <r>
    <x v="1718"/>
    <x v="19"/>
    <d v="1899-12-30T12:24:55"/>
    <d v="1899-12-30T12:26:37"/>
  </r>
  <r>
    <x v="1719"/>
    <x v="19"/>
    <d v="1899-12-30T12:27:29"/>
    <d v="1899-12-30T12:27:47"/>
  </r>
  <r>
    <x v="395"/>
    <x v="19"/>
    <d v="1899-12-30T12:35:32"/>
    <d v="1899-12-30T12:45:46"/>
  </r>
  <r>
    <x v="1720"/>
    <x v="19"/>
    <d v="1899-12-30T12:37:29"/>
    <d v="1899-12-30T12:47:35"/>
  </r>
  <r>
    <x v="1721"/>
    <x v="19"/>
    <d v="1899-12-30T12:40:31"/>
    <d v="1899-12-30T12:43:46"/>
  </r>
  <r>
    <x v="1722"/>
    <x v="19"/>
    <d v="1899-12-30T12:47:40"/>
    <d v="1899-12-30T12:55:45"/>
  </r>
  <r>
    <x v="1723"/>
    <x v="19"/>
    <d v="1899-12-30T12:51:00"/>
    <d v="1899-12-30T12:52:48"/>
  </r>
  <r>
    <x v="1724"/>
    <x v="19"/>
    <d v="1899-12-30T12:54:20"/>
    <d v="1899-12-30T13:06:39"/>
  </r>
  <r>
    <x v="1725"/>
    <x v="19"/>
    <d v="1899-12-30T13:00:47"/>
    <d v="1899-12-30T13:11:15"/>
  </r>
  <r>
    <x v="1726"/>
    <x v="19"/>
    <d v="1899-12-30T13:06:14"/>
    <d v="1899-12-30T13:08:32"/>
  </r>
  <r>
    <x v="1727"/>
    <x v="19"/>
    <d v="1899-12-30T13:10:38"/>
    <d v="1899-12-30T13:16:57"/>
  </r>
  <r>
    <x v="1728"/>
    <x v="19"/>
    <d v="1899-12-30T13:16:49"/>
    <d v="1899-12-30T13:31:17"/>
  </r>
  <r>
    <x v="1729"/>
    <x v="19"/>
    <d v="1899-12-30T13:23:37"/>
    <d v="1899-12-30T13:25:18"/>
  </r>
  <r>
    <x v="1730"/>
    <x v="19"/>
    <d v="1899-12-30T13:28:44"/>
    <d v="1899-12-30T13:39:01"/>
  </r>
  <r>
    <x v="1731"/>
    <x v="19"/>
    <d v="1899-12-30T13:36:06"/>
    <d v="1899-12-30T13:51:15"/>
  </r>
  <r>
    <x v="1732"/>
    <x v="19"/>
    <d v="1899-12-30T13:38:14"/>
    <d v="1899-12-30T13:51:24"/>
  </r>
  <r>
    <x v="752"/>
    <x v="19"/>
    <d v="1899-12-30T13:41:32"/>
    <d v="1899-12-30T13:55:55"/>
  </r>
  <r>
    <x v="1733"/>
    <x v="19"/>
    <d v="1899-12-30T13:42:55"/>
    <d v="1899-12-30T13:50:03"/>
  </r>
  <r>
    <x v="1734"/>
    <x v="19"/>
    <d v="1899-12-30T13:43:29"/>
    <d v="1899-12-30T13:46:16"/>
  </r>
  <r>
    <x v="1735"/>
    <x v="19"/>
    <d v="1899-12-30T13:49:52"/>
    <d v="1899-12-30T14:04:15"/>
  </r>
  <r>
    <x v="1736"/>
    <x v="19"/>
    <d v="1899-12-30T13:52:50"/>
    <d v="1899-12-30T14:04:29"/>
  </r>
  <r>
    <x v="1737"/>
    <x v="19"/>
    <d v="1899-12-30T13:59:58"/>
    <d v="1899-12-30T14:02:58"/>
  </r>
  <r>
    <x v="1738"/>
    <x v="19"/>
    <d v="1899-12-30T14:00:17"/>
    <d v="1899-12-30T14:08:53"/>
  </r>
  <r>
    <x v="1739"/>
    <x v="19"/>
    <d v="1899-12-30T14:08:03"/>
    <d v="1899-12-30T14:15:06"/>
  </r>
  <r>
    <x v="215"/>
    <x v="19"/>
    <d v="1899-12-30T14:10:07"/>
    <d v="1899-12-30T14:22:59"/>
  </r>
  <r>
    <x v="184"/>
    <x v="19"/>
    <d v="1899-12-30T14:15:56"/>
    <d v="1899-12-30T14:24:42"/>
  </r>
  <r>
    <x v="1740"/>
    <x v="19"/>
    <d v="1899-12-30T14:20:57"/>
    <d v="1899-12-30T14:32:18"/>
  </r>
  <r>
    <x v="714"/>
    <x v="19"/>
    <d v="1899-12-30T14:28:39"/>
    <d v="1899-12-30T14:33:03"/>
  </r>
  <r>
    <x v="1741"/>
    <x v="19"/>
    <d v="1899-12-30T14:34:44"/>
    <d v="1899-12-30T14:38:39"/>
  </r>
  <r>
    <x v="1742"/>
    <x v="19"/>
    <d v="1899-12-30T14:43:03"/>
    <d v="1899-12-30T14:55:01"/>
  </r>
  <r>
    <x v="1743"/>
    <x v="19"/>
    <d v="1899-12-30T14:46:37"/>
    <d v="1899-12-30T14:58:59"/>
  </r>
  <r>
    <x v="1744"/>
    <x v="19"/>
    <d v="1899-12-30T14:52:16"/>
    <d v="1899-12-30T14:58:33"/>
  </r>
  <r>
    <x v="1745"/>
    <x v="19"/>
    <d v="1899-12-30T14:55:45"/>
    <d v="1899-12-30T14:59:09"/>
  </r>
  <r>
    <x v="1746"/>
    <x v="19"/>
    <d v="1899-12-30T15:00:02"/>
    <d v="1899-12-30T15:15:28"/>
  </r>
  <r>
    <x v="1747"/>
    <x v="20"/>
    <d v="1899-12-30T08:01:15"/>
    <d v="1899-12-30T08:11:54"/>
  </r>
  <r>
    <x v="1748"/>
    <x v="20"/>
    <d v="1899-12-30T08:08:35"/>
    <d v="1899-12-30T08:14:38"/>
  </r>
  <r>
    <x v="1749"/>
    <x v="20"/>
    <d v="1899-12-30T08:15:03"/>
    <d v="1899-12-30T08:19:21"/>
  </r>
  <r>
    <x v="1750"/>
    <x v="20"/>
    <d v="1899-12-30T08:18:23"/>
    <d v="1899-12-30T08:25:42"/>
  </r>
  <r>
    <x v="1751"/>
    <x v="20"/>
    <d v="1899-12-30T08:26:25"/>
    <d v="1899-12-30T08:31:45"/>
  </r>
  <r>
    <x v="1359"/>
    <x v="20"/>
    <d v="1899-12-30T08:28:48"/>
    <d v="1899-12-30T08:36:10"/>
  </r>
  <r>
    <x v="1752"/>
    <x v="20"/>
    <d v="1899-12-30T08:35:26"/>
    <d v="1899-12-30T08:46:38"/>
  </r>
  <r>
    <x v="1290"/>
    <x v="20"/>
    <d v="1899-12-30T08:38:04"/>
    <d v="1899-12-30T08:51:07"/>
  </r>
  <r>
    <x v="1753"/>
    <x v="20"/>
    <d v="1899-12-30T08:44:05"/>
    <d v="1899-12-30T08:58:11"/>
  </r>
  <r>
    <x v="1754"/>
    <x v="20"/>
    <d v="1899-12-30T08:46:21"/>
    <d v="1899-12-30T08:52:22"/>
  </r>
  <r>
    <x v="1755"/>
    <x v="20"/>
    <d v="1899-12-30T08:49:35"/>
    <d v="1899-12-30T09:01:13"/>
  </r>
  <r>
    <x v="1756"/>
    <x v="20"/>
    <d v="1899-12-30T08:55:15"/>
    <d v="1899-12-30T09:11:36"/>
  </r>
  <r>
    <x v="1757"/>
    <x v="20"/>
    <d v="1899-12-30T08:56:15"/>
    <d v="1899-12-30T09:02:36"/>
  </r>
  <r>
    <x v="1758"/>
    <x v="20"/>
    <d v="1899-12-30T09:03:05"/>
    <d v="1899-12-30T09:08:55"/>
  </r>
  <r>
    <x v="1759"/>
    <x v="20"/>
    <d v="1899-12-30T09:09:05"/>
    <d v="1899-12-30T09:11:14"/>
  </r>
  <r>
    <x v="1760"/>
    <x v="20"/>
    <d v="1899-12-30T09:09:09"/>
    <d v="1899-12-30T09:10:14"/>
  </r>
  <r>
    <x v="1761"/>
    <x v="20"/>
    <d v="1899-12-30T09:16:26"/>
    <d v="1899-12-30T09:29:31"/>
  </r>
  <r>
    <x v="1762"/>
    <x v="20"/>
    <d v="1899-12-30T09:20:33"/>
    <d v="1899-12-30T09:31:59"/>
  </r>
  <r>
    <x v="1359"/>
    <x v="20"/>
    <d v="1899-12-30T09:21:56"/>
    <d v="1899-12-30T09:32:23"/>
  </r>
  <r>
    <x v="748"/>
    <x v="20"/>
    <d v="1899-12-30T09:26:32"/>
    <d v="1899-12-30T09:38:37"/>
  </r>
  <r>
    <x v="1763"/>
    <x v="20"/>
    <d v="1899-12-30T09:32:38"/>
    <d v="1899-12-30T09:35:23"/>
  </r>
  <r>
    <x v="1764"/>
    <x v="20"/>
    <d v="1899-12-30T09:34:15"/>
    <d v="1899-12-30T09:36:36"/>
  </r>
  <r>
    <x v="1765"/>
    <x v="20"/>
    <d v="1899-12-30T09:40:31"/>
    <d v="1899-12-30T09:47:08"/>
  </r>
  <r>
    <x v="1766"/>
    <x v="20"/>
    <d v="1899-12-30T09:40:44"/>
    <d v="1899-12-30T09:56:14"/>
  </r>
  <r>
    <x v="577"/>
    <x v="20"/>
    <d v="1899-12-30T09:43:10"/>
    <d v="1899-12-30T09:52:49"/>
  </r>
  <r>
    <x v="1767"/>
    <x v="20"/>
    <d v="1899-12-30T09:46:27"/>
    <d v="1899-12-30T10:02:12"/>
  </r>
  <r>
    <x v="363"/>
    <x v="20"/>
    <d v="1899-12-30T09:47:20"/>
    <d v="1899-12-30T09:48:11"/>
  </r>
  <r>
    <x v="1768"/>
    <x v="20"/>
    <d v="1899-12-30T09:55:13"/>
    <d v="1899-12-30T10:10:27"/>
  </r>
  <r>
    <x v="1769"/>
    <x v="20"/>
    <d v="1899-12-30T09:55:16"/>
    <d v="1899-12-30T10:01:06"/>
  </r>
  <r>
    <x v="1770"/>
    <x v="20"/>
    <d v="1899-12-30T09:57:56"/>
    <d v="1899-12-30T10:09:27"/>
  </r>
  <r>
    <x v="1771"/>
    <x v="20"/>
    <d v="1899-12-30T10:02:31"/>
    <d v="1899-12-30T10:14:33"/>
  </r>
  <r>
    <x v="1772"/>
    <x v="20"/>
    <d v="1899-12-30T10:02:59"/>
    <d v="1899-12-30T10:12:02"/>
  </r>
  <r>
    <x v="1773"/>
    <x v="20"/>
    <d v="1899-12-30T10:04:07"/>
    <d v="1899-12-30T10:06:19"/>
  </r>
  <r>
    <x v="125"/>
    <x v="20"/>
    <d v="1899-12-30T10:06:24"/>
    <d v="1899-12-30T10:11:10"/>
  </r>
  <r>
    <x v="1774"/>
    <x v="20"/>
    <d v="1899-12-30T10:08:22"/>
    <d v="1899-12-30T10:14:43"/>
  </r>
  <r>
    <x v="1775"/>
    <x v="20"/>
    <d v="1899-12-30T10:13:15"/>
    <d v="1899-12-30T10:15:03"/>
  </r>
  <r>
    <x v="1776"/>
    <x v="20"/>
    <d v="1899-12-30T10:21:32"/>
    <d v="1899-12-30T10:35:49"/>
  </r>
  <r>
    <x v="1777"/>
    <x v="20"/>
    <d v="1899-12-30T10:28:45"/>
    <d v="1899-12-30T10:33:30"/>
  </r>
  <r>
    <x v="1778"/>
    <x v="20"/>
    <d v="1899-12-30T10:29:05"/>
    <d v="1899-12-30T10:39:16"/>
  </r>
  <r>
    <x v="1779"/>
    <x v="20"/>
    <d v="1899-12-30T10:37:06"/>
    <d v="1899-12-30T10:53:02"/>
  </r>
  <r>
    <x v="1780"/>
    <x v="20"/>
    <d v="1899-12-30T10:45:09"/>
    <d v="1899-12-30T11:00:51"/>
  </r>
  <r>
    <x v="1781"/>
    <x v="20"/>
    <d v="1899-12-30T10:51:30"/>
    <d v="1899-12-30T10:51:58"/>
  </r>
  <r>
    <x v="1782"/>
    <x v="20"/>
    <d v="1899-12-30T10:53:45"/>
    <d v="1899-12-30T11:08:03"/>
  </r>
  <r>
    <x v="1005"/>
    <x v="20"/>
    <d v="1899-12-30T10:58:24"/>
    <d v="1899-12-30T11:01:07"/>
  </r>
  <r>
    <x v="1783"/>
    <x v="20"/>
    <d v="1899-12-30T11:00:11"/>
    <d v="1899-12-30T11:15:22"/>
  </r>
  <r>
    <x v="387"/>
    <x v="20"/>
    <d v="1899-12-30T11:01:37"/>
    <d v="1899-12-30T11:09:58"/>
  </r>
  <r>
    <x v="863"/>
    <x v="20"/>
    <d v="1899-12-30T11:04:07"/>
    <d v="1899-12-30T11:20:27"/>
  </r>
  <r>
    <x v="1784"/>
    <x v="20"/>
    <d v="1899-12-30T11:06:53"/>
    <d v="1899-12-30T11:08:05"/>
  </r>
  <r>
    <x v="1785"/>
    <x v="20"/>
    <d v="1899-12-30T11:13:58"/>
    <d v="1899-12-30T11:22:54"/>
  </r>
  <r>
    <x v="1786"/>
    <x v="20"/>
    <d v="1899-12-30T11:16:37"/>
    <d v="1899-12-30T11:26:22"/>
  </r>
  <r>
    <x v="1213"/>
    <x v="20"/>
    <d v="1899-12-30T11:19:05"/>
    <d v="1899-12-30T11:23:35"/>
  </r>
  <r>
    <x v="1787"/>
    <x v="20"/>
    <d v="1899-12-30T11:21:20"/>
    <d v="1899-12-30T11:26:04"/>
  </r>
  <r>
    <x v="1788"/>
    <x v="20"/>
    <d v="1899-12-30T11:21:21"/>
    <d v="1899-12-30T11:26:42"/>
  </r>
  <r>
    <x v="1789"/>
    <x v="20"/>
    <d v="1899-12-30T11:21:50"/>
    <d v="1899-12-30T11:29:30"/>
  </r>
  <r>
    <x v="792"/>
    <x v="20"/>
    <d v="1899-12-30T11:21:57"/>
    <d v="1899-12-30T11:24:56"/>
  </r>
  <r>
    <x v="863"/>
    <x v="20"/>
    <d v="1899-12-30T11:22:05"/>
    <d v="1899-12-30T11:31:30"/>
  </r>
  <r>
    <x v="1474"/>
    <x v="20"/>
    <d v="1899-12-30T11:29:04"/>
    <d v="1899-12-30T11:38:39"/>
  </r>
  <r>
    <x v="1790"/>
    <x v="20"/>
    <d v="1899-12-30T11:31:58"/>
    <d v="1899-12-30T11:43:08"/>
  </r>
  <r>
    <x v="1791"/>
    <x v="20"/>
    <d v="1899-12-30T11:33:14"/>
    <d v="1899-12-30T11:46:31"/>
  </r>
  <r>
    <x v="1792"/>
    <x v="20"/>
    <d v="1899-12-30T11:33:43"/>
    <d v="1899-12-30T11:41:02"/>
  </r>
  <r>
    <x v="1705"/>
    <x v="20"/>
    <d v="1899-12-30T11:37:19"/>
    <d v="1899-12-30T11:43:47"/>
  </r>
  <r>
    <x v="1793"/>
    <x v="20"/>
    <d v="1899-12-30T11:40:21"/>
    <d v="1899-12-30T11:45:58"/>
  </r>
  <r>
    <x v="1794"/>
    <x v="20"/>
    <d v="1899-12-30T11:44:04"/>
    <d v="1899-12-30T11:56:56"/>
  </r>
  <r>
    <x v="1795"/>
    <x v="20"/>
    <d v="1899-12-30T11:51:30"/>
    <d v="1899-12-30T12:07:31"/>
  </r>
  <r>
    <x v="1796"/>
    <x v="20"/>
    <d v="1899-12-30T11:57:50"/>
    <d v="1899-12-30T12:13:20"/>
  </r>
  <r>
    <x v="1797"/>
    <x v="20"/>
    <d v="1899-12-30T11:58:37"/>
    <d v="1899-12-30T12:15:15"/>
  </r>
  <r>
    <x v="1026"/>
    <x v="20"/>
    <d v="1899-12-30T12:00:57"/>
    <d v="1899-12-30T12:12:56"/>
  </r>
  <r>
    <x v="1798"/>
    <x v="20"/>
    <d v="1899-12-30T12:05:54"/>
    <d v="1899-12-30T12:13:59"/>
  </r>
  <r>
    <x v="813"/>
    <x v="20"/>
    <d v="1899-12-30T12:05:55"/>
    <d v="1899-12-30T12:07:46"/>
  </r>
  <r>
    <x v="1799"/>
    <x v="20"/>
    <d v="1899-12-30T12:14:07"/>
    <d v="1899-12-30T12:16:11"/>
  </r>
  <r>
    <x v="1800"/>
    <x v="20"/>
    <d v="1899-12-30T12:19:10"/>
    <d v="1899-12-30T12:21:28"/>
  </r>
  <r>
    <x v="1801"/>
    <x v="20"/>
    <d v="1899-12-30T12:26:05"/>
    <d v="1899-12-30T12:28:18"/>
  </r>
  <r>
    <x v="1802"/>
    <x v="20"/>
    <d v="1899-12-30T12:31:44"/>
    <d v="1899-12-30T12:45:32"/>
  </r>
  <r>
    <x v="1803"/>
    <x v="20"/>
    <d v="1899-12-30T12:32:14"/>
    <d v="1899-12-30T12:39:36"/>
  </r>
  <r>
    <x v="1804"/>
    <x v="20"/>
    <d v="1899-12-30T12:34:11"/>
    <d v="1899-12-30T12:35:01"/>
  </r>
  <r>
    <x v="1805"/>
    <x v="20"/>
    <d v="1899-12-30T12:36:14"/>
    <d v="1899-12-30T12:40:41"/>
  </r>
  <r>
    <x v="1806"/>
    <x v="20"/>
    <d v="1899-12-30T12:43:22"/>
    <d v="1899-12-30T12:49:22"/>
  </r>
  <r>
    <x v="1807"/>
    <x v="20"/>
    <d v="1899-12-30T12:46:10"/>
    <d v="1899-12-30T12:48:55"/>
  </r>
  <r>
    <x v="1808"/>
    <x v="20"/>
    <d v="1899-12-30T12:49:42"/>
    <d v="1899-12-30T12:58:52"/>
  </r>
  <r>
    <x v="1809"/>
    <x v="20"/>
    <d v="1899-12-30T12:52:10"/>
    <d v="1899-12-30T13:03:21"/>
  </r>
  <r>
    <x v="1810"/>
    <x v="20"/>
    <d v="1899-12-30T12:54:17"/>
    <d v="1899-12-30T12:59:14"/>
  </r>
  <r>
    <x v="28"/>
    <x v="20"/>
    <d v="1899-12-30T12:57:03"/>
    <d v="1899-12-30T13:10:08"/>
  </r>
  <r>
    <x v="1369"/>
    <x v="20"/>
    <d v="1899-12-30T12:59:52"/>
    <d v="1899-12-30T13:00:55"/>
  </r>
  <r>
    <x v="1811"/>
    <x v="20"/>
    <d v="1899-12-30T13:07:15"/>
    <d v="1899-12-30T13:18:21"/>
  </r>
  <r>
    <x v="1812"/>
    <x v="20"/>
    <d v="1899-12-30T13:12:55"/>
    <d v="1899-12-30T13:18:30"/>
  </r>
  <r>
    <x v="1813"/>
    <x v="20"/>
    <d v="1899-12-30T13:14:38"/>
    <d v="1899-12-30T13:23:10"/>
  </r>
  <r>
    <x v="1814"/>
    <x v="20"/>
    <d v="1899-12-30T13:22:20"/>
    <d v="1899-12-30T13:26:24"/>
  </r>
  <r>
    <x v="561"/>
    <x v="20"/>
    <d v="1899-12-30T13:28:07"/>
    <d v="1899-12-30T13:29:35"/>
  </r>
  <r>
    <x v="1815"/>
    <x v="20"/>
    <d v="1899-12-30T13:32:55"/>
    <d v="1899-12-30T13:44:26"/>
  </r>
  <r>
    <x v="1816"/>
    <x v="20"/>
    <d v="1899-12-30T13:34:47"/>
    <d v="1899-12-30T13:45:20"/>
  </r>
  <r>
    <x v="1817"/>
    <x v="20"/>
    <d v="1899-12-30T13:39:36"/>
    <d v="1899-12-30T13:53:04"/>
  </r>
  <r>
    <x v="1818"/>
    <x v="20"/>
    <d v="1899-12-30T13:44:40"/>
    <d v="1899-12-30T13:57:39"/>
  </r>
  <r>
    <x v="1256"/>
    <x v="20"/>
    <d v="1899-12-30T13:51:28"/>
    <d v="1899-12-30T14:08:06"/>
  </r>
  <r>
    <x v="1819"/>
    <x v="20"/>
    <d v="1899-12-30T13:52:39"/>
    <d v="1899-12-30T13:55:07"/>
  </r>
  <r>
    <x v="1820"/>
    <x v="20"/>
    <d v="1899-12-30T13:53:24"/>
    <d v="1899-12-30T13:59:38"/>
  </r>
  <r>
    <x v="1821"/>
    <x v="20"/>
    <d v="1899-12-30T13:54:31"/>
    <d v="1899-12-30T13:56:30"/>
  </r>
  <r>
    <x v="1450"/>
    <x v="20"/>
    <d v="1899-12-30T13:57:33"/>
    <d v="1899-12-30T14:05:36"/>
  </r>
  <r>
    <x v="1822"/>
    <x v="20"/>
    <d v="1899-12-30T13:59:20"/>
    <d v="1899-12-30T14:00:12"/>
  </r>
  <r>
    <x v="161"/>
    <x v="20"/>
    <d v="1899-12-30T14:06:30"/>
    <d v="1899-12-30T14:08:45"/>
  </r>
  <r>
    <x v="1823"/>
    <x v="20"/>
    <d v="1899-12-30T14:10:21"/>
    <d v="1899-12-30T14:19:43"/>
  </r>
  <r>
    <x v="1824"/>
    <x v="20"/>
    <d v="1899-12-30T14:13:47"/>
    <d v="1899-12-30T14:28:39"/>
  </r>
  <r>
    <x v="1825"/>
    <x v="20"/>
    <d v="1899-12-30T14:17:48"/>
    <d v="1899-12-30T14:29:22"/>
  </r>
  <r>
    <x v="1826"/>
    <x v="20"/>
    <d v="1899-12-30T14:20:12"/>
    <d v="1899-12-30T14:24:40"/>
  </r>
  <r>
    <x v="1827"/>
    <x v="20"/>
    <d v="1899-12-30T14:26:51"/>
    <d v="1899-12-30T14:36:20"/>
  </r>
  <r>
    <x v="1455"/>
    <x v="20"/>
    <d v="1899-12-30T14:29:01"/>
    <d v="1899-12-30T14:43:40"/>
  </r>
  <r>
    <x v="1828"/>
    <x v="20"/>
    <d v="1899-12-30T14:31:29"/>
    <d v="1899-12-30T14:41:35"/>
  </r>
  <r>
    <x v="1829"/>
    <x v="20"/>
    <d v="1899-12-30T14:35:53"/>
    <d v="1899-12-30T14:39:06"/>
  </r>
  <r>
    <x v="1830"/>
    <x v="20"/>
    <d v="1899-12-30T14:40:42"/>
    <d v="1899-12-30T14:44:39"/>
  </r>
  <r>
    <x v="1831"/>
    <x v="20"/>
    <d v="1899-12-30T14:43:08"/>
    <d v="1899-12-30T14:50:20"/>
  </r>
  <r>
    <x v="1832"/>
    <x v="20"/>
    <d v="1899-12-30T14:45:57"/>
    <d v="1899-12-30T14:59:02"/>
  </r>
  <r>
    <x v="1833"/>
    <x v="20"/>
    <d v="1899-12-30T14:50:14"/>
    <d v="1899-12-30T15:02:58"/>
  </r>
  <r>
    <x v="1741"/>
    <x v="20"/>
    <d v="1899-12-30T14:57:07"/>
    <d v="1899-12-30T14:57:17"/>
  </r>
  <r>
    <x v="1547"/>
    <x v="20"/>
    <d v="1899-12-30T15:02:47"/>
    <d v="1899-12-30T15:04:5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8">
  <r>
    <s v="3539762"/>
    <d v="2017-07-03T00:00:00"/>
    <d v="1899-12-30T08:04:54"/>
    <d v="1899-12-30T08:21:26"/>
    <n v="3"/>
    <x v="0"/>
    <x v="0"/>
    <x v="0"/>
    <d v="1899-12-30T00:16:32"/>
    <n v="0"/>
    <n v="16"/>
    <n v="32"/>
    <n v="992"/>
  </r>
  <r>
    <s v="4546455"/>
    <d v="2017-07-03T00:00:00"/>
    <d v="1899-12-30T08:10:08"/>
    <d v="1899-12-30T08:23:46"/>
    <n v="3"/>
    <x v="0"/>
    <x v="0"/>
    <x v="0"/>
    <d v="1899-12-30T00:13:38"/>
    <n v="0"/>
    <n v="13"/>
    <n v="38"/>
    <n v="818"/>
  </r>
  <r>
    <s v="4546455"/>
    <d v="2017-07-03T00:00:00"/>
    <d v="1899-12-30T08:10:13"/>
    <d v="1899-12-30T08:24:40"/>
    <n v="3"/>
    <x v="0"/>
    <x v="0"/>
    <x v="0"/>
    <d v="1899-12-30T00:14:27"/>
    <n v="0"/>
    <n v="14"/>
    <n v="27"/>
    <n v="867"/>
  </r>
  <r>
    <s v="6900303"/>
    <d v="2017-07-03T00:00:00"/>
    <d v="1899-12-30T08:14:49"/>
    <d v="1899-12-30T08:21:33"/>
    <n v="3"/>
    <x v="0"/>
    <x v="0"/>
    <x v="0"/>
    <d v="1899-12-30T00:06:44"/>
    <n v="0"/>
    <n v="6"/>
    <n v="44"/>
    <n v="404"/>
  </r>
  <r>
    <s v="4250194"/>
    <d v="2017-07-03T00:00:00"/>
    <d v="1899-12-30T08:15:21"/>
    <d v="1899-12-30T08:22:10"/>
    <n v="3"/>
    <x v="0"/>
    <x v="0"/>
    <x v="0"/>
    <d v="1899-12-30T00:06:49"/>
    <n v="0"/>
    <n v="6"/>
    <n v="49"/>
    <n v="409"/>
  </r>
  <r>
    <s v="54586484"/>
    <d v="2017-07-03T00:00:00"/>
    <d v="1899-12-30T08:18:16"/>
    <d v="1899-12-30T08:23:34"/>
    <n v="3"/>
    <x v="1"/>
    <x v="1"/>
    <x v="0"/>
    <d v="1899-12-30T00:05:18"/>
    <n v="0"/>
    <n v="5"/>
    <n v="18"/>
    <n v="318"/>
  </r>
  <r>
    <s v="26204415"/>
    <d v="2017-07-03T00:00:00"/>
    <d v="1899-12-30T08:22:17"/>
    <d v="1899-12-30T08:24:20"/>
    <n v="3"/>
    <x v="1"/>
    <x v="1"/>
    <x v="0"/>
    <d v="1899-12-30T00:02:03"/>
    <n v="0"/>
    <n v="2"/>
    <n v="3"/>
    <n v="123"/>
  </r>
  <r>
    <s v="8596929"/>
    <d v="2017-07-03T00:00:00"/>
    <d v="1899-12-30T08:28:39"/>
    <d v="1899-12-30T08:37:57"/>
    <n v="3"/>
    <x v="0"/>
    <x v="0"/>
    <x v="0"/>
    <d v="1899-12-30T00:09:18"/>
    <n v="0"/>
    <n v="9"/>
    <n v="18"/>
    <n v="558"/>
  </r>
  <r>
    <s v="4546455"/>
    <d v="2017-07-03T00:00:00"/>
    <d v="1899-12-30T08:34:25"/>
    <d v="1899-12-30T08:48:28"/>
    <n v="3"/>
    <x v="0"/>
    <x v="0"/>
    <x v="0"/>
    <d v="1899-12-30T00:14:03"/>
    <n v="0"/>
    <n v="14"/>
    <n v="3"/>
    <n v="843"/>
  </r>
  <r>
    <s v="44937926"/>
    <d v="2017-07-03T00:00:00"/>
    <d v="1899-12-30T08:40:58"/>
    <d v="1899-12-30T08:56:33"/>
    <n v="3"/>
    <x v="1"/>
    <x v="1"/>
    <x v="0"/>
    <d v="1899-12-30T00:15:35"/>
    <n v="0"/>
    <n v="15"/>
    <n v="35"/>
    <n v="935"/>
  </r>
  <r>
    <s v="5816822"/>
    <d v="2017-07-03T00:00:00"/>
    <d v="1899-12-30T08:48:31"/>
    <d v="1899-12-30T09:00:59"/>
    <n v="3"/>
    <x v="0"/>
    <x v="0"/>
    <x v="0"/>
    <d v="1899-12-30T00:12:28"/>
    <n v="0"/>
    <n v="12"/>
    <n v="28"/>
    <n v="748"/>
  </r>
  <r>
    <s v="96191858"/>
    <d v="2017-07-03T00:00:00"/>
    <d v="1899-12-30T08:50:48"/>
    <d v="1899-12-30T09:00:47"/>
    <n v="3"/>
    <x v="1"/>
    <x v="1"/>
    <x v="0"/>
    <d v="1899-12-30T00:09:59"/>
    <n v="0"/>
    <n v="9"/>
    <n v="59"/>
    <n v="599"/>
  </r>
  <r>
    <s v="47261256"/>
    <d v="2017-07-03T00:00:00"/>
    <d v="1899-12-30T08:53:03"/>
    <d v="1899-12-30T08:57:32"/>
    <n v="3"/>
    <x v="1"/>
    <x v="1"/>
    <x v="0"/>
    <d v="1899-12-30T00:04:29"/>
    <n v="0"/>
    <n v="4"/>
    <n v="29"/>
    <n v="269"/>
  </r>
  <r>
    <s v="26204415"/>
    <d v="2017-07-03T00:00:00"/>
    <d v="1899-12-30T09:00:14"/>
    <d v="1899-12-30T09:13:19"/>
    <n v="3"/>
    <x v="1"/>
    <x v="1"/>
    <x v="0"/>
    <d v="1899-12-30T00:13:05"/>
    <n v="0"/>
    <n v="13"/>
    <n v="5"/>
    <n v="785"/>
  </r>
  <r>
    <s v="22747425"/>
    <d v="2017-07-03T00:00:00"/>
    <d v="1899-12-30T09:03:10"/>
    <d v="1899-12-30T09:14:36"/>
    <n v="3"/>
    <x v="1"/>
    <x v="1"/>
    <x v="0"/>
    <d v="1899-12-30T00:11:26"/>
    <n v="0"/>
    <n v="11"/>
    <n v="26"/>
    <n v="686"/>
  </r>
  <r>
    <s v="96191858"/>
    <d v="2017-07-03T00:00:00"/>
    <d v="1899-12-30T09:07:01"/>
    <d v="1899-12-30T09:18:45"/>
    <n v="3"/>
    <x v="1"/>
    <x v="1"/>
    <x v="0"/>
    <d v="1899-12-30T00:11:44"/>
    <n v="0"/>
    <n v="11"/>
    <n v="44"/>
    <n v="704"/>
  </r>
  <r>
    <s v="5816822"/>
    <d v="2017-07-03T00:00:00"/>
    <d v="1899-12-30T09:08:59"/>
    <d v="1899-12-30T09:12:49"/>
    <n v="3"/>
    <x v="0"/>
    <x v="0"/>
    <x v="0"/>
    <d v="1899-12-30T00:03:50"/>
    <n v="0"/>
    <n v="3"/>
    <n v="50"/>
    <n v="230"/>
  </r>
  <r>
    <s v="3352943"/>
    <d v="2017-07-03T00:00:00"/>
    <d v="1899-12-30T09:17:18"/>
    <d v="1899-12-30T09:27:51"/>
    <n v="3"/>
    <x v="0"/>
    <x v="0"/>
    <x v="0"/>
    <d v="1899-12-30T00:10:33"/>
    <n v="0"/>
    <n v="10"/>
    <n v="33"/>
    <n v="633"/>
  </r>
  <r>
    <s v="35634368"/>
    <d v="2017-07-03T00:00:00"/>
    <d v="1899-12-30T09:24:13"/>
    <d v="1899-12-30T09:40:49"/>
    <n v="3"/>
    <x v="1"/>
    <x v="1"/>
    <x v="0"/>
    <d v="1899-12-30T00:16:36"/>
    <n v="0"/>
    <n v="16"/>
    <n v="36"/>
    <n v="996"/>
  </r>
  <r>
    <s v="8313390"/>
    <d v="2017-07-03T00:00:00"/>
    <d v="1899-12-30T09:29:50"/>
    <d v="1899-12-30T09:33:46"/>
    <n v="3"/>
    <x v="0"/>
    <x v="0"/>
    <x v="0"/>
    <d v="1899-12-30T00:03:56"/>
    <n v="0"/>
    <n v="3"/>
    <n v="56"/>
    <n v="236"/>
  </r>
  <r>
    <s v="3954712"/>
    <d v="2017-07-03T00:00:00"/>
    <d v="1899-12-30T09:34:13"/>
    <d v="1899-12-30T09:38:59"/>
    <n v="3"/>
    <x v="0"/>
    <x v="0"/>
    <x v="0"/>
    <d v="1899-12-30T00:04:46"/>
    <n v="0"/>
    <n v="4"/>
    <n v="46"/>
    <n v="286"/>
  </r>
  <r>
    <s v="2109147679"/>
    <d v="2017-07-03T00:00:00"/>
    <d v="1899-12-30T09:36:31"/>
    <d v="1899-12-30T09:52:48"/>
    <n v="3"/>
    <x v="0"/>
    <x v="1"/>
    <x v="1"/>
    <d v="1899-12-30T00:16:17"/>
    <n v="0"/>
    <n v="16"/>
    <n v="17"/>
    <n v="977"/>
  </r>
  <r>
    <s v="1787732"/>
    <d v="2017-07-03T00:00:00"/>
    <d v="1899-12-30T09:43:34"/>
    <d v="1899-12-30T09:51:06"/>
    <n v="3"/>
    <x v="0"/>
    <x v="0"/>
    <x v="0"/>
    <d v="1899-12-30T00:07:32"/>
    <n v="0"/>
    <n v="7"/>
    <n v="32"/>
    <n v="452"/>
  </r>
  <r>
    <s v="7834807"/>
    <d v="2017-07-03T00:00:00"/>
    <d v="1899-12-30T09:50:07"/>
    <d v="1899-12-30T09:50:55"/>
    <n v="3"/>
    <x v="0"/>
    <x v="0"/>
    <x v="0"/>
    <d v="1899-12-30T00:00:48"/>
    <n v="0"/>
    <n v="0"/>
    <n v="48"/>
    <n v="48"/>
  </r>
  <r>
    <s v="33320202"/>
    <d v="2017-07-03T00:00:00"/>
    <d v="1899-12-30T09:57:42"/>
    <d v="1899-12-30T10:13:45"/>
    <n v="3"/>
    <x v="1"/>
    <x v="1"/>
    <x v="0"/>
    <d v="1899-12-30T00:16:03"/>
    <n v="0"/>
    <n v="16"/>
    <n v="3"/>
    <n v="963"/>
  </r>
  <r>
    <s v="1488369"/>
    <d v="2017-07-03T00:00:00"/>
    <d v="1899-12-30T09:59:13"/>
    <d v="1899-12-30T10:01:18"/>
    <n v="3"/>
    <x v="0"/>
    <x v="0"/>
    <x v="0"/>
    <d v="1899-12-30T00:02:05"/>
    <n v="0"/>
    <n v="2"/>
    <n v="5"/>
    <n v="125"/>
  </r>
  <r>
    <s v="2631285"/>
    <d v="2017-07-03T00:00:00"/>
    <d v="1899-12-30T10:01:23"/>
    <d v="1899-12-30T10:10:12"/>
    <n v="3"/>
    <x v="0"/>
    <x v="0"/>
    <x v="0"/>
    <d v="1899-12-30T00:08:49"/>
    <n v="0"/>
    <n v="8"/>
    <n v="49"/>
    <n v="529"/>
  </r>
  <r>
    <s v="7415603"/>
    <d v="2017-07-03T00:00:00"/>
    <d v="1899-12-30T10:05:56"/>
    <d v="1899-12-30T10:22:19"/>
    <n v="3"/>
    <x v="0"/>
    <x v="0"/>
    <x v="0"/>
    <d v="1899-12-30T00:16:23"/>
    <n v="0"/>
    <n v="16"/>
    <n v="23"/>
    <n v="983"/>
  </r>
  <r>
    <s v="96375379"/>
    <d v="2017-07-03T00:00:00"/>
    <d v="1899-12-30T10:11:15"/>
    <d v="1899-12-30T10:14:19"/>
    <n v="3"/>
    <x v="1"/>
    <x v="1"/>
    <x v="0"/>
    <d v="1899-12-30T00:03:04"/>
    <n v="0"/>
    <n v="3"/>
    <n v="4"/>
    <n v="184"/>
  </r>
  <r>
    <s v="6976431"/>
    <d v="2017-07-03T00:00:00"/>
    <d v="1899-12-30T10:16:34"/>
    <d v="1899-12-30T10:29:10"/>
    <n v="3"/>
    <x v="0"/>
    <x v="0"/>
    <x v="0"/>
    <d v="1899-12-30T00:12:36"/>
    <n v="0"/>
    <n v="12"/>
    <n v="36"/>
    <n v="756"/>
  </r>
  <r>
    <s v="4093292"/>
    <d v="2017-07-03T00:00:00"/>
    <d v="1899-12-30T10:19:45"/>
    <d v="1899-12-30T10:26:19"/>
    <n v="3"/>
    <x v="0"/>
    <x v="0"/>
    <x v="0"/>
    <d v="1899-12-30T00:06:34"/>
    <n v="0"/>
    <n v="6"/>
    <n v="34"/>
    <n v="394"/>
  </r>
  <r>
    <s v="6312575"/>
    <d v="2017-07-03T00:00:00"/>
    <d v="1899-12-30T10:20:37"/>
    <d v="1899-12-30T10:29:59"/>
    <n v="3"/>
    <x v="0"/>
    <x v="0"/>
    <x v="0"/>
    <d v="1899-12-30T00:09:22"/>
    <n v="0"/>
    <n v="9"/>
    <n v="22"/>
    <n v="562"/>
  </r>
  <r>
    <s v="38535407"/>
    <d v="2017-07-03T00:00:00"/>
    <d v="1899-12-30T10:27:45"/>
    <d v="1899-12-30T10:39:37"/>
    <n v="3"/>
    <x v="1"/>
    <x v="1"/>
    <x v="0"/>
    <d v="1899-12-30T00:11:52"/>
    <n v="0"/>
    <n v="11"/>
    <n v="52"/>
    <n v="712"/>
  </r>
  <r>
    <s v="38535407"/>
    <d v="2017-07-03T00:00:00"/>
    <d v="1899-12-30T10:31:04"/>
    <d v="1899-12-30T10:32:21"/>
    <n v="3"/>
    <x v="1"/>
    <x v="1"/>
    <x v="0"/>
    <d v="1899-12-30T00:01:17"/>
    <n v="0"/>
    <n v="1"/>
    <n v="17"/>
    <n v="77"/>
  </r>
  <r>
    <s v="9413315"/>
    <d v="2017-07-03T00:00:00"/>
    <d v="1899-12-30T10:38:07"/>
    <d v="1899-12-30T10:52:20"/>
    <n v="3"/>
    <x v="0"/>
    <x v="0"/>
    <x v="0"/>
    <d v="1899-12-30T00:14:13"/>
    <n v="0"/>
    <n v="14"/>
    <n v="13"/>
    <n v="853"/>
  </r>
  <r>
    <s v="8514016"/>
    <d v="2017-07-03T00:00:00"/>
    <d v="1899-12-30T10:44:49"/>
    <d v="1899-12-30T10:47:59"/>
    <n v="3"/>
    <x v="0"/>
    <x v="0"/>
    <x v="0"/>
    <d v="1899-12-30T00:03:10"/>
    <n v="0"/>
    <n v="3"/>
    <n v="10"/>
    <n v="190"/>
  </r>
  <r>
    <s v="40965486"/>
    <d v="2017-07-03T00:00:00"/>
    <d v="1899-12-30T10:47:13"/>
    <d v="1899-12-30T11:02:34"/>
    <n v="3"/>
    <x v="1"/>
    <x v="1"/>
    <x v="0"/>
    <d v="1899-12-30T00:15:21"/>
    <n v="0"/>
    <n v="15"/>
    <n v="21"/>
    <n v="921"/>
  </r>
  <r>
    <s v="4546455"/>
    <d v="2017-07-03T00:00:00"/>
    <d v="1899-12-30T10:51:54"/>
    <d v="1899-12-30T10:56:56"/>
    <n v="3"/>
    <x v="0"/>
    <x v="0"/>
    <x v="0"/>
    <d v="1899-12-30T00:05:02"/>
    <n v="0"/>
    <n v="5"/>
    <n v="2"/>
    <n v="302"/>
  </r>
  <r>
    <s v="1435049"/>
    <d v="2017-07-03T00:00:00"/>
    <d v="1899-12-30T10:55:07"/>
    <d v="1899-12-30T10:56:10"/>
    <n v="3"/>
    <x v="0"/>
    <x v="0"/>
    <x v="0"/>
    <d v="1899-12-30T00:01:03"/>
    <n v="0"/>
    <n v="1"/>
    <n v="3"/>
    <n v="63"/>
  </r>
  <r>
    <s v="85598139"/>
    <d v="2017-07-03T00:00:00"/>
    <d v="1899-12-30T10:56:46"/>
    <d v="1899-12-30T11:06:56"/>
    <n v="3"/>
    <x v="1"/>
    <x v="1"/>
    <x v="0"/>
    <d v="1899-12-30T00:10:10"/>
    <n v="0"/>
    <n v="10"/>
    <n v="10"/>
    <n v="610"/>
  </r>
  <r>
    <s v="1787732"/>
    <d v="2017-07-03T00:00:00"/>
    <d v="1899-12-30T11:04:35"/>
    <d v="1899-12-30T11:10:16"/>
    <n v="3"/>
    <x v="0"/>
    <x v="0"/>
    <x v="0"/>
    <d v="1899-12-30T00:05:41"/>
    <n v="0"/>
    <n v="5"/>
    <n v="41"/>
    <n v="341"/>
  </r>
  <r>
    <s v="1926053"/>
    <d v="2017-07-03T00:00:00"/>
    <d v="1899-12-30T11:04:38"/>
    <d v="1899-12-30T11:13:26"/>
    <n v="3"/>
    <x v="0"/>
    <x v="0"/>
    <x v="0"/>
    <d v="1899-12-30T00:08:48"/>
    <n v="0"/>
    <n v="8"/>
    <n v="48"/>
    <n v="528"/>
  </r>
  <r>
    <s v="82949156"/>
    <d v="2017-07-03T00:00:00"/>
    <d v="1899-12-30T11:05:38"/>
    <d v="1899-12-30T11:08:01"/>
    <n v="3"/>
    <x v="1"/>
    <x v="1"/>
    <x v="0"/>
    <d v="1899-12-30T00:02:23"/>
    <n v="0"/>
    <n v="2"/>
    <n v="23"/>
    <n v="143"/>
  </r>
  <r>
    <s v="73690742"/>
    <d v="2017-07-03T00:00:00"/>
    <d v="1899-12-30T11:13:26"/>
    <d v="1899-12-30T11:26:35"/>
    <n v="3"/>
    <x v="1"/>
    <x v="1"/>
    <x v="0"/>
    <d v="1899-12-30T00:13:09"/>
    <n v="0"/>
    <n v="13"/>
    <n v="9"/>
    <n v="789"/>
  </r>
  <r>
    <s v="5107477025"/>
    <d v="2017-07-03T00:00:00"/>
    <d v="1899-12-30T11:18:36"/>
    <d v="1899-12-30T11:29:21"/>
    <n v="3"/>
    <x v="0"/>
    <x v="1"/>
    <x v="1"/>
    <d v="1899-12-30T00:10:45"/>
    <n v="0"/>
    <n v="10"/>
    <n v="45"/>
    <n v="645"/>
  </r>
  <r>
    <s v="4787793"/>
    <d v="2017-07-03T00:00:00"/>
    <d v="1899-12-30T11:25:13"/>
    <d v="1899-12-30T11:38:40"/>
    <n v="3"/>
    <x v="0"/>
    <x v="0"/>
    <x v="0"/>
    <d v="1899-12-30T00:13:27"/>
    <n v="0"/>
    <n v="13"/>
    <n v="27"/>
    <n v="807"/>
  </r>
  <r>
    <s v="79381100"/>
    <d v="2017-07-03T00:00:00"/>
    <d v="1899-12-30T11:32:20"/>
    <d v="1899-12-30T11:39:08"/>
    <n v="3"/>
    <x v="1"/>
    <x v="1"/>
    <x v="0"/>
    <d v="1899-12-30T00:06:48"/>
    <n v="0"/>
    <n v="6"/>
    <n v="48"/>
    <n v="408"/>
  </r>
  <r>
    <s v="4146159"/>
    <d v="2017-07-03T00:00:00"/>
    <d v="1899-12-30T11:32:59"/>
    <d v="1899-12-30T11:49:22"/>
    <n v="3"/>
    <x v="0"/>
    <x v="0"/>
    <x v="0"/>
    <d v="1899-12-30T00:16:23"/>
    <n v="0"/>
    <n v="16"/>
    <n v="23"/>
    <n v="983"/>
  </r>
  <r>
    <s v="13484133"/>
    <d v="2017-07-03T00:00:00"/>
    <d v="1899-12-30T11:34:52"/>
    <d v="1899-12-30T11:41:51"/>
    <n v="3"/>
    <x v="1"/>
    <x v="1"/>
    <x v="0"/>
    <d v="1899-12-30T00:06:59"/>
    <n v="0"/>
    <n v="6"/>
    <n v="59"/>
    <n v="419"/>
  </r>
  <r>
    <s v="4657345"/>
    <d v="2017-07-03T00:00:00"/>
    <d v="1899-12-30T11:38:15"/>
    <d v="1899-12-30T11:41:47"/>
    <n v="3"/>
    <x v="0"/>
    <x v="0"/>
    <x v="0"/>
    <d v="1899-12-30T00:03:32"/>
    <n v="0"/>
    <n v="3"/>
    <n v="32"/>
    <n v="212"/>
  </r>
  <r>
    <s v="3697935"/>
    <d v="2017-07-03T00:00:00"/>
    <d v="1899-12-30T11:46:23"/>
    <d v="1899-12-30T11:49:13"/>
    <n v="3"/>
    <x v="0"/>
    <x v="0"/>
    <x v="0"/>
    <d v="1899-12-30T00:02:50"/>
    <n v="0"/>
    <n v="2"/>
    <n v="50"/>
    <n v="170"/>
  </r>
  <r>
    <s v="2668991"/>
    <d v="2017-07-03T00:00:00"/>
    <d v="1899-12-30T11:49:42"/>
    <d v="1899-12-30T12:05:06"/>
    <n v="3"/>
    <x v="0"/>
    <x v="0"/>
    <x v="0"/>
    <d v="1899-12-30T00:15:24"/>
    <n v="0"/>
    <n v="15"/>
    <n v="24"/>
    <n v="924"/>
  </r>
  <r>
    <s v="3520189"/>
    <d v="2017-07-03T00:00:00"/>
    <d v="1899-12-30T11:58:01"/>
    <d v="1899-12-30T12:04:08"/>
    <n v="3"/>
    <x v="0"/>
    <x v="0"/>
    <x v="0"/>
    <d v="1899-12-30T00:06:07"/>
    <n v="0"/>
    <n v="6"/>
    <n v="7"/>
    <n v="367"/>
  </r>
  <r>
    <s v="4546455"/>
    <d v="2017-07-03T00:00:00"/>
    <d v="1899-12-30T12:01:17"/>
    <d v="1899-12-30T12:12:37"/>
    <n v="3"/>
    <x v="0"/>
    <x v="0"/>
    <x v="0"/>
    <d v="1899-12-30T00:11:20"/>
    <n v="0"/>
    <n v="11"/>
    <n v="20"/>
    <n v="680"/>
  </r>
  <r>
    <s v="3897347"/>
    <d v="2017-07-03T00:00:00"/>
    <d v="1899-12-30T12:07:55"/>
    <d v="1899-12-30T12:14:26"/>
    <n v="3"/>
    <x v="0"/>
    <x v="0"/>
    <x v="0"/>
    <d v="1899-12-30T00:06:31"/>
    <n v="0"/>
    <n v="6"/>
    <n v="31"/>
    <n v="391"/>
  </r>
  <r>
    <s v="1867016"/>
    <d v="2017-07-03T00:00:00"/>
    <d v="1899-12-30T12:13:07"/>
    <d v="1899-12-30T12:13:24"/>
    <n v="3"/>
    <x v="0"/>
    <x v="0"/>
    <x v="0"/>
    <d v="1899-12-30T00:00:17"/>
    <n v="0"/>
    <n v="0"/>
    <n v="17"/>
    <n v="17"/>
  </r>
  <r>
    <s v="96949751"/>
    <d v="2017-07-03T00:00:00"/>
    <d v="1899-12-30T12:18:11"/>
    <d v="1899-12-30T12:20:32"/>
    <n v="3"/>
    <x v="1"/>
    <x v="1"/>
    <x v="0"/>
    <d v="1899-12-30T00:02:21"/>
    <n v="0"/>
    <n v="2"/>
    <n v="21"/>
    <n v="141"/>
  </r>
  <r>
    <s v="81613163"/>
    <d v="2017-07-03T00:00:00"/>
    <d v="1899-12-30T12:25:20"/>
    <d v="1899-12-30T12:29:07"/>
    <n v="3"/>
    <x v="1"/>
    <x v="1"/>
    <x v="0"/>
    <d v="1899-12-30T00:03:47"/>
    <n v="0"/>
    <n v="3"/>
    <n v="47"/>
    <n v="227"/>
  </r>
  <r>
    <s v="4250194"/>
    <d v="2017-07-03T00:00:00"/>
    <d v="1899-12-30T12:31:56"/>
    <d v="1899-12-30T12:42:02"/>
    <n v="3"/>
    <x v="0"/>
    <x v="0"/>
    <x v="0"/>
    <d v="1899-12-30T00:10:06"/>
    <n v="0"/>
    <n v="10"/>
    <n v="6"/>
    <n v="606"/>
  </r>
  <r>
    <s v="6050344"/>
    <d v="2017-07-03T00:00:00"/>
    <d v="1899-12-30T12:35:12"/>
    <d v="1899-12-30T12:38:37"/>
    <n v="3"/>
    <x v="0"/>
    <x v="0"/>
    <x v="0"/>
    <d v="1899-12-30T00:03:25"/>
    <n v="0"/>
    <n v="3"/>
    <n v="25"/>
    <n v="205"/>
  </r>
  <r>
    <s v="4546455"/>
    <d v="2017-07-03T00:00:00"/>
    <d v="1899-12-30T12:37:15"/>
    <d v="1899-12-30T12:50:51"/>
    <n v="3"/>
    <x v="0"/>
    <x v="0"/>
    <x v="0"/>
    <d v="1899-12-30T00:13:36"/>
    <n v="0"/>
    <n v="13"/>
    <n v="36"/>
    <n v="816"/>
  </r>
  <r>
    <s v="7727942"/>
    <d v="2017-07-03T00:00:00"/>
    <d v="1899-12-30T12:43:24"/>
    <d v="1899-12-30T12:53:23"/>
    <n v="3"/>
    <x v="0"/>
    <x v="0"/>
    <x v="0"/>
    <d v="1899-12-30T00:09:59"/>
    <n v="0"/>
    <n v="9"/>
    <n v="59"/>
    <n v="599"/>
  </r>
  <r>
    <s v="8249721"/>
    <d v="2017-07-03T00:00:00"/>
    <d v="1899-12-30T12:50:12"/>
    <d v="1899-12-30T12:54:06"/>
    <n v="3"/>
    <x v="0"/>
    <x v="0"/>
    <x v="0"/>
    <d v="1899-12-30T00:03:54"/>
    <n v="0"/>
    <n v="3"/>
    <n v="54"/>
    <n v="234"/>
  </r>
  <r>
    <s v="6894270"/>
    <d v="2017-07-03T00:00:00"/>
    <d v="1899-12-30T12:50:14"/>
    <d v="1899-12-30T12:50:44"/>
    <n v="3"/>
    <x v="0"/>
    <x v="0"/>
    <x v="0"/>
    <d v="1899-12-30T00:00:30"/>
    <n v="0"/>
    <n v="0"/>
    <n v="30"/>
    <n v="30"/>
  </r>
  <r>
    <s v="3095218"/>
    <d v="2017-07-03T00:00:00"/>
    <d v="1899-12-30T12:51:39"/>
    <d v="1899-12-30T13:02:21"/>
    <n v="3"/>
    <x v="0"/>
    <x v="0"/>
    <x v="0"/>
    <d v="1899-12-30T00:10:42"/>
    <n v="0"/>
    <n v="10"/>
    <n v="42"/>
    <n v="642"/>
  </r>
  <r>
    <s v="45081794"/>
    <d v="2017-07-03T00:00:00"/>
    <d v="1899-12-30T12:57:50"/>
    <d v="1899-12-30T13:01:53"/>
    <n v="3"/>
    <x v="1"/>
    <x v="1"/>
    <x v="0"/>
    <d v="1899-12-30T00:04:03"/>
    <n v="0"/>
    <n v="4"/>
    <n v="3"/>
    <n v="243"/>
  </r>
  <r>
    <s v="3533271"/>
    <d v="2017-07-03T00:00:00"/>
    <d v="1899-12-30T13:01:38"/>
    <d v="1899-12-30T13:04:29"/>
    <n v="3"/>
    <x v="0"/>
    <x v="0"/>
    <x v="0"/>
    <d v="1899-12-30T00:02:51"/>
    <n v="0"/>
    <n v="2"/>
    <n v="51"/>
    <n v="171"/>
  </r>
  <r>
    <s v="7415603"/>
    <d v="2017-07-03T00:00:00"/>
    <d v="1899-12-30T13:09:49"/>
    <d v="1899-12-30T13:23:21"/>
    <n v="3"/>
    <x v="0"/>
    <x v="0"/>
    <x v="0"/>
    <d v="1899-12-30T00:13:32"/>
    <n v="0"/>
    <n v="13"/>
    <n v="32"/>
    <n v="812"/>
  </r>
  <r>
    <s v="9088452"/>
    <d v="2017-07-03T00:00:00"/>
    <d v="1899-12-30T13:16:05"/>
    <d v="1899-12-30T13:22:54"/>
    <n v="3"/>
    <x v="0"/>
    <x v="0"/>
    <x v="0"/>
    <d v="1899-12-30T00:06:49"/>
    <n v="0"/>
    <n v="6"/>
    <n v="49"/>
    <n v="409"/>
  </r>
  <r>
    <s v="3379401"/>
    <d v="2017-07-03T00:00:00"/>
    <d v="1899-12-30T13:20:18"/>
    <d v="1899-12-30T13:31:20"/>
    <n v="3"/>
    <x v="0"/>
    <x v="0"/>
    <x v="0"/>
    <d v="1899-12-30T00:11:02"/>
    <n v="0"/>
    <n v="11"/>
    <n v="2"/>
    <n v="662"/>
  </r>
  <r>
    <s v="73350537"/>
    <d v="2017-07-03T00:00:00"/>
    <d v="1899-12-30T13:22:24"/>
    <d v="1899-12-30T13:23:20"/>
    <n v="3"/>
    <x v="1"/>
    <x v="1"/>
    <x v="0"/>
    <d v="1899-12-30T00:00:56"/>
    <n v="0"/>
    <n v="0"/>
    <n v="56"/>
    <n v="56"/>
  </r>
  <r>
    <s v="83707586"/>
    <d v="2017-07-03T00:00:00"/>
    <d v="1899-12-30T13:23:34"/>
    <d v="1899-12-30T13:28:55"/>
    <n v="3"/>
    <x v="1"/>
    <x v="1"/>
    <x v="0"/>
    <d v="1899-12-30T00:05:21"/>
    <n v="0"/>
    <n v="5"/>
    <n v="21"/>
    <n v="321"/>
  </r>
  <r>
    <s v="5107477025"/>
    <d v="2017-07-03T00:00:00"/>
    <d v="1899-12-30T13:24:48"/>
    <d v="1899-12-30T13:37:08"/>
    <n v="3"/>
    <x v="0"/>
    <x v="1"/>
    <x v="1"/>
    <d v="1899-12-30T00:12:20"/>
    <n v="0"/>
    <n v="12"/>
    <n v="20"/>
    <n v="740"/>
  </r>
  <r>
    <s v="1480206"/>
    <d v="2017-07-03T00:00:00"/>
    <d v="1899-12-30T13:32:57"/>
    <d v="1899-12-30T13:33:00"/>
    <n v="3"/>
    <x v="0"/>
    <x v="0"/>
    <x v="0"/>
    <d v="1899-12-30T00:00:03"/>
    <n v="0"/>
    <n v="0"/>
    <n v="3"/>
    <n v="3"/>
  </r>
  <r>
    <s v="3095218"/>
    <d v="2017-07-03T00:00:00"/>
    <d v="1899-12-30T13:34:24"/>
    <d v="1899-12-30T13:34:26"/>
    <n v="3"/>
    <x v="0"/>
    <x v="0"/>
    <x v="0"/>
    <d v="1899-12-30T00:00:02"/>
    <n v="0"/>
    <n v="0"/>
    <n v="2"/>
    <n v="2"/>
  </r>
  <r>
    <s v="2028923"/>
    <d v="2017-07-03T00:00:00"/>
    <d v="1899-12-30T13:37:56"/>
    <d v="1899-12-30T13:42:09"/>
    <n v="3"/>
    <x v="0"/>
    <x v="0"/>
    <x v="0"/>
    <d v="1899-12-30T00:04:13"/>
    <n v="0"/>
    <n v="4"/>
    <n v="13"/>
    <n v="253"/>
  </r>
  <r>
    <s v="81880891"/>
    <d v="2017-07-03T00:00:00"/>
    <d v="1899-12-30T13:42:50"/>
    <d v="1899-12-30T13:48:41"/>
    <n v="3"/>
    <x v="1"/>
    <x v="1"/>
    <x v="0"/>
    <d v="1899-12-30T00:05:51"/>
    <n v="0"/>
    <n v="5"/>
    <n v="51"/>
    <n v="351"/>
  </r>
  <r>
    <s v="4274149"/>
    <d v="2017-07-03T00:00:00"/>
    <d v="1899-12-30T13:43:20"/>
    <d v="1899-12-30T13:56:09"/>
    <n v="3"/>
    <x v="0"/>
    <x v="0"/>
    <x v="0"/>
    <d v="1899-12-30T00:12:49"/>
    <n v="0"/>
    <n v="12"/>
    <n v="49"/>
    <n v="769"/>
  </r>
  <r>
    <s v="3505978"/>
    <d v="2017-07-03T00:00:00"/>
    <d v="1899-12-30T13:50:03"/>
    <d v="1899-12-30T13:55:06"/>
    <n v="3"/>
    <x v="0"/>
    <x v="0"/>
    <x v="0"/>
    <d v="1899-12-30T00:05:03"/>
    <n v="0"/>
    <n v="5"/>
    <n v="3"/>
    <n v="303"/>
  </r>
  <r>
    <s v="8504601"/>
    <d v="2017-07-03T00:00:00"/>
    <d v="1899-12-30T13:54:36"/>
    <d v="1899-12-30T13:56:01"/>
    <n v="3"/>
    <x v="0"/>
    <x v="0"/>
    <x v="0"/>
    <d v="1899-12-30T00:01:25"/>
    <n v="0"/>
    <n v="1"/>
    <n v="25"/>
    <n v="85"/>
  </r>
  <r>
    <s v="8214927"/>
    <d v="2017-07-03T00:00:00"/>
    <d v="1899-12-30T13:57:58"/>
    <d v="1899-12-30T14:11:08"/>
    <n v="3"/>
    <x v="0"/>
    <x v="0"/>
    <x v="0"/>
    <d v="1899-12-30T00:13:10"/>
    <n v="0"/>
    <n v="13"/>
    <n v="10"/>
    <n v="790"/>
  </r>
  <r>
    <s v="5913547"/>
    <d v="2017-07-03T00:00:00"/>
    <d v="1899-12-30T14:01:10"/>
    <d v="1899-12-30T14:04:04"/>
    <n v="3"/>
    <x v="0"/>
    <x v="0"/>
    <x v="0"/>
    <d v="1899-12-30T00:02:54"/>
    <n v="0"/>
    <n v="2"/>
    <n v="54"/>
    <n v="174"/>
  </r>
  <r>
    <s v="3505978"/>
    <d v="2017-07-03T00:00:00"/>
    <d v="1899-12-30T14:05:16"/>
    <d v="1899-12-30T14:10:28"/>
    <n v="3"/>
    <x v="0"/>
    <x v="0"/>
    <x v="0"/>
    <d v="1899-12-30T00:05:12"/>
    <n v="0"/>
    <n v="5"/>
    <n v="12"/>
    <n v="312"/>
  </r>
  <r>
    <s v="14783929"/>
    <d v="2017-07-03T00:00:00"/>
    <d v="1899-12-30T14:09:58"/>
    <d v="1899-12-30T14:17:02"/>
    <n v="3"/>
    <x v="1"/>
    <x v="1"/>
    <x v="0"/>
    <d v="1899-12-30T00:07:04"/>
    <n v="0"/>
    <n v="7"/>
    <n v="4"/>
    <n v="424"/>
  </r>
  <r>
    <s v="2915745"/>
    <d v="2017-07-03T00:00:00"/>
    <d v="1899-12-30T14:14:16"/>
    <d v="1899-12-30T14:28:13"/>
    <n v="3"/>
    <x v="0"/>
    <x v="0"/>
    <x v="0"/>
    <d v="1899-12-30T00:13:57"/>
    <n v="0"/>
    <n v="13"/>
    <n v="57"/>
    <n v="837"/>
  </r>
  <r>
    <s v="1100142"/>
    <d v="2017-07-03T00:00:00"/>
    <d v="1899-12-30T14:19:50"/>
    <d v="1899-12-30T14:24:29"/>
    <n v="3"/>
    <x v="0"/>
    <x v="0"/>
    <x v="0"/>
    <d v="1899-12-30T00:04:39"/>
    <n v="0"/>
    <n v="4"/>
    <n v="39"/>
    <n v="279"/>
  </r>
  <r>
    <s v="7795911"/>
    <d v="2017-07-03T00:00:00"/>
    <d v="1899-12-30T14:26:50"/>
    <d v="1899-12-30T14:42:08"/>
    <n v="3"/>
    <x v="0"/>
    <x v="0"/>
    <x v="0"/>
    <d v="1899-12-30T00:15:18"/>
    <n v="0"/>
    <n v="15"/>
    <n v="18"/>
    <n v="918"/>
  </r>
  <r>
    <s v="1709455"/>
    <d v="2017-07-03T00:00:00"/>
    <d v="1899-12-30T14:28:31"/>
    <d v="1899-12-30T14:35:01"/>
    <n v="3"/>
    <x v="0"/>
    <x v="0"/>
    <x v="0"/>
    <d v="1899-12-30T00:06:30"/>
    <n v="0"/>
    <n v="6"/>
    <n v="30"/>
    <n v="390"/>
  </r>
  <r>
    <s v="54586484"/>
    <d v="2017-07-03T00:00:00"/>
    <d v="1899-12-30T14:34:51"/>
    <d v="1899-12-30T14:40:08"/>
    <n v="3"/>
    <x v="1"/>
    <x v="1"/>
    <x v="0"/>
    <d v="1899-12-30T00:05:17"/>
    <n v="0"/>
    <n v="5"/>
    <n v="17"/>
    <n v="317"/>
  </r>
  <r>
    <s v="6674505"/>
    <d v="2017-07-03T00:00:00"/>
    <d v="1899-12-30T14:41:54"/>
    <d v="1899-12-30T14:56:39"/>
    <n v="3"/>
    <x v="0"/>
    <x v="0"/>
    <x v="0"/>
    <d v="1899-12-30T00:14:45"/>
    <n v="0"/>
    <n v="14"/>
    <n v="45"/>
    <n v="885"/>
  </r>
  <r>
    <s v="6920814"/>
    <d v="2017-07-03T00:00:00"/>
    <d v="1899-12-30T14:44:23"/>
    <d v="1899-12-30T14:44:45"/>
    <n v="3"/>
    <x v="0"/>
    <x v="0"/>
    <x v="0"/>
    <d v="1899-12-30T00:00:22"/>
    <n v="0"/>
    <n v="0"/>
    <n v="22"/>
    <n v="22"/>
  </r>
  <r>
    <s v="6161675"/>
    <d v="2017-07-03T00:00:00"/>
    <d v="1899-12-30T14:44:52"/>
    <d v="1899-12-30T14:58:47"/>
    <n v="3"/>
    <x v="0"/>
    <x v="0"/>
    <x v="0"/>
    <d v="1899-12-30T00:13:55"/>
    <n v="0"/>
    <n v="13"/>
    <n v="55"/>
    <n v="835"/>
  </r>
  <r>
    <s v="8498076"/>
    <d v="2017-07-03T00:00:00"/>
    <d v="1899-12-30T14:45:56"/>
    <d v="1899-12-30T14:56:01"/>
    <n v="3"/>
    <x v="0"/>
    <x v="0"/>
    <x v="0"/>
    <d v="1899-12-30T00:10:05"/>
    <n v="0"/>
    <n v="10"/>
    <n v="5"/>
    <n v="605"/>
  </r>
  <r>
    <s v="4174785"/>
    <d v="2017-07-03T00:00:00"/>
    <d v="1899-12-30T14:47:24"/>
    <d v="1899-12-30T15:02:55"/>
    <n v="3"/>
    <x v="0"/>
    <x v="0"/>
    <x v="0"/>
    <d v="1899-12-30T00:15:31"/>
    <n v="0"/>
    <n v="15"/>
    <n v="31"/>
    <n v="931"/>
  </r>
  <r>
    <s v="3776937"/>
    <d v="2017-07-03T00:00:00"/>
    <d v="1899-12-30T14:49:27"/>
    <d v="1899-12-30T14:57:43"/>
    <n v="3"/>
    <x v="0"/>
    <x v="0"/>
    <x v="0"/>
    <d v="1899-12-30T00:08:16"/>
    <n v="0"/>
    <n v="8"/>
    <n v="16"/>
    <n v="496"/>
  </r>
  <r>
    <s v="2636055"/>
    <d v="2017-07-03T00:00:00"/>
    <d v="1899-12-30T14:55:19"/>
    <d v="1899-12-30T14:55:46"/>
    <n v="3"/>
    <x v="0"/>
    <x v="0"/>
    <x v="0"/>
    <d v="1899-12-30T00:00:27"/>
    <n v="0"/>
    <n v="0"/>
    <n v="27"/>
    <n v="27"/>
  </r>
  <r>
    <s v="4555937"/>
    <d v="2017-07-03T00:00:00"/>
    <d v="1899-12-30T15:02:06"/>
    <d v="1899-12-30T15:18:37"/>
    <n v="3"/>
    <x v="0"/>
    <x v="0"/>
    <x v="0"/>
    <d v="1899-12-30T00:16:31"/>
    <n v="0"/>
    <n v="16"/>
    <n v="31"/>
    <n v="991"/>
  </r>
  <r>
    <s v="80306197"/>
    <d v="2017-07-04T00:00:00"/>
    <d v="1899-12-30T08:04:29"/>
    <d v="1899-12-30T08:07:56"/>
    <n v="4"/>
    <x v="1"/>
    <x v="1"/>
    <x v="0"/>
    <d v="1899-12-30T00:03:27"/>
    <n v="0"/>
    <n v="3"/>
    <n v="27"/>
    <n v="207"/>
  </r>
  <r>
    <s v="99162491"/>
    <d v="2017-07-04T00:00:00"/>
    <d v="1899-12-30T08:08:48"/>
    <d v="1899-12-30T08:25:14"/>
    <n v="4"/>
    <x v="1"/>
    <x v="1"/>
    <x v="0"/>
    <d v="1899-12-30T00:16:26"/>
    <n v="0"/>
    <n v="16"/>
    <n v="26"/>
    <n v="986"/>
  </r>
  <r>
    <s v="2109147679"/>
    <d v="2017-07-04T00:00:00"/>
    <d v="1899-12-30T08:16:53"/>
    <d v="1899-12-30T08:29:42"/>
    <n v="4"/>
    <x v="0"/>
    <x v="1"/>
    <x v="1"/>
    <d v="1899-12-30T00:12:49"/>
    <n v="0"/>
    <n v="12"/>
    <n v="49"/>
    <n v="769"/>
  </r>
  <r>
    <s v="9422310"/>
    <d v="2017-07-04T00:00:00"/>
    <d v="1899-12-30T08:25:02"/>
    <d v="1899-12-30T08:41:22"/>
    <n v="4"/>
    <x v="0"/>
    <x v="0"/>
    <x v="0"/>
    <d v="1899-12-30T00:16:20"/>
    <n v="0"/>
    <n v="16"/>
    <n v="20"/>
    <n v="980"/>
  </r>
  <r>
    <s v="20679187"/>
    <d v="2017-07-04T00:00:00"/>
    <d v="1899-12-30T08:29:22"/>
    <d v="1899-12-30T08:37:49"/>
    <n v="4"/>
    <x v="1"/>
    <x v="1"/>
    <x v="0"/>
    <d v="1899-12-30T00:08:27"/>
    <n v="0"/>
    <n v="8"/>
    <n v="27"/>
    <n v="507"/>
  </r>
  <r>
    <s v="6087997"/>
    <d v="2017-07-04T00:00:00"/>
    <d v="1899-12-30T08:33:25"/>
    <d v="1899-12-30T08:39:18"/>
    <n v="4"/>
    <x v="0"/>
    <x v="0"/>
    <x v="0"/>
    <d v="1899-12-30T00:05:53"/>
    <n v="0"/>
    <n v="5"/>
    <n v="53"/>
    <n v="353"/>
  </r>
  <r>
    <s v="20679187"/>
    <d v="2017-07-04T00:00:00"/>
    <d v="1899-12-30T08:36:15"/>
    <d v="1899-12-30T08:43:45"/>
    <n v="4"/>
    <x v="1"/>
    <x v="1"/>
    <x v="0"/>
    <d v="1899-12-30T00:07:30"/>
    <n v="0"/>
    <n v="7"/>
    <n v="30"/>
    <n v="450"/>
  </r>
  <r>
    <s v="5253133"/>
    <d v="2017-07-04T00:00:00"/>
    <d v="1899-12-30T08:38:12"/>
    <d v="1899-12-30T08:52:15"/>
    <n v="4"/>
    <x v="0"/>
    <x v="0"/>
    <x v="0"/>
    <d v="1899-12-30T00:14:03"/>
    <n v="0"/>
    <n v="14"/>
    <n v="3"/>
    <n v="843"/>
  </r>
  <r>
    <s v="96949751"/>
    <d v="2017-07-04T00:00:00"/>
    <d v="1899-12-30T08:45:06"/>
    <d v="1899-12-30T08:45:58"/>
    <n v="4"/>
    <x v="1"/>
    <x v="1"/>
    <x v="0"/>
    <d v="1899-12-30T00:00:52"/>
    <n v="0"/>
    <n v="0"/>
    <n v="52"/>
    <n v="52"/>
  </r>
  <r>
    <s v="1508356"/>
    <d v="2017-07-04T00:00:00"/>
    <d v="1899-12-30T08:53:00"/>
    <d v="1899-12-30T09:07:41"/>
    <n v="4"/>
    <x v="0"/>
    <x v="0"/>
    <x v="0"/>
    <d v="1899-12-30T00:14:41"/>
    <n v="0"/>
    <n v="14"/>
    <n v="41"/>
    <n v="881"/>
  </r>
  <r>
    <s v="9171025"/>
    <d v="2017-07-04T00:00:00"/>
    <d v="1899-12-30T08:57:01"/>
    <d v="1899-12-30T09:12:49"/>
    <n v="4"/>
    <x v="0"/>
    <x v="0"/>
    <x v="0"/>
    <d v="1899-12-30T00:15:48"/>
    <n v="0"/>
    <n v="15"/>
    <n v="48"/>
    <n v="948"/>
  </r>
  <r>
    <s v="7191598"/>
    <d v="2017-07-04T00:00:00"/>
    <d v="1899-12-30T09:00:51"/>
    <d v="1899-12-30T09:07:00"/>
    <n v="4"/>
    <x v="0"/>
    <x v="0"/>
    <x v="0"/>
    <d v="1899-12-30T00:06:09"/>
    <n v="0"/>
    <n v="6"/>
    <n v="9"/>
    <n v="369"/>
  </r>
  <r>
    <s v="3505978"/>
    <d v="2017-07-04T00:00:00"/>
    <d v="1899-12-30T09:03:53"/>
    <d v="1899-12-30T09:10:15"/>
    <n v="4"/>
    <x v="0"/>
    <x v="0"/>
    <x v="0"/>
    <d v="1899-12-30T00:06:22"/>
    <n v="0"/>
    <n v="6"/>
    <n v="22"/>
    <n v="382"/>
  </r>
  <r>
    <s v="90533733"/>
    <d v="2017-07-04T00:00:00"/>
    <d v="1899-12-30T09:08:32"/>
    <d v="1899-12-30T09:19:41"/>
    <n v="4"/>
    <x v="1"/>
    <x v="1"/>
    <x v="0"/>
    <d v="1899-12-30T00:11:09"/>
    <n v="0"/>
    <n v="11"/>
    <n v="9"/>
    <n v="669"/>
  </r>
  <r>
    <s v="6859181"/>
    <d v="2017-07-04T00:00:00"/>
    <d v="1899-12-30T09:09:55"/>
    <d v="1899-12-30T09:15:03"/>
    <n v="4"/>
    <x v="0"/>
    <x v="0"/>
    <x v="0"/>
    <d v="1899-12-30T00:05:08"/>
    <n v="0"/>
    <n v="5"/>
    <n v="8"/>
    <n v="308"/>
  </r>
  <r>
    <s v="7207066"/>
    <d v="2017-07-04T00:00:00"/>
    <d v="1899-12-30T09:16:16"/>
    <d v="1899-12-30T09:19:13"/>
    <n v="4"/>
    <x v="0"/>
    <x v="0"/>
    <x v="0"/>
    <d v="1899-12-30T00:02:57"/>
    <n v="0"/>
    <n v="2"/>
    <n v="57"/>
    <n v="177"/>
  </r>
  <r>
    <s v="4230507"/>
    <d v="2017-07-04T00:00:00"/>
    <d v="1899-12-30T09:18:12"/>
    <d v="1899-12-30T09:26:10"/>
    <n v="4"/>
    <x v="0"/>
    <x v="0"/>
    <x v="0"/>
    <d v="1899-12-30T00:07:58"/>
    <n v="0"/>
    <n v="7"/>
    <n v="58"/>
    <n v="478"/>
  </r>
  <r>
    <s v="2915745"/>
    <d v="2017-07-04T00:00:00"/>
    <d v="1899-12-30T09:24:38"/>
    <d v="1899-12-30T09:25:36"/>
    <n v="4"/>
    <x v="0"/>
    <x v="0"/>
    <x v="0"/>
    <d v="1899-12-30T00:00:58"/>
    <n v="0"/>
    <n v="0"/>
    <n v="58"/>
    <n v="58"/>
  </r>
  <r>
    <s v="2235911"/>
    <d v="2017-07-04T00:00:00"/>
    <d v="1899-12-30T09:31:03"/>
    <d v="1899-12-30T09:39:24"/>
    <n v="4"/>
    <x v="0"/>
    <x v="0"/>
    <x v="0"/>
    <d v="1899-12-30T00:08:21"/>
    <n v="0"/>
    <n v="8"/>
    <n v="21"/>
    <n v="501"/>
  </r>
  <r>
    <s v="1611389"/>
    <d v="2017-07-04T00:00:00"/>
    <d v="1899-12-30T09:34:16"/>
    <d v="1899-12-30T09:50:53"/>
    <n v="4"/>
    <x v="0"/>
    <x v="0"/>
    <x v="0"/>
    <d v="1899-12-30T00:16:37"/>
    <n v="0"/>
    <n v="16"/>
    <n v="37"/>
    <n v="997"/>
  </r>
  <r>
    <s v="9052652"/>
    <d v="2017-07-04T00:00:00"/>
    <d v="1899-12-30T09:35:37"/>
    <d v="1899-12-30T09:42:42"/>
    <n v="4"/>
    <x v="0"/>
    <x v="0"/>
    <x v="0"/>
    <d v="1899-12-30T00:07:05"/>
    <n v="0"/>
    <n v="7"/>
    <n v="5"/>
    <n v="425"/>
  </r>
  <r>
    <s v="93611539"/>
    <d v="2017-07-04T00:00:00"/>
    <d v="1899-12-30T09:37:55"/>
    <d v="1899-12-30T09:49:53"/>
    <n v="4"/>
    <x v="1"/>
    <x v="1"/>
    <x v="0"/>
    <d v="1899-12-30T00:11:58"/>
    <n v="0"/>
    <n v="11"/>
    <n v="58"/>
    <n v="718"/>
  </r>
  <r>
    <s v="68966479"/>
    <d v="2017-07-04T00:00:00"/>
    <d v="1899-12-30T09:43:06"/>
    <d v="1899-12-30T09:44:54"/>
    <n v="4"/>
    <x v="1"/>
    <x v="1"/>
    <x v="0"/>
    <d v="1899-12-30T00:01:48"/>
    <n v="0"/>
    <n v="1"/>
    <n v="48"/>
    <n v="108"/>
  </r>
  <r>
    <s v="79381100"/>
    <d v="2017-07-04T00:00:00"/>
    <d v="1899-12-30T09:44:51"/>
    <d v="1899-12-30T10:01:22"/>
    <n v="4"/>
    <x v="1"/>
    <x v="1"/>
    <x v="0"/>
    <d v="1899-12-30T00:16:31"/>
    <n v="0"/>
    <n v="16"/>
    <n v="31"/>
    <n v="991"/>
  </r>
  <r>
    <s v="4697138"/>
    <d v="2017-07-04T00:00:00"/>
    <d v="1899-12-30T09:46:37"/>
    <d v="1899-12-30T09:50:48"/>
    <n v="4"/>
    <x v="0"/>
    <x v="0"/>
    <x v="0"/>
    <d v="1899-12-30T00:04:11"/>
    <n v="0"/>
    <n v="4"/>
    <n v="11"/>
    <n v="251"/>
  </r>
  <r>
    <s v="5786740"/>
    <d v="2017-07-04T00:00:00"/>
    <d v="1899-12-30T09:47:28"/>
    <d v="1899-12-30T09:57:32"/>
    <n v="4"/>
    <x v="0"/>
    <x v="0"/>
    <x v="0"/>
    <d v="1899-12-30T00:10:04"/>
    <n v="0"/>
    <n v="10"/>
    <n v="4"/>
    <n v="604"/>
  </r>
  <r>
    <s v="7727942"/>
    <d v="2017-07-04T00:00:00"/>
    <d v="1899-12-30T09:51:48"/>
    <d v="1899-12-30T09:59:14"/>
    <n v="4"/>
    <x v="0"/>
    <x v="0"/>
    <x v="0"/>
    <d v="1899-12-30T00:07:26"/>
    <n v="0"/>
    <n v="7"/>
    <n v="26"/>
    <n v="446"/>
  </r>
  <r>
    <s v="8384647"/>
    <d v="2017-07-04T00:00:00"/>
    <d v="1899-12-30T09:51:53"/>
    <d v="1899-12-30T10:07:08"/>
    <n v="4"/>
    <x v="0"/>
    <x v="0"/>
    <x v="0"/>
    <d v="1899-12-30T00:15:15"/>
    <n v="0"/>
    <n v="15"/>
    <n v="15"/>
    <n v="915"/>
  </r>
  <r>
    <s v="1858872516"/>
    <d v="2017-07-04T00:00:00"/>
    <d v="1899-12-30T09:57:45"/>
    <d v="1899-12-30T10:00:02"/>
    <n v="4"/>
    <x v="0"/>
    <x v="1"/>
    <x v="1"/>
    <d v="1899-12-30T00:02:17"/>
    <n v="0"/>
    <n v="2"/>
    <n v="17"/>
    <n v="137"/>
  </r>
  <r>
    <s v="4546455"/>
    <d v="2017-07-04T00:00:00"/>
    <d v="1899-12-30T10:03:32"/>
    <d v="1899-12-30T10:05:15"/>
    <n v="4"/>
    <x v="0"/>
    <x v="0"/>
    <x v="0"/>
    <d v="1899-12-30T00:01:43"/>
    <n v="0"/>
    <n v="1"/>
    <n v="43"/>
    <n v="103"/>
  </r>
  <r>
    <s v="2668991"/>
    <d v="2017-07-04T00:00:00"/>
    <d v="1899-12-30T10:08:24"/>
    <d v="1899-12-30T10:16:49"/>
    <n v="4"/>
    <x v="0"/>
    <x v="0"/>
    <x v="0"/>
    <d v="1899-12-30T00:08:25"/>
    <n v="0"/>
    <n v="8"/>
    <n v="25"/>
    <n v="505"/>
  </r>
  <r>
    <s v="5528648"/>
    <d v="2017-07-04T00:00:00"/>
    <d v="1899-12-30T10:13:19"/>
    <d v="1899-12-30T10:26:12"/>
    <n v="4"/>
    <x v="0"/>
    <x v="0"/>
    <x v="0"/>
    <d v="1899-12-30T00:12:53"/>
    <n v="0"/>
    <n v="12"/>
    <n v="53"/>
    <n v="773"/>
  </r>
  <r>
    <s v="2157195"/>
    <d v="2017-07-04T00:00:00"/>
    <d v="1899-12-30T10:18:22"/>
    <d v="1899-12-30T10:26:17"/>
    <n v="4"/>
    <x v="0"/>
    <x v="0"/>
    <x v="0"/>
    <d v="1899-12-30T00:07:55"/>
    <n v="0"/>
    <n v="7"/>
    <n v="55"/>
    <n v="475"/>
  </r>
  <r>
    <s v="7747085"/>
    <d v="2017-07-04T00:00:00"/>
    <d v="1899-12-30T10:22:46"/>
    <d v="1899-12-30T10:28:02"/>
    <n v="4"/>
    <x v="0"/>
    <x v="0"/>
    <x v="0"/>
    <d v="1899-12-30T00:05:16"/>
    <n v="0"/>
    <n v="5"/>
    <n v="16"/>
    <n v="316"/>
  </r>
  <r>
    <s v="6865106"/>
    <d v="2017-07-04T00:00:00"/>
    <d v="1899-12-30T10:29:53"/>
    <d v="1899-12-30T10:45:49"/>
    <n v="4"/>
    <x v="0"/>
    <x v="0"/>
    <x v="0"/>
    <d v="1899-12-30T00:15:56"/>
    <n v="0"/>
    <n v="15"/>
    <n v="56"/>
    <n v="956"/>
  </r>
  <r>
    <s v="8819206"/>
    <d v="2017-07-04T00:00:00"/>
    <d v="1899-12-30T10:34:35"/>
    <d v="1899-12-30T10:46:44"/>
    <n v="4"/>
    <x v="0"/>
    <x v="0"/>
    <x v="0"/>
    <d v="1899-12-30T00:12:09"/>
    <n v="0"/>
    <n v="12"/>
    <n v="9"/>
    <n v="729"/>
  </r>
  <r>
    <s v="3990337"/>
    <d v="2017-07-04T00:00:00"/>
    <d v="1899-12-30T10:35:53"/>
    <d v="1899-12-30T10:43:46"/>
    <n v="4"/>
    <x v="0"/>
    <x v="0"/>
    <x v="0"/>
    <d v="1899-12-30T00:07:53"/>
    <n v="0"/>
    <n v="7"/>
    <n v="53"/>
    <n v="473"/>
  </r>
  <r>
    <s v="4238684"/>
    <d v="2017-07-04T00:00:00"/>
    <d v="1899-12-30T10:40:19"/>
    <d v="1899-12-30T10:53:09"/>
    <n v="4"/>
    <x v="0"/>
    <x v="0"/>
    <x v="0"/>
    <d v="1899-12-30T00:12:50"/>
    <n v="0"/>
    <n v="12"/>
    <n v="50"/>
    <n v="770"/>
  </r>
  <r>
    <s v="86774913"/>
    <d v="2017-07-04T00:00:00"/>
    <d v="1899-12-30T10:41:30"/>
    <d v="1899-12-30T10:54:02"/>
    <n v="4"/>
    <x v="1"/>
    <x v="1"/>
    <x v="0"/>
    <d v="1899-12-30T00:12:32"/>
    <n v="0"/>
    <n v="12"/>
    <n v="32"/>
    <n v="752"/>
  </r>
  <r>
    <s v="93696449"/>
    <d v="2017-07-04T00:00:00"/>
    <d v="1899-12-30T10:48:55"/>
    <d v="1899-12-30T10:56:22"/>
    <n v="4"/>
    <x v="1"/>
    <x v="1"/>
    <x v="0"/>
    <d v="1899-12-30T00:07:27"/>
    <n v="0"/>
    <n v="7"/>
    <n v="27"/>
    <n v="447"/>
  </r>
  <r>
    <s v="1269611"/>
    <d v="2017-07-04T00:00:00"/>
    <d v="1899-12-30T10:56:35"/>
    <d v="1899-12-30T11:02:33"/>
    <n v="4"/>
    <x v="0"/>
    <x v="0"/>
    <x v="0"/>
    <d v="1899-12-30T00:05:58"/>
    <n v="0"/>
    <n v="5"/>
    <n v="58"/>
    <n v="358"/>
  </r>
  <r>
    <s v="4623731"/>
    <d v="2017-07-04T00:00:00"/>
    <d v="1899-12-30T11:03:10"/>
    <d v="1899-12-30T11:18:42"/>
    <n v="4"/>
    <x v="0"/>
    <x v="0"/>
    <x v="0"/>
    <d v="1899-12-30T00:15:32"/>
    <n v="0"/>
    <n v="15"/>
    <n v="32"/>
    <n v="932"/>
  </r>
  <r>
    <s v="4623731"/>
    <d v="2017-07-04T00:00:00"/>
    <d v="1899-12-30T11:08:30"/>
    <d v="1899-12-30T11:14:32"/>
    <n v="4"/>
    <x v="0"/>
    <x v="0"/>
    <x v="0"/>
    <d v="1899-12-30T00:06:02"/>
    <n v="0"/>
    <n v="6"/>
    <n v="2"/>
    <n v="362"/>
  </r>
  <r>
    <s v="3127402"/>
    <d v="2017-07-04T00:00:00"/>
    <d v="1899-12-30T11:14:48"/>
    <d v="1899-12-30T11:27:34"/>
    <n v="4"/>
    <x v="0"/>
    <x v="0"/>
    <x v="0"/>
    <d v="1899-12-30T00:12:46"/>
    <n v="0"/>
    <n v="12"/>
    <n v="46"/>
    <n v="766"/>
  </r>
  <r>
    <s v="1714791"/>
    <d v="2017-07-04T00:00:00"/>
    <d v="1899-12-30T11:20:07"/>
    <d v="1899-12-30T11:20:57"/>
    <n v="4"/>
    <x v="0"/>
    <x v="0"/>
    <x v="0"/>
    <d v="1899-12-30T00:00:50"/>
    <n v="0"/>
    <n v="0"/>
    <n v="50"/>
    <n v="50"/>
  </r>
  <r>
    <s v="7768277"/>
    <d v="2017-07-04T00:00:00"/>
    <d v="1899-12-30T11:23:20"/>
    <d v="1899-12-30T11:31:16"/>
    <n v="4"/>
    <x v="0"/>
    <x v="0"/>
    <x v="0"/>
    <d v="1899-12-30T00:07:56"/>
    <n v="0"/>
    <n v="7"/>
    <n v="56"/>
    <n v="476"/>
  </r>
  <r>
    <s v="4371394"/>
    <d v="2017-07-04T00:00:00"/>
    <d v="1899-12-30T11:30:44"/>
    <d v="1899-12-30T11:34:36"/>
    <n v="4"/>
    <x v="0"/>
    <x v="0"/>
    <x v="0"/>
    <d v="1899-12-30T00:03:52"/>
    <n v="0"/>
    <n v="3"/>
    <n v="52"/>
    <n v="232"/>
  </r>
  <r>
    <s v="9803545"/>
    <d v="2017-07-04T00:00:00"/>
    <d v="1899-12-30T11:30:53"/>
    <d v="1899-12-30T11:47:24"/>
    <n v="4"/>
    <x v="0"/>
    <x v="0"/>
    <x v="0"/>
    <d v="1899-12-30T00:16:31"/>
    <n v="0"/>
    <n v="16"/>
    <n v="31"/>
    <n v="991"/>
  </r>
  <r>
    <s v="4176704"/>
    <d v="2017-07-04T00:00:00"/>
    <d v="1899-12-30T11:30:58"/>
    <d v="1899-12-30T11:44:52"/>
    <n v="4"/>
    <x v="0"/>
    <x v="0"/>
    <x v="0"/>
    <d v="1899-12-30T00:13:54"/>
    <n v="0"/>
    <n v="13"/>
    <n v="54"/>
    <n v="834"/>
  </r>
  <r>
    <s v="90271112"/>
    <d v="2017-07-04T00:00:00"/>
    <d v="1899-12-30T11:32:02"/>
    <d v="1899-12-30T11:41:14"/>
    <n v="4"/>
    <x v="1"/>
    <x v="1"/>
    <x v="0"/>
    <d v="1899-12-30T00:09:12"/>
    <n v="0"/>
    <n v="9"/>
    <n v="12"/>
    <n v="552"/>
  </r>
  <r>
    <s v="8136309"/>
    <d v="2017-07-04T00:00:00"/>
    <d v="1899-12-30T11:33:56"/>
    <d v="1899-12-30T11:47:16"/>
    <n v="4"/>
    <x v="0"/>
    <x v="0"/>
    <x v="0"/>
    <d v="1899-12-30T00:13:20"/>
    <n v="0"/>
    <n v="13"/>
    <n v="20"/>
    <n v="800"/>
  </r>
  <r>
    <s v="3178616"/>
    <d v="2017-07-04T00:00:00"/>
    <d v="1899-12-30T11:35:42"/>
    <d v="1899-12-30T11:47:36"/>
    <n v="4"/>
    <x v="0"/>
    <x v="0"/>
    <x v="0"/>
    <d v="1899-12-30T00:11:54"/>
    <n v="0"/>
    <n v="11"/>
    <n v="54"/>
    <n v="714"/>
  </r>
  <r>
    <s v="27791497"/>
    <d v="2017-07-04T00:00:00"/>
    <d v="1899-12-30T11:42:46"/>
    <d v="1899-12-30T11:55:26"/>
    <n v="4"/>
    <x v="1"/>
    <x v="1"/>
    <x v="0"/>
    <d v="1899-12-30T00:12:40"/>
    <n v="0"/>
    <n v="12"/>
    <n v="40"/>
    <n v="760"/>
  </r>
  <r>
    <s v="4738129"/>
    <d v="2017-07-04T00:00:00"/>
    <d v="1899-12-30T11:45:18"/>
    <d v="1899-12-30T12:00:40"/>
    <n v="4"/>
    <x v="0"/>
    <x v="0"/>
    <x v="0"/>
    <d v="1899-12-30T00:15:22"/>
    <n v="0"/>
    <n v="15"/>
    <n v="22"/>
    <n v="922"/>
  </r>
  <r>
    <s v="54840810"/>
    <d v="2017-07-04T00:00:00"/>
    <d v="1899-12-30T11:51:48"/>
    <d v="1899-12-30T12:03:20"/>
    <n v="4"/>
    <x v="1"/>
    <x v="1"/>
    <x v="0"/>
    <d v="1899-12-30T00:11:32"/>
    <n v="0"/>
    <n v="11"/>
    <n v="32"/>
    <n v="692"/>
  </r>
  <r>
    <s v="8885606"/>
    <d v="2017-07-04T00:00:00"/>
    <d v="1899-12-30T11:59:47"/>
    <d v="1899-12-30T12:13:50"/>
    <n v="4"/>
    <x v="0"/>
    <x v="0"/>
    <x v="0"/>
    <d v="1899-12-30T00:14:03"/>
    <n v="0"/>
    <n v="14"/>
    <n v="3"/>
    <n v="843"/>
  </r>
  <r>
    <s v="6730442"/>
    <d v="2017-07-04T00:00:00"/>
    <d v="1899-12-30T12:00:55"/>
    <d v="1899-12-30T12:12:37"/>
    <n v="4"/>
    <x v="0"/>
    <x v="0"/>
    <x v="0"/>
    <d v="1899-12-30T00:11:42"/>
    <n v="0"/>
    <n v="11"/>
    <n v="42"/>
    <n v="702"/>
  </r>
  <r>
    <s v="3326913"/>
    <d v="2017-07-04T00:00:00"/>
    <d v="1899-12-30T12:08:34"/>
    <d v="1899-12-30T12:22:11"/>
    <n v="4"/>
    <x v="0"/>
    <x v="0"/>
    <x v="0"/>
    <d v="1899-12-30T00:13:37"/>
    <n v="0"/>
    <n v="13"/>
    <n v="37"/>
    <n v="817"/>
  </r>
  <r>
    <s v="9865716"/>
    <d v="2017-07-04T00:00:00"/>
    <d v="1899-12-30T12:15:30"/>
    <d v="1899-12-30T12:27:13"/>
    <n v="4"/>
    <x v="0"/>
    <x v="0"/>
    <x v="0"/>
    <d v="1899-12-30T00:11:43"/>
    <n v="0"/>
    <n v="11"/>
    <n v="43"/>
    <n v="703"/>
  </r>
  <r>
    <s v="73284745"/>
    <d v="2017-07-04T00:00:00"/>
    <d v="1899-12-30T12:20:54"/>
    <d v="1899-12-30T12:26:45"/>
    <n v="4"/>
    <x v="1"/>
    <x v="1"/>
    <x v="0"/>
    <d v="1899-12-30T00:05:51"/>
    <n v="0"/>
    <n v="5"/>
    <n v="51"/>
    <n v="351"/>
  </r>
  <r>
    <s v="1761255"/>
    <d v="2017-07-04T00:00:00"/>
    <d v="1899-12-30T12:28:12"/>
    <d v="1899-12-30T12:32:38"/>
    <n v="4"/>
    <x v="0"/>
    <x v="0"/>
    <x v="0"/>
    <d v="1899-12-30T00:04:26"/>
    <n v="0"/>
    <n v="4"/>
    <n v="26"/>
    <n v="266"/>
  </r>
  <r>
    <s v="48625903"/>
    <d v="2017-07-04T00:00:00"/>
    <d v="1899-12-30T12:33:10"/>
    <d v="1899-12-30T12:34:25"/>
    <n v="4"/>
    <x v="1"/>
    <x v="1"/>
    <x v="0"/>
    <d v="1899-12-30T00:01:15"/>
    <n v="0"/>
    <n v="1"/>
    <n v="15"/>
    <n v="75"/>
  </r>
  <r>
    <s v="2235911"/>
    <d v="2017-07-04T00:00:00"/>
    <d v="1899-12-30T12:35:21"/>
    <d v="1899-12-30T12:51:04"/>
    <n v="4"/>
    <x v="0"/>
    <x v="0"/>
    <x v="0"/>
    <d v="1899-12-30T00:15:43"/>
    <n v="0"/>
    <n v="15"/>
    <n v="43"/>
    <n v="943"/>
  </r>
  <r>
    <s v="18036364"/>
    <d v="2017-07-04T00:00:00"/>
    <d v="1899-12-30T12:43:25"/>
    <d v="1899-12-30T12:47:10"/>
    <n v="4"/>
    <x v="1"/>
    <x v="1"/>
    <x v="0"/>
    <d v="1899-12-30T00:03:45"/>
    <n v="0"/>
    <n v="3"/>
    <n v="45"/>
    <n v="225"/>
  </r>
  <r>
    <s v="38063903"/>
    <d v="2017-07-04T00:00:00"/>
    <d v="1899-12-30T12:49:54"/>
    <d v="1899-12-30T12:56:32"/>
    <n v="4"/>
    <x v="1"/>
    <x v="1"/>
    <x v="0"/>
    <d v="1899-12-30T00:06:38"/>
    <n v="0"/>
    <n v="6"/>
    <n v="38"/>
    <n v="398"/>
  </r>
  <r>
    <s v="4555937"/>
    <d v="2017-07-04T00:00:00"/>
    <d v="1899-12-30T12:53:59"/>
    <d v="1899-12-30T13:08:46"/>
    <n v="4"/>
    <x v="0"/>
    <x v="0"/>
    <x v="0"/>
    <d v="1899-12-30T00:14:47"/>
    <n v="0"/>
    <n v="14"/>
    <n v="47"/>
    <n v="887"/>
  </r>
  <r>
    <s v="9422310"/>
    <d v="2017-07-04T00:00:00"/>
    <d v="1899-12-30T12:59:35"/>
    <d v="1899-12-30T13:12:58"/>
    <n v="4"/>
    <x v="0"/>
    <x v="0"/>
    <x v="0"/>
    <d v="1899-12-30T00:13:23"/>
    <n v="0"/>
    <n v="13"/>
    <n v="23"/>
    <n v="803"/>
  </r>
  <r>
    <s v="16999529"/>
    <d v="2017-07-04T00:00:00"/>
    <d v="1899-12-30T13:03:18"/>
    <d v="1899-12-30T13:04:06"/>
    <n v="4"/>
    <x v="1"/>
    <x v="1"/>
    <x v="0"/>
    <d v="1899-12-30T00:00:48"/>
    <n v="0"/>
    <n v="0"/>
    <n v="48"/>
    <n v="48"/>
  </r>
  <r>
    <s v="8385222"/>
    <d v="2017-07-04T00:00:00"/>
    <d v="1899-12-30T13:05:32"/>
    <d v="1899-12-30T13:08:23"/>
    <n v="4"/>
    <x v="0"/>
    <x v="0"/>
    <x v="0"/>
    <d v="1899-12-30T00:02:51"/>
    <n v="0"/>
    <n v="2"/>
    <n v="51"/>
    <n v="171"/>
  </r>
  <r>
    <s v="8086847"/>
    <d v="2017-07-04T00:00:00"/>
    <d v="1899-12-30T13:10:42"/>
    <d v="1899-12-30T13:15:34"/>
    <n v="4"/>
    <x v="0"/>
    <x v="0"/>
    <x v="0"/>
    <d v="1899-12-30T00:04:52"/>
    <n v="0"/>
    <n v="4"/>
    <n v="52"/>
    <n v="292"/>
  </r>
  <r>
    <s v="5215912"/>
    <d v="2017-07-04T00:00:00"/>
    <d v="1899-12-30T13:13:50"/>
    <d v="1899-12-30T13:18:16"/>
    <n v="4"/>
    <x v="0"/>
    <x v="0"/>
    <x v="0"/>
    <d v="1899-12-30T00:04:26"/>
    <n v="0"/>
    <n v="4"/>
    <n v="26"/>
    <n v="266"/>
  </r>
  <r>
    <s v="1973826522"/>
    <d v="2017-07-04T00:00:00"/>
    <d v="1899-12-30T13:19:44"/>
    <d v="1899-12-30T13:24:00"/>
    <n v="4"/>
    <x v="0"/>
    <x v="1"/>
    <x v="1"/>
    <d v="1899-12-30T00:04:16"/>
    <n v="0"/>
    <n v="4"/>
    <n v="16"/>
    <n v="256"/>
  </r>
  <r>
    <s v="2255197"/>
    <d v="2017-07-04T00:00:00"/>
    <d v="1899-12-30T13:25:02"/>
    <d v="1899-12-30T13:31:20"/>
    <n v="4"/>
    <x v="0"/>
    <x v="0"/>
    <x v="0"/>
    <d v="1899-12-30T00:06:18"/>
    <n v="0"/>
    <n v="6"/>
    <n v="18"/>
    <n v="378"/>
  </r>
  <r>
    <s v="6719542"/>
    <d v="2017-07-04T00:00:00"/>
    <d v="1899-12-30T13:31:58"/>
    <d v="1899-12-30T13:32:32"/>
    <n v="4"/>
    <x v="0"/>
    <x v="0"/>
    <x v="0"/>
    <d v="1899-12-30T00:00:34"/>
    <n v="0"/>
    <n v="0"/>
    <n v="34"/>
    <n v="34"/>
  </r>
  <r>
    <s v="1837797"/>
    <d v="2017-07-04T00:00:00"/>
    <d v="1899-12-30T13:39:10"/>
    <d v="1899-12-30T13:48:21"/>
    <n v="4"/>
    <x v="0"/>
    <x v="0"/>
    <x v="0"/>
    <d v="1899-12-30T00:09:11"/>
    <n v="0"/>
    <n v="9"/>
    <n v="11"/>
    <n v="551"/>
  </r>
  <r>
    <s v="6772052"/>
    <d v="2017-07-04T00:00:00"/>
    <d v="1899-12-30T13:43:45"/>
    <d v="1899-12-30T13:46:09"/>
    <n v="4"/>
    <x v="0"/>
    <x v="0"/>
    <x v="0"/>
    <d v="1899-12-30T00:02:24"/>
    <n v="0"/>
    <n v="2"/>
    <n v="24"/>
    <n v="144"/>
  </r>
  <r>
    <s v="6495517"/>
    <d v="2017-07-04T00:00:00"/>
    <d v="1899-12-30T13:45:48"/>
    <d v="1899-12-30T14:01:15"/>
    <n v="4"/>
    <x v="0"/>
    <x v="0"/>
    <x v="0"/>
    <d v="1899-12-30T00:15:27"/>
    <n v="0"/>
    <n v="15"/>
    <n v="27"/>
    <n v="927"/>
  </r>
  <r>
    <s v="6275284312"/>
    <d v="2017-07-04T00:00:00"/>
    <d v="1899-12-30T13:53:12"/>
    <d v="1899-12-30T13:59:28"/>
    <n v="4"/>
    <x v="0"/>
    <x v="1"/>
    <x v="1"/>
    <d v="1899-12-30T00:06:16"/>
    <n v="0"/>
    <n v="6"/>
    <n v="16"/>
    <n v="376"/>
  </r>
  <r>
    <s v="5997385"/>
    <d v="2017-07-04T00:00:00"/>
    <d v="1899-12-30T13:57:10"/>
    <d v="1899-12-30T13:57:27"/>
    <n v="4"/>
    <x v="0"/>
    <x v="0"/>
    <x v="0"/>
    <d v="1899-12-30T00:00:17"/>
    <n v="0"/>
    <n v="0"/>
    <n v="17"/>
    <n v="17"/>
  </r>
  <r>
    <s v="54586484"/>
    <d v="2017-07-04T00:00:00"/>
    <d v="1899-12-30T14:00:02"/>
    <d v="1899-12-30T14:01:09"/>
    <n v="4"/>
    <x v="1"/>
    <x v="1"/>
    <x v="0"/>
    <d v="1899-12-30T00:01:07"/>
    <n v="0"/>
    <n v="1"/>
    <n v="7"/>
    <n v="67"/>
  </r>
  <r>
    <s v="8449157"/>
    <d v="2017-07-04T00:00:00"/>
    <d v="1899-12-30T14:00:38"/>
    <d v="1899-12-30T14:12:17"/>
    <n v="4"/>
    <x v="0"/>
    <x v="0"/>
    <x v="0"/>
    <d v="1899-12-30T00:11:39"/>
    <n v="0"/>
    <n v="11"/>
    <n v="39"/>
    <n v="699"/>
  </r>
  <r>
    <s v="1301099"/>
    <d v="2017-07-04T00:00:00"/>
    <d v="1899-12-30T14:01:43"/>
    <d v="1899-12-30T14:07:37"/>
    <n v="4"/>
    <x v="0"/>
    <x v="0"/>
    <x v="0"/>
    <d v="1899-12-30T00:05:54"/>
    <n v="0"/>
    <n v="5"/>
    <n v="54"/>
    <n v="354"/>
  </r>
  <r>
    <s v="1774304298"/>
    <d v="2017-07-04T00:00:00"/>
    <d v="1899-12-30T14:01:43"/>
    <d v="1899-12-30T14:10:52"/>
    <n v="4"/>
    <x v="0"/>
    <x v="1"/>
    <x v="1"/>
    <d v="1899-12-30T00:09:09"/>
    <n v="0"/>
    <n v="9"/>
    <n v="9"/>
    <n v="549"/>
  </r>
  <r>
    <s v="52165701"/>
    <d v="2017-07-04T00:00:00"/>
    <d v="1899-12-30T14:09:52"/>
    <d v="1899-12-30T14:24:41"/>
    <n v="4"/>
    <x v="1"/>
    <x v="1"/>
    <x v="0"/>
    <d v="1899-12-30T00:14:49"/>
    <n v="0"/>
    <n v="14"/>
    <n v="49"/>
    <n v="889"/>
  </r>
  <r>
    <s v="49158974"/>
    <d v="2017-07-04T00:00:00"/>
    <d v="1899-12-30T14:15:44"/>
    <d v="1899-12-30T14:22:22"/>
    <n v="4"/>
    <x v="1"/>
    <x v="1"/>
    <x v="0"/>
    <d v="1899-12-30T00:06:38"/>
    <n v="0"/>
    <n v="6"/>
    <n v="38"/>
    <n v="398"/>
  </r>
  <r>
    <s v="6231537"/>
    <d v="2017-07-04T00:00:00"/>
    <d v="1899-12-30T14:20:39"/>
    <d v="1899-12-30T14:27:47"/>
    <n v="4"/>
    <x v="0"/>
    <x v="0"/>
    <x v="0"/>
    <d v="1899-12-30T00:07:08"/>
    <n v="0"/>
    <n v="7"/>
    <n v="8"/>
    <n v="428"/>
  </r>
  <r>
    <s v="6965661375"/>
    <d v="2017-07-04T00:00:00"/>
    <d v="1899-12-30T14:23:56"/>
    <d v="1899-12-30T14:30:22"/>
    <n v="4"/>
    <x v="0"/>
    <x v="1"/>
    <x v="1"/>
    <d v="1899-12-30T00:06:26"/>
    <n v="0"/>
    <n v="6"/>
    <n v="26"/>
    <n v="386"/>
  </r>
  <r>
    <s v="4555937"/>
    <d v="2017-07-04T00:00:00"/>
    <d v="1899-12-30T14:31:20"/>
    <d v="1899-12-30T14:31:20"/>
    <n v="4"/>
    <x v="0"/>
    <x v="0"/>
    <x v="0"/>
    <d v="1899-12-30T00:00:00"/>
    <n v="0"/>
    <n v="0"/>
    <n v="0"/>
    <n v="0"/>
  </r>
  <r>
    <s v="8831940"/>
    <d v="2017-07-04T00:00:00"/>
    <d v="1899-12-30T14:33:34"/>
    <d v="1899-12-30T14:40:19"/>
    <n v="4"/>
    <x v="0"/>
    <x v="0"/>
    <x v="0"/>
    <d v="1899-12-30T00:06:45"/>
    <n v="0"/>
    <n v="6"/>
    <n v="45"/>
    <n v="405"/>
  </r>
  <r>
    <s v="7421868"/>
    <d v="2017-07-04T00:00:00"/>
    <d v="1899-12-30T14:40:22"/>
    <d v="1899-12-30T14:47:34"/>
    <n v="4"/>
    <x v="0"/>
    <x v="0"/>
    <x v="0"/>
    <d v="1899-12-30T00:07:12"/>
    <n v="0"/>
    <n v="7"/>
    <n v="12"/>
    <n v="432"/>
  </r>
  <r>
    <s v="5131341"/>
    <d v="2017-07-04T00:00:00"/>
    <d v="1899-12-30T14:41:05"/>
    <d v="1899-12-30T14:51:19"/>
    <n v="4"/>
    <x v="0"/>
    <x v="0"/>
    <x v="0"/>
    <d v="1899-12-30T00:10:14"/>
    <n v="0"/>
    <n v="10"/>
    <n v="14"/>
    <n v="614"/>
  </r>
  <r>
    <s v="3121850"/>
    <d v="2017-07-04T00:00:00"/>
    <d v="1899-12-30T14:44:19"/>
    <d v="1899-12-30T14:55:12"/>
    <n v="4"/>
    <x v="0"/>
    <x v="0"/>
    <x v="0"/>
    <d v="1899-12-30T00:10:53"/>
    <n v="0"/>
    <n v="10"/>
    <n v="53"/>
    <n v="653"/>
  </r>
  <r>
    <s v="6905863"/>
    <d v="2017-07-04T00:00:00"/>
    <d v="1899-12-30T14:50:50"/>
    <d v="1899-12-30T14:57:04"/>
    <n v="4"/>
    <x v="0"/>
    <x v="0"/>
    <x v="0"/>
    <d v="1899-12-30T00:06:14"/>
    <n v="0"/>
    <n v="6"/>
    <n v="14"/>
    <n v="374"/>
  </r>
  <r>
    <s v="2514802"/>
    <d v="2017-07-04T00:00:00"/>
    <d v="1899-12-30T14:50:50"/>
    <d v="1899-12-30T15:02:17"/>
    <n v="4"/>
    <x v="0"/>
    <x v="0"/>
    <x v="0"/>
    <d v="1899-12-30T00:11:27"/>
    <n v="0"/>
    <n v="11"/>
    <n v="27"/>
    <n v="687"/>
  </r>
  <r>
    <s v="93696449"/>
    <d v="2017-07-04T00:00:00"/>
    <d v="1899-12-30T14:56:44"/>
    <d v="1899-12-30T15:08:01"/>
    <n v="4"/>
    <x v="1"/>
    <x v="1"/>
    <x v="0"/>
    <d v="1899-12-30T00:11:17"/>
    <n v="0"/>
    <n v="11"/>
    <n v="17"/>
    <n v="677"/>
  </r>
  <r>
    <s v="3931464"/>
    <d v="2017-07-04T00:00:00"/>
    <d v="1899-12-30T14:58:18"/>
    <d v="1899-12-30T15:10:23"/>
    <n v="4"/>
    <x v="0"/>
    <x v="0"/>
    <x v="0"/>
    <d v="1899-12-30T00:12:05"/>
    <n v="0"/>
    <n v="12"/>
    <n v="5"/>
    <n v="725"/>
  </r>
  <r>
    <s v="1583683"/>
    <d v="2017-07-04T00:00:00"/>
    <d v="1899-12-30T15:03:42"/>
    <d v="1899-12-30T15:10:18"/>
    <n v="4"/>
    <x v="0"/>
    <x v="0"/>
    <x v="0"/>
    <d v="1899-12-30T00:06:36"/>
    <n v="0"/>
    <n v="6"/>
    <n v="36"/>
    <n v="396"/>
  </r>
  <r>
    <s v="52165701"/>
    <d v="2017-07-05T00:00:00"/>
    <d v="1899-12-30T08:03:03"/>
    <d v="1899-12-30T08:14:41"/>
    <n v="5"/>
    <x v="1"/>
    <x v="1"/>
    <x v="0"/>
    <d v="1899-12-30T00:11:38"/>
    <n v="0"/>
    <n v="11"/>
    <n v="38"/>
    <n v="698"/>
  </r>
  <r>
    <s v="1521041994"/>
    <d v="2017-07-05T00:00:00"/>
    <d v="1899-12-30T08:11:02"/>
    <d v="1899-12-30T08:20:24"/>
    <n v="5"/>
    <x v="0"/>
    <x v="1"/>
    <x v="1"/>
    <d v="1899-12-30T00:09:22"/>
    <n v="0"/>
    <n v="9"/>
    <n v="22"/>
    <n v="562"/>
  </r>
  <r>
    <s v="9187410"/>
    <d v="2017-07-05T00:00:00"/>
    <d v="1899-12-30T08:19:08"/>
    <d v="1899-12-30T08:22:41"/>
    <n v="5"/>
    <x v="0"/>
    <x v="0"/>
    <x v="0"/>
    <d v="1899-12-30T00:03:33"/>
    <n v="0"/>
    <n v="3"/>
    <n v="33"/>
    <n v="213"/>
  </r>
  <r>
    <s v="8228350"/>
    <d v="2017-07-05T00:00:00"/>
    <d v="1899-12-30T08:19:13"/>
    <d v="1899-12-30T08:20:08"/>
    <n v="5"/>
    <x v="0"/>
    <x v="0"/>
    <x v="0"/>
    <d v="1899-12-30T00:00:55"/>
    <n v="0"/>
    <n v="0"/>
    <n v="55"/>
    <n v="55"/>
  </r>
  <r>
    <s v="8313390"/>
    <d v="2017-07-05T00:00:00"/>
    <d v="1899-12-30T08:22:37"/>
    <d v="1899-12-30T08:29:30"/>
    <n v="5"/>
    <x v="0"/>
    <x v="0"/>
    <x v="0"/>
    <d v="1899-12-30T00:06:53"/>
    <n v="0"/>
    <n v="6"/>
    <n v="53"/>
    <n v="413"/>
  </r>
  <r>
    <s v="5508903"/>
    <d v="2017-07-05T00:00:00"/>
    <d v="1899-12-30T08:22:47"/>
    <d v="1899-12-30T08:39:15"/>
    <n v="5"/>
    <x v="0"/>
    <x v="0"/>
    <x v="0"/>
    <d v="1899-12-30T00:16:28"/>
    <n v="0"/>
    <n v="16"/>
    <n v="28"/>
    <n v="988"/>
  </r>
  <r>
    <s v="3102910"/>
    <d v="2017-07-05T00:00:00"/>
    <d v="1899-12-30T08:26:10"/>
    <d v="1899-12-30T08:33:41"/>
    <n v="5"/>
    <x v="0"/>
    <x v="0"/>
    <x v="0"/>
    <d v="1899-12-30T00:07:31"/>
    <n v="0"/>
    <n v="7"/>
    <n v="31"/>
    <n v="451"/>
  </r>
  <r>
    <s v="45948073"/>
    <d v="2017-07-05T00:00:00"/>
    <d v="1899-12-30T08:32:16"/>
    <d v="1899-12-30T08:40:44"/>
    <n v="5"/>
    <x v="1"/>
    <x v="1"/>
    <x v="0"/>
    <d v="1899-12-30T00:08:28"/>
    <n v="0"/>
    <n v="8"/>
    <n v="28"/>
    <n v="508"/>
  </r>
  <r>
    <s v="73690742"/>
    <d v="2017-07-05T00:00:00"/>
    <d v="1899-12-30T08:35:57"/>
    <d v="1899-12-30T08:50:18"/>
    <n v="5"/>
    <x v="1"/>
    <x v="1"/>
    <x v="0"/>
    <d v="1899-12-30T00:14:21"/>
    <n v="0"/>
    <n v="14"/>
    <n v="21"/>
    <n v="861"/>
  </r>
  <r>
    <s v="58037769"/>
    <d v="2017-07-05T00:00:00"/>
    <d v="1899-12-30T08:42:10"/>
    <d v="1899-12-30T08:48:55"/>
    <n v="5"/>
    <x v="1"/>
    <x v="1"/>
    <x v="0"/>
    <d v="1899-12-30T00:06:45"/>
    <n v="0"/>
    <n v="6"/>
    <n v="45"/>
    <n v="405"/>
  </r>
  <r>
    <s v="3434934"/>
    <d v="2017-07-05T00:00:00"/>
    <d v="1899-12-30T08:49:21"/>
    <d v="1899-12-30T09:05:06"/>
    <n v="5"/>
    <x v="0"/>
    <x v="0"/>
    <x v="0"/>
    <d v="1899-12-30T00:15:45"/>
    <n v="0"/>
    <n v="15"/>
    <n v="45"/>
    <n v="945"/>
  </r>
  <r>
    <s v="4963499"/>
    <d v="2017-07-05T00:00:00"/>
    <d v="1899-12-30T08:52:55"/>
    <d v="1899-12-30T08:55:20"/>
    <n v="5"/>
    <x v="0"/>
    <x v="0"/>
    <x v="0"/>
    <d v="1899-12-30T00:02:25"/>
    <n v="0"/>
    <n v="2"/>
    <n v="25"/>
    <n v="145"/>
  </r>
  <r>
    <s v="7904403"/>
    <d v="2017-07-05T00:00:00"/>
    <d v="1899-12-30T08:58:00"/>
    <d v="1899-12-30T09:03:17"/>
    <n v="5"/>
    <x v="0"/>
    <x v="0"/>
    <x v="0"/>
    <d v="1899-12-30T00:05:17"/>
    <n v="0"/>
    <n v="5"/>
    <n v="17"/>
    <n v="317"/>
  </r>
  <r>
    <s v="4389240"/>
    <d v="2017-07-05T00:00:00"/>
    <d v="1899-12-30T09:03:03"/>
    <d v="1899-12-30T09:05:34"/>
    <n v="5"/>
    <x v="0"/>
    <x v="0"/>
    <x v="0"/>
    <d v="1899-12-30T00:02:31"/>
    <n v="0"/>
    <n v="2"/>
    <n v="31"/>
    <n v="151"/>
  </r>
  <r>
    <s v="68647339"/>
    <d v="2017-07-05T00:00:00"/>
    <d v="1899-12-30T09:09:48"/>
    <d v="1899-12-30T09:25:51"/>
    <n v="5"/>
    <x v="1"/>
    <x v="1"/>
    <x v="0"/>
    <d v="1899-12-30T00:16:03"/>
    <n v="0"/>
    <n v="16"/>
    <n v="3"/>
    <n v="963"/>
  </r>
  <r>
    <s v="8461631"/>
    <d v="2017-07-05T00:00:00"/>
    <d v="1899-12-30T09:12:02"/>
    <d v="1899-12-30T09:13:42"/>
    <n v="5"/>
    <x v="0"/>
    <x v="0"/>
    <x v="0"/>
    <d v="1899-12-30T00:01:40"/>
    <n v="0"/>
    <n v="1"/>
    <n v="40"/>
    <n v="100"/>
  </r>
  <r>
    <s v="3087246"/>
    <d v="2017-07-05T00:00:00"/>
    <d v="1899-12-30T09:16:19"/>
    <d v="1899-12-30T09:27:14"/>
    <n v="5"/>
    <x v="0"/>
    <x v="0"/>
    <x v="0"/>
    <d v="1899-12-30T00:10:55"/>
    <n v="0"/>
    <n v="10"/>
    <n v="55"/>
    <n v="655"/>
  </r>
  <r>
    <s v="9321082"/>
    <d v="2017-07-05T00:00:00"/>
    <d v="1899-12-30T09:21:16"/>
    <d v="1899-12-30T09:37:18"/>
    <n v="5"/>
    <x v="0"/>
    <x v="0"/>
    <x v="0"/>
    <d v="1899-12-30T00:16:02"/>
    <n v="0"/>
    <n v="16"/>
    <n v="2"/>
    <n v="962"/>
  </r>
  <r>
    <s v="4941247888"/>
    <d v="2017-07-05T00:00:00"/>
    <d v="1899-12-30T09:23:15"/>
    <d v="1899-12-30T09:34:08"/>
    <n v="5"/>
    <x v="0"/>
    <x v="1"/>
    <x v="1"/>
    <d v="1899-12-30T00:10:53"/>
    <n v="0"/>
    <n v="10"/>
    <n v="53"/>
    <n v="653"/>
  </r>
  <r>
    <s v="13484133"/>
    <d v="2017-07-05T00:00:00"/>
    <d v="1899-12-30T09:30:09"/>
    <d v="1899-12-30T09:33:25"/>
    <n v="5"/>
    <x v="1"/>
    <x v="1"/>
    <x v="0"/>
    <d v="1899-12-30T00:03:16"/>
    <n v="0"/>
    <n v="3"/>
    <n v="16"/>
    <n v="196"/>
  </r>
  <r>
    <s v="9610703"/>
    <d v="2017-07-05T00:00:00"/>
    <d v="1899-12-30T09:37:04"/>
    <d v="1899-12-30T09:47:02"/>
    <n v="5"/>
    <x v="0"/>
    <x v="0"/>
    <x v="0"/>
    <d v="1899-12-30T00:09:58"/>
    <n v="0"/>
    <n v="9"/>
    <n v="58"/>
    <n v="598"/>
  </r>
  <r>
    <s v="7236035"/>
    <d v="2017-07-05T00:00:00"/>
    <d v="1899-12-30T09:43:27"/>
    <d v="1899-12-30T09:53:08"/>
    <n v="5"/>
    <x v="0"/>
    <x v="0"/>
    <x v="0"/>
    <d v="1899-12-30T00:09:41"/>
    <n v="0"/>
    <n v="9"/>
    <n v="41"/>
    <n v="581"/>
  </r>
  <r>
    <s v="7236035"/>
    <d v="2017-07-05T00:00:00"/>
    <d v="1899-12-30T09:48:56"/>
    <d v="1899-12-30T10:03:45"/>
    <n v="5"/>
    <x v="0"/>
    <x v="0"/>
    <x v="0"/>
    <d v="1899-12-30T00:14:49"/>
    <n v="0"/>
    <n v="14"/>
    <n v="49"/>
    <n v="889"/>
  </r>
  <r>
    <s v="2675422"/>
    <d v="2017-07-05T00:00:00"/>
    <d v="1899-12-30T09:56:04"/>
    <d v="1899-12-30T10:05:53"/>
    <n v="5"/>
    <x v="0"/>
    <x v="0"/>
    <x v="0"/>
    <d v="1899-12-30T00:09:49"/>
    <n v="0"/>
    <n v="9"/>
    <n v="49"/>
    <n v="589"/>
  </r>
  <r>
    <s v="99056276"/>
    <d v="2017-07-05T00:00:00"/>
    <d v="1899-12-30T10:01:12"/>
    <d v="1899-12-30T10:17:38"/>
    <n v="5"/>
    <x v="1"/>
    <x v="1"/>
    <x v="0"/>
    <d v="1899-12-30T00:16:26"/>
    <n v="0"/>
    <n v="16"/>
    <n v="26"/>
    <n v="986"/>
  </r>
  <r>
    <s v="1715377"/>
    <d v="2017-07-05T00:00:00"/>
    <d v="1899-12-30T10:02:36"/>
    <d v="1899-12-30T10:16:48"/>
    <n v="5"/>
    <x v="0"/>
    <x v="0"/>
    <x v="0"/>
    <d v="1899-12-30T00:14:12"/>
    <n v="0"/>
    <n v="14"/>
    <n v="12"/>
    <n v="852"/>
  </r>
  <r>
    <s v="6700458395"/>
    <d v="2017-07-05T00:00:00"/>
    <d v="1899-12-30T10:06:57"/>
    <d v="1899-12-30T10:14:34"/>
    <n v="5"/>
    <x v="0"/>
    <x v="1"/>
    <x v="1"/>
    <d v="1899-12-30T00:07:37"/>
    <n v="0"/>
    <n v="7"/>
    <n v="37"/>
    <n v="457"/>
  </r>
  <r>
    <s v="2211277198"/>
    <d v="2017-07-05T00:00:00"/>
    <d v="1899-12-30T10:07:14"/>
    <d v="1899-12-30T10:09:30"/>
    <n v="5"/>
    <x v="0"/>
    <x v="1"/>
    <x v="1"/>
    <d v="1899-12-30T00:02:16"/>
    <n v="0"/>
    <n v="2"/>
    <n v="16"/>
    <n v="136"/>
  </r>
  <r>
    <s v="9866373"/>
    <d v="2017-07-05T00:00:00"/>
    <d v="1899-12-30T10:07:43"/>
    <d v="1899-12-30T10:17:50"/>
    <n v="5"/>
    <x v="0"/>
    <x v="0"/>
    <x v="0"/>
    <d v="1899-12-30T00:10:07"/>
    <n v="0"/>
    <n v="10"/>
    <n v="7"/>
    <n v="607"/>
  </r>
  <r>
    <s v="4526057"/>
    <d v="2017-07-05T00:00:00"/>
    <d v="1899-12-30T10:09:19"/>
    <d v="1899-12-30T10:12:07"/>
    <n v="5"/>
    <x v="0"/>
    <x v="0"/>
    <x v="0"/>
    <d v="1899-12-30T00:02:48"/>
    <n v="0"/>
    <n v="2"/>
    <n v="48"/>
    <n v="168"/>
  </r>
  <r>
    <s v="70786056"/>
    <d v="2017-07-05T00:00:00"/>
    <d v="1899-12-30T10:09:57"/>
    <d v="1899-12-30T10:12:31"/>
    <n v="5"/>
    <x v="1"/>
    <x v="1"/>
    <x v="0"/>
    <d v="1899-12-30T00:02:34"/>
    <n v="0"/>
    <n v="2"/>
    <n v="34"/>
    <n v="154"/>
  </r>
  <r>
    <s v="9874705"/>
    <d v="2017-07-05T00:00:00"/>
    <d v="1899-12-30T10:15:28"/>
    <d v="1899-12-30T10:25:05"/>
    <n v="5"/>
    <x v="0"/>
    <x v="0"/>
    <x v="0"/>
    <d v="1899-12-30T00:09:37"/>
    <n v="0"/>
    <n v="9"/>
    <n v="37"/>
    <n v="577"/>
  </r>
  <r>
    <s v="2506618"/>
    <d v="2017-07-05T00:00:00"/>
    <d v="1899-12-30T10:20:25"/>
    <d v="1899-12-30T10:29:50"/>
    <n v="5"/>
    <x v="0"/>
    <x v="0"/>
    <x v="0"/>
    <d v="1899-12-30T00:09:25"/>
    <n v="0"/>
    <n v="9"/>
    <n v="25"/>
    <n v="565"/>
  </r>
  <r>
    <s v="6312575"/>
    <d v="2017-07-05T00:00:00"/>
    <d v="1899-12-30T10:22:35"/>
    <d v="1899-12-30T10:36:58"/>
    <n v="5"/>
    <x v="0"/>
    <x v="0"/>
    <x v="0"/>
    <d v="1899-12-30T00:14:23"/>
    <n v="0"/>
    <n v="14"/>
    <n v="23"/>
    <n v="863"/>
  </r>
  <r>
    <s v="9620895"/>
    <d v="2017-07-05T00:00:00"/>
    <d v="1899-12-30T10:28:15"/>
    <d v="1899-12-30T10:43:53"/>
    <n v="5"/>
    <x v="0"/>
    <x v="0"/>
    <x v="0"/>
    <d v="1899-12-30T00:15:38"/>
    <n v="0"/>
    <n v="15"/>
    <n v="38"/>
    <n v="938"/>
  </r>
  <r>
    <s v="8187780"/>
    <d v="2017-07-05T00:00:00"/>
    <d v="1899-12-30T10:32:08"/>
    <d v="1899-12-30T10:45:08"/>
    <n v="5"/>
    <x v="0"/>
    <x v="0"/>
    <x v="0"/>
    <d v="1899-12-30T00:13:00"/>
    <n v="0"/>
    <n v="13"/>
    <n v="0"/>
    <n v="780"/>
  </r>
  <r>
    <s v="4176999"/>
    <d v="2017-07-05T00:00:00"/>
    <d v="1899-12-30T10:35:44"/>
    <d v="1899-12-30T10:51:12"/>
    <n v="5"/>
    <x v="0"/>
    <x v="0"/>
    <x v="0"/>
    <d v="1899-12-30T00:15:28"/>
    <n v="0"/>
    <n v="15"/>
    <n v="28"/>
    <n v="928"/>
  </r>
  <r>
    <s v="9937257"/>
    <d v="2017-07-05T00:00:00"/>
    <d v="1899-12-30T10:39:07"/>
    <d v="1899-12-30T10:43:39"/>
    <n v="5"/>
    <x v="0"/>
    <x v="0"/>
    <x v="0"/>
    <d v="1899-12-30T00:04:32"/>
    <n v="0"/>
    <n v="4"/>
    <n v="32"/>
    <n v="272"/>
  </r>
  <r>
    <s v="4363716"/>
    <d v="2017-07-05T00:00:00"/>
    <d v="1899-12-30T10:39:53"/>
    <d v="1899-12-30T10:49:32"/>
    <n v="5"/>
    <x v="0"/>
    <x v="0"/>
    <x v="0"/>
    <d v="1899-12-30T00:09:39"/>
    <n v="0"/>
    <n v="9"/>
    <n v="39"/>
    <n v="579"/>
  </r>
  <r>
    <s v="96323047"/>
    <d v="2017-07-05T00:00:00"/>
    <d v="1899-12-30T10:47:28"/>
    <d v="1899-12-30T10:52:55"/>
    <n v="5"/>
    <x v="1"/>
    <x v="1"/>
    <x v="0"/>
    <d v="1899-12-30T00:05:27"/>
    <n v="0"/>
    <n v="5"/>
    <n v="27"/>
    <n v="327"/>
  </r>
  <r>
    <s v="2750193"/>
    <d v="2017-07-05T00:00:00"/>
    <d v="1899-12-30T10:54:25"/>
    <d v="1899-12-30T10:56:06"/>
    <n v="5"/>
    <x v="0"/>
    <x v="0"/>
    <x v="0"/>
    <d v="1899-12-30T00:01:41"/>
    <n v="0"/>
    <n v="1"/>
    <n v="41"/>
    <n v="101"/>
  </r>
  <r>
    <s v="7973319"/>
    <d v="2017-07-05T00:00:00"/>
    <d v="1899-12-30T10:56:09"/>
    <d v="1899-12-30T11:03:42"/>
    <n v="5"/>
    <x v="0"/>
    <x v="0"/>
    <x v="0"/>
    <d v="1899-12-30T00:07:33"/>
    <n v="0"/>
    <n v="7"/>
    <n v="33"/>
    <n v="453"/>
  </r>
  <r>
    <s v="1908394"/>
    <d v="2017-07-05T00:00:00"/>
    <d v="1899-12-30T10:59:53"/>
    <d v="1899-12-30T11:14:11"/>
    <n v="5"/>
    <x v="0"/>
    <x v="0"/>
    <x v="0"/>
    <d v="1899-12-30T00:14:18"/>
    <n v="0"/>
    <n v="14"/>
    <n v="18"/>
    <n v="858"/>
  </r>
  <r>
    <s v="19116274"/>
    <d v="2017-07-05T00:00:00"/>
    <d v="1899-12-30T11:02:52"/>
    <d v="1899-12-30T11:13:53"/>
    <n v="5"/>
    <x v="1"/>
    <x v="1"/>
    <x v="0"/>
    <d v="1899-12-30T00:11:01"/>
    <n v="0"/>
    <n v="11"/>
    <n v="1"/>
    <n v="661"/>
  </r>
  <r>
    <s v="1235622"/>
    <d v="2017-07-05T00:00:00"/>
    <d v="1899-12-30T11:09:02"/>
    <d v="1899-12-30T11:18:04"/>
    <n v="5"/>
    <x v="0"/>
    <x v="0"/>
    <x v="0"/>
    <d v="1899-12-30T00:09:02"/>
    <n v="0"/>
    <n v="9"/>
    <n v="2"/>
    <n v="542"/>
  </r>
  <r>
    <s v="1926053"/>
    <d v="2017-07-05T00:00:00"/>
    <d v="1899-12-30T11:13:13"/>
    <d v="1899-12-30T11:15:04"/>
    <n v="5"/>
    <x v="0"/>
    <x v="0"/>
    <x v="0"/>
    <d v="1899-12-30T00:01:51"/>
    <n v="0"/>
    <n v="1"/>
    <n v="51"/>
    <n v="111"/>
  </r>
  <r>
    <s v="1458287"/>
    <d v="2017-07-05T00:00:00"/>
    <d v="1899-12-30T11:17:40"/>
    <d v="1899-12-30T11:25:13"/>
    <n v="5"/>
    <x v="0"/>
    <x v="0"/>
    <x v="0"/>
    <d v="1899-12-30T00:07:33"/>
    <n v="0"/>
    <n v="7"/>
    <n v="33"/>
    <n v="453"/>
  </r>
  <r>
    <s v="3758539398"/>
    <d v="2017-07-05T00:00:00"/>
    <d v="1899-12-30T11:21:04"/>
    <d v="1899-12-30T11:24:06"/>
    <n v="5"/>
    <x v="0"/>
    <x v="1"/>
    <x v="1"/>
    <d v="1899-12-30T00:03:02"/>
    <n v="0"/>
    <n v="3"/>
    <n v="2"/>
    <n v="182"/>
  </r>
  <r>
    <s v="8471021"/>
    <d v="2017-07-05T00:00:00"/>
    <d v="1899-12-30T11:23:01"/>
    <d v="1899-12-30T11:27:33"/>
    <n v="5"/>
    <x v="0"/>
    <x v="0"/>
    <x v="0"/>
    <d v="1899-12-30T00:04:32"/>
    <n v="0"/>
    <n v="4"/>
    <n v="32"/>
    <n v="272"/>
  </r>
  <r>
    <s v="4039284"/>
    <d v="2017-07-05T00:00:00"/>
    <d v="1899-12-30T11:26:39"/>
    <d v="1899-12-30T11:34:40"/>
    <n v="5"/>
    <x v="0"/>
    <x v="0"/>
    <x v="0"/>
    <d v="1899-12-30T00:08:01"/>
    <n v="0"/>
    <n v="8"/>
    <n v="1"/>
    <n v="481"/>
  </r>
  <r>
    <s v="3177370"/>
    <d v="2017-07-05T00:00:00"/>
    <d v="1899-12-30T11:30:48"/>
    <d v="1899-12-30T11:40:43"/>
    <n v="5"/>
    <x v="0"/>
    <x v="0"/>
    <x v="0"/>
    <d v="1899-12-30T00:09:55"/>
    <n v="0"/>
    <n v="9"/>
    <n v="55"/>
    <n v="595"/>
  </r>
  <r>
    <s v="7236035"/>
    <d v="2017-07-05T00:00:00"/>
    <d v="1899-12-30T11:33:21"/>
    <d v="1899-12-30T11:39:35"/>
    <n v="5"/>
    <x v="0"/>
    <x v="0"/>
    <x v="0"/>
    <d v="1899-12-30T00:06:14"/>
    <n v="0"/>
    <n v="6"/>
    <n v="14"/>
    <n v="374"/>
  </r>
  <r>
    <s v="6689117"/>
    <d v="2017-07-05T00:00:00"/>
    <d v="1899-12-30T11:39:11"/>
    <d v="1899-12-30T11:53:34"/>
    <n v="5"/>
    <x v="0"/>
    <x v="0"/>
    <x v="0"/>
    <d v="1899-12-30T00:14:23"/>
    <n v="0"/>
    <n v="14"/>
    <n v="23"/>
    <n v="863"/>
  </r>
  <r>
    <s v="4824267"/>
    <d v="2017-07-05T00:00:00"/>
    <d v="1899-12-30T11:41:33"/>
    <d v="1899-12-30T11:52:56"/>
    <n v="5"/>
    <x v="0"/>
    <x v="0"/>
    <x v="0"/>
    <d v="1899-12-30T00:11:23"/>
    <n v="0"/>
    <n v="11"/>
    <n v="23"/>
    <n v="683"/>
  </r>
  <r>
    <s v="6978234"/>
    <d v="2017-07-05T00:00:00"/>
    <d v="1899-12-30T11:43:47"/>
    <d v="1899-12-30T11:47:30"/>
    <n v="5"/>
    <x v="0"/>
    <x v="0"/>
    <x v="0"/>
    <d v="1899-12-30T00:03:43"/>
    <n v="0"/>
    <n v="3"/>
    <n v="43"/>
    <n v="223"/>
  </r>
  <r>
    <s v="2158377"/>
    <d v="2017-07-05T00:00:00"/>
    <d v="1899-12-30T11:47:45"/>
    <d v="1899-12-30T11:49:41"/>
    <n v="5"/>
    <x v="0"/>
    <x v="0"/>
    <x v="0"/>
    <d v="1899-12-30T00:01:56"/>
    <n v="0"/>
    <n v="1"/>
    <n v="56"/>
    <n v="116"/>
  </r>
  <r>
    <s v="73970924"/>
    <d v="2017-07-05T00:00:00"/>
    <d v="1899-12-30T11:50:27"/>
    <d v="1899-12-30T11:51:25"/>
    <n v="5"/>
    <x v="1"/>
    <x v="1"/>
    <x v="0"/>
    <d v="1899-12-30T00:00:58"/>
    <n v="0"/>
    <n v="0"/>
    <n v="58"/>
    <n v="58"/>
  </r>
  <r>
    <s v="6927270"/>
    <d v="2017-07-05T00:00:00"/>
    <d v="1899-12-30T11:53:50"/>
    <d v="1899-12-30T12:07:26"/>
    <n v="5"/>
    <x v="0"/>
    <x v="0"/>
    <x v="0"/>
    <d v="1899-12-30T00:13:36"/>
    <n v="0"/>
    <n v="13"/>
    <n v="36"/>
    <n v="816"/>
  </r>
  <r>
    <s v="7318247385"/>
    <d v="2017-07-05T00:00:00"/>
    <d v="1899-12-30T11:54:11"/>
    <d v="1899-12-30T11:58:22"/>
    <n v="5"/>
    <x v="0"/>
    <x v="1"/>
    <x v="1"/>
    <d v="1899-12-30T00:04:11"/>
    <n v="0"/>
    <n v="4"/>
    <n v="11"/>
    <n v="251"/>
  </r>
  <r>
    <s v="1579531"/>
    <d v="2017-07-05T00:00:00"/>
    <d v="1899-12-30T12:01:56"/>
    <d v="1899-12-30T12:12:35"/>
    <n v="5"/>
    <x v="0"/>
    <x v="0"/>
    <x v="0"/>
    <d v="1899-12-30T00:10:39"/>
    <n v="0"/>
    <n v="10"/>
    <n v="39"/>
    <n v="639"/>
  </r>
  <r>
    <s v="9593481"/>
    <d v="2017-07-05T00:00:00"/>
    <d v="1899-12-30T12:02:35"/>
    <d v="1899-12-30T12:03:35"/>
    <n v="5"/>
    <x v="0"/>
    <x v="0"/>
    <x v="0"/>
    <d v="1899-12-30T00:01:00"/>
    <n v="0"/>
    <n v="1"/>
    <n v="0"/>
    <n v="60"/>
  </r>
  <r>
    <s v="6657074"/>
    <d v="2017-07-05T00:00:00"/>
    <d v="1899-12-30T12:04:09"/>
    <d v="1899-12-30T12:17:59"/>
    <n v="5"/>
    <x v="0"/>
    <x v="0"/>
    <x v="0"/>
    <d v="1899-12-30T00:13:50"/>
    <n v="0"/>
    <n v="13"/>
    <n v="50"/>
    <n v="830"/>
  </r>
  <r>
    <s v="1488369"/>
    <d v="2017-07-05T00:00:00"/>
    <d v="1899-12-30T12:06:35"/>
    <d v="1899-12-30T12:22:05"/>
    <n v="5"/>
    <x v="0"/>
    <x v="0"/>
    <x v="0"/>
    <d v="1899-12-30T00:15:30"/>
    <n v="0"/>
    <n v="15"/>
    <n v="30"/>
    <n v="930"/>
  </r>
  <r>
    <s v="1797960"/>
    <d v="2017-07-05T00:00:00"/>
    <d v="1899-12-30T12:14:47"/>
    <d v="1899-12-30T12:22:26"/>
    <n v="5"/>
    <x v="0"/>
    <x v="0"/>
    <x v="0"/>
    <d v="1899-12-30T00:07:39"/>
    <n v="0"/>
    <n v="7"/>
    <n v="39"/>
    <n v="459"/>
  </r>
  <r>
    <s v="65923776"/>
    <d v="2017-07-05T00:00:00"/>
    <d v="1899-12-30T12:20:00"/>
    <d v="1899-12-30T12:24:06"/>
    <n v="5"/>
    <x v="1"/>
    <x v="1"/>
    <x v="0"/>
    <d v="1899-12-30T00:04:06"/>
    <n v="0"/>
    <n v="4"/>
    <n v="6"/>
    <n v="246"/>
  </r>
  <r>
    <s v="3407358"/>
    <d v="2017-07-05T00:00:00"/>
    <d v="1899-12-30T12:26:19"/>
    <d v="1899-12-30T12:28:36"/>
    <n v="5"/>
    <x v="0"/>
    <x v="0"/>
    <x v="0"/>
    <d v="1899-12-30T00:02:17"/>
    <n v="0"/>
    <n v="2"/>
    <n v="17"/>
    <n v="137"/>
  </r>
  <r>
    <s v="1887758"/>
    <d v="2017-07-05T00:00:00"/>
    <d v="1899-12-30T12:27:08"/>
    <d v="1899-12-30T12:37:59"/>
    <n v="5"/>
    <x v="0"/>
    <x v="0"/>
    <x v="0"/>
    <d v="1899-12-30T00:10:51"/>
    <n v="0"/>
    <n v="10"/>
    <n v="51"/>
    <n v="651"/>
  </r>
  <r>
    <s v="9983997"/>
    <d v="2017-07-05T00:00:00"/>
    <d v="1899-12-30T12:34:51"/>
    <d v="1899-12-30T12:49:43"/>
    <n v="5"/>
    <x v="0"/>
    <x v="0"/>
    <x v="0"/>
    <d v="1899-12-30T00:14:52"/>
    <n v="0"/>
    <n v="14"/>
    <n v="52"/>
    <n v="892"/>
  </r>
  <r>
    <s v="3539762"/>
    <d v="2017-07-05T00:00:00"/>
    <d v="1899-12-30T12:36:02"/>
    <d v="1899-12-30T12:38:07"/>
    <n v="5"/>
    <x v="0"/>
    <x v="0"/>
    <x v="0"/>
    <d v="1899-12-30T00:02:05"/>
    <n v="0"/>
    <n v="2"/>
    <n v="5"/>
    <n v="125"/>
  </r>
  <r>
    <s v="58067439"/>
    <d v="2017-07-05T00:00:00"/>
    <d v="1899-12-30T12:37:33"/>
    <d v="1899-12-30T12:38:20"/>
    <n v="5"/>
    <x v="1"/>
    <x v="1"/>
    <x v="0"/>
    <d v="1899-12-30T00:00:47"/>
    <n v="0"/>
    <n v="0"/>
    <n v="47"/>
    <n v="47"/>
  </r>
  <r>
    <s v="6760428735"/>
    <d v="2017-07-05T00:00:00"/>
    <d v="1899-12-30T12:40:29"/>
    <d v="1899-12-30T12:46:01"/>
    <n v="5"/>
    <x v="0"/>
    <x v="1"/>
    <x v="1"/>
    <d v="1899-12-30T00:05:32"/>
    <n v="0"/>
    <n v="5"/>
    <n v="32"/>
    <n v="332"/>
  </r>
  <r>
    <s v="9803006"/>
    <d v="2017-07-05T00:00:00"/>
    <d v="1899-12-30T12:46:34"/>
    <d v="1899-12-30T12:59:17"/>
    <n v="5"/>
    <x v="0"/>
    <x v="0"/>
    <x v="0"/>
    <d v="1899-12-30T00:12:43"/>
    <n v="0"/>
    <n v="12"/>
    <n v="43"/>
    <n v="763"/>
  </r>
  <r>
    <s v="5312081"/>
    <d v="2017-07-05T00:00:00"/>
    <d v="1899-12-30T12:48:34"/>
    <d v="1899-12-30T12:57:29"/>
    <n v="5"/>
    <x v="0"/>
    <x v="0"/>
    <x v="0"/>
    <d v="1899-12-30T00:08:55"/>
    <n v="0"/>
    <n v="8"/>
    <n v="55"/>
    <n v="535"/>
  </r>
  <r>
    <s v="7114306"/>
    <d v="2017-07-05T00:00:00"/>
    <d v="1899-12-30T12:51:57"/>
    <d v="1899-12-30T12:59:06"/>
    <n v="5"/>
    <x v="0"/>
    <x v="0"/>
    <x v="0"/>
    <d v="1899-12-30T00:07:09"/>
    <n v="0"/>
    <n v="7"/>
    <n v="9"/>
    <n v="429"/>
  </r>
  <r>
    <s v="7594764"/>
    <d v="2017-07-05T00:00:00"/>
    <d v="1899-12-30T12:55:27"/>
    <d v="1899-12-30T12:56:48"/>
    <n v="5"/>
    <x v="0"/>
    <x v="0"/>
    <x v="0"/>
    <d v="1899-12-30T00:01:21"/>
    <n v="0"/>
    <n v="1"/>
    <n v="21"/>
    <n v="81"/>
  </r>
  <r>
    <s v="3004571"/>
    <d v="2017-07-05T00:00:00"/>
    <d v="1899-12-30T13:00:24"/>
    <d v="1899-12-30T13:07:12"/>
    <n v="5"/>
    <x v="0"/>
    <x v="0"/>
    <x v="0"/>
    <d v="1899-12-30T00:06:48"/>
    <n v="0"/>
    <n v="6"/>
    <n v="48"/>
    <n v="408"/>
  </r>
  <r>
    <s v="6689117"/>
    <d v="2017-07-05T00:00:00"/>
    <d v="1899-12-30T13:06:23"/>
    <d v="1899-12-30T13:18:16"/>
    <n v="5"/>
    <x v="0"/>
    <x v="0"/>
    <x v="0"/>
    <d v="1899-12-30T00:11:53"/>
    <n v="0"/>
    <n v="11"/>
    <n v="53"/>
    <n v="713"/>
  </r>
  <r>
    <s v="1081610"/>
    <d v="2017-07-05T00:00:00"/>
    <d v="1899-12-30T13:09:15"/>
    <d v="1899-12-30T13:20:11"/>
    <n v="5"/>
    <x v="0"/>
    <x v="0"/>
    <x v="0"/>
    <d v="1899-12-30T00:10:56"/>
    <n v="0"/>
    <n v="10"/>
    <n v="56"/>
    <n v="656"/>
  </r>
  <r>
    <s v="20220216"/>
    <d v="2017-07-05T00:00:00"/>
    <d v="1899-12-30T13:09:57"/>
    <d v="1899-12-30T13:24:40"/>
    <n v="5"/>
    <x v="1"/>
    <x v="1"/>
    <x v="0"/>
    <d v="1899-12-30T00:14:43"/>
    <n v="0"/>
    <n v="14"/>
    <n v="43"/>
    <n v="883"/>
  </r>
  <r>
    <s v="79890857"/>
    <d v="2017-07-05T00:00:00"/>
    <d v="1899-12-30T13:09:59"/>
    <d v="1899-12-30T13:26:16"/>
    <n v="5"/>
    <x v="1"/>
    <x v="1"/>
    <x v="0"/>
    <d v="1899-12-30T00:16:17"/>
    <n v="0"/>
    <n v="16"/>
    <n v="17"/>
    <n v="977"/>
  </r>
  <r>
    <s v="4600571814"/>
    <d v="2017-07-05T00:00:00"/>
    <d v="1899-12-30T13:14:24"/>
    <d v="1899-12-30T13:24:28"/>
    <n v="5"/>
    <x v="0"/>
    <x v="1"/>
    <x v="1"/>
    <d v="1899-12-30T00:10:04"/>
    <n v="0"/>
    <n v="10"/>
    <n v="4"/>
    <n v="604"/>
  </r>
  <r>
    <s v="1579531"/>
    <d v="2017-07-05T00:00:00"/>
    <d v="1899-12-30T13:15:50"/>
    <d v="1899-12-30T13:32:14"/>
    <n v="5"/>
    <x v="0"/>
    <x v="0"/>
    <x v="0"/>
    <d v="1899-12-30T00:16:24"/>
    <n v="0"/>
    <n v="16"/>
    <n v="24"/>
    <n v="984"/>
  </r>
  <r>
    <s v="7110850"/>
    <d v="2017-07-05T00:00:00"/>
    <d v="1899-12-30T13:15:53"/>
    <d v="1899-12-30T13:31:31"/>
    <n v="5"/>
    <x v="0"/>
    <x v="0"/>
    <x v="0"/>
    <d v="1899-12-30T00:15:38"/>
    <n v="0"/>
    <n v="15"/>
    <n v="38"/>
    <n v="938"/>
  </r>
  <r>
    <s v="18036364"/>
    <d v="2017-07-05T00:00:00"/>
    <d v="1899-12-30T13:24:12"/>
    <d v="1899-12-30T13:28:48"/>
    <n v="5"/>
    <x v="1"/>
    <x v="1"/>
    <x v="0"/>
    <d v="1899-12-30T00:04:36"/>
    <n v="0"/>
    <n v="4"/>
    <n v="36"/>
    <n v="276"/>
  </r>
  <r>
    <s v="6712006"/>
    <d v="2017-07-05T00:00:00"/>
    <d v="1899-12-30T13:27:56"/>
    <d v="1899-12-30T13:36:43"/>
    <n v="5"/>
    <x v="0"/>
    <x v="0"/>
    <x v="0"/>
    <d v="1899-12-30T00:08:47"/>
    <n v="0"/>
    <n v="8"/>
    <n v="47"/>
    <n v="527"/>
  </r>
  <r>
    <s v="5646830"/>
    <d v="2017-07-05T00:00:00"/>
    <d v="1899-12-30T13:31:36"/>
    <d v="1899-12-30T13:47:34"/>
    <n v="5"/>
    <x v="0"/>
    <x v="0"/>
    <x v="0"/>
    <d v="1899-12-30T00:15:58"/>
    <n v="0"/>
    <n v="15"/>
    <n v="58"/>
    <n v="958"/>
  </r>
  <r>
    <s v="38535407"/>
    <d v="2017-07-05T00:00:00"/>
    <d v="1899-12-30T13:34:35"/>
    <d v="1899-12-30T13:40:32"/>
    <n v="5"/>
    <x v="1"/>
    <x v="1"/>
    <x v="0"/>
    <d v="1899-12-30T00:05:57"/>
    <n v="0"/>
    <n v="5"/>
    <n v="57"/>
    <n v="357"/>
  </r>
  <r>
    <s v="66871690"/>
    <d v="2017-07-05T00:00:00"/>
    <d v="1899-12-30T13:36:32"/>
    <d v="1899-12-30T13:50:22"/>
    <n v="5"/>
    <x v="1"/>
    <x v="1"/>
    <x v="0"/>
    <d v="1899-12-30T00:13:50"/>
    <n v="0"/>
    <n v="13"/>
    <n v="50"/>
    <n v="830"/>
  </r>
  <r>
    <s v="7085993"/>
    <d v="2017-07-05T00:00:00"/>
    <d v="1899-12-30T13:43:34"/>
    <d v="1899-12-30T13:48:06"/>
    <n v="5"/>
    <x v="0"/>
    <x v="0"/>
    <x v="0"/>
    <d v="1899-12-30T00:04:32"/>
    <n v="0"/>
    <n v="4"/>
    <n v="32"/>
    <n v="272"/>
  </r>
  <r>
    <s v="2890720"/>
    <d v="2017-07-05T00:00:00"/>
    <d v="1899-12-30T13:49:17"/>
    <d v="1899-12-30T13:50:08"/>
    <n v="5"/>
    <x v="0"/>
    <x v="0"/>
    <x v="0"/>
    <d v="1899-12-30T00:00:51"/>
    <n v="0"/>
    <n v="0"/>
    <n v="51"/>
    <n v="51"/>
  </r>
  <r>
    <s v="8375968"/>
    <d v="2017-07-05T00:00:00"/>
    <d v="1899-12-30T13:53:15"/>
    <d v="1899-12-30T13:54:33"/>
    <n v="5"/>
    <x v="0"/>
    <x v="0"/>
    <x v="0"/>
    <d v="1899-12-30T00:01:18"/>
    <n v="0"/>
    <n v="1"/>
    <n v="18"/>
    <n v="78"/>
  </r>
  <r>
    <s v="1119740"/>
    <d v="2017-07-05T00:00:00"/>
    <d v="1899-12-30T13:53:25"/>
    <d v="1899-12-30T13:56:52"/>
    <n v="5"/>
    <x v="0"/>
    <x v="0"/>
    <x v="0"/>
    <d v="1899-12-30T00:03:27"/>
    <n v="0"/>
    <n v="3"/>
    <n v="27"/>
    <n v="207"/>
  </r>
  <r>
    <s v="3796958"/>
    <d v="2017-07-05T00:00:00"/>
    <d v="1899-12-30T13:53:47"/>
    <d v="1899-12-30T14:08:45"/>
    <n v="5"/>
    <x v="0"/>
    <x v="0"/>
    <x v="0"/>
    <d v="1899-12-30T00:14:58"/>
    <n v="0"/>
    <n v="14"/>
    <n v="58"/>
    <n v="898"/>
  </r>
  <r>
    <s v="8010775"/>
    <d v="2017-07-05T00:00:00"/>
    <d v="1899-12-30T13:59:10"/>
    <d v="1899-12-30T14:02:46"/>
    <n v="5"/>
    <x v="0"/>
    <x v="0"/>
    <x v="0"/>
    <d v="1899-12-30T00:03:36"/>
    <n v="0"/>
    <n v="3"/>
    <n v="36"/>
    <n v="216"/>
  </r>
  <r>
    <s v="46023878"/>
    <d v="2017-07-05T00:00:00"/>
    <d v="1899-12-30T14:07:09"/>
    <d v="1899-12-30T14:18:50"/>
    <n v="5"/>
    <x v="1"/>
    <x v="1"/>
    <x v="0"/>
    <d v="1899-12-30T00:11:41"/>
    <n v="0"/>
    <n v="11"/>
    <n v="41"/>
    <n v="701"/>
  </r>
  <r>
    <s v="3379007610"/>
    <d v="2017-07-05T00:00:00"/>
    <d v="1899-12-30T14:13:39"/>
    <d v="1899-12-30T14:22:09"/>
    <n v="5"/>
    <x v="0"/>
    <x v="1"/>
    <x v="1"/>
    <d v="1899-12-30T00:08:30"/>
    <n v="0"/>
    <n v="8"/>
    <n v="30"/>
    <n v="510"/>
  </r>
  <r>
    <s v="2890519255"/>
    <d v="2017-07-05T00:00:00"/>
    <d v="1899-12-30T14:17:38"/>
    <d v="1899-12-30T14:23:00"/>
    <n v="5"/>
    <x v="0"/>
    <x v="1"/>
    <x v="1"/>
    <d v="1899-12-30T00:05:22"/>
    <n v="0"/>
    <n v="5"/>
    <n v="22"/>
    <n v="322"/>
  </r>
  <r>
    <s v="27858818"/>
    <d v="2017-07-05T00:00:00"/>
    <d v="1899-12-30T14:19:57"/>
    <d v="1899-12-30T14:34:15"/>
    <n v="5"/>
    <x v="1"/>
    <x v="1"/>
    <x v="0"/>
    <d v="1899-12-30T00:14:18"/>
    <n v="0"/>
    <n v="14"/>
    <n v="18"/>
    <n v="858"/>
  </r>
  <r>
    <s v="5076649"/>
    <d v="2017-07-05T00:00:00"/>
    <d v="1899-12-30T14:21:10"/>
    <d v="1899-12-30T14:27:13"/>
    <n v="5"/>
    <x v="0"/>
    <x v="0"/>
    <x v="0"/>
    <d v="1899-12-30T00:06:03"/>
    <n v="0"/>
    <n v="6"/>
    <n v="3"/>
    <n v="363"/>
  </r>
  <r>
    <s v="70367818"/>
    <d v="2017-07-05T00:00:00"/>
    <d v="1899-12-30T14:21:27"/>
    <d v="1899-12-30T14:25:07"/>
    <n v="5"/>
    <x v="1"/>
    <x v="1"/>
    <x v="0"/>
    <d v="1899-12-30T00:03:40"/>
    <n v="0"/>
    <n v="3"/>
    <n v="40"/>
    <n v="220"/>
  </r>
  <r>
    <s v="9788998"/>
    <d v="2017-07-05T00:00:00"/>
    <d v="1899-12-30T14:25:01"/>
    <d v="1899-12-30T14:34:54"/>
    <n v="5"/>
    <x v="0"/>
    <x v="0"/>
    <x v="0"/>
    <d v="1899-12-30T00:09:53"/>
    <n v="0"/>
    <n v="9"/>
    <n v="53"/>
    <n v="593"/>
  </r>
  <r>
    <s v="1951101"/>
    <d v="2017-07-05T00:00:00"/>
    <d v="1899-12-30T14:29:28"/>
    <d v="1899-12-30T14:44:09"/>
    <n v="5"/>
    <x v="0"/>
    <x v="0"/>
    <x v="0"/>
    <d v="1899-12-30T00:14:41"/>
    <n v="0"/>
    <n v="14"/>
    <n v="41"/>
    <n v="881"/>
  </r>
  <r>
    <s v="4546455"/>
    <d v="2017-07-05T00:00:00"/>
    <d v="1899-12-30T14:29:52"/>
    <d v="1899-12-30T14:41:01"/>
    <n v="5"/>
    <x v="0"/>
    <x v="0"/>
    <x v="0"/>
    <d v="1899-12-30T00:11:09"/>
    <n v="0"/>
    <n v="11"/>
    <n v="9"/>
    <n v="669"/>
  </r>
  <r>
    <s v="12687991"/>
    <d v="2017-07-05T00:00:00"/>
    <d v="1899-12-30T14:33:31"/>
    <d v="1899-12-30T14:36:31"/>
    <n v="5"/>
    <x v="1"/>
    <x v="1"/>
    <x v="0"/>
    <d v="1899-12-30T00:03:00"/>
    <n v="0"/>
    <n v="3"/>
    <n v="0"/>
    <n v="180"/>
  </r>
  <r>
    <s v="4328583"/>
    <d v="2017-07-05T00:00:00"/>
    <d v="1899-12-30T14:37:21"/>
    <d v="1899-12-30T14:40:14"/>
    <n v="5"/>
    <x v="0"/>
    <x v="0"/>
    <x v="0"/>
    <d v="1899-12-30T00:02:53"/>
    <n v="0"/>
    <n v="2"/>
    <n v="53"/>
    <n v="173"/>
  </r>
  <r>
    <s v="2184116"/>
    <d v="2017-07-05T00:00:00"/>
    <d v="1899-12-30T14:42:01"/>
    <d v="1899-12-30T14:52:47"/>
    <n v="5"/>
    <x v="0"/>
    <x v="0"/>
    <x v="0"/>
    <d v="1899-12-30T00:10:46"/>
    <n v="0"/>
    <n v="10"/>
    <n v="46"/>
    <n v="646"/>
  </r>
  <r>
    <s v="24724570"/>
    <d v="2017-07-05T00:00:00"/>
    <d v="1899-12-30T14:44:36"/>
    <d v="1899-12-30T14:50:33"/>
    <n v="5"/>
    <x v="1"/>
    <x v="1"/>
    <x v="0"/>
    <d v="1899-12-30T00:05:57"/>
    <n v="0"/>
    <n v="5"/>
    <n v="57"/>
    <n v="357"/>
  </r>
  <r>
    <s v="4843076"/>
    <d v="2017-07-05T00:00:00"/>
    <d v="1899-12-30T14:52:11"/>
    <d v="1899-12-30T14:56:17"/>
    <n v="5"/>
    <x v="0"/>
    <x v="0"/>
    <x v="0"/>
    <d v="1899-12-30T00:04:06"/>
    <n v="0"/>
    <n v="4"/>
    <n v="6"/>
    <n v="246"/>
  </r>
  <r>
    <s v="7795911"/>
    <d v="2017-07-05T00:00:00"/>
    <d v="1899-12-30T14:53:29"/>
    <d v="1899-12-30T15:03:06"/>
    <n v="5"/>
    <x v="0"/>
    <x v="0"/>
    <x v="0"/>
    <d v="1899-12-30T00:09:37"/>
    <n v="0"/>
    <n v="9"/>
    <n v="37"/>
    <n v="577"/>
  </r>
  <r>
    <s v="42722517"/>
    <d v="2017-07-05T00:00:00"/>
    <d v="1899-12-30T14:54:10"/>
    <d v="1899-12-30T15:02:42"/>
    <n v="5"/>
    <x v="1"/>
    <x v="1"/>
    <x v="0"/>
    <d v="1899-12-30T00:08:32"/>
    <n v="0"/>
    <n v="8"/>
    <n v="32"/>
    <n v="512"/>
  </r>
  <r>
    <s v="9697189"/>
    <d v="2017-07-05T00:00:00"/>
    <d v="1899-12-30T14:56:25"/>
    <d v="1899-12-30T14:57:43"/>
    <n v="5"/>
    <x v="0"/>
    <x v="0"/>
    <x v="0"/>
    <d v="1899-12-30T00:01:18"/>
    <n v="0"/>
    <n v="1"/>
    <n v="18"/>
    <n v="78"/>
  </r>
  <r>
    <s v="4471203"/>
    <d v="2017-07-05T00:00:00"/>
    <d v="1899-12-30T14:58:37"/>
    <d v="1899-12-30T15:06:17"/>
    <n v="5"/>
    <x v="0"/>
    <x v="0"/>
    <x v="0"/>
    <d v="1899-12-30T00:07:40"/>
    <n v="0"/>
    <n v="7"/>
    <n v="40"/>
    <n v="460"/>
  </r>
  <r>
    <s v="1439114"/>
    <d v="2017-07-05T00:00:00"/>
    <d v="1899-12-30T15:01:17"/>
    <d v="1899-12-30T15:03:57"/>
    <n v="5"/>
    <x v="0"/>
    <x v="0"/>
    <x v="0"/>
    <d v="1899-12-30T00:02:40"/>
    <n v="0"/>
    <n v="2"/>
    <n v="40"/>
    <n v="160"/>
  </r>
  <r>
    <s v="5822881"/>
    <d v="2017-07-06T00:00:00"/>
    <d v="1899-12-30T08:03:12"/>
    <d v="1899-12-30T08:11:35"/>
    <n v="6"/>
    <x v="0"/>
    <x v="0"/>
    <x v="0"/>
    <d v="1899-12-30T00:08:23"/>
    <n v="0"/>
    <n v="8"/>
    <n v="23"/>
    <n v="503"/>
  </r>
  <r>
    <s v="6027120"/>
    <d v="2017-07-06T00:00:00"/>
    <d v="1899-12-30T08:06:56"/>
    <d v="1899-12-30T08:12:57"/>
    <n v="6"/>
    <x v="0"/>
    <x v="0"/>
    <x v="0"/>
    <d v="1899-12-30T00:06:01"/>
    <n v="0"/>
    <n v="6"/>
    <n v="1"/>
    <n v="361"/>
  </r>
  <r>
    <s v="2790475"/>
    <d v="2017-07-06T00:00:00"/>
    <d v="1899-12-30T08:14:38"/>
    <d v="1899-12-30T08:23:30"/>
    <n v="6"/>
    <x v="0"/>
    <x v="0"/>
    <x v="0"/>
    <d v="1899-12-30T00:08:52"/>
    <n v="0"/>
    <n v="8"/>
    <n v="52"/>
    <n v="532"/>
  </r>
  <r>
    <s v="30893038"/>
    <d v="2017-07-06T00:00:00"/>
    <d v="1899-12-30T08:19:48"/>
    <d v="1899-12-30T08:22:44"/>
    <n v="6"/>
    <x v="1"/>
    <x v="1"/>
    <x v="0"/>
    <d v="1899-12-30T00:02:56"/>
    <n v="0"/>
    <n v="2"/>
    <n v="56"/>
    <n v="176"/>
  </r>
  <r>
    <s v="5076649"/>
    <d v="2017-07-06T00:00:00"/>
    <d v="1899-12-30T08:26:21"/>
    <d v="1899-12-30T08:33:39"/>
    <n v="6"/>
    <x v="0"/>
    <x v="0"/>
    <x v="0"/>
    <d v="1899-12-30T00:07:18"/>
    <n v="0"/>
    <n v="7"/>
    <n v="18"/>
    <n v="438"/>
  </r>
  <r>
    <s v="5013602"/>
    <d v="2017-07-06T00:00:00"/>
    <d v="1899-12-30T08:31:39"/>
    <d v="1899-12-30T08:42:51"/>
    <n v="6"/>
    <x v="0"/>
    <x v="0"/>
    <x v="0"/>
    <d v="1899-12-30T00:11:12"/>
    <n v="0"/>
    <n v="11"/>
    <n v="12"/>
    <n v="672"/>
  </r>
  <r>
    <s v="5696056"/>
    <d v="2017-07-06T00:00:00"/>
    <d v="1899-12-30T08:39:48"/>
    <d v="1899-12-30T08:46:06"/>
    <n v="6"/>
    <x v="0"/>
    <x v="0"/>
    <x v="0"/>
    <d v="1899-12-30T00:06:18"/>
    <n v="0"/>
    <n v="6"/>
    <n v="18"/>
    <n v="378"/>
  </r>
  <r>
    <s v="11274735"/>
    <d v="2017-07-06T00:00:00"/>
    <d v="1899-12-30T08:47:18"/>
    <d v="1899-12-30T08:53:21"/>
    <n v="6"/>
    <x v="1"/>
    <x v="1"/>
    <x v="0"/>
    <d v="1899-12-30T00:06:03"/>
    <n v="0"/>
    <n v="6"/>
    <n v="3"/>
    <n v="363"/>
  </r>
  <r>
    <s v="1158631"/>
    <d v="2017-07-06T00:00:00"/>
    <d v="1899-12-30T08:47:40"/>
    <d v="1899-12-30T09:02:07"/>
    <n v="6"/>
    <x v="0"/>
    <x v="0"/>
    <x v="0"/>
    <d v="1899-12-30T00:14:27"/>
    <n v="0"/>
    <n v="14"/>
    <n v="27"/>
    <n v="867"/>
  </r>
  <r>
    <s v="6009110"/>
    <d v="2017-07-06T00:00:00"/>
    <d v="1899-12-30T08:54:08"/>
    <d v="1899-12-30T08:55:35"/>
    <n v="6"/>
    <x v="0"/>
    <x v="0"/>
    <x v="0"/>
    <d v="1899-12-30T00:01:27"/>
    <n v="0"/>
    <n v="1"/>
    <n v="27"/>
    <n v="87"/>
  </r>
  <r>
    <s v="6644360383"/>
    <d v="2017-07-06T00:00:00"/>
    <d v="1899-12-30T08:57:36"/>
    <d v="1899-12-30T09:06:45"/>
    <n v="6"/>
    <x v="0"/>
    <x v="1"/>
    <x v="1"/>
    <d v="1899-12-30T00:09:09"/>
    <n v="0"/>
    <n v="9"/>
    <n v="9"/>
    <n v="549"/>
  </r>
  <r>
    <s v="6045882"/>
    <d v="2017-07-06T00:00:00"/>
    <d v="1899-12-30T09:04:19"/>
    <d v="1899-12-30T09:12:38"/>
    <n v="6"/>
    <x v="0"/>
    <x v="0"/>
    <x v="0"/>
    <d v="1899-12-30T00:08:19"/>
    <n v="0"/>
    <n v="8"/>
    <n v="19"/>
    <n v="499"/>
  </r>
  <r>
    <s v="4113351"/>
    <d v="2017-07-06T00:00:00"/>
    <d v="1899-12-30T09:05:57"/>
    <d v="1899-12-30T09:07:13"/>
    <n v="6"/>
    <x v="0"/>
    <x v="0"/>
    <x v="0"/>
    <d v="1899-12-30T00:01:16"/>
    <n v="0"/>
    <n v="1"/>
    <n v="16"/>
    <n v="76"/>
  </r>
  <r>
    <s v="9777118"/>
    <d v="2017-07-06T00:00:00"/>
    <d v="1899-12-30T09:09:27"/>
    <d v="1899-12-30T09:18:28"/>
    <n v="6"/>
    <x v="0"/>
    <x v="0"/>
    <x v="0"/>
    <d v="1899-12-30T00:09:01"/>
    <n v="0"/>
    <n v="9"/>
    <n v="1"/>
    <n v="541"/>
  </r>
  <r>
    <s v="1659814"/>
    <d v="2017-07-06T00:00:00"/>
    <d v="1899-12-30T09:13:12"/>
    <d v="1899-12-30T09:29:35"/>
    <n v="6"/>
    <x v="0"/>
    <x v="0"/>
    <x v="0"/>
    <d v="1899-12-30T00:16:23"/>
    <n v="0"/>
    <n v="16"/>
    <n v="23"/>
    <n v="983"/>
  </r>
  <r>
    <s v="26204415"/>
    <d v="2017-07-06T00:00:00"/>
    <d v="1899-12-30T09:18:49"/>
    <d v="1899-12-30T09:23:41"/>
    <n v="6"/>
    <x v="1"/>
    <x v="1"/>
    <x v="0"/>
    <d v="1899-12-30T00:04:52"/>
    <n v="0"/>
    <n v="4"/>
    <n v="52"/>
    <n v="292"/>
  </r>
  <r>
    <s v="8471544"/>
    <d v="2017-07-06T00:00:00"/>
    <d v="1899-12-30T09:21:02"/>
    <d v="1899-12-30T09:28:47"/>
    <n v="6"/>
    <x v="0"/>
    <x v="0"/>
    <x v="0"/>
    <d v="1899-12-30T00:07:45"/>
    <n v="0"/>
    <n v="7"/>
    <n v="45"/>
    <n v="465"/>
  </r>
  <r>
    <s v="3379401"/>
    <d v="2017-07-06T00:00:00"/>
    <d v="1899-12-30T09:28:19"/>
    <d v="1899-12-30T09:43:13"/>
    <n v="6"/>
    <x v="0"/>
    <x v="0"/>
    <x v="0"/>
    <d v="1899-12-30T00:14:54"/>
    <n v="0"/>
    <n v="14"/>
    <n v="54"/>
    <n v="894"/>
  </r>
  <r>
    <s v="5912377607"/>
    <d v="2017-07-06T00:00:00"/>
    <d v="1899-12-30T09:30:26"/>
    <d v="1899-12-30T09:34:06"/>
    <n v="6"/>
    <x v="0"/>
    <x v="1"/>
    <x v="1"/>
    <d v="1899-12-30T00:03:40"/>
    <n v="0"/>
    <n v="3"/>
    <n v="40"/>
    <n v="220"/>
  </r>
  <r>
    <s v="77705897"/>
    <d v="2017-07-06T00:00:00"/>
    <d v="1899-12-30T09:35:22"/>
    <d v="1899-12-30T09:36:22"/>
    <n v="6"/>
    <x v="1"/>
    <x v="1"/>
    <x v="0"/>
    <d v="1899-12-30T00:01:00"/>
    <n v="0"/>
    <n v="1"/>
    <n v="0"/>
    <n v="60"/>
  </r>
  <r>
    <s v="5894865"/>
    <d v="2017-07-06T00:00:00"/>
    <d v="1899-12-30T09:39:41"/>
    <d v="1899-12-30T09:43:59"/>
    <n v="6"/>
    <x v="0"/>
    <x v="0"/>
    <x v="0"/>
    <d v="1899-12-30T00:04:18"/>
    <n v="0"/>
    <n v="4"/>
    <n v="18"/>
    <n v="258"/>
  </r>
  <r>
    <s v="7449832"/>
    <d v="2017-07-06T00:00:00"/>
    <d v="1899-12-30T09:44:03"/>
    <d v="1899-12-30T09:56:32"/>
    <n v="6"/>
    <x v="0"/>
    <x v="0"/>
    <x v="0"/>
    <d v="1899-12-30T00:12:29"/>
    <n v="0"/>
    <n v="12"/>
    <n v="29"/>
    <n v="749"/>
  </r>
  <r>
    <s v="49390412"/>
    <d v="2017-07-06T00:00:00"/>
    <d v="1899-12-30T09:45:18"/>
    <d v="1899-12-30T09:59:01"/>
    <n v="6"/>
    <x v="1"/>
    <x v="1"/>
    <x v="0"/>
    <d v="1899-12-30T00:13:43"/>
    <n v="0"/>
    <n v="13"/>
    <n v="43"/>
    <n v="823"/>
  </r>
  <r>
    <s v="6156594"/>
    <d v="2017-07-06T00:00:00"/>
    <d v="1899-12-30T09:52:27"/>
    <d v="1899-12-30T10:07:14"/>
    <n v="6"/>
    <x v="0"/>
    <x v="0"/>
    <x v="0"/>
    <d v="1899-12-30T00:14:47"/>
    <n v="0"/>
    <n v="14"/>
    <n v="47"/>
    <n v="887"/>
  </r>
  <r>
    <s v="5006675"/>
    <d v="2017-07-06T00:00:00"/>
    <d v="1899-12-30T09:54:43"/>
    <d v="1899-12-30T10:04:08"/>
    <n v="6"/>
    <x v="0"/>
    <x v="0"/>
    <x v="0"/>
    <d v="1899-12-30T00:09:25"/>
    <n v="0"/>
    <n v="9"/>
    <n v="25"/>
    <n v="565"/>
  </r>
  <r>
    <s v="2096180"/>
    <d v="2017-07-06T00:00:00"/>
    <d v="1899-12-30T09:55:28"/>
    <d v="1899-12-30T10:00:03"/>
    <n v="6"/>
    <x v="0"/>
    <x v="0"/>
    <x v="0"/>
    <d v="1899-12-30T00:04:35"/>
    <n v="0"/>
    <n v="4"/>
    <n v="35"/>
    <n v="275"/>
  </r>
  <r>
    <s v="8214927"/>
    <d v="2017-07-06T00:00:00"/>
    <d v="1899-12-30T09:59:36"/>
    <d v="1899-12-30T10:06:29"/>
    <n v="6"/>
    <x v="0"/>
    <x v="0"/>
    <x v="0"/>
    <d v="1899-12-30T00:06:53"/>
    <n v="0"/>
    <n v="6"/>
    <n v="53"/>
    <n v="413"/>
  </r>
  <r>
    <s v="5816822"/>
    <d v="2017-07-06T00:00:00"/>
    <d v="1899-12-30T10:00:15"/>
    <d v="1899-12-30T10:09:15"/>
    <n v="6"/>
    <x v="0"/>
    <x v="0"/>
    <x v="0"/>
    <d v="1899-12-30T00:09:00"/>
    <n v="0"/>
    <n v="9"/>
    <n v="0"/>
    <n v="540"/>
  </r>
  <r>
    <s v="9683894"/>
    <d v="2017-07-06T00:00:00"/>
    <d v="1899-12-30T10:05:28"/>
    <d v="1899-12-30T10:06:03"/>
    <n v="6"/>
    <x v="0"/>
    <x v="0"/>
    <x v="0"/>
    <d v="1899-12-30T00:00:35"/>
    <n v="0"/>
    <n v="0"/>
    <n v="35"/>
    <n v="35"/>
  </r>
  <r>
    <s v="2808052"/>
    <d v="2017-07-06T00:00:00"/>
    <d v="1899-12-30T10:06:53"/>
    <d v="1899-12-30T10:20:21"/>
    <n v="6"/>
    <x v="0"/>
    <x v="0"/>
    <x v="0"/>
    <d v="1899-12-30T00:13:28"/>
    <n v="0"/>
    <n v="13"/>
    <n v="28"/>
    <n v="808"/>
  </r>
  <r>
    <s v="18084593"/>
    <d v="2017-07-06T00:00:00"/>
    <d v="1899-12-30T10:11:45"/>
    <d v="1899-12-30T10:23:25"/>
    <n v="6"/>
    <x v="1"/>
    <x v="1"/>
    <x v="0"/>
    <d v="1899-12-30T00:11:40"/>
    <n v="0"/>
    <n v="11"/>
    <n v="40"/>
    <n v="700"/>
  </r>
  <r>
    <s v="1390402"/>
    <d v="2017-07-06T00:00:00"/>
    <d v="1899-12-30T10:17:29"/>
    <d v="1899-12-30T10:34:06"/>
    <n v="6"/>
    <x v="0"/>
    <x v="0"/>
    <x v="0"/>
    <d v="1899-12-30T00:16:37"/>
    <n v="0"/>
    <n v="16"/>
    <n v="37"/>
    <n v="997"/>
  </r>
  <r>
    <s v="44200961"/>
    <d v="2017-07-06T00:00:00"/>
    <d v="1899-12-30T10:18:03"/>
    <d v="1899-12-30T10:26:52"/>
    <n v="6"/>
    <x v="1"/>
    <x v="1"/>
    <x v="0"/>
    <d v="1899-12-30T00:08:49"/>
    <n v="0"/>
    <n v="8"/>
    <n v="49"/>
    <n v="529"/>
  </r>
  <r>
    <s v="5859235"/>
    <d v="2017-07-06T00:00:00"/>
    <d v="1899-12-30T10:19:44"/>
    <d v="1899-12-30T10:25:38"/>
    <n v="6"/>
    <x v="0"/>
    <x v="0"/>
    <x v="0"/>
    <d v="1899-12-30T00:05:54"/>
    <n v="0"/>
    <n v="5"/>
    <n v="54"/>
    <n v="354"/>
  </r>
  <r>
    <s v="51855396"/>
    <d v="2017-07-06T00:00:00"/>
    <d v="1899-12-30T10:23:02"/>
    <d v="1899-12-30T10:38:51"/>
    <n v="6"/>
    <x v="1"/>
    <x v="1"/>
    <x v="0"/>
    <d v="1899-12-30T00:15:49"/>
    <n v="0"/>
    <n v="15"/>
    <n v="49"/>
    <n v="949"/>
  </r>
  <r>
    <s v="8768896"/>
    <d v="2017-07-06T00:00:00"/>
    <d v="1899-12-30T10:27:42"/>
    <d v="1899-12-30T10:35:26"/>
    <n v="6"/>
    <x v="0"/>
    <x v="0"/>
    <x v="0"/>
    <d v="1899-12-30T00:07:44"/>
    <n v="0"/>
    <n v="7"/>
    <n v="44"/>
    <n v="464"/>
  </r>
  <r>
    <s v="9088045"/>
    <d v="2017-07-06T00:00:00"/>
    <d v="1899-12-30T10:34:31"/>
    <d v="1899-12-30T10:37:43"/>
    <n v="6"/>
    <x v="0"/>
    <x v="0"/>
    <x v="0"/>
    <d v="1899-12-30T00:03:12"/>
    <n v="0"/>
    <n v="3"/>
    <n v="12"/>
    <n v="192"/>
  </r>
  <r>
    <s v="9872216"/>
    <d v="2017-07-06T00:00:00"/>
    <d v="1899-12-30T10:36:29"/>
    <d v="1899-12-30T10:46:22"/>
    <n v="6"/>
    <x v="0"/>
    <x v="0"/>
    <x v="0"/>
    <d v="1899-12-30T00:09:53"/>
    <n v="0"/>
    <n v="9"/>
    <n v="53"/>
    <n v="593"/>
  </r>
  <r>
    <s v="8369815"/>
    <d v="2017-07-06T00:00:00"/>
    <d v="1899-12-30T10:38:39"/>
    <d v="1899-12-30T10:41:13"/>
    <n v="6"/>
    <x v="0"/>
    <x v="0"/>
    <x v="0"/>
    <d v="1899-12-30T00:02:34"/>
    <n v="0"/>
    <n v="2"/>
    <n v="34"/>
    <n v="154"/>
  </r>
  <r>
    <s v="3370151"/>
    <d v="2017-07-06T00:00:00"/>
    <d v="1899-12-30T10:40:07"/>
    <d v="1899-12-30T10:46:54"/>
    <n v="6"/>
    <x v="0"/>
    <x v="0"/>
    <x v="0"/>
    <d v="1899-12-30T00:06:47"/>
    <n v="0"/>
    <n v="6"/>
    <n v="47"/>
    <n v="407"/>
  </r>
  <r>
    <s v="1488369"/>
    <d v="2017-07-06T00:00:00"/>
    <d v="1899-12-30T10:46:09"/>
    <d v="1899-12-30T10:57:02"/>
    <n v="6"/>
    <x v="0"/>
    <x v="0"/>
    <x v="0"/>
    <d v="1899-12-30T00:10:53"/>
    <n v="0"/>
    <n v="10"/>
    <n v="53"/>
    <n v="653"/>
  </r>
  <r>
    <s v="4132754"/>
    <d v="2017-07-06T00:00:00"/>
    <d v="1899-12-30T10:52:03"/>
    <d v="1899-12-30T10:53:24"/>
    <n v="6"/>
    <x v="0"/>
    <x v="0"/>
    <x v="0"/>
    <d v="1899-12-30T00:01:21"/>
    <n v="0"/>
    <n v="1"/>
    <n v="21"/>
    <n v="81"/>
  </r>
  <r>
    <s v="66638685"/>
    <d v="2017-07-06T00:00:00"/>
    <d v="1899-12-30T10:53:47"/>
    <d v="1899-12-30T11:08:15"/>
    <n v="6"/>
    <x v="1"/>
    <x v="1"/>
    <x v="0"/>
    <d v="1899-12-30T00:14:28"/>
    <n v="0"/>
    <n v="14"/>
    <n v="28"/>
    <n v="868"/>
  </r>
  <r>
    <s v="6818507"/>
    <d v="2017-07-06T00:00:00"/>
    <d v="1899-12-30T11:00:08"/>
    <d v="1899-12-30T11:07:53"/>
    <n v="6"/>
    <x v="0"/>
    <x v="0"/>
    <x v="0"/>
    <d v="1899-12-30T00:07:45"/>
    <n v="0"/>
    <n v="7"/>
    <n v="45"/>
    <n v="465"/>
  </r>
  <r>
    <s v="93611539"/>
    <d v="2017-07-06T00:00:00"/>
    <d v="1899-12-30T11:00:17"/>
    <d v="1899-12-30T11:12:07"/>
    <n v="6"/>
    <x v="1"/>
    <x v="1"/>
    <x v="0"/>
    <d v="1899-12-30T00:11:50"/>
    <n v="0"/>
    <n v="11"/>
    <n v="50"/>
    <n v="710"/>
  </r>
  <r>
    <s v="2890519255"/>
    <d v="2017-07-06T00:00:00"/>
    <d v="1899-12-30T11:04:24"/>
    <d v="1899-12-30T11:14:27"/>
    <n v="6"/>
    <x v="0"/>
    <x v="1"/>
    <x v="1"/>
    <d v="1899-12-30T00:10:03"/>
    <n v="0"/>
    <n v="10"/>
    <n v="3"/>
    <n v="603"/>
  </r>
  <r>
    <s v="66336445"/>
    <d v="2017-07-06T00:00:00"/>
    <d v="1899-12-30T11:07:03"/>
    <d v="1899-12-30T11:08:27"/>
    <n v="6"/>
    <x v="1"/>
    <x v="1"/>
    <x v="0"/>
    <d v="1899-12-30T00:01:24"/>
    <n v="0"/>
    <n v="1"/>
    <n v="24"/>
    <n v="84"/>
  </r>
  <r>
    <s v="9356324"/>
    <d v="2017-07-06T00:00:00"/>
    <d v="1899-12-30T11:07:17"/>
    <d v="1899-12-30T11:22:56"/>
    <n v="6"/>
    <x v="0"/>
    <x v="0"/>
    <x v="0"/>
    <d v="1899-12-30T00:15:39"/>
    <n v="0"/>
    <n v="15"/>
    <n v="39"/>
    <n v="939"/>
  </r>
  <r>
    <s v="5111892302"/>
    <d v="2017-07-06T00:00:00"/>
    <d v="1899-12-30T11:14:57"/>
    <d v="1899-12-30T11:21:24"/>
    <n v="6"/>
    <x v="0"/>
    <x v="1"/>
    <x v="1"/>
    <d v="1899-12-30T00:06:27"/>
    <n v="0"/>
    <n v="6"/>
    <n v="27"/>
    <n v="387"/>
  </r>
  <r>
    <s v="2435007"/>
    <d v="2017-07-06T00:00:00"/>
    <d v="1899-12-30T11:22:30"/>
    <d v="1899-12-30T11:22:54"/>
    <n v="6"/>
    <x v="0"/>
    <x v="0"/>
    <x v="0"/>
    <d v="1899-12-30T00:00:24"/>
    <n v="0"/>
    <n v="0"/>
    <n v="24"/>
    <n v="24"/>
  </r>
  <r>
    <s v="6694568"/>
    <d v="2017-07-06T00:00:00"/>
    <d v="1899-12-30T11:29:16"/>
    <d v="1899-12-30T11:44:30"/>
    <n v="6"/>
    <x v="0"/>
    <x v="0"/>
    <x v="0"/>
    <d v="1899-12-30T00:15:14"/>
    <n v="0"/>
    <n v="15"/>
    <n v="14"/>
    <n v="914"/>
  </r>
  <r>
    <s v="6420583"/>
    <d v="2017-07-06T00:00:00"/>
    <d v="1899-12-30T11:31:12"/>
    <d v="1899-12-30T11:38:58"/>
    <n v="6"/>
    <x v="0"/>
    <x v="0"/>
    <x v="0"/>
    <d v="1899-12-30T00:07:46"/>
    <n v="0"/>
    <n v="7"/>
    <n v="46"/>
    <n v="466"/>
  </r>
  <r>
    <s v="19835498"/>
    <d v="2017-07-06T00:00:00"/>
    <d v="1899-12-30T11:38:05"/>
    <d v="1899-12-30T11:48:58"/>
    <n v="6"/>
    <x v="1"/>
    <x v="1"/>
    <x v="0"/>
    <d v="1899-12-30T00:10:53"/>
    <n v="0"/>
    <n v="10"/>
    <n v="53"/>
    <n v="653"/>
  </r>
  <r>
    <s v="6663334"/>
    <d v="2017-07-06T00:00:00"/>
    <d v="1899-12-30T11:39:55"/>
    <d v="1899-12-30T11:51:06"/>
    <n v="6"/>
    <x v="0"/>
    <x v="0"/>
    <x v="0"/>
    <d v="1899-12-30T00:11:11"/>
    <n v="0"/>
    <n v="11"/>
    <n v="11"/>
    <n v="671"/>
  </r>
  <r>
    <s v="44765837"/>
    <d v="2017-07-06T00:00:00"/>
    <d v="1899-12-30T11:43:44"/>
    <d v="1899-12-30T11:50:33"/>
    <n v="6"/>
    <x v="1"/>
    <x v="1"/>
    <x v="0"/>
    <d v="1899-12-30T00:06:49"/>
    <n v="0"/>
    <n v="6"/>
    <n v="49"/>
    <n v="409"/>
  </r>
  <r>
    <s v="2469778"/>
    <d v="2017-07-06T00:00:00"/>
    <d v="1899-12-30T11:49:00"/>
    <d v="1899-12-30T11:56:50"/>
    <n v="6"/>
    <x v="0"/>
    <x v="0"/>
    <x v="0"/>
    <d v="1899-12-30T00:07:50"/>
    <n v="0"/>
    <n v="7"/>
    <n v="50"/>
    <n v="470"/>
  </r>
  <r>
    <s v="1959826"/>
    <d v="2017-07-06T00:00:00"/>
    <d v="1899-12-30T11:50:58"/>
    <d v="1899-12-30T12:06:17"/>
    <n v="6"/>
    <x v="0"/>
    <x v="0"/>
    <x v="0"/>
    <d v="1899-12-30T00:15:19"/>
    <n v="0"/>
    <n v="15"/>
    <n v="19"/>
    <n v="919"/>
  </r>
  <r>
    <s v="37032078"/>
    <d v="2017-07-06T00:00:00"/>
    <d v="1899-12-30T11:51:11"/>
    <d v="1899-12-30T12:06:03"/>
    <n v="6"/>
    <x v="1"/>
    <x v="1"/>
    <x v="0"/>
    <d v="1899-12-30T00:14:52"/>
    <n v="0"/>
    <n v="14"/>
    <n v="52"/>
    <n v="892"/>
  </r>
  <r>
    <s v="6516512"/>
    <d v="2017-07-06T00:00:00"/>
    <d v="1899-12-30T11:51:55"/>
    <d v="1899-12-30T11:58:42"/>
    <n v="6"/>
    <x v="0"/>
    <x v="0"/>
    <x v="0"/>
    <d v="1899-12-30T00:06:47"/>
    <n v="0"/>
    <n v="6"/>
    <n v="47"/>
    <n v="407"/>
  </r>
  <r>
    <s v="4726561"/>
    <d v="2017-07-06T00:00:00"/>
    <d v="1899-12-30T11:58:43"/>
    <d v="1899-12-30T12:01:25"/>
    <n v="6"/>
    <x v="0"/>
    <x v="0"/>
    <x v="0"/>
    <d v="1899-12-30T00:02:42"/>
    <n v="0"/>
    <n v="2"/>
    <n v="42"/>
    <n v="162"/>
  </r>
  <r>
    <s v="9685747"/>
    <d v="2017-07-06T00:00:00"/>
    <d v="1899-12-30T12:04:56"/>
    <d v="1899-12-30T12:20:03"/>
    <n v="6"/>
    <x v="0"/>
    <x v="0"/>
    <x v="0"/>
    <d v="1899-12-30T00:15:07"/>
    <n v="0"/>
    <n v="15"/>
    <n v="7"/>
    <n v="907"/>
  </r>
  <r>
    <s v="7507354"/>
    <d v="2017-07-06T00:00:00"/>
    <d v="1899-12-30T12:10:05"/>
    <d v="1899-12-30T12:17:05"/>
    <n v="6"/>
    <x v="0"/>
    <x v="0"/>
    <x v="0"/>
    <d v="1899-12-30T00:07:00"/>
    <n v="0"/>
    <n v="7"/>
    <n v="0"/>
    <n v="420"/>
  </r>
  <r>
    <s v="8605742"/>
    <d v="2017-07-06T00:00:00"/>
    <d v="1899-12-30T12:17:09"/>
    <d v="1899-12-30T12:32:57"/>
    <n v="6"/>
    <x v="0"/>
    <x v="0"/>
    <x v="0"/>
    <d v="1899-12-30T00:15:48"/>
    <n v="0"/>
    <n v="15"/>
    <n v="48"/>
    <n v="948"/>
  </r>
  <r>
    <s v="4681236"/>
    <d v="2017-07-06T00:00:00"/>
    <d v="1899-12-30T12:20:55"/>
    <d v="1899-12-30T12:22:37"/>
    <n v="6"/>
    <x v="0"/>
    <x v="0"/>
    <x v="0"/>
    <d v="1899-12-30T00:01:42"/>
    <n v="0"/>
    <n v="1"/>
    <n v="42"/>
    <n v="102"/>
  </r>
  <r>
    <s v="3590468"/>
    <d v="2017-07-06T00:00:00"/>
    <d v="1899-12-30T12:22:25"/>
    <d v="1899-12-30T12:37:03"/>
    <n v="6"/>
    <x v="0"/>
    <x v="0"/>
    <x v="0"/>
    <d v="1899-12-30T00:14:38"/>
    <n v="0"/>
    <n v="14"/>
    <n v="38"/>
    <n v="878"/>
  </r>
  <r>
    <s v="9878283"/>
    <d v="2017-07-06T00:00:00"/>
    <d v="1899-12-30T12:26:46"/>
    <d v="1899-12-30T12:39:59"/>
    <n v="6"/>
    <x v="0"/>
    <x v="0"/>
    <x v="0"/>
    <d v="1899-12-30T00:13:13"/>
    <n v="0"/>
    <n v="13"/>
    <n v="13"/>
    <n v="793"/>
  </r>
  <r>
    <s v="5991516"/>
    <d v="2017-07-06T00:00:00"/>
    <d v="1899-12-30T12:31:56"/>
    <d v="1899-12-30T12:45:42"/>
    <n v="6"/>
    <x v="0"/>
    <x v="0"/>
    <x v="0"/>
    <d v="1899-12-30T00:13:46"/>
    <n v="0"/>
    <n v="13"/>
    <n v="46"/>
    <n v="826"/>
  </r>
  <r>
    <s v="1240369"/>
    <d v="2017-07-06T00:00:00"/>
    <d v="1899-12-30T12:39:51"/>
    <d v="1899-12-30T12:41:03"/>
    <n v="6"/>
    <x v="0"/>
    <x v="0"/>
    <x v="0"/>
    <d v="1899-12-30T00:01:12"/>
    <n v="0"/>
    <n v="1"/>
    <n v="12"/>
    <n v="72"/>
  </r>
  <r>
    <s v="25133293"/>
    <d v="2017-07-06T00:00:00"/>
    <d v="1899-12-30T12:41:37"/>
    <d v="1899-12-30T12:53:52"/>
    <n v="6"/>
    <x v="1"/>
    <x v="1"/>
    <x v="0"/>
    <d v="1899-12-30T00:12:15"/>
    <n v="0"/>
    <n v="12"/>
    <n v="15"/>
    <n v="735"/>
  </r>
  <r>
    <s v="5036422"/>
    <d v="2017-07-06T00:00:00"/>
    <d v="1899-12-30T12:43:00"/>
    <d v="1899-12-30T12:43:53"/>
    <n v="6"/>
    <x v="0"/>
    <x v="0"/>
    <x v="0"/>
    <d v="1899-12-30T00:00:53"/>
    <n v="0"/>
    <n v="0"/>
    <n v="53"/>
    <n v="53"/>
  </r>
  <r>
    <s v="4283724"/>
    <d v="2017-07-06T00:00:00"/>
    <d v="1899-12-30T12:45:08"/>
    <d v="1899-12-30T12:53:50"/>
    <n v="6"/>
    <x v="0"/>
    <x v="0"/>
    <x v="0"/>
    <d v="1899-12-30T00:08:42"/>
    <n v="0"/>
    <n v="8"/>
    <n v="42"/>
    <n v="522"/>
  </r>
  <r>
    <s v="5856822"/>
    <d v="2017-07-06T00:00:00"/>
    <d v="1899-12-30T12:48:23"/>
    <d v="1899-12-30T12:49:58"/>
    <n v="6"/>
    <x v="0"/>
    <x v="0"/>
    <x v="0"/>
    <d v="1899-12-30T00:01:35"/>
    <n v="0"/>
    <n v="1"/>
    <n v="35"/>
    <n v="95"/>
  </r>
  <r>
    <s v="7880396"/>
    <d v="2017-07-06T00:00:00"/>
    <d v="1899-12-30T12:54:40"/>
    <d v="1899-12-30T13:04:30"/>
    <n v="6"/>
    <x v="0"/>
    <x v="0"/>
    <x v="0"/>
    <d v="1899-12-30T00:09:50"/>
    <n v="0"/>
    <n v="9"/>
    <n v="50"/>
    <n v="590"/>
  </r>
  <r>
    <s v="2201085"/>
    <d v="2017-07-06T00:00:00"/>
    <d v="1899-12-30T12:58:39"/>
    <d v="1899-12-30T13:04:07"/>
    <n v="6"/>
    <x v="0"/>
    <x v="0"/>
    <x v="0"/>
    <d v="1899-12-30T00:05:28"/>
    <n v="0"/>
    <n v="5"/>
    <n v="28"/>
    <n v="328"/>
  </r>
  <r>
    <s v="30893038"/>
    <d v="2017-07-06T00:00:00"/>
    <d v="1899-12-30T12:58:47"/>
    <d v="1899-12-30T13:11:56"/>
    <n v="6"/>
    <x v="1"/>
    <x v="1"/>
    <x v="0"/>
    <d v="1899-12-30T00:13:09"/>
    <n v="0"/>
    <n v="13"/>
    <n v="9"/>
    <n v="789"/>
  </r>
  <r>
    <s v="9319894"/>
    <d v="2017-07-06T00:00:00"/>
    <d v="1899-12-30T13:00:35"/>
    <d v="1899-12-30T13:11:20"/>
    <n v="6"/>
    <x v="0"/>
    <x v="0"/>
    <x v="0"/>
    <d v="1899-12-30T00:10:45"/>
    <n v="0"/>
    <n v="10"/>
    <n v="45"/>
    <n v="645"/>
  </r>
  <r>
    <s v="3211876"/>
    <d v="2017-07-06T00:00:00"/>
    <d v="1899-12-30T13:07:35"/>
    <d v="1899-12-30T13:08:51"/>
    <n v="6"/>
    <x v="0"/>
    <x v="0"/>
    <x v="0"/>
    <d v="1899-12-30T00:01:16"/>
    <n v="0"/>
    <n v="1"/>
    <n v="16"/>
    <n v="76"/>
  </r>
  <r>
    <s v="4736016"/>
    <d v="2017-07-06T00:00:00"/>
    <d v="1899-12-30T13:13:40"/>
    <d v="1899-12-30T13:15:35"/>
    <n v="6"/>
    <x v="0"/>
    <x v="0"/>
    <x v="0"/>
    <d v="1899-12-30T00:01:55"/>
    <n v="0"/>
    <n v="1"/>
    <n v="55"/>
    <n v="115"/>
  </r>
  <r>
    <s v="8063487"/>
    <d v="2017-07-06T00:00:00"/>
    <d v="1899-12-30T13:15:53"/>
    <d v="1899-12-30T13:26:39"/>
    <n v="6"/>
    <x v="0"/>
    <x v="0"/>
    <x v="0"/>
    <d v="1899-12-30T00:10:46"/>
    <n v="0"/>
    <n v="10"/>
    <n v="46"/>
    <n v="646"/>
  </r>
  <r>
    <s v="1319121"/>
    <d v="2017-07-06T00:00:00"/>
    <d v="1899-12-30T13:21:24"/>
    <d v="1899-12-30T13:21:50"/>
    <n v="6"/>
    <x v="0"/>
    <x v="0"/>
    <x v="0"/>
    <d v="1899-12-30T00:00:26"/>
    <n v="0"/>
    <n v="0"/>
    <n v="26"/>
    <n v="26"/>
  </r>
  <r>
    <s v="5026277"/>
    <d v="2017-07-06T00:00:00"/>
    <d v="1899-12-30T13:25:58"/>
    <d v="1899-12-30T13:34:22"/>
    <n v="6"/>
    <x v="0"/>
    <x v="0"/>
    <x v="0"/>
    <d v="1899-12-30T00:08:24"/>
    <n v="0"/>
    <n v="8"/>
    <n v="24"/>
    <n v="504"/>
  </r>
  <r>
    <s v="8768896"/>
    <d v="2017-07-06T00:00:00"/>
    <d v="1899-12-30T13:26:09"/>
    <d v="1899-12-30T13:41:22"/>
    <n v="6"/>
    <x v="0"/>
    <x v="0"/>
    <x v="0"/>
    <d v="1899-12-30T00:15:13"/>
    <n v="0"/>
    <n v="15"/>
    <n v="13"/>
    <n v="913"/>
  </r>
  <r>
    <s v="48661666"/>
    <d v="2017-07-06T00:00:00"/>
    <d v="1899-12-30T13:28:11"/>
    <d v="1899-12-30T13:31:49"/>
    <n v="6"/>
    <x v="1"/>
    <x v="1"/>
    <x v="0"/>
    <d v="1899-12-30T00:03:38"/>
    <n v="0"/>
    <n v="3"/>
    <n v="38"/>
    <n v="218"/>
  </r>
  <r>
    <s v="9304830"/>
    <d v="2017-07-06T00:00:00"/>
    <d v="1899-12-30T13:36:04"/>
    <d v="1899-12-30T13:38:23"/>
    <n v="6"/>
    <x v="0"/>
    <x v="0"/>
    <x v="0"/>
    <d v="1899-12-30T00:02:19"/>
    <n v="0"/>
    <n v="2"/>
    <n v="19"/>
    <n v="139"/>
  </r>
  <r>
    <s v="3040267"/>
    <d v="2017-07-06T00:00:00"/>
    <d v="1899-12-30T13:37:02"/>
    <d v="1899-12-30T13:53:10"/>
    <n v="6"/>
    <x v="0"/>
    <x v="0"/>
    <x v="0"/>
    <d v="1899-12-30T00:16:08"/>
    <n v="0"/>
    <n v="16"/>
    <n v="8"/>
    <n v="968"/>
  </r>
  <r>
    <s v="8405954"/>
    <d v="2017-07-06T00:00:00"/>
    <d v="1899-12-30T13:43:10"/>
    <d v="1899-12-30T13:48:25"/>
    <n v="6"/>
    <x v="0"/>
    <x v="0"/>
    <x v="0"/>
    <d v="1899-12-30T00:05:15"/>
    <n v="0"/>
    <n v="5"/>
    <n v="15"/>
    <n v="315"/>
  </r>
  <r>
    <s v="75873682"/>
    <d v="2017-07-06T00:00:00"/>
    <d v="1899-12-30T13:46:33"/>
    <d v="1899-12-30T14:01:01"/>
    <n v="6"/>
    <x v="1"/>
    <x v="1"/>
    <x v="0"/>
    <d v="1899-12-30T00:14:28"/>
    <n v="0"/>
    <n v="14"/>
    <n v="28"/>
    <n v="868"/>
  </r>
  <r>
    <s v="5984039"/>
    <d v="2017-07-06T00:00:00"/>
    <d v="1899-12-30T13:49:15"/>
    <d v="1899-12-30T13:54:56"/>
    <n v="6"/>
    <x v="0"/>
    <x v="0"/>
    <x v="0"/>
    <d v="1899-12-30T00:05:41"/>
    <n v="0"/>
    <n v="5"/>
    <n v="41"/>
    <n v="341"/>
  </r>
  <r>
    <s v="9807682"/>
    <d v="2017-07-06T00:00:00"/>
    <d v="1899-12-30T13:49:20"/>
    <d v="1899-12-30T13:54:07"/>
    <n v="6"/>
    <x v="0"/>
    <x v="0"/>
    <x v="0"/>
    <d v="1899-12-30T00:04:47"/>
    <n v="0"/>
    <n v="4"/>
    <n v="47"/>
    <n v="287"/>
  </r>
  <r>
    <s v="3029994"/>
    <d v="2017-07-06T00:00:00"/>
    <d v="1899-12-30T13:51:25"/>
    <d v="1899-12-30T14:00:50"/>
    <n v="6"/>
    <x v="0"/>
    <x v="0"/>
    <x v="0"/>
    <d v="1899-12-30T00:09:25"/>
    <n v="0"/>
    <n v="9"/>
    <n v="25"/>
    <n v="565"/>
  </r>
  <r>
    <s v="9415767851"/>
    <d v="2017-07-06T00:00:00"/>
    <d v="1899-12-30T13:59:09"/>
    <d v="1899-12-30T13:59:39"/>
    <n v="6"/>
    <x v="0"/>
    <x v="1"/>
    <x v="1"/>
    <d v="1899-12-30T00:00:30"/>
    <n v="0"/>
    <n v="0"/>
    <n v="30"/>
    <n v="30"/>
  </r>
  <r>
    <s v="2388040"/>
    <d v="2017-07-06T00:00:00"/>
    <d v="1899-12-30T14:02:21"/>
    <d v="1899-12-30T14:14:25"/>
    <n v="6"/>
    <x v="0"/>
    <x v="0"/>
    <x v="0"/>
    <d v="1899-12-30T00:12:04"/>
    <n v="0"/>
    <n v="12"/>
    <n v="4"/>
    <n v="724"/>
  </r>
  <r>
    <s v="41974998"/>
    <d v="2017-07-06T00:00:00"/>
    <d v="1899-12-30T14:08:01"/>
    <d v="1899-12-30T14:18:27"/>
    <n v="6"/>
    <x v="1"/>
    <x v="1"/>
    <x v="0"/>
    <d v="1899-12-30T00:10:26"/>
    <n v="0"/>
    <n v="10"/>
    <n v="26"/>
    <n v="626"/>
  </r>
  <r>
    <s v="8400710"/>
    <d v="2017-07-06T00:00:00"/>
    <d v="1899-12-30T14:12:14"/>
    <d v="1899-12-30T14:15:01"/>
    <n v="6"/>
    <x v="0"/>
    <x v="0"/>
    <x v="0"/>
    <d v="1899-12-30T00:02:47"/>
    <n v="0"/>
    <n v="2"/>
    <n v="47"/>
    <n v="167"/>
  </r>
  <r>
    <s v="1088377750"/>
    <d v="2017-07-06T00:00:00"/>
    <d v="1899-12-30T14:19:12"/>
    <d v="1899-12-30T14:20:28"/>
    <n v="6"/>
    <x v="0"/>
    <x v="1"/>
    <x v="1"/>
    <d v="1899-12-30T00:01:16"/>
    <n v="0"/>
    <n v="1"/>
    <n v="16"/>
    <n v="76"/>
  </r>
  <r>
    <s v="62016185"/>
    <d v="2017-07-06T00:00:00"/>
    <d v="1899-12-30T14:26:07"/>
    <d v="1899-12-30T14:37:26"/>
    <n v="6"/>
    <x v="1"/>
    <x v="1"/>
    <x v="0"/>
    <d v="1899-12-30T00:11:19"/>
    <n v="0"/>
    <n v="11"/>
    <n v="19"/>
    <n v="679"/>
  </r>
  <r>
    <s v="4002406"/>
    <d v="2017-07-06T00:00:00"/>
    <d v="1899-12-30T14:27:34"/>
    <d v="1899-12-30T14:35:16"/>
    <n v="6"/>
    <x v="0"/>
    <x v="0"/>
    <x v="0"/>
    <d v="1899-12-30T00:07:42"/>
    <n v="0"/>
    <n v="7"/>
    <n v="42"/>
    <n v="462"/>
  </r>
  <r>
    <s v="2394144"/>
    <d v="2017-07-06T00:00:00"/>
    <d v="1899-12-30T14:35:09"/>
    <d v="1899-12-30T14:42:41"/>
    <n v="6"/>
    <x v="0"/>
    <x v="0"/>
    <x v="0"/>
    <d v="1899-12-30T00:07:32"/>
    <n v="0"/>
    <n v="7"/>
    <n v="32"/>
    <n v="452"/>
  </r>
  <r>
    <s v="9763924"/>
    <d v="2017-07-06T00:00:00"/>
    <d v="1899-12-30T14:40:53"/>
    <d v="1899-12-30T14:55:56"/>
    <n v="6"/>
    <x v="0"/>
    <x v="0"/>
    <x v="0"/>
    <d v="1899-12-30T00:15:03"/>
    <n v="0"/>
    <n v="15"/>
    <n v="3"/>
    <n v="903"/>
  </r>
  <r>
    <s v="7977726"/>
    <d v="2017-07-06T00:00:00"/>
    <d v="1899-12-30T14:44:09"/>
    <d v="1899-12-30T14:58:03"/>
    <n v="6"/>
    <x v="0"/>
    <x v="0"/>
    <x v="0"/>
    <d v="1899-12-30T00:13:54"/>
    <n v="0"/>
    <n v="13"/>
    <n v="54"/>
    <n v="834"/>
  </r>
  <r>
    <s v="7219884"/>
    <d v="2017-07-06T00:00:00"/>
    <d v="1899-12-30T14:50:57"/>
    <d v="1899-12-30T14:59:24"/>
    <n v="6"/>
    <x v="0"/>
    <x v="0"/>
    <x v="0"/>
    <d v="1899-12-30T00:08:27"/>
    <n v="0"/>
    <n v="8"/>
    <n v="27"/>
    <n v="507"/>
  </r>
  <r>
    <s v="8211396842"/>
    <d v="2017-07-06T00:00:00"/>
    <d v="1899-12-30T14:58:14"/>
    <d v="1899-12-30T15:11:31"/>
    <n v="6"/>
    <x v="0"/>
    <x v="1"/>
    <x v="1"/>
    <d v="1899-12-30T00:13:17"/>
    <n v="0"/>
    <n v="13"/>
    <n v="17"/>
    <n v="797"/>
  </r>
  <r>
    <s v="4860618"/>
    <d v="2017-07-06T00:00:00"/>
    <d v="1899-12-30T14:58:31"/>
    <d v="1899-12-30T15:02:47"/>
    <n v="6"/>
    <x v="0"/>
    <x v="0"/>
    <x v="0"/>
    <d v="1899-12-30T00:04:16"/>
    <n v="0"/>
    <n v="4"/>
    <n v="16"/>
    <n v="256"/>
  </r>
  <r>
    <s v="6772052"/>
    <d v="2017-07-06T00:00:00"/>
    <d v="1899-12-30T14:59:53"/>
    <d v="1899-12-30T15:11:01"/>
    <n v="6"/>
    <x v="0"/>
    <x v="0"/>
    <x v="0"/>
    <d v="1899-12-30T00:11:08"/>
    <n v="0"/>
    <n v="11"/>
    <n v="8"/>
    <n v="668"/>
  </r>
  <r>
    <s v="6290575"/>
    <d v="2017-07-06T00:00:00"/>
    <d v="1899-12-30T15:01:39"/>
    <d v="1899-12-30T15:09:50"/>
    <n v="6"/>
    <x v="0"/>
    <x v="0"/>
    <x v="0"/>
    <d v="1899-12-30T00:08:11"/>
    <n v="0"/>
    <n v="8"/>
    <n v="11"/>
    <n v="491"/>
  </r>
  <r>
    <s v="13972929"/>
    <d v="2017-07-07T00:00:00"/>
    <d v="1899-12-30T08:04:57"/>
    <d v="1899-12-30T08:19:41"/>
    <n v="7"/>
    <x v="1"/>
    <x v="1"/>
    <x v="0"/>
    <d v="1899-12-30T00:14:44"/>
    <n v="0"/>
    <n v="14"/>
    <n v="44"/>
    <n v="884"/>
  </r>
  <r>
    <s v="7663988"/>
    <d v="2017-07-07T00:00:00"/>
    <d v="1899-12-30T08:10:56"/>
    <d v="1899-12-30T08:16:32"/>
    <n v="7"/>
    <x v="0"/>
    <x v="0"/>
    <x v="0"/>
    <d v="1899-12-30T00:05:36"/>
    <n v="0"/>
    <n v="5"/>
    <n v="36"/>
    <n v="336"/>
  </r>
  <r>
    <s v="90532439"/>
    <d v="2017-07-07T00:00:00"/>
    <d v="1899-12-30T08:13:45"/>
    <d v="1899-12-30T08:16:54"/>
    <n v="7"/>
    <x v="1"/>
    <x v="1"/>
    <x v="0"/>
    <d v="1899-12-30T00:03:09"/>
    <n v="0"/>
    <n v="3"/>
    <n v="9"/>
    <n v="189"/>
  </r>
  <r>
    <s v="5505912"/>
    <d v="2017-07-07T00:00:00"/>
    <d v="1899-12-30T08:16:18"/>
    <d v="1899-12-30T08:21:24"/>
    <n v="7"/>
    <x v="0"/>
    <x v="0"/>
    <x v="0"/>
    <d v="1899-12-30T00:05:06"/>
    <n v="0"/>
    <n v="5"/>
    <n v="6"/>
    <n v="306"/>
  </r>
  <r>
    <s v="5505912"/>
    <d v="2017-07-07T00:00:00"/>
    <d v="1899-12-30T08:21:49"/>
    <d v="1899-12-30T08:24:13"/>
    <n v="7"/>
    <x v="0"/>
    <x v="0"/>
    <x v="0"/>
    <d v="1899-12-30T00:02:24"/>
    <n v="0"/>
    <n v="2"/>
    <n v="24"/>
    <n v="144"/>
  </r>
  <r>
    <s v="70678482"/>
    <d v="2017-07-07T00:00:00"/>
    <d v="1899-12-30T08:25:53"/>
    <d v="1899-12-30T08:36:57"/>
    <n v="7"/>
    <x v="1"/>
    <x v="1"/>
    <x v="0"/>
    <d v="1899-12-30T00:11:04"/>
    <n v="0"/>
    <n v="11"/>
    <n v="4"/>
    <n v="664"/>
  </r>
  <r>
    <s v="6578914"/>
    <d v="2017-07-07T00:00:00"/>
    <d v="1899-12-30T08:34:04"/>
    <d v="1899-12-30T08:46:16"/>
    <n v="7"/>
    <x v="0"/>
    <x v="0"/>
    <x v="0"/>
    <d v="1899-12-30T00:12:12"/>
    <n v="0"/>
    <n v="12"/>
    <n v="12"/>
    <n v="732"/>
  </r>
  <r>
    <s v="3444629"/>
    <d v="2017-07-07T00:00:00"/>
    <d v="1899-12-30T08:38:37"/>
    <d v="1899-12-30T08:47:51"/>
    <n v="7"/>
    <x v="0"/>
    <x v="0"/>
    <x v="0"/>
    <d v="1899-12-30T00:09:14"/>
    <n v="0"/>
    <n v="9"/>
    <n v="14"/>
    <n v="554"/>
  </r>
  <r>
    <s v="95211263"/>
    <d v="2017-07-07T00:00:00"/>
    <d v="1899-12-30T08:39:24"/>
    <d v="1899-12-30T08:46:39"/>
    <n v="7"/>
    <x v="1"/>
    <x v="1"/>
    <x v="0"/>
    <d v="1899-12-30T00:07:15"/>
    <n v="0"/>
    <n v="7"/>
    <n v="15"/>
    <n v="435"/>
  </r>
  <r>
    <s v="9468070"/>
    <d v="2017-07-07T00:00:00"/>
    <d v="1899-12-30T08:41:39"/>
    <d v="1899-12-30T08:43:39"/>
    <n v="7"/>
    <x v="0"/>
    <x v="0"/>
    <x v="0"/>
    <d v="1899-12-30T00:02:00"/>
    <n v="0"/>
    <n v="2"/>
    <n v="0"/>
    <n v="120"/>
  </r>
  <r>
    <s v="31516318"/>
    <d v="2017-07-07T00:00:00"/>
    <d v="1899-12-30T08:42:15"/>
    <d v="1899-12-30T08:47:22"/>
    <n v="7"/>
    <x v="1"/>
    <x v="1"/>
    <x v="0"/>
    <d v="1899-12-30T00:05:07"/>
    <n v="0"/>
    <n v="5"/>
    <n v="7"/>
    <n v="307"/>
  </r>
  <r>
    <s v="9865716"/>
    <d v="2017-07-07T00:00:00"/>
    <d v="1899-12-30T08:46:49"/>
    <d v="1899-12-30T09:03:01"/>
    <n v="7"/>
    <x v="0"/>
    <x v="0"/>
    <x v="0"/>
    <d v="1899-12-30T00:16:12"/>
    <n v="0"/>
    <n v="16"/>
    <n v="12"/>
    <n v="972"/>
  </r>
  <r>
    <s v="8163790"/>
    <d v="2017-07-07T00:00:00"/>
    <d v="1899-12-30T08:51:09"/>
    <d v="1899-12-30T08:51:50"/>
    <n v="7"/>
    <x v="0"/>
    <x v="0"/>
    <x v="0"/>
    <d v="1899-12-30T00:00:41"/>
    <n v="0"/>
    <n v="0"/>
    <n v="41"/>
    <n v="41"/>
  </r>
  <r>
    <s v="18070008"/>
    <d v="2017-07-07T00:00:00"/>
    <d v="1899-12-30T08:52:45"/>
    <d v="1899-12-30T08:54:57"/>
    <n v="7"/>
    <x v="1"/>
    <x v="1"/>
    <x v="0"/>
    <d v="1899-12-30T00:02:12"/>
    <n v="0"/>
    <n v="2"/>
    <n v="12"/>
    <n v="132"/>
  </r>
  <r>
    <s v="1119740"/>
    <d v="2017-07-07T00:00:00"/>
    <d v="1899-12-30T08:54:25"/>
    <d v="1899-12-30T09:00:30"/>
    <n v="7"/>
    <x v="0"/>
    <x v="0"/>
    <x v="0"/>
    <d v="1899-12-30T00:06:05"/>
    <n v="0"/>
    <n v="6"/>
    <n v="5"/>
    <n v="365"/>
  </r>
  <r>
    <s v="94634526"/>
    <d v="2017-07-07T00:00:00"/>
    <d v="1899-12-30T08:55:58"/>
    <d v="1899-12-30T09:06:34"/>
    <n v="7"/>
    <x v="1"/>
    <x v="1"/>
    <x v="0"/>
    <d v="1899-12-30T00:10:36"/>
    <n v="0"/>
    <n v="10"/>
    <n v="36"/>
    <n v="636"/>
  </r>
  <r>
    <s v="67964973"/>
    <d v="2017-07-07T00:00:00"/>
    <d v="1899-12-30T08:59:13"/>
    <d v="1899-12-30T09:09:18"/>
    <n v="7"/>
    <x v="1"/>
    <x v="1"/>
    <x v="0"/>
    <d v="1899-12-30T00:10:05"/>
    <n v="0"/>
    <n v="10"/>
    <n v="5"/>
    <n v="605"/>
  </r>
  <r>
    <s v="3505978"/>
    <d v="2017-07-07T00:00:00"/>
    <d v="1899-12-30T09:02:31"/>
    <d v="1899-12-30T09:09:58"/>
    <n v="7"/>
    <x v="0"/>
    <x v="0"/>
    <x v="0"/>
    <d v="1899-12-30T00:07:27"/>
    <n v="0"/>
    <n v="7"/>
    <n v="27"/>
    <n v="447"/>
  </r>
  <r>
    <s v="8685299481"/>
    <d v="2017-07-07T00:00:00"/>
    <d v="1899-12-30T09:04:02"/>
    <d v="1899-12-30T09:06:09"/>
    <n v="7"/>
    <x v="0"/>
    <x v="1"/>
    <x v="1"/>
    <d v="1899-12-30T00:02:07"/>
    <n v="0"/>
    <n v="2"/>
    <n v="7"/>
    <n v="127"/>
  </r>
  <r>
    <s v="8863988"/>
    <d v="2017-07-07T00:00:00"/>
    <d v="1899-12-30T09:07:11"/>
    <d v="1899-12-30T09:13:27"/>
    <n v="7"/>
    <x v="0"/>
    <x v="0"/>
    <x v="0"/>
    <d v="1899-12-30T00:06:16"/>
    <n v="0"/>
    <n v="6"/>
    <n v="16"/>
    <n v="376"/>
  </r>
  <r>
    <s v="29121099"/>
    <d v="2017-07-07T00:00:00"/>
    <d v="1899-12-30T09:12:21"/>
    <d v="1899-12-30T09:21:06"/>
    <n v="7"/>
    <x v="1"/>
    <x v="1"/>
    <x v="0"/>
    <d v="1899-12-30T00:08:45"/>
    <n v="0"/>
    <n v="8"/>
    <n v="45"/>
    <n v="525"/>
  </r>
  <r>
    <s v="2814524"/>
    <d v="2017-07-07T00:00:00"/>
    <d v="1899-12-30T09:20:29"/>
    <d v="1899-12-30T09:22:59"/>
    <n v="7"/>
    <x v="0"/>
    <x v="0"/>
    <x v="0"/>
    <d v="1899-12-30T00:02:30"/>
    <n v="0"/>
    <n v="2"/>
    <n v="30"/>
    <n v="150"/>
  </r>
  <r>
    <s v="5341697748"/>
    <d v="2017-07-07T00:00:00"/>
    <d v="1899-12-30T09:22:55"/>
    <d v="1899-12-30T09:30:32"/>
    <n v="7"/>
    <x v="0"/>
    <x v="1"/>
    <x v="1"/>
    <d v="1899-12-30T00:07:37"/>
    <n v="0"/>
    <n v="7"/>
    <n v="37"/>
    <n v="457"/>
  </r>
  <r>
    <s v="4102482"/>
    <d v="2017-07-07T00:00:00"/>
    <d v="1899-12-30T09:24:26"/>
    <d v="1899-12-30T09:28:36"/>
    <n v="7"/>
    <x v="0"/>
    <x v="0"/>
    <x v="0"/>
    <d v="1899-12-30T00:04:10"/>
    <n v="0"/>
    <n v="4"/>
    <n v="10"/>
    <n v="250"/>
  </r>
  <r>
    <s v="5636281"/>
    <d v="2017-07-07T00:00:00"/>
    <d v="1899-12-30T09:32:08"/>
    <d v="1899-12-30T09:45:55"/>
    <n v="7"/>
    <x v="0"/>
    <x v="0"/>
    <x v="0"/>
    <d v="1899-12-30T00:13:47"/>
    <n v="0"/>
    <n v="13"/>
    <n v="47"/>
    <n v="827"/>
  </r>
  <r>
    <s v="7715424"/>
    <d v="2017-07-07T00:00:00"/>
    <d v="1899-12-30T09:40:05"/>
    <d v="1899-12-30T09:51:43"/>
    <n v="7"/>
    <x v="0"/>
    <x v="0"/>
    <x v="0"/>
    <d v="1899-12-30T00:11:38"/>
    <n v="0"/>
    <n v="11"/>
    <n v="38"/>
    <n v="698"/>
  </r>
  <r>
    <s v="3811342"/>
    <d v="2017-07-07T00:00:00"/>
    <d v="1899-12-30T09:41:44"/>
    <d v="1899-12-30T09:53:27"/>
    <n v="7"/>
    <x v="0"/>
    <x v="0"/>
    <x v="0"/>
    <d v="1899-12-30T00:11:43"/>
    <n v="0"/>
    <n v="11"/>
    <n v="43"/>
    <n v="703"/>
  </r>
  <r>
    <s v="8177683"/>
    <d v="2017-07-07T00:00:00"/>
    <d v="1899-12-30T09:43:42"/>
    <d v="1899-12-30T09:48:47"/>
    <n v="7"/>
    <x v="0"/>
    <x v="0"/>
    <x v="0"/>
    <d v="1899-12-30T00:05:05"/>
    <n v="0"/>
    <n v="5"/>
    <n v="5"/>
    <n v="305"/>
  </r>
  <r>
    <s v="51367705"/>
    <d v="2017-07-07T00:00:00"/>
    <d v="1899-12-30T09:50:46"/>
    <d v="1899-12-30T09:51:20"/>
    <n v="7"/>
    <x v="1"/>
    <x v="1"/>
    <x v="0"/>
    <d v="1899-12-30T00:00:34"/>
    <n v="0"/>
    <n v="0"/>
    <n v="34"/>
    <n v="34"/>
  </r>
  <r>
    <s v="7646265"/>
    <d v="2017-07-07T00:00:00"/>
    <d v="1899-12-30T09:50:54"/>
    <d v="1899-12-30T09:58:44"/>
    <n v="7"/>
    <x v="0"/>
    <x v="0"/>
    <x v="0"/>
    <d v="1899-12-30T00:07:50"/>
    <n v="0"/>
    <n v="7"/>
    <n v="50"/>
    <n v="470"/>
  </r>
  <r>
    <s v="37906881"/>
    <d v="2017-07-07T00:00:00"/>
    <d v="1899-12-30T09:53:59"/>
    <d v="1899-12-30T09:55:08"/>
    <n v="7"/>
    <x v="1"/>
    <x v="1"/>
    <x v="0"/>
    <d v="1899-12-30T00:01:09"/>
    <n v="0"/>
    <n v="1"/>
    <n v="9"/>
    <n v="69"/>
  </r>
  <r>
    <s v="9740908"/>
    <d v="2017-07-07T00:00:00"/>
    <d v="1899-12-30T09:54:09"/>
    <d v="1899-12-30T09:57:54"/>
    <n v="7"/>
    <x v="0"/>
    <x v="0"/>
    <x v="0"/>
    <d v="1899-12-30T00:03:45"/>
    <n v="0"/>
    <n v="3"/>
    <n v="45"/>
    <n v="225"/>
  </r>
  <r>
    <s v="45948073"/>
    <d v="2017-07-07T00:00:00"/>
    <d v="1899-12-30T10:00:12"/>
    <d v="1899-12-30T10:11:07"/>
    <n v="7"/>
    <x v="1"/>
    <x v="1"/>
    <x v="0"/>
    <d v="1899-12-30T00:10:55"/>
    <n v="0"/>
    <n v="10"/>
    <n v="55"/>
    <n v="655"/>
  </r>
  <r>
    <s v="8070345"/>
    <d v="2017-07-07T00:00:00"/>
    <d v="1899-12-30T10:02:21"/>
    <d v="1899-12-30T10:14:58"/>
    <n v="7"/>
    <x v="0"/>
    <x v="0"/>
    <x v="0"/>
    <d v="1899-12-30T00:12:37"/>
    <n v="0"/>
    <n v="12"/>
    <n v="37"/>
    <n v="757"/>
  </r>
  <r>
    <s v="52214055"/>
    <d v="2017-07-07T00:00:00"/>
    <d v="1899-12-30T10:04:40"/>
    <d v="1899-12-30T10:09:57"/>
    <n v="7"/>
    <x v="1"/>
    <x v="1"/>
    <x v="0"/>
    <d v="1899-12-30T00:05:17"/>
    <n v="0"/>
    <n v="5"/>
    <n v="17"/>
    <n v="317"/>
  </r>
  <r>
    <s v="8434044"/>
    <d v="2017-07-07T00:00:00"/>
    <d v="1899-12-30T10:06:57"/>
    <d v="1899-12-30T10:15:24"/>
    <n v="7"/>
    <x v="0"/>
    <x v="0"/>
    <x v="0"/>
    <d v="1899-12-30T00:08:27"/>
    <n v="0"/>
    <n v="8"/>
    <n v="27"/>
    <n v="507"/>
  </r>
  <r>
    <s v="4702334"/>
    <d v="2017-07-07T00:00:00"/>
    <d v="1899-12-30T10:12:51"/>
    <d v="1899-12-30T10:25:53"/>
    <n v="7"/>
    <x v="0"/>
    <x v="0"/>
    <x v="0"/>
    <d v="1899-12-30T00:13:02"/>
    <n v="0"/>
    <n v="13"/>
    <n v="2"/>
    <n v="782"/>
  </r>
  <r>
    <s v="1308483040"/>
    <d v="2017-07-07T00:00:00"/>
    <d v="1899-12-30T10:19:26"/>
    <d v="1899-12-30T10:35:23"/>
    <n v="7"/>
    <x v="0"/>
    <x v="1"/>
    <x v="1"/>
    <d v="1899-12-30T00:15:57"/>
    <n v="0"/>
    <n v="15"/>
    <n v="57"/>
    <n v="957"/>
  </r>
  <r>
    <s v="34556399"/>
    <d v="2017-07-07T00:00:00"/>
    <d v="1899-12-30T10:21:19"/>
    <d v="1899-12-30T10:21:58"/>
    <n v="7"/>
    <x v="1"/>
    <x v="1"/>
    <x v="0"/>
    <d v="1899-12-30T00:00:39"/>
    <n v="0"/>
    <n v="0"/>
    <n v="39"/>
    <n v="39"/>
  </r>
  <r>
    <s v="48676568"/>
    <d v="2017-07-07T00:00:00"/>
    <d v="1899-12-30T10:23:43"/>
    <d v="1899-12-30T10:30:53"/>
    <n v="7"/>
    <x v="1"/>
    <x v="1"/>
    <x v="0"/>
    <d v="1899-12-30T00:07:10"/>
    <n v="0"/>
    <n v="7"/>
    <n v="10"/>
    <n v="430"/>
  </r>
  <r>
    <s v="1887758"/>
    <d v="2017-07-07T00:00:00"/>
    <d v="1899-12-30T10:30:02"/>
    <d v="1899-12-30T10:45:13"/>
    <n v="7"/>
    <x v="0"/>
    <x v="0"/>
    <x v="0"/>
    <d v="1899-12-30T00:15:11"/>
    <n v="0"/>
    <n v="15"/>
    <n v="11"/>
    <n v="911"/>
  </r>
  <r>
    <s v="3505978"/>
    <d v="2017-07-07T00:00:00"/>
    <d v="1899-12-30T10:36:15"/>
    <d v="1899-12-30T10:41:59"/>
    <n v="7"/>
    <x v="0"/>
    <x v="0"/>
    <x v="0"/>
    <d v="1899-12-30T00:05:44"/>
    <n v="0"/>
    <n v="5"/>
    <n v="44"/>
    <n v="344"/>
  </r>
  <r>
    <s v="4405604"/>
    <d v="2017-07-07T00:00:00"/>
    <d v="1899-12-30T10:41:26"/>
    <d v="1899-12-30T10:51:55"/>
    <n v="7"/>
    <x v="0"/>
    <x v="0"/>
    <x v="0"/>
    <d v="1899-12-30T00:10:29"/>
    <n v="0"/>
    <n v="10"/>
    <n v="29"/>
    <n v="629"/>
  </r>
  <r>
    <s v="2327418"/>
    <d v="2017-07-07T00:00:00"/>
    <d v="1899-12-30T10:44:46"/>
    <d v="1899-12-30T10:54:29"/>
    <n v="7"/>
    <x v="0"/>
    <x v="0"/>
    <x v="0"/>
    <d v="1899-12-30T00:09:43"/>
    <n v="0"/>
    <n v="9"/>
    <n v="43"/>
    <n v="583"/>
  </r>
  <r>
    <s v="5205087"/>
    <d v="2017-07-07T00:00:00"/>
    <d v="1899-12-30T10:46:57"/>
    <d v="1899-12-30T10:57:36"/>
    <n v="7"/>
    <x v="0"/>
    <x v="0"/>
    <x v="0"/>
    <d v="1899-12-30T00:10:39"/>
    <n v="0"/>
    <n v="10"/>
    <n v="39"/>
    <n v="639"/>
  </r>
  <r>
    <s v="1936989939"/>
    <d v="2017-07-07T00:00:00"/>
    <d v="1899-12-30T10:49:19"/>
    <d v="1899-12-30T11:00:28"/>
    <n v="7"/>
    <x v="0"/>
    <x v="1"/>
    <x v="1"/>
    <d v="1899-12-30T00:11:09"/>
    <n v="0"/>
    <n v="11"/>
    <n v="9"/>
    <n v="669"/>
  </r>
  <r>
    <s v="2722706"/>
    <d v="2017-07-07T00:00:00"/>
    <d v="1899-12-30T10:54:00"/>
    <d v="1899-12-30T11:04:38"/>
    <n v="7"/>
    <x v="0"/>
    <x v="0"/>
    <x v="0"/>
    <d v="1899-12-30T00:10:38"/>
    <n v="0"/>
    <n v="10"/>
    <n v="38"/>
    <n v="638"/>
  </r>
  <r>
    <s v="3018218"/>
    <d v="2017-07-07T00:00:00"/>
    <d v="1899-12-30T11:01:41"/>
    <d v="1899-12-30T11:03:43"/>
    <n v="7"/>
    <x v="0"/>
    <x v="0"/>
    <x v="0"/>
    <d v="1899-12-30T00:02:02"/>
    <n v="0"/>
    <n v="2"/>
    <n v="2"/>
    <n v="122"/>
  </r>
  <r>
    <s v="3765658"/>
    <d v="2017-07-07T00:00:00"/>
    <d v="1899-12-30T11:02:08"/>
    <d v="1899-12-30T11:04:32"/>
    <n v="7"/>
    <x v="0"/>
    <x v="0"/>
    <x v="0"/>
    <d v="1899-12-30T00:02:24"/>
    <n v="0"/>
    <n v="2"/>
    <n v="24"/>
    <n v="144"/>
  </r>
  <r>
    <s v="43109897"/>
    <d v="2017-07-07T00:00:00"/>
    <d v="1899-12-30T11:07:33"/>
    <d v="1899-12-30T11:14:02"/>
    <n v="7"/>
    <x v="1"/>
    <x v="1"/>
    <x v="0"/>
    <d v="1899-12-30T00:06:29"/>
    <n v="0"/>
    <n v="6"/>
    <n v="29"/>
    <n v="389"/>
  </r>
  <r>
    <s v="3178616"/>
    <d v="2017-07-07T00:00:00"/>
    <d v="1899-12-30T11:15:14"/>
    <d v="1899-12-30T11:19:49"/>
    <n v="7"/>
    <x v="0"/>
    <x v="0"/>
    <x v="0"/>
    <d v="1899-12-30T00:04:35"/>
    <n v="0"/>
    <n v="4"/>
    <n v="35"/>
    <n v="275"/>
  </r>
  <r>
    <s v="71207090"/>
    <d v="2017-07-07T00:00:00"/>
    <d v="1899-12-30T11:18:38"/>
    <d v="1899-12-30T11:23:39"/>
    <n v="7"/>
    <x v="1"/>
    <x v="1"/>
    <x v="0"/>
    <d v="1899-12-30T00:05:01"/>
    <n v="0"/>
    <n v="5"/>
    <n v="1"/>
    <n v="301"/>
  </r>
  <r>
    <s v="3465997"/>
    <d v="2017-07-07T00:00:00"/>
    <d v="1899-12-30T11:20:55"/>
    <d v="1899-12-30T11:23:42"/>
    <n v="7"/>
    <x v="0"/>
    <x v="0"/>
    <x v="0"/>
    <d v="1899-12-30T00:02:47"/>
    <n v="0"/>
    <n v="2"/>
    <n v="47"/>
    <n v="167"/>
  </r>
  <r>
    <s v="17490780"/>
    <d v="2017-07-07T00:00:00"/>
    <d v="1899-12-30T11:22:42"/>
    <d v="1899-12-30T11:38:54"/>
    <n v="7"/>
    <x v="1"/>
    <x v="1"/>
    <x v="0"/>
    <d v="1899-12-30T00:16:12"/>
    <n v="0"/>
    <n v="16"/>
    <n v="12"/>
    <n v="972"/>
  </r>
  <r>
    <s v="9805082"/>
    <d v="2017-07-07T00:00:00"/>
    <d v="1899-12-30T11:24:53"/>
    <d v="1899-12-30T11:30:29"/>
    <n v="7"/>
    <x v="0"/>
    <x v="0"/>
    <x v="0"/>
    <d v="1899-12-30T00:05:36"/>
    <n v="0"/>
    <n v="5"/>
    <n v="36"/>
    <n v="336"/>
  </r>
  <r>
    <s v="6333547"/>
    <d v="2017-07-07T00:00:00"/>
    <d v="1899-12-30T11:29:32"/>
    <d v="1899-12-30T11:41:04"/>
    <n v="7"/>
    <x v="0"/>
    <x v="0"/>
    <x v="0"/>
    <d v="1899-12-30T00:11:32"/>
    <n v="0"/>
    <n v="11"/>
    <n v="32"/>
    <n v="692"/>
  </r>
  <r>
    <s v="8424969"/>
    <d v="2017-07-07T00:00:00"/>
    <d v="1899-12-30T11:36:41"/>
    <d v="1899-12-30T11:49:27"/>
    <n v="7"/>
    <x v="0"/>
    <x v="0"/>
    <x v="0"/>
    <d v="1899-12-30T00:12:46"/>
    <n v="0"/>
    <n v="12"/>
    <n v="46"/>
    <n v="766"/>
  </r>
  <r>
    <s v="41210751"/>
    <d v="2017-07-07T00:00:00"/>
    <d v="1899-12-30T11:41:16"/>
    <d v="1899-12-30T11:43:56"/>
    <n v="7"/>
    <x v="1"/>
    <x v="1"/>
    <x v="0"/>
    <d v="1899-12-30T00:02:40"/>
    <n v="0"/>
    <n v="2"/>
    <n v="40"/>
    <n v="160"/>
  </r>
  <r>
    <s v="9321082"/>
    <d v="2017-07-07T00:00:00"/>
    <d v="1899-12-30T11:48:34"/>
    <d v="1899-12-30T12:01:15"/>
    <n v="7"/>
    <x v="0"/>
    <x v="0"/>
    <x v="0"/>
    <d v="1899-12-30T00:12:41"/>
    <n v="0"/>
    <n v="12"/>
    <n v="41"/>
    <n v="761"/>
  </r>
  <r>
    <s v="80907155"/>
    <d v="2017-07-07T00:00:00"/>
    <d v="1899-12-30T11:55:14"/>
    <d v="1899-12-30T12:03:50"/>
    <n v="7"/>
    <x v="1"/>
    <x v="1"/>
    <x v="0"/>
    <d v="1899-12-30T00:08:36"/>
    <n v="0"/>
    <n v="8"/>
    <n v="36"/>
    <n v="516"/>
  </r>
  <r>
    <s v="16303399"/>
    <d v="2017-07-07T00:00:00"/>
    <d v="1899-12-30T12:03:21"/>
    <d v="1899-12-30T12:05:04"/>
    <n v="7"/>
    <x v="1"/>
    <x v="1"/>
    <x v="0"/>
    <d v="1899-12-30T00:01:43"/>
    <n v="0"/>
    <n v="1"/>
    <n v="43"/>
    <n v="103"/>
  </r>
  <r>
    <s v="7841442"/>
    <d v="2017-07-07T00:00:00"/>
    <d v="1899-12-30T12:07:11"/>
    <d v="1899-12-30T12:11:38"/>
    <n v="7"/>
    <x v="0"/>
    <x v="0"/>
    <x v="0"/>
    <d v="1899-12-30T00:04:27"/>
    <n v="0"/>
    <n v="4"/>
    <n v="27"/>
    <n v="267"/>
  </r>
  <r>
    <s v="5512237"/>
    <d v="2017-07-07T00:00:00"/>
    <d v="1899-12-30T12:12:43"/>
    <d v="1899-12-30T12:14:23"/>
    <n v="7"/>
    <x v="0"/>
    <x v="0"/>
    <x v="0"/>
    <d v="1899-12-30T00:01:40"/>
    <n v="0"/>
    <n v="1"/>
    <n v="40"/>
    <n v="100"/>
  </r>
  <r>
    <s v="2557668"/>
    <d v="2017-07-07T00:00:00"/>
    <d v="1899-12-30T12:18:03"/>
    <d v="1899-12-30T12:28:26"/>
    <n v="7"/>
    <x v="0"/>
    <x v="0"/>
    <x v="0"/>
    <d v="1899-12-30T00:10:23"/>
    <n v="0"/>
    <n v="10"/>
    <n v="23"/>
    <n v="623"/>
  </r>
  <r>
    <s v="4469748"/>
    <d v="2017-07-07T00:00:00"/>
    <d v="1899-12-30T12:25:07"/>
    <d v="1899-12-30T12:31:04"/>
    <n v="7"/>
    <x v="0"/>
    <x v="0"/>
    <x v="0"/>
    <d v="1899-12-30T00:05:57"/>
    <n v="0"/>
    <n v="5"/>
    <n v="57"/>
    <n v="357"/>
  </r>
  <r>
    <s v="7773546"/>
    <d v="2017-07-07T00:00:00"/>
    <d v="1899-12-30T12:27:07"/>
    <d v="1899-12-30T12:36:39"/>
    <n v="7"/>
    <x v="0"/>
    <x v="0"/>
    <x v="0"/>
    <d v="1899-12-30T00:09:32"/>
    <n v="0"/>
    <n v="9"/>
    <n v="32"/>
    <n v="572"/>
  </r>
  <r>
    <s v="9521805"/>
    <d v="2017-07-07T00:00:00"/>
    <d v="1899-12-30T12:33:57"/>
    <d v="1899-12-30T12:44:35"/>
    <n v="7"/>
    <x v="0"/>
    <x v="0"/>
    <x v="0"/>
    <d v="1899-12-30T00:10:38"/>
    <n v="0"/>
    <n v="10"/>
    <n v="38"/>
    <n v="638"/>
  </r>
  <r>
    <s v="1640140"/>
    <d v="2017-07-07T00:00:00"/>
    <d v="1899-12-30T12:35:47"/>
    <d v="1899-12-30T12:47:58"/>
    <n v="7"/>
    <x v="0"/>
    <x v="0"/>
    <x v="0"/>
    <d v="1899-12-30T00:12:11"/>
    <n v="0"/>
    <n v="12"/>
    <n v="11"/>
    <n v="731"/>
  </r>
  <r>
    <s v="5415372"/>
    <d v="2017-07-07T00:00:00"/>
    <d v="1899-12-30T12:38:45"/>
    <d v="1899-12-30T12:47:02"/>
    <n v="7"/>
    <x v="0"/>
    <x v="0"/>
    <x v="0"/>
    <d v="1899-12-30T00:08:17"/>
    <n v="0"/>
    <n v="8"/>
    <n v="17"/>
    <n v="497"/>
  </r>
  <r>
    <s v="23504109"/>
    <d v="2017-07-07T00:00:00"/>
    <d v="1899-12-30T12:42:04"/>
    <d v="1899-12-30T12:53:22"/>
    <n v="7"/>
    <x v="1"/>
    <x v="1"/>
    <x v="0"/>
    <d v="1899-12-30T00:11:18"/>
    <n v="0"/>
    <n v="11"/>
    <n v="18"/>
    <n v="678"/>
  </r>
  <r>
    <s v="7914439"/>
    <d v="2017-07-07T00:00:00"/>
    <d v="1899-12-30T12:42:41"/>
    <d v="1899-12-30T12:51:57"/>
    <n v="7"/>
    <x v="0"/>
    <x v="0"/>
    <x v="0"/>
    <d v="1899-12-30T00:09:16"/>
    <n v="0"/>
    <n v="9"/>
    <n v="16"/>
    <n v="556"/>
  </r>
  <r>
    <s v="3900921"/>
    <d v="2017-07-07T00:00:00"/>
    <d v="1899-12-30T12:42:45"/>
    <d v="1899-12-30T12:55:40"/>
    <n v="7"/>
    <x v="0"/>
    <x v="0"/>
    <x v="0"/>
    <d v="1899-12-30T00:12:55"/>
    <n v="0"/>
    <n v="12"/>
    <n v="55"/>
    <n v="775"/>
  </r>
  <r>
    <s v="1081610"/>
    <d v="2017-07-07T00:00:00"/>
    <d v="1899-12-30T12:48:34"/>
    <d v="1899-12-30T12:58:47"/>
    <n v="7"/>
    <x v="0"/>
    <x v="0"/>
    <x v="0"/>
    <d v="1899-12-30T00:10:13"/>
    <n v="0"/>
    <n v="10"/>
    <n v="13"/>
    <n v="613"/>
  </r>
  <r>
    <s v="9176754"/>
    <d v="2017-07-07T00:00:00"/>
    <d v="1899-12-30T12:49:48"/>
    <d v="1899-12-30T13:05:16"/>
    <n v="7"/>
    <x v="0"/>
    <x v="0"/>
    <x v="0"/>
    <d v="1899-12-30T00:15:28"/>
    <n v="0"/>
    <n v="15"/>
    <n v="28"/>
    <n v="928"/>
  </r>
  <r>
    <s v="1814327"/>
    <d v="2017-07-07T00:00:00"/>
    <d v="1899-12-30T12:55:30"/>
    <d v="1899-12-30T12:55:44"/>
    <n v="7"/>
    <x v="0"/>
    <x v="0"/>
    <x v="0"/>
    <d v="1899-12-30T00:00:14"/>
    <n v="0"/>
    <n v="0"/>
    <n v="14"/>
    <n v="14"/>
  </r>
  <r>
    <s v="87702896"/>
    <d v="2017-07-07T00:00:00"/>
    <d v="1899-12-30T12:59:35"/>
    <d v="1899-12-30T13:15:39"/>
    <n v="7"/>
    <x v="1"/>
    <x v="1"/>
    <x v="0"/>
    <d v="1899-12-30T00:16:04"/>
    <n v="0"/>
    <n v="16"/>
    <n v="4"/>
    <n v="964"/>
  </r>
  <r>
    <s v="4131448"/>
    <d v="2017-07-07T00:00:00"/>
    <d v="1899-12-30T13:02:00"/>
    <d v="1899-12-30T13:04:00"/>
    <n v="7"/>
    <x v="0"/>
    <x v="0"/>
    <x v="0"/>
    <d v="1899-12-30T00:02:00"/>
    <n v="0"/>
    <n v="2"/>
    <n v="0"/>
    <n v="120"/>
  </r>
  <r>
    <s v="97798921"/>
    <d v="2017-07-07T00:00:00"/>
    <d v="1899-12-30T13:02:35"/>
    <d v="1899-12-30T13:12:03"/>
    <n v="7"/>
    <x v="1"/>
    <x v="1"/>
    <x v="0"/>
    <d v="1899-12-30T00:09:28"/>
    <n v="0"/>
    <n v="9"/>
    <n v="28"/>
    <n v="568"/>
  </r>
  <r>
    <s v="97798921"/>
    <d v="2017-07-07T00:00:00"/>
    <d v="1899-12-30T13:02:58"/>
    <d v="1899-12-30T13:09:56"/>
    <n v="7"/>
    <x v="1"/>
    <x v="1"/>
    <x v="0"/>
    <d v="1899-12-30T00:06:58"/>
    <n v="0"/>
    <n v="6"/>
    <n v="58"/>
    <n v="418"/>
  </r>
  <r>
    <s v="3919087"/>
    <d v="2017-07-07T00:00:00"/>
    <d v="1899-12-30T13:03:04"/>
    <d v="1899-12-30T13:07:23"/>
    <n v="7"/>
    <x v="0"/>
    <x v="0"/>
    <x v="0"/>
    <d v="1899-12-30T00:04:19"/>
    <n v="0"/>
    <n v="4"/>
    <n v="19"/>
    <n v="259"/>
  </r>
  <r>
    <s v="2619219"/>
    <d v="2017-07-07T00:00:00"/>
    <d v="1899-12-30T13:08:26"/>
    <d v="1899-12-30T13:10:06"/>
    <n v="7"/>
    <x v="0"/>
    <x v="0"/>
    <x v="0"/>
    <d v="1899-12-30T00:01:40"/>
    <n v="0"/>
    <n v="1"/>
    <n v="40"/>
    <n v="100"/>
  </r>
  <r>
    <s v="54536153"/>
    <d v="2017-07-07T00:00:00"/>
    <d v="1899-12-30T13:09:58"/>
    <d v="1899-12-30T13:22:25"/>
    <n v="7"/>
    <x v="1"/>
    <x v="1"/>
    <x v="0"/>
    <d v="1899-12-30T00:12:27"/>
    <n v="0"/>
    <n v="12"/>
    <n v="27"/>
    <n v="747"/>
  </r>
  <r>
    <s v="6813775"/>
    <d v="2017-07-07T00:00:00"/>
    <d v="1899-12-30T13:17:14"/>
    <d v="1899-12-30T13:23:48"/>
    <n v="7"/>
    <x v="0"/>
    <x v="0"/>
    <x v="0"/>
    <d v="1899-12-30T00:06:34"/>
    <n v="0"/>
    <n v="6"/>
    <n v="34"/>
    <n v="394"/>
  </r>
  <r>
    <s v="72312196"/>
    <d v="2017-07-07T00:00:00"/>
    <d v="1899-12-30T13:19:40"/>
    <d v="1899-12-30T13:35:01"/>
    <n v="7"/>
    <x v="1"/>
    <x v="1"/>
    <x v="0"/>
    <d v="1899-12-30T00:15:21"/>
    <n v="0"/>
    <n v="15"/>
    <n v="21"/>
    <n v="921"/>
  </r>
  <r>
    <s v="2235911"/>
    <d v="2017-07-07T00:00:00"/>
    <d v="1899-12-30T13:26:41"/>
    <d v="1899-12-30T13:37:41"/>
    <n v="7"/>
    <x v="0"/>
    <x v="0"/>
    <x v="0"/>
    <d v="1899-12-30T00:11:00"/>
    <n v="0"/>
    <n v="11"/>
    <n v="0"/>
    <n v="660"/>
  </r>
  <r>
    <s v="9532678004"/>
    <d v="2017-07-07T00:00:00"/>
    <d v="1899-12-30T13:31:24"/>
    <d v="1899-12-30T13:43:04"/>
    <n v="7"/>
    <x v="0"/>
    <x v="1"/>
    <x v="1"/>
    <d v="1899-12-30T00:11:40"/>
    <n v="0"/>
    <n v="11"/>
    <n v="40"/>
    <n v="700"/>
  </r>
  <r>
    <s v="4653709"/>
    <d v="2017-07-07T00:00:00"/>
    <d v="1899-12-30T13:37:51"/>
    <d v="1899-12-30T13:49:23"/>
    <n v="7"/>
    <x v="0"/>
    <x v="0"/>
    <x v="0"/>
    <d v="1899-12-30T00:11:32"/>
    <n v="0"/>
    <n v="11"/>
    <n v="32"/>
    <n v="692"/>
  </r>
  <r>
    <s v="1734512"/>
    <d v="2017-07-07T00:00:00"/>
    <d v="1899-12-30T13:42:09"/>
    <d v="1899-12-30T13:50:13"/>
    <n v="7"/>
    <x v="0"/>
    <x v="0"/>
    <x v="0"/>
    <d v="1899-12-30T00:08:04"/>
    <n v="0"/>
    <n v="8"/>
    <n v="4"/>
    <n v="484"/>
  </r>
  <r>
    <s v="6741642"/>
    <d v="2017-07-07T00:00:00"/>
    <d v="1899-12-30T13:48:20"/>
    <d v="1899-12-30T13:48:31"/>
    <n v="7"/>
    <x v="0"/>
    <x v="0"/>
    <x v="0"/>
    <d v="1899-12-30T00:00:11"/>
    <n v="0"/>
    <n v="0"/>
    <n v="11"/>
    <n v="11"/>
  </r>
  <r>
    <s v="45862784"/>
    <d v="2017-07-07T00:00:00"/>
    <d v="1899-12-30T13:51:52"/>
    <d v="1899-12-30T14:04:22"/>
    <n v="7"/>
    <x v="1"/>
    <x v="1"/>
    <x v="0"/>
    <d v="1899-12-30T00:12:30"/>
    <n v="0"/>
    <n v="12"/>
    <n v="30"/>
    <n v="750"/>
  </r>
  <r>
    <s v="25147401"/>
    <d v="2017-07-07T00:00:00"/>
    <d v="1899-12-30T13:54:05"/>
    <d v="1899-12-30T14:07:02"/>
    <n v="7"/>
    <x v="1"/>
    <x v="1"/>
    <x v="0"/>
    <d v="1899-12-30T00:12:57"/>
    <n v="0"/>
    <n v="12"/>
    <n v="57"/>
    <n v="777"/>
  </r>
  <r>
    <s v="4963499"/>
    <d v="2017-07-07T00:00:00"/>
    <d v="1899-12-30T14:02:11"/>
    <d v="1899-12-30T14:05:10"/>
    <n v="7"/>
    <x v="0"/>
    <x v="0"/>
    <x v="0"/>
    <d v="1899-12-30T00:02:59"/>
    <n v="0"/>
    <n v="2"/>
    <n v="59"/>
    <n v="179"/>
  </r>
  <r>
    <s v="7432767"/>
    <d v="2017-07-07T00:00:00"/>
    <d v="1899-12-30T14:02:31"/>
    <d v="1899-12-30T14:04:21"/>
    <n v="7"/>
    <x v="0"/>
    <x v="0"/>
    <x v="0"/>
    <d v="1899-12-30T00:01:50"/>
    <n v="0"/>
    <n v="1"/>
    <n v="50"/>
    <n v="110"/>
  </r>
  <r>
    <s v="3599100"/>
    <d v="2017-07-07T00:00:00"/>
    <d v="1899-12-30T14:07:11"/>
    <d v="1899-12-30T14:13:36"/>
    <n v="7"/>
    <x v="0"/>
    <x v="0"/>
    <x v="0"/>
    <d v="1899-12-30T00:06:25"/>
    <n v="0"/>
    <n v="6"/>
    <n v="25"/>
    <n v="385"/>
  </r>
  <r>
    <s v="8251878"/>
    <d v="2017-07-07T00:00:00"/>
    <d v="1899-12-30T14:13:39"/>
    <d v="1899-12-30T14:15:00"/>
    <n v="7"/>
    <x v="0"/>
    <x v="0"/>
    <x v="0"/>
    <d v="1899-12-30T00:01:21"/>
    <n v="0"/>
    <n v="1"/>
    <n v="21"/>
    <n v="81"/>
  </r>
  <r>
    <s v="2826868"/>
    <d v="2017-07-07T00:00:00"/>
    <d v="1899-12-30T14:19:17"/>
    <d v="1899-12-30T14:30:16"/>
    <n v="7"/>
    <x v="0"/>
    <x v="0"/>
    <x v="0"/>
    <d v="1899-12-30T00:10:59"/>
    <n v="0"/>
    <n v="10"/>
    <n v="59"/>
    <n v="659"/>
  </r>
  <r>
    <s v="76099906"/>
    <d v="2017-07-07T00:00:00"/>
    <d v="1899-12-30T14:24:43"/>
    <d v="1899-12-30T14:39:56"/>
    <n v="7"/>
    <x v="1"/>
    <x v="1"/>
    <x v="0"/>
    <d v="1899-12-30T00:15:13"/>
    <n v="0"/>
    <n v="15"/>
    <n v="13"/>
    <n v="913"/>
  </r>
  <r>
    <s v="5147242"/>
    <d v="2017-07-07T00:00:00"/>
    <d v="1899-12-30T14:29:30"/>
    <d v="1899-12-30T14:32:29"/>
    <n v="7"/>
    <x v="0"/>
    <x v="0"/>
    <x v="0"/>
    <d v="1899-12-30T00:02:59"/>
    <n v="0"/>
    <n v="2"/>
    <n v="59"/>
    <n v="179"/>
  </r>
  <r>
    <s v="9600226"/>
    <d v="2017-07-07T00:00:00"/>
    <d v="1899-12-30T14:34:55"/>
    <d v="1899-12-30T14:38:31"/>
    <n v="7"/>
    <x v="0"/>
    <x v="0"/>
    <x v="0"/>
    <d v="1899-12-30T00:03:36"/>
    <n v="0"/>
    <n v="3"/>
    <n v="36"/>
    <n v="216"/>
  </r>
  <r>
    <s v="1337042"/>
    <d v="2017-07-07T00:00:00"/>
    <d v="1899-12-30T14:37:24"/>
    <d v="1899-12-30T14:54:02"/>
    <n v="7"/>
    <x v="0"/>
    <x v="0"/>
    <x v="0"/>
    <d v="1899-12-30T00:16:38"/>
    <n v="0"/>
    <n v="16"/>
    <n v="38"/>
    <n v="998"/>
  </r>
  <r>
    <s v="1223943"/>
    <d v="2017-07-07T00:00:00"/>
    <d v="1899-12-30T14:44:20"/>
    <d v="1899-12-30T14:57:44"/>
    <n v="7"/>
    <x v="0"/>
    <x v="0"/>
    <x v="0"/>
    <d v="1899-12-30T00:13:24"/>
    <n v="0"/>
    <n v="13"/>
    <n v="24"/>
    <n v="804"/>
  </r>
  <r>
    <s v="3525921"/>
    <d v="2017-07-07T00:00:00"/>
    <d v="1899-12-30T14:46:26"/>
    <d v="1899-12-30T14:52:02"/>
    <n v="7"/>
    <x v="0"/>
    <x v="0"/>
    <x v="0"/>
    <d v="1899-12-30T00:05:36"/>
    <n v="0"/>
    <n v="5"/>
    <n v="36"/>
    <n v="336"/>
  </r>
  <r>
    <s v="5094248"/>
    <d v="2017-07-07T00:00:00"/>
    <d v="1899-12-30T14:51:23"/>
    <d v="1899-12-30T15:05:12"/>
    <n v="7"/>
    <x v="0"/>
    <x v="0"/>
    <x v="0"/>
    <d v="1899-12-30T00:13:49"/>
    <n v="0"/>
    <n v="13"/>
    <n v="49"/>
    <n v="829"/>
  </r>
  <r>
    <s v="7275091"/>
    <d v="2017-07-07T00:00:00"/>
    <d v="1899-12-30T14:57:13"/>
    <d v="1899-12-30T15:11:56"/>
    <n v="7"/>
    <x v="0"/>
    <x v="0"/>
    <x v="0"/>
    <d v="1899-12-30T00:14:43"/>
    <n v="0"/>
    <n v="14"/>
    <n v="43"/>
    <n v="883"/>
  </r>
  <r>
    <s v="73042148"/>
    <d v="2017-07-07T00:00:00"/>
    <d v="1899-12-30T15:00:32"/>
    <d v="1899-12-30T15:14:23"/>
    <n v="7"/>
    <x v="1"/>
    <x v="1"/>
    <x v="0"/>
    <d v="1899-12-30T00:13:51"/>
    <n v="0"/>
    <n v="13"/>
    <n v="51"/>
    <n v="831"/>
  </r>
  <r>
    <s v="8570276"/>
    <d v="2017-07-10T00:00:00"/>
    <d v="1899-12-30T08:06:08"/>
    <d v="1899-12-30T08:22:17"/>
    <n v="10"/>
    <x v="0"/>
    <x v="0"/>
    <x v="0"/>
    <d v="1899-12-30T00:16:09"/>
    <n v="0"/>
    <n v="16"/>
    <n v="9"/>
    <n v="969"/>
  </r>
  <r>
    <s v="1775586"/>
    <d v="2017-07-10T00:00:00"/>
    <d v="1899-12-30T08:09:50"/>
    <d v="1899-12-30T08:23:18"/>
    <n v="10"/>
    <x v="0"/>
    <x v="0"/>
    <x v="0"/>
    <d v="1899-12-30T00:13:28"/>
    <n v="0"/>
    <n v="13"/>
    <n v="28"/>
    <n v="808"/>
  </r>
  <r>
    <s v="27791497"/>
    <d v="2017-07-10T00:00:00"/>
    <d v="1899-12-30T08:14:06"/>
    <d v="1899-12-30T08:14:59"/>
    <n v="10"/>
    <x v="1"/>
    <x v="1"/>
    <x v="0"/>
    <d v="1899-12-30T00:00:53"/>
    <n v="0"/>
    <n v="0"/>
    <n v="53"/>
    <n v="53"/>
  </r>
  <r>
    <s v="5162775"/>
    <d v="2017-07-10T00:00:00"/>
    <d v="1899-12-30T08:14:51"/>
    <d v="1899-12-30T08:22:58"/>
    <n v="10"/>
    <x v="0"/>
    <x v="0"/>
    <x v="0"/>
    <d v="1899-12-30T00:08:07"/>
    <n v="0"/>
    <n v="8"/>
    <n v="7"/>
    <n v="487"/>
  </r>
  <r>
    <s v="56115408"/>
    <d v="2017-07-10T00:00:00"/>
    <d v="1899-12-30T08:21:04"/>
    <d v="1899-12-30T08:34:29"/>
    <n v="10"/>
    <x v="1"/>
    <x v="1"/>
    <x v="0"/>
    <d v="1899-12-30T00:13:25"/>
    <n v="0"/>
    <n v="13"/>
    <n v="25"/>
    <n v="805"/>
  </r>
  <r>
    <s v="6766881"/>
    <d v="2017-07-10T00:00:00"/>
    <d v="1899-12-30T08:27:36"/>
    <d v="1899-12-30T08:28:01"/>
    <n v="10"/>
    <x v="0"/>
    <x v="0"/>
    <x v="0"/>
    <d v="1899-12-30T00:00:25"/>
    <n v="0"/>
    <n v="0"/>
    <n v="25"/>
    <n v="25"/>
  </r>
  <r>
    <s v="9502975"/>
    <d v="2017-07-10T00:00:00"/>
    <d v="1899-12-30T08:30:58"/>
    <d v="1899-12-30T08:34:04"/>
    <n v="10"/>
    <x v="0"/>
    <x v="0"/>
    <x v="0"/>
    <d v="1899-12-30T00:03:06"/>
    <n v="0"/>
    <n v="3"/>
    <n v="6"/>
    <n v="186"/>
  </r>
  <r>
    <s v="4212838"/>
    <d v="2017-07-10T00:00:00"/>
    <d v="1899-12-30T08:34:57"/>
    <d v="1899-12-30T08:37:42"/>
    <n v="10"/>
    <x v="0"/>
    <x v="0"/>
    <x v="0"/>
    <d v="1899-12-30T00:02:45"/>
    <n v="0"/>
    <n v="2"/>
    <n v="45"/>
    <n v="165"/>
  </r>
  <r>
    <s v="6952061"/>
    <d v="2017-07-10T00:00:00"/>
    <d v="1899-12-30T08:42:28"/>
    <d v="1899-12-30T08:54:09"/>
    <n v="10"/>
    <x v="0"/>
    <x v="0"/>
    <x v="0"/>
    <d v="1899-12-30T00:11:41"/>
    <n v="0"/>
    <n v="11"/>
    <n v="41"/>
    <n v="701"/>
  </r>
  <r>
    <s v="56127547"/>
    <d v="2017-07-10T00:00:00"/>
    <d v="1899-12-30T08:49:58"/>
    <d v="1899-12-30T09:00:57"/>
    <n v="10"/>
    <x v="1"/>
    <x v="1"/>
    <x v="0"/>
    <d v="1899-12-30T00:10:59"/>
    <n v="0"/>
    <n v="10"/>
    <n v="59"/>
    <n v="659"/>
  </r>
  <r>
    <s v="4952685"/>
    <d v="2017-07-10T00:00:00"/>
    <d v="1899-12-30T08:51:18"/>
    <d v="1899-12-30T09:02:14"/>
    <n v="10"/>
    <x v="0"/>
    <x v="0"/>
    <x v="0"/>
    <d v="1899-12-30T00:10:56"/>
    <n v="0"/>
    <n v="10"/>
    <n v="56"/>
    <n v="656"/>
  </r>
  <r>
    <s v="8632893"/>
    <d v="2017-07-10T00:00:00"/>
    <d v="1899-12-30T08:52:45"/>
    <d v="1899-12-30T09:07:02"/>
    <n v="10"/>
    <x v="0"/>
    <x v="0"/>
    <x v="0"/>
    <d v="1899-12-30T00:14:17"/>
    <n v="0"/>
    <n v="14"/>
    <n v="17"/>
    <n v="857"/>
  </r>
  <r>
    <s v="7320123"/>
    <d v="2017-07-10T00:00:00"/>
    <d v="1899-12-30T08:53:01"/>
    <d v="1899-12-30T09:00:25"/>
    <n v="10"/>
    <x v="0"/>
    <x v="0"/>
    <x v="0"/>
    <d v="1899-12-30T00:07:24"/>
    <n v="0"/>
    <n v="7"/>
    <n v="24"/>
    <n v="444"/>
  </r>
  <r>
    <s v="4600571814"/>
    <d v="2017-07-10T00:00:00"/>
    <d v="1899-12-30T08:53:46"/>
    <d v="1899-12-30T09:01:03"/>
    <n v="10"/>
    <x v="0"/>
    <x v="1"/>
    <x v="1"/>
    <d v="1899-12-30T00:07:17"/>
    <n v="0"/>
    <n v="7"/>
    <n v="17"/>
    <n v="437"/>
  </r>
  <r>
    <s v="38063903"/>
    <d v="2017-07-10T00:00:00"/>
    <d v="1899-12-30T08:55:47"/>
    <d v="1899-12-30T08:57:35"/>
    <n v="10"/>
    <x v="1"/>
    <x v="1"/>
    <x v="0"/>
    <d v="1899-12-30T00:01:48"/>
    <n v="0"/>
    <n v="1"/>
    <n v="48"/>
    <n v="108"/>
  </r>
  <r>
    <s v="4901642"/>
    <d v="2017-07-10T00:00:00"/>
    <d v="1899-12-30T09:03:34"/>
    <d v="1899-12-30T09:15:59"/>
    <n v="10"/>
    <x v="0"/>
    <x v="0"/>
    <x v="0"/>
    <d v="1899-12-30T00:12:25"/>
    <n v="0"/>
    <n v="12"/>
    <n v="25"/>
    <n v="745"/>
  </r>
  <r>
    <s v="39669014"/>
    <d v="2017-07-10T00:00:00"/>
    <d v="1899-12-30T09:06:12"/>
    <d v="1899-12-30T09:17:05"/>
    <n v="10"/>
    <x v="1"/>
    <x v="1"/>
    <x v="0"/>
    <d v="1899-12-30T00:10:53"/>
    <n v="0"/>
    <n v="10"/>
    <n v="53"/>
    <n v="653"/>
  </r>
  <r>
    <s v="48919339"/>
    <d v="2017-07-10T00:00:00"/>
    <d v="1899-12-30T09:07:47"/>
    <d v="1899-12-30T09:14:11"/>
    <n v="10"/>
    <x v="1"/>
    <x v="1"/>
    <x v="0"/>
    <d v="1899-12-30T00:06:24"/>
    <n v="0"/>
    <n v="6"/>
    <n v="24"/>
    <n v="384"/>
  </r>
  <r>
    <s v="4960687"/>
    <d v="2017-07-10T00:00:00"/>
    <d v="1899-12-30T09:12:20"/>
    <d v="1899-12-30T09:27:31"/>
    <n v="10"/>
    <x v="0"/>
    <x v="0"/>
    <x v="0"/>
    <d v="1899-12-30T00:15:11"/>
    <n v="0"/>
    <n v="15"/>
    <n v="11"/>
    <n v="911"/>
  </r>
  <r>
    <s v="41156424"/>
    <d v="2017-07-10T00:00:00"/>
    <d v="1899-12-30T09:17:30"/>
    <d v="1899-12-30T09:25:50"/>
    <n v="10"/>
    <x v="1"/>
    <x v="1"/>
    <x v="0"/>
    <d v="1899-12-30T00:08:20"/>
    <n v="0"/>
    <n v="8"/>
    <n v="20"/>
    <n v="500"/>
  </r>
  <r>
    <s v="5087066"/>
    <d v="2017-07-10T00:00:00"/>
    <d v="1899-12-30T09:20:45"/>
    <d v="1899-12-30T09:34:07"/>
    <n v="10"/>
    <x v="0"/>
    <x v="0"/>
    <x v="0"/>
    <d v="1899-12-30T00:13:22"/>
    <n v="0"/>
    <n v="13"/>
    <n v="22"/>
    <n v="802"/>
  </r>
  <r>
    <s v="4636713"/>
    <d v="2017-07-10T00:00:00"/>
    <d v="1899-12-30T09:24:23"/>
    <d v="1899-12-30T09:31:52"/>
    <n v="10"/>
    <x v="0"/>
    <x v="0"/>
    <x v="0"/>
    <d v="1899-12-30T00:07:29"/>
    <n v="0"/>
    <n v="7"/>
    <n v="29"/>
    <n v="449"/>
  </r>
  <r>
    <s v="3944120"/>
    <d v="2017-07-10T00:00:00"/>
    <d v="1899-12-30T09:26:02"/>
    <d v="1899-12-30T09:27:05"/>
    <n v="10"/>
    <x v="0"/>
    <x v="0"/>
    <x v="0"/>
    <d v="1899-12-30T00:01:03"/>
    <n v="0"/>
    <n v="1"/>
    <n v="3"/>
    <n v="63"/>
  </r>
  <r>
    <s v="5960122"/>
    <d v="2017-07-10T00:00:00"/>
    <d v="1899-12-30T09:33:45"/>
    <d v="1899-12-30T09:47:33"/>
    <n v="10"/>
    <x v="0"/>
    <x v="0"/>
    <x v="0"/>
    <d v="1899-12-30T00:13:48"/>
    <n v="0"/>
    <n v="13"/>
    <n v="48"/>
    <n v="828"/>
  </r>
  <r>
    <s v="6795454"/>
    <d v="2017-07-10T00:00:00"/>
    <d v="1899-12-30T09:39:49"/>
    <d v="1899-12-30T09:40:06"/>
    <n v="10"/>
    <x v="0"/>
    <x v="0"/>
    <x v="0"/>
    <d v="1899-12-30T00:00:17"/>
    <n v="0"/>
    <n v="0"/>
    <n v="17"/>
    <n v="17"/>
  </r>
  <r>
    <s v="5013688"/>
    <d v="2017-07-10T00:00:00"/>
    <d v="1899-12-30T09:45:32"/>
    <d v="1899-12-30T09:52:52"/>
    <n v="10"/>
    <x v="0"/>
    <x v="0"/>
    <x v="0"/>
    <d v="1899-12-30T00:07:20"/>
    <n v="0"/>
    <n v="7"/>
    <n v="20"/>
    <n v="440"/>
  </r>
  <r>
    <s v="9487255"/>
    <d v="2017-07-10T00:00:00"/>
    <d v="1899-12-30T09:50:22"/>
    <d v="1899-12-30T10:04:03"/>
    <n v="10"/>
    <x v="0"/>
    <x v="0"/>
    <x v="0"/>
    <d v="1899-12-30T00:13:41"/>
    <n v="0"/>
    <n v="13"/>
    <n v="41"/>
    <n v="821"/>
  </r>
  <r>
    <s v="1592822"/>
    <d v="2017-07-10T00:00:00"/>
    <d v="1899-12-30T09:56:29"/>
    <d v="1899-12-30T10:12:43"/>
    <n v="10"/>
    <x v="0"/>
    <x v="0"/>
    <x v="0"/>
    <d v="1899-12-30T00:16:14"/>
    <n v="0"/>
    <n v="16"/>
    <n v="14"/>
    <n v="974"/>
  </r>
  <r>
    <s v="9084978"/>
    <d v="2017-07-10T00:00:00"/>
    <d v="1899-12-30T09:58:22"/>
    <d v="1899-12-30T10:13:21"/>
    <n v="10"/>
    <x v="0"/>
    <x v="0"/>
    <x v="0"/>
    <d v="1899-12-30T00:14:59"/>
    <n v="0"/>
    <n v="14"/>
    <n v="59"/>
    <n v="899"/>
  </r>
  <r>
    <s v="80038636"/>
    <d v="2017-07-10T00:00:00"/>
    <d v="1899-12-30T10:00:59"/>
    <d v="1899-12-30T10:16:39"/>
    <n v="10"/>
    <x v="1"/>
    <x v="1"/>
    <x v="0"/>
    <d v="1899-12-30T00:15:40"/>
    <n v="0"/>
    <n v="15"/>
    <n v="40"/>
    <n v="940"/>
  </r>
  <r>
    <s v="2021941339"/>
    <d v="2017-07-10T00:00:00"/>
    <d v="1899-12-30T10:02:50"/>
    <d v="1899-12-30T10:17:26"/>
    <n v="10"/>
    <x v="0"/>
    <x v="1"/>
    <x v="1"/>
    <d v="1899-12-30T00:14:36"/>
    <n v="0"/>
    <n v="14"/>
    <n v="36"/>
    <n v="876"/>
  </r>
  <r>
    <s v="7718350"/>
    <d v="2017-07-10T00:00:00"/>
    <d v="1899-12-30T10:04:50"/>
    <d v="1899-12-30T10:14:53"/>
    <n v="10"/>
    <x v="0"/>
    <x v="0"/>
    <x v="0"/>
    <d v="1899-12-30T00:10:03"/>
    <n v="0"/>
    <n v="10"/>
    <n v="3"/>
    <n v="603"/>
  </r>
  <r>
    <s v="3153283"/>
    <d v="2017-07-10T00:00:00"/>
    <d v="1899-12-30T10:10:31"/>
    <d v="1899-12-30T10:24:02"/>
    <n v="10"/>
    <x v="0"/>
    <x v="0"/>
    <x v="0"/>
    <d v="1899-12-30T00:13:31"/>
    <n v="0"/>
    <n v="13"/>
    <n v="31"/>
    <n v="811"/>
  </r>
  <r>
    <s v="6341482"/>
    <d v="2017-07-10T00:00:00"/>
    <d v="1899-12-30T10:18:05"/>
    <d v="1899-12-30T10:32:51"/>
    <n v="10"/>
    <x v="0"/>
    <x v="0"/>
    <x v="0"/>
    <d v="1899-12-30T00:14:46"/>
    <n v="0"/>
    <n v="14"/>
    <n v="46"/>
    <n v="886"/>
  </r>
  <r>
    <s v="67964973"/>
    <d v="2017-07-10T00:00:00"/>
    <d v="1899-12-30T10:26:03"/>
    <d v="1899-12-30T10:27:42"/>
    <n v="10"/>
    <x v="1"/>
    <x v="1"/>
    <x v="0"/>
    <d v="1899-12-30T00:01:39"/>
    <n v="0"/>
    <n v="1"/>
    <n v="39"/>
    <n v="99"/>
  </r>
  <r>
    <s v="1223943"/>
    <d v="2017-07-10T00:00:00"/>
    <d v="1899-12-30T10:33:03"/>
    <d v="1899-12-30T10:49:16"/>
    <n v="10"/>
    <x v="0"/>
    <x v="0"/>
    <x v="0"/>
    <d v="1899-12-30T00:16:13"/>
    <n v="0"/>
    <n v="16"/>
    <n v="13"/>
    <n v="973"/>
  </r>
  <r>
    <s v="8049834"/>
    <d v="2017-07-10T00:00:00"/>
    <d v="1899-12-30T10:36:38"/>
    <d v="1899-12-30T10:38:55"/>
    <n v="10"/>
    <x v="0"/>
    <x v="0"/>
    <x v="0"/>
    <d v="1899-12-30T00:02:17"/>
    <n v="0"/>
    <n v="2"/>
    <n v="17"/>
    <n v="137"/>
  </r>
  <r>
    <s v="6374704"/>
    <d v="2017-07-10T00:00:00"/>
    <d v="1899-12-30T10:41:51"/>
    <d v="1899-12-30T10:55:01"/>
    <n v="10"/>
    <x v="0"/>
    <x v="0"/>
    <x v="0"/>
    <d v="1899-12-30T00:13:10"/>
    <n v="0"/>
    <n v="13"/>
    <n v="10"/>
    <n v="790"/>
  </r>
  <r>
    <s v="99625315"/>
    <d v="2017-07-10T00:00:00"/>
    <d v="1899-12-30T10:42:08"/>
    <d v="1899-12-30T10:48:23"/>
    <n v="10"/>
    <x v="1"/>
    <x v="1"/>
    <x v="0"/>
    <d v="1899-12-30T00:06:15"/>
    <n v="0"/>
    <n v="6"/>
    <n v="15"/>
    <n v="375"/>
  </r>
  <r>
    <s v="9728932"/>
    <d v="2017-07-10T00:00:00"/>
    <d v="1899-12-30T10:42:50"/>
    <d v="1899-12-30T10:49:17"/>
    <n v="10"/>
    <x v="0"/>
    <x v="0"/>
    <x v="0"/>
    <d v="1899-12-30T00:06:27"/>
    <n v="0"/>
    <n v="6"/>
    <n v="27"/>
    <n v="387"/>
  </r>
  <r>
    <s v="9121149"/>
    <d v="2017-07-10T00:00:00"/>
    <d v="1899-12-30T10:49:32"/>
    <d v="1899-12-30T10:56:41"/>
    <n v="10"/>
    <x v="0"/>
    <x v="0"/>
    <x v="0"/>
    <d v="1899-12-30T00:07:09"/>
    <n v="0"/>
    <n v="7"/>
    <n v="9"/>
    <n v="429"/>
  </r>
  <r>
    <s v="2790475"/>
    <d v="2017-07-10T00:00:00"/>
    <d v="1899-12-30T10:57:33"/>
    <d v="1899-12-30T11:09:51"/>
    <n v="10"/>
    <x v="0"/>
    <x v="0"/>
    <x v="0"/>
    <d v="1899-12-30T00:12:18"/>
    <n v="0"/>
    <n v="12"/>
    <n v="18"/>
    <n v="738"/>
  </r>
  <r>
    <s v="4148520"/>
    <d v="2017-07-10T00:00:00"/>
    <d v="1899-12-30T11:03:58"/>
    <d v="1899-12-30T11:16:39"/>
    <n v="10"/>
    <x v="0"/>
    <x v="0"/>
    <x v="0"/>
    <d v="1899-12-30T00:12:41"/>
    <n v="0"/>
    <n v="12"/>
    <n v="41"/>
    <n v="761"/>
  </r>
  <r>
    <s v="55462392"/>
    <d v="2017-07-10T00:00:00"/>
    <d v="1899-12-30T11:11:00"/>
    <d v="1899-12-30T11:12:57"/>
    <n v="10"/>
    <x v="1"/>
    <x v="1"/>
    <x v="0"/>
    <d v="1899-12-30T00:01:57"/>
    <n v="0"/>
    <n v="1"/>
    <n v="57"/>
    <n v="117"/>
  </r>
  <r>
    <s v="8130722"/>
    <d v="2017-07-10T00:00:00"/>
    <d v="1899-12-30T11:11:45"/>
    <d v="1899-12-30T11:27:08"/>
    <n v="10"/>
    <x v="0"/>
    <x v="0"/>
    <x v="0"/>
    <d v="1899-12-30T00:15:23"/>
    <n v="0"/>
    <n v="15"/>
    <n v="23"/>
    <n v="923"/>
  </r>
  <r>
    <s v="5448890"/>
    <d v="2017-07-10T00:00:00"/>
    <d v="1899-12-30T11:16:11"/>
    <d v="1899-12-30T11:20:22"/>
    <n v="10"/>
    <x v="0"/>
    <x v="0"/>
    <x v="0"/>
    <d v="1899-12-30T00:04:11"/>
    <n v="0"/>
    <n v="4"/>
    <n v="11"/>
    <n v="251"/>
  </r>
  <r>
    <s v="6118241"/>
    <d v="2017-07-10T00:00:00"/>
    <d v="1899-12-30T11:23:28"/>
    <d v="1899-12-30T11:28:53"/>
    <n v="10"/>
    <x v="0"/>
    <x v="0"/>
    <x v="0"/>
    <d v="1899-12-30T00:05:25"/>
    <n v="0"/>
    <n v="5"/>
    <n v="25"/>
    <n v="325"/>
  </r>
  <r>
    <s v="1088377750"/>
    <d v="2017-07-10T00:00:00"/>
    <d v="1899-12-30T11:24:31"/>
    <d v="1899-12-30T11:37:45"/>
    <n v="10"/>
    <x v="0"/>
    <x v="1"/>
    <x v="1"/>
    <d v="1899-12-30T00:13:14"/>
    <n v="0"/>
    <n v="13"/>
    <n v="14"/>
    <n v="794"/>
  </r>
  <r>
    <s v="98238772"/>
    <d v="2017-07-10T00:00:00"/>
    <d v="1899-12-30T11:31:03"/>
    <d v="1899-12-30T11:33:12"/>
    <n v="10"/>
    <x v="1"/>
    <x v="1"/>
    <x v="0"/>
    <d v="1899-12-30T00:02:09"/>
    <n v="0"/>
    <n v="2"/>
    <n v="9"/>
    <n v="129"/>
  </r>
  <r>
    <s v="9524588"/>
    <d v="2017-07-10T00:00:00"/>
    <d v="1899-12-30T11:37:56"/>
    <d v="1899-12-30T11:53:32"/>
    <n v="10"/>
    <x v="0"/>
    <x v="0"/>
    <x v="0"/>
    <d v="1899-12-30T00:15:36"/>
    <n v="0"/>
    <n v="15"/>
    <n v="36"/>
    <n v="936"/>
  </r>
  <r>
    <s v="96375379"/>
    <d v="2017-07-10T00:00:00"/>
    <d v="1899-12-30T11:42:58"/>
    <d v="1899-12-30T11:56:41"/>
    <n v="10"/>
    <x v="1"/>
    <x v="1"/>
    <x v="0"/>
    <d v="1899-12-30T00:13:43"/>
    <n v="0"/>
    <n v="13"/>
    <n v="43"/>
    <n v="823"/>
  </r>
  <r>
    <s v="4759206"/>
    <d v="2017-07-10T00:00:00"/>
    <d v="1899-12-30T11:46:24"/>
    <d v="1899-12-30T11:52:04"/>
    <n v="10"/>
    <x v="0"/>
    <x v="0"/>
    <x v="0"/>
    <d v="1899-12-30T00:05:40"/>
    <n v="0"/>
    <n v="5"/>
    <n v="40"/>
    <n v="340"/>
  </r>
  <r>
    <s v="9197309"/>
    <d v="2017-07-10T00:00:00"/>
    <d v="1899-12-30T11:52:38"/>
    <d v="1899-12-30T12:08:30"/>
    <n v="10"/>
    <x v="0"/>
    <x v="0"/>
    <x v="0"/>
    <d v="1899-12-30T00:15:52"/>
    <n v="0"/>
    <n v="15"/>
    <n v="52"/>
    <n v="952"/>
  </r>
  <r>
    <s v="8322522"/>
    <d v="2017-07-10T00:00:00"/>
    <d v="1899-12-30T11:55:19"/>
    <d v="1899-12-30T12:11:28"/>
    <n v="10"/>
    <x v="0"/>
    <x v="0"/>
    <x v="0"/>
    <d v="1899-12-30T00:16:09"/>
    <n v="0"/>
    <n v="16"/>
    <n v="9"/>
    <n v="969"/>
  </r>
  <r>
    <s v="4264808"/>
    <d v="2017-07-10T00:00:00"/>
    <d v="1899-12-30T12:01:17"/>
    <d v="1899-12-30T12:01:35"/>
    <n v="10"/>
    <x v="0"/>
    <x v="0"/>
    <x v="0"/>
    <d v="1899-12-30T00:00:18"/>
    <n v="0"/>
    <n v="0"/>
    <n v="18"/>
    <n v="18"/>
  </r>
  <r>
    <s v="3095218"/>
    <d v="2017-07-10T00:00:00"/>
    <d v="1899-12-30T12:09:09"/>
    <d v="1899-12-30T12:24:43"/>
    <n v="10"/>
    <x v="0"/>
    <x v="0"/>
    <x v="0"/>
    <d v="1899-12-30T00:15:34"/>
    <n v="0"/>
    <n v="15"/>
    <n v="34"/>
    <n v="934"/>
  </r>
  <r>
    <s v="5820632164"/>
    <d v="2017-07-10T00:00:00"/>
    <d v="1899-12-30T12:14:33"/>
    <d v="1899-12-30T12:27:04"/>
    <n v="10"/>
    <x v="0"/>
    <x v="1"/>
    <x v="1"/>
    <d v="1899-12-30T00:12:31"/>
    <n v="0"/>
    <n v="12"/>
    <n v="31"/>
    <n v="751"/>
  </r>
  <r>
    <s v="89814525"/>
    <d v="2017-07-10T00:00:00"/>
    <d v="1899-12-30T12:15:42"/>
    <d v="1899-12-30T12:16:56"/>
    <n v="10"/>
    <x v="1"/>
    <x v="1"/>
    <x v="0"/>
    <d v="1899-12-30T00:01:14"/>
    <n v="0"/>
    <n v="1"/>
    <n v="14"/>
    <n v="74"/>
  </r>
  <r>
    <s v="1223816"/>
    <d v="2017-07-10T00:00:00"/>
    <d v="1899-12-30T12:16:05"/>
    <d v="1899-12-30T12:24:45"/>
    <n v="10"/>
    <x v="0"/>
    <x v="0"/>
    <x v="0"/>
    <d v="1899-12-30T00:08:40"/>
    <n v="0"/>
    <n v="8"/>
    <n v="40"/>
    <n v="520"/>
  </r>
  <r>
    <s v="18503160"/>
    <d v="2017-07-10T00:00:00"/>
    <d v="1899-12-30T12:16:40"/>
    <d v="1899-12-30T12:23:57"/>
    <n v="10"/>
    <x v="1"/>
    <x v="1"/>
    <x v="0"/>
    <d v="1899-12-30T00:07:17"/>
    <n v="0"/>
    <n v="7"/>
    <n v="17"/>
    <n v="437"/>
  </r>
  <r>
    <s v="21677804"/>
    <d v="2017-07-10T00:00:00"/>
    <d v="1899-12-30T12:19:08"/>
    <d v="1899-12-30T12:26:14"/>
    <n v="10"/>
    <x v="1"/>
    <x v="1"/>
    <x v="0"/>
    <d v="1899-12-30T00:07:06"/>
    <n v="0"/>
    <n v="7"/>
    <n v="6"/>
    <n v="426"/>
  </r>
  <r>
    <s v="5087066"/>
    <d v="2017-07-10T00:00:00"/>
    <d v="1899-12-30T12:23:05"/>
    <d v="1899-12-30T12:38:52"/>
    <n v="10"/>
    <x v="0"/>
    <x v="0"/>
    <x v="0"/>
    <d v="1899-12-30T00:15:47"/>
    <n v="0"/>
    <n v="15"/>
    <n v="47"/>
    <n v="947"/>
  </r>
  <r>
    <s v="6905863"/>
    <d v="2017-07-10T00:00:00"/>
    <d v="1899-12-30T12:30:35"/>
    <d v="1899-12-30T12:43:19"/>
    <n v="10"/>
    <x v="0"/>
    <x v="0"/>
    <x v="0"/>
    <d v="1899-12-30T00:12:44"/>
    <n v="0"/>
    <n v="12"/>
    <n v="44"/>
    <n v="764"/>
  </r>
  <r>
    <s v="4144248"/>
    <d v="2017-07-10T00:00:00"/>
    <d v="1899-12-30T12:30:44"/>
    <d v="1899-12-30T12:46:28"/>
    <n v="10"/>
    <x v="0"/>
    <x v="0"/>
    <x v="0"/>
    <d v="1899-12-30T00:15:44"/>
    <n v="0"/>
    <n v="15"/>
    <n v="44"/>
    <n v="944"/>
  </r>
  <r>
    <s v="16392077"/>
    <d v="2017-07-10T00:00:00"/>
    <d v="1899-12-30T12:32:28"/>
    <d v="1899-12-30T12:32:36"/>
    <n v="10"/>
    <x v="1"/>
    <x v="1"/>
    <x v="0"/>
    <d v="1899-12-30T00:00:08"/>
    <n v="0"/>
    <n v="0"/>
    <n v="8"/>
    <n v="8"/>
  </r>
  <r>
    <s v="8865092"/>
    <d v="2017-07-10T00:00:00"/>
    <d v="1899-12-30T12:34:27"/>
    <d v="1899-12-30T12:48:39"/>
    <n v="10"/>
    <x v="0"/>
    <x v="0"/>
    <x v="0"/>
    <d v="1899-12-30T00:14:12"/>
    <n v="0"/>
    <n v="14"/>
    <n v="12"/>
    <n v="852"/>
  </r>
  <r>
    <s v="92597723"/>
    <d v="2017-07-10T00:00:00"/>
    <d v="1899-12-30T12:40:52"/>
    <d v="1899-12-30T12:44:25"/>
    <n v="10"/>
    <x v="1"/>
    <x v="1"/>
    <x v="0"/>
    <d v="1899-12-30T00:03:33"/>
    <n v="0"/>
    <n v="3"/>
    <n v="33"/>
    <n v="213"/>
  </r>
  <r>
    <s v="49840829"/>
    <d v="2017-07-10T00:00:00"/>
    <d v="1899-12-30T12:46:09"/>
    <d v="1899-12-30T12:53:49"/>
    <n v="10"/>
    <x v="1"/>
    <x v="1"/>
    <x v="0"/>
    <d v="1899-12-30T00:07:40"/>
    <n v="0"/>
    <n v="7"/>
    <n v="40"/>
    <n v="460"/>
  </r>
  <r>
    <s v="20354301"/>
    <d v="2017-07-10T00:00:00"/>
    <d v="1899-12-30T12:47:24"/>
    <d v="1899-12-30T12:54:07"/>
    <n v="10"/>
    <x v="1"/>
    <x v="1"/>
    <x v="0"/>
    <d v="1899-12-30T00:06:43"/>
    <n v="0"/>
    <n v="6"/>
    <n v="43"/>
    <n v="403"/>
  </r>
  <r>
    <s v="2731955"/>
    <d v="2017-07-10T00:00:00"/>
    <d v="1899-12-30T12:55:21"/>
    <d v="1899-12-30T13:01:41"/>
    <n v="10"/>
    <x v="0"/>
    <x v="0"/>
    <x v="0"/>
    <d v="1899-12-30T00:06:20"/>
    <n v="0"/>
    <n v="6"/>
    <n v="20"/>
    <n v="380"/>
  </r>
  <r>
    <s v="2304726"/>
    <d v="2017-07-10T00:00:00"/>
    <d v="1899-12-30T13:00:27"/>
    <d v="1899-12-30T13:10:05"/>
    <n v="10"/>
    <x v="0"/>
    <x v="0"/>
    <x v="0"/>
    <d v="1899-12-30T00:09:38"/>
    <n v="0"/>
    <n v="9"/>
    <n v="38"/>
    <n v="578"/>
  </r>
  <r>
    <s v="4653709"/>
    <d v="2017-07-10T00:00:00"/>
    <d v="1899-12-30T13:01:49"/>
    <d v="1899-12-30T13:04:00"/>
    <n v="10"/>
    <x v="0"/>
    <x v="0"/>
    <x v="0"/>
    <d v="1899-12-30T00:02:11"/>
    <n v="0"/>
    <n v="2"/>
    <n v="11"/>
    <n v="131"/>
  </r>
  <r>
    <s v="4848864"/>
    <d v="2017-07-10T00:00:00"/>
    <d v="1899-12-30T13:03:50"/>
    <d v="1899-12-30T13:13:18"/>
    <n v="10"/>
    <x v="0"/>
    <x v="0"/>
    <x v="0"/>
    <d v="1899-12-30T00:09:28"/>
    <n v="0"/>
    <n v="9"/>
    <n v="28"/>
    <n v="568"/>
  </r>
  <r>
    <s v="6709939"/>
    <d v="2017-07-10T00:00:00"/>
    <d v="1899-12-30T13:07:34"/>
    <d v="1899-12-30T13:12:00"/>
    <n v="10"/>
    <x v="0"/>
    <x v="0"/>
    <x v="0"/>
    <d v="1899-12-30T00:04:26"/>
    <n v="0"/>
    <n v="4"/>
    <n v="26"/>
    <n v="266"/>
  </r>
  <r>
    <s v="8870498"/>
    <d v="2017-07-10T00:00:00"/>
    <d v="1899-12-30T13:12:40"/>
    <d v="1899-12-30T13:26:12"/>
    <n v="10"/>
    <x v="0"/>
    <x v="0"/>
    <x v="0"/>
    <d v="1899-12-30T00:13:32"/>
    <n v="0"/>
    <n v="13"/>
    <n v="32"/>
    <n v="812"/>
  </r>
  <r>
    <s v="2947889"/>
    <d v="2017-07-10T00:00:00"/>
    <d v="1899-12-30T13:15:33"/>
    <d v="1899-12-30T13:31:13"/>
    <n v="10"/>
    <x v="0"/>
    <x v="0"/>
    <x v="0"/>
    <d v="1899-12-30T00:15:40"/>
    <n v="0"/>
    <n v="15"/>
    <n v="40"/>
    <n v="940"/>
  </r>
  <r>
    <s v="8270097"/>
    <d v="2017-07-10T00:00:00"/>
    <d v="1899-12-30T13:21:22"/>
    <d v="1899-12-30T13:24:15"/>
    <n v="10"/>
    <x v="0"/>
    <x v="0"/>
    <x v="0"/>
    <d v="1899-12-30T00:02:53"/>
    <n v="0"/>
    <n v="2"/>
    <n v="53"/>
    <n v="173"/>
  </r>
  <r>
    <s v="8183468"/>
    <d v="2017-07-10T00:00:00"/>
    <d v="1899-12-30T13:23:59"/>
    <d v="1899-12-30T13:30:13"/>
    <n v="10"/>
    <x v="0"/>
    <x v="0"/>
    <x v="0"/>
    <d v="1899-12-30T00:06:14"/>
    <n v="0"/>
    <n v="6"/>
    <n v="14"/>
    <n v="374"/>
  </r>
  <r>
    <s v="3263806"/>
    <d v="2017-07-10T00:00:00"/>
    <d v="1899-12-30T13:24:27"/>
    <d v="1899-12-30T13:31:55"/>
    <n v="10"/>
    <x v="0"/>
    <x v="0"/>
    <x v="0"/>
    <d v="1899-12-30T00:07:28"/>
    <n v="0"/>
    <n v="7"/>
    <n v="28"/>
    <n v="448"/>
  </r>
  <r>
    <s v="7792980"/>
    <d v="2017-07-10T00:00:00"/>
    <d v="1899-12-30T13:29:47"/>
    <d v="1899-12-30T13:46:15"/>
    <n v="10"/>
    <x v="0"/>
    <x v="0"/>
    <x v="0"/>
    <d v="1899-12-30T00:16:28"/>
    <n v="0"/>
    <n v="16"/>
    <n v="28"/>
    <n v="988"/>
  </r>
  <r>
    <s v="88929925"/>
    <d v="2017-07-10T00:00:00"/>
    <d v="1899-12-30T13:36:19"/>
    <d v="1899-12-30T13:45:44"/>
    <n v="10"/>
    <x v="1"/>
    <x v="1"/>
    <x v="0"/>
    <d v="1899-12-30T00:09:25"/>
    <n v="0"/>
    <n v="9"/>
    <n v="25"/>
    <n v="565"/>
  </r>
  <r>
    <s v="2478461"/>
    <d v="2017-07-10T00:00:00"/>
    <d v="1899-12-30T13:40:31"/>
    <d v="1899-12-30T13:49:07"/>
    <n v="10"/>
    <x v="0"/>
    <x v="0"/>
    <x v="0"/>
    <d v="1899-12-30T00:08:36"/>
    <n v="0"/>
    <n v="8"/>
    <n v="36"/>
    <n v="516"/>
  </r>
  <r>
    <s v="2838216"/>
    <d v="2017-07-10T00:00:00"/>
    <d v="1899-12-30T13:48:48"/>
    <d v="1899-12-30T13:51:25"/>
    <n v="10"/>
    <x v="0"/>
    <x v="0"/>
    <x v="0"/>
    <d v="1899-12-30T00:02:37"/>
    <n v="0"/>
    <n v="2"/>
    <n v="37"/>
    <n v="157"/>
  </r>
  <r>
    <s v="4853153"/>
    <d v="2017-07-10T00:00:00"/>
    <d v="1899-12-30T13:55:46"/>
    <d v="1899-12-30T13:57:57"/>
    <n v="10"/>
    <x v="0"/>
    <x v="0"/>
    <x v="0"/>
    <d v="1899-12-30T00:02:11"/>
    <n v="0"/>
    <n v="2"/>
    <n v="11"/>
    <n v="131"/>
  </r>
  <r>
    <s v="2985743"/>
    <d v="2017-07-10T00:00:00"/>
    <d v="1899-12-30T13:57:56"/>
    <d v="1899-12-30T14:10:37"/>
    <n v="10"/>
    <x v="0"/>
    <x v="0"/>
    <x v="0"/>
    <d v="1899-12-30T00:12:41"/>
    <n v="0"/>
    <n v="12"/>
    <n v="41"/>
    <n v="761"/>
  </r>
  <r>
    <s v="3434934"/>
    <d v="2017-07-10T00:00:00"/>
    <d v="1899-12-30T13:58:52"/>
    <d v="1899-12-30T14:03:52"/>
    <n v="10"/>
    <x v="0"/>
    <x v="0"/>
    <x v="0"/>
    <d v="1899-12-30T00:05:00"/>
    <n v="0"/>
    <n v="5"/>
    <n v="0"/>
    <n v="300"/>
  </r>
  <r>
    <s v="97596112"/>
    <d v="2017-07-10T00:00:00"/>
    <d v="1899-12-30T14:00:16"/>
    <d v="1899-12-30T14:14:54"/>
    <n v="10"/>
    <x v="1"/>
    <x v="1"/>
    <x v="0"/>
    <d v="1899-12-30T00:14:38"/>
    <n v="0"/>
    <n v="14"/>
    <n v="38"/>
    <n v="878"/>
  </r>
  <r>
    <s v="1247125"/>
    <d v="2017-07-10T00:00:00"/>
    <d v="1899-12-30T14:03:29"/>
    <d v="1899-12-30T14:14:41"/>
    <n v="10"/>
    <x v="0"/>
    <x v="0"/>
    <x v="0"/>
    <d v="1899-12-30T00:11:12"/>
    <n v="0"/>
    <n v="11"/>
    <n v="12"/>
    <n v="672"/>
  </r>
  <r>
    <s v="6982652"/>
    <d v="2017-07-10T00:00:00"/>
    <d v="1899-12-30T14:04:57"/>
    <d v="1899-12-30T14:06:08"/>
    <n v="10"/>
    <x v="0"/>
    <x v="0"/>
    <x v="0"/>
    <d v="1899-12-30T00:01:11"/>
    <n v="0"/>
    <n v="1"/>
    <n v="11"/>
    <n v="71"/>
  </r>
  <r>
    <s v="11209967"/>
    <d v="2017-07-10T00:00:00"/>
    <d v="1899-12-30T14:07:50"/>
    <d v="1899-12-30T14:10:00"/>
    <n v="10"/>
    <x v="1"/>
    <x v="1"/>
    <x v="0"/>
    <d v="1899-12-30T00:02:10"/>
    <n v="0"/>
    <n v="2"/>
    <n v="10"/>
    <n v="130"/>
  </r>
  <r>
    <s v="6251788"/>
    <d v="2017-07-10T00:00:00"/>
    <d v="1899-12-30T14:08:19"/>
    <d v="1899-12-30T14:15:49"/>
    <n v="10"/>
    <x v="0"/>
    <x v="0"/>
    <x v="0"/>
    <d v="1899-12-30T00:07:30"/>
    <n v="0"/>
    <n v="7"/>
    <n v="30"/>
    <n v="450"/>
  </r>
  <r>
    <s v="8679036"/>
    <d v="2017-07-10T00:00:00"/>
    <d v="1899-12-30T14:09:16"/>
    <d v="1899-12-30T14:25:04"/>
    <n v="10"/>
    <x v="0"/>
    <x v="0"/>
    <x v="0"/>
    <d v="1899-12-30T00:15:48"/>
    <n v="0"/>
    <n v="15"/>
    <n v="48"/>
    <n v="948"/>
  </r>
  <r>
    <s v="1288637"/>
    <d v="2017-07-10T00:00:00"/>
    <d v="1899-12-30T14:13:36"/>
    <d v="1899-12-30T14:14:52"/>
    <n v="10"/>
    <x v="0"/>
    <x v="0"/>
    <x v="0"/>
    <d v="1899-12-30T00:01:16"/>
    <n v="0"/>
    <n v="1"/>
    <n v="16"/>
    <n v="76"/>
  </r>
  <r>
    <s v="4825302"/>
    <d v="2017-07-10T00:00:00"/>
    <d v="1899-12-30T14:19:15"/>
    <d v="1899-12-30T14:19:42"/>
    <n v="10"/>
    <x v="0"/>
    <x v="0"/>
    <x v="0"/>
    <d v="1899-12-30T00:00:27"/>
    <n v="0"/>
    <n v="0"/>
    <n v="27"/>
    <n v="27"/>
  </r>
  <r>
    <s v="5349562"/>
    <d v="2017-07-10T00:00:00"/>
    <d v="1899-12-30T14:24:36"/>
    <d v="1899-12-30T14:37:49"/>
    <n v="10"/>
    <x v="0"/>
    <x v="0"/>
    <x v="0"/>
    <d v="1899-12-30T00:13:13"/>
    <n v="0"/>
    <n v="13"/>
    <n v="13"/>
    <n v="793"/>
  </r>
  <r>
    <s v="5893512"/>
    <d v="2017-07-10T00:00:00"/>
    <d v="1899-12-30T14:31:27"/>
    <d v="1899-12-30T14:39:19"/>
    <n v="10"/>
    <x v="0"/>
    <x v="0"/>
    <x v="0"/>
    <d v="1899-12-30T00:07:52"/>
    <n v="0"/>
    <n v="7"/>
    <n v="52"/>
    <n v="472"/>
  </r>
  <r>
    <s v="7138804596"/>
    <d v="2017-07-10T00:00:00"/>
    <d v="1899-12-30T14:32:20"/>
    <d v="1899-12-30T14:45:01"/>
    <n v="10"/>
    <x v="0"/>
    <x v="1"/>
    <x v="1"/>
    <d v="1899-12-30T00:12:41"/>
    <n v="0"/>
    <n v="12"/>
    <n v="41"/>
    <n v="761"/>
  </r>
  <r>
    <s v="6468376"/>
    <d v="2017-07-10T00:00:00"/>
    <d v="1899-12-30T14:40:25"/>
    <d v="1899-12-30T14:52:07"/>
    <n v="10"/>
    <x v="0"/>
    <x v="0"/>
    <x v="0"/>
    <d v="1899-12-30T00:11:42"/>
    <n v="0"/>
    <n v="11"/>
    <n v="42"/>
    <n v="702"/>
  </r>
  <r>
    <s v="5076649"/>
    <d v="2017-07-10T00:00:00"/>
    <d v="1899-12-30T14:48:28"/>
    <d v="1899-12-30T14:55:09"/>
    <n v="10"/>
    <x v="0"/>
    <x v="0"/>
    <x v="0"/>
    <d v="1899-12-30T00:06:41"/>
    <n v="0"/>
    <n v="6"/>
    <n v="41"/>
    <n v="401"/>
  </r>
  <r>
    <s v="3494192"/>
    <d v="2017-07-10T00:00:00"/>
    <d v="1899-12-30T14:55:55"/>
    <d v="1899-12-30T14:57:00"/>
    <n v="10"/>
    <x v="0"/>
    <x v="0"/>
    <x v="0"/>
    <d v="1899-12-30T00:01:05"/>
    <n v="0"/>
    <n v="1"/>
    <n v="5"/>
    <n v="65"/>
  </r>
  <r>
    <s v="8150086"/>
    <d v="2017-07-10T00:00:00"/>
    <d v="1899-12-30T15:03:16"/>
    <d v="1899-12-30T15:14:03"/>
    <n v="10"/>
    <x v="0"/>
    <x v="0"/>
    <x v="0"/>
    <d v="1899-12-30T00:10:47"/>
    <n v="0"/>
    <n v="10"/>
    <n v="47"/>
    <n v="647"/>
  </r>
  <r>
    <s v="3934931"/>
    <d v="2017-07-11T00:00:00"/>
    <d v="1899-12-30T08:02:20"/>
    <d v="1899-12-30T08:06:42"/>
    <n v="11"/>
    <x v="0"/>
    <x v="0"/>
    <x v="0"/>
    <d v="1899-12-30T00:04:22"/>
    <n v="0"/>
    <n v="4"/>
    <n v="22"/>
    <n v="262"/>
  </r>
  <r>
    <s v="2111996"/>
    <d v="2017-07-11T00:00:00"/>
    <d v="1899-12-30T08:05:22"/>
    <d v="1899-12-30T08:07:48"/>
    <n v="11"/>
    <x v="0"/>
    <x v="0"/>
    <x v="0"/>
    <d v="1899-12-30T00:02:26"/>
    <n v="0"/>
    <n v="2"/>
    <n v="26"/>
    <n v="146"/>
  </r>
  <r>
    <s v="6484436"/>
    <d v="2017-07-11T00:00:00"/>
    <d v="1899-12-30T08:09:42"/>
    <d v="1899-12-30T08:13:34"/>
    <n v="11"/>
    <x v="0"/>
    <x v="0"/>
    <x v="0"/>
    <d v="1899-12-30T00:03:52"/>
    <n v="0"/>
    <n v="3"/>
    <n v="52"/>
    <n v="232"/>
  </r>
  <r>
    <s v="97646706"/>
    <d v="2017-07-11T00:00:00"/>
    <d v="1899-12-30T08:13:59"/>
    <d v="1899-12-30T08:14:04"/>
    <n v="11"/>
    <x v="1"/>
    <x v="1"/>
    <x v="0"/>
    <d v="1899-12-30T00:00:05"/>
    <n v="0"/>
    <n v="0"/>
    <n v="5"/>
    <n v="5"/>
  </r>
  <r>
    <s v="9932676"/>
    <d v="2017-07-11T00:00:00"/>
    <d v="1899-12-30T08:20:49"/>
    <d v="1899-12-30T08:30:50"/>
    <n v="11"/>
    <x v="0"/>
    <x v="0"/>
    <x v="0"/>
    <d v="1899-12-30T00:10:01"/>
    <n v="0"/>
    <n v="10"/>
    <n v="1"/>
    <n v="601"/>
  </r>
  <r>
    <s v="6062869"/>
    <d v="2017-07-11T00:00:00"/>
    <d v="1899-12-30T08:25:56"/>
    <d v="1899-12-30T08:31:17"/>
    <n v="11"/>
    <x v="0"/>
    <x v="0"/>
    <x v="0"/>
    <d v="1899-12-30T00:05:21"/>
    <n v="0"/>
    <n v="5"/>
    <n v="21"/>
    <n v="321"/>
  </r>
  <r>
    <s v="2828759"/>
    <d v="2017-07-11T00:00:00"/>
    <d v="1899-12-30T08:32:17"/>
    <d v="1899-12-30T08:36:16"/>
    <n v="11"/>
    <x v="0"/>
    <x v="0"/>
    <x v="0"/>
    <d v="1899-12-30T00:03:59"/>
    <n v="0"/>
    <n v="3"/>
    <n v="59"/>
    <n v="239"/>
  </r>
  <r>
    <s v="7215284"/>
    <d v="2017-07-11T00:00:00"/>
    <d v="1899-12-30T08:37:56"/>
    <d v="1899-12-30T08:43:38"/>
    <n v="11"/>
    <x v="0"/>
    <x v="0"/>
    <x v="0"/>
    <d v="1899-12-30T00:05:42"/>
    <n v="0"/>
    <n v="5"/>
    <n v="42"/>
    <n v="342"/>
  </r>
  <r>
    <s v="1384299"/>
    <d v="2017-07-11T00:00:00"/>
    <d v="1899-12-30T08:41:20"/>
    <d v="1899-12-30T08:55:02"/>
    <n v="11"/>
    <x v="0"/>
    <x v="0"/>
    <x v="0"/>
    <d v="1899-12-30T00:13:42"/>
    <n v="0"/>
    <n v="13"/>
    <n v="42"/>
    <n v="822"/>
  </r>
  <r>
    <s v="2486941"/>
    <d v="2017-07-11T00:00:00"/>
    <d v="1899-12-30T08:44:05"/>
    <d v="1899-12-30T08:44:29"/>
    <n v="11"/>
    <x v="0"/>
    <x v="0"/>
    <x v="0"/>
    <d v="1899-12-30T00:00:24"/>
    <n v="0"/>
    <n v="0"/>
    <n v="24"/>
    <n v="24"/>
  </r>
  <r>
    <s v="6561564994"/>
    <d v="2017-07-11T00:00:00"/>
    <d v="1899-12-30T08:51:48"/>
    <d v="1899-12-30T08:53:33"/>
    <n v="11"/>
    <x v="0"/>
    <x v="1"/>
    <x v="1"/>
    <d v="1899-12-30T00:01:45"/>
    <n v="0"/>
    <n v="1"/>
    <n v="45"/>
    <n v="105"/>
  </r>
  <r>
    <s v="1207918"/>
    <d v="2017-07-11T00:00:00"/>
    <d v="1899-12-30T08:58:43"/>
    <d v="1899-12-30T09:02:30"/>
    <n v="11"/>
    <x v="0"/>
    <x v="0"/>
    <x v="0"/>
    <d v="1899-12-30T00:03:47"/>
    <n v="0"/>
    <n v="3"/>
    <n v="47"/>
    <n v="227"/>
  </r>
  <r>
    <s v="66800387"/>
    <d v="2017-07-11T00:00:00"/>
    <d v="1899-12-30T09:02:39"/>
    <d v="1899-12-30T09:08:15"/>
    <n v="11"/>
    <x v="1"/>
    <x v="1"/>
    <x v="0"/>
    <d v="1899-12-30T00:05:36"/>
    <n v="0"/>
    <n v="5"/>
    <n v="36"/>
    <n v="336"/>
  </r>
  <r>
    <s v="49093359"/>
    <d v="2017-07-11T00:00:00"/>
    <d v="1899-12-30T09:02:49"/>
    <d v="1899-12-30T09:09:12"/>
    <n v="11"/>
    <x v="1"/>
    <x v="1"/>
    <x v="0"/>
    <d v="1899-12-30T00:06:23"/>
    <n v="0"/>
    <n v="6"/>
    <n v="23"/>
    <n v="383"/>
  </r>
  <r>
    <s v="2252239"/>
    <d v="2017-07-11T00:00:00"/>
    <d v="1899-12-30T09:10:34"/>
    <d v="1899-12-30T09:22:06"/>
    <n v="11"/>
    <x v="0"/>
    <x v="0"/>
    <x v="0"/>
    <d v="1899-12-30T00:11:32"/>
    <n v="0"/>
    <n v="11"/>
    <n v="32"/>
    <n v="692"/>
  </r>
  <r>
    <s v="4925279"/>
    <d v="2017-07-11T00:00:00"/>
    <d v="1899-12-30T09:14:32"/>
    <d v="1899-12-30T09:20:35"/>
    <n v="11"/>
    <x v="0"/>
    <x v="0"/>
    <x v="0"/>
    <d v="1899-12-30T00:06:03"/>
    <n v="0"/>
    <n v="6"/>
    <n v="3"/>
    <n v="363"/>
  </r>
  <r>
    <s v="25459710"/>
    <d v="2017-07-11T00:00:00"/>
    <d v="1899-12-30T09:18:41"/>
    <d v="1899-12-30T09:28:12"/>
    <n v="11"/>
    <x v="1"/>
    <x v="1"/>
    <x v="0"/>
    <d v="1899-12-30T00:09:31"/>
    <n v="0"/>
    <n v="9"/>
    <n v="31"/>
    <n v="571"/>
  </r>
  <r>
    <s v="3943994"/>
    <d v="2017-07-11T00:00:00"/>
    <d v="1899-12-30T09:24:28"/>
    <d v="1899-12-30T09:35:03"/>
    <n v="11"/>
    <x v="0"/>
    <x v="0"/>
    <x v="0"/>
    <d v="1899-12-30T00:10:35"/>
    <n v="0"/>
    <n v="10"/>
    <n v="35"/>
    <n v="635"/>
  </r>
  <r>
    <s v="2109147679"/>
    <d v="2017-07-11T00:00:00"/>
    <d v="1899-12-30T09:25:21"/>
    <d v="1899-12-30T09:40:39"/>
    <n v="11"/>
    <x v="0"/>
    <x v="1"/>
    <x v="1"/>
    <d v="1899-12-30T00:15:18"/>
    <n v="0"/>
    <n v="15"/>
    <n v="18"/>
    <n v="918"/>
  </r>
  <r>
    <s v="9967649"/>
    <d v="2017-07-11T00:00:00"/>
    <d v="1899-12-30T09:31:06"/>
    <d v="1899-12-30T09:42:10"/>
    <n v="11"/>
    <x v="0"/>
    <x v="0"/>
    <x v="0"/>
    <d v="1899-12-30T00:11:04"/>
    <n v="0"/>
    <n v="11"/>
    <n v="4"/>
    <n v="664"/>
  </r>
  <r>
    <s v="2947660"/>
    <d v="2017-07-11T00:00:00"/>
    <d v="1899-12-30T09:33:22"/>
    <d v="1899-12-30T09:42:29"/>
    <n v="11"/>
    <x v="0"/>
    <x v="0"/>
    <x v="0"/>
    <d v="1899-12-30T00:09:07"/>
    <n v="0"/>
    <n v="9"/>
    <n v="7"/>
    <n v="547"/>
  </r>
  <r>
    <s v="6492842"/>
    <d v="2017-07-11T00:00:00"/>
    <d v="1899-12-30T09:41:28"/>
    <d v="1899-12-30T09:50:28"/>
    <n v="11"/>
    <x v="0"/>
    <x v="0"/>
    <x v="0"/>
    <d v="1899-12-30T00:09:00"/>
    <n v="0"/>
    <n v="9"/>
    <n v="0"/>
    <n v="540"/>
  </r>
  <r>
    <s v="70730125"/>
    <d v="2017-07-11T00:00:00"/>
    <d v="1899-12-30T09:47:12"/>
    <d v="1899-12-30T10:02:09"/>
    <n v="11"/>
    <x v="1"/>
    <x v="1"/>
    <x v="0"/>
    <d v="1899-12-30T00:14:57"/>
    <n v="0"/>
    <n v="14"/>
    <n v="57"/>
    <n v="897"/>
  </r>
  <r>
    <s v="4056361"/>
    <d v="2017-07-11T00:00:00"/>
    <d v="1899-12-30T09:53:51"/>
    <d v="1899-12-30T10:02:34"/>
    <n v="11"/>
    <x v="0"/>
    <x v="0"/>
    <x v="0"/>
    <d v="1899-12-30T00:08:43"/>
    <n v="0"/>
    <n v="8"/>
    <n v="43"/>
    <n v="523"/>
  </r>
  <r>
    <s v="12721215"/>
    <d v="2017-07-11T00:00:00"/>
    <d v="1899-12-30T09:56:37"/>
    <d v="1899-12-30T10:04:36"/>
    <n v="11"/>
    <x v="1"/>
    <x v="1"/>
    <x v="0"/>
    <d v="1899-12-30T00:07:59"/>
    <n v="0"/>
    <n v="7"/>
    <n v="59"/>
    <n v="479"/>
  </r>
  <r>
    <s v="4566750"/>
    <d v="2017-07-11T00:00:00"/>
    <d v="1899-12-30T10:00:00"/>
    <d v="1899-12-30T10:07:33"/>
    <n v="11"/>
    <x v="0"/>
    <x v="0"/>
    <x v="0"/>
    <d v="1899-12-30T00:07:33"/>
    <n v="0"/>
    <n v="7"/>
    <n v="33"/>
    <n v="453"/>
  </r>
  <r>
    <s v="7279106"/>
    <d v="2017-07-11T00:00:00"/>
    <d v="1899-12-30T10:03:52"/>
    <d v="1899-12-30T10:19:14"/>
    <n v="11"/>
    <x v="0"/>
    <x v="0"/>
    <x v="0"/>
    <d v="1899-12-30T00:15:22"/>
    <n v="0"/>
    <n v="15"/>
    <n v="22"/>
    <n v="922"/>
  </r>
  <r>
    <s v="3824660"/>
    <d v="2017-07-11T00:00:00"/>
    <d v="1899-12-30T10:10:20"/>
    <d v="1899-12-30T10:22:21"/>
    <n v="11"/>
    <x v="0"/>
    <x v="0"/>
    <x v="0"/>
    <d v="1899-12-30T00:12:01"/>
    <n v="0"/>
    <n v="12"/>
    <n v="1"/>
    <n v="721"/>
  </r>
  <r>
    <s v="5815339"/>
    <d v="2017-07-11T00:00:00"/>
    <d v="1899-12-30T10:16:35"/>
    <d v="1899-12-30T10:23:08"/>
    <n v="11"/>
    <x v="0"/>
    <x v="0"/>
    <x v="0"/>
    <d v="1899-12-30T00:06:33"/>
    <n v="0"/>
    <n v="6"/>
    <n v="33"/>
    <n v="393"/>
  </r>
  <r>
    <s v="77946476"/>
    <d v="2017-07-11T00:00:00"/>
    <d v="1899-12-30T10:19:08"/>
    <d v="1899-12-30T10:19:33"/>
    <n v="11"/>
    <x v="1"/>
    <x v="1"/>
    <x v="0"/>
    <d v="1899-12-30T00:00:25"/>
    <n v="0"/>
    <n v="0"/>
    <n v="25"/>
    <n v="25"/>
  </r>
  <r>
    <s v="84589848"/>
    <d v="2017-07-11T00:00:00"/>
    <d v="1899-12-30T10:26:58"/>
    <d v="1899-12-30T10:30:12"/>
    <n v="11"/>
    <x v="1"/>
    <x v="1"/>
    <x v="0"/>
    <d v="1899-12-30T00:03:14"/>
    <n v="0"/>
    <n v="3"/>
    <n v="14"/>
    <n v="194"/>
  </r>
  <r>
    <s v="4501823"/>
    <d v="2017-07-11T00:00:00"/>
    <d v="1899-12-30T10:33:48"/>
    <d v="1899-12-30T10:43:33"/>
    <n v="11"/>
    <x v="0"/>
    <x v="0"/>
    <x v="0"/>
    <d v="1899-12-30T00:09:45"/>
    <n v="0"/>
    <n v="9"/>
    <n v="45"/>
    <n v="585"/>
  </r>
  <r>
    <s v="38244568"/>
    <d v="2017-07-11T00:00:00"/>
    <d v="1899-12-30T10:39:06"/>
    <d v="1899-12-30T10:50:52"/>
    <n v="11"/>
    <x v="1"/>
    <x v="1"/>
    <x v="0"/>
    <d v="1899-12-30T00:11:46"/>
    <n v="0"/>
    <n v="11"/>
    <n v="46"/>
    <n v="706"/>
  </r>
  <r>
    <s v="3613950"/>
    <d v="2017-07-11T00:00:00"/>
    <d v="1899-12-30T10:43:04"/>
    <d v="1899-12-30T10:44:45"/>
    <n v="11"/>
    <x v="0"/>
    <x v="0"/>
    <x v="0"/>
    <d v="1899-12-30T00:01:41"/>
    <n v="0"/>
    <n v="1"/>
    <n v="41"/>
    <n v="101"/>
  </r>
  <r>
    <s v="5750819"/>
    <d v="2017-07-11T00:00:00"/>
    <d v="1899-12-30T10:44:25"/>
    <d v="1899-12-30T10:52:06"/>
    <n v="11"/>
    <x v="0"/>
    <x v="0"/>
    <x v="0"/>
    <d v="1899-12-30T00:07:41"/>
    <n v="0"/>
    <n v="7"/>
    <n v="41"/>
    <n v="461"/>
  </r>
  <r>
    <s v="63291235"/>
    <d v="2017-07-11T00:00:00"/>
    <d v="1899-12-30T10:49:19"/>
    <d v="1899-12-30T10:54:11"/>
    <n v="11"/>
    <x v="1"/>
    <x v="1"/>
    <x v="0"/>
    <d v="1899-12-30T00:04:52"/>
    <n v="0"/>
    <n v="4"/>
    <n v="52"/>
    <n v="292"/>
  </r>
  <r>
    <s v="3198725"/>
    <d v="2017-07-11T00:00:00"/>
    <d v="1899-12-30T10:50:16"/>
    <d v="1899-12-30T10:58:38"/>
    <n v="11"/>
    <x v="0"/>
    <x v="0"/>
    <x v="0"/>
    <d v="1899-12-30T00:08:22"/>
    <n v="0"/>
    <n v="8"/>
    <n v="22"/>
    <n v="502"/>
  </r>
  <r>
    <s v="6248157784"/>
    <d v="2017-07-11T00:00:00"/>
    <d v="1899-12-30T10:54:51"/>
    <d v="1899-12-30T10:57:38"/>
    <n v="11"/>
    <x v="0"/>
    <x v="1"/>
    <x v="1"/>
    <d v="1899-12-30T00:02:47"/>
    <n v="0"/>
    <n v="2"/>
    <n v="47"/>
    <n v="167"/>
  </r>
  <r>
    <s v="6607648"/>
    <d v="2017-07-11T00:00:00"/>
    <d v="1899-12-30T11:00:35"/>
    <d v="1899-12-30T11:16:36"/>
    <n v="11"/>
    <x v="0"/>
    <x v="0"/>
    <x v="0"/>
    <d v="1899-12-30T00:16:01"/>
    <n v="0"/>
    <n v="16"/>
    <n v="1"/>
    <n v="961"/>
  </r>
  <r>
    <s v="5340881"/>
    <d v="2017-07-11T00:00:00"/>
    <d v="1899-12-30T11:08:21"/>
    <d v="1899-12-30T11:10:50"/>
    <n v="11"/>
    <x v="0"/>
    <x v="0"/>
    <x v="0"/>
    <d v="1899-12-30T00:02:29"/>
    <n v="0"/>
    <n v="2"/>
    <n v="29"/>
    <n v="149"/>
  </r>
  <r>
    <s v="99162491"/>
    <d v="2017-07-11T00:00:00"/>
    <d v="1899-12-30T11:13:02"/>
    <d v="1899-12-30T11:13:56"/>
    <n v="11"/>
    <x v="1"/>
    <x v="1"/>
    <x v="0"/>
    <d v="1899-12-30T00:00:54"/>
    <n v="0"/>
    <n v="0"/>
    <n v="54"/>
    <n v="54"/>
  </r>
  <r>
    <s v="3072421"/>
    <d v="2017-07-11T00:00:00"/>
    <d v="1899-12-30T11:15:58"/>
    <d v="1899-12-30T11:27:50"/>
    <n v="11"/>
    <x v="0"/>
    <x v="0"/>
    <x v="0"/>
    <d v="1899-12-30T00:11:52"/>
    <n v="0"/>
    <n v="11"/>
    <n v="52"/>
    <n v="712"/>
  </r>
  <r>
    <s v="1909553"/>
    <d v="2017-07-11T00:00:00"/>
    <d v="1899-12-30T11:19:35"/>
    <d v="1899-12-30T11:27:48"/>
    <n v="11"/>
    <x v="0"/>
    <x v="0"/>
    <x v="0"/>
    <d v="1899-12-30T00:08:13"/>
    <n v="0"/>
    <n v="8"/>
    <n v="13"/>
    <n v="493"/>
  </r>
  <r>
    <s v="62836073"/>
    <d v="2017-07-11T00:00:00"/>
    <d v="1899-12-30T11:27:27"/>
    <d v="1899-12-30T11:33:38"/>
    <n v="11"/>
    <x v="1"/>
    <x v="1"/>
    <x v="0"/>
    <d v="1899-12-30T00:06:11"/>
    <n v="0"/>
    <n v="6"/>
    <n v="11"/>
    <n v="371"/>
  </r>
  <r>
    <s v="9566647"/>
    <d v="2017-07-11T00:00:00"/>
    <d v="1899-12-30T11:31:17"/>
    <d v="1899-12-30T11:45:11"/>
    <n v="11"/>
    <x v="0"/>
    <x v="0"/>
    <x v="0"/>
    <d v="1899-12-30T00:13:54"/>
    <n v="0"/>
    <n v="13"/>
    <n v="54"/>
    <n v="834"/>
  </r>
  <r>
    <s v="5833452"/>
    <d v="2017-07-11T00:00:00"/>
    <d v="1899-12-30T11:38:34"/>
    <d v="1899-12-30T11:52:50"/>
    <n v="11"/>
    <x v="0"/>
    <x v="0"/>
    <x v="0"/>
    <d v="1899-12-30T00:14:16"/>
    <n v="0"/>
    <n v="14"/>
    <n v="16"/>
    <n v="856"/>
  </r>
  <r>
    <s v="10760583"/>
    <d v="2017-07-11T00:00:00"/>
    <d v="1899-12-30T11:45:31"/>
    <d v="1899-12-30T11:47:40"/>
    <n v="11"/>
    <x v="1"/>
    <x v="1"/>
    <x v="0"/>
    <d v="1899-12-30T00:02:09"/>
    <n v="0"/>
    <n v="2"/>
    <n v="9"/>
    <n v="129"/>
  </r>
  <r>
    <s v="39669014"/>
    <d v="2017-07-11T00:00:00"/>
    <d v="1899-12-30T11:46:07"/>
    <d v="1899-12-30T11:46:47"/>
    <n v="11"/>
    <x v="1"/>
    <x v="1"/>
    <x v="0"/>
    <d v="1899-12-30T00:00:40"/>
    <n v="0"/>
    <n v="0"/>
    <n v="40"/>
    <n v="40"/>
  </r>
  <r>
    <s v="5147651"/>
    <d v="2017-07-11T00:00:00"/>
    <d v="1899-12-30T11:51:21"/>
    <d v="1899-12-30T11:54:06"/>
    <n v="11"/>
    <x v="0"/>
    <x v="0"/>
    <x v="0"/>
    <d v="1899-12-30T00:02:45"/>
    <n v="0"/>
    <n v="2"/>
    <n v="45"/>
    <n v="165"/>
  </r>
  <r>
    <s v="41144838"/>
    <d v="2017-07-11T00:00:00"/>
    <d v="1899-12-30T11:59:16"/>
    <d v="1899-12-30T12:13:25"/>
    <n v="11"/>
    <x v="1"/>
    <x v="1"/>
    <x v="0"/>
    <d v="1899-12-30T00:14:09"/>
    <n v="0"/>
    <n v="14"/>
    <n v="9"/>
    <n v="849"/>
  </r>
  <r>
    <s v="1332513"/>
    <d v="2017-07-11T00:00:00"/>
    <d v="1899-12-30T12:04:42"/>
    <d v="1899-12-30T12:05:52"/>
    <n v="11"/>
    <x v="0"/>
    <x v="0"/>
    <x v="0"/>
    <d v="1899-12-30T00:01:10"/>
    <n v="0"/>
    <n v="1"/>
    <n v="10"/>
    <n v="70"/>
  </r>
  <r>
    <s v="7743548"/>
    <d v="2017-07-11T00:00:00"/>
    <d v="1899-12-30T12:05:25"/>
    <d v="1899-12-30T12:13:04"/>
    <n v="11"/>
    <x v="0"/>
    <x v="0"/>
    <x v="0"/>
    <d v="1899-12-30T00:07:39"/>
    <n v="0"/>
    <n v="7"/>
    <n v="39"/>
    <n v="459"/>
  </r>
  <r>
    <s v="7451541965"/>
    <d v="2017-07-11T00:00:00"/>
    <d v="1899-12-30T12:12:29"/>
    <d v="1899-12-30T12:19:04"/>
    <n v="11"/>
    <x v="0"/>
    <x v="1"/>
    <x v="1"/>
    <d v="1899-12-30T00:06:35"/>
    <n v="0"/>
    <n v="6"/>
    <n v="35"/>
    <n v="395"/>
  </r>
  <r>
    <s v="2109147679"/>
    <d v="2017-07-11T00:00:00"/>
    <d v="1899-12-30T12:18:28"/>
    <d v="1899-12-30T12:24:00"/>
    <n v="11"/>
    <x v="0"/>
    <x v="1"/>
    <x v="1"/>
    <d v="1899-12-30T00:05:32"/>
    <n v="0"/>
    <n v="5"/>
    <n v="32"/>
    <n v="332"/>
  </r>
  <r>
    <s v="5022247"/>
    <d v="2017-07-11T00:00:00"/>
    <d v="1899-12-30T12:26:42"/>
    <d v="1899-12-30T12:40:28"/>
    <n v="11"/>
    <x v="0"/>
    <x v="0"/>
    <x v="0"/>
    <d v="1899-12-30T00:13:46"/>
    <n v="0"/>
    <n v="13"/>
    <n v="46"/>
    <n v="826"/>
  </r>
  <r>
    <s v="2920581"/>
    <d v="2017-07-11T00:00:00"/>
    <d v="1899-12-30T12:34:33"/>
    <d v="1899-12-30T12:44:56"/>
    <n v="11"/>
    <x v="0"/>
    <x v="0"/>
    <x v="0"/>
    <d v="1899-12-30T00:10:23"/>
    <n v="0"/>
    <n v="10"/>
    <n v="23"/>
    <n v="623"/>
  </r>
  <r>
    <s v="7126980"/>
    <d v="2017-07-11T00:00:00"/>
    <d v="1899-12-30T12:37:20"/>
    <d v="1899-12-30T12:50:37"/>
    <n v="11"/>
    <x v="0"/>
    <x v="0"/>
    <x v="0"/>
    <d v="1899-12-30T00:13:17"/>
    <n v="0"/>
    <n v="13"/>
    <n v="17"/>
    <n v="797"/>
  </r>
  <r>
    <s v="54006070"/>
    <d v="2017-07-11T00:00:00"/>
    <d v="1899-12-30T12:45:34"/>
    <d v="1899-12-30T12:47:52"/>
    <n v="11"/>
    <x v="1"/>
    <x v="1"/>
    <x v="0"/>
    <d v="1899-12-30T00:02:18"/>
    <n v="0"/>
    <n v="2"/>
    <n v="18"/>
    <n v="138"/>
  </r>
  <r>
    <s v="8672651"/>
    <d v="2017-07-11T00:00:00"/>
    <d v="1899-12-30T12:48:59"/>
    <d v="1899-12-30T13:04:16"/>
    <n v="11"/>
    <x v="0"/>
    <x v="0"/>
    <x v="0"/>
    <d v="1899-12-30T00:15:17"/>
    <n v="0"/>
    <n v="15"/>
    <n v="17"/>
    <n v="917"/>
  </r>
  <r>
    <s v="54136845"/>
    <d v="2017-07-11T00:00:00"/>
    <d v="1899-12-30T12:56:27"/>
    <d v="1899-12-30T12:58:56"/>
    <n v="11"/>
    <x v="1"/>
    <x v="1"/>
    <x v="0"/>
    <d v="1899-12-30T00:02:29"/>
    <n v="0"/>
    <n v="2"/>
    <n v="29"/>
    <n v="149"/>
  </r>
  <r>
    <s v="5223970"/>
    <d v="2017-07-11T00:00:00"/>
    <d v="1899-12-30T12:56:27"/>
    <d v="1899-12-30T13:12:40"/>
    <n v="11"/>
    <x v="0"/>
    <x v="0"/>
    <x v="0"/>
    <d v="1899-12-30T00:16:13"/>
    <n v="0"/>
    <n v="16"/>
    <n v="13"/>
    <n v="973"/>
  </r>
  <r>
    <s v="4264808"/>
    <d v="2017-07-11T00:00:00"/>
    <d v="1899-12-30T12:56:53"/>
    <d v="1899-12-30T13:13:02"/>
    <n v="11"/>
    <x v="0"/>
    <x v="0"/>
    <x v="0"/>
    <d v="1899-12-30T00:16:09"/>
    <n v="0"/>
    <n v="16"/>
    <n v="9"/>
    <n v="969"/>
  </r>
  <r>
    <s v="5790304"/>
    <d v="2017-07-11T00:00:00"/>
    <d v="1899-12-30T12:56:55"/>
    <d v="1899-12-30T12:57:58"/>
    <n v="11"/>
    <x v="0"/>
    <x v="0"/>
    <x v="0"/>
    <d v="1899-12-30T00:01:03"/>
    <n v="0"/>
    <n v="1"/>
    <n v="3"/>
    <n v="63"/>
  </r>
  <r>
    <s v="13484133"/>
    <d v="2017-07-11T00:00:00"/>
    <d v="1899-12-30T12:59:35"/>
    <d v="1899-12-30T13:05:55"/>
    <n v="11"/>
    <x v="1"/>
    <x v="1"/>
    <x v="0"/>
    <d v="1899-12-30T00:06:20"/>
    <n v="0"/>
    <n v="6"/>
    <n v="20"/>
    <n v="380"/>
  </r>
  <r>
    <s v="6269166"/>
    <d v="2017-07-11T00:00:00"/>
    <d v="1899-12-30T13:03:29"/>
    <d v="1899-12-30T13:17:07"/>
    <n v="11"/>
    <x v="0"/>
    <x v="0"/>
    <x v="0"/>
    <d v="1899-12-30T00:13:38"/>
    <n v="0"/>
    <n v="13"/>
    <n v="38"/>
    <n v="818"/>
  </r>
  <r>
    <s v="5089019"/>
    <d v="2017-07-11T00:00:00"/>
    <d v="1899-12-30T13:03:49"/>
    <d v="1899-12-30T13:10:52"/>
    <n v="11"/>
    <x v="0"/>
    <x v="0"/>
    <x v="0"/>
    <d v="1899-12-30T00:07:03"/>
    <n v="0"/>
    <n v="7"/>
    <n v="3"/>
    <n v="423"/>
  </r>
  <r>
    <s v="6994188"/>
    <d v="2017-07-11T00:00:00"/>
    <d v="1899-12-30T13:09:05"/>
    <d v="1899-12-30T13:19:56"/>
    <n v="11"/>
    <x v="0"/>
    <x v="0"/>
    <x v="0"/>
    <d v="1899-12-30T00:10:51"/>
    <n v="0"/>
    <n v="10"/>
    <n v="51"/>
    <n v="651"/>
  </r>
  <r>
    <s v="16883712"/>
    <d v="2017-07-11T00:00:00"/>
    <d v="1899-12-30T13:13:01"/>
    <d v="1899-12-30T13:21:32"/>
    <n v="11"/>
    <x v="1"/>
    <x v="1"/>
    <x v="0"/>
    <d v="1899-12-30T00:08:31"/>
    <n v="0"/>
    <n v="8"/>
    <n v="31"/>
    <n v="511"/>
  </r>
  <r>
    <s v="2781512"/>
    <d v="2017-07-11T00:00:00"/>
    <d v="1899-12-30T13:17:24"/>
    <d v="1899-12-30T13:30:54"/>
    <n v="11"/>
    <x v="0"/>
    <x v="0"/>
    <x v="0"/>
    <d v="1899-12-30T00:13:30"/>
    <n v="0"/>
    <n v="13"/>
    <n v="30"/>
    <n v="810"/>
  </r>
  <r>
    <s v="4273704"/>
    <d v="2017-07-11T00:00:00"/>
    <d v="1899-12-30T13:18:05"/>
    <d v="1899-12-30T13:29:35"/>
    <n v="11"/>
    <x v="0"/>
    <x v="0"/>
    <x v="0"/>
    <d v="1899-12-30T00:11:30"/>
    <n v="0"/>
    <n v="11"/>
    <n v="30"/>
    <n v="690"/>
  </r>
  <r>
    <s v="3707498"/>
    <d v="2017-07-11T00:00:00"/>
    <d v="1899-12-30T13:26:09"/>
    <d v="1899-12-30T13:37:57"/>
    <n v="11"/>
    <x v="0"/>
    <x v="0"/>
    <x v="0"/>
    <d v="1899-12-30T00:11:48"/>
    <n v="0"/>
    <n v="11"/>
    <n v="48"/>
    <n v="708"/>
  </r>
  <r>
    <s v="3407358"/>
    <d v="2017-07-11T00:00:00"/>
    <d v="1899-12-30T13:34:28"/>
    <d v="1899-12-30T13:36:09"/>
    <n v="11"/>
    <x v="0"/>
    <x v="0"/>
    <x v="0"/>
    <d v="1899-12-30T00:01:41"/>
    <n v="0"/>
    <n v="1"/>
    <n v="41"/>
    <n v="101"/>
  </r>
  <r>
    <s v="5251861"/>
    <d v="2017-07-11T00:00:00"/>
    <d v="1899-12-30T13:39:57"/>
    <d v="1899-12-30T13:42:57"/>
    <n v="11"/>
    <x v="0"/>
    <x v="0"/>
    <x v="0"/>
    <d v="1899-12-30T00:03:00"/>
    <n v="0"/>
    <n v="3"/>
    <n v="0"/>
    <n v="180"/>
  </r>
  <r>
    <s v="7473070"/>
    <d v="2017-07-11T00:00:00"/>
    <d v="1899-12-30T13:43:28"/>
    <d v="1899-12-30T13:59:35"/>
    <n v="11"/>
    <x v="0"/>
    <x v="0"/>
    <x v="0"/>
    <d v="1899-12-30T00:16:07"/>
    <n v="0"/>
    <n v="16"/>
    <n v="7"/>
    <n v="967"/>
  </r>
  <r>
    <s v="3596504"/>
    <d v="2017-07-11T00:00:00"/>
    <d v="1899-12-30T13:49:20"/>
    <d v="1899-12-30T13:59:33"/>
    <n v="11"/>
    <x v="0"/>
    <x v="0"/>
    <x v="0"/>
    <d v="1899-12-30T00:10:13"/>
    <n v="0"/>
    <n v="10"/>
    <n v="13"/>
    <n v="613"/>
  </r>
  <r>
    <s v="9620982"/>
    <d v="2017-07-11T00:00:00"/>
    <d v="1899-12-30T13:49:21"/>
    <d v="1899-12-30T13:59:40"/>
    <n v="11"/>
    <x v="0"/>
    <x v="0"/>
    <x v="0"/>
    <d v="1899-12-30T00:10:19"/>
    <n v="0"/>
    <n v="10"/>
    <n v="19"/>
    <n v="619"/>
  </r>
  <r>
    <s v="93696449"/>
    <d v="2017-07-11T00:00:00"/>
    <d v="1899-12-30T13:54:20"/>
    <d v="1899-12-30T13:54:35"/>
    <n v="11"/>
    <x v="1"/>
    <x v="1"/>
    <x v="0"/>
    <d v="1899-12-30T00:00:15"/>
    <n v="0"/>
    <n v="0"/>
    <n v="15"/>
    <n v="15"/>
  </r>
  <r>
    <s v="6833658"/>
    <d v="2017-07-11T00:00:00"/>
    <d v="1899-12-30T13:58:38"/>
    <d v="1899-12-30T14:02:06"/>
    <n v="11"/>
    <x v="0"/>
    <x v="0"/>
    <x v="0"/>
    <d v="1899-12-30T00:03:28"/>
    <n v="0"/>
    <n v="3"/>
    <n v="28"/>
    <n v="208"/>
  </r>
  <r>
    <s v="85422307"/>
    <d v="2017-07-11T00:00:00"/>
    <d v="1899-12-30T14:04:39"/>
    <d v="1899-12-30T14:09:43"/>
    <n v="11"/>
    <x v="1"/>
    <x v="1"/>
    <x v="0"/>
    <d v="1899-12-30T00:05:04"/>
    <n v="0"/>
    <n v="5"/>
    <n v="4"/>
    <n v="304"/>
  </r>
  <r>
    <s v="6191682"/>
    <d v="2017-07-11T00:00:00"/>
    <d v="1899-12-30T14:05:27"/>
    <d v="1899-12-30T14:20:15"/>
    <n v="11"/>
    <x v="0"/>
    <x v="0"/>
    <x v="0"/>
    <d v="1899-12-30T00:14:48"/>
    <n v="0"/>
    <n v="14"/>
    <n v="48"/>
    <n v="888"/>
  </r>
  <r>
    <s v="6461167"/>
    <d v="2017-07-11T00:00:00"/>
    <d v="1899-12-30T14:08:07"/>
    <d v="1899-12-30T14:15:30"/>
    <n v="11"/>
    <x v="0"/>
    <x v="0"/>
    <x v="0"/>
    <d v="1899-12-30T00:07:23"/>
    <n v="0"/>
    <n v="7"/>
    <n v="23"/>
    <n v="443"/>
  </r>
  <r>
    <s v="8270097"/>
    <d v="2017-07-11T00:00:00"/>
    <d v="1899-12-30T14:09:39"/>
    <d v="1899-12-30T14:12:44"/>
    <n v="11"/>
    <x v="0"/>
    <x v="0"/>
    <x v="0"/>
    <d v="1899-12-30T00:03:05"/>
    <n v="0"/>
    <n v="3"/>
    <n v="5"/>
    <n v="185"/>
  </r>
  <r>
    <s v="8982137"/>
    <d v="2017-07-11T00:00:00"/>
    <d v="1899-12-30T14:09:45"/>
    <d v="1899-12-30T14:22:03"/>
    <n v="11"/>
    <x v="0"/>
    <x v="0"/>
    <x v="0"/>
    <d v="1899-12-30T00:12:18"/>
    <n v="0"/>
    <n v="12"/>
    <n v="18"/>
    <n v="738"/>
  </r>
  <r>
    <s v="47677051"/>
    <d v="2017-07-11T00:00:00"/>
    <d v="1899-12-30T14:14:56"/>
    <d v="1899-12-30T14:29:43"/>
    <n v="11"/>
    <x v="1"/>
    <x v="1"/>
    <x v="0"/>
    <d v="1899-12-30T00:14:47"/>
    <n v="0"/>
    <n v="14"/>
    <n v="47"/>
    <n v="887"/>
  </r>
  <r>
    <s v="76139570"/>
    <d v="2017-07-11T00:00:00"/>
    <d v="1899-12-30T14:18:09"/>
    <d v="1899-12-30T14:24:43"/>
    <n v="11"/>
    <x v="1"/>
    <x v="1"/>
    <x v="0"/>
    <d v="1899-12-30T00:06:34"/>
    <n v="0"/>
    <n v="6"/>
    <n v="34"/>
    <n v="394"/>
  </r>
  <r>
    <s v="62016185"/>
    <d v="2017-07-11T00:00:00"/>
    <d v="1899-12-30T14:24:32"/>
    <d v="1899-12-30T14:34:22"/>
    <n v="11"/>
    <x v="1"/>
    <x v="1"/>
    <x v="0"/>
    <d v="1899-12-30T00:09:50"/>
    <n v="0"/>
    <n v="9"/>
    <n v="50"/>
    <n v="590"/>
  </r>
  <r>
    <s v="93696449"/>
    <d v="2017-07-11T00:00:00"/>
    <d v="1899-12-30T14:25:07"/>
    <d v="1899-12-30T14:36:17"/>
    <n v="11"/>
    <x v="1"/>
    <x v="1"/>
    <x v="0"/>
    <d v="1899-12-30T00:11:10"/>
    <n v="0"/>
    <n v="11"/>
    <n v="10"/>
    <n v="670"/>
  </r>
  <r>
    <s v="7914439"/>
    <d v="2017-07-11T00:00:00"/>
    <d v="1899-12-30T14:28:37"/>
    <d v="1899-12-30T14:45:01"/>
    <n v="11"/>
    <x v="0"/>
    <x v="0"/>
    <x v="0"/>
    <d v="1899-12-30T00:16:24"/>
    <n v="0"/>
    <n v="16"/>
    <n v="24"/>
    <n v="984"/>
  </r>
  <r>
    <s v="38047574"/>
    <d v="2017-07-11T00:00:00"/>
    <d v="1899-12-30T14:34:23"/>
    <d v="1899-12-30T14:45:28"/>
    <n v="11"/>
    <x v="1"/>
    <x v="1"/>
    <x v="0"/>
    <d v="1899-12-30T00:11:05"/>
    <n v="0"/>
    <n v="11"/>
    <n v="5"/>
    <n v="665"/>
  </r>
  <r>
    <s v="3184339"/>
    <d v="2017-07-11T00:00:00"/>
    <d v="1899-12-30T14:40:59"/>
    <d v="1899-12-30T14:42:09"/>
    <n v="11"/>
    <x v="0"/>
    <x v="0"/>
    <x v="0"/>
    <d v="1899-12-30T00:01:10"/>
    <n v="0"/>
    <n v="1"/>
    <n v="10"/>
    <n v="70"/>
  </r>
  <r>
    <s v="8126744698"/>
    <d v="2017-07-11T00:00:00"/>
    <d v="1899-12-30T14:47:58"/>
    <d v="1899-12-30T14:50:44"/>
    <n v="11"/>
    <x v="0"/>
    <x v="1"/>
    <x v="1"/>
    <d v="1899-12-30T00:02:46"/>
    <n v="0"/>
    <n v="2"/>
    <n v="46"/>
    <n v="166"/>
  </r>
  <r>
    <s v="52391912"/>
    <d v="2017-07-11T00:00:00"/>
    <d v="1899-12-30T14:53:46"/>
    <d v="1899-12-30T14:59:39"/>
    <n v="11"/>
    <x v="1"/>
    <x v="1"/>
    <x v="0"/>
    <d v="1899-12-30T00:05:53"/>
    <n v="0"/>
    <n v="5"/>
    <n v="53"/>
    <n v="353"/>
  </r>
  <r>
    <s v="1223943"/>
    <d v="2017-07-11T00:00:00"/>
    <d v="1899-12-30T15:00:19"/>
    <d v="1899-12-30T15:10:28"/>
    <n v="11"/>
    <x v="0"/>
    <x v="0"/>
    <x v="0"/>
    <d v="1899-12-30T00:10:09"/>
    <n v="0"/>
    <n v="10"/>
    <n v="9"/>
    <n v="609"/>
  </r>
  <r>
    <s v="14201334"/>
    <d v="2017-07-12T00:00:00"/>
    <d v="1899-12-30T08:03:23"/>
    <d v="1899-12-30T08:11:24"/>
    <n v="12"/>
    <x v="1"/>
    <x v="1"/>
    <x v="0"/>
    <d v="1899-12-30T00:08:01"/>
    <n v="0"/>
    <n v="8"/>
    <n v="1"/>
    <n v="481"/>
  </r>
  <r>
    <s v="1972250241"/>
    <d v="2017-07-12T00:00:00"/>
    <d v="1899-12-30T08:05:31"/>
    <d v="1899-12-30T08:06:25"/>
    <n v="12"/>
    <x v="0"/>
    <x v="1"/>
    <x v="1"/>
    <d v="1899-12-30T00:00:54"/>
    <n v="0"/>
    <n v="0"/>
    <n v="54"/>
    <n v="54"/>
  </r>
  <r>
    <s v="3028093"/>
    <d v="2017-07-12T00:00:00"/>
    <d v="1899-12-30T08:12:16"/>
    <d v="1899-12-30T08:15:00"/>
    <n v="12"/>
    <x v="0"/>
    <x v="0"/>
    <x v="0"/>
    <d v="1899-12-30T00:02:44"/>
    <n v="0"/>
    <n v="2"/>
    <n v="44"/>
    <n v="164"/>
  </r>
  <r>
    <s v="27487200"/>
    <d v="2017-07-12T00:00:00"/>
    <d v="1899-12-30T08:18:55"/>
    <d v="1899-12-30T08:31:16"/>
    <n v="12"/>
    <x v="1"/>
    <x v="1"/>
    <x v="0"/>
    <d v="1899-12-30T00:12:21"/>
    <n v="0"/>
    <n v="12"/>
    <n v="21"/>
    <n v="741"/>
  </r>
  <r>
    <s v="7377702"/>
    <d v="2017-07-12T00:00:00"/>
    <d v="1899-12-30T08:20:00"/>
    <d v="1899-12-30T08:28:45"/>
    <n v="12"/>
    <x v="0"/>
    <x v="0"/>
    <x v="0"/>
    <d v="1899-12-30T00:08:45"/>
    <n v="0"/>
    <n v="8"/>
    <n v="45"/>
    <n v="525"/>
  </r>
  <r>
    <s v="9294571"/>
    <d v="2017-07-12T00:00:00"/>
    <d v="1899-12-30T08:25:40"/>
    <d v="1899-12-30T08:30:27"/>
    <n v="12"/>
    <x v="0"/>
    <x v="0"/>
    <x v="0"/>
    <d v="1899-12-30T00:04:47"/>
    <n v="0"/>
    <n v="4"/>
    <n v="47"/>
    <n v="287"/>
  </r>
  <r>
    <s v="6865106"/>
    <d v="2017-07-12T00:00:00"/>
    <d v="1899-12-30T08:33:10"/>
    <d v="1899-12-30T08:45:46"/>
    <n v="12"/>
    <x v="0"/>
    <x v="0"/>
    <x v="0"/>
    <d v="1899-12-30T00:12:36"/>
    <n v="0"/>
    <n v="12"/>
    <n v="36"/>
    <n v="756"/>
  </r>
  <r>
    <s v="62086163"/>
    <d v="2017-07-12T00:00:00"/>
    <d v="1899-12-30T08:39:16"/>
    <d v="1899-12-30T08:42:54"/>
    <n v="12"/>
    <x v="1"/>
    <x v="1"/>
    <x v="0"/>
    <d v="1899-12-30T00:03:38"/>
    <n v="0"/>
    <n v="3"/>
    <n v="38"/>
    <n v="218"/>
  </r>
  <r>
    <s v="6367284"/>
    <d v="2017-07-12T00:00:00"/>
    <d v="1899-12-30T08:45:53"/>
    <d v="1899-12-30T08:49:13"/>
    <n v="12"/>
    <x v="0"/>
    <x v="0"/>
    <x v="0"/>
    <d v="1899-12-30T00:03:20"/>
    <n v="0"/>
    <n v="3"/>
    <n v="20"/>
    <n v="200"/>
  </r>
  <r>
    <s v="1811630"/>
    <d v="2017-07-12T00:00:00"/>
    <d v="1899-12-30T08:49:44"/>
    <d v="1899-12-30T08:50:43"/>
    <n v="12"/>
    <x v="0"/>
    <x v="0"/>
    <x v="0"/>
    <d v="1899-12-30T00:00:59"/>
    <n v="0"/>
    <n v="0"/>
    <n v="59"/>
    <n v="59"/>
  </r>
  <r>
    <s v="9346036178"/>
    <d v="2017-07-12T00:00:00"/>
    <d v="1899-12-30T08:53:03"/>
    <d v="1899-12-30T09:07:43"/>
    <n v="12"/>
    <x v="0"/>
    <x v="1"/>
    <x v="1"/>
    <d v="1899-12-30T00:14:40"/>
    <n v="0"/>
    <n v="14"/>
    <n v="40"/>
    <n v="880"/>
  </r>
  <r>
    <s v="1138033"/>
    <d v="2017-07-12T00:00:00"/>
    <d v="1899-12-30T09:00:04"/>
    <d v="1899-12-30T09:03:20"/>
    <n v="12"/>
    <x v="0"/>
    <x v="0"/>
    <x v="0"/>
    <d v="1899-12-30T00:03:16"/>
    <n v="0"/>
    <n v="3"/>
    <n v="16"/>
    <n v="196"/>
  </r>
  <r>
    <s v="2114812"/>
    <d v="2017-07-12T00:00:00"/>
    <d v="1899-12-30T09:01:40"/>
    <d v="1899-12-30T09:09:29"/>
    <n v="12"/>
    <x v="0"/>
    <x v="0"/>
    <x v="0"/>
    <d v="1899-12-30T00:07:49"/>
    <n v="0"/>
    <n v="7"/>
    <n v="49"/>
    <n v="469"/>
  </r>
  <r>
    <s v="4195677"/>
    <d v="2017-07-12T00:00:00"/>
    <d v="1899-12-30T09:02:05"/>
    <d v="1899-12-30T09:09:58"/>
    <n v="12"/>
    <x v="0"/>
    <x v="0"/>
    <x v="0"/>
    <d v="1899-12-30T00:07:53"/>
    <n v="0"/>
    <n v="7"/>
    <n v="53"/>
    <n v="473"/>
  </r>
  <r>
    <s v="3493348"/>
    <d v="2017-07-12T00:00:00"/>
    <d v="1899-12-30T09:06:15"/>
    <d v="1899-12-30T09:20:32"/>
    <n v="12"/>
    <x v="0"/>
    <x v="0"/>
    <x v="0"/>
    <d v="1899-12-30T00:14:17"/>
    <n v="0"/>
    <n v="14"/>
    <n v="17"/>
    <n v="857"/>
  </r>
  <r>
    <s v="6005020"/>
    <d v="2017-07-12T00:00:00"/>
    <d v="1899-12-30T09:07:52"/>
    <d v="1899-12-30T09:17:51"/>
    <n v="12"/>
    <x v="0"/>
    <x v="0"/>
    <x v="0"/>
    <d v="1899-12-30T00:09:59"/>
    <n v="0"/>
    <n v="9"/>
    <n v="59"/>
    <n v="599"/>
  </r>
  <r>
    <s v="7421868"/>
    <d v="2017-07-12T00:00:00"/>
    <d v="1899-12-30T09:11:25"/>
    <d v="1899-12-30T09:16:02"/>
    <n v="12"/>
    <x v="0"/>
    <x v="0"/>
    <x v="0"/>
    <d v="1899-12-30T00:04:37"/>
    <n v="0"/>
    <n v="4"/>
    <n v="37"/>
    <n v="277"/>
  </r>
  <r>
    <s v="2227803"/>
    <d v="2017-07-12T00:00:00"/>
    <d v="1899-12-30T09:11:46"/>
    <d v="1899-12-30T09:23:52"/>
    <n v="12"/>
    <x v="0"/>
    <x v="0"/>
    <x v="0"/>
    <d v="1899-12-30T00:12:06"/>
    <n v="0"/>
    <n v="12"/>
    <n v="6"/>
    <n v="726"/>
  </r>
  <r>
    <s v="4007464"/>
    <d v="2017-07-12T00:00:00"/>
    <d v="1899-12-30T09:18:15"/>
    <d v="1899-12-30T09:19:25"/>
    <n v="12"/>
    <x v="0"/>
    <x v="0"/>
    <x v="0"/>
    <d v="1899-12-30T00:01:10"/>
    <n v="0"/>
    <n v="1"/>
    <n v="10"/>
    <n v="70"/>
  </r>
  <r>
    <s v="54713807"/>
    <d v="2017-07-12T00:00:00"/>
    <d v="1899-12-30T09:21:09"/>
    <d v="1899-12-30T09:23:48"/>
    <n v="12"/>
    <x v="1"/>
    <x v="1"/>
    <x v="0"/>
    <d v="1899-12-30T00:02:39"/>
    <n v="0"/>
    <n v="2"/>
    <n v="39"/>
    <n v="159"/>
  </r>
  <r>
    <s v="7097883"/>
    <d v="2017-07-12T00:00:00"/>
    <d v="1899-12-30T09:24:34"/>
    <d v="1899-12-30T09:27:53"/>
    <n v="12"/>
    <x v="0"/>
    <x v="0"/>
    <x v="0"/>
    <d v="1899-12-30T00:03:19"/>
    <n v="0"/>
    <n v="3"/>
    <n v="19"/>
    <n v="199"/>
  </r>
  <r>
    <s v="48630026"/>
    <d v="2017-07-12T00:00:00"/>
    <d v="1899-12-30T09:31:49"/>
    <d v="1899-12-30T09:45:23"/>
    <n v="12"/>
    <x v="1"/>
    <x v="1"/>
    <x v="0"/>
    <d v="1899-12-30T00:13:34"/>
    <n v="0"/>
    <n v="13"/>
    <n v="34"/>
    <n v="814"/>
  </r>
  <r>
    <s v="1279245"/>
    <d v="2017-07-12T00:00:00"/>
    <d v="1899-12-30T09:39:34"/>
    <d v="1899-12-30T09:47:58"/>
    <n v="12"/>
    <x v="0"/>
    <x v="0"/>
    <x v="0"/>
    <d v="1899-12-30T00:08:24"/>
    <n v="0"/>
    <n v="8"/>
    <n v="24"/>
    <n v="504"/>
  </r>
  <r>
    <s v="2571251"/>
    <d v="2017-07-12T00:00:00"/>
    <d v="1899-12-30T09:47:51"/>
    <d v="1899-12-30T09:58:51"/>
    <n v="12"/>
    <x v="0"/>
    <x v="0"/>
    <x v="0"/>
    <d v="1899-12-30T00:11:00"/>
    <n v="0"/>
    <n v="11"/>
    <n v="0"/>
    <n v="660"/>
  </r>
  <r>
    <s v="9566647"/>
    <d v="2017-07-12T00:00:00"/>
    <d v="1899-12-30T09:48:42"/>
    <d v="1899-12-30T09:49:41"/>
    <n v="12"/>
    <x v="0"/>
    <x v="0"/>
    <x v="0"/>
    <d v="1899-12-30T00:00:59"/>
    <n v="0"/>
    <n v="0"/>
    <n v="59"/>
    <n v="59"/>
  </r>
  <r>
    <s v="1454555"/>
    <d v="2017-07-12T00:00:00"/>
    <d v="1899-12-30T09:51:32"/>
    <d v="1899-12-30T09:51:32"/>
    <n v="12"/>
    <x v="0"/>
    <x v="0"/>
    <x v="0"/>
    <d v="1899-12-30T00:00:00"/>
    <n v="0"/>
    <n v="0"/>
    <n v="0"/>
    <n v="0"/>
  </r>
  <r>
    <s v="21996267"/>
    <d v="2017-07-12T00:00:00"/>
    <d v="1899-12-30T09:53:33"/>
    <d v="1899-12-30T09:54:26"/>
    <n v="12"/>
    <x v="1"/>
    <x v="1"/>
    <x v="0"/>
    <d v="1899-12-30T00:00:53"/>
    <n v="0"/>
    <n v="0"/>
    <n v="53"/>
    <n v="53"/>
  </r>
  <r>
    <s v="8429072"/>
    <d v="2017-07-12T00:00:00"/>
    <d v="1899-12-30T09:56:22"/>
    <d v="1899-12-30T10:05:01"/>
    <n v="12"/>
    <x v="0"/>
    <x v="0"/>
    <x v="0"/>
    <d v="1899-12-30T00:08:39"/>
    <n v="0"/>
    <n v="8"/>
    <n v="39"/>
    <n v="519"/>
  </r>
  <r>
    <s v="9815754"/>
    <d v="2017-07-12T00:00:00"/>
    <d v="1899-12-30T10:02:41"/>
    <d v="1899-12-30T10:05:20"/>
    <n v="12"/>
    <x v="0"/>
    <x v="0"/>
    <x v="0"/>
    <d v="1899-12-30T00:02:39"/>
    <n v="0"/>
    <n v="2"/>
    <n v="39"/>
    <n v="159"/>
  </r>
  <r>
    <s v="2434652"/>
    <d v="2017-07-12T00:00:00"/>
    <d v="1899-12-30T10:10:08"/>
    <d v="1899-12-30T10:25:08"/>
    <n v="12"/>
    <x v="0"/>
    <x v="0"/>
    <x v="0"/>
    <d v="1899-12-30T00:15:00"/>
    <n v="0"/>
    <n v="15"/>
    <n v="0"/>
    <n v="900"/>
  </r>
  <r>
    <s v="4939683"/>
    <d v="2017-07-12T00:00:00"/>
    <d v="1899-12-30T10:14:10"/>
    <d v="1899-12-30T10:25:13"/>
    <n v="12"/>
    <x v="0"/>
    <x v="0"/>
    <x v="0"/>
    <d v="1899-12-30T00:11:03"/>
    <n v="0"/>
    <n v="11"/>
    <n v="3"/>
    <n v="663"/>
  </r>
  <r>
    <s v="6821027"/>
    <d v="2017-07-12T00:00:00"/>
    <d v="1899-12-30T10:15:50"/>
    <d v="1899-12-30T10:26:53"/>
    <n v="12"/>
    <x v="0"/>
    <x v="0"/>
    <x v="0"/>
    <d v="1899-12-30T00:11:03"/>
    <n v="0"/>
    <n v="11"/>
    <n v="3"/>
    <n v="663"/>
  </r>
  <r>
    <s v="3253368"/>
    <d v="2017-07-12T00:00:00"/>
    <d v="1899-12-30T10:19:48"/>
    <d v="1899-12-30T10:21:34"/>
    <n v="12"/>
    <x v="0"/>
    <x v="0"/>
    <x v="0"/>
    <d v="1899-12-30T00:01:46"/>
    <n v="0"/>
    <n v="1"/>
    <n v="46"/>
    <n v="106"/>
  </r>
  <r>
    <s v="3505978"/>
    <d v="2017-07-12T00:00:00"/>
    <d v="1899-12-30T10:24:42"/>
    <d v="1899-12-30T10:41:01"/>
    <n v="12"/>
    <x v="0"/>
    <x v="0"/>
    <x v="0"/>
    <d v="1899-12-30T00:16:19"/>
    <n v="0"/>
    <n v="16"/>
    <n v="19"/>
    <n v="979"/>
  </r>
  <r>
    <s v="91743317"/>
    <d v="2017-07-12T00:00:00"/>
    <d v="1899-12-30T10:29:32"/>
    <d v="1899-12-30T10:43:37"/>
    <n v="12"/>
    <x v="1"/>
    <x v="1"/>
    <x v="0"/>
    <d v="1899-12-30T00:14:05"/>
    <n v="0"/>
    <n v="14"/>
    <n v="5"/>
    <n v="845"/>
  </r>
  <r>
    <s v="5104536"/>
    <d v="2017-07-12T00:00:00"/>
    <d v="1899-12-30T10:35:43"/>
    <d v="1899-12-30T10:39:32"/>
    <n v="12"/>
    <x v="0"/>
    <x v="0"/>
    <x v="0"/>
    <d v="1899-12-30T00:03:49"/>
    <n v="0"/>
    <n v="3"/>
    <n v="49"/>
    <n v="229"/>
  </r>
  <r>
    <s v="7353916"/>
    <d v="2017-07-12T00:00:00"/>
    <d v="1899-12-30T10:43:09"/>
    <d v="1899-12-30T10:53:27"/>
    <n v="12"/>
    <x v="0"/>
    <x v="0"/>
    <x v="0"/>
    <d v="1899-12-30T00:10:18"/>
    <n v="0"/>
    <n v="10"/>
    <n v="18"/>
    <n v="618"/>
  </r>
  <r>
    <s v="4412771"/>
    <d v="2017-07-12T00:00:00"/>
    <d v="1899-12-30T10:45:15"/>
    <d v="1899-12-30T10:51:42"/>
    <n v="12"/>
    <x v="0"/>
    <x v="0"/>
    <x v="0"/>
    <d v="1899-12-30T00:06:27"/>
    <n v="0"/>
    <n v="6"/>
    <n v="27"/>
    <n v="387"/>
  </r>
  <r>
    <s v="6709939"/>
    <d v="2017-07-12T00:00:00"/>
    <d v="1899-12-30T10:45:22"/>
    <d v="1899-12-30T10:48:53"/>
    <n v="12"/>
    <x v="0"/>
    <x v="0"/>
    <x v="0"/>
    <d v="1899-12-30T00:03:31"/>
    <n v="0"/>
    <n v="3"/>
    <n v="31"/>
    <n v="211"/>
  </r>
  <r>
    <s v="7891185"/>
    <d v="2017-07-12T00:00:00"/>
    <d v="1899-12-30T10:48:09"/>
    <d v="1899-12-30T11:04:37"/>
    <n v="12"/>
    <x v="0"/>
    <x v="0"/>
    <x v="0"/>
    <d v="1899-12-30T00:16:28"/>
    <n v="0"/>
    <n v="16"/>
    <n v="28"/>
    <n v="988"/>
  </r>
  <r>
    <s v="90417363"/>
    <d v="2017-07-12T00:00:00"/>
    <d v="1899-12-30T10:55:16"/>
    <d v="1899-12-30T11:03:26"/>
    <n v="12"/>
    <x v="1"/>
    <x v="1"/>
    <x v="0"/>
    <d v="1899-12-30T00:08:10"/>
    <n v="0"/>
    <n v="8"/>
    <n v="10"/>
    <n v="490"/>
  </r>
  <r>
    <s v="4929499"/>
    <d v="2017-07-12T00:00:00"/>
    <d v="1899-12-30T10:57:42"/>
    <d v="1899-12-30T11:00:28"/>
    <n v="12"/>
    <x v="0"/>
    <x v="0"/>
    <x v="0"/>
    <d v="1899-12-30T00:02:46"/>
    <n v="0"/>
    <n v="2"/>
    <n v="46"/>
    <n v="166"/>
  </r>
  <r>
    <s v="3824371"/>
    <d v="2017-07-12T00:00:00"/>
    <d v="1899-12-30T11:05:32"/>
    <d v="1899-12-30T11:18:58"/>
    <n v="12"/>
    <x v="0"/>
    <x v="0"/>
    <x v="0"/>
    <d v="1899-12-30T00:13:26"/>
    <n v="0"/>
    <n v="13"/>
    <n v="26"/>
    <n v="806"/>
  </r>
  <r>
    <s v="1119740"/>
    <d v="2017-07-12T00:00:00"/>
    <d v="1899-12-30T11:11:57"/>
    <d v="1899-12-30T11:24:28"/>
    <n v="12"/>
    <x v="0"/>
    <x v="0"/>
    <x v="0"/>
    <d v="1899-12-30T00:12:31"/>
    <n v="0"/>
    <n v="12"/>
    <n v="31"/>
    <n v="751"/>
  </r>
  <r>
    <s v="1219073"/>
    <d v="2017-07-12T00:00:00"/>
    <d v="1899-12-30T11:14:56"/>
    <d v="1899-12-30T11:21:25"/>
    <n v="12"/>
    <x v="0"/>
    <x v="0"/>
    <x v="0"/>
    <d v="1899-12-30T00:06:29"/>
    <n v="0"/>
    <n v="6"/>
    <n v="29"/>
    <n v="389"/>
  </r>
  <r>
    <s v="87702896"/>
    <d v="2017-07-12T00:00:00"/>
    <d v="1899-12-30T11:21:58"/>
    <d v="1899-12-30T11:29:27"/>
    <n v="12"/>
    <x v="1"/>
    <x v="1"/>
    <x v="0"/>
    <d v="1899-12-30T00:07:29"/>
    <n v="0"/>
    <n v="7"/>
    <n v="29"/>
    <n v="449"/>
  </r>
  <r>
    <s v="94197168"/>
    <d v="2017-07-12T00:00:00"/>
    <d v="1899-12-30T11:28:36"/>
    <d v="1899-12-30T11:37:34"/>
    <n v="12"/>
    <x v="1"/>
    <x v="1"/>
    <x v="0"/>
    <d v="1899-12-30T00:08:58"/>
    <n v="0"/>
    <n v="8"/>
    <n v="58"/>
    <n v="538"/>
  </r>
  <r>
    <s v="8655825"/>
    <d v="2017-07-12T00:00:00"/>
    <d v="1899-12-30T11:34:49"/>
    <d v="1899-12-30T11:41:45"/>
    <n v="12"/>
    <x v="0"/>
    <x v="0"/>
    <x v="0"/>
    <d v="1899-12-30T00:06:56"/>
    <n v="0"/>
    <n v="6"/>
    <n v="56"/>
    <n v="416"/>
  </r>
  <r>
    <s v="47707639"/>
    <d v="2017-07-12T00:00:00"/>
    <d v="1899-12-30T11:43:07"/>
    <d v="1899-12-30T11:51:50"/>
    <n v="12"/>
    <x v="1"/>
    <x v="1"/>
    <x v="0"/>
    <d v="1899-12-30T00:08:43"/>
    <n v="0"/>
    <n v="8"/>
    <n v="43"/>
    <n v="523"/>
  </r>
  <r>
    <s v="5029329"/>
    <d v="2017-07-12T00:00:00"/>
    <d v="1899-12-30T11:46:30"/>
    <d v="1899-12-30T11:53:19"/>
    <n v="12"/>
    <x v="0"/>
    <x v="0"/>
    <x v="0"/>
    <d v="1899-12-30T00:06:49"/>
    <n v="0"/>
    <n v="6"/>
    <n v="49"/>
    <n v="409"/>
  </r>
  <r>
    <s v="8825868"/>
    <d v="2017-07-12T00:00:00"/>
    <d v="1899-12-30T11:53:33"/>
    <d v="1899-12-30T12:03:48"/>
    <n v="12"/>
    <x v="0"/>
    <x v="0"/>
    <x v="0"/>
    <d v="1899-12-30T00:10:15"/>
    <n v="0"/>
    <n v="10"/>
    <n v="15"/>
    <n v="615"/>
  </r>
  <r>
    <s v="8461631"/>
    <d v="2017-07-12T00:00:00"/>
    <d v="1899-12-30T12:00:22"/>
    <d v="1899-12-30T12:04:58"/>
    <n v="12"/>
    <x v="0"/>
    <x v="0"/>
    <x v="0"/>
    <d v="1899-12-30T00:04:36"/>
    <n v="0"/>
    <n v="4"/>
    <n v="36"/>
    <n v="276"/>
  </r>
  <r>
    <s v="76777492"/>
    <d v="2017-07-12T00:00:00"/>
    <d v="1899-12-30T12:01:02"/>
    <d v="1899-12-30T12:12:21"/>
    <n v="12"/>
    <x v="1"/>
    <x v="1"/>
    <x v="0"/>
    <d v="1899-12-30T00:11:19"/>
    <n v="0"/>
    <n v="11"/>
    <n v="19"/>
    <n v="679"/>
  </r>
  <r>
    <s v="71036125"/>
    <d v="2017-07-12T00:00:00"/>
    <d v="1899-12-30T12:08:36"/>
    <d v="1899-12-30T12:23:31"/>
    <n v="12"/>
    <x v="1"/>
    <x v="1"/>
    <x v="0"/>
    <d v="1899-12-30T00:14:55"/>
    <n v="0"/>
    <n v="14"/>
    <n v="55"/>
    <n v="895"/>
  </r>
  <r>
    <s v="2989192"/>
    <d v="2017-07-12T00:00:00"/>
    <d v="1899-12-30T12:12:40"/>
    <d v="1899-12-30T12:19:26"/>
    <n v="12"/>
    <x v="0"/>
    <x v="0"/>
    <x v="0"/>
    <d v="1899-12-30T00:06:46"/>
    <n v="0"/>
    <n v="6"/>
    <n v="46"/>
    <n v="406"/>
  </r>
  <r>
    <s v="5131341"/>
    <d v="2017-07-12T00:00:00"/>
    <d v="1899-12-30T12:14:02"/>
    <d v="1899-12-30T12:15:27"/>
    <n v="12"/>
    <x v="0"/>
    <x v="0"/>
    <x v="0"/>
    <d v="1899-12-30T00:01:25"/>
    <n v="0"/>
    <n v="1"/>
    <n v="25"/>
    <n v="85"/>
  </r>
  <r>
    <s v="2826868"/>
    <d v="2017-07-12T00:00:00"/>
    <d v="1899-12-30T12:22:19"/>
    <d v="1899-12-30T12:22:20"/>
    <n v="12"/>
    <x v="0"/>
    <x v="0"/>
    <x v="0"/>
    <d v="1899-12-30T00:00:01"/>
    <n v="0"/>
    <n v="0"/>
    <n v="1"/>
    <n v="1"/>
  </r>
  <r>
    <s v="9849071"/>
    <d v="2017-07-12T00:00:00"/>
    <d v="1899-12-30T12:22:29"/>
    <d v="1899-12-30T12:31:16"/>
    <n v="12"/>
    <x v="0"/>
    <x v="0"/>
    <x v="0"/>
    <d v="1899-12-30T00:08:47"/>
    <n v="0"/>
    <n v="8"/>
    <n v="47"/>
    <n v="527"/>
  </r>
  <r>
    <s v="47025160"/>
    <d v="2017-07-12T00:00:00"/>
    <d v="1899-12-30T12:28:56"/>
    <d v="1899-12-30T12:43:01"/>
    <n v="12"/>
    <x v="1"/>
    <x v="1"/>
    <x v="0"/>
    <d v="1899-12-30T00:14:05"/>
    <n v="0"/>
    <n v="14"/>
    <n v="5"/>
    <n v="845"/>
  </r>
  <r>
    <s v="97798921"/>
    <d v="2017-07-12T00:00:00"/>
    <d v="1899-12-30T12:31:17"/>
    <d v="1899-12-30T12:37:32"/>
    <n v="12"/>
    <x v="1"/>
    <x v="1"/>
    <x v="0"/>
    <d v="1899-12-30T00:06:15"/>
    <n v="0"/>
    <n v="6"/>
    <n v="15"/>
    <n v="375"/>
  </r>
  <r>
    <s v="2248131"/>
    <d v="2017-07-12T00:00:00"/>
    <d v="1899-12-30T12:33:06"/>
    <d v="1899-12-30T12:46:48"/>
    <n v="12"/>
    <x v="0"/>
    <x v="0"/>
    <x v="0"/>
    <d v="1899-12-30T00:13:42"/>
    <n v="0"/>
    <n v="13"/>
    <n v="42"/>
    <n v="822"/>
  </r>
  <r>
    <s v="1973826522"/>
    <d v="2017-07-12T00:00:00"/>
    <d v="1899-12-30T12:33:44"/>
    <d v="1899-12-30T12:33:51"/>
    <n v="12"/>
    <x v="0"/>
    <x v="1"/>
    <x v="1"/>
    <d v="1899-12-30T00:00:07"/>
    <n v="0"/>
    <n v="0"/>
    <n v="7"/>
    <n v="7"/>
  </r>
  <r>
    <s v="6293367175"/>
    <d v="2017-07-12T00:00:00"/>
    <d v="1899-12-30T12:38:09"/>
    <d v="1899-12-30T12:44:59"/>
    <n v="12"/>
    <x v="0"/>
    <x v="1"/>
    <x v="1"/>
    <d v="1899-12-30T00:06:50"/>
    <n v="0"/>
    <n v="6"/>
    <n v="50"/>
    <n v="410"/>
  </r>
  <r>
    <s v="5092577"/>
    <d v="2017-07-12T00:00:00"/>
    <d v="1899-12-30T12:40:49"/>
    <d v="1899-12-30T12:47:03"/>
    <n v="12"/>
    <x v="0"/>
    <x v="0"/>
    <x v="0"/>
    <d v="1899-12-30T00:06:14"/>
    <n v="0"/>
    <n v="6"/>
    <n v="14"/>
    <n v="374"/>
  </r>
  <r>
    <s v="62086163"/>
    <d v="2017-07-12T00:00:00"/>
    <d v="1899-12-30T12:45:01"/>
    <d v="1899-12-30T12:46:58"/>
    <n v="12"/>
    <x v="1"/>
    <x v="1"/>
    <x v="0"/>
    <d v="1899-12-30T00:01:57"/>
    <n v="0"/>
    <n v="1"/>
    <n v="57"/>
    <n v="117"/>
  </r>
  <r>
    <s v="4657345"/>
    <d v="2017-07-12T00:00:00"/>
    <d v="1899-12-30T12:51:58"/>
    <d v="1899-12-30T12:52:18"/>
    <n v="12"/>
    <x v="0"/>
    <x v="0"/>
    <x v="0"/>
    <d v="1899-12-30T00:00:20"/>
    <n v="0"/>
    <n v="0"/>
    <n v="20"/>
    <n v="20"/>
  </r>
  <r>
    <s v="7937998"/>
    <d v="2017-07-12T00:00:00"/>
    <d v="1899-12-30T12:54:42"/>
    <d v="1899-12-30T12:57:46"/>
    <n v="12"/>
    <x v="0"/>
    <x v="0"/>
    <x v="0"/>
    <d v="1899-12-30T00:03:04"/>
    <n v="0"/>
    <n v="3"/>
    <n v="4"/>
    <n v="184"/>
  </r>
  <r>
    <s v="7269536"/>
    <d v="2017-07-12T00:00:00"/>
    <d v="1899-12-30T12:55:07"/>
    <d v="1899-12-30T13:02:03"/>
    <n v="12"/>
    <x v="0"/>
    <x v="0"/>
    <x v="0"/>
    <d v="1899-12-30T00:06:56"/>
    <n v="0"/>
    <n v="6"/>
    <n v="56"/>
    <n v="416"/>
  </r>
  <r>
    <s v="98939809"/>
    <d v="2017-07-12T00:00:00"/>
    <d v="1899-12-30T12:55:47"/>
    <d v="1899-12-30T12:58:49"/>
    <n v="12"/>
    <x v="1"/>
    <x v="1"/>
    <x v="0"/>
    <d v="1899-12-30T00:03:02"/>
    <n v="0"/>
    <n v="3"/>
    <n v="2"/>
    <n v="182"/>
  </r>
  <r>
    <s v="7766265"/>
    <d v="2017-07-12T00:00:00"/>
    <d v="1899-12-30T13:03:14"/>
    <d v="1899-12-30T13:05:21"/>
    <n v="12"/>
    <x v="0"/>
    <x v="0"/>
    <x v="0"/>
    <d v="1899-12-30T00:02:07"/>
    <n v="0"/>
    <n v="2"/>
    <n v="7"/>
    <n v="127"/>
  </r>
  <r>
    <s v="7377702"/>
    <d v="2017-07-12T00:00:00"/>
    <d v="1899-12-30T13:07:32"/>
    <d v="1899-12-30T13:11:16"/>
    <n v="12"/>
    <x v="0"/>
    <x v="0"/>
    <x v="0"/>
    <d v="1899-12-30T00:03:44"/>
    <n v="0"/>
    <n v="3"/>
    <n v="44"/>
    <n v="224"/>
  </r>
  <r>
    <s v="38244568"/>
    <d v="2017-07-12T00:00:00"/>
    <d v="1899-12-30T13:09:30"/>
    <d v="1899-12-30T13:10:51"/>
    <n v="12"/>
    <x v="1"/>
    <x v="1"/>
    <x v="0"/>
    <d v="1899-12-30T00:01:21"/>
    <n v="0"/>
    <n v="1"/>
    <n v="21"/>
    <n v="81"/>
  </r>
  <r>
    <s v="5094248"/>
    <d v="2017-07-12T00:00:00"/>
    <d v="1899-12-30T13:13:42"/>
    <d v="1899-12-30T13:26:27"/>
    <n v="12"/>
    <x v="0"/>
    <x v="0"/>
    <x v="0"/>
    <d v="1899-12-30T00:12:45"/>
    <n v="0"/>
    <n v="12"/>
    <n v="45"/>
    <n v="765"/>
  </r>
  <r>
    <s v="1233459"/>
    <d v="2017-07-12T00:00:00"/>
    <d v="1899-12-30T13:20:09"/>
    <d v="1899-12-30T13:21:43"/>
    <n v="12"/>
    <x v="0"/>
    <x v="0"/>
    <x v="0"/>
    <d v="1899-12-30T00:01:34"/>
    <n v="0"/>
    <n v="1"/>
    <n v="34"/>
    <n v="94"/>
  </r>
  <r>
    <s v="9398644"/>
    <d v="2017-07-12T00:00:00"/>
    <d v="1899-12-30T13:22:20"/>
    <d v="1899-12-30T13:37:15"/>
    <n v="12"/>
    <x v="0"/>
    <x v="0"/>
    <x v="0"/>
    <d v="1899-12-30T00:14:55"/>
    <n v="0"/>
    <n v="14"/>
    <n v="55"/>
    <n v="895"/>
  </r>
  <r>
    <s v="3390459"/>
    <d v="2017-07-12T00:00:00"/>
    <d v="1899-12-30T13:24:31"/>
    <d v="1899-12-30T13:25:17"/>
    <n v="12"/>
    <x v="0"/>
    <x v="0"/>
    <x v="0"/>
    <d v="1899-12-30T00:00:46"/>
    <n v="0"/>
    <n v="0"/>
    <n v="46"/>
    <n v="46"/>
  </r>
  <r>
    <s v="5252835"/>
    <d v="2017-07-12T00:00:00"/>
    <d v="1899-12-30T13:25:04"/>
    <d v="1899-12-30T13:39:54"/>
    <n v="12"/>
    <x v="0"/>
    <x v="0"/>
    <x v="0"/>
    <d v="1899-12-30T00:14:50"/>
    <n v="0"/>
    <n v="14"/>
    <n v="50"/>
    <n v="890"/>
  </r>
  <r>
    <s v="15643568"/>
    <d v="2017-07-12T00:00:00"/>
    <d v="1899-12-30T13:27:28"/>
    <d v="1899-12-30T13:30:29"/>
    <n v="12"/>
    <x v="1"/>
    <x v="1"/>
    <x v="0"/>
    <d v="1899-12-30T00:03:01"/>
    <n v="0"/>
    <n v="3"/>
    <n v="1"/>
    <n v="181"/>
  </r>
  <r>
    <s v="39921944"/>
    <d v="2017-07-12T00:00:00"/>
    <d v="1899-12-30T13:32:08"/>
    <d v="1899-12-30T13:46:23"/>
    <n v="12"/>
    <x v="1"/>
    <x v="1"/>
    <x v="0"/>
    <d v="1899-12-30T00:14:15"/>
    <n v="0"/>
    <n v="14"/>
    <n v="15"/>
    <n v="855"/>
  </r>
  <r>
    <s v="66800387"/>
    <d v="2017-07-12T00:00:00"/>
    <d v="1899-12-30T13:33:44"/>
    <d v="1899-12-30T13:34:23"/>
    <n v="12"/>
    <x v="1"/>
    <x v="1"/>
    <x v="0"/>
    <d v="1899-12-30T00:00:39"/>
    <n v="0"/>
    <n v="0"/>
    <n v="39"/>
    <n v="39"/>
  </r>
  <r>
    <s v="88664428"/>
    <d v="2017-07-12T00:00:00"/>
    <d v="1899-12-30T13:34:00"/>
    <d v="1899-12-30T13:38:08"/>
    <n v="12"/>
    <x v="1"/>
    <x v="1"/>
    <x v="0"/>
    <d v="1899-12-30T00:04:08"/>
    <n v="0"/>
    <n v="4"/>
    <n v="8"/>
    <n v="248"/>
  </r>
  <r>
    <s v="4111617"/>
    <d v="2017-07-12T00:00:00"/>
    <d v="1899-12-30T13:34:24"/>
    <d v="1899-12-30T13:40:23"/>
    <n v="12"/>
    <x v="0"/>
    <x v="0"/>
    <x v="0"/>
    <d v="1899-12-30T00:05:59"/>
    <n v="0"/>
    <n v="5"/>
    <n v="59"/>
    <n v="359"/>
  </r>
  <r>
    <s v="9804309"/>
    <d v="2017-07-12T00:00:00"/>
    <d v="1899-12-30T13:39:38"/>
    <d v="1899-12-30T13:52:56"/>
    <n v="12"/>
    <x v="0"/>
    <x v="0"/>
    <x v="0"/>
    <d v="1899-12-30T00:13:18"/>
    <n v="0"/>
    <n v="13"/>
    <n v="18"/>
    <n v="798"/>
  </r>
  <r>
    <s v="3382728"/>
    <d v="2017-07-12T00:00:00"/>
    <d v="1899-12-30T13:40:08"/>
    <d v="1899-12-30T13:46:35"/>
    <n v="12"/>
    <x v="0"/>
    <x v="0"/>
    <x v="0"/>
    <d v="1899-12-30T00:06:27"/>
    <n v="0"/>
    <n v="6"/>
    <n v="27"/>
    <n v="387"/>
  </r>
  <r>
    <s v="9091369"/>
    <d v="2017-07-12T00:00:00"/>
    <d v="1899-12-30T13:44:08"/>
    <d v="1899-12-30T13:46:37"/>
    <n v="12"/>
    <x v="0"/>
    <x v="0"/>
    <x v="0"/>
    <d v="1899-12-30T00:02:29"/>
    <n v="0"/>
    <n v="2"/>
    <n v="29"/>
    <n v="149"/>
  </r>
  <r>
    <s v="3981821518"/>
    <d v="2017-07-12T00:00:00"/>
    <d v="1899-12-30T13:47:13"/>
    <d v="1899-12-30T13:50:56"/>
    <n v="12"/>
    <x v="0"/>
    <x v="1"/>
    <x v="1"/>
    <d v="1899-12-30T00:03:43"/>
    <n v="0"/>
    <n v="3"/>
    <n v="43"/>
    <n v="223"/>
  </r>
  <r>
    <s v="6304174"/>
    <d v="2017-07-12T00:00:00"/>
    <d v="1899-12-30T13:47:13"/>
    <d v="1899-12-30T14:02:35"/>
    <n v="12"/>
    <x v="0"/>
    <x v="0"/>
    <x v="0"/>
    <d v="1899-12-30T00:15:22"/>
    <n v="0"/>
    <n v="15"/>
    <n v="22"/>
    <n v="922"/>
  </r>
  <r>
    <s v="8233999"/>
    <d v="2017-07-12T00:00:00"/>
    <d v="1899-12-30T13:52:44"/>
    <d v="1899-12-30T14:07:13"/>
    <n v="12"/>
    <x v="0"/>
    <x v="0"/>
    <x v="0"/>
    <d v="1899-12-30T00:14:29"/>
    <n v="0"/>
    <n v="14"/>
    <n v="29"/>
    <n v="869"/>
  </r>
  <r>
    <s v="97782375"/>
    <d v="2017-07-12T00:00:00"/>
    <d v="1899-12-30T13:55:59"/>
    <d v="1899-12-30T13:58:02"/>
    <n v="12"/>
    <x v="1"/>
    <x v="1"/>
    <x v="0"/>
    <d v="1899-12-30T00:02:03"/>
    <n v="0"/>
    <n v="2"/>
    <n v="3"/>
    <n v="123"/>
  </r>
  <r>
    <s v="2826868"/>
    <d v="2017-07-12T00:00:00"/>
    <d v="1899-12-30T13:59:02"/>
    <d v="1899-12-30T14:14:37"/>
    <n v="12"/>
    <x v="0"/>
    <x v="0"/>
    <x v="0"/>
    <d v="1899-12-30T00:15:35"/>
    <n v="0"/>
    <n v="15"/>
    <n v="35"/>
    <n v="935"/>
  </r>
  <r>
    <s v="93794133"/>
    <d v="2017-07-12T00:00:00"/>
    <d v="1899-12-30T14:03:44"/>
    <d v="1899-12-30T14:10:09"/>
    <n v="12"/>
    <x v="1"/>
    <x v="1"/>
    <x v="0"/>
    <d v="1899-12-30T00:06:25"/>
    <n v="0"/>
    <n v="6"/>
    <n v="25"/>
    <n v="385"/>
  </r>
  <r>
    <s v="85838361"/>
    <d v="2017-07-12T00:00:00"/>
    <d v="1899-12-30T14:08:18"/>
    <d v="1899-12-30T14:23:04"/>
    <n v="12"/>
    <x v="1"/>
    <x v="1"/>
    <x v="0"/>
    <d v="1899-12-30T00:14:46"/>
    <n v="0"/>
    <n v="14"/>
    <n v="46"/>
    <n v="886"/>
  </r>
  <r>
    <s v="1616328"/>
    <d v="2017-07-12T00:00:00"/>
    <d v="1899-12-30T14:14:42"/>
    <d v="1899-12-30T14:22:24"/>
    <n v="12"/>
    <x v="0"/>
    <x v="0"/>
    <x v="0"/>
    <d v="1899-12-30T00:07:42"/>
    <n v="0"/>
    <n v="7"/>
    <n v="42"/>
    <n v="462"/>
  </r>
  <r>
    <s v="9773176"/>
    <d v="2017-07-12T00:00:00"/>
    <d v="1899-12-30T14:22:11"/>
    <d v="1899-12-30T14:25:50"/>
    <n v="12"/>
    <x v="0"/>
    <x v="0"/>
    <x v="0"/>
    <d v="1899-12-30T00:03:39"/>
    <n v="0"/>
    <n v="3"/>
    <n v="39"/>
    <n v="219"/>
  </r>
  <r>
    <s v="8246306"/>
    <d v="2017-07-12T00:00:00"/>
    <d v="1899-12-30T14:22:58"/>
    <d v="1899-12-30T14:26:38"/>
    <n v="12"/>
    <x v="0"/>
    <x v="0"/>
    <x v="0"/>
    <d v="1899-12-30T00:03:40"/>
    <n v="0"/>
    <n v="3"/>
    <n v="40"/>
    <n v="220"/>
  </r>
  <r>
    <s v="2412611"/>
    <d v="2017-07-12T00:00:00"/>
    <d v="1899-12-30T14:24:57"/>
    <d v="1899-12-30T14:37:00"/>
    <n v="12"/>
    <x v="0"/>
    <x v="0"/>
    <x v="0"/>
    <d v="1899-12-30T00:12:03"/>
    <n v="0"/>
    <n v="12"/>
    <n v="3"/>
    <n v="723"/>
  </r>
  <r>
    <s v="7795911"/>
    <d v="2017-07-12T00:00:00"/>
    <d v="1899-12-30T14:31:37"/>
    <d v="1899-12-30T14:35:36"/>
    <n v="12"/>
    <x v="0"/>
    <x v="0"/>
    <x v="0"/>
    <d v="1899-12-30T00:03:59"/>
    <n v="0"/>
    <n v="3"/>
    <n v="59"/>
    <n v="239"/>
  </r>
  <r>
    <s v="8063487"/>
    <d v="2017-07-12T00:00:00"/>
    <d v="1899-12-30T14:38:49"/>
    <d v="1899-12-30T14:48:13"/>
    <n v="12"/>
    <x v="0"/>
    <x v="0"/>
    <x v="0"/>
    <d v="1899-12-30T00:09:24"/>
    <n v="0"/>
    <n v="9"/>
    <n v="24"/>
    <n v="564"/>
  </r>
  <r>
    <s v="68677362"/>
    <d v="2017-07-12T00:00:00"/>
    <d v="1899-12-30T14:46:06"/>
    <d v="1899-12-30T14:46:23"/>
    <n v="12"/>
    <x v="1"/>
    <x v="1"/>
    <x v="0"/>
    <d v="1899-12-30T00:00:17"/>
    <n v="0"/>
    <n v="0"/>
    <n v="17"/>
    <n v="17"/>
  </r>
  <r>
    <s v="6766787935"/>
    <d v="2017-07-12T00:00:00"/>
    <d v="1899-12-30T14:53:55"/>
    <d v="1899-12-30T15:03:00"/>
    <n v="12"/>
    <x v="0"/>
    <x v="1"/>
    <x v="1"/>
    <d v="1899-12-30T00:09:05"/>
    <n v="0"/>
    <n v="9"/>
    <n v="5"/>
    <n v="545"/>
  </r>
  <r>
    <s v="27791497"/>
    <d v="2017-07-12T00:00:00"/>
    <d v="1899-12-30T14:58:10"/>
    <d v="1899-12-30T15:10:41"/>
    <n v="12"/>
    <x v="1"/>
    <x v="1"/>
    <x v="0"/>
    <d v="1899-12-30T00:12:31"/>
    <n v="0"/>
    <n v="12"/>
    <n v="31"/>
    <n v="751"/>
  </r>
  <r>
    <s v="6158527"/>
    <d v="2017-07-12T00:00:00"/>
    <d v="1899-12-30T14:59:16"/>
    <d v="1899-12-30T15:02:13"/>
    <n v="12"/>
    <x v="0"/>
    <x v="0"/>
    <x v="0"/>
    <d v="1899-12-30T00:02:57"/>
    <n v="0"/>
    <n v="2"/>
    <n v="57"/>
    <n v="177"/>
  </r>
  <r>
    <s v="3456554"/>
    <d v="2017-07-12T00:00:00"/>
    <d v="1899-12-30T15:01:40"/>
    <d v="1899-12-30T15:14:17"/>
    <n v="12"/>
    <x v="0"/>
    <x v="0"/>
    <x v="0"/>
    <d v="1899-12-30T00:12:37"/>
    <n v="0"/>
    <n v="12"/>
    <n v="37"/>
    <n v="757"/>
  </r>
  <r>
    <s v="3437033"/>
    <d v="2017-07-13T00:00:00"/>
    <d v="1899-12-30T08:06:54"/>
    <d v="1899-12-30T08:16:11"/>
    <n v="13"/>
    <x v="0"/>
    <x v="0"/>
    <x v="0"/>
    <d v="1899-12-30T00:09:17"/>
    <n v="0"/>
    <n v="9"/>
    <n v="17"/>
    <n v="557"/>
  </r>
  <r>
    <s v="2128068"/>
    <d v="2017-07-13T00:00:00"/>
    <d v="1899-12-30T08:13:19"/>
    <d v="1899-12-30T08:17:52"/>
    <n v="13"/>
    <x v="0"/>
    <x v="0"/>
    <x v="0"/>
    <d v="1899-12-30T00:04:33"/>
    <n v="0"/>
    <n v="4"/>
    <n v="33"/>
    <n v="273"/>
  </r>
  <r>
    <s v="20679187"/>
    <d v="2017-07-13T00:00:00"/>
    <d v="1899-12-30T08:21:36"/>
    <d v="1899-12-30T08:26:58"/>
    <n v="13"/>
    <x v="1"/>
    <x v="1"/>
    <x v="0"/>
    <d v="1899-12-30T00:05:22"/>
    <n v="0"/>
    <n v="5"/>
    <n v="22"/>
    <n v="322"/>
  </r>
  <r>
    <s v="9259392564"/>
    <d v="2017-07-13T00:00:00"/>
    <d v="1899-12-30T08:28:29"/>
    <d v="1899-12-30T08:36:48"/>
    <n v="13"/>
    <x v="0"/>
    <x v="1"/>
    <x v="1"/>
    <d v="1899-12-30T00:08:19"/>
    <n v="0"/>
    <n v="8"/>
    <n v="19"/>
    <n v="499"/>
  </r>
  <r>
    <s v="7852624"/>
    <d v="2017-07-13T00:00:00"/>
    <d v="1899-12-30T08:36:45"/>
    <d v="1899-12-30T08:51:33"/>
    <n v="13"/>
    <x v="0"/>
    <x v="0"/>
    <x v="0"/>
    <d v="1899-12-30T00:14:48"/>
    <n v="0"/>
    <n v="14"/>
    <n v="48"/>
    <n v="888"/>
  </r>
  <r>
    <s v="8838584"/>
    <d v="2017-07-13T00:00:00"/>
    <d v="1899-12-30T08:41:21"/>
    <d v="1899-12-30T08:56:07"/>
    <n v="13"/>
    <x v="0"/>
    <x v="0"/>
    <x v="0"/>
    <d v="1899-12-30T00:14:46"/>
    <n v="0"/>
    <n v="14"/>
    <n v="46"/>
    <n v="886"/>
  </r>
  <r>
    <s v="2492731"/>
    <d v="2017-07-13T00:00:00"/>
    <d v="1899-12-30T08:43:19"/>
    <d v="1899-12-30T08:45:42"/>
    <n v="13"/>
    <x v="0"/>
    <x v="0"/>
    <x v="0"/>
    <d v="1899-12-30T00:02:23"/>
    <n v="0"/>
    <n v="2"/>
    <n v="23"/>
    <n v="143"/>
  </r>
  <r>
    <s v="8028777"/>
    <d v="2017-07-13T00:00:00"/>
    <d v="1899-12-30T08:45:41"/>
    <d v="1899-12-30T08:55:45"/>
    <n v="13"/>
    <x v="0"/>
    <x v="0"/>
    <x v="0"/>
    <d v="1899-12-30T00:10:04"/>
    <n v="0"/>
    <n v="10"/>
    <n v="4"/>
    <n v="604"/>
  </r>
  <r>
    <s v="2619219"/>
    <d v="2017-07-13T00:00:00"/>
    <d v="1899-12-30T08:46:51"/>
    <d v="1899-12-30T08:49:41"/>
    <n v="13"/>
    <x v="0"/>
    <x v="0"/>
    <x v="0"/>
    <d v="1899-12-30T00:02:50"/>
    <n v="0"/>
    <n v="2"/>
    <n v="50"/>
    <n v="170"/>
  </r>
  <r>
    <s v="2506618"/>
    <d v="2017-07-13T00:00:00"/>
    <d v="1899-12-30T08:48:33"/>
    <d v="1899-12-30T09:04:05"/>
    <n v="13"/>
    <x v="0"/>
    <x v="0"/>
    <x v="0"/>
    <d v="1899-12-30T00:15:32"/>
    <n v="0"/>
    <n v="15"/>
    <n v="32"/>
    <n v="932"/>
  </r>
  <r>
    <s v="7979313"/>
    <d v="2017-07-13T00:00:00"/>
    <d v="1899-12-30T08:53:52"/>
    <d v="1899-12-30T09:01:28"/>
    <n v="13"/>
    <x v="0"/>
    <x v="0"/>
    <x v="0"/>
    <d v="1899-12-30T00:07:36"/>
    <n v="0"/>
    <n v="7"/>
    <n v="36"/>
    <n v="456"/>
  </r>
  <r>
    <s v="23123600"/>
    <d v="2017-07-13T00:00:00"/>
    <d v="1899-12-30T08:57:37"/>
    <d v="1899-12-30T08:58:41"/>
    <n v="13"/>
    <x v="1"/>
    <x v="1"/>
    <x v="0"/>
    <d v="1899-12-30T00:01:04"/>
    <n v="0"/>
    <n v="1"/>
    <n v="4"/>
    <n v="64"/>
  </r>
  <r>
    <s v="9849476"/>
    <d v="2017-07-13T00:00:00"/>
    <d v="1899-12-30T09:02:13"/>
    <d v="1899-12-30T09:03:01"/>
    <n v="13"/>
    <x v="0"/>
    <x v="0"/>
    <x v="0"/>
    <d v="1899-12-30T00:00:48"/>
    <n v="0"/>
    <n v="0"/>
    <n v="48"/>
    <n v="48"/>
  </r>
  <r>
    <s v="27410048"/>
    <d v="2017-07-13T00:00:00"/>
    <d v="1899-12-30T09:03:35"/>
    <d v="1899-12-30T09:03:48"/>
    <n v="13"/>
    <x v="1"/>
    <x v="1"/>
    <x v="0"/>
    <d v="1899-12-30T00:00:13"/>
    <n v="0"/>
    <n v="0"/>
    <n v="13"/>
    <n v="13"/>
  </r>
  <r>
    <s v="6746757"/>
    <d v="2017-07-13T00:00:00"/>
    <d v="1899-12-30T09:05:47"/>
    <d v="1899-12-30T09:08:59"/>
    <n v="13"/>
    <x v="0"/>
    <x v="0"/>
    <x v="0"/>
    <d v="1899-12-30T00:03:12"/>
    <n v="0"/>
    <n v="3"/>
    <n v="12"/>
    <n v="192"/>
  </r>
  <r>
    <s v="5087066"/>
    <d v="2017-07-13T00:00:00"/>
    <d v="1899-12-30T09:07:28"/>
    <d v="1899-12-30T09:12:05"/>
    <n v="13"/>
    <x v="0"/>
    <x v="0"/>
    <x v="0"/>
    <d v="1899-12-30T00:04:37"/>
    <n v="0"/>
    <n v="4"/>
    <n v="37"/>
    <n v="277"/>
  </r>
  <r>
    <s v="9680416"/>
    <d v="2017-07-13T00:00:00"/>
    <d v="1899-12-30T09:14:07"/>
    <d v="1899-12-30T09:22:26"/>
    <n v="13"/>
    <x v="0"/>
    <x v="0"/>
    <x v="0"/>
    <d v="1899-12-30T00:08:19"/>
    <n v="0"/>
    <n v="8"/>
    <n v="19"/>
    <n v="499"/>
  </r>
  <r>
    <s v="9356216"/>
    <d v="2017-07-13T00:00:00"/>
    <d v="1899-12-30T09:21:07"/>
    <d v="1899-12-30T09:37:30"/>
    <n v="13"/>
    <x v="0"/>
    <x v="0"/>
    <x v="0"/>
    <d v="1899-12-30T00:16:23"/>
    <n v="0"/>
    <n v="16"/>
    <n v="23"/>
    <n v="983"/>
  </r>
  <r>
    <s v="7415603"/>
    <d v="2017-07-13T00:00:00"/>
    <d v="1899-12-30T09:24:24"/>
    <d v="1899-12-30T09:29:19"/>
    <n v="13"/>
    <x v="0"/>
    <x v="0"/>
    <x v="0"/>
    <d v="1899-12-30T00:04:55"/>
    <n v="0"/>
    <n v="4"/>
    <n v="55"/>
    <n v="295"/>
  </r>
  <r>
    <s v="28145499"/>
    <d v="2017-07-13T00:00:00"/>
    <d v="1899-12-30T09:32:00"/>
    <d v="1899-12-30T09:37:13"/>
    <n v="13"/>
    <x v="1"/>
    <x v="1"/>
    <x v="0"/>
    <d v="1899-12-30T00:05:13"/>
    <n v="0"/>
    <n v="5"/>
    <n v="13"/>
    <n v="313"/>
  </r>
  <r>
    <s v="61527800"/>
    <d v="2017-07-13T00:00:00"/>
    <d v="1899-12-30T09:35:50"/>
    <d v="1899-12-30T09:50:28"/>
    <n v="13"/>
    <x v="1"/>
    <x v="1"/>
    <x v="0"/>
    <d v="1899-12-30T00:14:38"/>
    <n v="0"/>
    <n v="14"/>
    <n v="38"/>
    <n v="878"/>
  </r>
  <r>
    <s v="4873703"/>
    <d v="2017-07-13T00:00:00"/>
    <d v="1899-12-30T09:43:46"/>
    <d v="1899-12-30T09:56:41"/>
    <n v="13"/>
    <x v="0"/>
    <x v="0"/>
    <x v="0"/>
    <d v="1899-12-30T00:12:55"/>
    <n v="0"/>
    <n v="12"/>
    <n v="55"/>
    <n v="775"/>
  </r>
  <r>
    <s v="43019885"/>
    <d v="2017-07-13T00:00:00"/>
    <d v="1899-12-30T09:45:20"/>
    <d v="1899-12-30T09:59:29"/>
    <n v="13"/>
    <x v="1"/>
    <x v="1"/>
    <x v="0"/>
    <d v="1899-12-30T00:14:09"/>
    <n v="0"/>
    <n v="14"/>
    <n v="9"/>
    <n v="849"/>
  </r>
  <r>
    <s v="7388260"/>
    <d v="2017-07-13T00:00:00"/>
    <d v="1899-12-30T09:52:33"/>
    <d v="1899-12-30T10:03:46"/>
    <n v="13"/>
    <x v="0"/>
    <x v="0"/>
    <x v="0"/>
    <d v="1899-12-30T00:11:13"/>
    <n v="0"/>
    <n v="11"/>
    <n v="13"/>
    <n v="673"/>
  </r>
  <r>
    <s v="4581715"/>
    <d v="2017-07-13T00:00:00"/>
    <d v="1899-12-30T09:52:53"/>
    <d v="1899-12-30T10:06:55"/>
    <n v="13"/>
    <x v="0"/>
    <x v="0"/>
    <x v="0"/>
    <d v="1899-12-30T00:14:02"/>
    <n v="0"/>
    <n v="14"/>
    <n v="2"/>
    <n v="842"/>
  </r>
  <r>
    <s v="58420185"/>
    <d v="2017-07-13T00:00:00"/>
    <d v="1899-12-30T10:00:54"/>
    <d v="1899-12-30T10:06:34"/>
    <n v="13"/>
    <x v="1"/>
    <x v="1"/>
    <x v="0"/>
    <d v="1899-12-30T00:05:40"/>
    <n v="0"/>
    <n v="5"/>
    <n v="40"/>
    <n v="340"/>
  </r>
  <r>
    <s v="45948073"/>
    <d v="2017-07-13T00:00:00"/>
    <d v="1899-12-30T10:04:30"/>
    <d v="1899-12-30T10:13:15"/>
    <n v="13"/>
    <x v="1"/>
    <x v="1"/>
    <x v="0"/>
    <d v="1899-12-30T00:08:45"/>
    <n v="0"/>
    <n v="8"/>
    <n v="45"/>
    <n v="525"/>
  </r>
  <r>
    <s v="4473835"/>
    <d v="2017-07-13T00:00:00"/>
    <d v="1899-12-30T10:06:07"/>
    <d v="1899-12-30T10:13:35"/>
    <n v="13"/>
    <x v="0"/>
    <x v="0"/>
    <x v="0"/>
    <d v="1899-12-30T00:07:28"/>
    <n v="0"/>
    <n v="7"/>
    <n v="28"/>
    <n v="448"/>
  </r>
  <r>
    <s v="7739841"/>
    <d v="2017-07-13T00:00:00"/>
    <d v="1899-12-30T10:10:50"/>
    <d v="1899-12-30T10:13:25"/>
    <n v="13"/>
    <x v="0"/>
    <x v="0"/>
    <x v="0"/>
    <d v="1899-12-30T00:02:35"/>
    <n v="0"/>
    <n v="2"/>
    <n v="35"/>
    <n v="155"/>
  </r>
  <r>
    <s v="6275284312"/>
    <d v="2017-07-13T00:00:00"/>
    <d v="1899-12-30T10:17:59"/>
    <d v="1899-12-30T10:24:52"/>
    <n v="13"/>
    <x v="0"/>
    <x v="1"/>
    <x v="1"/>
    <d v="1899-12-30T00:06:53"/>
    <n v="0"/>
    <n v="6"/>
    <n v="53"/>
    <n v="413"/>
  </r>
  <r>
    <s v="1692981"/>
    <d v="2017-07-13T00:00:00"/>
    <d v="1899-12-30T10:23:29"/>
    <d v="1899-12-30T10:25:19"/>
    <n v="13"/>
    <x v="0"/>
    <x v="0"/>
    <x v="0"/>
    <d v="1899-12-30T00:01:50"/>
    <n v="0"/>
    <n v="1"/>
    <n v="50"/>
    <n v="110"/>
  </r>
  <r>
    <s v="9270571"/>
    <d v="2017-07-13T00:00:00"/>
    <d v="1899-12-30T10:30:28"/>
    <d v="1899-12-30T10:41:40"/>
    <n v="13"/>
    <x v="0"/>
    <x v="0"/>
    <x v="0"/>
    <d v="1899-12-30T00:11:12"/>
    <n v="0"/>
    <n v="11"/>
    <n v="12"/>
    <n v="672"/>
  </r>
  <r>
    <s v="6299545"/>
    <d v="2017-07-13T00:00:00"/>
    <d v="1899-12-30T10:33:24"/>
    <d v="1899-12-30T10:37:54"/>
    <n v="13"/>
    <x v="0"/>
    <x v="0"/>
    <x v="0"/>
    <d v="1899-12-30T00:04:30"/>
    <n v="0"/>
    <n v="4"/>
    <n v="30"/>
    <n v="270"/>
  </r>
  <r>
    <s v="67064385"/>
    <d v="2017-07-13T00:00:00"/>
    <d v="1899-12-30T10:37:37"/>
    <d v="1899-12-30T10:40:31"/>
    <n v="13"/>
    <x v="1"/>
    <x v="1"/>
    <x v="0"/>
    <d v="1899-12-30T00:02:54"/>
    <n v="0"/>
    <n v="2"/>
    <n v="54"/>
    <n v="174"/>
  </r>
  <r>
    <s v="4062215"/>
    <d v="2017-07-13T00:00:00"/>
    <d v="1899-12-30T10:44:09"/>
    <d v="1899-12-30T10:54:43"/>
    <n v="13"/>
    <x v="0"/>
    <x v="0"/>
    <x v="0"/>
    <d v="1899-12-30T00:10:34"/>
    <n v="0"/>
    <n v="10"/>
    <n v="34"/>
    <n v="634"/>
  </r>
  <r>
    <s v="2835355"/>
    <d v="2017-07-13T00:00:00"/>
    <d v="1899-12-30T10:49:54"/>
    <d v="1899-12-30T10:57:56"/>
    <n v="13"/>
    <x v="0"/>
    <x v="0"/>
    <x v="0"/>
    <d v="1899-12-30T00:08:02"/>
    <n v="0"/>
    <n v="8"/>
    <n v="2"/>
    <n v="482"/>
  </r>
  <r>
    <s v="9283739"/>
    <d v="2017-07-13T00:00:00"/>
    <d v="1899-12-30T10:55:03"/>
    <d v="1899-12-30T11:08:54"/>
    <n v="13"/>
    <x v="0"/>
    <x v="0"/>
    <x v="0"/>
    <d v="1899-12-30T00:13:51"/>
    <n v="0"/>
    <n v="13"/>
    <n v="51"/>
    <n v="831"/>
  </r>
  <r>
    <s v="7118082"/>
    <d v="2017-07-13T00:00:00"/>
    <d v="1899-12-30T10:57:50"/>
    <d v="1899-12-30T11:11:43"/>
    <n v="13"/>
    <x v="0"/>
    <x v="0"/>
    <x v="0"/>
    <d v="1899-12-30T00:13:53"/>
    <n v="0"/>
    <n v="13"/>
    <n v="53"/>
    <n v="833"/>
  </r>
  <r>
    <s v="30178521"/>
    <d v="2017-07-13T00:00:00"/>
    <d v="1899-12-30T11:01:57"/>
    <d v="1899-12-30T11:09:54"/>
    <n v="13"/>
    <x v="1"/>
    <x v="1"/>
    <x v="0"/>
    <d v="1899-12-30T00:07:57"/>
    <n v="0"/>
    <n v="7"/>
    <n v="57"/>
    <n v="477"/>
  </r>
  <r>
    <s v="5014399"/>
    <d v="2017-07-13T00:00:00"/>
    <d v="1899-12-30T11:08:48"/>
    <d v="1899-12-30T11:13:44"/>
    <n v="13"/>
    <x v="0"/>
    <x v="0"/>
    <x v="0"/>
    <d v="1899-12-30T00:04:56"/>
    <n v="0"/>
    <n v="4"/>
    <n v="56"/>
    <n v="296"/>
  </r>
  <r>
    <s v="3984696"/>
    <d v="2017-07-13T00:00:00"/>
    <d v="1899-12-30T11:10:46"/>
    <d v="1899-12-30T11:10:53"/>
    <n v="13"/>
    <x v="0"/>
    <x v="0"/>
    <x v="0"/>
    <d v="1899-12-30T00:00:07"/>
    <n v="0"/>
    <n v="0"/>
    <n v="7"/>
    <n v="7"/>
  </r>
  <r>
    <s v="53386383"/>
    <d v="2017-07-13T00:00:00"/>
    <d v="1899-12-30T11:18:14"/>
    <d v="1899-12-30T11:19:20"/>
    <n v="13"/>
    <x v="1"/>
    <x v="1"/>
    <x v="0"/>
    <d v="1899-12-30T00:01:06"/>
    <n v="0"/>
    <n v="1"/>
    <n v="6"/>
    <n v="66"/>
  </r>
  <r>
    <s v="8733120283"/>
    <d v="2017-07-13T00:00:00"/>
    <d v="1899-12-30T11:18:44"/>
    <d v="1899-12-30T11:26:18"/>
    <n v="13"/>
    <x v="0"/>
    <x v="1"/>
    <x v="1"/>
    <d v="1899-12-30T00:07:34"/>
    <n v="0"/>
    <n v="7"/>
    <n v="34"/>
    <n v="454"/>
  </r>
  <r>
    <s v="6934405"/>
    <d v="2017-07-13T00:00:00"/>
    <d v="1899-12-30T11:21:26"/>
    <d v="1899-12-30T11:31:19"/>
    <n v="13"/>
    <x v="0"/>
    <x v="0"/>
    <x v="0"/>
    <d v="1899-12-30T00:09:53"/>
    <n v="0"/>
    <n v="9"/>
    <n v="53"/>
    <n v="593"/>
  </r>
  <r>
    <s v="54136845"/>
    <d v="2017-07-13T00:00:00"/>
    <d v="1899-12-30T11:29:37"/>
    <d v="1899-12-30T11:31:49"/>
    <n v="13"/>
    <x v="1"/>
    <x v="1"/>
    <x v="0"/>
    <d v="1899-12-30T00:02:12"/>
    <n v="0"/>
    <n v="2"/>
    <n v="12"/>
    <n v="132"/>
  </r>
  <r>
    <s v="76310343"/>
    <d v="2017-07-13T00:00:00"/>
    <d v="1899-12-30T11:35:42"/>
    <d v="1899-12-30T11:44:03"/>
    <n v="13"/>
    <x v="1"/>
    <x v="1"/>
    <x v="0"/>
    <d v="1899-12-30T00:08:21"/>
    <n v="0"/>
    <n v="8"/>
    <n v="21"/>
    <n v="501"/>
  </r>
  <r>
    <s v="9005999"/>
    <d v="2017-07-13T00:00:00"/>
    <d v="1899-12-30T11:42:31"/>
    <d v="1899-12-30T11:54:23"/>
    <n v="13"/>
    <x v="0"/>
    <x v="0"/>
    <x v="0"/>
    <d v="1899-12-30T00:11:52"/>
    <n v="0"/>
    <n v="11"/>
    <n v="52"/>
    <n v="712"/>
  </r>
  <r>
    <s v="7763451"/>
    <d v="2017-07-13T00:00:00"/>
    <d v="1899-12-30T11:47:13"/>
    <d v="1899-12-30T11:57:59"/>
    <n v="13"/>
    <x v="0"/>
    <x v="0"/>
    <x v="0"/>
    <d v="1899-12-30T00:10:46"/>
    <n v="0"/>
    <n v="10"/>
    <n v="46"/>
    <n v="646"/>
  </r>
  <r>
    <s v="3765001"/>
    <d v="2017-07-13T00:00:00"/>
    <d v="1899-12-30T11:49:41"/>
    <d v="1899-12-30T12:05:43"/>
    <n v="13"/>
    <x v="0"/>
    <x v="0"/>
    <x v="0"/>
    <d v="1899-12-30T00:16:02"/>
    <n v="0"/>
    <n v="16"/>
    <n v="2"/>
    <n v="962"/>
  </r>
  <r>
    <s v="8498076"/>
    <d v="2017-07-13T00:00:00"/>
    <d v="1899-12-30T11:52:42"/>
    <d v="1899-12-30T11:58:32"/>
    <n v="13"/>
    <x v="0"/>
    <x v="0"/>
    <x v="0"/>
    <d v="1899-12-30T00:05:50"/>
    <n v="0"/>
    <n v="5"/>
    <n v="50"/>
    <n v="350"/>
  </r>
  <r>
    <s v="4995171"/>
    <d v="2017-07-13T00:00:00"/>
    <d v="1899-12-30T12:00:52"/>
    <d v="1899-12-30T12:05:36"/>
    <n v="13"/>
    <x v="0"/>
    <x v="0"/>
    <x v="0"/>
    <d v="1899-12-30T00:04:44"/>
    <n v="0"/>
    <n v="4"/>
    <n v="44"/>
    <n v="284"/>
  </r>
  <r>
    <s v="8929993"/>
    <d v="2017-07-13T00:00:00"/>
    <d v="1899-12-30T12:02:30"/>
    <d v="1899-12-30T12:10:24"/>
    <n v="13"/>
    <x v="0"/>
    <x v="0"/>
    <x v="0"/>
    <d v="1899-12-30T00:07:54"/>
    <n v="0"/>
    <n v="7"/>
    <n v="54"/>
    <n v="474"/>
  </r>
  <r>
    <s v="7473804"/>
    <d v="2017-07-13T00:00:00"/>
    <d v="1899-12-30T12:09:44"/>
    <d v="1899-12-30T12:19:54"/>
    <n v="13"/>
    <x v="0"/>
    <x v="0"/>
    <x v="0"/>
    <d v="1899-12-30T00:10:10"/>
    <n v="0"/>
    <n v="10"/>
    <n v="10"/>
    <n v="610"/>
  </r>
  <r>
    <s v="1816002"/>
    <d v="2017-07-13T00:00:00"/>
    <d v="1899-12-30T12:10:33"/>
    <d v="1899-12-30T12:14:29"/>
    <n v="13"/>
    <x v="0"/>
    <x v="0"/>
    <x v="0"/>
    <d v="1899-12-30T00:03:56"/>
    <n v="0"/>
    <n v="3"/>
    <n v="56"/>
    <n v="236"/>
  </r>
  <r>
    <s v="4133182"/>
    <d v="2017-07-13T00:00:00"/>
    <d v="1899-12-30T12:15:17"/>
    <d v="1899-12-30T12:17:02"/>
    <n v="13"/>
    <x v="0"/>
    <x v="0"/>
    <x v="0"/>
    <d v="1899-12-30T00:01:45"/>
    <n v="0"/>
    <n v="1"/>
    <n v="45"/>
    <n v="105"/>
  </r>
  <r>
    <s v="63141248"/>
    <d v="2017-07-13T00:00:00"/>
    <d v="1899-12-30T12:17:38"/>
    <d v="1899-12-30T12:24:55"/>
    <n v="13"/>
    <x v="1"/>
    <x v="1"/>
    <x v="0"/>
    <d v="1899-12-30T00:07:17"/>
    <n v="0"/>
    <n v="7"/>
    <n v="17"/>
    <n v="437"/>
  </r>
  <r>
    <s v="7384686"/>
    <d v="2017-07-13T00:00:00"/>
    <d v="1899-12-30T12:23:17"/>
    <d v="1899-12-30T12:35:27"/>
    <n v="13"/>
    <x v="0"/>
    <x v="0"/>
    <x v="0"/>
    <d v="1899-12-30T00:12:10"/>
    <n v="0"/>
    <n v="12"/>
    <n v="10"/>
    <n v="730"/>
  </r>
  <r>
    <s v="3150344"/>
    <d v="2017-07-13T00:00:00"/>
    <d v="1899-12-30T12:24:37"/>
    <d v="1899-12-30T12:38:39"/>
    <n v="13"/>
    <x v="0"/>
    <x v="0"/>
    <x v="0"/>
    <d v="1899-12-30T00:14:02"/>
    <n v="0"/>
    <n v="14"/>
    <n v="2"/>
    <n v="842"/>
  </r>
  <r>
    <s v="6786847"/>
    <d v="2017-07-13T00:00:00"/>
    <d v="1899-12-30T12:28:36"/>
    <d v="1899-12-30T12:42:07"/>
    <n v="13"/>
    <x v="0"/>
    <x v="0"/>
    <x v="0"/>
    <d v="1899-12-30T00:13:31"/>
    <n v="0"/>
    <n v="13"/>
    <n v="31"/>
    <n v="811"/>
  </r>
  <r>
    <s v="2947889"/>
    <d v="2017-07-13T00:00:00"/>
    <d v="1899-12-30T12:33:26"/>
    <d v="1899-12-30T12:42:42"/>
    <n v="13"/>
    <x v="0"/>
    <x v="0"/>
    <x v="0"/>
    <d v="1899-12-30T00:09:16"/>
    <n v="0"/>
    <n v="9"/>
    <n v="16"/>
    <n v="556"/>
  </r>
  <r>
    <s v="28961250"/>
    <d v="2017-07-13T00:00:00"/>
    <d v="1899-12-30T12:33:53"/>
    <d v="1899-12-30T12:44:36"/>
    <n v="13"/>
    <x v="1"/>
    <x v="1"/>
    <x v="0"/>
    <d v="1899-12-30T00:10:43"/>
    <n v="0"/>
    <n v="10"/>
    <n v="43"/>
    <n v="643"/>
  </r>
  <r>
    <s v="3328479"/>
    <d v="2017-07-13T00:00:00"/>
    <d v="1899-12-30T12:38:26"/>
    <d v="1899-12-30T12:51:46"/>
    <n v="13"/>
    <x v="0"/>
    <x v="0"/>
    <x v="0"/>
    <d v="1899-12-30T00:13:20"/>
    <n v="0"/>
    <n v="13"/>
    <n v="20"/>
    <n v="800"/>
  </r>
  <r>
    <s v="61322035"/>
    <d v="2017-07-13T00:00:00"/>
    <d v="1899-12-30T12:41:51"/>
    <d v="1899-12-30T12:42:24"/>
    <n v="13"/>
    <x v="1"/>
    <x v="1"/>
    <x v="0"/>
    <d v="1899-12-30T00:00:33"/>
    <n v="0"/>
    <n v="0"/>
    <n v="33"/>
    <n v="33"/>
  </r>
  <r>
    <s v="40308049"/>
    <d v="2017-07-13T00:00:00"/>
    <d v="1899-12-30T12:43:53"/>
    <d v="1899-12-30T12:54:41"/>
    <n v="13"/>
    <x v="1"/>
    <x v="1"/>
    <x v="0"/>
    <d v="1899-12-30T00:10:48"/>
    <n v="0"/>
    <n v="10"/>
    <n v="48"/>
    <n v="648"/>
  </r>
  <r>
    <s v="7066778"/>
    <d v="2017-07-13T00:00:00"/>
    <d v="1899-12-30T12:50:11"/>
    <d v="1899-12-30T12:55:35"/>
    <n v="13"/>
    <x v="0"/>
    <x v="0"/>
    <x v="0"/>
    <d v="1899-12-30T00:05:24"/>
    <n v="0"/>
    <n v="5"/>
    <n v="24"/>
    <n v="324"/>
  </r>
  <r>
    <s v="3434934"/>
    <d v="2017-07-13T00:00:00"/>
    <d v="1899-12-30T12:58:10"/>
    <d v="1899-12-30T13:12:34"/>
    <n v="13"/>
    <x v="0"/>
    <x v="0"/>
    <x v="0"/>
    <d v="1899-12-30T00:14:24"/>
    <n v="0"/>
    <n v="14"/>
    <n v="24"/>
    <n v="864"/>
  </r>
  <r>
    <s v="3017523"/>
    <d v="2017-07-13T00:00:00"/>
    <d v="1899-12-30T13:02:32"/>
    <d v="1899-12-30T13:11:35"/>
    <n v="13"/>
    <x v="0"/>
    <x v="0"/>
    <x v="0"/>
    <d v="1899-12-30T00:09:03"/>
    <n v="0"/>
    <n v="9"/>
    <n v="3"/>
    <n v="543"/>
  </r>
  <r>
    <s v="26699217"/>
    <d v="2017-07-13T00:00:00"/>
    <d v="1899-12-30T13:07:56"/>
    <d v="1899-12-30T13:24:33"/>
    <n v="13"/>
    <x v="1"/>
    <x v="1"/>
    <x v="0"/>
    <d v="1899-12-30T00:16:37"/>
    <n v="0"/>
    <n v="16"/>
    <n v="37"/>
    <n v="997"/>
  </r>
  <r>
    <s v="3192836"/>
    <d v="2017-07-13T00:00:00"/>
    <d v="1899-12-30T13:09:13"/>
    <d v="1899-12-30T13:09:30"/>
    <n v="13"/>
    <x v="0"/>
    <x v="0"/>
    <x v="0"/>
    <d v="1899-12-30T00:00:17"/>
    <n v="0"/>
    <n v="0"/>
    <n v="17"/>
    <n v="17"/>
  </r>
  <r>
    <s v="6979384"/>
    <d v="2017-07-13T00:00:00"/>
    <d v="1899-12-30T13:16:33"/>
    <d v="1899-12-30T13:30:02"/>
    <n v="13"/>
    <x v="0"/>
    <x v="0"/>
    <x v="0"/>
    <d v="1899-12-30T00:13:29"/>
    <n v="0"/>
    <n v="13"/>
    <n v="29"/>
    <n v="809"/>
  </r>
  <r>
    <s v="5277660"/>
    <d v="2017-07-13T00:00:00"/>
    <d v="1899-12-30T13:19:50"/>
    <d v="1899-12-30T13:31:18"/>
    <n v="13"/>
    <x v="0"/>
    <x v="0"/>
    <x v="0"/>
    <d v="1899-12-30T00:11:28"/>
    <n v="0"/>
    <n v="11"/>
    <n v="28"/>
    <n v="688"/>
  </r>
  <r>
    <s v="9543572"/>
    <d v="2017-07-13T00:00:00"/>
    <d v="1899-12-30T13:20:01"/>
    <d v="1899-12-30T13:31:22"/>
    <n v="13"/>
    <x v="0"/>
    <x v="0"/>
    <x v="0"/>
    <d v="1899-12-30T00:11:21"/>
    <n v="0"/>
    <n v="11"/>
    <n v="21"/>
    <n v="681"/>
  </r>
  <r>
    <s v="3984696"/>
    <d v="2017-07-13T00:00:00"/>
    <d v="1899-12-30T13:25:18"/>
    <d v="1899-12-30T13:35:47"/>
    <n v="13"/>
    <x v="0"/>
    <x v="0"/>
    <x v="0"/>
    <d v="1899-12-30T00:10:29"/>
    <n v="0"/>
    <n v="10"/>
    <n v="29"/>
    <n v="629"/>
  </r>
  <r>
    <s v="47855743"/>
    <d v="2017-07-13T00:00:00"/>
    <d v="1899-12-30T13:31:45"/>
    <d v="1899-12-30T13:45:46"/>
    <n v="13"/>
    <x v="1"/>
    <x v="1"/>
    <x v="0"/>
    <d v="1899-12-30T00:14:01"/>
    <n v="0"/>
    <n v="14"/>
    <n v="1"/>
    <n v="841"/>
  </r>
  <r>
    <s v="3095218"/>
    <d v="2017-07-13T00:00:00"/>
    <d v="1899-12-30T13:34:46"/>
    <d v="1899-12-30T13:50:48"/>
    <n v="13"/>
    <x v="0"/>
    <x v="0"/>
    <x v="0"/>
    <d v="1899-12-30T00:16:02"/>
    <n v="0"/>
    <n v="16"/>
    <n v="2"/>
    <n v="962"/>
  </r>
  <r>
    <s v="7933399"/>
    <d v="2017-07-13T00:00:00"/>
    <d v="1899-12-30T13:41:35"/>
    <d v="1899-12-30T13:46:24"/>
    <n v="13"/>
    <x v="0"/>
    <x v="0"/>
    <x v="0"/>
    <d v="1899-12-30T00:04:49"/>
    <n v="0"/>
    <n v="4"/>
    <n v="49"/>
    <n v="289"/>
  </r>
  <r>
    <s v="54821549"/>
    <d v="2017-07-13T00:00:00"/>
    <d v="1899-12-30T13:44:56"/>
    <d v="1899-12-30T13:50:21"/>
    <n v="13"/>
    <x v="1"/>
    <x v="1"/>
    <x v="0"/>
    <d v="1899-12-30T00:05:25"/>
    <n v="0"/>
    <n v="5"/>
    <n v="25"/>
    <n v="325"/>
  </r>
  <r>
    <s v="14919021"/>
    <d v="2017-07-13T00:00:00"/>
    <d v="1899-12-30T13:45:34"/>
    <d v="1899-12-30T13:48:41"/>
    <n v="13"/>
    <x v="1"/>
    <x v="1"/>
    <x v="0"/>
    <d v="1899-12-30T00:03:07"/>
    <n v="0"/>
    <n v="3"/>
    <n v="7"/>
    <n v="187"/>
  </r>
  <r>
    <s v="9175377"/>
    <d v="2017-07-13T00:00:00"/>
    <d v="1899-12-30T13:50:08"/>
    <d v="1899-12-30T13:54:00"/>
    <n v="13"/>
    <x v="0"/>
    <x v="0"/>
    <x v="0"/>
    <d v="1899-12-30T00:03:52"/>
    <n v="0"/>
    <n v="3"/>
    <n v="52"/>
    <n v="232"/>
  </r>
  <r>
    <s v="3656681"/>
    <d v="2017-07-13T00:00:00"/>
    <d v="1899-12-30T13:56:10"/>
    <d v="1899-12-30T14:11:45"/>
    <n v="13"/>
    <x v="0"/>
    <x v="0"/>
    <x v="0"/>
    <d v="1899-12-30T00:15:35"/>
    <n v="0"/>
    <n v="15"/>
    <n v="35"/>
    <n v="935"/>
  </r>
  <r>
    <s v="5741700"/>
    <d v="2017-07-13T00:00:00"/>
    <d v="1899-12-30T14:04:29"/>
    <d v="1899-12-30T14:20:54"/>
    <n v="13"/>
    <x v="0"/>
    <x v="0"/>
    <x v="0"/>
    <d v="1899-12-30T00:16:25"/>
    <n v="0"/>
    <n v="16"/>
    <n v="25"/>
    <n v="985"/>
  </r>
  <r>
    <s v="18816694"/>
    <d v="2017-07-13T00:00:00"/>
    <d v="1899-12-30T14:12:11"/>
    <d v="1899-12-30T14:24:47"/>
    <n v="13"/>
    <x v="1"/>
    <x v="1"/>
    <x v="0"/>
    <d v="1899-12-30T00:12:36"/>
    <n v="0"/>
    <n v="12"/>
    <n v="36"/>
    <n v="756"/>
  </r>
  <r>
    <s v="6177366"/>
    <d v="2017-07-13T00:00:00"/>
    <d v="1899-12-30T14:13:26"/>
    <d v="1899-12-30T14:19:17"/>
    <n v="13"/>
    <x v="0"/>
    <x v="0"/>
    <x v="0"/>
    <d v="1899-12-30T00:05:51"/>
    <n v="0"/>
    <n v="5"/>
    <n v="51"/>
    <n v="351"/>
  </r>
  <r>
    <s v="4221160"/>
    <d v="2017-07-13T00:00:00"/>
    <d v="1899-12-30T14:15:54"/>
    <d v="1899-12-30T14:29:02"/>
    <n v="13"/>
    <x v="0"/>
    <x v="0"/>
    <x v="0"/>
    <d v="1899-12-30T00:13:08"/>
    <n v="0"/>
    <n v="13"/>
    <n v="8"/>
    <n v="788"/>
  </r>
  <r>
    <s v="9339774"/>
    <d v="2017-07-13T00:00:00"/>
    <d v="1899-12-30T14:20:20"/>
    <d v="1899-12-30T14:34:07"/>
    <n v="13"/>
    <x v="0"/>
    <x v="0"/>
    <x v="0"/>
    <d v="1899-12-30T00:13:47"/>
    <n v="0"/>
    <n v="13"/>
    <n v="47"/>
    <n v="827"/>
  </r>
  <r>
    <s v="46255010"/>
    <d v="2017-07-13T00:00:00"/>
    <d v="1899-12-30T14:24:07"/>
    <d v="1899-12-30T14:26:38"/>
    <n v="13"/>
    <x v="1"/>
    <x v="1"/>
    <x v="0"/>
    <d v="1899-12-30T00:02:31"/>
    <n v="0"/>
    <n v="2"/>
    <n v="31"/>
    <n v="151"/>
  </r>
  <r>
    <s v="91208799"/>
    <d v="2017-07-13T00:00:00"/>
    <d v="1899-12-30T14:28:29"/>
    <d v="1899-12-30T14:39:06"/>
    <n v="13"/>
    <x v="1"/>
    <x v="1"/>
    <x v="0"/>
    <d v="1899-12-30T00:10:37"/>
    <n v="0"/>
    <n v="10"/>
    <n v="37"/>
    <n v="637"/>
  </r>
  <r>
    <s v="7211782"/>
    <d v="2017-07-13T00:00:00"/>
    <d v="1899-12-30T14:35:08"/>
    <d v="1899-12-30T14:35:31"/>
    <n v="13"/>
    <x v="0"/>
    <x v="0"/>
    <x v="0"/>
    <d v="1899-12-30T00:00:23"/>
    <n v="0"/>
    <n v="0"/>
    <n v="23"/>
    <n v="23"/>
  </r>
  <r>
    <s v="3429335"/>
    <d v="2017-07-13T00:00:00"/>
    <d v="1899-12-30T14:43:23"/>
    <d v="1899-12-30T14:59:33"/>
    <n v="13"/>
    <x v="0"/>
    <x v="0"/>
    <x v="0"/>
    <d v="1899-12-30T00:16:10"/>
    <n v="0"/>
    <n v="16"/>
    <n v="10"/>
    <n v="970"/>
  </r>
  <r>
    <s v="3206241"/>
    <d v="2017-07-13T00:00:00"/>
    <d v="1899-12-30T14:47:15"/>
    <d v="1899-12-30T15:03:24"/>
    <n v="13"/>
    <x v="0"/>
    <x v="0"/>
    <x v="0"/>
    <d v="1899-12-30T00:16:09"/>
    <n v="0"/>
    <n v="16"/>
    <n v="9"/>
    <n v="969"/>
  </r>
  <r>
    <s v="8750670"/>
    <d v="2017-07-13T00:00:00"/>
    <d v="1899-12-30T14:48:17"/>
    <d v="1899-12-30T14:49:21"/>
    <n v="13"/>
    <x v="0"/>
    <x v="0"/>
    <x v="0"/>
    <d v="1899-12-30T00:01:04"/>
    <n v="0"/>
    <n v="1"/>
    <n v="4"/>
    <n v="64"/>
  </r>
  <r>
    <s v="7792679"/>
    <d v="2017-07-13T00:00:00"/>
    <d v="1899-12-30T14:53:28"/>
    <d v="1899-12-30T14:53:50"/>
    <n v="13"/>
    <x v="0"/>
    <x v="0"/>
    <x v="0"/>
    <d v="1899-12-30T00:00:22"/>
    <n v="0"/>
    <n v="0"/>
    <n v="22"/>
    <n v="22"/>
  </r>
  <r>
    <s v="9287211"/>
    <d v="2017-07-13T00:00:00"/>
    <d v="1899-12-30T14:55:22"/>
    <d v="1899-12-30T15:00:35"/>
    <n v="13"/>
    <x v="0"/>
    <x v="0"/>
    <x v="0"/>
    <d v="1899-12-30T00:05:13"/>
    <n v="0"/>
    <n v="5"/>
    <n v="13"/>
    <n v="313"/>
  </r>
  <r>
    <s v="1997542"/>
    <d v="2017-07-13T00:00:00"/>
    <d v="1899-12-30T15:03:36"/>
    <d v="1899-12-30T15:09:19"/>
    <n v="13"/>
    <x v="0"/>
    <x v="0"/>
    <x v="0"/>
    <d v="1899-12-30T00:05:43"/>
    <n v="0"/>
    <n v="5"/>
    <n v="43"/>
    <n v="343"/>
  </r>
  <r>
    <s v="3558582"/>
    <d v="2017-07-14T00:00:00"/>
    <d v="1899-12-30T08:04:41"/>
    <d v="1899-12-30T08:15:08"/>
    <n v="14"/>
    <x v="0"/>
    <x v="0"/>
    <x v="0"/>
    <d v="1899-12-30T00:10:27"/>
    <n v="0"/>
    <n v="10"/>
    <n v="27"/>
    <n v="627"/>
  </r>
  <r>
    <s v="25240352"/>
    <d v="2017-07-14T00:00:00"/>
    <d v="1899-12-30T08:05:10"/>
    <d v="1899-12-30T08:16:21"/>
    <n v="14"/>
    <x v="1"/>
    <x v="1"/>
    <x v="0"/>
    <d v="1899-12-30T00:11:11"/>
    <n v="0"/>
    <n v="11"/>
    <n v="11"/>
    <n v="671"/>
  </r>
  <r>
    <s v="5829504"/>
    <d v="2017-07-14T00:00:00"/>
    <d v="1899-12-30T08:06:45"/>
    <d v="1899-12-30T08:12:58"/>
    <n v="14"/>
    <x v="0"/>
    <x v="0"/>
    <x v="0"/>
    <d v="1899-12-30T00:06:13"/>
    <n v="0"/>
    <n v="6"/>
    <n v="13"/>
    <n v="373"/>
  </r>
  <r>
    <s v="97317489"/>
    <d v="2017-07-14T00:00:00"/>
    <d v="1899-12-30T08:10:30"/>
    <d v="1899-12-30T08:14:24"/>
    <n v="14"/>
    <x v="1"/>
    <x v="1"/>
    <x v="0"/>
    <d v="1899-12-30T00:03:54"/>
    <n v="0"/>
    <n v="3"/>
    <n v="54"/>
    <n v="234"/>
  </r>
  <r>
    <s v="53762222"/>
    <d v="2017-07-14T00:00:00"/>
    <d v="1899-12-30T08:13:23"/>
    <d v="1899-12-30T08:21:28"/>
    <n v="14"/>
    <x v="1"/>
    <x v="1"/>
    <x v="0"/>
    <d v="1899-12-30T00:08:05"/>
    <n v="0"/>
    <n v="8"/>
    <n v="5"/>
    <n v="485"/>
  </r>
  <r>
    <s v="3363840"/>
    <d v="2017-07-14T00:00:00"/>
    <d v="1899-12-30T08:15:49"/>
    <d v="1899-12-30T08:18:19"/>
    <n v="14"/>
    <x v="0"/>
    <x v="0"/>
    <x v="0"/>
    <d v="1899-12-30T00:02:30"/>
    <n v="0"/>
    <n v="2"/>
    <n v="30"/>
    <n v="150"/>
  </r>
  <r>
    <s v="5542324"/>
    <d v="2017-07-14T00:00:00"/>
    <d v="1899-12-30T08:17:13"/>
    <d v="1899-12-30T08:29:58"/>
    <n v="14"/>
    <x v="0"/>
    <x v="0"/>
    <x v="0"/>
    <d v="1899-12-30T00:12:45"/>
    <n v="0"/>
    <n v="12"/>
    <n v="45"/>
    <n v="765"/>
  </r>
  <r>
    <s v="9853612"/>
    <d v="2017-07-14T00:00:00"/>
    <d v="1899-12-30T08:21:49"/>
    <d v="1899-12-30T08:37:21"/>
    <n v="14"/>
    <x v="0"/>
    <x v="0"/>
    <x v="0"/>
    <d v="1899-12-30T00:15:32"/>
    <n v="0"/>
    <n v="15"/>
    <n v="32"/>
    <n v="932"/>
  </r>
  <r>
    <s v="5392799"/>
    <d v="2017-07-14T00:00:00"/>
    <d v="1899-12-30T08:27:54"/>
    <d v="1899-12-30T08:42:04"/>
    <n v="14"/>
    <x v="0"/>
    <x v="0"/>
    <x v="0"/>
    <d v="1899-12-30T00:14:10"/>
    <n v="0"/>
    <n v="14"/>
    <n v="10"/>
    <n v="850"/>
  </r>
  <r>
    <s v="1089768"/>
    <d v="2017-07-14T00:00:00"/>
    <d v="1899-12-30T08:31:10"/>
    <d v="1899-12-30T08:45:30"/>
    <n v="14"/>
    <x v="0"/>
    <x v="0"/>
    <x v="0"/>
    <d v="1899-12-30T00:14:20"/>
    <n v="0"/>
    <n v="14"/>
    <n v="20"/>
    <n v="860"/>
  </r>
  <r>
    <s v="4274311"/>
    <d v="2017-07-14T00:00:00"/>
    <d v="1899-12-30T08:34:04"/>
    <d v="1899-12-30T08:46:23"/>
    <n v="14"/>
    <x v="0"/>
    <x v="0"/>
    <x v="0"/>
    <d v="1899-12-30T00:12:19"/>
    <n v="0"/>
    <n v="12"/>
    <n v="19"/>
    <n v="739"/>
  </r>
  <r>
    <s v="8276893"/>
    <d v="2017-07-14T00:00:00"/>
    <d v="1899-12-30T08:39:13"/>
    <d v="1899-12-30T08:51:47"/>
    <n v="14"/>
    <x v="0"/>
    <x v="0"/>
    <x v="0"/>
    <d v="1899-12-30T00:12:34"/>
    <n v="0"/>
    <n v="12"/>
    <n v="34"/>
    <n v="754"/>
  </r>
  <r>
    <s v="24724114"/>
    <d v="2017-07-14T00:00:00"/>
    <d v="1899-12-30T08:41:28"/>
    <d v="1899-12-30T08:43:20"/>
    <n v="14"/>
    <x v="1"/>
    <x v="1"/>
    <x v="0"/>
    <d v="1899-12-30T00:01:52"/>
    <n v="0"/>
    <n v="1"/>
    <n v="52"/>
    <n v="112"/>
  </r>
  <r>
    <s v="23580194"/>
    <d v="2017-07-14T00:00:00"/>
    <d v="1899-12-30T08:45:50"/>
    <d v="1899-12-30T09:01:23"/>
    <n v="14"/>
    <x v="1"/>
    <x v="1"/>
    <x v="0"/>
    <d v="1899-12-30T00:15:33"/>
    <n v="0"/>
    <n v="15"/>
    <n v="33"/>
    <n v="933"/>
  </r>
  <r>
    <s v="1775131"/>
    <d v="2017-07-14T00:00:00"/>
    <d v="1899-12-30T08:51:41"/>
    <d v="1899-12-30T08:52:43"/>
    <n v="14"/>
    <x v="0"/>
    <x v="0"/>
    <x v="0"/>
    <d v="1899-12-30T00:01:02"/>
    <n v="0"/>
    <n v="1"/>
    <n v="2"/>
    <n v="62"/>
  </r>
  <r>
    <s v="8001915"/>
    <d v="2017-07-14T00:00:00"/>
    <d v="1899-12-30T08:54:32"/>
    <d v="1899-12-30T09:08:08"/>
    <n v="14"/>
    <x v="0"/>
    <x v="0"/>
    <x v="0"/>
    <d v="1899-12-30T00:13:36"/>
    <n v="0"/>
    <n v="13"/>
    <n v="36"/>
    <n v="816"/>
  </r>
  <r>
    <s v="7508054"/>
    <d v="2017-07-14T00:00:00"/>
    <d v="1899-12-30T08:59:43"/>
    <d v="1899-12-30T09:10:06"/>
    <n v="14"/>
    <x v="0"/>
    <x v="0"/>
    <x v="0"/>
    <d v="1899-12-30T00:10:23"/>
    <n v="0"/>
    <n v="10"/>
    <n v="23"/>
    <n v="623"/>
  </r>
  <r>
    <s v="5854377"/>
    <d v="2017-07-14T00:00:00"/>
    <d v="1899-12-30T09:00:06"/>
    <d v="1899-12-30T09:04:45"/>
    <n v="14"/>
    <x v="0"/>
    <x v="0"/>
    <x v="0"/>
    <d v="1899-12-30T00:04:39"/>
    <n v="0"/>
    <n v="4"/>
    <n v="39"/>
    <n v="279"/>
  </r>
  <r>
    <s v="3478173"/>
    <d v="2017-07-14T00:00:00"/>
    <d v="1899-12-30T09:06:22"/>
    <d v="1899-12-30T09:12:48"/>
    <n v="14"/>
    <x v="0"/>
    <x v="0"/>
    <x v="0"/>
    <d v="1899-12-30T00:06:26"/>
    <n v="0"/>
    <n v="6"/>
    <n v="26"/>
    <n v="386"/>
  </r>
  <r>
    <s v="3999937"/>
    <d v="2017-07-14T00:00:00"/>
    <d v="1899-12-30T09:13:39"/>
    <d v="1899-12-30T09:22:35"/>
    <n v="14"/>
    <x v="0"/>
    <x v="0"/>
    <x v="0"/>
    <d v="1899-12-30T00:08:56"/>
    <n v="0"/>
    <n v="8"/>
    <n v="56"/>
    <n v="536"/>
  </r>
  <r>
    <s v="83559673"/>
    <d v="2017-07-14T00:00:00"/>
    <d v="1899-12-30T09:15:26"/>
    <d v="1899-12-30T09:30:41"/>
    <n v="14"/>
    <x v="1"/>
    <x v="1"/>
    <x v="0"/>
    <d v="1899-12-30T00:15:15"/>
    <n v="0"/>
    <n v="15"/>
    <n v="15"/>
    <n v="915"/>
  </r>
  <r>
    <s v="1355775"/>
    <d v="2017-07-14T00:00:00"/>
    <d v="1899-12-30T09:20:46"/>
    <d v="1899-12-30T09:22:06"/>
    <n v="14"/>
    <x v="0"/>
    <x v="0"/>
    <x v="0"/>
    <d v="1899-12-30T00:01:20"/>
    <n v="0"/>
    <n v="1"/>
    <n v="20"/>
    <n v="80"/>
  </r>
  <r>
    <s v="3463982286"/>
    <d v="2017-07-14T00:00:00"/>
    <d v="1899-12-30T09:28:54"/>
    <d v="1899-12-30T09:39:46"/>
    <n v="14"/>
    <x v="0"/>
    <x v="1"/>
    <x v="1"/>
    <d v="1899-12-30T00:10:52"/>
    <n v="0"/>
    <n v="10"/>
    <n v="52"/>
    <n v="652"/>
  </r>
  <r>
    <s v="8870498"/>
    <d v="2017-07-14T00:00:00"/>
    <d v="1899-12-30T09:36:15"/>
    <d v="1899-12-30T09:38:38"/>
    <n v="14"/>
    <x v="0"/>
    <x v="0"/>
    <x v="0"/>
    <d v="1899-12-30T00:02:23"/>
    <n v="0"/>
    <n v="2"/>
    <n v="23"/>
    <n v="143"/>
  </r>
  <r>
    <s v="9894998"/>
    <d v="2017-07-14T00:00:00"/>
    <d v="1899-12-30T09:40:52"/>
    <d v="1899-12-30T09:52:23"/>
    <n v="14"/>
    <x v="0"/>
    <x v="0"/>
    <x v="0"/>
    <d v="1899-12-30T00:11:31"/>
    <n v="0"/>
    <n v="11"/>
    <n v="31"/>
    <n v="691"/>
  </r>
  <r>
    <s v="8841955"/>
    <d v="2017-07-14T00:00:00"/>
    <d v="1899-12-30T09:45:09"/>
    <d v="1899-12-30T09:45:15"/>
    <n v="14"/>
    <x v="0"/>
    <x v="0"/>
    <x v="0"/>
    <d v="1899-12-30T00:00:06"/>
    <n v="0"/>
    <n v="0"/>
    <n v="6"/>
    <n v="6"/>
  </r>
  <r>
    <s v="7379567"/>
    <d v="2017-07-14T00:00:00"/>
    <d v="1899-12-30T09:50:08"/>
    <d v="1899-12-30T09:59:25"/>
    <n v="14"/>
    <x v="0"/>
    <x v="0"/>
    <x v="0"/>
    <d v="1899-12-30T00:09:17"/>
    <n v="0"/>
    <n v="9"/>
    <n v="17"/>
    <n v="557"/>
  </r>
  <r>
    <s v="2092198"/>
    <d v="2017-07-14T00:00:00"/>
    <d v="1899-12-30T09:51:23"/>
    <d v="1899-12-30T09:54:33"/>
    <n v="14"/>
    <x v="0"/>
    <x v="0"/>
    <x v="0"/>
    <d v="1899-12-30T00:03:10"/>
    <n v="0"/>
    <n v="3"/>
    <n v="10"/>
    <n v="190"/>
  </r>
  <r>
    <s v="6006309"/>
    <d v="2017-07-14T00:00:00"/>
    <d v="1899-12-30T09:59:04"/>
    <d v="1899-12-30T10:01:49"/>
    <n v="14"/>
    <x v="0"/>
    <x v="0"/>
    <x v="0"/>
    <d v="1899-12-30T00:02:45"/>
    <n v="0"/>
    <n v="2"/>
    <n v="45"/>
    <n v="165"/>
  </r>
  <r>
    <s v="6736331"/>
    <d v="2017-07-14T00:00:00"/>
    <d v="1899-12-30T09:59:17"/>
    <d v="1899-12-30T10:05:05"/>
    <n v="14"/>
    <x v="0"/>
    <x v="0"/>
    <x v="0"/>
    <d v="1899-12-30T00:05:48"/>
    <n v="0"/>
    <n v="5"/>
    <n v="48"/>
    <n v="348"/>
  </r>
  <r>
    <s v="7291318"/>
    <d v="2017-07-14T00:00:00"/>
    <d v="1899-12-30T10:01:39"/>
    <d v="1899-12-30T10:17:34"/>
    <n v="14"/>
    <x v="0"/>
    <x v="0"/>
    <x v="0"/>
    <d v="1899-12-30T00:15:55"/>
    <n v="0"/>
    <n v="15"/>
    <n v="55"/>
    <n v="955"/>
  </r>
  <r>
    <s v="30178521"/>
    <d v="2017-07-14T00:00:00"/>
    <d v="1899-12-30T10:08:14"/>
    <d v="1899-12-30T10:10:24"/>
    <n v="14"/>
    <x v="1"/>
    <x v="1"/>
    <x v="0"/>
    <d v="1899-12-30T00:02:10"/>
    <n v="0"/>
    <n v="2"/>
    <n v="10"/>
    <n v="130"/>
  </r>
  <r>
    <s v="3232376"/>
    <d v="2017-07-14T00:00:00"/>
    <d v="1899-12-30T10:13:13"/>
    <d v="1899-12-30T10:26:35"/>
    <n v="14"/>
    <x v="0"/>
    <x v="0"/>
    <x v="0"/>
    <d v="1899-12-30T00:13:22"/>
    <n v="0"/>
    <n v="13"/>
    <n v="22"/>
    <n v="802"/>
  </r>
  <r>
    <s v="7536048937"/>
    <d v="2017-07-14T00:00:00"/>
    <d v="1899-12-30T10:20:52"/>
    <d v="1899-12-30T10:33:28"/>
    <n v="14"/>
    <x v="0"/>
    <x v="1"/>
    <x v="1"/>
    <d v="1899-12-30T00:12:36"/>
    <n v="0"/>
    <n v="12"/>
    <n v="36"/>
    <n v="756"/>
  </r>
  <r>
    <s v="6026397"/>
    <d v="2017-07-14T00:00:00"/>
    <d v="1899-12-30T10:24:25"/>
    <d v="1899-12-30T10:40:03"/>
    <n v="14"/>
    <x v="0"/>
    <x v="0"/>
    <x v="0"/>
    <d v="1899-12-30T00:15:38"/>
    <n v="0"/>
    <n v="15"/>
    <n v="38"/>
    <n v="938"/>
  </r>
  <r>
    <s v="54821549"/>
    <d v="2017-07-14T00:00:00"/>
    <d v="1899-12-30T10:26:39"/>
    <d v="1899-12-30T10:43:07"/>
    <n v="14"/>
    <x v="1"/>
    <x v="1"/>
    <x v="0"/>
    <d v="1899-12-30T00:16:28"/>
    <n v="0"/>
    <n v="16"/>
    <n v="28"/>
    <n v="988"/>
  </r>
  <r>
    <s v="4555937"/>
    <d v="2017-07-14T00:00:00"/>
    <d v="1899-12-30T10:32:58"/>
    <d v="1899-12-30T10:37:15"/>
    <n v="14"/>
    <x v="0"/>
    <x v="0"/>
    <x v="0"/>
    <d v="1899-12-30T00:04:17"/>
    <n v="0"/>
    <n v="4"/>
    <n v="17"/>
    <n v="257"/>
  </r>
  <r>
    <s v="65621292"/>
    <d v="2017-07-14T00:00:00"/>
    <d v="1899-12-30T10:34:28"/>
    <d v="1899-12-30T10:43:02"/>
    <n v="14"/>
    <x v="1"/>
    <x v="1"/>
    <x v="0"/>
    <d v="1899-12-30T00:08:34"/>
    <n v="0"/>
    <n v="8"/>
    <n v="34"/>
    <n v="514"/>
  </r>
  <r>
    <s v="13898038"/>
    <d v="2017-07-14T00:00:00"/>
    <d v="1899-12-30T10:34:39"/>
    <d v="1899-12-30T10:47:29"/>
    <n v="14"/>
    <x v="1"/>
    <x v="1"/>
    <x v="0"/>
    <d v="1899-12-30T00:12:50"/>
    <n v="0"/>
    <n v="12"/>
    <n v="50"/>
    <n v="770"/>
  </r>
  <r>
    <s v="6018613"/>
    <d v="2017-07-14T00:00:00"/>
    <d v="1899-12-30T10:37:51"/>
    <d v="1899-12-30T10:41:27"/>
    <n v="14"/>
    <x v="0"/>
    <x v="0"/>
    <x v="0"/>
    <d v="1899-12-30T00:03:36"/>
    <n v="0"/>
    <n v="3"/>
    <n v="36"/>
    <n v="216"/>
  </r>
  <r>
    <s v="7741751"/>
    <d v="2017-07-14T00:00:00"/>
    <d v="1899-12-30T10:40:56"/>
    <d v="1899-12-30T10:46:24"/>
    <n v="14"/>
    <x v="0"/>
    <x v="0"/>
    <x v="0"/>
    <d v="1899-12-30T00:05:28"/>
    <n v="0"/>
    <n v="5"/>
    <n v="28"/>
    <n v="328"/>
  </r>
  <r>
    <s v="5512492"/>
    <d v="2017-07-14T00:00:00"/>
    <d v="1899-12-30T10:41:21"/>
    <d v="1899-12-30T10:51:44"/>
    <n v="14"/>
    <x v="0"/>
    <x v="0"/>
    <x v="0"/>
    <d v="1899-12-30T00:10:23"/>
    <n v="0"/>
    <n v="10"/>
    <n v="23"/>
    <n v="623"/>
  </r>
  <r>
    <s v="36332723"/>
    <d v="2017-07-14T00:00:00"/>
    <d v="1899-12-30T10:42:09"/>
    <d v="1899-12-30T10:47:23"/>
    <n v="14"/>
    <x v="1"/>
    <x v="1"/>
    <x v="0"/>
    <d v="1899-12-30T00:05:14"/>
    <n v="0"/>
    <n v="5"/>
    <n v="14"/>
    <n v="314"/>
  </r>
  <r>
    <s v="28961250"/>
    <d v="2017-07-14T00:00:00"/>
    <d v="1899-12-30T10:44:58"/>
    <d v="1899-12-30T10:45:12"/>
    <n v="14"/>
    <x v="1"/>
    <x v="1"/>
    <x v="0"/>
    <d v="1899-12-30T00:00:14"/>
    <n v="0"/>
    <n v="0"/>
    <n v="14"/>
    <n v="14"/>
  </r>
  <r>
    <s v="96191858"/>
    <d v="2017-07-14T00:00:00"/>
    <d v="1899-12-30T10:46:48"/>
    <d v="1899-12-30T11:02:44"/>
    <n v="14"/>
    <x v="1"/>
    <x v="1"/>
    <x v="0"/>
    <d v="1899-12-30T00:15:56"/>
    <n v="0"/>
    <n v="15"/>
    <n v="56"/>
    <n v="956"/>
  </r>
  <r>
    <s v="49342013"/>
    <d v="2017-07-14T00:00:00"/>
    <d v="1899-12-30T10:51:22"/>
    <d v="1899-12-30T10:57:21"/>
    <n v="14"/>
    <x v="1"/>
    <x v="1"/>
    <x v="0"/>
    <d v="1899-12-30T00:05:59"/>
    <n v="0"/>
    <n v="5"/>
    <n v="59"/>
    <n v="359"/>
  </r>
  <r>
    <s v="2329556"/>
    <d v="2017-07-14T00:00:00"/>
    <d v="1899-12-30T10:57:37"/>
    <d v="1899-12-30T10:57:47"/>
    <n v="14"/>
    <x v="0"/>
    <x v="0"/>
    <x v="0"/>
    <d v="1899-12-30T00:00:10"/>
    <n v="0"/>
    <n v="0"/>
    <n v="10"/>
    <n v="10"/>
  </r>
  <r>
    <s v="2969264"/>
    <d v="2017-07-14T00:00:00"/>
    <d v="1899-12-30T11:01:24"/>
    <d v="1899-12-30T11:07:21"/>
    <n v="14"/>
    <x v="0"/>
    <x v="0"/>
    <x v="0"/>
    <d v="1899-12-30T00:05:57"/>
    <n v="0"/>
    <n v="5"/>
    <n v="57"/>
    <n v="357"/>
  </r>
  <r>
    <s v="8498683"/>
    <d v="2017-07-14T00:00:00"/>
    <d v="1899-12-30T11:01:41"/>
    <d v="1899-12-30T11:04:57"/>
    <n v="14"/>
    <x v="0"/>
    <x v="0"/>
    <x v="0"/>
    <d v="1899-12-30T00:03:16"/>
    <n v="0"/>
    <n v="3"/>
    <n v="16"/>
    <n v="196"/>
  </r>
  <r>
    <s v="2341441"/>
    <d v="2017-07-14T00:00:00"/>
    <d v="1899-12-30T11:07:12"/>
    <d v="1899-12-30T11:08:18"/>
    <n v="14"/>
    <x v="0"/>
    <x v="0"/>
    <x v="0"/>
    <d v="1899-12-30T00:01:06"/>
    <n v="0"/>
    <n v="1"/>
    <n v="6"/>
    <n v="66"/>
  </r>
  <r>
    <s v="30270334"/>
    <d v="2017-07-14T00:00:00"/>
    <d v="1899-12-30T11:10:52"/>
    <d v="1899-12-30T11:13:17"/>
    <n v="14"/>
    <x v="1"/>
    <x v="1"/>
    <x v="0"/>
    <d v="1899-12-30T00:02:25"/>
    <n v="0"/>
    <n v="2"/>
    <n v="25"/>
    <n v="145"/>
  </r>
  <r>
    <s v="4657345"/>
    <d v="2017-07-14T00:00:00"/>
    <d v="1899-12-30T11:16:38"/>
    <d v="1899-12-30T11:27:11"/>
    <n v="14"/>
    <x v="0"/>
    <x v="0"/>
    <x v="0"/>
    <d v="1899-12-30T00:10:33"/>
    <n v="0"/>
    <n v="10"/>
    <n v="33"/>
    <n v="633"/>
  </r>
  <r>
    <s v="2145244"/>
    <d v="2017-07-14T00:00:00"/>
    <d v="1899-12-30T11:17:13"/>
    <d v="1899-12-30T11:17:33"/>
    <n v="14"/>
    <x v="0"/>
    <x v="0"/>
    <x v="0"/>
    <d v="1899-12-30T00:00:20"/>
    <n v="0"/>
    <n v="0"/>
    <n v="20"/>
    <n v="20"/>
  </r>
  <r>
    <s v="7627829"/>
    <d v="2017-07-14T00:00:00"/>
    <d v="1899-12-30T11:22:58"/>
    <d v="1899-12-30T11:38:57"/>
    <n v="14"/>
    <x v="0"/>
    <x v="0"/>
    <x v="0"/>
    <d v="1899-12-30T00:15:59"/>
    <n v="0"/>
    <n v="15"/>
    <n v="59"/>
    <n v="959"/>
  </r>
  <r>
    <s v="9182658"/>
    <d v="2017-07-14T00:00:00"/>
    <d v="1899-12-30T11:25:22"/>
    <d v="1899-12-30T11:26:02"/>
    <n v="14"/>
    <x v="0"/>
    <x v="0"/>
    <x v="0"/>
    <d v="1899-12-30T00:00:40"/>
    <n v="0"/>
    <n v="0"/>
    <n v="40"/>
    <n v="40"/>
  </r>
  <r>
    <s v="4191600"/>
    <d v="2017-07-14T00:00:00"/>
    <d v="1899-12-30T11:28:19"/>
    <d v="1899-12-30T11:29:50"/>
    <n v="14"/>
    <x v="0"/>
    <x v="0"/>
    <x v="0"/>
    <d v="1899-12-30T00:01:31"/>
    <n v="0"/>
    <n v="1"/>
    <n v="31"/>
    <n v="91"/>
  </r>
  <r>
    <s v="5492379"/>
    <d v="2017-07-14T00:00:00"/>
    <d v="1899-12-30T11:28:41"/>
    <d v="1899-12-30T11:38:26"/>
    <n v="14"/>
    <x v="0"/>
    <x v="0"/>
    <x v="0"/>
    <d v="1899-12-30T00:09:45"/>
    <n v="0"/>
    <n v="9"/>
    <n v="45"/>
    <n v="585"/>
  </r>
  <r>
    <s v="2861766"/>
    <d v="2017-07-14T00:00:00"/>
    <d v="1899-12-30T11:33:12"/>
    <d v="1899-12-30T11:39:28"/>
    <n v="14"/>
    <x v="0"/>
    <x v="0"/>
    <x v="0"/>
    <d v="1899-12-30T00:06:16"/>
    <n v="0"/>
    <n v="6"/>
    <n v="16"/>
    <n v="376"/>
  </r>
  <r>
    <s v="1309359"/>
    <d v="2017-07-14T00:00:00"/>
    <d v="1899-12-30T11:37:17"/>
    <d v="1899-12-30T11:39:18"/>
    <n v="14"/>
    <x v="0"/>
    <x v="0"/>
    <x v="0"/>
    <d v="1899-12-30T00:02:01"/>
    <n v="0"/>
    <n v="2"/>
    <n v="1"/>
    <n v="121"/>
  </r>
  <r>
    <s v="5272270"/>
    <d v="2017-07-14T00:00:00"/>
    <d v="1899-12-30T11:39:33"/>
    <d v="1899-12-30T11:51:18"/>
    <n v="14"/>
    <x v="0"/>
    <x v="0"/>
    <x v="0"/>
    <d v="1899-12-30T00:11:45"/>
    <n v="0"/>
    <n v="11"/>
    <n v="45"/>
    <n v="705"/>
  </r>
  <r>
    <s v="9266643"/>
    <d v="2017-07-14T00:00:00"/>
    <d v="1899-12-30T11:43:11"/>
    <d v="1899-12-30T11:45:41"/>
    <n v="14"/>
    <x v="0"/>
    <x v="0"/>
    <x v="0"/>
    <d v="1899-12-30T00:02:30"/>
    <n v="0"/>
    <n v="2"/>
    <n v="30"/>
    <n v="150"/>
  </r>
  <r>
    <s v="3460208"/>
    <d v="2017-07-14T00:00:00"/>
    <d v="1899-12-30T11:49:57"/>
    <d v="1899-12-30T12:03:31"/>
    <n v="14"/>
    <x v="0"/>
    <x v="0"/>
    <x v="0"/>
    <d v="1899-12-30T00:13:34"/>
    <n v="0"/>
    <n v="13"/>
    <n v="34"/>
    <n v="814"/>
  </r>
  <r>
    <s v="25545000"/>
    <d v="2017-07-14T00:00:00"/>
    <d v="1899-12-30T11:54:12"/>
    <d v="1899-12-30T12:06:30"/>
    <n v="14"/>
    <x v="1"/>
    <x v="1"/>
    <x v="0"/>
    <d v="1899-12-30T00:12:18"/>
    <n v="0"/>
    <n v="12"/>
    <n v="18"/>
    <n v="738"/>
  </r>
  <r>
    <s v="1207918"/>
    <d v="2017-07-14T00:00:00"/>
    <d v="1899-12-30T12:01:49"/>
    <d v="1899-12-30T12:17:03"/>
    <n v="14"/>
    <x v="0"/>
    <x v="0"/>
    <x v="0"/>
    <d v="1899-12-30T00:15:14"/>
    <n v="0"/>
    <n v="15"/>
    <n v="14"/>
    <n v="914"/>
  </r>
  <r>
    <s v="4471828"/>
    <d v="2017-07-14T00:00:00"/>
    <d v="1899-12-30T12:05:27"/>
    <d v="1899-12-30T12:15:02"/>
    <n v="14"/>
    <x v="0"/>
    <x v="0"/>
    <x v="0"/>
    <d v="1899-12-30T00:09:35"/>
    <n v="0"/>
    <n v="9"/>
    <n v="35"/>
    <n v="575"/>
  </r>
  <r>
    <s v="6516836"/>
    <d v="2017-07-14T00:00:00"/>
    <d v="1899-12-30T12:11:42"/>
    <d v="1899-12-30T12:12:25"/>
    <n v="14"/>
    <x v="0"/>
    <x v="0"/>
    <x v="0"/>
    <d v="1899-12-30T00:00:43"/>
    <n v="0"/>
    <n v="0"/>
    <n v="43"/>
    <n v="43"/>
  </r>
  <r>
    <s v="1197931"/>
    <d v="2017-07-14T00:00:00"/>
    <d v="1899-12-30T12:16:59"/>
    <d v="1899-12-30T12:17:44"/>
    <n v="14"/>
    <x v="0"/>
    <x v="0"/>
    <x v="0"/>
    <d v="1899-12-30T00:00:45"/>
    <n v="0"/>
    <n v="0"/>
    <n v="45"/>
    <n v="45"/>
  </r>
  <r>
    <s v="8750619"/>
    <d v="2017-07-14T00:00:00"/>
    <d v="1899-12-30T12:23:42"/>
    <d v="1899-12-30T12:24:30"/>
    <n v="14"/>
    <x v="0"/>
    <x v="0"/>
    <x v="0"/>
    <d v="1899-12-30T00:00:48"/>
    <n v="0"/>
    <n v="0"/>
    <n v="48"/>
    <n v="48"/>
  </r>
  <r>
    <s v="2076719"/>
    <d v="2017-07-14T00:00:00"/>
    <d v="1899-12-30T12:29:37"/>
    <d v="1899-12-30T12:40:35"/>
    <n v="14"/>
    <x v="0"/>
    <x v="0"/>
    <x v="0"/>
    <d v="1899-12-30T00:10:58"/>
    <n v="0"/>
    <n v="10"/>
    <n v="58"/>
    <n v="658"/>
  </r>
  <r>
    <s v="3131883"/>
    <d v="2017-07-14T00:00:00"/>
    <d v="1899-12-30T12:34:57"/>
    <d v="1899-12-30T12:40:35"/>
    <n v="14"/>
    <x v="0"/>
    <x v="0"/>
    <x v="0"/>
    <d v="1899-12-30T00:05:38"/>
    <n v="0"/>
    <n v="5"/>
    <n v="38"/>
    <n v="338"/>
  </r>
  <r>
    <s v="1552302"/>
    <d v="2017-07-14T00:00:00"/>
    <d v="1899-12-30T12:42:32"/>
    <d v="1899-12-30T12:58:44"/>
    <n v="14"/>
    <x v="0"/>
    <x v="0"/>
    <x v="0"/>
    <d v="1899-12-30T00:16:12"/>
    <n v="0"/>
    <n v="16"/>
    <n v="12"/>
    <n v="972"/>
  </r>
  <r>
    <s v="33708687"/>
    <d v="2017-07-14T00:00:00"/>
    <d v="1899-12-30T12:46:37"/>
    <d v="1899-12-30T12:49:09"/>
    <n v="14"/>
    <x v="1"/>
    <x v="1"/>
    <x v="0"/>
    <d v="1899-12-30T00:02:32"/>
    <n v="0"/>
    <n v="2"/>
    <n v="32"/>
    <n v="152"/>
  </r>
  <r>
    <s v="23123600"/>
    <d v="2017-07-14T00:00:00"/>
    <d v="1899-12-30T12:47:04"/>
    <d v="1899-12-30T12:59:33"/>
    <n v="14"/>
    <x v="1"/>
    <x v="1"/>
    <x v="0"/>
    <d v="1899-12-30T00:12:29"/>
    <n v="0"/>
    <n v="12"/>
    <n v="29"/>
    <n v="749"/>
  </r>
  <r>
    <s v="5913571"/>
    <d v="2017-07-14T00:00:00"/>
    <d v="1899-12-30T12:53:52"/>
    <d v="1899-12-30T13:10:28"/>
    <n v="14"/>
    <x v="0"/>
    <x v="0"/>
    <x v="0"/>
    <d v="1899-12-30T00:16:36"/>
    <n v="0"/>
    <n v="16"/>
    <n v="36"/>
    <n v="996"/>
  </r>
  <r>
    <s v="5790304"/>
    <d v="2017-07-14T00:00:00"/>
    <d v="1899-12-30T12:54:16"/>
    <d v="1899-12-30T12:54:18"/>
    <n v="14"/>
    <x v="0"/>
    <x v="0"/>
    <x v="0"/>
    <d v="1899-12-30T00:00:02"/>
    <n v="0"/>
    <n v="0"/>
    <n v="2"/>
    <n v="2"/>
  </r>
  <r>
    <s v="97953696"/>
    <d v="2017-07-14T00:00:00"/>
    <d v="1899-12-30T12:56:18"/>
    <d v="1899-12-30T13:05:23"/>
    <n v="14"/>
    <x v="1"/>
    <x v="1"/>
    <x v="0"/>
    <d v="1899-12-30T00:09:05"/>
    <n v="0"/>
    <n v="9"/>
    <n v="5"/>
    <n v="545"/>
  </r>
  <r>
    <s v="13588783"/>
    <d v="2017-07-14T00:00:00"/>
    <d v="1899-12-30T12:59:18"/>
    <d v="1899-12-30T13:10:29"/>
    <n v="14"/>
    <x v="1"/>
    <x v="1"/>
    <x v="0"/>
    <d v="1899-12-30T00:11:11"/>
    <n v="0"/>
    <n v="11"/>
    <n v="11"/>
    <n v="671"/>
  </r>
  <r>
    <s v="3300626"/>
    <d v="2017-07-14T00:00:00"/>
    <d v="1899-12-30T13:03:35"/>
    <d v="1899-12-30T13:14:15"/>
    <n v="14"/>
    <x v="0"/>
    <x v="0"/>
    <x v="0"/>
    <d v="1899-12-30T00:10:40"/>
    <n v="0"/>
    <n v="10"/>
    <n v="40"/>
    <n v="640"/>
  </r>
  <r>
    <s v="9849071"/>
    <d v="2017-07-14T00:00:00"/>
    <d v="1899-12-30T13:04:47"/>
    <d v="1899-12-30T13:10:16"/>
    <n v="14"/>
    <x v="0"/>
    <x v="0"/>
    <x v="0"/>
    <d v="1899-12-30T00:05:29"/>
    <n v="0"/>
    <n v="5"/>
    <n v="29"/>
    <n v="329"/>
  </r>
  <r>
    <s v="39697250"/>
    <d v="2017-07-14T00:00:00"/>
    <d v="1899-12-30T13:06:29"/>
    <d v="1899-12-30T13:14:13"/>
    <n v="14"/>
    <x v="1"/>
    <x v="1"/>
    <x v="0"/>
    <d v="1899-12-30T00:07:44"/>
    <n v="0"/>
    <n v="7"/>
    <n v="44"/>
    <n v="464"/>
  </r>
  <r>
    <s v="3826370863"/>
    <d v="2017-07-14T00:00:00"/>
    <d v="1899-12-30T13:14:14"/>
    <d v="1899-12-30T13:22:13"/>
    <n v="14"/>
    <x v="0"/>
    <x v="1"/>
    <x v="1"/>
    <d v="1899-12-30T00:07:59"/>
    <n v="0"/>
    <n v="7"/>
    <n v="59"/>
    <n v="479"/>
  </r>
  <r>
    <s v="9088452"/>
    <d v="2017-07-14T00:00:00"/>
    <d v="1899-12-30T13:18:49"/>
    <d v="1899-12-30T13:30:03"/>
    <n v="14"/>
    <x v="0"/>
    <x v="0"/>
    <x v="0"/>
    <d v="1899-12-30T00:11:14"/>
    <n v="0"/>
    <n v="11"/>
    <n v="14"/>
    <n v="674"/>
  </r>
  <r>
    <s v="8026912"/>
    <d v="2017-07-14T00:00:00"/>
    <d v="1899-12-30T13:20:50"/>
    <d v="1899-12-30T13:31:41"/>
    <n v="14"/>
    <x v="0"/>
    <x v="0"/>
    <x v="0"/>
    <d v="1899-12-30T00:10:51"/>
    <n v="0"/>
    <n v="10"/>
    <n v="51"/>
    <n v="651"/>
  </r>
  <r>
    <s v="24290062"/>
    <d v="2017-07-14T00:00:00"/>
    <d v="1899-12-30T13:28:26"/>
    <d v="1899-12-30T13:41:36"/>
    <n v="14"/>
    <x v="1"/>
    <x v="1"/>
    <x v="0"/>
    <d v="1899-12-30T00:13:10"/>
    <n v="0"/>
    <n v="13"/>
    <n v="10"/>
    <n v="790"/>
  </r>
  <r>
    <s v="6785899"/>
    <d v="2017-07-14T00:00:00"/>
    <d v="1899-12-30T13:35:46"/>
    <d v="1899-12-30T13:48:29"/>
    <n v="14"/>
    <x v="0"/>
    <x v="0"/>
    <x v="0"/>
    <d v="1899-12-30T00:12:43"/>
    <n v="0"/>
    <n v="12"/>
    <n v="43"/>
    <n v="763"/>
  </r>
  <r>
    <s v="75048005"/>
    <d v="2017-07-14T00:00:00"/>
    <d v="1899-12-30T13:43:39"/>
    <d v="1899-12-30T13:56:22"/>
    <n v="14"/>
    <x v="1"/>
    <x v="1"/>
    <x v="0"/>
    <d v="1899-12-30T00:12:43"/>
    <n v="0"/>
    <n v="12"/>
    <n v="43"/>
    <n v="763"/>
  </r>
  <r>
    <s v="97459926"/>
    <d v="2017-07-14T00:00:00"/>
    <d v="1899-12-30T13:44:35"/>
    <d v="1899-12-30T13:55:05"/>
    <n v="14"/>
    <x v="1"/>
    <x v="1"/>
    <x v="0"/>
    <d v="1899-12-30T00:10:30"/>
    <n v="0"/>
    <n v="10"/>
    <n v="30"/>
    <n v="630"/>
  </r>
  <r>
    <s v="9600226"/>
    <d v="2017-07-14T00:00:00"/>
    <d v="1899-12-30T13:47:18"/>
    <d v="1899-12-30T13:53:00"/>
    <n v="14"/>
    <x v="0"/>
    <x v="0"/>
    <x v="0"/>
    <d v="1899-12-30T00:05:42"/>
    <n v="0"/>
    <n v="5"/>
    <n v="42"/>
    <n v="342"/>
  </r>
  <r>
    <s v="9685747"/>
    <d v="2017-07-14T00:00:00"/>
    <d v="1899-12-30T13:52:28"/>
    <d v="1899-12-30T14:06:52"/>
    <n v="14"/>
    <x v="0"/>
    <x v="0"/>
    <x v="0"/>
    <d v="1899-12-30T00:14:24"/>
    <n v="0"/>
    <n v="14"/>
    <n v="24"/>
    <n v="864"/>
  </r>
  <r>
    <s v="3178616"/>
    <d v="2017-07-14T00:00:00"/>
    <d v="1899-12-30T13:58:34"/>
    <d v="1899-12-30T14:05:47"/>
    <n v="14"/>
    <x v="0"/>
    <x v="0"/>
    <x v="0"/>
    <d v="1899-12-30T00:07:13"/>
    <n v="0"/>
    <n v="7"/>
    <n v="13"/>
    <n v="433"/>
  </r>
  <r>
    <s v="9979899"/>
    <d v="2017-07-14T00:00:00"/>
    <d v="1899-12-30T14:06:52"/>
    <d v="1899-12-30T14:11:32"/>
    <n v="14"/>
    <x v="0"/>
    <x v="0"/>
    <x v="0"/>
    <d v="1899-12-30T00:04:40"/>
    <n v="0"/>
    <n v="4"/>
    <n v="40"/>
    <n v="280"/>
  </r>
  <r>
    <s v="4575865"/>
    <d v="2017-07-14T00:00:00"/>
    <d v="1899-12-30T14:09:01"/>
    <d v="1899-12-30T14:11:07"/>
    <n v="14"/>
    <x v="0"/>
    <x v="0"/>
    <x v="0"/>
    <d v="1899-12-30T00:02:06"/>
    <n v="0"/>
    <n v="2"/>
    <n v="6"/>
    <n v="126"/>
  </r>
  <r>
    <s v="1808444"/>
    <d v="2017-07-14T00:00:00"/>
    <d v="1899-12-30T14:13:42"/>
    <d v="1899-12-30T14:19:08"/>
    <n v="14"/>
    <x v="0"/>
    <x v="0"/>
    <x v="0"/>
    <d v="1899-12-30T00:05:26"/>
    <n v="0"/>
    <n v="5"/>
    <n v="26"/>
    <n v="326"/>
  </r>
  <r>
    <s v="1649912"/>
    <d v="2017-07-14T00:00:00"/>
    <d v="1899-12-30T14:16:20"/>
    <d v="1899-12-30T14:29:39"/>
    <n v="14"/>
    <x v="0"/>
    <x v="0"/>
    <x v="0"/>
    <d v="1899-12-30T00:13:19"/>
    <n v="0"/>
    <n v="13"/>
    <n v="19"/>
    <n v="799"/>
  </r>
  <r>
    <s v="6128500046"/>
    <d v="2017-07-14T00:00:00"/>
    <d v="1899-12-30T14:21:20"/>
    <d v="1899-12-30T14:31:24"/>
    <n v="14"/>
    <x v="0"/>
    <x v="1"/>
    <x v="1"/>
    <d v="1899-12-30T00:10:04"/>
    <n v="0"/>
    <n v="10"/>
    <n v="4"/>
    <n v="604"/>
  </r>
  <r>
    <s v="6580951"/>
    <d v="2017-07-14T00:00:00"/>
    <d v="1899-12-30T14:24:17"/>
    <d v="1899-12-30T14:24:20"/>
    <n v="14"/>
    <x v="0"/>
    <x v="0"/>
    <x v="0"/>
    <d v="1899-12-30T00:00:03"/>
    <n v="0"/>
    <n v="0"/>
    <n v="3"/>
    <n v="3"/>
  </r>
  <r>
    <s v="5536146"/>
    <d v="2017-07-14T00:00:00"/>
    <d v="1899-12-30T14:26:57"/>
    <d v="1899-12-30T14:28:36"/>
    <n v="14"/>
    <x v="0"/>
    <x v="0"/>
    <x v="0"/>
    <d v="1899-12-30T00:01:39"/>
    <n v="0"/>
    <n v="1"/>
    <n v="39"/>
    <n v="99"/>
  </r>
  <r>
    <s v="7396921"/>
    <d v="2017-07-14T00:00:00"/>
    <d v="1899-12-30T14:35:10"/>
    <d v="1899-12-30T14:47:15"/>
    <n v="14"/>
    <x v="0"/>
    <x v="0"/>
    <x v="0"/>
    <d v="1899-12-30T00:12:05"/>
    <n v="0"/>
    <n v="12"/>
    <n v="5"/>
    <n v="725"/>
  </r>
  <r>
    <s v="8331262"/>
    <d v="2017-07-14T00:00:00"/>
    <d v="1899-12-30T14:40:55"/>
    <d v="1899-12-30T14:48:27"/>
    <n v="14"/>
    <x v="0"/>
    <x v="0"/>
    <x v="0"/>
    <d v="1899-12-30T00:07:32"/>
    <n v="0"/>
    <n v="7"/>
    <n v="32"/>
    <n v="452"/>
  </r>
  <r>
    <s v="5146166"/>
    <d v="2017-07-14T00:00:00"/>
    <d v="1899-12-30T14:46:16"/>
    <d v="1899-12-30T14:55:28"/>
    <n v="14"/>
    <x v="0"/>
    <x v="0"/>
    <x v="0"/>
    <d v="1899-12-30T00:09:12"/>
    <n v="0"/>
    <n v="9"/>
    <n v="12"/>
    <n v="552"/>
  </r>
  <r>
    <s v="6729705"/>
    <d v="2017-07-14T00:00:00"/>
    <d v="1899-12-30T14:54:24"/>
    <d v="1899-12-30T15:04:32"/>
    <n v="14"/>
    <x v="0"/>
    <x v="0"/>
    <x v="0"/>
    <d v="1899-12-30T00:10:08"/>
    <n v="0"/>
    <n v="10"/>
    <n v="8"/>
    <n v="608"/>
  </r>
  <r>
    <s v="5372125"/>
    <d v="2017-07-14T00:00:00"/>
    <d v="1899-12-30T15:00:15"/>
    <d v="1899-12-30T15:00:16"/>
    <n v="14"/>
    <x v="0"/>
    <x v="0"/>
    <x v="0"/>
    <d v="1899-12-30T00:00:01"/>
    <n v="0"/>
    <n v="0"/>
    <n v="1"/>
    <n v="1"/>
  </r>
  <r>
    <s v="8870498"/>
    <d v="2017-07-17T00:00:00"/>
    <d v="1899-12-30T08:05:19"/>
    <d v="1899-12-30T08:16:19"/>
    <n v="17"/>
    <x v="0"/>
    <x v="0"/>
    <x v="0"/>
    <d v="1899-12-30T00:11:00"/>
    <n v="0"/>
    <n v="11"/>
    <n v="0"/>
    <n v="660"/>
  </r>
  <r>
    <s v="7880585"/>
    <d v="2017-07-17T00:00:00"/>
    <d v="1899-12-30T08:10:40"/>
    <d v="1899-12-30T08:23:35"/>
    <n v="17"/>
    <x v="0"/>
    <x v="0"/>
    <x v="0"/>
    <d v="1899-12-30T00:12:55"/>
    <n v="0"/>
    <n v="12"/>
    <n v="55"/>
    <n v="775"/>
  </r>
  <r>
    <s v="3652646"/>
    <d v="2017-07-17T00:00:00"/>
    <d v="1899-12-30T08:12:58"/>
    <d v="1899-12-30T08:17:48"/>
    <n v="17"/>
    <x v="0"/>
    <x v="0"/>
    <x v="0"/>
    <d v="1899-12-30T00:04:50"/>
    <n v="0"/>
    <n v="4"/>
    <n v="50"/>
    <n v="290"/>
  </r>
  <r>
    <s v="3691457"/>
    <d v="2017-07-17T00:00:00"/>
    <d v="1899-12-30T08:19:31"/>
    <d v="1899-12-30T08:35:40"/>
    <n v="17"/>
    <x v="0"/>
    <x v="0"/>
    <x v="0"/>
    <d v="1899-12-30T00:16:09"/>
    <n v="0"/>
    <n v="16"/>
    <n v="9"/>
    <n v="969"/>
  </r>
  <r>
    <s v="4344184930"/>
    <d v="2017-07-17T00:00:00"/>
    <d v="1899-12-30T08:22:05"/>
    <d v="1899-12-30T08:35:13"/>
    <n v="17"/>
    <x v="0"/>
    <x v="1"/>
    <x v="1"/>
    <d v="1899-12-30T00:13:08"/>
    <n v="0"/>
    <n v="13"/>
    <n v="8"/>
    <n v="788"/>
  </r>
  <r>
    <s v="5290460"/>
    <d v="2017-07-17T00:00:00"/>
    <d v="1899-12-30T08:27:41"/>
    <d v="1899-12-30T08:43:23"/>
    <n v="17"/>
    <x v="0"/>
    <x v="0"/>
    <x v="0"/>
    <d v="1899-12-30T00:15:42"/>
    <n v="0"/>
    <n v="15"/>
    <n v="42"/>
    <n v="942"/>
  </r>
  <r>
    <s v="6922037"/>
    <d v="2017-07-17T00:00:00"/>
    <d v="1899-12-30T08:32:12"/>
    <d v="1899-12-30T08:35:28"/>
    <n v="17"/>
    <x v="0"/>
    <x v="0"/>
    <x v="0"/>
    <d v="1899-12-30T00:03:16"/>
    <n v="0"/>
    <n v="3"/>
    <n v="16"/>
    <n v="196"/>
  </r>
  <r>
    <s v="7060245"/>
    <d v="2017-07-17T00:00:00"/>
    <d v="1899-12-30T08:37:15"/>
    <d v="1899-12-30T08:43:00"/>
    <n v="17"/>
    <x v="0"/>
    <x v="0"/>
    <x v="0"/>
    <d v="1899-12-30T00:05:45"/>
    <n v="0"/>
    <n v="5"/>
    <n v="45"/>
    <n v="345"/>
  </r>
  <r>
    <s v="5788783"/>
    <d v="2017-07-17T00:00:00"/>
    <d v="1899-12-30T08:40:03"/>
    <d v="1899-12-30T08:47:28"/>
    <n v="17"/>
    <x v="0"/>
    <x v="0"/>
    <x v="0"/>
    <d v="1899-12-30T00:07:25"/>
    <n v="0"/>
    <n v="7"/>
    <n v="25"/>
    <n v="445"/>
  </r>
  <r>
    <s v="8647144"/>
    <d v="2017-07-17T00:00:00"/>
    <d v="1899-12-30T08:41:24"/>
    <d v="1899-12-30T08:42:28"/>
    <n v="17"/>
    <x v="0"/>
    <x v="0"/>
    <x v="0"/>
    <d v="1899-12-30T00:01:04"/>
    <n v="0"/>
    <n v="1"/>
    <n v="4"/>
    <n v="64"/>
  </r>
  <r>
    <s v="24665933"/>
    <d v="2017-07-17T00:00:00"/>
    <d v="1899-12-30T08:43:47"/>
    <d v="1899-12-30T08:51:18"/>
    <n v="17"/>
    <x v="1"/>
    <x v="1"/>
    <x v="0"/>
    <d v="1899-12-30T00:07:31"/>
    <n v="0"/>
    <n v="7"/>
    <n v="31"/>
    <n v="451"/>
  </r>
  <r>
    <s v="3326329"/>
    <d v="2017-07-17T00:00:00"/>
    <d v="1899-12-30T08:51:46"/>
    <d v="1899-12-30T08:54:56"/>
    <n v="17"/>
    <x v="0"/>
    <x v="0"/>
    <x v="0"/>
    <d v="1899-12-30T00:03:10"/>
    <n v="0"/>
    <n v="3"/>
    <n v="10"/>
    <n v="190"/>
  </r>
  <r>
    <s v="3478111"/>
    <d v="2017-07-17T00:00:00"/>
    <d v="1899-12-30T08:54:53"/>
    <d v="1899-12-30T08:56:42"/>
    <n v="17"/>
    <x v="0"/>
    <x v="0"/>
    <x v="0"/>
    <d v="1899-12-30T00:01:49"/>
    <n v="0"/>
    <n v="1"/>
    <n v="49"/>
    <n v="109"/>
  </r>
  <r>
    <s v="7937998"/>
    <d v="2017-07-17T00:00:00"/>
    <d v="1899-12-30T09:01:50"/>
    <d v="1899-12-30T09:04:21"/>
    <n v="17"/>
    <x v="0"/>
    <x v="0"/>
    <x v="0"/>
    <d v="1899-12-30T00:02:31"/>
    <n v="0"/>
    <n v="2"/>
    <n v="31"/>
    <n v="151"/>
  </r>
  <r>
    <s v="82239478"/>
    <d v="2017-07-17T00:00:00"/>
    <d v="1899-12-30T09:09:46"/>
    <d v="1899-12-30T09:16:32"/>
    <n v="17"/>
    <x v="1"/>
    <x v="1"/>
    <x v="0"/>
    <d v="1899-12-30T00:06:46"/>
    <n v="0"/>
    <n v="6"/>
    <n v="46"/>
    <n v="406"/>
  </r>
  <r>
    <s v="2557643"/>
    <d v="2017-07-17T00:00:00"/>
    <d v="1899-12-30T09:16:10"/>
    <d v="1899-12-30T09:20:59"/>
    <n v="17"/>
    <x v="0"/>
    <x v="0"/>
    <x v="0"/>
    <d v="1899-12-30T00:04:49"/>
    <n v="0"/>
    <n v="4"/>
    <n v="49"/>
    <n v="289"/>
  </r>
  <r>
    <s v="4501726"/>
    <d v="2017-07-17T00:00:00"/>
    <d v="1899-12-30T09:18:04"/>
    <d v="1899-12-30T09:25:21"/>
    <n v="17"/>
    <x v="0"/>
    <x v="0"/>
    <x v="0"/>
    <d v="1899-12-30T00:07:17"/>
    <n v="0"/>
    <n v="7"/>
    <n v="17"/>
    <n v="437"/>
  </r>
  <r>
    <s v="1415198"/>
    <d v="2017-07-17T00:00:00"/>
    <d v="1899-12-30T09:21:29"/>
    <d v="1899-12-30T09:37:03"/>
    <n v="17"/>
    <x v="0"/>
    <x v="0"/>
    <x v="0"/>
    <d v="1899-12-30T00:15:34"/>
    <n v="0"/>
    <n v="15"/>
    <n v="34"/>
    <n v="934"/>
  </r>
  <r>
    <s v="23368531"/>
    <d v="2017-07-17T00:00:00"/>
    <d v="1899-12-30T09:23:05"/>
    <d v="1899-12-30T09:24:47"/>
    <n v="17"/>
    <x v="1"/>
    <x v="1"/>
    <x v="0"/>
    <d v="1899-12-30T00:01:42"/>
    <n v="0"/>
    <n v="1"/>
    <n v="42"/>
    <n v="102"/>
  </r>
  <r>
    <s v="5750549"/>
    <d v="2017-07-17T00:00:00"/>
    <d v="1899-12-30T09:28:37"/>
    <d v="1899-12-30T09:28:52"/>
    <n v="17"/>
    <x v="0"/>
    <x v="0"/>
    <x v="0"/>
    <d v="1899-12-30T00:00:15"/>
    <n v="0"/>
    <n v="0"/>
    <n v="15"/>
    <n v="15"/>
  </r>
  <r>
    <s v="3897850970"/>
    <d v="2017-07-17T00:00:00"/>
    <d v="1899-12-30T09:29:03"/>
    <d v="1899-12-30T09:31:39"/>
    <n v="17"/>
    <x v="0"/>
    <x v="1"/>
    <x v="1"/>
    <d v="1899-12-30T00:02:36"/>
    <n v="0"/>
    <n v="2"/>
    <n v="36"/>
    <n v="156"/>
  </r>
  <r>
    <s v="2573868"/>
    <d v="2017-07-17T00:00:00"/>
    <d v="1899-12-30T09:35:28"/>
    <d v="1899-12-30T09:49:30"/>
    <n v="17"/>
    <x v="0"/>
    <x v="0"/>
    <x v="0"/>
    <d v="1899-12-30T00:14:02"/>
    <n v="0"/>
    <n v="14"/>
    <n v="2"/>
    <n v="842"/>
  </r>
  <r>
    <s v="1701008"/>
    <d v="2017-07-17T00:00:00"/>
    <d v="1899-12-30T09:37:30"/>
    <d v="1899-12-30T09:48:04"/>
    <n v="17"/>
    <x v="0"/>
    <x v="0"/>
    <x v="0"/>
    <d v="1899-12-30T00:10:34"/>
    <n v="0"/>
    <n v="10"/>
    <n v="34"/>
    <n v="634"/>
  </r>
  <r>
    <s v="1617146"/>
    <d v="2017-07-17T00:00:00"/>
    <d v="1899-12-30T09:44:17"/>
    <d v="1899-12-30T09:54:21"/>
    <n v="17"/>
    <x v="0"/>
    <x v="0"/>
    <x v="0"/>
    <d v="1899-12-30T00:10:04"/>
    <n v="0"/>
    <n v="10"/>
    <n v="4"/>
    <n v="604"/>
  </r>
  <r>
    <s v="7085993"/>
    <d v="2017-07-17T00:00:00"/>
    <d v="1899-12-30T09:46:22"/>
    <d v="1899-12-30T09:58:44"/>
    <n v="17"/>
    <x v="0"/>
    <x v="0"/>
    <x v="0"/>
    <d v="1899-12-30T00:12:22"/>
    <n v="0"/>
    <n v="12"/>
    <n v="22"/>
    <n v="742"/>
  </r>
  <r>
    <s v="73460179"/>
    <d v="2017-07-17T00:00:00"/>
    <d v="1899-12-30T09:51:16"/>
    <d v="1899-12-30T09:55:13"/>
    <n v="17"/>
    <x v="1"/>
    <x v="1"/>
    <x v="0"/>
    <d v="1899-12-30T00:03:57"/>
    <n v="0"/>
    <n v="3"/>
    <n v="57"/>
    <n v="237"/>
  </r>
  <r>
    <s v="5983034"/>
    <d v="2017-07-17T00:00:00"/>
    <d v="1899-12-30T09:54:03"/>
    <d v="1899-12-30T10:01:15"/>
    <n v="17"/>
    <x v="0"/>
    <x v="0"/>
    <x v="0"/>
    <d v="1899-12-30T00:07:12"/>
    <n v="0"/>
    <n v="7"/>
    <n v="12"/>
    <n v="432"/>
  </r>
  <r>
    <s v="16724936"/>
    <d v="2017-07-17T00:00:00"/>
    <d v="1899-12-30T09:54:58"/>
    <d v="1899-12-30T09:57:07"/>
    <n v="17"/>
    <x v="1"/>
    <x v="1"/>
    <x v="0"/>
    <d v="1899-12-30T00:02:09"/>
    <n v="0"/>
    <n v="2"/>
    <n v="9"/>
    <n v="129"/>
  </r>
  <r>
    <s v="19343766"/>
    <d v="2017-07-17T00:00:00"/>
    <d v="1899-12-30T09:58:39"/>
    <d v="1899-12-30T10:02:17"/>
    <n v="17"/>
    <x v="1"/>
    <x v="1"/>
    <x v="0"/>
    <d v="1899-12-30T00:03:38"/>
    <n v="0"/>
    <n v="3"/>
    <n v="38"/>
    <n v="218"/>
  </r>
  <r>
    <s v="7439955"/>
    <d v="2017-07-17T00:00:00"/>
    <d v="1899-12-30T10:00:43"/>
    <d v="1899-12-30T10:17:00"/>
    <n v="17"/>
    <x v="0"/>
    <x v="0"/>
    <x v="0"/>
    <d v="1899-12-30T00:16:17"/>
    <n v="0"/>
    <n v="16"/>
    <n v="17"/>
    <n v="977"/>
  </r>
  <r>
    <s v="7224275"/>
    <d v="2017-07-17T00:00:00"/>
    <d v="1899-12-30T10:03:21"/>
    <d v="1899-12-30T10:04:21"/>
    <n v="17"/>
    <x v="0"/>
    <x v="0"/>
    <x v="0"/>
    <d v="1899-12-30T00:01:00"/>
    <n v="0"/>
    <n v="1"/>
    <n v="0"/>
    <n v="60"/>
  </r>
  <r>
    <s v="1679471"/>
    <d v="2017-07-17T00:00:00"/>
    <d v="1899-12-30T10:10:22"/>
    <d v="1899-12-30T10:17:33"/>
    <n v="17"/>
    <x v="0"/>
    <x v="0"/>
    <x v="0"/>
    <d v="1899-12-30T00:07:11"/>
    <n v="0"/>
    <n v="7"/>
    <n v="11"/>
    <n v="431"/>
  </r>
  <r>
    <s v="6270159"/>
    <d v="2017-07-17T00:00:00"/>
    <d v="1899-12-30T10:14:22"/>
    <d v="1899-12-30T10:14:51"/>
    <n v="17"/>
    <x v="0"/>
    <x v="0"/>
    <x v="0"/>
    <d v="1899-12-30T00:00:29"/>
    <n v="0"/>
    <n v="0"/>
    <n v="29"/>
    <n v="29"/>
  </r>
  <r>
    <s v="1482340"/>
    <d v="2017-07-17T00:00:00"/>
    <d v="1899-12-30T10:18:58"/>
    <d v="1899-12-30T10:33:15"/>
    <n v="17"/>
    <x v="0"/>
    <x v="0"/>
    <x v="0"/>
    <d v="1899-12-30T00:14:17"/>
    <n v="0"/>
    <n v="14"/>
    <n v="17"/>
    <n v="857"/>
  </r>
  <r>
    <s v="28185580"/>
    <d v="2017-07-17T00:00:00"/>
    <d v="1899-12-30T10:20:27"/>
    <d v="1899-12-30T10:24:48"/>
    <n v="17"/>
    <x v="1"/>
    <x v="1"/>
    <x v="0"/>
    <d v="1899-12-30T00:04:21"/>
    <n v="0"/>
    <n v="4"/>
    <n v="21"/>
    <n v="261"/>
  </r>
  <r>
    <s v="4222605"/>
    <d v="2017-07-17T00:00:00"/>
    <d v="1899-12-30T10:24:36"/>
    <d v="1899-12-30T10:27:44"/>
    <n v="17"/>
    <x v="0"/>
    <x v="0"/>
    <x v="0"/>
    <d v="1899-12-30T00:03:08"/>
    <n v="0"/>
    <n v="3"/>
    <n v="8"/>
    <n v="188"/>
  </r>
  <r>
    <s v="6689117"/>
    <d v="2017-07-17T00:00:00"/>
    <d v="1899-12-30T10:27:04"/>
    <d v="1899-12-30T10:28:44"/>
    <n v="17"/>
    <x v="0"/>
    <x v="0"/>
    <x v="0"/>
    <d v="1899-12-30T00:01:40"/>
    <n v="0"/>
    <n v="1"/>
    <n v="40"/>
    <n v="100"/>
  </r>
  <r>
    <s v="3785540"/>
    <d v="2017-07-17T00:00:00"/>
    <d v="1899-12-30T10:27:24"/>
    <d v="1899-12-30T10:28:08"/>
    <n v="17"/>
    <x v="0"/>
    <x v="0"/>
    <x v="0"/>
    <d v="1899-12-30T00:00:44"/>
    <n v="0"/>
    <n v="0"/>
    <n v="44"/>
    <n v="44"/>
  </r>
  <r>
    <s v="6151478"/>
    <d v="2017-07-17T00:00:00"/>
    <d v="1899-12-30T10:35:05"/>
    <d v="1899-12-30T10:45:14"/>
    <n v="17"/>
    <x v="0"/>
    <x v="0"/>
    <x v="0"/>
    <d v="1899-12-30T00:10:09"/>
    <n v="0"/>
    <n v="10"/>
    <n v="9"/>
    <n v="609"/>
  </r>
  <r>
    <s v="9926754"/>
    <d v="2017-07-17T00:00:00"/>
    <d v="1899-12-30T10:39:40"/>
    <d v="1899-12-30T10:44:15"/>
    <n v="17"/>
    <x v="0"/>
    <x v="0"/>
    <x v="0"/>
    <d v="1899-12-30T00:04:35"/>
    <n v="0"/>
    <n v="4"/>
    <n v="35"/>
    <n v="275"/>
  </r>
  <r>
    <s v="89098100"/>
    <d v="2017-07-17T00:00:00"/>
    <d v="1899-12-30T10:42:23"/>
    <d v="1899-12-30T10:47:42"/>
    <n v="17"/>
    <x v="1"/>
    <x v="1"/>
    <x v="0"/>
    <d v="1899-12-30T00:05:19"/>
    <n v="0"/>
    <n v="5"/>
    <n v="19"/>
    <n v="319"/>
  </r>
  <r>
    <s v="6460935"/>
    <d v="2017-07-17T00:00:00"/>
    <d v="1899-12-30T10:49:46"/>
    <d v="1899-12-30T10:54:55"/>
    <n v="17"/>
    <x v="0"/>
    <x v="0"/>
    <x v="0"/>
    <d v="1899-12-30T00:05:09"/>
    <n v="0"/>
    <n v="5"/>
    <n v="9"/>
    <n v="309"/>
  </r>
  <r>
    <s v="83559673"/>
    <d v="2017-07-17T00:00:00"/>
    <d v="1899-12-30T10:56:59"/>
    <d v="1899-12-30T11:03:18"/>
    <n v="17"/>
    <x v="1"/>
    <x v="1"/>
    <x v="0"/>
    <d v="1899-12-30T00:06:19"/>
    <n v="0"/>
    <n v="6"/>
    <n v="19"/>
    <n v="379"/>
  </r>
  <r>
    <s v="1661633"/>
    <d v="2017-07-17T00:00:00"/>
    <d v="1899-12-30T11:04:04"/>
    <d v="1899-12-30T11:07:46"/>
    <n v="17"/>
    <x v="0"/>
    <x v="0"/>
    <x v="0"/>
    <d v="1899-12-30T00:03:42"/>
    <n v="0"/>
    <n v="3"/>
    <n v="42"/>
    <n v="222"/>
  </r>
  <r>
    <s v="5809293"/>
    <d v="2017-07-17T00:00:00"/>
    <d v="1899-12-30T11:09:20"/>
    <d v="1899-12-30T11:22:56"/>
    <n v="17"/>
    <x v="0"/>
    <x v="0"/>
    <x v="0"/>
    <d v="1899-12-30T00:13:36"/>
    <n v="0"/>
    <n v="13"/>
    <n v="36"/>
    <n v="816"/>
  </r>
  <r>
    <s v="5790304"/>
    <d v="2017-07-17T00:00:00"/>
    <d v="1899-12-30T11:11:50"/>
    <d v="1899-12-30T11:21:57"/>
    <n v="17"/>
    <x v="0"/>
    <x v="0"/>
    <x v="0"/>
    <d v="1899-12-30T00:10:07"/>
    <n v="0"/>
    <n v="10"/>
    <n v="7"/>
    <n v="607"/>
  </r>
  <r>
    <s v="7088840"/>
    <d v="2017-07-17T00:00:00"/>
    <d v="1899-12-30T11:12:39"/>
    <d v="1899-12-30T11:29:08"/>
    <n v="17"/>
    <x v="0"/>
    <x v="0"/>
    <x v="0"/>
    <d v="1899-12-30T00:16:29"/>
    <n v="0"/>
    <n v="16"/>
    <n v="29"/>
    <n v="989"/>
  </r>
  <r>
    <s v="1302112"/>
    <d v="2017-07-17T00:00:00"/>
    <d v="1899-12-30T11:15:56"/>
    <d v="1899-12-30T11:17:29"/>
    <n v="17"/>
    <x v="0"/>
    <x v="0"/>
    <x v="0"/>
    <d v="1899-12-30T00:01:33"/>
    <n v="0"/>
    <n v="1"/>
    <n v="33"/>
    <n v="93"/>
  </r>
  <r>
    <s v="8299537"/>
    <d v="2017-07-17T00:00:00"/>
    <d v="1899-12-30T11:21:09"/>
    <d v="1899-12-30T11:30:20"/>
    <n v="17"/>
    <x v="0"/>
    <x v="0"/>
    <x v="0"/>
    <d v="1899-12-30T00:09:11"/>
    <n v="0"/>
    <n v="9"/>
    <n v="11"/>
    <n v="551"/>
  </r>
  <r>
    <s v="1519891"/>
    <d v="2017-07-17T00:00:00"/>
    <d v="1899-12-30T11:25:30"/>
    <d v="1899-12-30T11:41:29"/>
    <n v="17"/>
    <x v="0"/>
    <x v="0"/>
    <x v="0"/>
    <d v="1899-12-30T00:15:59"/>
    <n v="0"/>
    <n v="15"/>
    <n v="59"/>
    <n v="959"/>
  </r>
  <r>
    <s v="29771613"/>
    <d v="2017-07-17T00:00:00"/>
    <d v="1899-12-30T11:26:58"/>
    <d v="1899-12-30T11:29:30"/>
    <n v="17"/>
    <x v="1"/>
    <x v="1"/>
    <x v="0"/>
    <d v="1899-12-30T00:02:32"/>
    <n v="0"/>
    <n v="2"/>
    <n v="32"/>
    <n v="152"/>
  </r>
  <r>
    <s v="9088045"/>
    <d v="2017-07-17T00:00:00"/>
    <d v="1899-12-30T11:27:05"/>
    <d v="1899-12-30T11:27:17"/>
    <n v="17"/>
    <x v="0"/>
    <x v="0"/>
    <x v="0"/>
    <d v="1899-12-30T00:00:12"/>
    <n v="0"/>
    <n v="0"/>
    <n v="12"/>
    <n v="12"/>
  </r>
  <r>
    <s v="59864989"/>
    <d v="2017-07-17T00:00:00"/>
    <d v="1899-12-30T11:32:55"/>
    <d v="1899-12-30T11:46:09"/>
    <n v="17"/>
    <x v="1"/>
    <x v="1"/>
    <x v="0"/>
    <d v="1899-12-30T00:13:14"/>
    <n v="0"/>
    <n v="13"/>
    <n v="14"/>
    <n v="794"/>
  </r>
  <r>
    <s v="2741017"/>
    <d v="2017-07-17T00:00:00"/>
    <d v="1899-12-30T11:36:44"/>
    <d v="1899-12-30T11:47:09"/>
    <n v="17"/>
    <x v="0"/>
    <x v="0"/>
    <x v="0"/>
    <d v="1899-12-30T00:10:25"/>
    <n v="0"/>
    <n v="10"/>
    <n v="25"/>
    <n v="625"/>
  </r>
  <r>
    <s v="1092699"/>
    <d v="2017-07-17T00:00:00"/>
    <d v="1899-12-30T11:37:24"/>
    <d v="1899-12-30T11:50:58"/>
    <n v="17"/>
    <x v="0"/>
    <x v="0"/>
    <x v="0"/>
    <d v="1899-12-30T00:13:34"/>
    <n v="0"/>
    <n v="13"/>
    <n v="34"/>
    <n v="814"/>
  </r>
  <r>
    <s v="3284714"/>
    <d v="2017-07-17T00:00:00"/>
    <d v="1899-12-30T11:38:53"/>
    <d v="1899-12-30T11:55:32"/>
    <n v="17"/>
    <x v="0"/>
    <x v="0"/>
    <x v="0"/>
    <d v="1899-12-30T00:16:39"/>
    <n v="0"/>
    <n v="16"/>
    <n v="39"/>
    <n v="999"/>
  </r>
  <r>
    <s v="1822675725"/>
    <d v="2017-07-17T00:00:00"/>
    <d v="1899-12-30T11:39:01"/>
    <d v="1899-12-30T11:47:11"/>
    <n v="17"/>
    <x v="0"/>
    <x v="1"/>
    <x v="1"/>
    <d v="1899-12-30T00:08:10"/>
    <n v="0"/>
    <n v="8"/>
    <n v="10"/>
    <n v="490"/>
  </r>
  <r>
    <s v="9595194"/>
    <d v="2017-07-17T00:00:00"/>
    <d v="1899-12-30T11:43:12"/>
    <d v="1899-12-30T11:59:26"/>
    <n v="17"/>
    <x v="0"/>
    <x v="0"/>
    <x v="0"/>
    <d v="1899-12-30T00:16:14"/>
    <n v="0"/>
    <n v="16"/>
    <n v="14"/>
    <n v="974"/>
  </r>
  <r>
    <s v="5015921"/>
    <d v="2017-07-17T00:00:00"/>
    <d v="1899-12-30T11:50:49"/>
    <d v="1899-12-30T11:57:59"/>
    <n v="17"/>
    <x v="0"/>
    <x v="0"/>
    <x v="0"/>
    <d v="1899-12-30T00:07:10"/>
    <n v="0"/>
    <n v="7"/>
    <n v="10"/>
    <n v="430"/>
  </r>
  <r>
    <s v="1015521"/>
    <d v="2017-07-17T00:00:00"/>
    <d v="1899-12-30T11:55:05"/>
    <d v="1899-12-30T11:58:05"/>
    <n v="17"/>
    <x v="0"/>
    <x v="0"/>
    <x v="0"/>
    <d v="1899-12-30T00:03:00"/>
    <n v="0"/>
    <n v="3"/>
    <n v="0"/>
    <n v="180"/>
  </r>
  <r>
    <s v="4452201"/>
    <d v="2017-07-17T00:00:00"/>
    <d v="1899-12-30T11:56:33"/>
    <d v="1899-12-30T12:03:36"/>
    <n v="17"/>
    <x v="0"/>
    <x v="0"/>
    <x v="0"/>
    <d v="1899-12-30T00:07:03"/>
    <n v="0"/>
    <n v="7"/>
    <n v="3"/>
    <n v="423"/>
  </r>
  <r>
    <s v="6801890"/>
    <d v="2017-07-17T00:00:00"/>
    <d v="1899-12-30T12:04:06"/>
    <d v="1899-12-30T12:10:36"/>
    <n v="17"/>
    <x v="0"/>
    <x v="0"/>
    <x v="0"/>
    <d v="1899-12-30T00:06:30"/>
    <n v="0"/>
    <n v="6"/>
    <n v="30"/>
    <n v="390"/>
  </r>
  <r>
    <s v="19638469"/>
    <d v="2017-07-17T00:00:00"/>
    <d v="1899-12-30T12:11:04"/>
    <d v="1899-12-30T12:26:10"/>
    <n v="17"/>
    <x v="1"/>
    <x v="1"/>
    <x v="0"/>
    <d v="1899-12-30T00:15:06"/>
    <n v="0"/>
    <n v="15"/>
    <n v="6"/>
    <n v="906"/>
  </r>
  <r>
    <s v="43897696"/>
    <d v="2017-07-17T00:00:00"/>
    <d v="1899-12-30T12:18:19"/>
    <d v="1899-12-30T12:23:17"/>
    <n v="17"/>
    <x v="1"/>
    <x v="1"/>
    <x v="0"/>
    <d v="1899-12-30T00:04:58"/>
    <n v="0"/>
    <n v="4"/>
    <n v="58"/>
    <n v="298"/>
  </r>
  <r>
    <s v="8253162"/>
    <d v="2017-07-17T00:00:00"/>
    <d v="1899-12-30T12:21:09"/>
    <d v="1899-12-30T12:29:23"/>
    <n v="17"/>
    <x v="0"/>
    <x v="0"/>
    <x v="0"/>
    <d v="1899-12-30T00:08:14"/>
    <n v="0"/>
    <n v="8"/>
    <n v="14"/>
    <n v="494"/>
  </r>
  <r>
    <s v="42038927"/>
    <d v="2017-07-17T00:00:00"/>
    <d v="1899-12-30T12:27:17"/>
    <d v="1899-12-30T12:33:39"/>
    <n v="17"/>
    <x v="1"/>
    <x v="1"/>
    <x v="0"/>
    <d v="1899-12-30T00:06:22"/>
    <n v="0"/>
    <n v="6"/>
    <n v="22"/>
    <n v="382"/>
  </r>
  <r>
    <s v="5758962"/>
    <d v="2017-07-17T00:00:00"/>
    <d v="1899-12-30T12:35:26"/>
    <d v="1899-12-30T12:47:25"/>
    <n v="17"/>
    <x v="0"/>
    <x v="0"/>
    <x v="0"/>
    <d v="1899-12-30T00:11:59"/>
    <n v="0"/>
    <n v="11"/>
    <n v="59"/>
    <n v="719"/>
  </r>
  <r>
    <s v="77096634"/>
    <d v="2017-07-17T00:00:00"/>
    <d v="1899-12-30T12:36:00"/>
    <d v="1899-12-30T12:44:14"/>
    <n v="17"/>
    <x v="1"/>
    <x v="1"/>
    <x v="0"/>
    <d v="1899-12-30T00:08:14"/>
    <n v="0"/>
    <n v="8"/>
    <n v="14"/>
    <n v="494"/>
  </r>
  <r>
    <s v="8041809"/>
    <d v="2017-07-17T00:00:00"/>
    <d v="1899-12-30T12:36:07"/>
    <d v="1899-12-30T12:46:38"/>
    <n v="17"/>
    <x v="0"/>
    <x v="0"/>
    <x v="0"/>
    <d v="1899-12-30T00:10:31"/>
    <n v="0"/>
    <n v="10"/>
    <n v="31"/>
    <n v="631"/>
  </r>
  <r>
    <s v="6735390"/>
    <d v="2017-07-17T00:00:00"/>
    <d v="1899-12-30T12:37:37"/>
    <d v="1899-12-30T12:41:02"/>
    <n v="17"/>
    <x v="0"/>
    <x v="0"/>
    <x v="0"/>
    <d v="1899-12-30T00:03:25"/>
    <n v="0"/>
    <n v="3"/>
    <n v="25"/>
    <n v="205"/>
  </r>
  <r>
    <s v="93811207"/>
    <d v="2017-07-17T00:00:00"/>
    <d v="1899-12-30T12:38:59"/>
    <d v="1899-12-30T12:49:50"/>
    <n v="17"/>
    <x v="1"/>
    <x v="1"/>
    <x v="0"/>
    <d v="1899-12-30T00:10:51"/>
    <n v="0"/>
    <n v="10"/>
    <n v="51"/>
    <n v="651"/>
  </r>
  <r>
    <s v="8079505"/>
    <d v="2017-07-17T00:00:00"/>
    <d v="1899-12-30T12:40:09"/>
    <d v="1899-12-30T12:41:53"/>
    <n v="17"/>
    <x v="0"/>
    <x v="0"/>
    <x v="0"/>
    <d v="1899-12-30T00:01:44"/>
    <n v="0"/>
    <n v="1"/>
    <n v="44"/>
    <n v="104"/>
  </r>
  <r>
    <s v="3348581"/>
    <d v="2017-07-17T00:00:00"/>
    <d v="1899-12-30T12:45:22"/>
    <d v="1899-12-30T13:00:36"/>
    <n v="17"/>
    <x v="0"/>
    <x v="0"/>
    <x v="0"/>
    <d v="1899-12-30T00:15:14"/>
    <n v="0"/>
    <n v="15"/>
    <n v="14"/>
    <n v="914"/>
  </r>
  <r>
    <s v="13484133"/>
    <d v="2017-07-17T00:00:00"/>
    <d v="1899-12-30T12:45:43"/>
    <d v="1899-12-30T12:56:37"/>
    <n v="17"/>
    <x v="1"/>
    <x v="1"/>
    <x v="0"/>
    <d v="1899-12-30T00:10:54"/>
    <n v="0"/>
    <n v="10"/>
    <n v="54"/>
    <n v="654"/>
  </r>
  <r>
    <s v="3017523"/>
    <d v="2017-07-17T00:00:00"/>
    <d v="1899-12-30T12:46:41"/>
    <d v="1899-12-30T12:57:46"/>
    <n v="17"/>
    <x v="0"/>
    <x v="0"/>
    <x v="0"/>
    <d v="1899-12-30T00:11:05"/>
    <n v="0"/>
    <n v="11"/>
    <n v="5"/>
    <n v="665"/>
  </r>
  <r>
    <s v="5464497"/>
    <d v="2017-07-17T00:00:00"/>
    <d v="1899-12-30T12:51:58"/>
    <d v="1899-12-30T12:52:40"/>
    <n v="17"/>
    <x v="0"/>
    <x v="0"/>
    <x v="0"/>
    <d v="1899-12-30T00:00:42"/>
    <n v="0"/>
    <n v="0"/>
    <n v="42"/>
    <n v="42"/>
  </r>
  <r>
    <s v="5744567"/>
    <d v="2017-07-17T00:00:00"/>
    <d v="1899-12-30T12:58:18"/>
    <d v="1899-12-30T13:11:21"/>
    <n v="17"/>
    <x v="0"/>
    <x v="0"/>
    <x v="0"/>
    <d v="1899-12-30T00:13:03"/>
    <n v="0"/>
    <n v="13"/>
    <n v="3"/>
    <n v="783"/>
  </r>
  <r>
    <s v="5107477025"/>
    <d v="2017-07-17T00:00:00"/>
    <d v="1899-12-30T13:04:44"/>
    <d v="1899-12-30T13:07:56"/>
    <n v="17"/>
    <x v="0"/>
    <x v="1"/>
    <x v="1"/>
    <d v="1899-12-30T00:03:12"/>
    <n v="0"/>
    <n v="3"/>
    <n v="12"/>
    <n v="192"/>
  </r>
  <r>
    <s v="1332884"/>
    <d v="2017-07-17T00:00:00"/>
    <d v="1899-12-30T13:06:50"/>
    <d v="1899-12-30T13:09:33"/>
    <n v="17"/>
    <x v="0"/>
    <x v="0"/>
    <x v="0"/>
    <d v="1899-12-30T00:02:43"/>
    <n v="0"/>
    <n v="2"/>
    <n v="43"/>
    <n v="163"/>
  </r>
  <r>
    <s v="38823305"/>
    <d v="2017-07-17T00:00:00"/>
    <d v="1899-12-30T13:10:40"/>
    <d v="1899-12-30T13:25:58"/>
    <n v="17"/>
    <x v="1"/>
    <x v="1"/>
    <x v="0"/>
    <d v="1899-12-30T00:15:18"/>
    <n v="0"/>
    <n v="15"/>
    <n v="18"/>
    <n v="918"/>
  </r>
  <r>
    <s v="7160339"/>
    <d v="2017-07-17T00:00:00"/>
    <d v="1899-12-30T13:18:34"/>
    <d v="1899-12-30T13:32:31"/>
    <n v="17"/>
    <x v="0"/>
    <x v="0"/>
    <x v="0"/>
    <d v="1899-12-30T00:13:57"/>
    <n v="0"/>
    <n v="13"/>
    <n v="57"/>
    <n v="837"/>
  </r>
  <r>
    <s v="43277353"/>
    <d v="2017-07-17T00:00:00"/>
    <d v="1899-12-30T13:19:29"/>
    <d v="1899-12-30T13:23:39"/>
    <n v="17"/>
    <x v="1"/>
    <x v="1"/>
    <x v="0"/>
    <d v="1899-12-30T00:04:10"/>
    <n v="0"/>
    <n v="4"/>
    <n v="10"/>
    <n v="250"/>
  </r>
  <r>
    <s v="8749135"/>
    <d v="2017-07-17T00:00:00"/>
    <d v="1899-12-30T13:27:36"/>
    <d v="1899-12-30T13:32:23"/>
    <n v="17"/>
    <x v="0"/>
    <x v="0"/>
    <x v="0"/>
    <d v="1899-12-30T00:04:47"/>
    <n v="0"/>
    <n v="4"/>
    <n v="47"/>
    <n v="287"/>
  </r>
  <r>
    <s v="16977213"/>
    <d v="2017-07-17T00:00:00"/>
    <d v="1899-12-30T13:33:04"/>
    <d v="1899-12-30T13:38:31"/>
    <n v="17"/>
    <x v="1"/>
    <x v="1"/>
    <x v="0"/>
    <d v="1899-12-30T00:05:27"/>
    <n v="0"/>
    <n v="5"/>
    <n v="27"/>
    <n v="327"/>
  </r>
  <r>
    <s v="13221411"/>
    <d v="2017-07-17T00:00:00"/>
    <d v="1899-12-30T13:33:46"/>
    <d v="1899-12-30T13:47:59"/>
    <n v="17"/>
    <x v="1"/>
    <x v="1"/>
    <x v="0"/>
    <d v="1899-12-30T00:14:13"/>
    <n v="0"/>
    <n v="14"/>
    <n v="13"/>
    <n v="853"/>
  </r>
  <r>
    <s v="2653312"/>
    <d v="2017-07-17T00:00:00"/>
    <d v="1899-12-30T13:39:16"/>
    <d v="1899-12-30T13:44:58"/>
    <n v="17"/>
    <x v="0"/>
    <x v="0"/>
    <x v="0"/>
    <d v="1899-12-30T00:05:42"/>
    <n v="0"/>
    <n v="5"/>
    <n v="42"/>
    <n v="342"/>
  </r>
  <r>
    <s v="4187727"/>
    <d v="2017-07-17T00:00:00"/>
    <d v="1899-12-30T13:41:21"/>
    <d v="1899-12-30T13:45:43"/>
    <n v="17"/>
    <x v="0"/>
    <x v="0"/>
    <x v="0"/>
    <d v="1899-12-30T00:04:22"/>
    <n v="0"/>
    <n v="4"/>
    <n v="22"/>
    <n v="262"/>
  </r>
  <r>
    <s v="4370146"/>
    <d v="2017-07-17T00:00:00"/>
    <d v="1899-12-30T13:43:15"/>
    <d v="1899-12-30T13:58:16"/>
    <n v="17"/>
    <x v="0"/>
    <x v="0"/>
    <x v="0"/>
    <d v="1899-12-30T00:15:01"/>
    <n v="0"/>
    <n v="15"/>
    <n v="1"/>
    <n v="901"/>
  </r>
  <r>
    <s v="5725773"/>
    <d v="2017-07-17T00:00:00"/>
    <d v="1899-12-30T13:47:31"/>
    <d v="1899-12-30T14:02:57"/>
    <n v="17"/>
    <x v="0"/>
    <x v="0"/>
    <x v="0"/>
    <d v="1899-12-30T00:15:26"/>
    <n v="0"/>
    <n v="15"/>
    <n v="26"/>
    <n v="926"/>
  </r>
  <r>
    <s v="6345014"/>
    <d v="2017-07-17T00:00:00"/>
    <d v="1899-12-30T13:55:21"/>
    <d v="1899-12-30T13:57:36"/>
    <n v="17"/>
    <x v="0"/>
    <x v="0"/>
    <x v="0"/>
    <d v="1899-12-30T00:02:15"/>
    <n v="0"/>
    <n v="2"/>
    <n v="15"/>
    <n v="135"/>
  </r>
  <r>
    <s v="7507831"/>
    <d v="2017-07-17T00:00:00"/>
    <d v="1899-12-30T14:03:03"/>
    <d v="1899-12-30T14:12:41"/>
    <n v="17"/>
    <x v="0"/>
    <x v="0"/>
    <x v="0"/>
    <d v="1899-12-30T00:09:38"/>
    <n v="0"/>
    <n v="9"/>
    <n v="38"/>
    <n v="578"/>
  </r>
  <r>
    <s v="1198407"/>
    <d v="2017-07-17T00:00:00"/>
    <d v="1899-12-30T14:09:40"/>
    <d v="1899-12-30T14:21:07"/>
    <n v="17"/>
    <x v="0"/>
    <x v="0"/>
    <x v="0"/>
    <d v="1899-12-30T00:11:27"/>
    <n v="0"/>
    <n v="11"/>
    <n v="27"/>
    <n v="687"/>
  </r>
  <r>
    <s v="4055319"/>
    <d v="2017-07-17T00:00:00"/>
    <d v="1899-12-30T14:16:23"/>
    <d v="1899-12-30T14:33:00"/>
    <n v="17"/>
    <x v="0"/>
    <x v="0"/>
    <x v="0"/>
    <d v="1899-12-30T00:16:37"/>
    <n v="0"/>
    <n v="16"/>
    <n v="37"/>
    <n v="997"/>
  </r>
  <r>
    <s v="70730125"/>
    <d v="2017-07-17T00:00:00"/>
    <d v="1899-12-30T14:17:56"/>
    <d v="1899-12-30T14:19:16"/>
    <n v="17"/>
    <x v="1"/>
    <x v="1"/>
    <x v="0"/>
    <d v="1899-12-30T00:01:20"/>
    <n v="0"/>
    <n v="1"/>
    <n v="20"/>
    <n v="80"/>
  </r>
  <r>
    <s v="45158089"/>
    <d v="2017-07-17T00:00:00"/>
    <d v="1899-12-30T14:18:37"/>
    <d v="1899-12-30T14:20:50"/>
    <n v="17"/>
    <x v="1"/>
    <x v="1"/>
    <x v="0"/>
    <d v="1899-12-30T00:02:13"/>
    <n v="0"/>
    <n v="2"/>
    <n v="13"/>
    <n v="133"/>
  </r>
  <r>
    <s v="8159631"/>
    <d v="2017-07-17T00:00:00"/>
    <d v="1899-12-30T14:18:58"/>
    <d v="1899-12-30T14:26:05"/>
    <n v="17"/>
    <x v="0"/>
    <x v="0"/>
    <x v="0"/>
    <d v="1899-12-30T00:07:07"/>
    <n v="0"/>
    <n v="7"/>
    <n v="7"/>
    <n v="427"/>
  </r>
  <r>
    <s v="2645518"/>
    <d v="2017-07-17T00:00:00"/>
    <d v="1899-12-30T14:24:22"/>
    <d v="1899-12-30T14:34:04"/>
    <n v="17"/>
    <x v="0"/>
    <x v="0"/>
    <x v="0"/>
    <d v="1899-12-30T00:09:42"/>
    <n v="0"/>
    <n v="9"/>
    <n v="42"/>
    <n v="582"/>
  </r>
  <r>
    <s v="5199929"/>
    <d v="2017-07-17T00:00:00"/>
    <d v="1899-12-30T14:25:12"/>
    <d v="1899-12-30T14:37:59"/>
    <n v="17"/>
    <x v="0"/>
    <x v="0"/>
    <x v="0"/>
    <d v="1899-12-30T00:12:47"/>
    <n v="0"/>
    <n v="12"/>
    <n v="47"/>
    <n v="767"/>
  </r>
  <r>
    <s v="4039284"/>
    <d v="2017-07-17T00:00:00"/>
    <d v="1899-12-30T14:27:07"/>
    <d v="1899-12-30T14:33:10"/>
    <n v="17"/>
    <x v="0"/>
    <x v="0"/>
    <x v="0"/>
    <d v="1899-12-30T00:06:03"/>
    <n v="0"/>
    <n v="6"/>
    <n v="3"/>
    <n v="363"/>
  </r>
  <r>
    <s v="1431491"/>
    <d v="2017-07-17T00:00:00"/>
    <d v="1899-12-30T14:31:08"/>
    <d v="1899-12-30T14:40:37"/>
    <n v="17"/>
    <x v="0"/>
    <x v="0"/>
    <x v="0"/>
    <d v="1899-12-30T00:09:29"/>
    <n v="0"/>
    <n v="9"/>
    <n v="29"/>
    <n v="569"/>
  </r>
  <r>
    <s v="39848401"/>
    <d v="2017-07-17T00:00:00"/>
    <d v="1899-12-30T14:35:17"/>
    <d v="1899-12-30T14:36:11"/>
    <n v="17"/>
    <x v="1"/>
    <x v="1"/>
    <x v="0"/>
    <d v="1899-12-30T00:00:54"/>
    <n v="0"/>
    <n v="0"/>
    <n v="54"/>
    <n v="54"/>
  </r>
  <r>
    <s v="9225807"/>
    <d v="2017-07-17T00:00:00"/>
    <d v="1899-12-30T14:42:10"/>
    <d v="1899-12-30T14:53:30"/>
    <n v="17"/>
    <x v="0"/>
    <x v="0"/>
    <x v="0"/>
    <d v="1899-12-30T00:11:20"/>
    <n v="0"/>
    <n v="11"/>
    <n v="20"/>
    <n v="680"/>
  </r>
  <r>
    <s v="7986409"/>
    <d v="2017-07-17T00:00:00"/>
    <d v="1899-12-30T14:45:13"/>
    <d v="1899-12-30T14:47:55"/>
    <n v="17"/>
    <x v="0"/>
    <x v="0"/>
    <x v="0"/>
    <d v="1899-12-30T00:02:42"/>
    <n v="0"/>
    <n v="2"/>
    <n v="42"/>
    <n v="162"/>
  </r>
  <r>
    <s v="54554135"/>
    <d v="2017-07-17T00:00:00"/>
    <d v="1899-12-30T14:51:59"/>
    <d v="1899-12-30T14:54:15"/>
    <n v="17"/>
    <x v="1"/>
    <x v="1"/>
    <x v="0"/>
    <d v="1899-12-30T00:02:16"/>
    <n v="0"/>
    <n v="2"/>
    <n v="16"/>
    <n v="136"/>
  </r>
  <r>
    <s v="1263080"/>
    <d v="2017-07-17T00:00:00"/>
    <d v="1899-12-30T14:57:01"/>
    <d v="1899-12-30T15:12:22"/>
    <n v="17"/>
    <x v="0"/>
    <x v="0"/>
    <x v="0"/>
    <d v="1899-12-30T00:15:21"/>
    <n v="0"/>
    <n v="15"/>
    <n v="21"/>
    <n v="921"/>
  </r>
  <r>
    <s v="97953696"/>
    <d v="2017-07-17T00:00:00"/>
    <d v="1899-12-30T15:02:16"/>
    <d v="1899-12-30T15:04:35"/>
    <n v="17"/>
    <x v="1"/>
    <x v="1"/>
    <x v="0"/>
    <d v="1899-12-30T00:02:19"/>
    <n v="0"/>
    <n v="2"/>
    <n v="19"/>
    <n v="139"/>
  </r>
  <r>
    <s v="9772824"/>
    <d v="2017-07-18T00:00:00"/>
    <d v="1899-12-30T08:00:19"/>
    <d v="1899-12-30T08:07:35"/>
    <n v="18"/>
    <x v="0"/>
    <x v="0"/>
    <x v="0"/>
    <d v="1899-12-30T00:07:16"/>
    <n v="0"/>
    <n v="7"/>
    <n v="16"/>
    <n v="436"/>
  </r>
  <r>
    <s v="1157434"/>
    <d v="2017-07-18T00:00:00"/>
    <d v="1899-12-30T08:03:35"/>
    <d v="1899-12-30T08:19:25"/>
    <n v="18"/>
    <x v="0"/>
    <x v="0"/>
    <x v="0"/>
    <d v="1899-12-30T00:15:50"/>
    <n v="0"/>
    <n v="15"/>
    <n v="50"/>
    <n v="950"/>
  </r>
  <r>
    <s v="8799928507"/>
    <d v="2017-07-18T00:00:00"/>
    <d v="1899-12-30T08:11:32"/>
    <d v="1899-12-30T08:23:01"/>
    <n v="18"/>
    <x v="0"/>
    <x v="1"/>
    <x v="1"/>
    <d v="1899-12-30T00:11:29"/>
    <n v="0"/>
    <n v="11"/>
    <n v="29"/>
    <n v="689"/>
  </r>
  <r>
    <s v="5372891"/>
    <d v="2017-07-18T00:00:00"/>
    <d v="1899-12-30T08:18:03"/>
    <d v="1899-12-30T08:19:27"/>
    <n v="18"/>
    <x v="0"/>
    <x v="0"/>
    <x v="0"/>
    <d v="1899-12-30T00:01:24"/>
    <n v="0"/>
    <n v="1"/>
    <n v="24"/>
    <n v="84"/>
  </r>
  <r>
    <s v="2663800"/>
    <d v="2017-07-18T00:00:00"/>
    <d v="1899-12-30T08:25:06"/>
    <d v="1899-12-30T08:36:26"/>
    <n v="18"/>
    <x v="0"/>
    <x v="0"/>
    <x v="0"/>
    <d v="1899-12-30T00:11:20"/>
    <n v="0"/>
    <n v="11"/>
    <n v="20"/>
    <n v="680"/>
  </r>
  <r>
    <s v="32779069"/>
    <d v="2017-07-18T00:00:00"/>
    <d v="1899-12-30T08:30:12"/>
    <d v="1899-12-30T08:42:59"/>
    <n v="18"/>
    <x v="1"/>
    <x v="1"/>
    <x v="0"/>
    <d v="1899-12-30T00:12:47"/>
    <n v="0"/>
    <n v="12"/>
    <n v="47"/>
    <n v="767"/>
  </r>
  <r>
    <s v="8261808"/>
    <d v="2017-07-18T00:00:00"/>
    <d v="1899-12-30T08:34:21"/>
    <d v="1899-12-30T08:48:15"/>
    <n v="18"/>
    <x v="0"/>
    <x v="0"/>
    <x v="0"/>
    <d v="1899-12-30T00:13:54"/>
    <n v="0"/>
    <n v="13"/>
    <n v="54"/>
    <n v="834"/>
  </r>
  <r>
    <s v="7321543"/>
    <d v="2017-07-18T00:00:00"/>
    <d v="1899-12-30T08:40:35"/>
    <d v="1899-12-30T08:54:32"/>
    <n v="18"/>
    <x v="0"/>
    <x v="0"/>
    <x v="0"/>
    <d v="1899-12-30T00:13:57"/>
    <n v="0"/>
    <n v="13"/>
    <n v="57"/>
    <n v="837"/>
  </r>
  <r>
    <s v="7513392"/>
    <d v="2017-07-18T00:00:00"/>
    <d v="1899-12-30T08:44:28"/>
    <d v="1899-12-30T08:47:37"/>
    <n v="18"/>
    <x v="0"/>
    <x v="0"/>
    <x v="0"/>
    <d v="1899-12-30T00:03:09"/>
    <n v="0"/>
    <n v="3"/>
    <n v="9"/>
    <n v="189"/>
  </r>
  <r>
    <s v="77036136"/>
    <d v="2017-07-18T00:00:00"/>
    <d v="1899-12-30T08:51:54"/>
    <d v="1899-12-30T09:01:14"/>
    <n v="18"/>
    <x v="1"/>
    <x v="1"/>
    <x v="0"/>
    <d v="1899-12-30T00:09:20"/>
    <n v="0"/>
    <n v="9"/>
    <n v="20"/>
    <n v="560"/>
  </r>
  <r>
    <s v="1700508"/>
    <d v="2017-07-18T00:00:00"/>
    <d v="1899-12-30T08:55:23"/>
    <d v="1899-12-30T09:11:15"/>
    <n v="18"/>
    <x v="0"/>
    <x v="0"/>
    <x v="0"/>
    <d v="1899-12-30T00:15:52"/>
    <n v="0"/>
    <n v="15"/>
    <n v="52"/>
    <n v="952"/>
  </r>
  <r>
    <s v="7872182"/>
    <d v="2017-07-18T00:00:00"/>
    <d v="1899-12-30T09:03:17"/>
    <d v="1899-12-30T09:12:40"/>
    <n v="18"/>
    <x v="0"/>
    <x v="0"/>
    <x v="0"/>
    <d v="1899-12-30T00:09:23"/>
    <n v="0"/>
    <n v="9"/>
    <n v="23"/>
    <n v="563"/>
  </r>
  <r>
    <s v="84513035"/>
    <d v="2017-07-18T00:00:00"/>
    <d v="1899-12-30T09:07:27"/>
    <d v="1899-12-30T09:11:24"/>
    <n v="18"/>
    <x v="1"/>
    <x v="1"/>
    <x v="0"/>
    <d v="1899-12-30T00:03:57"/>
    <n v="0"/>
    <n v="3"/>
    <n v="57"/>
    <n v="237"/>
  </r>
  <r>
    <s v="1775586"/>
    <d v="2017-07-18T00:00:00"/>
    <d v="1899-12-30T09:13:43"/>
    <d v="1899-12-30T09:21:17"/>
    <n v="18"/>
    <x v="0"/>
    <x v="0"/>
    <x v="0"/>
    <d v="1899-12-30T00:07:34"/>
    <n v="0"/>
    <n v="7"/>
    <n v="34"/>
    <n v="454"/>
  </r>
  <r>
    <s v="1225082"/>
    <d v="2017-07-18T00:00:00"/>
    <d v="1899-12-30T09:14:38"/>
    <d v="1899-12-30T09:16:37"/>
    <n v="18"/>
    <x v="0"/>
    <x v="0"/>
    <x v="0"/>
    <d v="1899-12-30T00:01:59"/>
    <n v="0"/>
    <n v="1"/>
    <n v="59"/>
    <n v="119"/>
  </r>
  <r>
    <s v="1586675"/>
    <d v="2017-07-18T00:00:00"/>
    <d v="1899-12-30T09:22:57"/>
    <d v="1899-12-30T09:32:56"/>
    <n v="18"/>
    <x v="0"/>
    <x v="0"/>
    <x v="0"/>
    <d v="1899-12-30T00:09:59"/>
    <n v="0"/>
    <n v="9"/>
    <n v="59"/>
    <n v="599"/>
  </r>
  <r>
    <s v="2672229"/>
    <d v="2017-07-18T00:00:00"/>
    <d v="1899-12-30T09:29:33"/>
    <d v="1899-12-30T09:37:02"/>
    <n v="18"/>
    <x v="0"/>
    <x v="0"/>
    <x v="0"/>
    <d v="1899-12-30T00:07:29"/>
    <n v="0"/>
    <n v="7"/>
    <n v="29"/>
    <n v="449"/>
  </r>
  <r>
    <s v="2443869"/>
    <d v="2017-07-18T00:00:00"/>
    <d v="1899-12-30T09:35:29"/>
    <d v="1899-12-30T09:46:45"/>
    <n v="18"/>
    <x v="0"/>
    <x v="0"/>
    <x v="0"/>
    <d v="1899-12-30T00:11:16"/>
    <n v="0"/>
    <n v="11"/>
    <n v="16"/>
    <n v="676"/>
  </r>
  <r>
    <s v="7166411"/>
    <d v="2017-07-18T00:00:00"/>
    <d v="1899-12-30T09:39:48"/>
    <d v="1899-12-30T09:48:11"/>
    <n v="18"/>
    <x v="0"/>
    <x v="0"/>
    <x v="0"/>
    <d v="1899-12-30T00:08:23"/>
    <n v="0"/>
    <n v="8"/>
    <n v="23"/>
    <n v="503"/>
  </r>
  <r>
    <s v="4657345"/>
    <d v="2017-07-18T00:00:00"/>
    <d v="1899-12-30T09:40:44"/>
    <d v="1899-12-30T09:56:15"/>
    <n v="18"/>
    <x v="0"/>
    <x v="0"/>
    <x v="0"/>
    <d v="1899-12-30T00:15:31"/>
    <n v="0"/>
    <n v="15"/>
    <n v="31"/>
    <n v="931"/>
  </r>
  <r>
    <s v="6070329"/>
    <d v="2017-07-18T00:00:00"/>
    <d v="1899-12-30T09:40:52"/>
    <d v="1899-12-30T09:56:38"/>
    <n v="18"/>
    <x v="0"/>
    <x v="0"/>
    <x v="0"/>
    <d v="1899-12-30T00:15:46"/>
    <n v="0"/>
    <n v="15"/>
    <n v="46"/>
    <n v="946"/>
  </r>
  <r>
    <s v="4845362"/>
    <d v="2017-07-18T00:00:00"/>
    <d v="1899-12-30T09:40:58"/>
    <d v="1899-12-30T09:41:21"/>
    <n v="18"/>
    <x v="0"/>
    <x v="0"/>
    <x v="0"/>
    <d v="1899-12-30T00:00:23"/>
    <n v="0"/>
    <n v="0"/>
    <n v="23"/>
    <n v="23"/>
  </r>
  <r>
    <s v="6333341"/>
    <d v="2017-07-18T00:00:00"/>
    <d v="1899-12-30T09:45:57"/>
    <d v="1899-12-30T09:50:54"/>
    <n v="18"/>
    <x v="0"/>
    <x v="0"/>
    <x v="0"/>
    <d v="1899-12-30T00:04:57"/>
    <n v="0"/>
    <n v="4"/>
    <n v="57"/>
    <n v="297"/>
  </r>
  <r>
    <s v="5060909"/>
    <d v="2017-07-18T00:00:00"/>
    <d v="1899-12-30T09:46:04"/>
    <d v="1899-12-30T09:55:42"/>
    <n v="18"/>
    <x v="0"/>
    <x v="0"/>
    <x v="0"/>
    <d v="1899-12-30T00:09:38"/>
    <n v="0"/>
    <n v="9"/>
    <n v="38"/>
    <n v="578"/>
  </r>
  <r>
    <s v="4673703944"/>
    <d v="2017-07-18T00:00:00"/>
    <d v="1899-12-30T09:47:51"/>
    <d v="1899-12-30T09:51:42"/>
    <n v="18"/>
    <x v="0"/>
    <x v="1"/>
    <x v="1"/>
    <d v="1899-12-30T00:03:51"/>
    <n v="0"/>
    <n v="3"/>
    <n v="51"/>
    <n v="231"/>
  </r>
  <r>
    <s v="3178616"/>
    <d v="2017-07-18T00:00:00"/>
    <d v="1899-12-30T09:50:02"/>
    <d v="1899-12-30T09:52:57"/>
    <n v="18"/>
    <x v="0"/>
    <x v="0"/>
    <x v="0"/>
    <d v="1899-12-30T00:02:55"/>
    <n v="0"/>
    <n v="2"/>
    <n v="55"/>
    <n v="175"/>
  </r>
  <r>
    <s v="2079170589"/>
    <d v="2017-07-18T00:00:00"/>
    <d v="1899-12-30T09:52:08"/>
    <d v="1899-12-30T10:01:29"/>
    <n v="18"/>
    <x v="0"/>
    <x v="1"/>
    <x v="1"/>
    <d v="1899-12-30T00:09:21"/>
    <n v="0"/>
    <n v="9"/>
    <n v="21"/>
    <n v="561"/>
  </r>
  <r>
    <s v="9815754"/>
    <d v="2017-07-18T00:00:00"/>
    <d v="1899-12-30T09:54:09"/>
    <d v="1899-12-30T10:00:19"/>
    <n v="18"/>
    <x v="0"/>
    <x v="0"/>
    <x v="0"/>
    <d v="1899-12-30T00:06:10"/>
    <n v="0"/>
    <n v="6"/>
    <n v="10"/>
    <n v="370"/>
  </r>
  <r>
    <s v="4111617"/>
    <d v="2017-07-18T00:00:00"/>
    <d v="1899-12-30T09:56:53"/>
    <d v="1899-12-30T09:58:40"/>
    <n v="18"/>
    <x v="0"/>
    <x v="0"/>
    <x v="0"/>
    <d v="1899-12-30T00:01:47"/>
    <n v="0"/>
    <n v="1"/>
    <n v="47"/>
    <n v="107"/>
  </r>
  <r>
    <s v="1117628"/>
    <d v="2017-07-18T00:00:00"/>
    <d v="1899-12-30T09:59:48"/>
    <d v="1899-12-30T10:11:11"/>
    <n v="18"/>
    <x v="0"/>
    <x v="0"/>
    <x v="0"/>
    <d v="1899-12-30T00:11:23"/>
    <n v="0"/>
    <n v="11"/>
    <n v="23"/>
    <n v="683"/>
  </r>
  <r>
    <s v="5487496"/>
    <d v="2017-07-18T00:00:00"/>
    <d v="1899-12-30T10:06:27"/>
    <d v="1899-12-30T10:09:15"/>
    <n v="18"/>
    <x v="0"/>
    <x v="0"/>
    <x v="0"/>
    <d v="1899-12-30T00:02:48"/>
    <n v="0"/>
    <n v="2"/>
    <n v="48"/>
    <n v="168"/>
  </r>
  <r>
    <s v="1472682"/>
    <d v="2017-07-18T00:00:00"/>
    <d v="1899-12-30T10:12:29"/>
    <d v="1899-12-30T10:21:37"/>
    <n v="18"/>
    <x v="0"/>
    <x v="0"/>
    <x v="0"/>
    <d v="1899-12-30T00:09:08"/>
    <n v="0"/>
    <n v="9"/>
    <n v="8"/>
    <n v="548"/>
  </r>
  <r>
    <s v="43885630"/>
    <d v="2017-07-18T00:00:00"/>
    <d v="1899-12-30T10:19:02"/>
    <d v="1899-12-30T10:25:19"/>
    <n v="18"/>
    <x v="1"/>
    <x v="1"/>
    <x v="0"/>
    <d v="1899-12-30T00:06:17"/>
    <n v="0"/>
    <n v="6"/>
    <n v="17"/>
    <n v="377"/>
  </r>
  <r>
    <s v="5543741"/>
    <d v="2017-07-18T00:00:00"/>
    <d v="1899-12-30T10:19:10"/>
    <d v="1899-12-30T10:27:42"/>
    <n v="18"/>
    <x v="0"/>
    <x v="0"/>
    <x v="0"/>
    <d v="1899-12-30T00:08:32"/>
    <n v="0"/>
    <n v="8"/>
    <n v="32"/>
    <n v="512"/>
  </r>
  <r>
    <s v="2590674"/>
    <d v="2017-07-18T00:00:00"/>
    <d v="1899-12-30T10:19:34"/>
    <d v="1899-12-30T10:28:57"/>
    <n v="18"/>
    <x v="0"/>
    <x v="0"/>
    <x v="0"/>
    <d v="1899-12-30T00:09:23"/>
    <n v="0"/>
    <n v="9"/>
    <n v="23"/>
    <n v="563"/>
  </r>
  <r>
    <s v="4212838"/>
    <d v="2017-07-18T00:00:00"/>
    <d v="1899-12-30T10:25:15"/>
    <d v="1899-12-30T10:33:13"/>
    <n v="18"/>
    <x v="0"/>
    <x v="0"/>
    <x v="0"/>
    <d v="1899-12-30T00:07:58"/>
    <n v="0"/>
    <n v="7"/>
    <n v="58"/>
    <n v="478"/>
  </r>
  <r>
    <s v="7836418"/>
    <d v="2017-07-18T00:00:00"/>
    <d v="1899-12-30T10:27:03"/>
    <d v="1899-12-30T10:29:56"/>
    <n v="18"/>
    <x v="0"/>
    <x v="0"/>
    <x v="0"/>
    <d v="1899-12-30T00:02:53"/>
    <n v="0"/>
    <n v="2"/>
    <n v="53"/>
    <n v="173"/>
  </r>
  <r>
    <s v="2844911"/>
    <d v="2017-07-18T00:00:00"/>
    <d v="1899-12-30T10:31:02"/>
    <d v="1899-12-30T10:47:34"/>
    <n v="18"/>
    <x v="0"/>
    <x v="0"/>
    <x v="0"/>
    <d v="1899-12-30T00:16:32"/>
    <n v="0"/>
    <n v="16"/>
    <n v="32"/>
    <n v="992"/>
  </r>
  <r>
    <s v="2861766"/>
    <d v="2017-07-18T00:00:00"/>
    <d v="1899-12-30T10:34:03"/>
    <d v="1899-12-30T10:46:42"/>
    <n v="18"/>
    <x v="0"/>
    <x v="0"/>
    <x v="0"/>
    <d v="1899-12-30T00:12:39"/>
    <n v="0"/>
    <n v="12"/>
    <n v="39"/>
    <n v="759"/>
  </r>
  <r>
    <s v="9655946"/>
    <d v="2017-07-18T00:00:00"/>
    <d v="1899-12-30T10:39:09"/>
    <d v="1899-12-30T10:50:47"/>
    <n v="18"/>
    <x v="0"/>
    <x v="0"/>
    <x v="0"/>
    <d v="1899-12-30T00:11:38"/>
    <n v="0"/>
    <n v="11"/>
    <n v="38"/>
    <n v="698"/>
  </r>
  <r>
    <s v="6050570"/>
    <d v="2017-07-18T00:00:00"/>
    <d v="1899-12-30T10:44:19"/>
    <d v="1899-12-30T10:58:49"/>
    <n v="18"/>
    <x v="0"/>
    <x v="0"/>
    <x v="0"/>
    <d v="1899-12-30T00:14:30"/>
    <n v="0"/>
    <n v="14"/>
    <n v="30"/>
    <n v="870"/>
  </r>
  <r>
    <s v="1607422"/>
    <d v="2017-07-18T00:00:00"/>
    <d v="1899-12-30T10:51:26"/>
    <d v="1899-12-30T11:01:30"/>
    <n v="18"/>
    <x v="0"/>
    <x v="0"/>
    <x v="0"/>
    <d v="1899-12-30T00:10:04"/>
    <n v="0"/>
    <n v="10"/>
    <n v="4"/>
    <n v="604"/>
  </r>
  <r>
    <s v="1192412"/>
    <d v="2017-07-18T00:00:00"/>
    <d v="1899-12-30T10:54:01"/>
    <d v="1899-12-30T11:08:43"/>
    <n v="18"/>
    <x v="0"/>
    <x v="0"/>
    <x v="0"/>
    <d v="1899-12-30T00:14:42"/>
    <n v="0"/>
    <n v="14"/>
    <n v="42"/>
    <n v="882"/>
  </r>
  <r>
    <s v="4959551431"/>
    <d v="2017-07-18T00:00:00"/>
    <d v="1899-12-30T10:54:18"/>
    <d v="1899-12-30T10:59:06"/>
    <n v="18"/>
    <x v="0"/>
    <x v="1"/>
    <x v="1"/>
    <d v="1899-12-30T00:04:48"/>
    <n v="0"/>
    <n v="4"/>
    <n v="48"/>
    <n v="288"/>
  </r>
  <r>
    <s v="9808221"/>
    <d v="2017-07-18T00:00:00"/>
    <d v="1899-12-30T10:57:48"/>
    <d v="1899-12-30T11:07:41"/>
    <n v="18"/>
    <x v="0"/>
    <x v="0"/>
    <x v="0"/>
    <d v="1899-12-30T00:09:53"/>
    <n v="0"/>
    <n v="9"/>
    <n v="53"/>
    <n v="593"/>
  </r>
  <r>
    <s v="8672623"/>
    <d v="2017-07-18T00:00:00"/>
    <d v="1899-12-30T11:01:39"/>
    <d v="1899-12-30T11:09:02"/>
    <n v="18"/>
    <x v="0"/>
    <x v="0"/>
    <x v="0"/>
    <d v="1899-12-30T00:07:23"/>
    <n v="0"/>
    <n v="7"/>
    <n v="23"/>
    <n v="443"/>
  </r>
  <r>
    <s v="3862016"/>
    <d v="2017-07-18T00:00:00"/>
    <d v="1899-12-30T11:04:14"/>
    <d v="1899-12-30T11:12:52"/>
    <n v="18"/>
    <x v="0"/>
    <x v="0"/>
    <x v="0"/>
    <d v="1899-12-30T00:08:38"/>
    <n v="0"/>
    <n v="8"/>
    <n v="38"/>
    <n v="518"/>
  </r>
  <r>
    <s v="16580449"/>
    <d v="2017-07-18T00:00:00"/>
    <d v="1899-12-30T11:04:17"/>
    <d v="1899-12-30T11:20:04"/>
    <n v="18"/>
    <x v="1"/>
    <x v="1"/>
    <x v="0"/>
    <d v="1899-12-30T00:15:47"/>
    <n v="0"/>
    <n v="15"/>
    <n v="47"/>
    <n v="947"/>
  </r>
  <r>
    <s v="67064385"/>
    <d v="2017-07-18T00:00:00"/>
    <d v="1899-12-30T11:10:40"/>
    <d v="1899-12-30T11:23:56"/>
    <n v="18"/>
    <x v="1"/>
    <x v="1"/>
    <x v="0"/>
    <d v="1899-12-30T00:13:16"/>
    <n v="0"/>
    <n v="13"/>
    <n v="16"/>
    <n v="796"/>
  </r>
  <r>
    <s v="2078150"/>
    <d v="2017-07-18T00:00:00"/>
    <d v="1899-12-30T11:14:58"/>
    <d v="1899-12-30T11:20:19"/>
    <n v="18"/>
    <x v="0"/>
    <x v="0"/>
    <x v="0"/>
    <d v="1899-12-30T00:05:21"/>
    <n v="0"/>
    <n v="5"/>
    <n v="21"/>
    <n v="321"/>
  </r>
  <r>
    <s v="5094248"/>
    <d v="2017-07-18T00:00:00"/>
    <d v="1899-12-30T11:17:52"/>
    <d v="1899-12-30T11:22:42"/>
    <n v="18"/>
    <x v="0"/>
    <x v="0"/>
    <x v="0"/>
    <d v="1899-12-30T00:04:50"/>
    <n v="0"/>
    <n v="4"/>
    <n v="50"/>
    <n v="290"/>
  </r>
  <r>
    <s v="2584185"/>
    <d v="2017-07-18T00:00:00"/>
    <d v="1899-12-30T11:19:48"/>
    <d v="1899-12-30T11:35:18"/>
    <n v="18"/>
    <x v="0"/>
    <x v="0"/>
    <x v="0"/>
    <d v="1899-12-30T00:15:30"/>
    <n v="0"/>
    <n v="15"/>
    <n v="30"/>
    <n v="930"/>
  </r>
  <r>
    <s v="3346801494"/>
    <d v="2017-07-18T00:00:00"/>
    <d v="1899-12-30T11:22:29"/>
    <d v="1899-12-30T11:33:39"/>
    <n v="18"/>
    <x v="0"/>
    <x v="1"/>
    <x v="1"/>
    <d v="1899-12-30T00:11:10"/>
    <n v="0"/>
    <n v="11"/>
    <n v="10"/>
    <n v="670"/>
  </r>
  <r>
    <s v="4535172"/>
    <d v="2017-07-18T00:00:00"/>
    <d v="1899-12-30T11:24:04"/>
    <d v="1899-12-30T11:25:20"/>
    <n v="18"/>
    <x v="0"/>
    <x v="0"/>
    <x v="0"/>
    <d v="1899-12-30T00:01:16"/>
    <n v="0"/>
    <n v="1"/>
    <n v="16"/>
    <n v="76"/>
  </r>
  <r>
    <s v="8723323"/>
    <d v="2017-07-18T00:00:00"/>
    <d v="1899-12-30T11:24:05"/>
    <d v="1899-12-30T11:35:47"/>
    <n v="18"/>
    <x v="0"/>
    <x v="0"/>
    <x v="0"/>
    <d v="1899-12-30T00:11:42"/>
    <n v="0"/>
    <n v="11"/>
    <n v="42"/>
    <n v="702"/>
  </r>
  <r>
    <s v="76845076"/>
    <d v="2017-07-18T00:00:00"/>
    <d v="1899-12-30T11:30:28"/>
    <d v="1899-12-30T11:36:02"/>
    <n v="18"/>
    <x v="1"/>
    <x v="1"/>
    <x v="0"/>
    <d v="1899-12-30T00:05:34"/>
    <n v="0"/>
    <n v="5"/>
    <n v="34"/>
    <n v="334"/>
  </r>
  <r>
    <s v="12063341"/>
    <d v="2017-07-18T00:00:00"/>
    <d v="1899-12-30T11:36:39"/>
    <d v="1899-12-30T11:41:01"/>
    <n v="18"/>
    <x v="1"/>
    <x v="1"/>
    <x v="0"/>
    <d v="1899-12-30T00:04:22"/>
    <n v="0"/>
    <n v="4"/>
    <n v="22"/>
    <n v="262"/>
  </r>
  <r>
    <s v="9866204"/>
    <d v="2017-07-18T00:00:00"/>
    <d v="1899-12-30T11:36:40"/>
    <d v="1899-12-30T11:45:52"/>
    <n v="18"/>
    <x v="0"/>
    <x v="0"/>
    <x v="0"/>
    <d v="1899-12-30T00:09:12"/>
    <n v="0"/>
    <n v="9"/>
    <n v="12"/>
    <n v="552"/>
  </r>
  <r>
    <s v="9364912"/>
    <d v="2017-07-18T00:00:00"/>
    <d v="1899-12-30T11:41:30"/>
    <d v="1899-12-30T11:54:03"/>
    <n v="18"/>
    <x v="0"/>
    <x v="0"/>
    <x v="0"/>
    <d v="1899-12-30T00:12:33"/>
    <n v="0"/>
    <n v="12"/>
    <n v="33"/>
    <n v="753"/>
  </r>
  <r>
    <s v="9975977"/>
    <d v="2017-07-18T00:00:00"/>
    <d v="1899-12-30T11:41:37"/>
    <d v="1899-12-30T11:47:40"/>
    <n v="18"/>
    <x v="0"/>
    <x v="0"/>
    <x v="0"/>
    <d v="1899-12-30T00:06:03"/>
    <n v="0"/>
    <n v="6"/>
    <n v="3"/>
    <n v="363"/>
  </r>
  <r>
    <s v="8802222"/>
    <d v="2017-07-18T00:00:00"/>
    <d v="1899-12-30T11:44:09"/>
    <d v="1899-12-30T11:52:10"/>
    <n v="18"/>
    <x v="0"/>
    <x v="0"/>
    <x v="0"/>
    <d v="1899-12-30T00:08:01"/>
    <n v="0"/>
    <n v="8"/>
    <n v="1"/>
    <n v="481"/>
  </r>
  <r>
    <s v="1552877"/>
    <d v="2017-07-18T00:00:00"/>
    <d v="1899-12-30T11:49:36"/>
    <d v="1899-12-30T11:54:15"/>
    <n v="18"/>
    <x v="0"/>
    <x v="0"/>
    <x v="0"/>
    <d v="1899-12-30T00:04:39"/>
    <n v="0"/>
    <n v="4"/>
    <n v="39"/>
    <n v="279"/>
  </r>
  <r>
    <s v="6516534288"/>
    <d v="2017-07-18T00:00:00"/>
    <d v="1899-12-30T11:52:18"/>
    <d v="1899-12-30T11:58:33"/>
    <n v="18"/>
    <x v="0"/>
    <x v="1"/>
    <x v="1"/>
    <d v="1899-12-30T00:06:15"/>
    <n v="0"/>
    <n v="6"/>
    <n v="15"/>
    <n v="375"/>
  </r>
  <r>
    <s v="68647777"/>
    <d v="2017-07-18T00:00:00"/>
    <d v="1899-12-30T11:59:33"/>
    <d v="1899-12-30T12:09:58"/>
    <n v="18"/>
    <x v="1"/>
    <x v="1"/>
    <x v="0"/>
    <d v="1899-12-30T00:10:25"/>
    <n v="0"/>
    <n v="10"/>
    <n v="25"/>
    <n v="625"/>
  </r>
  <r>
    <s v="3360951"/>
    <d v="2017-07-18T00:00:00"/>
    <d v="1899-12-30T12:05:32"/>
    <d v="1899-12-30T12:12:30"/>
    <n v="18"/>
    <x v="0"/>
    <x v="0"/>
    <x v="0"/>
    <d v="1899-12-30T00:06:58"/>
    <n v="0"/>
    <n v="6"/>
    <n v="58"/>
    <n v="418"/>
  </r>
  <r>
    <s v="9127211929"/>
    <d v="2017-07-18T00:00:00"/>
    <d v="1899-12-30T12:09:20"/>
    <d v="1899-12-30T12:15:01"/>
    <n v="18"/>
    <x v="0"/>
    <x v="1"/>
    <x v="1"/>
    <d v="1899-12-30T00:05:41"/>
    <n v="0"/>
    <n v="5"/>
    <n v="41"/>
    <n v="341"/>
  </r>
  <r>
    <s v="9647309"/>
    <d v="2017-07-18T00:00:00"/>
    <d v="1899-12-30T12:14:06"/>
    <d v="1899-12-30T12:21:22"/>
    <n v="18"/>
    <x v="0"/>
    <x v="0"/>
    <x v="0"/>
    <d v="1899-12-30T00:07:16"/>
    <n v="0"/>
    <n v="7"/>
    <n v="16"/>
    <n v="436"/>
  </r>
  <r>
    <s v="6024447"/>
    <d v="2017-07-18T00:00:00"/>
    <d v="1899-12-30T12:16:46"/>
    <d v="1899-12-30T12:28:27"/>
    <n v="18"/>
    <x v="0"/>
    <x v="0"/>
    <x v="0"/>
    <d v="1899-12-30T00:11:41"/>
    <n v="0"/>
    <n v="11"/>
    <n v="41"/>
    <n v="701"/>
  </r>
  <r>
    <s v="12919749"/>
    <d v="2017-07-18T00:00:00"/>
    <d v="1899-12-30T12:23:15"/>
    <d v="1899-12-30T12:31:59"/>
    <n v="18"/>
    <x v="1"/>
    <x v="1"/>
    <x v="0"/>
    <d v="1899-12-30T00:08:44"/>
    <n v="0"/>
    <n v="8"/>
    <n v="44"/>
    <n v="524"/>
  </r>
  <r>
    <s v="3287315"/>
    <d v="2017-07-18T00:00:00"/>
    <d v="1899-12-30T12:23:26"/>
    <d v="1899-12-30T12:26:34"/>
    <n v="18"/>
    <x v="0"/>
    <x v="0"/>
    <x v="0"/>
    <d v="1899-12-30T00:03:08"/>
    <n v="0"/>
    <n v="3"/>
    <n v="8"/>
    <n v="188"/>
  </r>
  <r>
    <s v="9953379"/>
    <d v="2017-07-18T00:00:00"/>
    <d v="1899-12-30T12:29:41"/>
    <d v="1899-12-30T12:36:53"/>
    <n v="18"/>
    <x v="0"/>
    <x v="0"/>
    <x v="0"/>
    <d v="1899-12-30T00:07:12"/>
    <n v="0"/>
    <n v="7"/>
    <n v="12"/>
    <n v="432"/>
  </r>
  <r>
    <s v="97558765"/>
    <d v="2017-07-18T00:00:00"/>
    <d v="1899-12-30T12:37:22"/>
    <d v="1899-12-30T12:49:32"/>
    <n v="18"/>
    <x v="1"/>
    <x v="1"/>
    <x v="0"/>
    <d v="1899-12-30T00:12:10"/>
    <n v="0"/>
    <n v="12"/>
    <n v="10"/>
    <n v="730"/>
  </r>
  <r>
    <s v="2722706"/>
    <d v="2017-07-18T00:00:00"/>
    <d v="1899-12-30T12:43:34"/>
    <d v="1899-12-30T12:46:20"/>
    <n v="18"/>
    <x v="0"/>
    <x v="0"/>
    <x v="0"/>
    <d v="1899-12-30T00:02:46"/>
    <n v="0"/>
    <n v="2"/>
    <n v="46"/>
    <n v="166"/>
  </r>
  <r>
    <s v="97876188"/>
    <d v="2017-07-18T00:00:00"/>
    <d v="1899-12-30T12:49:08"/>
    <d v="1899-12-30T12:49:56"/>
    <n v="18"/>
    <x v="1"/>
    <x v="1"/>
    <x v="0"/>
    <d v="1899-12-30T00:00:48"/>
    <n v="0"/>
    <n v="0"/>
    <n v="48"/>
    <n v="48"/>
  </r>
  <r>
    <s v="4068728"/>
    <d v="2017-07-18T00:00:00"/>
    <d v="1899-12-30T12:54:09"/>
    <d v="1899-12-30T13:06:50"/>
    <n v="18"/>
    <x v="0"/>
    <x v="0"/>
    <x v="0"/>
    <d v="1899-12-30T00:12:41"/>
    <n v="0"/>
    <n v="12"/>
    <n v="41"/>
    <n v="761"/>
  </r>
  <r>
    <s v="7624070"/>
    <d v="2017-07-18T00:00:00"/>
    <d v="1899-12-30T13:02:26"/>
    <d v="1899-12-30T13:17:43"/>
    <n v="18"/>
    <x v="0"/>
    <x v="0"/>
    <x v="0"/>
    <d v="1899-12-30T00:15:17"/>
    <n v="0"/>
    <n v="15"/>
    <n v="17"/>
    <n v="917"/>
  </r>
  <r>
    <s v="2419247"/>
    <d v="2017-07-18T00:00:00"/>
    <d v="1899-12-30T13:07:29"/>
    <d v="1899-12-30T13:08:52"/>
    <n v="18"/>
    <x v="0"/>
    <x v="0"/>
    <x v="0"/>
    <d v="1899-12-30T00:01:23"/>
    <n v="0"/>
    <n v="1"/>
    <n v="23"/>
    <n v="83"/>
  </r>
  <r>
    <s v="5244597"/>
    <d v="2017-07-18T00:00:00"/>
    <d v="1899-12-30T13:12:07"/>
    <d v="1899-12-30T13:22:31"/>
    <n v="18"/>
    <x v="0"/>
    <x v="0"/>
    <x v="0"/>
    <d v="1899-12-30T00:10:24"/>
    <n v="0"/>
    <n v="10"/>
    <n v="24"/>
    <n v="624"/>
  </r>
  <r>
    <s v="2005653"/>
    <d v="2017-07-18T00:00:00"/>
    <d v="1899-12-30T13:12:34"/>
    <d v="1899-12-30T13:22:27"/>
    <n v="18"/>
    <x v="0"/>
    <x v="0"/>
    <x v="0"/>
    <d v="1899-12-30T00:09:53"/>
    <n v="0"/>
    <n v="9"/>
    <n v="53"/>
    <n v="593"/>
  </r>
  <r>
    <s v="7203715"/>
    <d v="2017-07-18T00:00:00"/>
    <d v="1899-12-30T13:18:27"/>
    <d v="1899-12-30T13:31:11"/>
    <n v="18"/>
    <x v="0"/>
    <x v="0"/>
    <x v="0"/>
    <d v="1899-12-30T00:12:44"/>
    <n v="0"/>
    <n v="12"/>
    <n v="44"/>
    <n v="764"/>
  </r>
  <r>
    <s v="4520463"/>
    <d v="2017-07-18T00:00:00"/>
    <d v="1899-12-30T13:21:18"/>
    <d v="1899-12-30T13:21:20"/>
    <n v="18"/>
    <x v="0"/>
    <x v="0"/>
    <x v="0"/>
    <d v="1899-12-30T00:00:02"/>
    <n v="0"/>
    <n v="0"/>
    <n v="2"/>
    <n v="2"/>
  </r>
  <r>
    <s v="4454837"/>
    <d v="2017-07-18T00:00:00"/>
    <d v="1899-12-30T13:29:34"/>
    <d v="1899-12-30T13:31:29"/>
    <n v="18"/>
    <x v="0"/>
    <x v="0"/>
    <x v="0"/>
    <d v="1899-12-30T00:01:55"/>
    <n v="0"/>
    <n v="1"/>
    <n v="55"/>
    <n v="115"/>
  </r>
  <r>
    <s v="6999348"/>
    <d v="2017-07-18T00:00:00"/>
    <d v="1899-12-30T13:36:41"/>
    <d v="1899-12-30T13:38:55"/>
    <n v="18"/>
    <x v="0"/>
    <x v="0"/>
    <x v="0"/>
    <d v="1899-12-30T00:02:14"/>
    <n v="0"/>
    <n v="2"/>
    <n v="14"/>
    <n v="134"/>
  </r>
  <r>
    <s v="90884366"/>
    <d v="2017-07-18T00:00:00"/>
    <d v="1899-12-30T13:44:47"/>
    <d v="1899-12-30T13:55:08"/>
    <n v="18"/>
    <x v="1"/>
    <x v="1"/>
    <x v="0"/>
    <d v="1899-12-30T00:10:21"/>
    <n v="0"/>
    <n v="10"/>
    <n v="21"/>
    <n v="621"/>
  </r>
  <r>
    <s v="3121640"/>
    <d v="2017-07-18T00:00:00"/>
    <d v="1899-12-30T13:52:55"/>
    <d v="1899-12-30T14:00:27"/>
    <n v="18"/>
    <x v="0"/>
    <x v="0"/>
    <x v="0"/>
    <d v="1899-12-30T00:07:32"/>
    <n v="0"/>
    <n v="7"/>
    <n v="32"/>
    <n v="452"/>
  </r>
  <r>
    <s v="5912710"/>
    <d v="2017-07-18T00:00:00"/>
    <d v="1899-12-30T13:55:02"/>
    <d v="1899-12-30T14:08:34"/>
    <n v="18"/>
    <x v="0"/>
    <x v="0"/>
    <x v="0"/>
    <d v="1899-12-30T00:13:32"/>
    <n v="0"/>
    <n v="13"/>
    <n v="32"/>
    <n v="812"/>
  </r>
  <r>
    <s v="7118082"/>
    <d v="2017-07-18T00:00:00"/>
    <d v="1899-12-30T14:02:45"/>
    <d v="1899-12-30T14:11:37"/>
    <n v="18"/>
    <x v="0"/>
    <x v="0"/>
    <x v="0"/>
    <d v="1899-12-30T00:08:52"/>
    <n v="0"/>
    <n v="8"/>
    <n v="52"/>
    <n v="532"/>
  </r>
  <r>
    <s v="9100303"/>
    <d v="2017-07-18T00:00:00"/>
    <d v="1899-12-30T14:03:02"/>
    <d v="1899-12-30T14:08:35"/>
    <n v="18"/>
    <x v="0"/>
    <x v="0"/>
    <x v="0"/>
    <d v="1899-12-30T00:05:33"/>
    <n v="0"/>
    <n v="5"/>
    <n v="33"/>
    <n v="333"/>
  </r>
  <r>
    <s v="25581178"/>
    <d v="2017-07-18T00:00:00"/>
    <d v="1899-12-30T14:08:46"/>
    <d v="1899-12-30T14:20:11"/>
    <n v="18"/>
    <x v="1"/>
    <x v="1"/>
    <x v="0"/>
    <d v="1899-12-30T00:11:25"/>
    <n v="0"/>
    <n v="11"/>
    <n v="25"/>
    <n v="685"/>
  </r>
  <r>
    <s v="78976022"/>
    <d v="2017-07-18T00:00:00"/>
    <d v="1899-12-30T14:16:44"/>
    <d v="1899-12-30T14:19:03"/>
    <n v="18"/>
    <x v="1"/>
    <x v="1"/>
    <x v="0"/>
    <d v="1899-12-30T00:02:19"/>
    <n v="0"/>
    <n v="2"/>
    <n v="19"/>
    <n v="139"/>
  </r>
  <r>
    <s v="7781904"/>
    <d v="2017-07-18T00:00:00"/>
    <d v="1899-12-30T14:23:29"/>
    <d v="1899-12-30T14:30:24"/>
    <n v="18"/>
    <x v="0"/>
    <x v="0"/>
    <x v="0"/>
    <d v="1899-12-30T00:06:55"/>
    <n v="0"/>
    <n v="6"/>
    <n v="55"/>
    <n v="415"/>
  </r>
  <r>
    <s v="7473804"/>
    <d v="2017-07-18T00:00:00"/>
    <d v="1899-12-30T14:27:52"/>
    <d v="1899-12-30T14:37:23"/>
    <n v="18"/>
    <x v="0"/>
    <x v="0"/>
    <x v="0"/>
    <d v="1899-12-30T00:09:31"/>
    <n v="0"/>
    <n v="9"/>
    <n v="31"/>
    <n v="571"/>
  </r>
  <r>
    <s v="8474693946"/>
    <d v="2017-07-18T00:00:00"/>
    <d v="1899-12-30T14:30:06"/>
    <d v="1899-12-30T14:46:07"/>
    <n v="18"/>
    <x v="0"/>
    <x v="1"/>
    <x v="1"/>
    <d v="1899-12-30T00:16:01"/>
    <n v="0"/>
    <n v="16"/>
    <n v="1"/>
    <n v="961"/>
  </r>
  <r>
    <s v="8984769"/>
    <d v="2017-07-18T00:00:00"/>
    <d v="1899-12-30T14:37:26"/>
    <d v="1899-12-30T14:40:12"/>
    <n v="18"/>
    <x v="0"/>
    <x v="0"/>
    <x v="0"/>
    <d v="1899-12-30T00:02:46"/>
    <n v="0"/>
    <n v="2"/>
    <n v="46"/>
    <n v="166"/>
  </r>
  <r>
    <s v="40395856"/>
    <d v="2017-07-18T00:00:00"/>
    <d v="1899-12-30T14:43:40"/>
    <d v="1899-12-30T14:50:21"/>
    <n v="18"/>
    <x v="1"/>
    <x v="1"/>
    <x v="0"/>
    <d v="1899-12-30T00:06:41"/>
    <n v="0"/>
    <n v="6"/>
    <n v="41"/>
    <n v="401"/>
  </r>
  <r>
    <s v="9728932"/>
    <d v="2017-07-18T00:00:00"/>
    <d v="1899-12-30T14:48:08"/>
    <d v="1899-12-30T14:49:47"/>
    <n v="18"/>
    <x v="0"/>
    <x v="0"/>
    <x v="0"/>
    <d v="1899-12-30T00:01:39"/>
    <n v="0"/>
    <n v="1"/>
    <n v="39"/>
    <n v="99"/>
  </r>
  <r>
    <s v="8135542"/>
    <d v="2017-07-18T00:00:00"/>
    <d v="1899-12-30T14:55:27"/>
    <d v="1899-12-30T15:10:53"/>
    <n v="18"/>
    <x v="0"/>
    <x v="0"/>
    <x v="0"/>
    <d v="1899-12-30T00:15:26"/>
    <n v="0"/>
    <n v="15"/>
    <n v="26"/>
    <n v="926"/>
  </r>
  <r>
    <s v="10093488"/>
    <d v="2017-07-18T00:00:00"/>
    <d v="1899-12-30T14:55:39"/>
    <d v="1899-12-30T14:56:14"/>
    <n v="18"/>
    <x v="1"/>
    <x v="1"/>
    <x v="0"/>
    <d v="1899-12-30T00:00:35"/>
    <n v="0"/>
    <n v="0"/>
    <n v="35"/>
    <n v="35"/>
  </r>
  <r>
    <s v="4203418"/>
    <d v="2017-07-18T00:00:00"/>
    <d v="1899-12-30T15:00:49"/>
    <d v="1899-12-30T15:14:17"/>
    <n v="18"/>
    <x v="0"/>
    <x v="0"/>
    <x v="0"/>
    <d v="1899-12-30T00:13:28"/>
    <n v="0"/>
    <n v="13"/>
    <n v="28"/>
    <n v="808"/>
  </r>
  <r>
    <s v="2456290"/>
    <d v="2017-07-19T00:00:00"/>
    <d v="1899-12-30T08:03:44"/>
    <d v="1899-12-30T08:19:24"/>
    <n v="19"/>
    <x v="0"/>
    <x v="0"/>
    <x v="0"/>
    <d v="1899-12-30T00:15:40"/>
    <n v="0"/>
    <n v="15"/>
    <n v="40"/>
    <n v="940"/>
  </r>
  <r>
    <s v="27610972"/>
    <d v="2017-07-19T00:00:00"/>
    <d v="1899-12-30T08:08:00"/>
    <d v="1899-12-30T08:24:24"/>
    <n v="19"/>
    <x v="1"/>
    <x v="1"/>
    <x v="0"/>
    <d v="1899-12-30T00:16:24"/>
    <n v="0"/>
    <n v="16"/>
    <n v="24"/>
    <n v="984"/>
  </r>
  <r>
    <s v="3073815"/>
    <d v="2017-07-19T00:00:00"/>
    <d v="1899-12-30T08:14:03"/>
    <d v="1899-12-30T08:21:06"/>
    <n v="19"/>
    <x v="0"/>
    <x v="0"/>
    <x v="0"/>
    <d v="1899-12-30T00:07:03"/>
    <n v="0"/>
    <n v="7"/>
    <n v="3"/>
    <n v="423"/>
  </r>
  <r>
    <s v="9776810"/>
    <d v="2017-07-19T00:00:00"/>
    <d v="1899-12-30T08:19:45"/>
    <d v="1899-12-30T08:29:34"/>
    <n v="19"/>
    <x v="0"/>
    <x v="0"/>
    <x v="0"/>
    <d v="1899-12-30T00:09:49"/>
    <n v="0"/>
    <n v="9"/>
    <n v="49"/>
    <n v="589"/>
  </r>
  <r>
    <s v="6763741"/>
    <d v="2017-07-19T00:00:00"/>
    <d v="1899-12-30T08:24:35"/>
    <d v="1899-12-30T08:32:39"/>
    <n v="19"/>
    <x v="0"/>
    <x v="0"/>
    <x v="0"/>
    <d v="1899-12-30T00:08:04"/>
    <n v="0"/>
    <n v="8"/>
    <n v="4"/>
    <n v="484"/>
  </r>
  <r>
    <s v="2309436"/>
    <d v="2017-07-19T00:00:00"/>
    <d v="1899-12-30T08:28:23"/>
    <d v="1899-12-30T08:35:26"/>
    <n v="19"/>
    <x v="0"/>
    <x v="0"/>
    <x v="0"/>
    <d v="1899-12-30T00:07:03"/>
    <n v="0"/>
    <n v="7"/>
    <n v="3"/>
    <n v="423"/>
  </r>
  <r>
    <s v="3131883"/>
    <d v="2017-07-19T00:00:00"/>
    <d v="1899-12-30T08:34:16"/>
    <d v="1899-12-30T08:41:54"/>
    <n v="19"/>
    <x v="0"/>
    <x v="0"/>
    <x v="0"/>
    <d v="1899-12-30T00:07:38"/>
    <n v="0"/>
    <n v="7"/>
    <n v="38"/>
    <n v="458"/>
  </r>
  <r>
    <s v="69001821"/>
    <d v="2017-07-19T00:00:00"/>
    <d v="1899-12-30T08:36:02"/>
    <d v="1899-12-30T08:48:40"/>
    <n v="19"/>
    <x v="1"/>
    <x v="1"/>
    <x v="0"/>
    <d v="1899-12-30T00:12:38"/>
    <n v="0"/>
    <n v="12"/>
    <n v="38"/>
    <n v="758"/>
  </r>
  <r>
    <s v="2150051"/>
    <d v="2017-07-19T00:00:00"/>
    <d v="1899-12-30T08:42:52"/>
    <d v="1899-12-30T08:48:49"/>
    <n v="19"/>
    <x v="0"/>
    <x v="0"/>
    <x v="0"/>
    <d v="1899-12-30T00:05:57"/>
    <n v="0"/>
    <n v="5"/>
    <n v="57"/>
    <n v="357"/>
  </r>
  <r>
    <s v="9967523741"/>
    <d v="2017-07-19T00:00:00"/>
    <d v="1899-12-30T08:51:10"/>
    <d v="1899-12-30T08:57:28"/>
    <n v="19"/>
    <x v="0"/>
    <x v="1"/>
    <x v="1"/>
    <d v="1899-12-30T00:06:18"/>
    <n v="0"/>
    <n v="6"/>
    <n v="18"/>
    <n v="378"/>
  </r>
  <r>
    <s v="23300236"/>
    <d v="2017-07-19T00:00:00"/>
    <d v="1899-12-30T08:54:10"/>
    <d v="1899-12-30T09:00:15"/>
    <n v="19"/>
    <x v="1"/>
    <x v="1"/>
    <x v="0"/>
    <d v="1899-12-30T00:06:05"/>
    <n v="0"/>
    <n v="6"/>
    <n v="5"/>
    <n v="365"/>
  </r>
  <r>
    <s v="4714815"/>
    <d v="2017-07-19T00:00:00"/>
    <d v="1899-12-30T08:59:47"/>
    <d v="1899-12-30T09:09:16"/>
    <n v="19"/>
    <x v="0"/>
    <x v="0"/>
    <x v="0"/>
    <d v="1899-12-30T00:09:29"/>
    <n v="0"/>
    <n v="9"/>
    <n v="29"/>
    <n v="569"/>
  </r>
  <r>
    <s v="80038636"/>
    <d v="2017-07-19T00:00:00"/>
    <d v="1899-12-30T09:07:37"/>
    <d v="1899-12-30T09:10:39"/>
    <n v="19"/>
    <x v="1"/>
    <x v="1"/>
    <x v="0"/>
    <d v="1899-12-30T00:03:02"/>
    <n v="0"/>
    <n v="3"/>
    <n v="2"/>
    <n v="182"/>
  </r>
  <r>
    <s v="47596793"/>
    <d v="2017-07-19T00:00:00"/>
    <d v="1899-12-30T09:08:03"/>
    <d v="1899-12-30T09:11:14"/>
    <n v="19"/>
    <x v="1"/>
    <x v="1"/>
    <x v="0"/>
    <d v="1899-12-30T00:03:11"/>
    <n v="0"/>
    <n v="3"/>
    <n v="11"/>
    <n v="191"/>
  </r>
  <r>
    <s v="6574044"/>
    <d v="2017-07-19T00:00:00"/>
    <d v="1899-12-30T09:09:42"/>
    <d v="1899-12-30T09:20:23"/>
    <n v="19"/>
    <x v="0"/>
    <x v="0"/>
    <x v="0"/>
    <d v="1899-12-30T00:10:41"/>
    <n v="0"/>
    <n v="10"/>
    <n v="41"/>
    <n v="641"/>
  </r>
  <r>
    <s v="9475290"/>
    <d v="2017-07-19T00:00:00"/>
    <d v="1899-12-30T09:14:35"/>
    <d v="1899-12-30T09:28:24"/>
    <n v="19"/>
    <x v="0"/>
    <x v="0"/>
    <x v="0"/>
    <d v="1899-12-30T00:13:49"/>
    <n v="0"/>
    <n v="13"/>
    <n v="49"/>
    <n v="829"/>
  </r>
  <r>
    <s v="4458725"/>
    <d v="2017-07-19T00:00:00"/>
    <d v="1899-12-30T09:14:53"/>
    <d v="1899-12-30T09:29:07"/>
    <n v="19"/>
    <x v="0"/>
    <x v="0"/>
    <x v="0"/>
    <d v="1899-12-30T00:14:14"/>
    <n v="0"/>
    <n v="14"/>
    <n v="14"/>
    <n v="854"/>
  </r>
  <r>
    <s v="4785864"/>
    <d v="2017-07-19T00:00:00"/>
    <d v="1899-12-30T09:19:12"/>
    <d v="1899-12-30T09:22:36"/>
    <n v="19"/>
    <x v="0"/>
    <x v="0"/>
    <x v="0"/>
    <d v="1899-12-30T00:03:24"/>
    <n v="0"/>
    <n v="3"/>
    <n v="24"/>
    <n v="204"/>
  </r>
  <r>
    <s v="3109039"/>
    <d v="2017-07-19T00:00:00"/>
    <d v="1899-12-30T09:21:18"/>
    <d v="1899-12-30T09:24:04"/>
    <n v="19"/>
    <x v="0"/>
    <x v="0"/>
    <x v="0"/>
    <d v="1899-12-30T00:02:46"/>
    <n v="0"/>
    <n v="2"/>
    <n v="46"/>
    <n v="166"/>
  </r>
  <r>
    <s v="7340326"/>
    <d v="2017-07-19T00:00:00"/>
    <d v="1899-12-30T09:21:24"/>
    <d v="1899-12-30T09:22:34"/>
    <n v="19"/>
    <x v="0"/>
    <x v="0"/>
    <x v="0"/>
    <d v="1899-12-30T00:01:10"/>
    <n v="0"/>
    <n v="1"/>
    <n v="10"/>
    <n v="70"/>
  </r>
  <r>
    <s v="7865428"/>
    <d v="2017-07-19T00:00:00"/>
    <d v="1899-12-30T09:27:38"/>
    <d v="1899-12-30T09:43:38"/>
    <n v="19"/>
    <x v="0"/>
    <x v="0"/>
    <x v="0"/>
    <d v="1899-12-30T00:16:00"/>
    <n v="0"/>
    <n v="16"/>
    <n v="0"/>
    <n v="960"/>
  </r>
  <r>
    <s v="1467591"/>
    <d v="2017-07-19T00:00:00"/>
    <d v="1899-12-30T09:30:21"/>
    <d v="1899-12-30T09:42:22"/>
    <n v="19"/>
    <x v="0"/>
    <x v="0"/>
    <x v="0"/>
    <d v="1899-12-30T00:12:01"/>
    <n v="0"/>
    <n v="12"/>
    <n v="1"/>
    <n v="721"/>
  </r>
  <r>
    <s v="2475157"/>
    <d v="2017-07-19T00:00:00"/>
    <d v="1899-12-30T09:35:06"/>
    <d v="1899-12-30T09:40:47"/>
    <n v="19"/>
    <x v="0"/>
    <x v="0"/>
    <x v="0"/>
    <d v="1899-12-30T00:05:41"/>
    <n v="0"/>
    <n v="5"/>
    <n v="41"/>
    <n v="341"/>
  </r>
  <r>
    <s v="6023049"/>
    <d v="2017-07-19T00:00:00"/>
    <d v="1899-12-30T09:35:25"/>
    <d v="1899-12-30T09:51:50"/>
    <n v="19"/>
    <x v="0"/>
    <x v="0"/>
    <x v="0"/>
    <d v="1899-12-30T00:16:25"/>
    <n v="0"/>
    <n v="16"/>
    <n v="25"/>
    <n v="985"/>
  </r>
  <r>
    <s v="39210366"/>
    <d v="2017-07-19T00:00:00"/>
    <d v="1899-12-30T09:39:23"/>
    <d v="1899-12-30T09:42:46"/>
    <n v="19"/>
    <x v="1"/>
    <x v="1"/>
    <x v="0"/>
    <d v="1899-12-30T00:03:23"/>
    <n v="0"/>
    <n v="3"/>
    <n v="23"/>
    <n v="203"/>
  </r>
  <r>
    <s v="90880011"/>
    <d v="2017-07-19T00:00:00"/>
    <d v="1899-12-30T09:46:42"/>
    <d v="1899-12-30T09:54:05"/>
    <n v="19"/>
    <x v="1"/>
    <x v="1"/>
    <x v="0"/>
    <d v="1899-12-30T00:07:23"/>
    <n v="0"/>
    <n v="7"/>
    <n v="23"/>
    <n v="443"/>
  </r>
  <r>
    <s v="4469748"/>
    <d v="2017-07-19T00:00:00"/>
    <d v="1899-12-30T09:52:09"/>
    <d v="1899-12-30T09:57:22"/>
    <n v="19"/>
    <x v="0"/>
    <x v="0"/>
    <x v="0"/>
    <d v="1899-12-30T00:05:13"/>
    <n v="0"/>
    <n v="5"/>
    <n v="13"/>
    <n v="313"/>
  </r>
  <r>
    <s v="3931739393"/>
    <d v="2017-07-19T00:00:00"/>
    <d v="1899-12-30T09:54:23"/>
    <d v="1899-12-30T10:07:26"/>
    <n v="19"/>
    <x v="0"/>
    <x v="1"/>
    <x v="1"/>
    <d v="1899-12-30T00:13:03"/>
    <n v="0"/>
    <n v="13"/>
    <n v="3"/>
    <n v="783"/>
  </r>
  <r>
    <s v="4079013"/>
    <d v="2017-07-19T00:00:00"/>
    <d v="1899-12-30T09:59:17"/>
    <d v="1899-12-30T10:00:44"/>
    <n v="19"/>
    <x v="0"/>
    <x v="0"/>
    <x v="0"/>
    <d v="1899-12-30T00:01:27"/>
    <n v="0"/>
    <n v="1"/>
    <n v="27"/>
    <n v="87"/>
  </r>
  <r>
    <s v="7751076"/>
    <d v="2017-07-19T00:00:00"/>
    <d v="1899-12-30T10:04:45"/>
    <d v="1899-12-30T10:15:50"/>
    <n v="19"/>
    <x v="0"/>
    <x v="0"/>
    <x v="0"/>
    <d v="1899-12-30T00:11:05"/>
    <n v="0"/>
    <n v="11"/>
    <n v="5"/>
    <n v="665"/>
  </r>
  <r>
    <s v="27684909"/>
    <d v="2017-07-19T00:00:00"/>
    <d v="1899-12-30T10:07:12"/>
    <d v="1899-12-30T10:20:48"/>
    <n v="19"/>
    <x v="1"/>
    <x v="1"/>
    <x v="0"/>
    <d v="1899-12-30T00:13:36"/>
    <n v="0"/>
    <n v="13"/>
    <n v="36"/>
    <n v="816"/>
  </r>
  <r>
    <s v="1588418"/>
    <d v="2017-07-19T00:00:00"/>
    <d v="1899-12-30T10:10:53"/>
    <d v="1899-12-30T10:26:35"/>
    <n v="19"/>
    <x v="0"/>
    <x v="0"/>
    <x v="0"/>
    <d v="1899-12-30T00:15:42"/>
    <n v="0"/>
    <n v="15"/>
    <n v="42"/>
    <n v="942"/>
  </r>
  <r>
    <s v="5333653356"/>
    <d v="2017-07-19T00:00:00"/>
    <d v="1899-12-30T10:14:39"/>
    <d v="1899-12-30T10:22:11"/>
    <n v="19"/>
    <x v="0"/>
    <x v="1"/>
    <x v="1"/>
    <d v="1899-12-30T00:07:32"/>
    <n v="0"/>
    <n v="7"/>
    <n v="32"/>
    <n v="452"/>
  </r>
  <r>
    <s v="6305758"/>
    <d v="2017-07-19T00:00:00"/>
    <d v="1899-12-30T10:17:56"/>
    <d v="1899-12-30T10:25:20"/>
    <n v="19"/>
    <x v="0"/>
    <x v="0"/>
    <x v="0"/>
    <d v="1899-12-30T00:07:24"/>
    <n v="0"/>
    <n v="7"/>
    <n v="24"/>
    <n v="444"/>
  </r>
  <r>
    <s v="45373038"/>
    <d v="2017-07-19T00:00:00"/>
    <d v="1899-12-30T10:21:48"/>
    <d v="1899-12-30T10:36:08"/>
    <n v="19"/>
    <x v="1"/>
    <x v="1"/>
    <x v="0"/>
    <d v="1899-12-30T00:14:20"/>
    <n v="0"/>
    <n v="14"/>
    <n v="20"/>
    <n v="860"/>
  </r>
  <r>
    <s v="7589993"/>
    <d v="2017-07-19T00:00:00"/>
    <d v="1899-12-30T10:21:52"/>
    <d v="1899-12-30T10:31:06"/>
    <n v="19"/>
    <x v="0"/>
    <x v="0"/>
    <x v="0"/>
    <d v="1899-12-30T00:09:14"/>
    <n v="0"/>
    <n v="9"/>
    <n v="14"/>
    <n v="554"/>
  </r>
  <r>
    <s v="5588421"/>
    <d v="2017-07-19T00:00:00"/>
    <d v="1899-12-30T10:24:28"/>
    <d v="1899-12-30T10:33:05"/>
    <n v="19"/>
    <x v="0"/>
    <x v="0"/>
    <x v="0"/>
    <d v="1899-12-30T00:08:37"/>
    <n v="0"/>
    <n v="8"/>
    <n v="37"/>
    <n v="517"/>
  </r>
  <r>
    <s v="9662407"/>
    <d v="2017-07-19T00:00:00"/>
    <d v="1899-12-30T10:26:32"/>
    <d v="1899-12-30T10:38:51"/>
    <n v="19"/>
    <x v="0"/>
    <x v="0"/>
    <x v="0"/>
    <d v="1899-12-30T00:12:19"/>
    <n v="0"/>
    <n v="12"/>
    <n v="19"/>
    <n v="739"/>
  </r>
  <r>
    <s v="3422062"/>
    <d v="2017-07-19T00:00:00"/>
    <d v="1899-12-30T10:29:47"/>
    <d v="1899-12-30T10:34:38"/>
    <n v="19"/>
    <x v="0"/>
    <x v="0"/>
    <x v="0"/>
    <d v="1899-12-30T00:04:51"/>
    <n v="0"/>
    <n v="4"/>
    <n v="51"/>
    <n v="291"/>
  </r>
  <r>
    <s v="9305031"/>
    <d v="2017-07-19T00:00:00"/>
    <d v="1899-12-30T10:31:07"/>
    <d v="1899-12-30T10:47:33"/>
    <n v="19"/>
    <x v="0"/>
    <x v="0"/>
    <x v="0"/>
    <d v="1899-12-30T00:16:26"/>
    <n v="0"/>
    <n v="16"/>
    <n v="26"/>
    <n v="986"/>
  </r>
  <r>
    <s v="4911005"/>
    <d v="2017-07-19T00:00:00"/>
    <d v="1899-12-30T10:38:00"/>
    <d v="1899-12-30T10:48:06"/>
    <n v="19"/>
    <x v="0"/>
    <x v="0"/>
    <x v="0"/>
    <d v="1899-12-30T00:10:06"/>
    <n v="0"/>
    <n v="10"/>
    <n v="6"/>
    <n v="606"/>
  </r>
  <r>
    <s v="1391272"/>
    <d v="2017-07-19T00:00:00"/>
    <d v="1899-12-30T10:43:10"/>
    <d v="1899-12-30T10:58:27"/>
    <n v="19"/>
    <x v="0"/>
    <x v="0"/>
    <x v="0"/>
    <d v="1899-12-30T00:15:17"/>
    <n v="0"/>
    <n v="15"/>
    <n v="17"/>
    <n v="917"/>
  </r>
  <r>
    <s v="5027404"/>
    <d v="2017-07-19T00:00:00"/>
    <d v="1899-12-30T10:51:03"/>
    <d v="1899-12-30T11:02:13"/>
    <n v="19"/>
    <x v="0"/>
    <x v="0"/>
    <x v="0"/>
    <d v="1899-12-30T00:11:10"/>
    <n v="0"/>
    <n v="11"/>
    <n v="10"/>
    <n v="670"/>
  </r>
  <r>
    <s v="38244568"/>
    <d v="2017-07-19T00:00:00"/>
    <d v="1899-12-30T10:59:04"/>
    <d v="1899-12-30T11:00:04"/>
    <n v="19"/>
    <x v="1"/>
    <x v="1"/>
    <x v="0"/>
    <d v="1899-12-30T00:01:00"/>
    <n v="0"/>
    <n v="1"/>
    <n v="0"/>
    <n v="60"/>
  </r>
  <r>
    <s v="64900068"/>
    <d v="2017-07-19T00:00:00"/>
    <d v="1899-12-30T11:05:32"/>
    <d v="1899-12-30T11:06:12"/>
    <n v="19"/>
    <x v="1"/>
    <x v="1"/>
    <x v="0"/>
    <d v="1899-12-30T00:00:40"/>
    <n v="0"/>
    <n v="0"/>
    <n v="40"/>
    <n v="40"/>
  </r>
  <r>
    <s v="45015009"/>
    <d v="2017-07-19T00:00:00"/>
    <d v="1899-12-30T11:10:16"/>
    <d v="1899-12-30T11:22:38"/>
    <n v="19"/>
    <x v="1"/>
    <x v="1"/>
    <x v="0"/>
    <d v="1899-12-30T00:12:22"/>
    <n v="0"/>
    <n v="12"/>
    <n v="22"/>
    <n v="742"/>
  </r>
  <r>
    <s v="20424852"/>
    <d v="2017-07-19T00:00:00"/>
    <d v="1899-12-30T11:13:32"/>
    <d v="1899-12-30T11:17:35"/>
    <n v="19"/>
    <x v="1"/>
    <x v="1"/>
    <x v="0"/>
    <d v="1899-12-30T00:04:03"/>
    <n v="0"/>
    <n v="4"/>
    <n v="3"/>
    <n v="243"/>
  </r>
  <r>
    <s v="4471203"/>
    <d v="2017-07-19T00:00:00"/>
    <d v="1899-12-30T11:21:06"/>
    <d v="1899-12-30T11:34:46"/>
    <n v="19"/>
    <x v="0"/>
    <x v="0"/>
    <x v="0"/>
    <d v="1899-12-30T00:13:40"/>
    <n v="0"/>
    <n v="13"/>
    <n v="40"/>
    <n v="820"/>
  </r>
  <r>
    <s v="8250018"/>
    <d v="2017-07-19T00:00:00"/>
    <d v="1899-12-30T11:28:57"/>
    <d v="1899-12-30T11:44:54"/>
    <n v="19"/>
    <x v="0"/>
    <x v="0"/>
    <x v="0"/>
    <d v="1899-12-30T00:15:57"/>
    <n v="0"/>
    <n v="15"/>
    <n v="57"/>
    <n v="957"/>
  </r>
  <r>
    <s v="1161028310"/>
    <d v="2017-07-19T00:00:00"/>
    <d v="1899-12-30T11:28:57"/>
    <d v="1899-12-30T11:43:52"/>
    <n v="19"/>
    <x v="0"/>
    <x v="1"/>
    <x v="1"/>
    <d v="1899-12-30T00:14:55"/>
    <n v="0"/>
    <n v="14"/>
    <n v="55"/>
    <n v="895"/>
  </r>
  <r>
    <s v="66465215"/>
    <d v="2017-07-19T00:00:00"/>
    <d v="1899-12-30T11:36:42"/>
    <d v="1899-12-30T11:52:53"/>
    <n v="19"/>
    <x v="1"/>
    <x v="1"/>
    <x v="0"/>
    <d v="1899-12-30T00:16:11"/>
    <n v="0"/>
    <n v="16"/>
    <n v="11"/>
    <n v="971"/>
  </r>
  <r>
    <s v="6386788"/>
    <d v="2017-07-19T00:00:00"/>
    <d v="1899-12-30T11:43:03"/>
    <d v="1899-12-30T11:53:23"/>
    <n v="19"/>
    <x v="0"/>
    <x v="0"/>
    <x v="0"/>
    <d v="1899-12-30T00:10:20"/>
    <n v="0"/>
    <n v="10"/>
    <n v="20"/>
    <n v="620"/>
  </r>
  <r>
    <s v="3589291"/>
    <d v="2017-07-19T00:00:00"/>
    <d v="1899-12-30T11:45:02"/>
    <d v="1899-12-30T11:57:32"/>
    <n v="19"/>
    <x v="0"/>
    <x v="0"/>
    <x v="0"/>
    <d v="1899-12-30T00:12:30"/>
    <n v="0"/>
    <n v="12"/>
    <n v="30"/>
    <n v="750"/>
  </r>
  <r>
    <s v="9254070"/>
    <d v="2017-07-19T00:00:00"/>
    <d v="1899-12-30T11:49:30"/>
    <d v="1899-12-30T11:56:45"/>
    <n v="19"/>
    <x v="0"/>
    <x v="0"/>
    <x v="0"/>
    <d v="1899-12-30T00:07:15"/>
    <n v="0"/>
    <n v="7"/>
    <n v="15"/>
    <n v="435"/>
  </r>
  <r>
    <s v="6337931"/>
    <d v="2017-07-19T00:00:00"/>
    <d v="1899-12-30T11:54:36"/>
    <d v="1899-12-30T12:08:25"/>
    <n v="19"/>
    <x v="0"/>
    <x v="0"/>
    <x v="0"/>
    <d v="1899-12-30T00:13:49"/>
    <n v="0"/>
    <n v="13"/>
    <n v="49"/>
    <n v="829"/>
  </r>
  <r>
    <s v="3563037"/>
    <d v="2017-07-19T00:00:00"/>
    <d v="1899-12-30T12:02:30"/>
    <d v="1899-12-30T12:18:48"/>
    <n v="19"/>
    <x v="0"/>
    <x v="0"/>
    <x v="0"/>
    <d v="1899-12-30T00:16:18"/>
    <n v="0"/>
    <n v="16"/>
    <n v="18"/>
    <n v="978"/>
  </r>
  <r>
    <s v="2302227"/>
    <d v="2017-07-19T00:00:00"/>
    <d v="1899-12-30T12:03:10"/>
    <d v="1899-12-30T12:11:35"/>
    <n v="19"/>
    <x v="0"/>
    <x v="0"/>
    <x v="0"/>
    <d v="1899-12-30T00:08:25"/>
    <n v="0"/>
    <n v="8"/>
    <n v="25"/>
    <n v="505"/>
  </r>
  <r>
    <s v="24454566"/>
    <d v="2017-07-19T00:00:00"/>
    <d v="1899-12-30T12:10:48"/>
    <d v="1899-12-30T12:18:35"/>
    <n v="19"/>
    <x v="1"/>
    <x v="1"/>
    <x v="0"/>
    <d v="1899-12-30T00:07:47"/>
    <n v="0"/>
    <n v="7"/>
    <n v="47"/>
    <n v="467"/>
  </r>
  <r>
    <s v="6551880"/>
    <d v="2017-07-19T00:00:00"/>
    <d v="1899-12-30T12:10:54"/>
    <d v="1899-12-30T12:16:13"/>
    <n v="19"/>
    <x v="0"/>
    <x v="0"/>
    <x v="0"/>
    <d v="1899-12-30T00:05:19"/>
    <n v="0"/>
    <n v="5"/>
    <n v="19"/>
    <n v="319"/>
  </r>
  <r>
    <s v="6616163"/>
    <d v="2017-07-19T00:00:00"/>
    <d v="1899-12-30T12:19:05"/>
    <d v="1899-12-30T12:23:26"/>
    <n v="19"/>
    <x v="0"/>
    <x v="0"/>
    <x v="0"/>
    <d v="1899-12-30T00:04:21"/>
    <n v="0"/>
    <n v="4"/>
    <n v="21"/>
    <n v="261"/>
  </r>
  <r>
    <s v="96381896"/>
    <d v="2017-07-19T00:00:00"/>
    <d v="1899-12-30T12:25:01"/>
    <d v="1899-12-30T12:29:36"/>
    <n v="19"/>
    <x v="1"/>
    <x v="1"/>
    <x v="0"/>
    <d v="1899-12-30T00:04:35"/>
    <n v="0"/>
    <n v="4"/>
    <n v="35"/>
    <n v="275"/>
  </r>
  <r>
    <s v="6892980"/>
    <d v="2017-07-19T00:00:00"/>
    <d v="1899-12-30T12:32:57"/>
    <d v="1899-12-30T12:39:12"/>
    <n v="19"/>
    <x v="0"/>
    <x v="0"/>
    <x v="0"/>
    <d v="1899-12-30T00:06:15"/>
    <n v="0"/>
    <n v="6"/>
    <n v="15"/>
    <n v="375"/>
  </r>
  <r>
    <s v="5341697748"/>
    <d v="2017-07-19T00:00:00"/>
    <d v="1899-12-30T12:33:50"/>
    <d v="1899-12-30T12:48:25"/>
    <n v="19"/>
    <x v="0"/>
    <x v="1"/>
    <x v="1"/>
    <d v="1899-12-30T00:14:35"/>
    <n v="0"/>
    <n v="14"/>
    <n v="35"/>
    <n v="875"/>
  </r>
  <r>
    <s v="52064221"/>
    <d v="2017-07-19T00:00:00"/>
    <d v="1899-12-30T12:39:50"/>
    <d v="1899-12-30T12:56:25"/>
    <n v="19"/>
    <x v="1"/>
    <x v="1"/>
    <x v="0"/>
    <d v="1899-12-30T00:16:35"/>
    <n v="0"/>
    <n v="16"/>
    <n v="35"/>
    <n v="995"/>
  </r>
  <r>
    <s v="5111892302"/>
    <d v="2017-07-19T00:00:00"/>
    <d v="1899-12-30T12:46:13"/>
    <d v="1899-12-30T12:56:37"/>
    <n v="19"/>
    <x v="0"/>
    <x v="1"/>
    <x v="1"/>
    <d v="1899-12-30T00:10:24"/>
    <n v="0"/>
    <n v="10"/>
    <n v="24"/>
    <n v="624"/>
  </r>
  <r>
    <s v="7571642"/>
    <d v="2017-07-19T00:00:00"/>
    <d v="1899-12-30T12:50:59"/>
    <d v="1899-12-30T12:50:59"/>
    <n v="19"/>
    <x v="0"/>
    <x v="0"/>
    <x v="0"/>
    <d v="1899-12-30T00:00:00"/>
    <n v="0"/>
    <n v="0"/>
    <n v="0"/>
    <n v="0"/>
  </r>
  <r>
    <s v="9570286"/>
    <d v="2017-07-19T00:00:00"/>
    <d v="1899-12-30T12:51:46"/>
    <d v="1899-12-30T13:06:01"/>
    <n v="19"/>
    <x v="0"/>
    <x v="0"/>
    <x v="0"/>
    <d v="1899-12-30T00:14:15"/>
    <n v="0"/>
    <n v="14"/>
    <n v="15"/>
    <n v="855"/>
  </r>
  <r>
    <s v="7632647"/>
    <d v="2017-07-19T00:00:00"/>
    <d v="1899-12-30T12:58:21"/>
    <d v="1899-12-30T13:00:25"/>
    <n v="19"/>
    <x v="0"/>
    <x v="0"/>
    <x v="0"/>
    <d v="1899-12-30T00:02:04"/>
    <n v="0"/>
    <n v="2"/>
    <n v="4"/>
    <n v="124"/>
  </r>
  <r>
    <s v="3437033"/>
    <d v="2017-07-19T00:00:00"/>
    <d v="1899-12-30T13:03:56"/>
    <d v="1899-12-30T13:09:08"/>
    <n v="19"/>
    <x v="0"/>
    <x v="0"/>
    <x v="0"/>
    <d v="1899-12-30T00:05:12"/>
    <n v="0"/>
    <n v="5"/>
    <n v="12"/>
    <n v="312"/>
  </r>
  <r>
    <s v="81575080"/>
    <d v="2017-07-19T00:00:00"/>
    <d v="1899-12-30T13:11:57"/>
    <d v="1899-12-30T13:15:17"/>
    <n v="19"/>
    <x v="1"/>
    <x v="1"/>
    <x v="0"/>
    <d v="1899-12-30T00:03:20"/>
    <n v="0"/>
    <n v="3"/>
    <n v="20"/>
    <n v="200"/>
  </r>
  <r>
    <s v="7677384"/>
    <d v="2017-07-19T00:00:00"/>
    <d v="1899-12-30T13:13:45"/>
    <d v="1899-12-30T13:19:46"/>
    <n v="19"/>
    <x v="0"/>
    <x v="0"/>
    <x v="0"/>
    <d v="1899-12-30T00:06:01"/>
    <n v="0"/>
    <n v="6"/>
    <n v="1"/>
    <n v="361"/>
  </r>
  <r>
    <s v="6194112"/>
    <d v="2017-07-19T00:00:00"/>
    <d v="1899-12-30T13:14:31"/>
    <d v="1899-12-30T13:22:48"/>
    <n v="19"/>
    <x v="0"/>
    <x v="0"/>
    <x v="0"/>
    <d v="1899-12-30T00:08:17"/>
    <n v="0"/>
    <n v="8"/>
    <n v="17"/>
    <n v="497"/>
  </r>
  <r>
    <s v="67913744"/>
    <d v="2017-07-19T00:00:00"/>
    <d v="1899-12-30T13:17:35"/>
    <d v="1899-12-30T13:32:57"/>
    <n v="19"/>
    <x v="1"/>
    <x v="1"/>
    <x v="0"/>
    <d v="1899-12-30T00:15:22"/>
    <n v="0"/>
    <n v="15"/>
    <n v="22"/>
    <n v="922"/>
  </r>
  <r>
    <s v="9418587"/>
    <d v="2017-07-19T00:00:00"/>
    <d v="1899-12-30T13:25:12"/>
    <d v="1899-12-30T13:27:28"/>
    <n v="19"/>
    <x v="0"/>
    <x v="0"/>
    <x v="0"/>
    <d v="1899-12-30T00:02:16"/>
    <n v="0"/>
    <n v="2"/>
    <n v="16"/>
    <n v="136"/>
  </r>
  <r>
    <s v="3273221616"/>
    <d v="2017-07-19T00:00:00"/>
    <d v="1899-12-30T13:30:23"/>
    <d v="1899-12-30T13:37:49"/>
    <n v="19"/>
    <x v="0"/>
    <x v="1"/>
    <x v="1"/>
    <d v="1899-12-30T00:07:26"/>
    <n v="0"/>
    <n v="7"/>
    <n v="26"/>
    <n v="446"/>
  </r>
  <r>
    <s v="7364500"/>
    <d v="2017-07-19T00:00:00"/>
    <d v="1899-12-30T13:38:18"/>
    <d v="1899-12-30T13:54:50"/>
    <n v="19"/>
    <x v="0"/>
    <x v="0"/>
    <x v="0"/>
    <d v="1899-12-30T00:16:32"/>
    <n v="0"/>
    <n v="16"/>
    <n v="32"/>
    <n v="992"/>
  </r>
  <r>
    <s v="69273048"/>
    <d v="2017-07-19T00:00:00"/>
    <d v="1899-12-30T13:38:36"/>
    <d v="1899-12-30T13:52:08"/>
    <n v="19"/>
    <x v="1"/>
    <x v="1"/>
    <x v="0"/>
    <d v="1899-12-30T00:13:32"/>
    <n v="0"/>
    <n v="13"/>
    <n v="32"/>
    <n v="812"/>
  </r>
  <r>
    <s v="1345591"/>
    <d v="2017-07-19T00:00:00"/>
    <d v="1899-12-30T13:41:15"/>
    <d v="1899-12-30T13:50:56"/>
    <n v="19"/>
    <x v="0"/>
    <x v="0"/>
    <x v="0"/>
    <d v="1899-12-30T00:09:41"/>
    <n v="0"/>
    <n v="9"/>
    <n v="41"/>
    <n v="581"/>
  </r>
  <r>
    <s v="13674393"/>
    <d v="2017-07-19T00:00:00"/>
    <d v="1899-12-30T13:45:19"/>
    <d v="1899-12-30T13:48:51"/>
    <n v="19"/>
    <x v="1"/>
    <x v="1"/>
    <x v="0"/>
    <d v="1899-12-30T00:03:32"/>
    <n v="0"/>
    <n v="3"/>
    <n v="32"/>
    <n v="212"/>
  </r>
  <r>
    <s v="5273579381"/>
    <d v="2017-07-19T00:00:00"/>
    <d v="1899-12-30T13:48:22"/>
    <d v="1899-12-30T13:56:28"/>
    <n v="19"/>
    <x v="0"/>
    <x v="1"/>
    <x v="1"/>
    <d v="1899-12-30T00:08:06"/>
    <n v="0"/>
    <n v="8"/>
    <n v="6"/>
    <n v="486"/>
  </r>
  <r>
    <s v="5790304"/>
    <d v="2017-07-19T00:00:00"/>
    <d v="1899-12-30T13:54:50"/>
    <d v="1899-12-30T14:09:15"/>
    <n v="19"/>
    <x v="0"/>
    <x v="0"/>
    <x v="0"/>
    <d v="1899-12-30T00:14:25"/>
    <n v="0"/>
    <n v="14"/>
    <n v="25"/>
    <n v="865"/>
  </r>
  <r>
    <s v="6551880"/>
    <d v="2017-07-19T00:00:00"/>
    <d v="1899-12-30T13:56:14"/>
    <d v="1899-12-30T14:09:38"/>
    <n v="19"/>
    <x v="0"/>
    <x v="0"/>
    <x v="0"/>
    <d v="1899-12-30T00:13:24"/>
    <n v="0"/>
    <n v="13"/>
    <n v="24"/>
    <n v="804"/>
  </r>
  <r>
    <s v="2873323"/>
    <d v="2017-07-19T00:00:00"/>
    <d v="1899-12-30T14:04:10"/>
    <d v="1899-12-30T14:12:43"/>
    <n v="19"/>
    <x v="0"/>
    <x v="0"/>
    <x v="0"/>
    <d v="1899-12-30T00:08:33"/>
    <n v="0"/>
    <n v="8"/>
    <n v="33"/>
    <n v="513"/>
  </r>
  <r>
    <s v="2733008"/>
    <d v="2017-07-19T00:00:00"/>
    <d v="1899-12-30T14:06:42"/>
    <d v="1899-12-30T14:11:05"/>
    <n v="19"/>
    <x v="0"/>
    <x v="0"/>
    <x v="0"/>
    <d v="1899-12-30T00:04:23"/>
    <n v="0"/>
    <n v="4"/>
    <n v="23"/>
    <n v="263"/>
  </r>
  <r>
    <s v="7292887"/>
    <d v="2017-07-19T00:00:00"/>
    <d v="1899-12-30T14:06:52"/>
    <d v="1899-12-30T14:12:31"/>
    <n v="19"/>
    <x v="0"/>
    <x v="0"/>
    <x v="0"/>
    <d v="1899-12-30T00:05:39"/>
    <n v="0"/>
    <n v="5"/>
    <n v="39"/>
    <n v="339"/>
  </r>
  <r>
    <s v="6855900"/>
    <d v="2017-07-19T00:00:00"/>
    <d v="1899-12-30T14:10:54"/>
    <d v="1899-12-30T14:13:02"/>
    <n v="19"/>
    <x v="0"/>
    <x v="0"/>
    <x v="0"/>
    <d v="1899-12-30T00:02:08"/>
    <n v="0"/>
    <n v="2"/>
    <n v="8"/>
    <n v="128"/>
  </r>
  <r>
    <s v="2402827"/>
    <d v="2017-07-19T00:00:00"/>
    <d v="1899-12-30T14:19:06"/>
    <d v="1899-12-30T14:28:45"/>
    <n v="19"/>
    <x v="0"/>
    <x v="0"/>
    <x v="0"/>
    <d v="1899-12-30T00:09:39"/>
    <n v="0"/>
    <n v="9"/>
    <n v="39"/>
    <n v="579"/>
  </r>
  <r>
    <s v="6510330"/>
    <d v="2017-07-19T00:00:00"/>
    <d v="1899-12-30T14:19:55"/>
    <d v="1899-12-30T14:31:45"/>
    <n v="19"/>
    <x v="0"/>
    <x v="0"/>
    <x v="0"/>
    <d v="1899-12-30T00:11:50"/>
    <n v="0"/>
    <n v="11"/>
    <n v="50"/>
    <n v="710"/>
  </r>
  <r>
    <s v="9773176"/>
    <d v="2017-07-19T00:00:00"/>
    <d v="1899-12-30T14:19:58"/>
    <d v="1899-12-30T14:31:02"/>
    <n v="19"/>
    <x v="0"/>
    <x v="0"/>
    <x v="0"/>
    <d v="1899-12-30T00:11:04"/>
    <n v="0"/>
    <n v="11"/>
    <n v="4"/>
    <n v="664"/>
  </r>
  <r>
    <s v="4065787"/>
    <d v="2017-07-19T00:00:00"/>
    <d v="1899-12-30T14:27:07"/>
    <d v="1899-12-30T14:43:10"/>
    <n v="19"/>
    <x v="0"/>
    <x v="0"/>
    <x v="0"/>
    <d v="1899-12-30T00:16:03"/>
    <n v="0"/>
    <n v="16"/>
    <n v="3"/>
    <n v="963"/>
  </r>
  <r>
    <s v="4303543625"/>
    <d v="2017-07-19T00:00:00"/>
    <d v="1899-12-30T14:28:12"/>
    <d v="1899-12-30T14:39:39"/>
    <n v="19"/>
    <x v="0"/>
    <x v="1"/>
    <x v="1"/>
    <d v="1899-12-30T00:11:27"/>
    <n v="0"/>
    <n v="11"/>
    <n v="27"/>
    <n v="687"/>
  </r>
  <r>
    <s v="3858766"/>
    <d v="2017-07-19T00:00:00"/>
    <d v="1899-12-30T14:33:00"/>
    <d v="1899-12-30T14:36:05"/>
    <n v="19"/>
    <x v="0"/>
    <x v="0"/>
    <x v="0"/>
    <d v="1899-12-30T00:03:05"/>
    <n v="0"/>
    <n v="3"/>
    <n v="5"/>
    <n v="185"/>
  </r>
  <r>
    <s v="41852472"/>
    <d v="2017-07-19T00:00:00"/>
    <d v="1899-12-30T14:36:30"/>
    <d v="1899-12-30T14:38:41"/>
    <n v="19"/>
    <x v="1"/>
    <x v="1"/>
    <x v="0"/>
    <d v="1899-12-30T00:02:11"/>
    <n v="0"/>
    <n v="2"/>
    <n v="11"/>
    <n v="131"/>
  </r>
  <r>
    <s v="25574074"/>
    <d v="2017-07-19T00:00:00"/>
    <d v="1899-12-30T14:39:34"/>
    <d v="1899-12-30T14:54:30"/>
    <n v="19"/>
    <x v="1"/>
    <x v="1"/>
    <x v="0"/>
    <d v="1899-12-30T00:14:56"/>
    <n v="0"/>
    <n v="14"/>
    <n v="56"/>
    <n v="896"/>
  </r>
  <r>
    <s v="8690793"/>
    <d v="2017-07-19T00:00:00"/>
    <d v="1899-12-30T14:41:23"/>
    <d v="1899-12-30T14:47:14"/>
    <n v="19"/>
    <x v="0"/>
    <x v="0"/>
    <x v="0"/>
    <d v="1899-12-30T00:05:51"/>
    <n v="0"/>
    <n v="5"/>
    <n v="51"/>
    <n v="351"/>
  </r>
  <r>
    <s v="8487003"/>
    <d v="2017-07-19T00:00:00"/>
    <d v="1899-12-30T14:47:44"/>
    <d v="1899-12-30T15:01:17"/>
    <n v="19"/>
    <x v="0"/>
    <x v="0"/>
    <x v="0"/>
    <d v="1899-12-30T00:13:33"/>
    <n v="0"/>
    <n v="13"/>
    <n v="33"/>
    <n v="813"/>
  </r>
  <r>
    <s v="50583407"/>
    <d v="2017-07-19T00:00:00"/>
    <d v="1899-12-30T14:54:47"/>
    <d v="1899-12-30T15:10:21"/>
    <n v="19"/>
    <x v="1"/>
    <x v="1"/>
    <x v="0"/>
    <d v="1899-12-30T00:15:34"/>
    <n v="0"/>
    <n v="15"/>
    <n v="34"/>
    <n v="934"/>
  </r>
  <r>
    <s v="4983193"/>
    <d v="2017-07-19T00:00:00"/>
    <d v="1899-12-30T14:56:57"/>
    <d v="1899-12-30T15:11:53"/>
    <n v="19"/>
    <x v="0"/>
    <x v="0"/>
    <x v="0"/>
    <d v="1899-12-30T00:14:56"/>
    <n v="0"/>
    <n v="14"/>
    <n v="56"/>
    <n v="896"/>
  </r>
  <r>
    <s v="1316116"/>
    <d v="2017-07-19T00:00:00"/>
    <d v="1899-12-30T14:58:29"/>
    <d v="1899-12-30T14:59:27"/>
    <n v="19"/>
    <x v="0"/>
    <x v="0"/>
    <x v="0"/>
    <d v="1899-12-30T00:00:58"/>
    <n v="0"/>
    <n v="0"/>
    <n v="58"/>
    <n v="58"/>
  </r>
  <r>
    <s v="5696056"/>
    <d v="2017-07-19T00:00:00"/>
    <d v="1899-12-30T15:06:44"/>
    <d v="1899-12-30T15:11:12"/>
    <n v="19"/>
    <x v="0"/>
    <x v="0"/>
    <x v="0"/>
    <d v="1899-12-30T00:04:28"/>
    <n v="0"/>
    <n v="4"/>
    <n v="28"/>
    <n v="268"/>
  </r>
  <r>
    <s v="3574623"/>
    <d v="2017-07-20T00:00:00"/>
    <d v="1899-12-30T08:01:39"/>
    <d v="1899-12-30T08:05:35"/>
    <n v="20"/>
    <x v="0"/>
    <x v="0"/>
    <x v="0"/>
    <d v="1899-12-30T00:03:56"/>
    <n v="0"/>
    <n v="3"/>
    <n v="56"/>
    <n v="236"/>
  </r>
  <r>
    <s v="71218936"/>
    <d v="2017-07-20T00:00:00"/>
    <d v="1899-12-30T08:09:47"/>
    <d v="1899-12-30T08:12:22"/>
    <n v="20"/>
    <x v="1"/>
    <x v="1"/>
    <x v="0"/>
    <d v="1899-12-30T00:02:35"/>
    <n v="0"/>
    <n v="2"/>
    <n v="35"/>
    <n v="155"/>
  </r>
  <r>
    <s v="55621633"/>
    <d v="2017-07-20T00:00:00"/>
    <d v="1899-12-30T08:11:15"/>
    <d v="1899-12-30T08:27:41"/>
    <n v="20"/>
    <x v="1"/>
    <x v="1"/>
    <x v="0"/>
    <d v="1899-12-30T00:16:26"/>
    <n v="0"/>
    <n v="16"/>
    <n v="26"/>
    <n v="986"/>
  </r>
  <r>
    <s v="1898174"/>
    <d v="2017-07-20T00:00:00"/>
    <d v="1899-12-30T08:14:57"/>
    <d v="1899-12-30T08:18:23"/>
    <n v="20"/>
    <x v="0"/>
    <x v="0"/>
    <x v="0"/>
    <d v="1899-12-30T00:03:26"/>
    <n v="0"/>
    <n v="3"/>
    <n v="26"/>
    <n v="206"/>
  </r>
  <r>
    <s v="4844054"/>
    <d v="2017-07-20T00:00:00"/>
    <d v="1899-12-30T08:21:57"/>
    <d v="1899-12-30T08:23:59"/>
    <n v="20"/>
    <x v="0"/>
    <x v="0"/>
    <x v="0"/>
    <d v="1899-12-30T00:02:02"/>
    <n v="0"/>
    <n v="2"/>
    <n v="2"/>
    <n v="122"/>
  </r>
  <r>
    <s v="7701901"/>
    <d v="2017-07-20T00:00:00"/>
    <d v="1899-12-30T08:28:46"/>
    <d v="1899-12-30T08:32:02"/>
    <n v="20"/>
    <x v="0"/>
    <x v="0"/>
    <x v="0"/>
    <d v="1899-12-30T00:03:16"/>
    <n v="0"/>
    <n v="3"/>
    <n v="16"/>
    <n v="196"/>
  </r>
  <r>
    <s v="5900664"/>
    <d v="2017-07-20T00:00:00"/>
    <d v="1899-12-30T08:32:29"/>
    <d v="1899-12-30T08:46:20"/>
    <n v="20"/>
    <x v="0"/>
    <x v="0"/>
    <x v="0"/>
    <d v="1899-12-30T00:13:51"/>
    <n v="0"/>
    <n v="13"/>
    <n v="51"/>
    <n v="831"/>
  </r>
  <r>
    <s v="4698731"/>
    <d v="2017-07-20T00:00:00"/>
    <d v="1899-12-30T08:36:53"/>
    <d v="1899-12-30T08:51:16"/>
    <n v="20"/>
    <x v="0"/>
    <x v="0"/>
    <x v="0"/>
    <d v="1899-12-30T00:14:23"/>
    <n v="0"/>
    <n v="14"/>
    <n v="23"/>
    <n v="863"/>
  </r>
  <r>
    <s v="4606501"/>
    <d v="2017-07-20T00:00:00"/>
    <d v="1899-12-30T08:41:36"/>
    <d v="1899-12-30T08:46:18"/>
    <n v="20"/>
    <x v="0"/>
    <x v="0"/>
    <x v="0"/>
    <d v="1899-12-30T00:04:42"/>
    <n v="0"/>
    <n v="4"/>
    <n v="42"/>
    <n v="282"/>
  </r>
  <r>
    <s v="3851940"/>
    <d v="2017-07-20T00:00:00"/>
    <d v="1899-12-30T08:45:13"/>
    <d v="1899-12-30T08:47:29"/>
    <n v="20"/>
    <x v="0"/>
    <x v="0"/>
    <x v="0"/>
    <d v="1899-12-30T00:02:16"/>
    <n v="0"/>
    <n v="2"/>
    <n v="16"/>
    <n v="136"/>
  </r>
  <r>
    <s v="7972076"/>
    <d v="2017-07-20T00:00:00"/>
    <d v="1899-12-30T08:52:58"/>
    <d v="1899-12-30T09:06:10"/>
    <n v="20"/>
    <x v="0"/>
    <x v="0"/>
    <x v="0"/>
    <d v="1899-12-30T00:13:12"/>
    <n v="0"/>
    <n v="13"/>
    <n v="12"/>
    <n v="792"/>
  </r>
  <r>
    <s v="1911796"/>
    <d v="2017-07-20T00:00:00"/>
    <d v="1899-12-30T09:00:06"/>
    <d v="1899-12-30T09:09:15"/>
    <n v="20"/>
    <x v="0"/>
    <x v="0"/>
    <x v="0"/>
    <d v="1899-12-30T00:09:09"/>
    <n v="0"/>
    <n v="9"/>
    <n v="9"/>
    <n v="549"/>
  </r>
  <r>
    <s v="7362963"/>
    <d v="2017-07-20T00:00:00"/>
    <d v="1899-12-30T09:02:17"/>
    <d v="1899-12-30T09:06:17"/>
    <n v="20"/>
    <x v="0"/>
    <x v="0"/>
    <x v="0"/>
    <d v="1899-12-30T00:04:00"/>
    <n v="0"/>
    <n v="4"/>
    <n v="0"/>
    <n v="240"/>
  </r>
  <r>
    <s v="24290062"/>
    <d v="2017-07-20T00:00:00"/>
    <d v="1899-12-30T09:07:53"/>
    <d v="1899-12-30T09:23:39"/>
    <n v="20"/>
    <x v="1"/>
    <x v="1"/>
    <x v="0"/>
    <d v="1899-12-30T00:15:46"/>
    <n v="0"/>
    <n v="15"/>
    <n v="46"/>
    <n v="946"/>
  </r>
  <r>
    <s v="3086185"/>
    <d v="2017-07-20T00:00:00"/>
    <d v="1899-12-30T09:12:53"/>
    <d v="1899-12-30T09:29:29"/>
    <n v="20"/>
    <x v="0"/>
    <x v="0"/>
    <x v="0"/>
    <d v="1899-12-30T00:16:36"/>
    <n v="0"/>
    <n v="16"/>
    <n v="36"/>
    <n v="996"/>
  </r>
  <r>
    <s v="7622819"/>
    <d v="2017-07-20T00:00:00"/>
    <d v="1899-12-30T09:15:50"/>
    <d v="1899-12-30T09:27:55"/>
    <n v="20"/>
    <x v="0"/>
    <x v="0"/>
    <x v="0"/>
    <d v="1899-12-30T00:12:05"/>
    <n v="0"/>
    <n v="12"/>
    <n v="5"/>
    <n v="725"/>
  </r>
  <r>
    <s v="5610335"/>
    <d v="2017-07-20T00:00:00"/>
    <d v="1899-12-30T09:22:24"/>
    <d v="1899-12-30T09:23:04"/>
    <n v="20"/>
    <x v="0"/>
    <x v="0"/>
    <x v="0"/>
    <d v="1899-12-30T00:00:40"/>
    <n v="0"/>
    <n v="0"/>
    <n v="40"/>
    <n v="40"/>
  </r>
  <r>
    <s v="97953696"/>
    <d v="2017-07-20T00:00:00"/>
    <d v="1899-12-30T09:26:59"/>
    <d v="1899-12-30T09:40:13"/>
    <n v="20"/>
    <x v="1"/>
    <x v="1"/>
    <x v="0"/>
    <d v="1899-12-30T00:13:14"/>
    <n v="0"/>
    <n v="13"/>
    <n v="14"/>
    <n v="794"/>
  </r>
  <r>
    <s v="7432767"/>
    <d v="2017-07-20T00:00:00"/>
    <d v="1899-12-30T09:28:02"/>
    <d v="1899-12-30T09:33:43"/>
    <n v="20"/>
    <x v="0"/>
    <x v="0"/>
    <x v="0"/>
    <d v="1899-12-30T00:05:41"/>
    <n v="0"/>
    <n v="5"/>
    <n v="41"/>
    <n v="341"/>
  </r>
  <r>
    <s v="2089993"/>
    <d v="2017-07-20T00:00:00"/>
    <d v="1899-12-30T09:33:16"/>
    <d v="1899-12-30T09:34:13"/>
    <n v="20"/>
    <x v="0"/>
    <x v="0"/>
    <x v="0"/>
    <d v="1899-12-30T00:00:57"/>
    <n v="0"/>
    <n v="0"/>
    <n v="57"/>
    <n v="57"/>
  </r>
  <r>
    <s v="2635121"/>
    <d v="2017-07-20T00:00:00"/>
    <d v="1899-12-30T09:34:39"/>
    <d v="1899-12-30T09:43:01"/>
    <n v="20"/>
    <x v="0"/>
    <x v="0"/>
    <x v="0"/>
    <d v="1899-12-30T00:08:22"/>
    <n v="0"/>
    <n v="8"/>
    <n v="22"/>
    <n v="502"/>
  </r>
  <r>
    <s v="6725216"/>
    <d v="2017-07-20T00:00:00"/>
    <d v="1899-12-30T09:38:45"/>
    <d v="1899-12-30T09:46:18"/>
    <n v="20"/>
    <x v="0"/>
    <x v="0"/>
    <x v="0"/>
    <d v="1899-12-30T00:07:33"/>
    <n v="0"/>
    <n v="7"/>
    <n v="33"/>
    <n v="453"/>
  </r>
  <r>
    <s v="6530661"/>
    <d v="2017-07-20T00:00:00"/>
    <d v="1899-12-30T09:46:13"/>
    <d v="1899-12-30T09:47:27"/>
    <n v="20"/>
    <x v="0"/>
    <x v="0"/>
    <x v="0"/>
    <d v="1899-12-30T00:01:14"/>
    <n v="0"/>
    <n v="1"/>
    <n v="14"/>
    <n v="74"/>
  </r>
  <r>
    <s v="8691743"/>
    <d v="2017-07-20T00:00:00"/>
    <d v="1899-12-30T09:53:41"/>
    <d v="1899-12-30T10:07:53"/>
    <n v="20"/>
    <x v="0"/>
    <x v="0"/>
    <x v="0"/>
    <d v="1899-12-30T00:14:12"/>
    <n v="0"/>
    <n v="14"/>
    <n v="12"/>
    <n v="852"/>
  </r>
  <r>
    <s v="2771511"/>
    <d v="2017-07-20T00:00:00"/>
    <d v="1899-12-30T09:54:19"/>
    <d v="1899-12-30T09:57:25"/>
    <n v="20"/>
    <x v="0"/>
    <x v="0"/>
    <x v="0"/>
    <d v="1899-12-30T00:03:06"/>
    <n v="0"/>
    <n v="3"/>
    <n v="6"/>
    <n v="186"/>
  </r>
  <r>
    <s v="7471152"/>
    <d v="2017-07-20T00:00:00"/>
    <d v="1899-12-30T09:56:58"/>
    <d v="1899-12-30T09:57:32"/>
    <n v="20"/>
    <x v="0"/>
    <x v="0"/>
    <x v="0"/>
    <d v="1899-12-30T00:00:34"/>
    <n v="0"/>
    <n v="0"/>
    <n v="34"/>
    <n v="34"/>
  </r>
  <r>
    <s v="89691426"/>
    <d v="2017-07-20T00:00:00"/>
    <d v="1899-12-30T10:00:09"/>
    <d v="1899-12-30T10:07:34"/>
    <n v="20"/>
    <x v="1"/>
    <x v="1"/>
    <x v="0"/>
    <d v="1899-12-30T00:07:25"/>
    <n v="0"/>
    <n v="7"/>
    <n v="25"/>
    <n v="445"/>
  </r>
  <r>
    <s v="5305478"/>
    <d v="2017-07-20T00:00:00"/>
    <d v="1899-12-30T10:04:31"/>
    <d v="1899-12-30T10:18:35"/>
    <n v="20"/>
    <x v="0"/>
    <x v="0"/>
    <x v="0"/>
    <d v="1899-12-30T00:14:04"/>
    <n v="0"/>
    <n v="14"/>
    <n v="4"/>
    <n v="844"/>
  </r>
  <r>
    <s v="4305632"/>
    <d v="2017-07-20T00:00:00"/>
    <d v="1899-12-30T10:12:30"/>
    <d v="1899-12-30T10:28:20"/>
    <n v="20"/>
    <x v="0"/>
    <x v="0"/>
    <x v="0"/>
    <d v="1899-12-30T00:15:50"/>
    <n v="0"/>
    <n v="15"/>
    <n v="50"/>
    <n v="950"/>
  </r>
  <r>
    <s v="9526179"/>
    <d v="2017-07-20T00:00:00"/>
    <d v="1899-12-30T10:15:46"/>
    <d v="1899-12-30T10:21:15"/>
    <n v="20"/>
    <x v="0"/>
    <x v="0"/>
    <x v="0"/>
    <d v="1899-12-30T00:05:29"/>
    <n v="0"/>
    <n v="5"/>
    <n v="29"/>
    <n v="329"/>
  </r>
  <r>
    <s v="1268336"/>
    <d v="2017-07-20T00:00:00"/>
    <d v="1899-12-30T10:21:41"/>
    <d v="1899-12-30T10:35:49"/>
    <n v="20"/>
    <x v="0"/>
    <x v="0"/>
    <x v="0"/>
    <d v="1899-12-30T00:14:08"/>
    <n v="0"/>
    <n v="14"/>
    <n v="8"/>
    <n v="848"/>
  </r>
  <r>
    <s v="7288626"/>
    <d v="2017-07-20T00:00:00"/>
    <d v="1899-12-30T10:27:56"/>
    <d v="1899-12-30T10:42:23"/>
    <n v="20"/>
    <x v="0"/>
    <x v="0"/>
    <x v="0"/>
    <d v="1899-12-30T00:14:27"/>
    <n v="0"/>
    <n v="14"/>
    <n v="27"/>
    <n v="867"/>
  </r>
  <r>
    <s v="53117702"/>
    <d v="2017-07-20T00:00:00"/>
    <d v="1899-12-30T10:36:03"/>
    <d v="1899-12-30T10:46:37"/>
    <n v="20"/>
    <x v="1"/>
    <x v="1"/>
    <x v="0"/>
    <d v="1899-12-30T00:10:34"/>
    <n v="0"/>
    <n v="10"/>
    <n v="34"/>
    <n v="634"/>
  </r>
  <r>
    <s v="10201038"/>
    <d v="2017-07-20T00:00:00"/>
    <d v="1899-12-30T10:42:28"/>
    <d v="1899-12-30T10:48:17"/>
    <n v="20"/>
    <x v="1"/>
    <x v="1"/>
    <x v="0"/>
    <d v="1899-12-30T00:05:49"/>
    <n v="0"/>
    <n v="5"/>
    <n v="49"/>
    <n v="349"/>
  </r>
  <r>
    <s v="4738129"/>
    <d v="2017-07-20T00:00:00"/>
    <d v="1899-12-30T10:48:34"/>
    <d v="1899-12-30T11:02:56"/>
    <n v="20"/>
    <x v="0"/>
    <x v="0"/>
    <x v="0"/>
    <d v="1899-12-30T00:14:22"/>
    <n v="0"/>
    <n v="14"/>
    <n v="22"/>
    <n v="862"/>
  </r>
  <r>
    <s v="3153023"/>
    <d v="2017-07-20T00:00:00"/>
    <d v="1899-12-30T10:55:15"/>
    <d v="1899-12-30T11:00:37"/>
    <n v="20"/>
    <x v="0"/>
    <x v="0"/>
    <x v="0"/>
    <d v="1899-12-30T00:05:22"/>
    <n v="0"/>
    <n v="5"/>
    <n v="22"/>
    <n v="322"/>
  </r>
  <r>
    <s v="1747389"/>
    <d v="2017-07-20T00:00:00"/>
    <d v="1899-12-30T10:59:27"/>
    <d v="1899-12-30T11:02:28"/>
    <n v="20"/>
    <x v="0"/>
    <x v="0"/>
    <x v="0"/>
    <d v="1899-12-30T00:03:01"/>
    <n v="0"/>
    <n v="3"/>
    <n v="1"/>
    <n v="181"/>
  </r>
  <r>
    <s v="5526425146"/>
    <d v="2017-07-20T00:00:00"/>
    <d v="1899-12-30T11:04:46"/>
    <d v="1899-12-30T11:05:15"/>
    <n v="20"/>
    <x v="0"/>
    <x v="1"/>
    <x v="1"/>
    <d v="1899-12-30T00:00:29"/>
    <n v="0"/>
    <n v="0"/>
    <n v="29"/>
    <n v="29"/>
  </r>
  <r>
    <s v="93050839"/>
    <d v="2017-07-20T00:00:00"/>
    <d v="1899-12-30T11:05:39"/>
    <d v="1899-12-30T11:10:55"/>
    <n v="20"/>
    <x v="1"/>
    <x v="1"/>
    <x v="0"/>
    <d v="1899-12-30T00:05:16"/>
    <n v="0"/>
    <n v="5"/>
    <n v="16"/>
    <n v="316"/>
  </r>
  <r>
    <s v="1288318920"/>
    <d v="2017-07-20T00:00:00"/>
    <d v="1899-12-30T11:11:08"/>
    <d v="1899-12-30T11:22:12"/>
    <n v="20"/>
    <x v="0"/>
    <x v="1"/>
    <x v="1"/>
    <d v="1899-12-30T00:11:04"/>
    <n v="0"/>
    <n v="11"/>
    <n v="4"/>
    <n v="664"/>
  </r>
  <r>
    <s v="5613566"/>
    <d v="2017-07-20T00:00:00"/>
    <d v="1899-12-30T11:18:19"/>
    <d v="1899-12-30T11:18:55"/>
    <n v="20"/>
    <x v="0"/>
    <x v="0"/>
    <x v="0"/>
    <d v="1899-12-30T00:00:36"/>
    <n v="0"/>
    <n v="0"/>
    <n v="36"/>
    <n v="36"/>
  </r>
  <r>
    <s v="2406196"/>
    <d v="2017-07-20T00:00:00"/>
    <d v="1899-12-30T11:20:19"/>
    <d v="1899-12-30T11:33:02"/>
    <n v="20"/>
    <x v="0"/>
    <x v="0"/>
    <x v="0"/>
    <d v="1899-12-30T00:12:43"/>
    <n v="0"/>
    <n v="12"/>
    <n v="43"/>
    <n v="763"/>
  </r>
  <r>
    <s v="9046365"/>
    <d v="2017-07-20T00:00:00"/>
    <d v="1899-12-30T11:24:27"/>
    <d v="1899-12-30T11:26:39"/>
    <n v="20"/>
    <x v="0"/>
    <x v="0"/>
    <x v="0"/>
    <d v="1899-12-30T00:02:12"/>
    <n v="0"/>
    <n v="2"/>
    <n v="12"/>
    <n v="132"/>
  </r>
  <r>
    <s v="5019634"/>
    <d v="2017-07-20T00:00:00"/>
    <d v="1899-12-30T11:31:40"/>
    <d v="1899-12-30T11:47:59"/>
    <n v="20"/>
    <x v="0"/>
    <x v="0"/>
    <x v="0"/>
    <d v="1899-12-30T00:16:19"/>
    <n v="0"/>
    <n v="16"/>
    <n v="19"/>
    <n v="979"/>
  </r>
  <r>
    <s v="90993861"/>
    <d v="2017-07-20T00:00:00"/>
    <d v="1899-12-30T11:35:14"/>
    <d v="1899-12-30T11:42:42"/>
    <n v="20"/>
    <x v="1"/>
    <x v="1"/>
    <x v="0"/>
    <d v="1899-12-30T00:07:28"/>
    <n v="0"/>
    <n v="7"/>
    <n v="28"/>
    <n v="448"/>
  </r>
  <r>
    <s v="4034491"/>
    <d v="2017-07-20T00:00:00"/>
    <d v="1899-12-30T11:42:55"/>
    <d v="1899-12-30T11:47:17"/>
    <n v="20"/>
    <x v="0"/>
    <x v="0"/>
    <x v="0"/>
    <d v="1899-12-30T00:04:22"/>
    <n v="0"/>
    <n v="4"/>
    <n v="22"/>
    <n v="262"/>
  </r>
  <r>
    <s v="57395204"/>
    <d v="2017-07-20T00:00:00"/>
    <d v="1899-12-30T11:45:49"/>
    <d v="1899-12-30T11:52:10"/>
    <n v="20"/>
    <x v="1"/>
    <x v="1"/>
    <x v="0"/>
    <d v="1899-12-30T00:06:21"/>
    <n v="0"/>
    <n v="6"/>
    <n v="21"/>
    <n v="381"/>
  </r>
  <r>
    <s v="9156106"/>
    <d v="2017-07-20T00:00:00"/>
    <d v="1899-12-30T11:47:05"/>
    <d v="1899-12-30T11:50:56"/>
    <n v="20"/>
    <x v="0"/>
    <x v="0"/>
    <x v="0"/>
    <d v="1899-12-30T00:03:51"/>
    <n v="0"/>
    <n v="3"/>
    <n v="51"/>
    <n v="231"/>
  </r>
  <r>
    <s v="7076463"/>
    <d v="2017-07-20T00:00:00"/>
    <d v="1899-12-30T11:53:05"/>
    <d v="1899-12-30T11:53:16"/>
    <n v="20"/>
    <x v="0"/>
    <x v="0"/>
    <x v="0"/>
    <d v="1899-12-30T00:00:11"/>
    <n v="0"/>
    <n v="0"/>
    <n v="11"/>
    <n v="11"/>
  </r>
  <r>
    <s v="3136675"/>
    <d v="2017-07-20T00:00:00"/>
    <d v="1899-12-30T11:57:36"/>
    <d v="1899-12-30T12:13:34"/>
    <n v="20"/>
    <x v="0"/>
    <x v="0"/>
    <x v="0"/>
    <d v="1899-12-30T00:15:58"/>
    <n v="0"/>
    <n v="15"/>
    <n v="58"/>
    <n v="958"/>
  </r>
  <r>
    <s v="7826456"/>
    <d v="2017-07-20T00:00:00"/>
    <d v="1899-12-30T12:04:18"/>
    <d v="1899-12-30T12:04:30"/>
    <n v="20"/>
    <x v="0"/>
    <x v="0"/>
    <x v="0"/>
    <d v="1899-12-30T00:00:12"/>
    <n v="0"/>
    <n v="0"/>
    <n v="12"/>
    <n v="12"/>
  </r>
  <r>
    <s v="4094662"/>
    <d v="2017-07-20T00:00:00"/>
    <d v="1899-12-30T12:08:22"/>
    <d v="1899-12-30T12:20:46"/>
    <n v="20"/>
    <x v="0"/>
    <x v="0"/>
    <x v="0"/>
    <d v="1899-12-30T00:12:24"/>
    <n v="0"/>
    <n v="12"/>
    <n v="24"/>
    <n v="744"/>
  </r>
  <r>
    <s v="3134379"/>
    <d v="2017-07-20T00:00:00"/>
    <d v="1899-12-30T12:11:55"/>
    <d v="1899-12-30T12:23:48"/>
    <n v="20"/>
    <x v="0"/>
    <x v="0"/>
    <x v="0"/>
    <d v="1899-12-30T00:11:53"/>
    <n v="0"/>
    <n v="11"/>
    <n v="53"/>
    <n v="713"/>
  </r>
  <r>
    <s v="1119016"/>
    <d v="2017-07-20T00:00:00"/>
    <d v="1899-12-30T12:12:41"/>
    <d v="1899-12-30T12:20:18"/>
    <n v="20"/>
    <x v="0"/>
    <x v="0"/>
    <x v="0"/>
    <d v="1899-12-30T00:07:37"/>
    <n v="0"/>
    <n v="7"/>
    <n v="37"/>
    <n v="457"/>
  </r>
  <r>
    <s v="3539762"/>
    <d v="2017-07-20T00:00:00"/>
    <d v="1899-12-30T12:14:49"/>
    <d v="1899-12-30T12:30:05"/>
    <n v="20"/>
    <x v="0"/>
    <x v="0"/>
    <x v="0"/>
    <d v="1899-12-30T00:15:16"/>
    <n v="0"/>
    <n v="15"/>
    <n v="16"/>
    <n v="916"/>
  </r>
  <r>
    <s v="28601187"/>
    <d v="2017-07-20T00:00:00"/>
    <d v="1899-12-30T12:21:46"/>
    <d v="1899-12-30T12:25:44"/>
    <n v="20"/>
    <x v="1"/>
    <x v="1"/>
    <x v="0"/>
    <d v="1899-12-30T00:03:58"/>
    <n v="0"/>
    <n v="3"/>
    <n v="58"/>
    <n v="238"/>
  </r>
  <r>
    <s v="2841969"/>
    <d v="2017-07-20T00:00:00"/>
    <d v="1899-12-30T12:21:47"/>
    <d v="1899-12-30T12:22:25"/>
    <n v="20"/>
    <x v="0"/>
    <x v="0"/>
    <x v="0"/>
    <d v="1899-12-30T00:00:38"/>
    <n v="0"/>
    <n v="0"/>
    <n v="38"/>
    <n v="38"/>
  </r>
  <r>
    <s v="57957786"/>
    <d v="2017-07-20T00:00:00"/>
    <d v="1899-12-30T12:27:46"/>
    <d v="1899-12-30T12:43:38"/>
    <n v="20"/>
    <x v="1"/>
    <x v="1"/>
    <x v="0"/>
    <d v="1899-12-30T00:15:52"/>
    <n v="0"/>
    <n v="15"/>
    <n v="52"/>
    <n v="952"/>
  </r>
  <r>
    <s v="6068132"/>
    <d v="2017-07-20T00:00:00"/>
    <d v="1899-12-30T12:32:03"/>
    <d v="1899-12-30T12:34:04"/>
    <n v="20"/>
    <x v="0"/>
    <x v="0"/>
    <x v="0"/>
    <d v="1899-12-30T00:02:01"/>
    <n v="0"/>
    <n v="2"/>
    <n v="1"/>
    <n v="121"/>
  </r>
  <r>
    <s v="8195842"/>
    <d v="2017-07-20T00:00:00"/>
    <d v="1899-12-30T12:32:16"/>
    <d v="1899-12-30T12:44:16"/>
    <n v="20"/>
    <x v="0"/>
    <x v="0"/>
    <x v="0"/>
    <d v="1899-12-30T00:12:00"/>
    <n v="0"/>
    <n v="12"/>
    <n v="0"/>
    <n v="720"/>
  </r>
  <r>
    <s v="98737794"/>
    <d v="2017-07-20T00:00:00"/>
    <d v="1899-12-30T12:34:16"/>
    <d v="1899-12-30T12:41:31"/>
    <n v="20"/>
    <x v="1"/>
    <x v="1"/>
    <x v="0"/>
    <d v="1899-12-30T00:07:15"/>
    <n v="0"/>
    <n v="7"/>
    <n v="15"/>
    <n v="435"/>
  </r>
  <r>
    <s v="6523054"/>
    <d v="2017-07-20T00:00:00"/>
    <d v="1899-12-30T12:40:31"/>
    <d v="1899-12-30T12:55:50"/>
    <n v="20"/>
    <x v="0"/>
    <x v="0"/>
    <x v="0"/>
    <d v="1899-12-30T00:15:19"/>
    <n v="0"/>
    <n v="15"/>
    <n v="19"/>
    <n v="919"/>
  </r>
  <r>
    <s v="26895957"/>
    <d v="2017-07-20T00:00:00"/>
    <d v="1899-12-30T12:44:24"/>
    <d v="1899-12-30T12:50:34"/>
    <n v="20"/>
    <x v="1"/>
    <x v="1"/>
    <x v="0"/>
    <d v="1899-12-30T00:06:10"/>
    <n v="0"/>
    <n v="6"/>
    <n v="10"/>
    <n v="370"/>
  </r>
  <r>
    <s v="5254694"/>
    <d v="2017-07-20T00:00:00"/>
    <d v="1899-12-30T12:47:36"/>
    <d v="1899-12-30T12:58:19"/>
    <n v="20"/>
    <x v="0"/>
    <x v="0"/>
    <x v="0"/>
    <d v="1899-12-30T00:10:43"/>
    <n v="0"/>
    <n v="10"/>
    <n v="43"/>
    <n v="643"/>
  </r>
  <r>
    <s v="3979680"/>
    <d v="2017-07-20T00:00:00"/>
    <d v="1899-12-30T12:55:01"/>
    <d v="1899-12-30T13:02:55"/>
    <n v="20"/>
    <x v="0"/>
    <x v="0"/>
    <x v="0"/>
    <d v="1899-12-30T00:07:54"/>
    <n v="0"/>
    <n v="7"/>
    <n v="54"/>
    <n v="474"/>
  </r>
  <r>
    <s v="96424596"/>
    <d v="2017-07-20T00:00:00"/>
    <d v="1899-12-30T12:57:05"/>
    <d v="1899-12-30T13:03:42"/>
    <n v="20"/>
    <x v="1"/>
    <x v="1"/>
    <x v="0"/>
    <d v="1899-12-30T00:06:37"/>
    <n v="0"/>
    <n v="6"/>
    <n v="37"/>
    <n v="397"/>
  </r>
  <r>
    <s v="4923459"/>
    <d v="2017-07-20T00:00:00"/>
    <d v="1899-12-30T13:04:05"/>
    <d v="1899-12-30T13:17:51"/>
    <n v="20"/>
    <x v="0"/>
    <x v="0"/>
    <x v="0"/>
    <d v="1899-12-30T00:13:46"/>
    <n v="0"/>
    <n v="13"/>
    <n v="46"/>
    <n v="826"/>
  </r>
  <r>
    <s v="6719542"/>
    <d v="2017-07-20T00:00:00"/>
    <d v="1899-12-30T13:05:37"/>
    <d v="1899-12-30T13:10:29"/>
    <n v="20"/>
    <x v="0"/>
    <x v="0"/>
    <x v="0"/>
    <d v="1899-12-30T00:04:52"/>
    <n v="0"/>
    <n v="4"/>
    <n v="52"/>
    <n v="292"/>
  </r>
  <r>
    <s v="81218024"/>
    <d v="2017-07-20T00:00:00"/>
    <d v="1899-12-30T13:11:14"/>
    <d v="1899-12-30T13:20:24"/>
    <n v="20"/>
    <x v="1"/>
    <x v="1"/>
    <x v="0"/>
    <d v="1899-12-30T00:09:10"/>
    <n v="0"/>
    <n v="9"/>
    <n v="10"/>
    <n v="550"/>
  </r>
  <r>
    <s v="6552755"/>
    <d v="2017-07-20T00:00:00"/>
    <d v="1899-12-30T13:16:25"/>
    <d v="1899-12-30T13:30:47"/>
    <n v="20"/>
    <x v="0"/>
    <x v="0"/>
    <x v="0"/>
    <d v="1899-12-30T00:14:22"/>
    <n v="0"/>
    <n v="14"/>
    <n v="22"/>
    <n v="862"/>
  </r>
  <r>
    <s v="44017210"/>
    <d v="2017-07-20T00:00:00"/>
    <d v="1899-12-30T13:18:52"/>
    <d v="1899-12-30T13:34:59"/>
    <n v="20"/>
    <x v="1"/>
    <x v="1"/>
    <x v="0"/>
    <d v="1899-12-30T00:16:07"/>
    <n v="0"/>
    <n v="16"/>
    <n v="7"/>
    <n v="967"/>
  </r>
  <r>
    <s v="8679036"/>
    <d v="2017-07-20T00:00:00"/>
    <d v="1899-12-30T13:23:55"/>
    <d v="1899-12-30T13:24:27"/>
    <n v="20"/>
    <x v="0"/>
    <x v="0"/>
    <x v="0"/>
    <d v="1899-12-30T00:00:32"/>
    <n v="0"/>
    <n v="0"/>
    <n v="32"/>
    <n v="32"/>
  </r>
  <r>
    <s v="64733982"/>
    <d v="2017-07-20T00:00:00"/>
    <d v="1899-12-30T13:29:00"/>
    <d v="1899-12-30T13:32:10"/>
    <n v="20"/>
    <x v="1"/>
    <x v="1"/>
    <x v="0"/>
    <d v="1899-12-30T00:03:10"/>
    <n v="0"/>
    <n v="3"/>
    <n v="10"/>
    <n v="190"/>
  </r>
  <r>
    <s v="2289072"/>
    <d v="2017-07-20T00:00:00"/>
    <d v="1899-12-30T13:31:01"/>
    <d v="1899-12-30T13:41:06"/>
    <n v="20"/>
    <x v="0"/>
    <x v="0"/>
    <x v="0"/>
    <d v="1899-12-30T00:10:05"/>
    <n v="0"/>
    <n v="10"/>
    <n v="5"/>
    <n v="605"/>
  </r>
  <r>
    <s v="71730854"/>
    <d v="2017-07-20T00:00:00"/>
    <d v="1899-12-30T13:34:08"/>
    <d v="1899-12-30T13:49:36"/>
    <n v="20"/>
    <x v="1"/>
    <x v="1"/>
    <x v="0"/>
    <d v="1899-12-30T00:15:28"/>
    <n v="0"/>
    <n v="15"/>
    <n v="28"/>
    <n v="928"/>
  </r>
  <r>
    <s v="3757504"/>
    <d v="2017-07-20T00:00:00"/>
    <d v="1899-12-30T13:42:19"/>
    <d v="1899-12-30T13:47:30"/>
    <n v="20"/>
    <x v="0"/>
    <x v="0"/>
    <x v="0"/>
    <d v="1899-12-30T00:05:11"/>
    <n v="0"/>
    <n v="5"/>
    <n v="11"/>
    <n v="311"/>
  </r>
  <r>
    <s v="8501225"/>
    <d v="2017-07-20T00:00:00"/>
    <d v="1899-12-30T13:48:15"/>
    <d v="1899-12-30T13:52:06"/>
    <n v="20"/>
    <x v="0"/>
    <x v="0"/>
    <x v="0"/>
    <d v="1899-12-30T00:03:51"/>
    <n v="0"/>
    <n v="3"/>
    <n v="51"/>
    <n v="231"/>
  </r>
  <r>
    <s v="3704193"/>
    <d v="2017-07-20T00:00:00"/>
    <d v="1899-12-30T13:50:28"/>
    <d v="1899-12-30T14:02:58"/>
    <n v="20"/>
    <x v="0"/>
    <x v="0"/>
    <x v="0"/>
    <d v="1899-12-30T00:12:30"/>
    <n v="0"/>
    <n v="12"/>
    <n v="30"/>
    <n v="750"/>
  </r>
  <r>
    <s v="4577789"/>
    <d v="2017-07-20T00:00:00"/>
    <d v="1899-12-30T13:52:03"/>
    <d v="1899-12-30T13:54:32"/>
    <n v="20"/>
    <x v="0"/>
    <x v="0"/>
    <x v="0"/>
    <d v="1899-12-30T00:02:29"/>
    <n v="0"/>
    <n v="2"/>
    <n v="29"/>
    <n v="149"/>
  </r>
  <r>
    <s v="5730350"/>
    <d v="2017-07-20T00:00:00"/>
    <d v="1899-12-30T13:58:10"/>
    <d v="1899-12-30T14:10:08"/>
    <n v="20"/>
    <x v="0"/>
    <x v="0"/>
    <x v="0"/>
    <d v="1899-12-30T00:11:58"/>
    <n v="0"/>
    <n v="11"/>
    <n v="58"/>
    <n v="718"/>
  </r>
  <r>
    <s v="8953850"/>
    <d v="2017-07-20T00:00:00"/>
    <d v="1899-12-30T13:59:56"/>
    <d v="1899-12-30T14:12:29"/>
    <n v="20"/>
    <x v="0"/>
    <x v="0"/>
    <x v="0"/>
    <d v="1899-12-30T00:12:33"/>
    <n v="0"/>
    <n v="12"/>
    <n v="33"/>
    <n v="753"/>
  </r>
  <r>
    <s v="3109133"/>
    <d v="2017-07-20T00:00:00"/>
    <d v="1899-12-30T14:03:20"/>
    <d v="1899-12-30T14:09:05"/>
    <n v="20"/>
    <x v="0"/>
    <x v="0"/>
    <x v="0"/>
    <d v="1899-12-30T00:05:45"/>
    <n v="0"/>
    <n v="5"/>
    <n v="45"/>
    <n v="345"/>
  </r>
  <r>
    <s v="3382699"/>
    <d v="2017-07-20T00:00:00"/>
    <d v="1899-12-30T14:10:22"/>
    <d v="1899-12-30T14:14:11"/>
    <n v="20"/>
    <x v="0"/>
    <x v="0"/>
    <x v="0"/>
    <d v="1899-12-30T00:03:49"/>
    <n v="0"/>
    <n v="3"/>
    <n v="49"/>
    <n v="229"/>
  </r>
  <r>
    <s v="9132555"/>
    <d v="2017-07-20T00:00:00"/>
    <d v="1899-12-30T14:18:33"/>
    <d v="1899-12-30T14:22:39"/>
    <n v="20"/>
    <x v="0"/>
    <x v="0"/>
    <x v="0"/>
    <d v="1899-12-30T00:04:06"/>
    <n v="0"/>
    <n v="4"/>
    <n v="6"/>
    <n v="246"/>
  </r>
  <r>
    <s v="5016981"/>
    <d v="2017-07-20T00:00:00"/>
    <d v="1899-12-30T14:19:35"/>
    <d v="1899-12-30T14:20:18"/>
    <n v="20"/>
    <x v="0"/>
    <x v="0"/>
    <x v="0"/>
    <d v="1899-12-30T00:00:43"/>
    <n v="0"/>
    <n v="0"/>
    <n v="43"/>
    <n v="43"/>
  </r>
  <r>
    <s v="1294973"/>
    <d v="2017-07-20T00:00:00"/>
    <d v="1899-12-30T14:20:53"/>
    <d v="1899-12-30T14:34:18"/>
    <n v="20"/>
    <x v="0"/>
    <x v="0"/>
    <x v="0"/>
    <d v="1899-12-30T00:13:25"/>
    <n v="0"/>
    <n v="13"/>
    <n v="25"/>
    <n v="805"/>
  </r>
  <r>
    <s v="7769531"/>
    <d v="2017-07-20T00:00:00"/>
    <d v="1899-12-30T14:24:42"/>
    <d v="1899-12-30T14:29:21"/>
    <n v="20"/>
    <x v="0"/>
    <x v="0"/>
    <x v="0"/>
    <d v="1899-12-30T00:04:39"/>
    <n v="0"/>
    <n v="4"/>
    <n v="39"/>
    <n v="279"/>
  </r>
  <r>
    <s v="1068000"/>
    <d v="2017-07-20T00:00:00"/>
    <d v="1899-12-30T14:27:37"/>
    <d v="1899-12-30T14:32:46"/>
    <n v="20"/>
    <x v="0"/>
    <x v="0"/>
    <x v="0"/>
    <d v="1899-12-30T00:05:09"/>
    <n v="0"/>
    <n v="5"/>
    <n v="9"/>
    <n v="309"/>
  </r>
  <r>
    <s v="1467591"/>
    <d v="2017-07-20T00:00:00"/>
    <d v="1899-12-30T14:28:00"/>
    <d v="1899-12-30T14:41:36"/>
    <n v="20"/>
    <x v="0"/>
    <x v="0"/>
    <x v="0"/>
    <d v="1899-12-30T00:13:36"/>
    <n v="0"/>
    <n v="13"/>
    <n v="36"/>
    <n v="816"/>
  </r>
  <r>
    <s v="5980925"/>
    <d v="2017-07-20T00:00:00"/>
    <d v="1899-12-30T14:28:04"/>
    <d v="1899-12-30T14:39:00"/>
    <n v="20"/>
    <x v="0"/>
    <x v="0"/>
    <x v="0"/>
    <d v="1899-12-30T00:10:56"/>
    <n v="0"/>
    <n v="10"/>
    <n v="56"/>
    <n v="656"/>
  </r>
  <r>
    <s v="9905075"/>
    <d v="2017-07-20T00:00:00"/>
    <d v="1899-12-30T14:33:59"/>
    <d v="1899-12-30T14:38:25"/>
    <n v="20"/>
    <x v="0"/>
    <x v="0"/>
    <x v="0"/>
    <d v="1899-12-30T00:04:26"/>
    <n v="0"/>
    <n v="4"/>
    <n v="26"/>
    <n v="266"/>
  </r>
  <r>
    <s v="1043289"/>
    <d v="2017-07-20T00:00:00"/>
    <d v="1899-12-30T14:38:16"/>
    <d v="1899-12-30T14:43:55"/>
    <n v="20"/>
    <x v="0"/>
    <x v="0"/>
    <x v="0"/>
    <d v="1899-12-30T00:05:39"/>
    <n v="0"/>
    <n v="5"/>
    <n v="39"/>
    <n v="339"/>
  </r>
  <r>
    <s v="8252939"/>
    <d v="2017-07-20T00:00:00"/>
    <d v="1899-12-30T14:43:01"/>
    <d v="1899-12-30T14:54:28"/>
    <n v="20"/>
    <x v="0"/>
    <x v="0"/>
    <x v="0"/>
    <d v="1899-12-30T00:11:27"/>
    <n v="0"/>
    <n v="11"/>
    <n v="27"/>
    <n v="687"/>
  </r>
  <r>
    <s v="67748426"/>
    <d v="2017-07-20T00:00:00"/>
    <d v="1899-12-30T14:46:07"/>
    <d v="1899-12-30T15:00:03"/>
    <n v="20"/>
    <x v="1"/>
    <x v="1"/>
    <x v="0"/>
    <d v="1899-12-30T00:13:56"/>
    <n v="0"/>
    <n v="13"/>
    <n v="56"/>
    <n v="836"/>
  </r>
  <r>
    <s v="4376637"/>
    <d v="2017-07-20T00:00:00"/>
    <d v="1899-12-30T14:46:27"/>
    <d v="1899-12-30T15:00:28"/>
    <n v="20"/>
    <x v="0"/>
    <x v="0"/>
    <x v="0"/>
    <d v="1899-12-30T00:14:01"/>
    <n v="0"/>
    <n v="14"/>
    <n v="1"/>
    <n v="841"/>
  </r>
  <r>
    <s v="6426011"/>
    <d v="2017-07-20T00:00:00"/>
    <d v="1899-12-30T14:53:56"/>
    <d v="1899-12-30T15:05:14"/>
    <n v="20"/>
    <x v="0"/>
    <x v="0"/>
    <x v="0"/>
    <d v="1899-12-30T00:11:18"/>
    <n v="0"/>
    <n v="11"/>
    <n v="18"/>
    <n v="678"/>
  </r>
  <r>
    <s v="9137235"/>
    <d v="2017-07-20T00:00:00"/>
    <d v="1899-12-30T15:00:21"/>
    <d v="1899-12-30T15:04:59"/>
    <n v="20"/>
    <x v="0"/>
    <x v="0"/>
    <x v="0"/>
    <d v="1899-12-30T00:04:38"/>
    <n v="0"/>
    <n v="4"/>
    <n v="38"/>
    <n v="278"/>
  </r>
  <r>
    <s v="6735390"/>
    <d v="2017-07-21T00:00:00"/>
    <d v="1899-12-30T08:01:16"/>
    <d v="1899-12-30T08:04:55"/>
    <n v="21"/>
    <x v="0"/>
    <x v="0"/>
    <x v="0"/>
    <d v="1899-12-30T00:03:39"/>
    <n v="0"/>
    <n v="3"/>
    <n v="39"/>
    <n v="219"/>
  </r>
  <r>
    <s v="7151490"/>
    <d v="2017-07-21T00:00:00"/>
    <d v="1899-12-30T08:02:36"/>
    <d v="1899-12-30T08:06:32"/>
    <n v="21"/>
    <x v="0"/>
    <x v="0"/>
    <x v="0"/>
    <d v="1899-12-30T00:03:56"/>
    <n v="0"/>
    <n v="3"/>
    <n v="56"/>
    <n v="236"/>
  </r>
  <r>
    <s v="5138547"/>
    <d v="2017-07-21T00:00:00"/>
    <d v="1899-12-30T08:04:27"/>
    <d v="1899-12-30T08:06:25"/>
    <n v="21"/>
    <x v="0"/>
    <x v="0"/>
    <x v="0"/>
    <d v="1899-12-30T00:01:58"/>
    <n v="0"/>
    <n v="1"/>
    <n v="58"/>
    <n v="118"/>
  </r>
  <r>
    <s v="79212542"/>
    <d v="2017-07-21T00:00:00"/>
    <d v="1899-12-30T08:11:52"/>
    <d v="1899-12-30T08:19:27"/>
    <n v="21"/>
    <x v="1"/>
    <x v="1"/>
    <x v="0"/>
    <d v="1899-12-30T00:07:35"/>
    <n v="0"/>
    <n v="7"/>
    <n v="35"/>
    <n v="455"/>
  </r>
  <r>
    <s v="1507196"/>
    <d v="2017-07-21T00:00:00"/>
    <d v="1899-12-30T08:12:27"/>
    <d v="1899-12-30T08:18:17"/>
    <n v="21"/>
    <x v="0"/>
    <x v="0"/>
    <x v="0"/>
    <d v="1899-12-30T00:05:50"/>
    <n v="0"/>
    <n v="5"/>
    <n v="50"/>
    <n v="350"/>
  </r>
  <r>
    <s v="8362094"/>
    <d v="2017-07-21T00:00:00"/>
    <d v="1899-12-30T08:17:46"/>
    <d v="1899-12-30T08:20:20"/>
    <n v="21"/>
    <x v="0"/>
    <x v="0"/>
    <x v="0"/>
    <d v="1899-12-30T00:02:34"/>
    <n v="0"/>
    <n v="2"/>
    <n v="34"/>
    <n v="154"/>
  </r>
  <r>
    <s v="5379981"/>
    <d v="2017-07-21T00:00:00"/>
    <d v="1899-12-30T08:19:33"/>
    <d v="1899-12-30T08:26:58"/>
    <n v="21"/>
    <x v="0"/>
    <x v="0"/>
    <x v="0"/>
    <d v="1899-12-30T00:07:25"/>
    <n v="0"/>
    <n v="7"/>
    <n v="25"/>
    <n v="445"/>
  </r>
  <r>
    <s v="4960672"/>
    <d v="2017-07-21T00:00:00"/>
    <d v="1899-12-30T08:20:20"/>
    <d v="1899-12-30T08:27:47"/>
    <n v="21"/>
    <x v="0"/>
    <x v="0"/>
    <x v="0"/>
    <d v="1899-12-30T00:07:27"/>
    <n v="0"/>
    <n v="7"/>
    <n v="27"/>
    <n v="447"/>
  </r>
  <r>
    <s v="9052582"/>
    <d v="2017-07-21T00:00:00"/>
    <d v="1899-12-30T08:23:27"/>
    <d v="1899-12-30T08:29:05"/>
    <n v="21"/>
    <x v="0"/>
    <x v="0"/>
    <x v="0"/>
    <d v="1899-12-30T00:05:38"/>
    <n v="0"/>
    <n v="5"/>
    <n v="38"/>
    <n v="338"/>
  </r>
  <r>
    <s v="2054346"/>
    <d v="2017-07-21T00:00:00"/>
    <d v="1899-12-30T08:24:03"/>
    <d v="1899-12-30T08:31:47"/>
    <n v="21"/>
    <x v="0"/>
    <x v="0"/>
    <x v="0"/>
    <d v="1899-12-30T00:07:44"/>
    <n v="0"/>
    <n v="7"/>
    <n v="44"/>
    <n v="464"/>
  </r>
  <r>
    <s v="6070136"/>
    <d v="2017-07-21T00:00:00"/>
    <d v="1899-12-30T08:26:15"/>
    <d v="1899-12-30T08:28:19"/>
    <n v="21"/>
    <x v="0"/>
    <x v="0"/>
    <x v="0"/>
    <d v="1899-12-30T00:02:04"/>
    <n v="0"/>
    <n v="2"/>
    <n v="4"/>
    <n v="124"/>
  </r>
  <r>
    <s v="3086185"/>
    <d v="2017-07-21T00:00:00"/>
    <d v="1899-12-30T08:29:47"/>
    <d v="1899-12-30T08:37:36"/>
    <n v="21"/>
    <x v="0"/>
    <x v="0"/>
    <x v="0"/>
    <d v="1899-12-30T00:07:49"/>
    <n v="0"/>
    <n v="7"/>
    <n v="49"/>
    <n v="469"/>
  </r>
  <r>
    <s v="6949463"/>
    <d v="2017-07-21T00:00:00"/>
    <d v="1899-12-30T08:37:08"/>
    <d v="1899-12-30T08:42:59"/>
    <n v="21"/>
    <x v="0"/>
    <x v="0"/>
    <x v="0"/>
    <d v="1899-12-30T00:05:51"/>
    <n v="0"/>
    <n v="5"/>
    <n v="51"/>
    <n v="351"/>
  </r>
  <r>
    <s v="1626862"/>
    <d v="2017-07-21T00:00:00"/>
    <d v="1899-12-30T08:40:38"/>
    <d v="1899-12-30T08:43:31"/>
    <n v="21"/>
    <x v="0"/>
    <x v="0"/>
    <x v="0"/>
    <d v="1899-12-30T00:02:53"/>
    <n v="0"/>
    <n v="2"/>
    <n v="53"/>
    <n v="173"/>
  </r>
  <r>
    <s v="99905503"/>
    <d v="2017-07-21T00:00:00"/>
    <d v="1899-12-30T08:47:30"/>
    <d v="1899-12-30T08:58:13"/>
    <n v="21"/>
    <x v="1"/>
    <x v="1"/>
    <x v="0"/>
    <d v="1899-12-30T00:10:43"/>
    <n v="0"/>
    <n v="10"/>
    <n v="43"/>
    <n v="643"/>
  </r>
  <r>
    <s v="2753778"/>
    <d v="2017-07-21T00:00:00"/>
    <d v="1899-12-30T08:54:43"/>
    <d v="1899-12-30T09:08:17"/>
    <n v="21"/>
    <x v="0"/>
    <x v="0"/>
    <x v="0"/>
    <d v="1899-12-30T00:13:34"/>
    <n v="0"/>
    <n v="13"/>
    <n v="34"/>
    <n v="814"/>
  </r>
  <r>
    <s v="3508755"/>
    <d v="2017-07-21T00:00:00"/>
    <d v="1899-12-30T09:01:00"/>
    <d v="1899-12-30T09:16:00"/>
    <n v="21"/>
    <x v="0"/>
    <x v="0"/>
    <x v="0"/>
    <d v="1899-12-30T00:15:00"/>
    <n v="0"/>
    <n v="15"/>
    <n v="0"/>
    <n v="900"/>
  </r>
  <r>
    <s v="14783929"/>
    <d v="2017-07-21T00:00:00"/>
    <d v="1899-12-30T09:05:38"/>
    <d v="1899-12-30T09:13:35"/>
    <n v="21"/>
    <x v="1"/>
    <x v="1"/>
    <x v="0"/>
    <d v="1899-12-30T00:07:57"/>
    <n v="0"/>
    <n v="7"/>
    <n v="57"/>
    <n v="477"/>
  </r>
  <r>
    <s v="1409543"/>
    <d v="2017-07-21T00:00:00"/>
    <d v="1899-12-30T09:08:27"/>
    <d v="1899-12-30T09:20:26"/>
    <n v="21"/>
    <x v="0"/>
    <x v="0"/>
    <x v="0"/>
    <d v="1899-12-30T00:11:59"/>
    <n v="0"/>
    <n v="11"/>
    <n v="59"/>
    <n v="719"/>
  </r>
  <r>
    <s v="6891636"/>
    <d v="2017-07-21T00:00:00"/>
    <d v="1899-12-30T09:16:19"/>
    <d v="1899-12-30T09:20:30"/>
    <n v="21"/>
    <x v="0"/>
    <x v="0"/>
    <x v="0"/>
    <d v="1899-12-30T00:04:11"/>
    <n v="0"/>
    <n v="4"/>
    <n v="11"/>
    <n v="251"/>
  </r>
  <r>
    <s v="8541151"/>
    <d v="2017-07-21T00:00:00"/>
    <d v="1899-12-30T09:19:25"/>
    <d v="1899-12-30T09:34:12"/>
    <n v="21"/>
    <x v="0"/>
    <x v="0"/>
    <x v="0"/>
    <d v="1899-12-30T00:14:47"/>
    <n v="0"/>
    <n v="14"/>
    <n v="47"/>
    <n v="887"/>
  </r>
  <r>
    <s v="8322802"/>
    <d v="2017-07-21T00:00:00"/>
    <d v="1899-12-30T09:22:53"/>
    <d v="1899-12-30T09:30:32"/>
    <n v="21"/>
    <x v="0"/>
    <x v="0"/>
    <x v="0"/>
    <d v="1899-12-30T00:07:39"/>
    <n v="0"/>
    <n v="7"/>
    <n v="39"/>
    <n v="459"/>
  </r>
  <r>
    <s v="30678431"/>
    <d v="2017-07-21T00:00:00"/>
    <d v="1899-12-30T09:28:22"/>
    <d v="1899-12-30T09:38:02"/>
    <n v="21"/>
    <x v="1"/>
    <x v="1"/>
    <x v="0"/>
    <d v="1899-12-30T00:09:40"/>
    <n v="0"/>
    <n v="9"/>
    <n v="40"/>
    <n v="580"/>
  </r>
  <r>
    <s v="41837828"/>
    <d v="2017-07-21T00:00:00"/>
    <d v="1899-12-30T09:35:20"/>
    <d v="1899-12-30T09:36:33"/>
    <n v="21"/>
    <x v="1"/>
    <x v="1"/>
    <x v="0"/>
    <d v="1899-12-30T00:01:13"/>
    <n v="0"/>
    <n v="1"/>
    <n v="13"/>
    <n v="73"/>
  </r>
  <r>
    <s v="13639748"/>
    <d v="2017-07-21T00:00:00"/>
    <d v="1899-12-30T09:41:28"/>
    <d v="1899-12-30T09:47:51"/>
    <n v="21"/>
    <x v="1"/>
    <x v="1"/>
    <x v="0"/>
    <d v="1899-12-30T00:06:23"/>
    <n v="0"/>
    <n v="6"/>
    <n v="23"/>
    <n v="383"/>
  </r>
  <r>
    <s v="8972366"/>
    <d v="2017-07-21T00:00:00"/>
    <d v="1899-12-30T09:42:40"/>
    <d v="1899-12-30T09:48:36"/>
    <n v="21"/>
    <x v="0"/>
    <x v="0"/>
    <x v="0"/>
    <d v="1899-12-30T00:05:56"/>
    <n v="0"/>
    <n v="5"/>
    <n v="56"/>
    <n v="356"/>
  </r>
  <r>
    <s v="5233531"/>
    <d v="2017-07-21T00:00:00"/>
    <d v="1899-12-30T09:42:42"/>
    <d v="1899-12-30T09:48:47"/>
    <n v="21"/>
    <x v="0"/>
    <x v="0"/>
    <x v="0"/>
    <d v="1899-12-30T00:06:05"/>
    <n v="0"/>
    <n v="6"/>
    <n v="5"/>
    <n v="365"/>
  </r>
  <r>
    <s v="3691176"/>
    <d v="2017-07-21T00:00:00"/>
    <d v="1899-12-30T09:43:17"/>
    <d v="1899-12-30T09:44:05"/>
    <n v="21"/>
    <x v="0"/>
    <x v="0"/>
    <x v="0"/>
    <d v="1899-12-30T00:00:48"/>
    <n v="0"/>
    <n v="0"/>
    <n v="48"/>
    <n v="48"/>
  </r>
  <r>
    <s v="66377806"/>
    <d v="2017-07-21T00:00:00"/>
    <d v="1899-12-30T09:46:00"/>
    <d v="1899-12-30T09:50:17"/>
    <n v="21"/>
    <x v="1"/>
    <x v="1"/>
    <x v="0"/>
    <d v="1899-12-30T00:04:17"/>
    <n v="0"/>
    <n v="4"/>
    <n v="17"/>
    <n v="257"/>
  </r>
  <r>
    <s v="6357818"/>
    <d v="2017-07-21T00:00:00"/>
    <d v="1899-12-30T09:53:41"/>
    <d v="1899-12-30T09:59:44"/>
    <n v="21"/>
    <x v="0"/>
    <x v="0"/>
    <x v="0"/>
    <d v="1899-12-30T00:06:03"/>
    <n v="0"/>
    <n v="6"/>
    <n v="3"/>
    <n v="363"/>
  </r>
  <r>
    <s v="7123731"/>
    <d v="2017-07-21T00:00:00"/>
    <d v="1899-12-30T09:57:31"/>
    <d v="1899-12-30T09:59:38"/>
    <n v="21"/>
    <x v="0"/>
    <x v="0"/>
    <x v="0"/>
    <d v="1899-12-30T00:02:07"/>
    <n v="0"/>
    <n v="2"/>
    <n v="7"/>
    <n v="127"/>
  </r>
  <r>
    <s v="91907883"/>
    <d v="2017-07-21T00:00:00"/>
    <d v="1899-12-30T10:05:35"/>
    <d v="1899-12-30T10:15:11"/>
    <n v="21"/>
    <x v="1"/>
    <x v="1"/>
    <x v="0"/>
    <d v="1899-12-30T00:09:36"/>
    <n v="0"/>
    <n v="9"/>
    <n v="36"/>
    <n v="576"/>
  </r>
  <r>
    <s v="69734527"/>
    <d v="2017-07-21T00:00:00"/>
    <d v="1899-12-30T10:06:01"/>
    <d v="1899-12-30T10:21:37"/>
    <n v="21"/>
    <x v="1"/>
    <x v="1"/>
    <x v="0"/>
    <d v="1899-12-30T00:15:36"/>
    <n v="0"/>
    <n v="15"/>
    <n v="36"/>
    <n v="936"/>
  </r>
  <r>
    <s v="7536096"/>
    <d v="2017-07-21T00:00:00"/>
    <d v="1899-12-30T10:09:57"/>
    <d v="1899-12-30T10:22:28"/>
    <n v="21"/>
    <x v="0"/>
    <x v="0"/>
    <x v="0"/>
    <d v="1899-12-30T00:12:31"/>
    <n v="0"/>
    <n v="12"/>
    <n v="31"/>
    <n v="751"/>
  </r>
  <r>
    <s v="60158843"/>
    <d v="2017-07-21T00:00:00"/>
    <d v="1899-12-30T10:16:32"/>
    <d v="1899-12-30T10:30:30"/>
    <n v="21"/>
    <x v="1"/>
    <x v="1"/>
    <x v="0"/>
    <d v="1899-12-30T00:13:58"/>
    <n v="0"/>
    <n v="13"/>
    <n v="58"/>
    <n v="838"/>
  </r>
  <r>
    <s v="6942059"/>
    <d v="2017-07-21T00:00:00"/>
    <d v="1899-12-30T10:19:14"/>
    <d v="1899-12-30T10:19:38"/>
    <n v="21"/>
    <x v="0"/>
    <x v="0"/>
    <x v="0"/>
    <d v="1899-12-30T00:00:24"/>
    <n v="0"/>
    <n v="0"/>
    <n v="24"/>
    <n v="24"/>
  </r>
  <r>
    <s v="28282891"/>
    <d v="2017-07-21T00:00:00"/>
    <d v="1899-12-30T10:20:17"/>
    <d v="1899-12-30T10:35:27"/>
    <n v="21"/>
    <x v="1"/>
    <x v="1"/>
    <x v="0"/>
    <d v="1899-12-30T00:15:10"/>
    <n v="0"/>
    <n v="15"/>
    <n v="10"/>
    <n v="910"/>
  </r>
  <r>
    <s v="1617146"/>
    <d v="2017-07-21T00:00:00"/>
    <d v="1899-12-30T10:24:58"/>
    <d v="1899-12-30T10:34:12"/>
    <n v="21"/>
    <x v="0"/>
    <x v="0"/>
    <x v="0"/>
    <d v="1899-12-30T00:09:14"/>
    <n v="0"/>
    <n v="9"/>
    <n v="14"/>
    <n v="554"/>
  </r>
  <r>
    <s v="2186880"/>
    <d v="2017-07-21T00:00:00"/>
    <d v="1899-12-30T10:27:35"/>
    <d v="1899-12-30T10:41:32"/>
    <n v="21"/>
    <x v="0"/>
    <x v="0"/>
    <x v="0"/>
    <d v="1899-12-30T00:13:57"/>
    <n v="0"/>
    <n v="13"/>
    <n v="57"/>
    <n v="837"/>
  </r>
  <r>
    <s v="92461001"/>
    <d v="2017-07-21T00:00:00"/>
    <d v="1899-12-30T10:29:43"/>
    <d v="1899-12-30T10:46:07"/>
    <n v="21"/>
    <x v="1"/>
    <x v="1"/>
    <x v="0"/>
    <d v="1899-12-30T00:16:24"/>
    <n v="0"/>
    <n v="16"/>
    <n v="24"/>
    <n v="984"/>
  </r>
  <r>
    <s v="4657345"/>
    <d v="2017-07-21T00:00:00"/>
    <d v="1899-12-30T10:37:48"/>
    <d v="1899-12-30T10:51:42"/>
    <n v="21"/>
    <x v="0"/>
    <x v="0"/>
    <x v="0"/>
    <d v="1899-12-30T00:13:54"/>
    <n v="0"/>
    <n v="13"/>
    <n v="54"/>
    <n v="834"/>
  </r>
  <r>
    <s v="16775888"/>
    <d v="2017-07-21T00:00:00"/>
    <d v="1899-12-30T10:44:52"/>
    <d v="1899-12-30T10:55:54"/>
    <n v="21"/>
    <x v="1"/>
    <x v="1"/>
    <x v="0"/>
    <d v="1899-12-30T00:11:02"/>
    <n v="0"/>
    <n v="11"/>
    <n v="2"/>
    <n v="662"/>
  </r>
  <r>
    <s v="97953696"/>
    <d v="2017-07-21T00:00:00"/>
    <d v="1899-12-30T10:50:42"/>
    <d v="1899-12-30T11:01:20"/>
    <n v="21"/>
    <x v="1"/>
    <x v="1"/>
    <x v="0"/>
    <d v="1899-12-30T00:10:38"/>
    <n v="0"/>
    <n v="10"/>
    <n v="38"/>
    <n v="638"/>
  </r>
  <r>
    <s v="1166111"/>
    <d v="2017-07-21T00:00:00"/>
    <d v="1899-12-30T10:54:36"/>
    <d v="1899-12-30T11:06:39"/>
    <n v="21"/>
    <x v="0"/>
    <x v="0"/>
    <x v="0"/>
    <d v="1899-12-30T00:12:03"/>
    <n v="0"/>
    <n v="12"/>
    <n v="3"/>
    <n v="723"/>
  </r>
  <r>
    <s v="91907883"/>
    <d v="2017-07-21T00:00:00"/>
    <d v="1899-12-30T10:57:56"/>
    <d v="1899-12-30T10:58:44"/>
    <n v="21"/>
    <x v="1"/>
    <x v="1"/>
    <x v="0"/>
    <d v="1899-12-30T00:00:48"/>
    <n v="0"/>
    <n v="0"/>
    <n v="48"/>
    <n v="48"/>
  </r>
  <r>
    <s v="9225043"/>
    <d v="2017-07-21T00:00:00"/>
    <d v="1899-12-30T11:04:11"/>
    <d v="1899-12-30T11:06:31"/>
    <n v="21"/>
    <x v="0"/>
    <x v="0"/>
    <x v="0"/>
    <d v="1899-12-30T00:02:20"/>
    <n v="0"/>
    <n v="2"/>
    <n v="20"/>
    <n v="140"/>
  </r>
  <r>
    <s v="6408952"/>
    <d v="2017-07-21T00:00:00"/>
    <d v="1899-12-30T11:10:22"/>
    <d v="1899-12-30T11:20:11"/>
    <n v="21"/>
    <x v="0"/>
    <x v="0"/>
    <x v="0"/>
    <d v="1899-12-30T00:09:49"/>
    <n v="0"/>
    <n v="9"/>
    <n v="49"/>
    <n v="589"/>
  </r>
  <r>
    <s v="81010250"/>
    <d v="2017-07-21T00:00:00"/>
    <d v="1899-12-30T11:17:53"/>
    <d v="1899-12-30T11:20:15"/>
    <n v="21"/>
    <x v="1"/>
    <x v="1"/>
    <x v="0"/>
    <d v="1899-12-30T00:02:22"/>
    <n v="0"/>
    <n v="2"/>
    <n v="22"/>
    <n v="142"/>
  </r>
  <r>
    <s v="8596442"/>
    <d v="2017-07-21T00:00:00"/>
    <d v="1899-12-30T11:18:19"/>
    <d v="1899-12-30T11:31:22"/>
    <n v="21"/>
    <x v="0"/>
    <x v="0"/>
    <x v="0"/>
    <d v="1899-12-30T00:13:03"/>
    <n v="0"/>
    <n v="13"/>
    <n v="3"/>
    <n v="783"/>
  </r>
  <r>
    <s v="79890857"/>
    <d v="2017-07-21T00:00:00"/>
    <d v="1899-12-30T11:20:55"/>
    <d v="1899-12-30T11:28:59"/>
    <n v="21"/>
    <x v="1"/>
    <x v="1"/>
    <x v="0"/>
    <d v="1899-12-30T00:08:04"/>
    <n v="0"/>
    <n v="8"/>
    <n v="4"/>
    <n v="484"/>
  </r>
  <r>
    <s v="3804078"/>
    <d v="2017-07-21T00:00:00"/>
    <d v="1899-12-30T11:21:07"/>
    <d v="1899-12-30T11:34:42"/>
    <n v="21"/>
    <x v="0"/>
    <x v="0"/>
    <x v="0"/>
    <d v="1899-12-30T00:13:35"/>
    <n v="0"/>
    <n v="13"/>
    <n v="35"/>
    <n v="815"/>
  </r>
  <r>
    <s v="6312012"/>
    <d v="2017-07-21T00:00:00"/>
    <d v="1899-12-30T11:26:51"/>
    <d v="1899-12-30T11:40:58"/>
    <n v="21"/>
    <x v="0"/>
    <x v="0"/>
    <x v="0"/>
    <d v="1899-12-30T00:14:07"/>
    <n v="0"/>
    <n v="14"/>
    <n v="7"/>
    <n v="847"/>
  </r>
  <r>
    <s v="7322741"/>
    <d v="2017-07-21T00:00:00"/>
    <d v="1899-12-30T11:28:48"/>
    <d v="1899-12-30T11:45:27"/>
    <n v="21"/>
    <x v="0"/>
    <x v="0"/>
    <x v="0"/>
    <d v="1899-12-30T00:16:39"/>
    <n v="0"/>
    <n v="16"/>
    <n v="39"/>
    <n v="999"/>
  </r>
  <r>
    <s v="2354992"/>
    <d v="2017-07-21T00:00:00"/>
    <d v="1899-12-30T11:35:19"/>
    <d v="1899-12-30T11:35:27"/>
    <n v="21"/>
    <x v="0"/>
    <x v="0"/>
    <x v="0"/>
    <d v="1899-12-30T00:00:08"/>
    <n v="0"/>
    <n v="0"/>
    <n v="8"/>
    <n v="8"/>
  </r>
  <r>
    <s v="1766133"/>
    <d v="2017-07-21T00:00:00"/>
    <d v="1899-12-30T11:37:32"/>
    <d v="1899-12-30T11:42:31"/>
    <n v="21"/>
    <x v="0"/>
    <x v="0"/>
    <x v="0"/>
    <d v="1899-12-30T00:04:59"/>
    <n v="0"/>
    <n v="4"/>
    <n v="59"/>
    <n v="299"/>
  </r>
  <r>
    <s v="2922327"/>
    <d v="2017-07-21T00:00:00"/>
    <d v="1899-12-30T11:41:09"/>
    <d v="1899-12-30T11:55:11"/>
    <n v="21"/>
    <x v="0"/>
    <x v="0"/>
    <x v="0"/>
    <d v="1899-12-30T00:14:02"/>
    <n v="0"/>
    <n v="14"/>
    <n v="2"/>
    <n v="842"/>
  </r>
  <r>
    <s v="8679036"/>
    <d v="2017-07-21T00:00:00"/>
    <d v="1899-12-30T11:49:05"/>
    <d v="1899-12-30T11:51:06"/>
    <n v="21"/>
    <x v="0"/>
    <x v="0"/>
    <x v="0"/>
    <d v="1899-12-30T00:02:01"/>
    <n v="0"/>
    <n v="2"/>
    <n v="1"/>
    <n v="121"/>
  </r>
  <r>
    <s v="1469705"/>
    <d v="2017-07-21T00:00:00"/>
    <d v="1899-12-30T11:50:19"/>
    <d v="1899-12-30T12:05:04"/>
    <n v="21"/>
    <x v="0"/>
    <x v="0"/>
    <x v="0"/>
    <d v="1899-12-30T00:14:45"/>
    <n v="0"/>
    <n v="14"/>
    <n v="45"/>
    <n v="885"/>
  </r>
  <r>
    <s v="8079505"/>
    <d v="2017-07-21T00:00:00"/>
    <d v="1899-12-30T11:57:17"/>
    <d v="1899-12-30T12:09:24"/>
    <n v="21"/>
    <x v="0"/>
    <x v="0"/>
    <x v="0"/>
    <d v="1899-12-30T00:12:07"/>
    <n v="0"/>
    <n v="12"/>
    <n v="7"/>
    <n v="727"/>
  </r>
  <r>
    <s v="4661635"/>
    <d v="2017-07-21T00:00:00"/>
    <d v="1899-12-30T12:00:14"/>
    <d v="1899-12-30T12:07:18"/>
    <n v="21"/>
    <x v="0"/>
    <x v="0"/>
    <x v="0"/>
    <d v="1899-12-30T00:07:04"/>
    <n v="0"/>
    <n v="7"/>
    <n v="4"/>
    <n v="424"/>
  </r>
  <r>
    <s v="4497624"/>
    <d v="2017-07-21T00:00:00"/>
    <d v="1899-12-30T12:04:06"/>
    <d v="1899-12-30T12:20:38"/>
    <n v="21"/>
    <x v="0"/>
    <x v="0"/>
    <x v="0"/>
    <d v="1899-12-30T00:16:32"/>
    <n v="0"/>
    <n v="16"/>
    <n v="32"/>
    <n v="992"/>
  </r>
  <r>
    <s v="52468382"/>
    <d v="2017-07-21T00:00:00"/>
    <d v="1899-12-30T12:12:06"/>
    <d v="1899-12-30T12:13:57"/>
    <n v="21"/>
    <x v="1"/>
    <x v="1"/>
    <x v="0"/>
    <d v="1899-12-30T00:01:51"/>
    <n v="0"/>
    <n v="1"/>
    <n v="51"/>
    <n v="111"/>
  </r>
  <r>
    <s v="5687077"/>
    <d v="2017-07-21T00:00:00"/>
    <d v="1899-12-30T12:17:17"/>
    <d v="1899-12-30T12:32:27"/>
    <n v="21"/>
    <x v="0"/>
    <x v="0"/>
    <x v="0"/>
    <d v="1899-12-30T00:15:10"/>
    <n v="0"/>
    <n v="15"/>
    <n v="10"/>
    <n v="910"/>
  </r>
  <r>
    <s v="3914070"/>
    <d v="2017-07-21T00:00:00"/>
    <d v="1899-12-30T12:18:00"/>
    <d v="1899-12-30T12:20:14"/>
    <n v="21"/>
    <x v="0"/>
    <x v="0"/>
    <x v="0"/>
    <d v="1899-12-30T00:02:14"/>
    <n v="0"/>
    <n v="2"/>
    <n v="14"/>
    <n v="134"/>
  </r>
  <r>
    <s v="84684423"/>
    <d v="2017-07-21T00:00:00"/>
    <d v="1899-12-30T12:21:54"/>
    <d v="1899-12-30T12:27:38"/>
    <n v="21"/>
    <x v="1"/>
    <x v="1"/>
    <x v="0"/>
    <d v="1899-12-30T00:05:44"/>
    <n v="0"/>
    <n v="5"/>
    <n v="44"/>
    <n v="344"/>
  </r>
  <r>
    <s v="6493406"/>
    <d v="2017-07-21T00:00:00"/>
    <d v="1899-12-30T12:27:53"/>
    <d v="1899-12-30T12:36:51"/>
    <n v="21"/>
    <x v="0"/>
    <x v="0"/>
    <x v="0"/>
    <d v="1899-12-30T00:08:58"/>
    <n v="0"/>
    <n v="8"/>
    <n v="58"/>
    <n v="538"/>
  </r>
  <r>
    <s v="1563816"/>
    <d v="2017-07-21T00:00:00"/>
    <d v="1899-12-30T12:32:18"/>
    <d v="1899-12-30T12:38:37"/>
    <n v="21"/>
    <x v="0"/>
    <x v="0"/>
    <x v="0"/>
    <d v="1899-12-30T00:06:19"/>
    <n v="0"/>
    <n v="6"/>
    <n v="19"/>
    <n v="379"/>
  </r>
  <r>
    <s v="7779935"/>
    <d v="2017-07-21T00:00:00"/>
    <d v="1899-12-30T12:35:34"/>
    <d v="1899-12-30T12:46:21"/>
    <n v="21"/>
    <x v="0"/>
    <x v="0"/>
    <x v="0"/>
    <d v="1899-12-30T00:10:47"/>
    <n v="0"/>
    <n v="10"/>
    <n v="47"/>
    <n v="647"/>
  </r>
  <r>
    <s v="4429479"/>
    <d v="2017-07-21T00:00:00"/>
    <d v="1899-12-30T12:39:36"/>
    <d v="1899-12-30T12:43:42"/>
    <n v="21"/>
    <x v="0"/>
    <x v="0"/>
    <x v="0"/>
    <d v="1899-12-30T00:04:06"/>
    <n v="0"/>
    <n v="4"/>
    <n v="6"/>
    <n v="246"/>
  </r>
  <r>
    <s v="2963652"/>
    <d v="2017-07-21T00:00:00"/>
    <d v="1899-12-30T12:46:40"/>
    <d v="1899-12-30T12:54:31"/>
    <n v="21"/>
    <x v="0"/>
    <x v="0"/>
    <x v="0"/>
    <d v="1899-12-30T00:07:51"/>
    <n v="0"/>
    <n v="7"/>
    <n v="51"/>
    <n v="471"/>
  </r>
  <r>
    <s v="91032395"/>
    <d v="2017-07-21T00:00:00"/>
    <d v="1899-12-30T12:54:53"/>
    <d v="1899-12-30T13:02:52"/>
    <n v="21"/>
    <x v="1"/>
    <x v="1"/>
    <x v="0"/>
    <d v="1899-12-30T00:07:59"/>
    <n v="0"/>
    <n v="7"/>
    <n v="59"/>
    <n v="479"/>
  </r>
  <r>
    <s v="6999348"/>
    <d v="2017-07-21T00:00:00"/>
    <d v="1899-12-30T12:55:10"/>
    <d v="1899-12-30T12:57:35"/>
    <n v="21"/>
    <x v="0"/>
    <x v="0"/>
    <x v="0"/>
    <d v="1899-12-30T00:02:25"/>
    <n v="0"/>
    <n v="2"/>
    <n v="25"/>
    <n v="145"/>
  </r>
  <r>
    <s v="4424322"/>
    <d v="2017-07-21T00:00:00"/>
    <d v="1899-12-30T13:00:58"/>
    <d v="1899-12-30T13:14:08"/>
    <n v="21"/>
    <x v="0"/>
    <x v="0"/>
    <x v="0"/>
    <d v="1899-12-30T00:13:10"/>
    <n v="0"/>
    <n v="13"/>
    <n v="10"/>
    <n v="790"/>
  </r>
  <r>
    <s v="9500083"/>
    <d v="2017-07-21T00:00:00"/>
    <d v="1899-12-30T13:06:42"/>
    <d v="1899-12-30T13:21:24"/>
    <n v="21"/>
    <x v="0"/>
    <x v="0"/>
    <x v="0"/>
    <d v="1899-12-30T00:14:42"/>
    <n v="0"/>
    <n v="14"/>
    <n v="42"/>
    <n v="882"/>
  </r>
  <r>
    <s v="2912297"/>
    <d v="2017-07-21T00:00:00"/>
    <d v="1899-12-30T13:08:34"/>
    <d v="1899-12-30T13:18:23"/>
    <n v="21"/>
    <x v="0"/>
    <x v="0"/>
    <x v="0"/>
    <d v="1899-12-30T00:09:49"/>
    <n v="0"/>
    <n v="9"/>
    <n v="49"/>
    <n v="589"/>
  </r>
  <r>
    <s v="4303945"/>
    <d v="2017-07-21T00:00:00"/>
    <d v="1899-12-30T13:11:20"/>
    <d v="1899-12-30T13:23:17"/>
    <n v="21"/>
    <x v="0"/>
    <x v="0"/>
    <x v="0"/>
    <d v="1899-12-30T00:11:57"/>
    <n v="0"/>
    <n v="11"/>
    <n v="57"/>
    <n v="717"/>
  </r>
  <r>
    <s v="3264546470"/>
    <d v="2017-07-21T00:00:00"/>
    <d v="1899-12-30T13:16:29"/>
    <d v="1899-12-30T13:18:46"/>
    <n v="21"/>
    <x v="0"/>
    <x v="1"/>
    <x v="1"/>
    <d v="1899-12-30T00:02:17"/>
    <n v="0"/>
    <n v="2"/>
    <n v="17"/>
    <n v="137"/>
  </r>
  <r>
    <s v="7275091"/>
    <d v="2017-07-21T00:00:00"/>
    <d v="1899-12-30T13:21:24"/>
    <d v="1899-12-30T13:35:52"/>
    <n v="21"/>
    <x v="0"/>
    <x v="0"/>
    <x v="0"/>
    <d v="1899-12-30T00:14:28"/>
    <n v="0"/>
    <n v="14"/>
    <n v="28"/>
    <n v="868"/>
  </r>
  <r>
    <s v="9021766"/>
    <d v="2017-07-21T00:00:00"/>
    <d v="1899-12-30T13:22:48"/>
    <d v="1899-12-30T13:32:26"/>
    <n v="21"/>
    <x v="0"/>
    <x v="0"/>
    <x v="0"/>
    <d v="1899-12-30T00:09:38"/>
    <n v="0"/>
    <n v="9"/>
    <n v="38"/>
    <n v="578"/>
  </r>
  <r>
    <s v="1500342"/>
    <d v="2017-07-21T00:00:00"/>
    <d v="1899-12-30T13:30:41"/>
    <d v="1899-12-30T13:37:14"/>
    <n v="21"/>
    <x v="0"/>
    <x v="0"/>
    <x v="0"/>
    <d v="1899-12-30T00:06:33"/>
    <n v="0"/>
    <n v="6"/>
    <n v="33"/>
    <n v="393"/>
  </r>
  <r>
    <s v="7295667"/>
    <d v="2017-07-21T00:00:00"/>
    <d v="1899-12-30T13:34:44"/>
    <d v="1899-12-30T13:48:16"/>
    <n v="21"/>
    <x v="0"/>
    <x v="0"/>
    <x v="0"/>
    <d v="1899-12-30T00:13:32"/>
    <n v="0"/>
    <n v="13"/>
    <n v="32"/>
    <n v="812"/>
  </r>
  <r>
    <s v="5512237"/>
    <d v="2017-07-21T00:00:00"/>
    <d v="1899-12-30T13:42:47"/>
    <d v="1899-12-30T13:56:45"/>
    <n v="21"/>
    <x v="0"/>
    <x v="0"/>
    <x v="0"/>
    <d v="1899-12-30T00:13:58"/>
    <n v="0"/>
    <n v="13"/>
    <n v="58"/>
    <n v="838"/>
  </r>
  <r>
    <s v="22266436"/>
    <d v="2017-07-21T00:00:00"/>
    <d v="1899-12-30T13:48:43"/>
    <d v="1899-12-30T13:54:08"/>
    <n v="21"/>
    <x v="1"/>
    <x v="1"/>
    <x v="0"/>
    <d v="1899-12-30T00:05:25"/>
    <n v="0"/>
    <n v="5"/>
    <n v="25"/>
    <n v="325"/>
  </r>
  <r>
    <s v="60885211"/>
    <d v="2017-07-21T00:00:00"/>
    <d v="1899-12-30T13:52:44"/>
    <d v="1899-12-30T14:08:45"/>
    <n v="21"/>
    <x v="1"/>
    <x v="1"/>
    <x v="0"/>
    <d v="1899-12-30T00:16:01"/>
    <n v="0"/>
    <n v="16"/>
    <n v="1"/>
    <n v="961"/>
  </r>
  <r>
    <s v="4379415"/>
    <d v="2017-07-21T00:00:00"/>
    <d v="1899-12-30T13:54:58"/>
    <d v="1899-12-30T14:06:06"/>
    <n v="21"/>
    <x v="0"/>
    <x v="0"/>
    <x v="0"/>
    <d v="1899-12-30T00:11:08"/>
    <n v="0"/>
    <n v="11"/>
    <n v="8"/>
    <n v="668"/>
  </r>
  <r>
    <s v="22747425"/>
    <d v="2017-07-21T00:00:00"/>
    <d v="1899-12-30T14:02:42"/>
    <d v="1899-12-30T14:18:55"/>
    <n v="21"/>
    <x v="1"/>
    <x v="1"/>
    <x v="0"/>
    <d v="1899-12-30T00:16:13"/>
    <n v="0"/>
    <n v="16"/>
    <n v="13"/>
    <n v="973"/>
  </r>
  <r>
    <s v="3858766"/>
    <d v="2017-07-21T00:00:00"/>
    <d v="1899-12-30T14:09:59"/>
    <d v="1899-12-30T14:19:00"/>
    <n v="21"/>
    <x v="0"/>
    <x v="0"/>
    <x v="0"/>
    <d v="1899-12-30T00:09:01"/>
    <n v="0"/>
    <n v="9"/>
    <n v="1"/>
    <n v="541"/>
  </r>
  <r>
    <s v="6231537"/>
    <d v="2017-07-21T00:00:00"/>
    <d v="1899-12-30T14:15:23"/>
    <d v="1899-12-30T14:24:11"/>
    <n v="21"/>
    <x v="0"/>
    <x v="0"/>
    <x v="0"/>
    <d v="1899-12-30T00:08:48"/>
    <n v="0"/>
    <n v="8"/>
    <n v="48"/>
    <n v="528"/>
  </r>
  <r>
    <s v="1296262"/>
    <d v="2017-07-21T00:00:00"/>
    <d v="1899-12-30T14:19:52"/>
    <d v="1899-12-30T14:27:47"/>
    <n v="21"/>
    <x v="0"/>
    <x v="0"/>
    <x v="0"/>
    <d v="1899-12-30T00:07:55"/>
    <n v="0"/>
    <n v="7"/>
    <n v="55"/>
    <n v="475"/>
  </r>
  <r>
    <s v="6175467"/>
    <d v="2017-07-21T00:00:00"/>
    <d v="1899-12-30T14:26:40"/>
    <d v="1899-12-30T14:38:43"/>
    <n v="21"/>
    <x v="0"/>
    <x v="0"/>
    <x v="0"/>
    <d v="1899-12-30T00:12:03"/>
    <n v="0"/>
    <n v="12"/>
    <n v="3"/>
    <n v="723"/>
  </r>
  <r>
    <s v="6434255"/>
    <d v="2017-07-21T00:00:00"/>
    <d v="1899-12-30T14:26:50"/>
    <d v="1899-12-30T14:29:08"/>
    <n v="21"/>
    <x v="0"/>
    <x v="0"/>
    <x v="0"/>
    <d v="1899-12-30T00:02:18"/>
    <n v="0"/>
    <n v="2"/>
    <n v="18"/>
    <n v="138"/>
  </r>
  <r>
    <s v="2723614"/>
    <d v="2017-07-21T00:00:00"/>
    <d v="1899-12-30T14:30:42"/>
    <d v="1899-12-30T14:36:46"/>
    <n v="21"/>
    <x v="0"/>
    <x v="0"/>
    <x v="0"/>
    <d v="1899-12-30T00:06:04"/>
    <n v="0"/>
    <n v="6"/>
    <n v="4"/>
    <n v="364"/>
  </r>
  <r>
    <s v="92326393"/>
    <d v="2017-07-21T00:00:00"/>
    <d v="1899-12-30T14:35:16"/>
    <d v="1899-12-30T14:43:10"/>
    <n v="21"/>
    <x v="1"/>
    <x v="1"/>
    <x v="0"/>
    <d v="1899-12-30T00:07:54"/>
    <n v="0"/>
    <n v="7"/>
    <n v="54"/>
    <n v="474"/>
  </r>
  <r>
    <s v="5039266"/>
    <d v="2017-07-21T00:00:00"/>
    <d v="1899-12-30T14:41:33"/>
    <d v="1899-12-30T14:50:10"/>
    <n v="21"/>
    <x v="0"/>
    <x v="0"/>
    <x v="0"/>
    <d v="1899-12-30T00:08:37"/>
    <n v="0"/>
    <n v="8"/>
    <n v="37"/>
    <n v="517"/>
  </r>
  <r>
    <s v="3861280"/>
    <d v="2017-07-21T00:00:00"/>
    <d v="1899-12-30T14:45:15"/>
    <d v="1899-12-30T14:58:51"/>
    <n v="21"/>
    <x v="0"/>
    <x v="0"/>
    <x v="0"/>
    <d v="1899-12-30T00:13:36"/>
    <n v="0"/>
    <n v="13"/>
    <n v="36"/>
    <n v="816"/>
  </r>
  <r>
    <s v="3982833"/>
    <d v="2017-07-21T00:00:00"/>
    <d v="1899-12-30T14:48:21"/>
    <d v="1899-12-30T14:56:59"/>
    <n v="21"/>
    <x v="0"/>
    <x v="0"/>
    <x v="0"/>
    <d v="1899-12-30T00:08:38"/>
    <n v="0"/>
    <n v="8"/>
    <n v="38"/>
    <n v="518"/>
  </r>
  <r>
    <s v="5835972"/>
    <d v="2017-07-21T00:00:00"/>
    <d v="1899-12-30T14:53:47"/>
    <d v="1899-12-30T14:57:00"/>
    <n v="21"/>
    <x v="0"/>
    <x v="0"/>
    <x v="0"/>
    <d v="1899-12-30T00:03:13"/>
    <n v="0"/>
    <n v="3"/>
    <n v="13"/>
    <n v="193"/>
  </r>
  <r>
    <s v="98382147"/>
    <d v="2017-07-21T00:00:00"/>
    <d v="1899-12-30T14:59:47"/>
    <d v="1899-12-30T15:05:01"/>
    <n v="21"/>
    <x v="1"/>
    <x v="1"/>
    <x v="0"/>
    <d v="1899-12-30T00:05:14"/>
    <n v="0"/>
    <n v="5"/>
    <n v="14"/>
    <n v="314"/>
  </r>
  <r>
    <s v="9427353"/>
    <d v="2017-07-21T00:00:00"/>
    <d v="1899-12-30T15:01:37"/>
    <d v="1899-12-30T15:04:50"/>
    <n v="21"/>
    <x v="0"/>
    <x v="0"/>
    <x v="0"/>
    <d v="1899-12-30T00:03:13"/>
    <n v="0"/>
    <n v="3"/>
    <n v="13"/>
    <n v="193"/>
  </r>
  <r>
    <s v="11274735"/>
    <d v="2017-07-24T00:00:00"/>
    <d v="1899-12-30T08:04:12"/>
    <d v="1899-12-30T08:19:15"/>
    <n v="24"/>
    <x v="1"/>
    <x v="1"/>
    <x v="0"/>
    <d v="1899-12-30T00:15:03"/>
    <n v="0"/>
    <n v="15"/>
    <n v="3"/>
    <n v="903"/>
  </r>
  <r>
    <s v="9727873"/>
    <d v="2017-07-24T00:00:00"/>
    <d v="1899-12-30T08:05:41"/>
    <d v="1899-12-30T08:13:48"/>
    <n v="24"/>
    <x v="0"/>
    <x v="0"/>
    <x v="0"/>
    <d v="1899-12-30T00:08:07"/>
    <n v="0"/>
    <n v="8"/>
    <n v="7"/>
    <n v="487"/>
  </r>
  <r>
    <s v="4804872"/>
    <d v="2017-07-24T00:00:00"/>
    <d v="1899-12-30T08:09:59"/>
    <d v="1899-12-30T08:13:12"/>
    <n v="24"/>
    <x v="0"/>
    <x v="0"/>
    <x v="0"/>
    <d v="1899-12-30T00:03:13"/>
    <n v="0"/>
    <n v="3"/>
    <n v="13"/>
    <n v="193"/>
  </r>
  <r>
    <s v="22583033"/>
    <d v="2017-07-24T00:00:00"/>
    <d v="1899-12-30T08:16:44"/>
    <d v="1899-12-30T08:19:22"/>
    <n v="24"/>
    <x v="1"/>
    <x v="1"/>
    <x v="0"/>
    <d v="1899-12-30T00:02:38"/>
    <n v="0"/>
    <n v="2"/>
    <n v="38"/>
    <n v="158"/>
  </r>
  <r>
    <s v="4056070"/>
    <d v="2017-07-24T00:00:00"/>
    <d v="1899-12-30T08:21:14"/>
    <d v="1899-12-30T08:29:57"/>
    <n v="24"/>
    <x v="0"/>
    <x v="0"/>
    <x v="0"/>
    <d v="1899-12-30T00:08:43"/>
    <n v="0"/>
    <n v="8"/>
    <n v="43"/>
    <n v="523"/>
  </r>
  <r>
    <s v="2701816"/>
    <d v="2017-07-24T00:00:00"/>
    <d v="1899-12-30T08:22:16"/>
    <d v="1899-12-30T08:34:04"/>
    <n v="24"/>
    <x v="0"/>
    <x v="0"/>
    <x v="0"/>
    <d v="1899-12-30T00:11:48"/>
    <n v="0"/>
    <n v="11"/>
    <n v="48"/>
    <n v="708"/>
  </r>
  <r>
    <s v="20735440"/>
    <d v="2017-07-24T00:00:00"/>
    <d v="1899-12-30T08:24:36"/>
    <d v="1899-12-30T08:36:01"/>
    <n v="24"/>
    <x v="1"/>
    <x v="1"/>
    <x v="0"/>
    <d v="1899-12-30T00:11:25"/>
    <n v="0"/>
    <n v="11"/>
    <n v="25"/>
    <n v="685"/>
  </r>
  <r>
    <s v="9076015"/>
    <d v="2017-07-24T00:00:00"/>
    <d v="1899-12-30T08:25:52"/>
    <d v="1899-12-30T08:33:01"/>
    <n v="24"/>
    <x v="0"/>
    <x v="0"/>
    <x v="0"/>
    <d v="1899-12-30T00:07:09"/>
    <n v="0"/>
    <n v="7"/>
    <n v="9"/>
    <n v="429"/>
  </r>
  <r>
    <s v="11070759"/>
    <d v="2017-07-24T00:00:00"/>
    <d v="1899-12-30T08:33:25"/>
    <d v="1899-12-30T08:36:27"/>
    <n v="24"/>
    <x v="1"/>
    <x v="1"/>
    <x v="0"/>
    <d v="1899-12-30T00:03:02"/>
    <n v="0"/>
    <n v="3"/>
    <n v="2"/>
    <n v="182"/>
  </r>
  <r>
    <s v="22176115"/>
    <d v="2017-07-24T00:00:00"/>
    <d v="1899-12-30T08:38:17"/>
    <d v="1899-12-30T08:51:05"/>
    <n v="24"/>
    <x v="1"/>
    <x v="1"/>
    <x v="0"/>
    <d v="1899-12-30T00:12:48"/>
    <n v="0"/>
    <n v="12"/>
    <n v="48"/>
    <n v="768"/>
  </r>
  <r>
    <s v="7456918"/>
    <d v="2017-07-24T00:00:00"/>
    <d v="1899-12-30T08:39:17"/>
    <d v="1899-12-30T08:48:01"/>
    <n v="24"/>
    <x v="0"/>
    <x v="0"/>
    <x v="0"/>
    <d v="1899-12-30T00:08:44"/>
    <n v="0"/>
    <n v="8"/>
    <n v="44"/>
    <n v="524"/>
  </r>
  <r>
    <s v="6896787"/>
    <d v="2017-07-24T00:00:00"/>
    <d v="1899-12-30T08:41:54"/>
    <d v="1899-12-30T08:52:42"/>
    <n v="24"/>
    <x v="0"/>
    <x v="0"/>
    <x v="0"/>
    <d v="1899-12-30T00:10:48"/>
    <n v="0"/>
    <n v="10"/>
    <n v="48"/>
    <n v="648"/>
  </r>
  <r>
    <s v="6561564994"/>
    <d v="2017-07-24T00:00:00"/>
    <d v="1899-12-30T08:43:13"/>
    <d v="1899-12-30T08:52:21"/>
    <n v="24"/>
    <x v="0"/>
    <x v="1"/>
    <x v="1"/>
    <d v="1899-12-30T00:09:08"/>
    <n v="0"/>
    <n v="9"/>
    <n v="8"/>
    <n v="548"/>
  </r>
  <r>
    <s v="8414788"/>
    <d v="2017-07-24T00:00:00"/>
    <d v="1899-12-30T08:51:11"/>
    <d v="1899-12-30T08:59:11"/>
    <n v="24"/>
    <x v="0"/>
    <x v="0"/>
    <x v="0"/>
    <d v="1899-12-30T00:08:00"/>
    <n v="0"/>
    <n v="8"/>
    <n v="0"/>
    <n v="480"/>
  </r>
  <r>
    <s v="7896629"/>
    <d v="2017-07-24T00:00:00"/>
    <d v="1899-12-30T08:53:10"/>
    <d v="1899-12-30T09:05:08"/>
    <n v="24"/>
    <x v="0"/>
    <x v="0"/>
    <x v="0"/>
    <d v="1899-12-30T00:11:58"/>
    <n v="0"/>
    <n v="11"/>
    <n v="58"/>
    <n v="718"/>
  </r>
  <r>
    <s v="5970183"/>
    <d v="2017-07-24T00:00:00"/>
    <d v="1899-12-30T08:54:58"/>
    <d v="1899-12-30T08:56:21"/>
    <n v="24"/>
    <x v="0"/>
    <x v="0"/>
    <x v="0"/>
    <d v="1899-12-30T00:01:23"/>
    <n v="0"/>
    <n v="1"/>
    <n v="23"/>
    <n v="83"/>
  </r>
  <r>
    <s v="57891628"/>
    <d v="2017-07-24T00:00:00"/>
    <d v="1899-12-30T08:57:04"/>
    <d v="1899-12-30T09:13:09"/>
    <n v="24"/>
    <x v="1"/>
    <x v="1"/>
    <x v="0"/>
    <d v="1899-12-30T00:16:05"/>
    <n v="0"/>
    <n v="16"/>
    <n v="5"/>
    <n v="965"/>
  </r>
  <r>
    <s v="53378457"/>
    <d v="2017-07-24T00:00:00"/>
    <d v="1899-12-30T09:03:56"/>
    <d v="1899-12-30T09:17:00"/>
    <n v="24"/>
    <x v="1"/>
    <x v="1"/>
    <x v="0"/>
    <d v="1899-12-30T00:13:04"/>
    <n v="0"/>
    <n v="13"/>
    <n v="4"/>
    <n v="784"/>
  </r>
  <r>
    <s v="88666908"/>
    <d v="2017-07-24T00:00:00"/>
    <d v="1899-12-30T09:06:58"/>
    <d v="1899-12-30T09:20:35"/>
    <n v="24"/>
    <x v="1"/>
    <x v="1"/>
    <x v="0"/>
    <d v="1899-12-30T00:13:37"/>
    <n v="0"/>
    <n v="13"/>
    <n v="37"/>
    <n v="817"/>
  </r>
  <r>
    <s v="9279730"/>
    <d v="2017-07-24T00:00:00"/>
    <d v="1899-12-30T09:07:52"/>
    <d v="1899-12-30T09:19:15"/>
    <n v="24"/>
    <x v="0"/>
    <x v="0"/>
    <x v="0"/>
    <d v="1899-12-30T00:11:23"/>
    <n v="0"/>
    <n v="11"/>
    <n v="23"/>
    <n v="683"/>
  </r>
  <r>
    <s v="2928766"/>
    <d v="2017-07-24T00:00:00"/>
    <d v="1899-12-30T09:09:27"/>
    <d v="1899-12-30T09:20:39"/>
    <n v="24"/>
    <x v="0"/>
    <x v="0"/>
    <x v="0"/>
    <d v="1899-12-30T00:11:12"/>
    <n v="0"/>
    <n v="11"/>
    <n v="12"/>
    <n v="672"/>
  </r>
  <r>
    <s v="4334364"/>
    <d v="2017-07-24T00:00:00"/>
    <d v="1899-12-30T09:12:40"/>
    <d v="1899-12-30T09:27:09"/>
    <n v="24"/>
    <x v="0"/>
    <x v="0"/>
    <x v="0"/>
    <d v="1899-12-30T00:14:29"/>
    <n v="0"/>
    <n v="14"/>
    <n v="29"/>
    <n v="869"/>
  </r>
  <r>
    <s v="8405292"/>
    <d v="2017-07-24T00:00:00"/>
    <d v="1899-12-30T09:16:21"/>
    <d v="1899-12-30T09:27:03"/>
    <n v="24"/>
    <x v="0"/>
    <x v="0"/>
    <x v="0"/>
    <d v="1899-12-30T00:10:42"/>
    <n v="0"/>
    <n v="10"/>
    <n v="42"/>
    <n v="642"/>
  </r>
  <r>
    <s v="9870841"/>
    <d v="2017-07-24T00:00:00"/>
    <d v="1899-12-30T09:24:37"/>
    <d v="1899-12-30T09:31:17"/>
    <n v="24"/>
    <x v="0"/>
    <x v="0"/>
    <x v="0"/>
    <d v="1899-12-30T00:06:40"/>
    <n v="0"/>
    <n v="6"/>
    <n v="40"/>
    <n v="400"/>
  </r>
  <r>
    <s v="9722484"/>
    <d v="2017-07-24T00:00:00"/>
    <d v="1899-12-30T09:27:07"/>
    <d v="1899-12-30T09:30:41"/>
    <n v="24"/>
    <x v="0"/>
    <x v="0"/>
    <x v="0"/>
    <d v="1899-12-30T00:03:34"/>
    <n v="0"/>
    <n v="3"/>
    <n v="34"/>
    <n v="214"/>
  </r>
  <r>
    <s v="1159432"/>
    <d v="2017-07-24T00:00:00"/>
    <d v="1899-12-30T09:27:14"/>
    <d v="1899-12-30T09:28:29"/>
    <n v="24"/>
    <x v="0"/>
    <x v="0"/>
    <x v="0"/>
    <d v="1899-12-30T00:01:15"/>
    <n v="0"/>
    <n v="1"/>
    <n v="15"/>
    <n v="75"/>
  </r>
  <r>
    <s v="25194612"/>
    <d v="2017-07-24T00:00:00"/>
    <d v="1899-12-30T09:29:02"/>
    <d v="1899-12-30T09:44:21"/>
    <n v="24"/>
    <x v="1"/>
    <x v="1"/>
    <x v="0"/>
    <d v="1899-12-30T00:15:19"/>
    <n v="0"/>
    <n v="15"/>
    <n v="19"/>
    <n v="919"/>
  </r>
  <r>
    <s v="1117628"/>
    <d v="2017-07-24T00:00:00"/>
    <d v="1899-12-30T09:30:27"/>
    <d v="1899-12-30T09:35:40"/>
    <n v="24"/>
    <x v="0"/>
    <x v="0"/>
    <x v="0"/>
    <d v="1899-12-30T00:05:13"/>
    <n v="0"/>
    <n v="5"/>
    <n v="13"/>
    <n v="313"/>
  </r>
  <r>
    <s v="3624713"/>
    <d v="2017-07-24T00:00:00"/>
    <d v="1899-12-30T09:34:03"/>
    <d v="1899-12-30T09:42:21"/>
    <n v="24"/>
    <x v="0"/>
    <x v="0"/>
    <x v="0"/>
    <d v="1899-12-30T00:08:18"/>
    <n v="0"/>
    <n v="8"/>
    <n v="18"/>
    <n v="498"/>
  </r>
  <r>
    <s v="5616210"/>
    <d v="2017-07-24T00:00:00"/>
    <d v="1899-12-30T09:35:22"/>
    <d v="1899-12-30T09:47:34"/>
    <n v="24"/>
    <x v="0"/>
    <x v="0"/>
    <x v="0"/>
    <d v="1899-12-30T00:12:12"/>
    <n v="0"/>
    <n v="12"/>
    <n v="12"/>
    <n v="732"/>
  </r>
  <r>
    <s v="6772052"/>
    <d v="2017-07-24T00:00:00"/>
    <d v="1899-12-30T09:39:48"/>
    <d v="1899-12-30T09:47:53"/>
    <n v="24"/>
    <x v="0"/>
    <x v="0"/>
    <x v="0"/>
    <d v="1899-12-30T00:08:05"/>
    <n v="0"/>
    <n v="8"/>
    <n v="5"/>
    <n v="485"/>
  </r>
  <r>
    <s v="3305212"/>
    <d v="2017-07-24T00:00:00"/>
    <d v="1899-12-30T09:45:14"/>
    <d v="1899-12-30T09:53:06"/>
    <n v="24"/>
    <x v="0"/>
    <x v="0"/>
    <x v="0"/>
    <d v="1899-12-30T00:07:52"/>
    <n v="0"/>
    <n v="7"/>
    <n v="52"/>
    <n v="472"/>
  </r>
  <r>
    <s v="72701808"/>
    <d v="2017-07-24T00:00:00"/>
    <d v="1899-12-30T09:49:24"/>
    <d v="1899-12-30T10:04:21"/>
    <n v="24"/>
    <x v="1"/>
    <x v="1"/>
    <x v="0"/>
    <d v="1899-12-30T00:14:57"/>
    <n v="0"/>
    <n v="14"/>
    <n v="57"/>
    <n v="897"/>
  </r>
  <r>
    <s v="4285095"/>
    <d v="2017-07-24T00:00:00"/>
    <d v="1899-12-30T09:55:28"/>
    <d v="1899-12-30T10:01:47"/>
    <n v="24"/>
    <x v="0"/>
    <x v="0"/>
    <x v="0"/>
    <d v="1899-12-30T00:06:19"/>
    <n v="0"/>
    <n v="6"/>
    <n v="19"/>
    <n v="379"/>
  </r>
  <r>
    <s v="2585298"/>
    <d v="2017-07-24T00:00:00"/>
    <d v="1899-12-30T10:02:41"/>
    <d v="1899-12-30T10:08:26"/>
    <n v="24"/>
    <x v="0"/>
    <x v="0"/>
    <x v="0"/>
    <d v="1899-12-30T00:05:45"/>
    <n v="0"/>
    <n v="5"/>
    <n v="45"/>
    <n v="345"/>
  </r>
  <r>
    <s v="2947035"/>
    <d v="2017-07-24T00:00:00"/>
    <d v="1899-12-30T10:08:17"/>
    <d v="1899-12-30T10:17:14"/>
    <n v="24"/>
    <x v="0"/>
    <x v="0"/>
    <x v="0"/>
    <d v="1899-12-30T00:08:57"/>
    <n v="0"/>
    <n v="8"/>
    <n v="57"/>
    <n v="537"/>
  </r>
  <r>
    <s v="6615729"/>
    <d v="2017-07-24T00:00:00"/>
    <d v="1899-12-30T10:12:53"/>
    <d v="1899-12-30T10:16:19"/>
    <n v="24"/>
    <x v="0"/>
    <x v="0"/>
    <x v="0"/>
    <d v="1899-12-30T00:03:26"/>
    <n v="0"/>
    <n v="3"/>
    <n v="26"/>
    <n v="206"/>
  </r>
  <r>
    <s v="2135609"/>
    <d v="2017-07-24T00:00:00"/>
    <d v="1899-12-30T10:12:55"/>
    <d v="1899-12-30T10:14:27"/>
    <n v="24"/>
    <x v="0"/>
    <x v="0"/>
    <x v="0"/>
    <d v="1899-12-30T00:01:32"/>
    <n v="0"/>
    <n v="1"/>
    <n v="32"/>
    <n v="92"/>
  </r>
  <r>
    <s v="2697566"/>
    <d v="2017-07-24T00:00:00"/>
    <d v="1899-12-30T10:18:30"/>
    <d v="1899-12-30T10:34:27"/>
    <n v="24"/>
    <x v="0"/>
    <x v="0"/>
    <x v="0"/>
    <d v="1899-12-30T00:15:57"/>
    <n v="0"/>
    <n v="15"/>
    <n v="57"/>
    <n v="957"/>
  </r>
  <r>
    <s v="2569721"/>
    <d v="2017-07-24T00:00:00"/>
    <d v="1899-12-30T10:21:07"/>
    <d v="1899-12-30T10:30:11"/>
    <n v="24"/>
    <x v="0"/>
    <x v="0"/>
    <x v="0"/>
    <d v="1899-12-30T00:09:04"/>
    <n v="0"/>
    <n v="9"/>
    <n v="4"/>
    <n v="544"/>
  </r>
  <r>
    <s v="96375379"/>
    <d v="2017-07-24T00:00:00"/>
    <d v="1899-12-30T10:28:23"/>
    <d v="1899-12-30T10:41:11"/>
    <n v="24"/>
    <x v="1"/>
    <x v="1"/>
    <x v="0"/>
    <d v="1899-12-30T00:12:48"/>
    <n v="0"/>
    <n v="12"/>
    <n v="48"/>
    <n v="768"/>
  </r>
  <r>
    <s v="3968528766"/>
    <d v="2017-07-24T00:00:00"/>
    <d v="1899-12-30T10:34:46"/>
    <d v="1899-12-30T10:44:39"/>
    <n v="24"/>
    <x v="0"/>
    <x v="1"/>
    <x v="1"/>
    <d v="1899-12-30T00:09:53"/>
    <n v="0"/>
    <n v="9"/>
    <n v="53"/>
    <n v="593"/>
  </r>
  <r>
    <s v="8133585"/>
    <d v="2017-07-24T00:00:00"/>
    <d v="1899-12-30T10:36:16"/>
    <d v="1899-12-30T10:42:44"/>
    <n v="24"/>
    <x v="0"/>
    <x v="0"/>
    <x v="0"/>
    <d v="1899-12-30T00:06:28"/>
    <n v="0"/>
    <n v="6"/>
    <n v="28"/>
    <n v="388"/>
  </r>
  <r>
    <s v="45232967"/>
    <d v="2017-07-24T00:00:00"/>
    <d v="1899-12-30T10:42:40"/>
    <d v="1899-12-30T10:44:27"/>
    <n v="24"/>
    <x v="1"/>
    <x v="1"/>
    <x v="0"/>
    <d v="1899-12-30T00:01:47"/>
    <n v="0"/>
    <n v="1"/>
    <n v="47"/>
    <n v="107"/>
  </r>
  <r>
    <s v="8900603"/>
    <d v="2017-07-24T00:00:00"/>
    <d v="1899-12-30T10:43:24"/>
    <d v="1899-12-30T10:55:28"/>
    <n v="24"/>
    <x v="0"/>
    <x v="0"/>
    <x v="0"/>
    <d v="1899-12-30T00:12:04"/>
    <n v="0"/>
    <n v="12"/>
    <n v="4"/>
    <n v="724"/>
  </r>
  <r>
    <s v="9413315"/>
    <d v="2017-07-24T00:00:00"/>
    <d v="1899-12-30T10:46:36"/>
    <d v="1899-12-30T11:02:11"/>
    <n v="24"/>
    <x v="0"/>
    <x v="0"/>
    <x v="0"/>
    <d v="1899-12-30T00:15:35"/>
    <n v="0"/>
    <n v="15"/>
    <n v="35"/>
    <n v="935"/>
  </r>
  <r>
    <s v="9781981"/>
    <d v="2017-07-24T00:00:00"/>
    <d v="1899-12-30T10:53:39"/>
    <d v="1899-12-30T10:59:49"/>
    <n v="24"/>
    <x v="0"/>
    <x v="0"/>
    <x v="0"/>
    <d v="1899-12-30T00:06:10"/>
    <n v="0"/>
    <n v="6"/>
    <n v="10"/>
    <n v="370"/>
  </r>
  <r>
    <s v="9527543"/>
    <d v="2017-07-24T00:00:00"/>
    <d v="1899-12-30T10:54:56"/>
    <d v="1899-12-30T11:00:26"/>
    <n v="24"/>
    <x v="0"/>
    <x v="0"/>
    <x v="0"/>
    <d v="1899-12-30T00:05:30"/>
    <n v="0"/>
    <n v="5"/>
    <n v="30"/>
    <n v="330"/>
  </r>
  <r>
    <s v="91626903"/>
    <d v="2017-07-24T00:00:00"/>
    <d v="1899-12-30T11:01:24"/>
    <d v="1899-12-30T11:15:09"/>
    <n v="24"/>
    <x v="1"/>
    <x v="1"/>
    <x v="0"/>
    <d v="1899-12-30T00:13:45"/>
    <n v="0"/>
    <n v="13"/>
    <n v="45"/>
    <n v="825"/>
  </r>
  <r>
    <s v="1475008"/>
    <d v="2017-07-24T00:00:00"/>
    <d v="1899-12-30T11:09:27"/>
    <d v="1899-12-30T11:24:26"/>
    <n v="24"/>
    <x v="0"/>
    <x v="0"/>
    <x v="0"/>
    <d v="1899-12-30T00:14:59"/>
    <n v="0"/>
    <n v="14"/>
    <n v="59"/>
    <n v="899"/>
  </r>
  <r>
    <s v="4767842"/>
    <d v="2017-07-24T00:00:00"/>
    <d v="1899-12-30T11:16:23"/>
    <d v="1899-12-30T11:18:29"/>
    <n v="24"/>
    <x v="0"/>
    <x v="0"/>
    <x v="0"/>
    <d v="1899-12-30T00:02:06"/>
    <n v="0"/>
    <n v="2"/>
    <n v="6"/>
    <n v="126"/>
  </r>
  <r>
    <s v="64586869"/>
    <d v="2017-07-24T00:00:00"/>
    <d v="1899-12-30T11:19:31"/>
    <d v="1899-12-30T11:20:33"/>
    <n v="24"/>
    <x v="1"/>
    <x v="1"/>
    <x v="0"/>
    <d v="1899-12-30T00:01:02"/>
    <n v="0"/>
    <n v="1"/>
    <n v="2"/>
    <n v="62"/>
  </r>
  <r>
    <s v="7066389"/>
    <d v="2017-07-24T00:00:00"/>
    <d v="1899-12-30T11:25:18"/>
    <d v="1899-12-30T11:25:45"/>
    <n v="24"/>
    <x v="0"/>
    <x v="0"/>
    <x v="0"/>
    <d v="1899-12-30T00:00:27"/>
    <n v="0"/>
    <n v="0"/>
    <n v="27"/>
    <n v="27"/>
  </r>
  <r>
    <s v="28791070"/>
    <d v="2017-07-24T00:00:00"/>
    <d v="1899-12-30T11:32:23"/>
    <d v="1899-12-30T11:47:33"/>
    <n v="24"/>
    <x v="1"/>
    <x v="1"/>
    <x v="0"/>
    <d v="1899-12-30T00:15:10"/>
    <n v="0"/>
    <n v="15"/>
    <n v="10"/>
    <n v="910"/>
  </r>
  <r>
    <s v="5094248"/>
    <d v="2017-07-24T00:00:00"/>
    <d v="1899-12-30T11:36:22"/>
    <d v="1899-12-30T11:45:06"/>
    <n v="24"/>
    <x v="0"/>
    <x v="0"/>
    <x v="0"/>
    <d v="1899-12-30T00:08:44"/>
    <n v="0"/>
    <n v="8"/>
    <n v="44"/>
    <n v="524"/>
  </r>
  <r>
    <s v="44882393"/>
    <d v="2017-07-24T00:00:00"/>
    <d v="1899-12-30T11:40:47"/>
    <d v="1899-12-30T11:53:13"/>
    <n v="24"/>
    <x v="1"/>
    <x v="1"/>
    <x v="0"/>
    <d v="1899-12-30T00:12:26"/>
    <n v="0"/>
    <n v="12"/>
    <n v="26"/>
    <n v="746"/>
  </r>
  <r>
    <s v="29391132"/>
    <d v="2017-07-24T00:00:00"/>
    <d v="1899-12-30T11:42:18"/>
    <d v="1899-12-30T11:54:26"/>
    <n v="24"/>
    <x v="1"/>
    <x v="1"/>
    <x v="0"/>
    <d v="1899-12-30T00:12:08"/>
    <n v="0"/>
    <n v="12"/>
    <n v="8"/>
    <n v="728"/>
  </r>
  <r>
    <s v="9892639"/>
    <d v="2017-07-24T00:00:00"/>
    <d v="1899-12-30T11:43:15"/>
    <d v="1899-12-30T11:44:04"/>
    <n v="24"/>
    <x v="0"/>
    <x v="0"/>
    <x v="0"/>
    <d v="1899-12-30T00:00:49"/>
    <n v="0"/>
    <n v="0"/>
    <n v="49"/>
    <n v="49"/>
  </r>
  <r>
    <s v="3979295"/>
    <d v="2017-07-24T00:00:00"/>
    <d v="1899-12-30T11:46:30"/>
    <d v="1899-12-30T11:56:39"/>
    <n v="24"/>
    <x v="0"/>
    <x v="0"/>
    <x v="0"/>
    <d v="1899-12-30T00:10:09"/>
    <n v="0"/>
    <n v="10"/>
    <n v="9"/>
    <n v="609"/>
  </r>
  <r>
    <s v="8471219"/>
    <d v="2017-07-24T00:00:00"/>
    <d v="1899-12-30T11:48:54"/>
    <d v="1899-12-30T11:53:35"/>
    <n v="24"/>
    <x v="0"/>
    <x v="0"/>
    <x v="0"/>
    <d v="1899-12-30T00:04:41"/>
    <n v="0"/>
    <n v="4"/>
    <n v="41"/>
    <n v="281"/>
  </r>
  <r>
    <s v="5631380"/>
    <d v="2017-07-24T00:00:00"/>
    <d v="1899-12-30T11:49:33"/>
    <d v="1899-12-30T12:04:33"/>
    <n v="24"/>
    <x v="0"/>
    <x v="0"/>
    <x v="0"/>
    <d v="1899-12-30T00:15:00"/>
    <n v="0"/>
    <n v="15"/>
    <n v="0"/>
    <n v="900"/>
  </r>
  <r>
    <s v="6309138"/>
    <d v="2017-07-24T00:00:00"/>
    <d v="1899-12-30T11:51:36"/>
    <d v="1899-12-30T11:52:18"/>
    <n v="24"/>
    <x v="0"/>
    <x v="0"/>
    <x v="0"/>
    <d v="1899-12-30T00:00:42"/>
    <n v="0"/>
    <n v="0"/>
    <n v="42"/>
    <n v="42"/>
  </r>
  <r>
    <s v="72287838"/>
    <d v="2017-07-24T00:00:00"/>
    <d v="1899-12-30T11:54:43"/>
    <d v="1899-12-30T12:03:01"/>
    <n v="24"/>
    <x v="1"/>
    <x v="1"/>
    <x v="0"/>
    <d v="1899-12-30T00:08:18"/>
    <n v="0"/>
    <n v="8"/>
    <n v="18"/>
    <n v="498"/>
  </r>
  <r>
    <s v="2515441"/>
    <d v="2017-07-24T00:00:00"/>
    <d v="1899-12-30T11:57:57"/>
    <d v="1899-12-30T12:02:49"/>
    <n v="24"/>
    <x v="0"/>
    <x v="0"/>
    <x v="0"/>
    <d v="1899-12-30T00:04:52"/>
    <n v="0"/>
    <n v="4"/>
    <n v="52"/>
    <n v="292"/>
  </r>
  <r>
    <s v="8056387"/>
    <d v="2017-07-24T00:00:00"/>
    <d v="1899-12-30T12:04:25"/>
    <d v="1899-12-30T12:19:12"/>
    <n v="24"/>
    <x v="0"/>
    <x v="0"/>
    <x v="0"/>
    <d v="1899-12-30T00:14:47"/>
    <n v="0"/>
    <n v="14"/>
    <n v="47"/>
    <n v="887"/>
  </r>
  <r>
    <s v="5489867"/>
    <d v="2017-07-24T00:00:00"/>
    <d v="1899-12-30T12:08:24"/>
    <d v="1899-12-30T12:20:16"/>
    <n v="24"/>
    <x v="0"/>
    <x v="0"/>
    <x v="0"/>
    <d v="1899-12-30T00:11:52"/>
    <n v="0"/>
    <n v="11"/>
    <n v="52"/>
    <n v="712"/>
  </r>
  <r>
    <s v="5528648"/>
    <d v="2017-07-24T00:00:00"/>
    <d v="1899-12-30T12:08:48"/>
    <d v="1899-12-30T12:19:30"/>
    <n v="24"/>
    <x v="0"/>
    <x v="0"/>
    <x v="0"/>
    <d v="1899-12-30T00:10:42"/>
    <n v="0"/>
    <n v="10"/>
    <n v="42"/>
    <n v="642"/>
  </r>
  <r>
    <s v="4293872"/>
    <d v="2017-07-24T00:00:00"/>
    <d v="1899-12-30T12:10:17"/>
    <d v="1899-12-30T12:17:45"/>
    <n v="24"/>
    <x v="0"/>
    <x v="0"/>
    <x v="0"/>
    <d v="1899-12-30T00:07:28"/>
    <n v="0"/>
    <n v="7"/>
    <n v="28"/>
    <n v="448"/>
  </r>
  <r>
    <s v="99625946"/>
    <d v="2017-07-24T00:00:00"/>
    <d v="1899-12-30T12:18:18"/>
    <d v="1899-12-30T12:34:40"/>
    <n v="24"/>
    <x v="1"/>
    <x v="1"/>
    <x v="0"/>
    <d v="1899-12-30T00:16:22"/>
    <n v="0"/>
    <n v="16"/>
    <n v="22"/>
    <n v="982"/>
  </r>
  <r>
    <s v="9827875"/>
    <d v="2017-07-24T00:00:00"/>
    <d v="1899-12-30T12:21:47"/>
    <d v="1899-12-30T12:28:09"/>
    <n v="24"/>
    <x v="0"/>
    <x v="0"/>
    <x v="0"/>
    <d v="1899-12-30T00:06:22"/>
    <n v="0"/>
    <n v="6"/>
    <n v="22"/>
    <n v="382"/>
  </r>
  <r>
    <s v="40120881"/>
    <d v="2017-07-24T00:00:00"/>
    <d v="1899-12-30T12:25:09"/>
    <d v="1899-12-30T12:38:41"/>
    <n v="24"/>
    <x v="1"/>
    <x v="1"/>
    <x v="0"/>
    <d v="1899-12-30T00:13:32"/>
    <n v="0"/>
    <n v="13"/>
    <n v="32"/>
    <n v="812"/>
  </r>
  <r>
    <s v="42373338"/>
    <d v="2017-07-24T00:00:00"/>
    <d v="1899-12-30T12:28:16"/>
    <d v="1899-12-30T12:43:38"/>
    <n v="24"/>
    <x v="1"/>
    <x v="1"/>
    <x v="0"/>
    <d v="1899-12-30T00:15:22"/>
    <n v="0"/>
    <n v="15"/>
    <n v="22"/>
    <n v="922"/>
  </r>
  <r>
    <s v="39697250"/>
    <d v="2017-07-24T00:00:00"/>
    <d v="1899-12-30T12:36:18"/>
    <d v="1899-12-30T12:41:17"/>
    <n v="24"/>
    <x v="1"/>
    <x v="1"/>
    <x v="0"/>
    <d v="1899-12-30T00:04:59"/>
    <n v="0"/>
    <n v="4"/>
    <n v="59"/>
    <n v="299"/>
  </r>
  <r>
    <s v="55464931"/>
    <d v="2017-07-24T00:00:00"/>
    <d v="1899-12-30T12:41:04"/>
    <d v="1899-12-30T12:48:14"/>
    <n v="24"/>
    <x v="1"/>
    <x v="1"/>
    <x v="0"/>
    <d v="1899-12-30T00:07:10"/>
    <n v="0"/>
    <n v="7"/>
    <n v="10"/>
    <n v="430"/>
  </r>
  <r>
    <s v="3616291"/>
    <d v="2017-07-24T00:00:00"/>
    <d v="1899-12-30T12:49:01"/>
    <d v="1899-12-30T13:05:21"/>
    <n v="24"/>
    <x v="0"/>
    <x v="0"/>
    <x v="0"/>
    <d v="1899-12-30T00:16:20"/>
    <n v="0"/>
    <n v="16"/>
    <n v="20"/>
    <n v="980"/>
  </r>
  <r>
    <s v="3473734"/>
    <d v="2017-07-24T00:00:00"/>
    <d v="1899-12-30T12:56:52"/>
    <d v="1899-12-30T13:09:46"/>
    <n v="24"/>
    <x v="0"/>
    <x v="0"/>
    <x v="0"/>
    <d v="1899-12-30T00:12:54"/>
    <n v="0"/>
    <n v="12"/>
    <n v="54"/>
    <n v="774"/>
  </r>
  <r>
    <s v="63492662"/>
    <d v="2017-07-24T00:00:00"/>
    <d v="1899-12-30T12:58:28"/>
    <d v="1899-12-30T13:01:04"/>
    <n v="24"/>
    <x v="1"/>
    <x v="1"/>
    <x v="0"/>
    <d v="1899-12-30T00:02:36"/>
    <n v="0"/>
    <n v="2"/>
    <n v="36"/>
    <n v="156"/>
  </r>
  <r>
    <s v="2104331"/>
    <d v="2017-07-24T00:00:00"/>
    <d v="1899-12-30T13:03:31"/>
    <d v="1899-12-30T13:14:59"/>
    <n v="24"/>
    <x v="0"/>
    <x v="0"/>
    <x v="0"/>
    <d v="1899-12-30T00:11:28"/>
    <n v="0"/>
    <n v="11"/>
    <n v="28"/>
    <n v="688"/>
  </r>
  <r>
    <s v="9555643"/>
    <d v="2017-07-24T00:00:00"/>
    <d v="1899-12-30T13:04:29"/>
    <d v="1899-12-30T13:13:32"/>
    <n v="24"/>
    <x v="0"/>
    <x v="0"/>
    <x v="0"/>
    <d v="1899-12-30T00:09:03"/>
    <n v="0"/>
    <n v="9"/>
    <n v="3"/>
    <n v="543"/>
  </r>
  <r>
    <s v="5220235"/>
    <d v="2017-07-24T00:00:00"/>
    <d v="1899-12-30T13:08:17"/>
    <d v="1899-12-30T13:10:47"/>
    <n v="24"/>
    <x v="0"/>
    <x v="0"/>
    <x v="0"/>
    <d v="1899-12-30T00:02:30"/>
    <n v="0"/>
    <n v="2"/>
    <n v="30"/>
    <n v="150"/>
  </r>
  <r>
    <s v="26254490"/>
    <d v="2017-07-24T00:00:00"/>
    <d v="1899-12-30T13:08:44"/>
    <d v="1899-12-30T13:13:04"/>
    <n v="24"/>
    <x v="1"/>
    <x v="1"/>
    <x v="0"/>
    <d v="1899-12-30T00:04:20"/>
    <n v="0"/>
    <n v="4"/>
    <n v="20"/>
    <n v="260"/>
  </r>
  <r>
    <s v="26463662"/>
    <d v="2017-07-24T00:00:00"/>
    <d v="1899-12-30T13:14:13"/>
    <d v="1899-12-30T13:27:42"/>
    <n v="24"/>
    <x v="1"/>
    <x v="1"/>
    <x v="0"/>
    <d v="1899-12-30T00:13:29"/>
    <n v="0"/>
    <n v="13"/>
    <n v="29"/>
    <n v="809"/>
  </r>
  <r>
    <s v="2853860"/>
    <d v="2017-07-24T00:00:00"/>
    <d v="1899-12-30T13:19:05"/>
    <d v="1899-12-30T13:23:20"/>
    <n v="24"/>
    <x v="0"/>
    <x v="0"/>
    <x v="0"/>
    <d v="1899-12-30T00:04:15"/>
    <n v="0"/>
    <n v="4"/>
    <n v="15"/>
    <n v="255"/>
  </r>
  <r>
    <s v="1829028"/>
    <d v="2017-07-24T00:00:00"/>
    <d v="1899-12-30T13:26:49"/>
    <d v="1899-12-30T13:42:39"/>
    <n v="24"/>
    <x v="0"/>
    <x v="0"/>
    <x v="0"/>
    <d v="1899-12-30T00:15:50"/>
    <n v="0"/>
    <n v="15"/>
    <n v="50"/>
    <n v="950"/>
  </r>
  <r>
    <s v="1365581"/>
    <d v="2017-07-24T00:00:00"/>
    <d v="1899-12-30T13:29:14"/>
    <d v="1899-12-30T13:41:05"/>
    <n v="24"/>
    <x v="0"/>
    <x v="0"/>
    <x v="0"/>
    <d v="1899-12-30T00:11:51"/>
    <n v="0"/>
    <n v="11"/>
    <n v="51"/>
    <n v="711"/>
  </r>
  <r>
    <s v="66800387"/>
    <d v="2017-07-24T00:00:00"/>
    <d v="1899-12-30T13:31:25"/>
    <d v="1899-12-30T13:37:24"/>
    <n v="24"/>
    <x v="1"/>
    <x v="1"/>
    <x v="0"/>
    <d v="1899-12-30T00:05:59"/>
    <n v="0"/>
    <n v="5"/>
    <n v="59"/>
    <n v="359"/>
  </r>
  <r>
    <s v="9282666"/>
    <d v="2017-07-24T00:00:00"/>
    <d v="1899-12-30T13:39:04"/>
    <d v="1899-12-30T13:39:51"/>
    <n v="24"/>
    <x v="0"/>
    <x v="0"/>
    <x v="0"/>
    <d v="1899-12-30T00:00:47"/>
    <n v="0"/>
    <n v="0"/>
    <n v="47"/>
    <n v="47"/>
  </r>
  <r>
    <s v="7994769"/>
    <d v="2017-07-24T00:00:00"/>
    <d v="1899-12-30T13:40:31"/>
    <d v="1899-12-30T13:52:42"/>
    <n v="24"/>
    <x v="0"/>
    <x v="0"/>
    <x v="0"/>
    <d v="1899-12-30T00:12:11"/>
    <n v="0"/>
    <n v="12"/>
    <n v="11"/>
    <n v="731"/>
  </r>
  <r>
    <s v="3638038"/>
    <d v="2017-07-24T00:00:00"/>
    <d v="1899-12-30T13:44:35"/>
    <d v="1899-12-30T13:52:59"/>
    <n v="24"/>
    <x v="0"/>
    <x v="0"/>
    <x v="0"/>
    <d v="1899-12-30T00:08:24"/>
    <n v="0"/>
    <n v="8"/>
    <n v="24"/>
    <n v="504"/>
  </r>
  <r>
    <s v="5221005"/>
    <d v="2017-07-24T00:00:00"/>
    <d v="1899-12-30T13:45:26"/>
    <d v="1899-12-30T13:47:27"/>
    <n v="24"/>
    <x v="0"/>
    <x v="0"/>
    <x v="0"/>
    <d v="1899-12-30T00:02:01"/>
    <n v="0"/>
    <n v="2"/>
    <n v="1"/>
    <n v="121"/>
  </r>
  <r>
    <s v="3150344"/>
    <d v="2017-07-24T00:00:00"/>
    <d v="1899-12-30T13:45:27"/>
    <d v="1899-12-30T13:56:29"/>
    <n v="24"/>
    <x v="0"/>
    <x v="0"/>
    <x v="0"/>
    <d v="1899-12-30T00:11:02"/>
    <n v="0"/>
    <n v="11"/>
    <n v="2"/>
    <n v="662"/>
  </r>
  <r>
    <s v="2780765"/>
    <d v="2017-07-24T00:00:00"/>
    <d v="1899-12-30T13:49:11"/>
    <d v="1899-12-30T13:50:47"/>
    <n v="24"/>
    <x v="0"/>
    <x v="0"/>
    <x v="0"/>
    <d v="1899-12-30T00:01:36"/>
    <n v="0"/>
    <n v="1"/>
    <n v="36"/>
    <n v="96"/>
  </r>
  <r>
    <s v="3720500"/>
    <d v="2017-07-24T00:00:00"/>
    <d v="1899-12-30T13:50:19"/>
    <d v="1899-12-30T13:58:48"/>
    <n v="24"/>
    <x v="0"/>
    <x v="0"/>
    <x v="0"/>
    <d v="1899-12-30T00:08:29"/>
    <n v="0"/>
    <n v="8"/>
    <n v="29"/>
    <n v="509"/>
  </r>
  <r>
    <s v="89419064"/>
    <d v="2017-07-24T00:00:00"/>
    <d v="1899-12-30T13:53:03"/>
    <d v="1899-12-30T14:01:46"/>
    <n v="24"/>
    <x v="1"/>
    <x v="1"/>
    <x v="0"/>
    <d v="1899-12-30T00:08:43"/>
    <n v="0"/>
    <n v="8"/>
    <n v="43"/>
    <n v="523"/>
  </r>
  <r>
    <s v="9961121"/>
    <d v="2017-07-24T00:00:00"/>
    <d v="1899-12-30T13:59:35"/>
    <d v="1899-12-30T14:02:40"/>
    <n v="24"/>
    <x v="0"/>
    <x v="0"/>
    <x v="0"/>
    <d v="1899-12-30T00:03:05"/>
    <n v="0"/>
    <n v="3"/>
    <n v="5"/>
    <n v="185"/>
  </r>
  <r>
    <s v="5303411"/>
    <d v="2017-07-24T00:00:00"/>
    <d v="1899-12-30T14:04:36"/>
    <d v="1899-12-30T14:12:10"/>
    <n v="24"/>
    <x v="0"/>
    <x v="0"/>
    <x v="0"/>
    <d v="1899-12-30T00:07:34"/>
    <n v="0"/>
    <n v="7"/>
    <n v="34"/>
    <n v="454"/>
  </r>
  <r>
    <s v="4657345"/>
    <d v="2017-07-24T00:00:00"/>
    <d v="1899-12-30T14:09:20"/>
    <d v="1899-12-30T14:10:08"/>
    <n v="24"/>
    <x v="0"/>
    <x v="0"/>
    <x v="0"/>
    <d v="1899-12-30T00:00:48"/>
    <n v="0"/>
    <n v="0"/>
    <n v="48"/>
    <n v="48"/>
  </r>
  <r>
    <s v="5850216"/>
    <d v="2017-07-24T00:00:00"/>
    <d v="1899-12-30T14:14:17"/>
    <d v="1899-12-30T14:22:05"/>
    <n v="24"/>
    <x v="0"/>
    <x v="0"/>
    <x v="0"/>
    <d v="1899-12-30T00:07:48"/>
    <n v="0"/>
    <n v="7"/>
    <n v="48"/>
    <n v="468"/>
  </r>
  <r>
    <s v="4927402"/>
    <d v="2017-07-24T00:00:00"/>
    <d v="1899-12-30T14:14:40"/>
    <d v="1899-12-30T14:26:21"/>
    <n v="24"/>
    <x v="0"/>
    <x v="0"/>
    <x v="0"/>
    <d v="1899-12-30T00:11:41"/>
    <n v="0"/>
    <n v="11"/>
    <n v="41"/>
    <n v="701"/>
  </r>
  <r>
    <s v="60113139"/>
    <d v="2017-07-24T00:00:00"/>
    <d v="1899-12-30T14:19:09"/>
    <d v="1899-12-30T14:29:11"/>
    <n v="24"/>
    <x v="1"/>
    <x v="1"/>
    <x v="0"/>
    <d v="1899-12-30T00:10:02"/>
    <n v="0"/>
    <n v="10"/>
    <n v="2"/>
    <n v="602"/>
  </r>
  <r>
    <s v="2644526"/>
    <d v="2017-07-24T00:00:00"/>
    <d v="1899-12-30T14:22:03"/>
    <d v="1899-12-30T14:32:09"/>
    <n v="24"/>
    <x v="0"/>
    <x v="0"/>
    <x v="0"/>
    <d v="1899-12-30T00:10:06"/>
    <n v="0"/>
    <n v="10"/>
    <n v="6"/>
    <n v="606"/>
  </r>
  <r>
    <s v="7226610"/>
    <d v="2017-07-24T00:00:00"/>
    <d v="1899-12-30T14:24:50"/>
    <d v="1899-12-30T14:39:28"/>
    <n v="24"/>
    <x v="0"/>
    <x v="0"/>
    <x v="0"/>
    <d v="1899-12-30T00:14:38"/>
    <n v="0"/>
    <n v="14"/>
    <n v="38"/>
    <n v="878"/>
  </r>
  <r>
    <s v="9328179"/>
    <d v="2017-07-24T00:00:00"/>
    <d v="1899-12-30T14:27:03"/>
    <d v="1899-12-30T14:28:04"/>
    <n v="24"/>
    <x v="0"/>
    <x v="0"/>
    <x v="0"/>
    <d v="1899-12-30T00:01:01"/>
    <n v="0"/>
    <n v="1"/>
    <n v="1"/>
    <n v="61"/>
  </r>
  <r>
    <s v="7457716"/>
    <d v="2017-07-24T00:00:00"/>
    <d v="1899-12-30T14:33:53"/>
    <d v="1899-12-30T14:40:36"/>
    <n v="24"/>
    <x v="0"/>
    <x v="0"/>
    <x v="0"/>
    <d v="1899-12-30T00:06:43"/>
    <n v="0"/>
    <n v="6"/>
    <n v="43"/>
    <n v="403"/>
  </r>
  <r>
    <s v="1739364"/>
    <d v="2017-07-24T00:00:00"/>
    <d v="1899-12-30T14:39:51"/>
    <d v="1899-12-30T14:53:50"/>
    <n v="24"/>
    <x v="0"/>
    <x v="0"/>
    <x v="0"/>
    <d v="1899-12-30T00:13:59"/>
    <n v="0"/>
    <n v="13"/>
    <n v="59"/>
    <n v="839"/>
  </r>
  <r>
    <s v="1677537"/>
    <d v="2017-07-24T00:00:00"/>
    <d v="1899-12-30T14:45:11"/>
    <d v="1899-12-30T14:56:09"/>
    <n v="24"/>
    <x v="0"/>
    <x v="0"/>
    <x v="0"/>
    <d v="1899-12-30T00:10:58"/>
    <n v="0"/>
    <n v="10"/>
    <n v="58"/>
    <n v="658"/>
  </r>
  <r>
    <s v="55614678"/>
    <d v="2017-07-24T00:00:00"/>
    <d v="1899-12-30T14:50:18"/>
    <d v="1899-12-30T14:54:07"/>
    <n v="24"/>
    <x v="1"/>
    <x v="1"/>
    <x v="0"/>
    <d v="1899-12-30T00:03:49"/>
    <n v="0"/>
    <n v="3"/>
    <n v="49"/>
    <n v="229"/>
  </r>
  <r>
    <s v="4272221"/>
    <d v="2017-07-24T00:00:00"/>
    <d v="1899-12-30T14:55:00"/>
    <d v="1899-12-30T15:01:03"/>
    <n v="24"/>
    <x v="0"/>
    <x v="0"/>
    <x v="0"/>
    <d v="1899-12-30T00:06:03"/>
    <n v="0"/>
    <n v="6"/>
    <n v="3"/>
    <n v="363"/>
  </r>
  <r>
    <s v="1740380"/>
    <d v="2017-07-24T00:00:00"/>
    <d v="1899-12-30T15:01:31"/>
    <d v="1899-12-30T15:16:38"/>
    <n v="24"/>
    <x v="0"/>
    <x v="0"/>
    <x v="0"/>
    <d v="1899-12-30T00:15:07"/>
    <n v="0"/>
    <n v="15"/>
    <n v="7"/>
    <n v="907"/>
  </r>
  <r>
    <s v="6005355"/>
    <d v="2017-07-25T00:00:00"/>
    <d v="1899-12-30T08:05:07"/>
    <d v="1899-12-30T08:16:07"/>
    <n v="25"/>
    <x v="0"/>
    <x v="0"/>
    <x v="0"/>
    <d v="1899-12-30T00:11:00"/>
    <n v="0"/>
    <n v="11"/>
    <n v="0"/>
    <n v="660"/>
  </r>
  <r>
    <s v="2400590"/>
    <d v="2017-07-25T00:00:00"/>
    <d v="1899-12-30T08:11:42"/>
    <d v="1899-12-30T08:18:54"/>
    <n v="25"/>
    <x v="0"/>
    <x v="0"/>
    <x v="0"/>
    <d v="1899-12-30T00:07:12"/>
    <n v="0"/>
    <n v="7"/>
    <n v="12"/>
    <n v="432"/>
  </r>
  <r>
    <s v="7918038"/>
    <d v="2017-07-25T00:00:00"/>
    <d v="1899-12-30T08:13:37"/>
    <d v="1899-12-30T08:14:56"/>
    <n v="25"/>
    <x v="0"/>
    <x v="0"/>
    <x v="0"/>
    <d v="1899-12-30T00:01:19"/>
    <n v="0"/>
    <n v="1"/>
    <n v="19"/>
    <n v="79"/>
  </r>
  <r>
    <s v="7969038"/>
    <d v="2017-07-25T00:00:00"/>
    <d v="1899-12-30T08:18:19"/>
    <d v="1899-12-30T08:34:43"/>
    <n v="25"/>
    <x v="0"/>
    <x v="0"/>
    <x v="0"/>
    <d v="1899-12-30T00:16:24"/>
    <n v="0"/>
    <n v="16"/>
    <n v="24"/>
    <n v="984"/>
  </r>
  <r>
    <s v="5833452"/>
    <d v="2017-07-25T00:00:00"/>
    <d v="1899-12-30T08:23:51"/>
    <d v="1899-12-30T08:27:05"/>
    <n v="25"/>
    <x v="0"/>
    <x v="0"/>
    <x v="0"/>
    <d v="1899-12-30T00:03:14"/>
    <n v="0"/>
    <n v="3"/>
    <n v="14"/>
    <n v="194"/>
  </r>
  <r>
    <s v="11425383"/>
    <d v="2017-07-25T00:00:00"/>
    <d v="1899-12-30T08:27:51"/>
    <d v="1899-12-30T08:40:52"/>
    <n v="25"/>
    <x v="1"/>
    <x v="1"/>
    <x v="0"/>
    <d v="1899-12-30T00:13:01"/>
    <n v="0"/>
    <n v="13"/>
    <n v="1"/>
    <n v="781"/>
  </r>
  <r>
    <s v="2900584"/>
    <d v="2017-07-25T00:00:00"/>
    <d v="1899-12-30T08:28:50"/>
    <d v="1899-12-30T08:43:09"/>
    <n v="25"/>
    <x v="0"/>
    <x v="0"/>
    <x v="0"/>
    <d v="1899-12-30T00:14:19"/>
    <n v="0"/>
    <n v="14"/>
    <n v="19"/>
    <n v="859"/>
  </r>
  <r>
    <s v="77705897"/>
    <d v="2017-07-25T00:00:00"/>
    <d v="1899-12-30T08:32:41"/>
    <d v="1899-12-30T08:37:22"/>
    <n v="25"/>
    <x v="1"/>
    <x v="1"/>
    <x v="0"/>
    <d v="1899-12-30T00:04:41"/>
    <n v="0"/>
    <n v="4"/>
    <n v="41"/>
    <n v="281"/>
  </r>
  <r>
    <s v="48497496"/>
    <d v="2017-07-25T00:00:00"/>
    <d v="1899-12-30T08:36:42"/>
    <d v="1899-12-30T08:43:52"/>
    <n v="25"/>
    <x v="1"/>
    <x v="1"/>
    <x v="0"/>
    <d v="1899-12-30T00:07:10"/>
    <n v="0"/>
    <n v="7"/>
    <n v="10"/>
    <n v="430"/>
  </r>
  <r>
    <s v="98695684"/>
    <d v="2017-07-25T00:00:00"/>
    <d v="1899-12-30T08:43:24"/>
    <d v="1899-12-30T08:59:59"/>
    <n v="25"/>
    <x v="1"/>
    <x v="1"/>
    <x v="0"/>
    <d v="1899-12-30T00:16:35"/>
    <n v="0"/>
    <n v="16"/>
    <n v="35"/>
    <n v="995"/>
  </r>
  <r>
    <s v="7712618"/>
    <d v="2017-07-25T00:00:00"/>
    <d v="1899-12-30T08:49:32"/>
    <d v="1899-12-30T08:54:30"/>
    <n v="25"/>
    <x v="0"/>
    <x v="0"/>
    <x v="0"/>
    <d v="1899-12-30T00:04:58"/>
    <n v="0"/>
    <n v="4"/>
    <n v="58"/>
    <n v="298"/>
  </r>
  <r>
    <s v="8872311"/>
    <d v="2017-07-25T00:00:00"/>
    <d v="1899-12-30T08:50:42"/>
    <d v="1899-12-30T08:53:51"/>
    <n v="25"/>
    <x v="0"/>
    <x v="0"/>
    <x v="0"/>
    <d v="1899-12-30T00:03:09"/>
    <n v="0"/>
    <n v="3"/>
    <n v="9"/>
    <n v="189"/>
  </r>
  <r>
    <s v="6056372"/>
    <d v="2017-07-25T00:00:00"/>
    <d v="1899-12-30T08:51:48"/>
    <d v="1899-12-30T09:01:40"/>
    <n v="25"/>
    <x v="0"/>
    <x v="0"/>
    <x v="0"/>
    <d v="1899-12-30T00:09:52"/>
    <n v="0"/>
    <n v="9"/>
    <n v="52"/>
    <n v="592"/>
  </r>
  <r>
    <s v="8936656"/>
    <d v="2017-07-25T00:00:00"/>
    <d v="1899-12-30T08:56:00"/>
    <d v="1899-12-30T09:05:31"/>
    <n v="25"/>
    <x v="0"/>
    <x v="0"/>
    <x v="0"/>
    <d v="1899-12-30T00:09:31"/>
    <n v="0"/>
    <n v="9"/>
    <n v="31"/>
    <n v="571"/>
  </r>
  <r>
    <s v="22966872"/>
    <d v="2017-07-25T00:00:00"/>
    <d v="1899-12-30T08:56:48"/>
    <d v="1899-12-30T09:04:12"/>
    <n v="25"/>
    <x v="1"/>
    <x v="1"/>
    <x v="0"/>
    <d v="1899-12-30T00:07:24"/>
    <n v="0"/>
    <n v="7"/>
    <n v="24"/>
    <n v="444"/>
  </r>
  <r>
    <s v="3908162"/>
    <d v="2017-07-25T00:00:00"/>
    <d v="1899-12-30T09:04:24"/>
    <d v="1899-12-30T09:18:18"/>
    <n v="25"/>
    <x v="0"/>
    <x v="0"/>
    <x v="0"/>
    <d v="1899-12-30T00:13:54"/>
    <n v="0"/>
    <n v="13"/>
    <n v="54"/>
    <n v="834"/>
  </r>
  <r>
    <s v="20485333"/>
    <d v="2017-07-25T00:00:00"/>
    <d v="1899-12-30T09:10:31"/>
    <d v="1899-12-30T09:25:50"/>
    <n v="25"/>
    <x v="1"/>
    <x v="1"/>
    <x v="0"/>
    <d v="1899-12-30T00:15:19"/>
    <n v="0"/>
    <n v="15"/>
    <n v="19"/>
    <n v="919"/>
  </r>
  <r>
    <s v="78709747"/>
    <d v="2017-07-25T00:00:00"/>
    <d v="1899-12-30T09:16:24"/>
    <d v="1899-12-30T09:21:22"/>
    <n v="25"/>
    <x v="1"/>
    <x v="1"/>
    <x v="0"/>
    <d v="1899-12-30T00:04:58"/>
    <n v="0"/>
    <n v="4"/>
    <n v="58"/>
    <n v="298"/>
  </r>
  <r>
    <s v="1859884"/>
    <d v="2017-07-25T00:00:00"/>
    <d v="1899-12-30T09:16:50"/>
    <d v="1899-12-30T09:23:35"/>
    <n v="25"/>
    <x v="0"/>
    <x v="0"/>
    <x v="0"/>
    <d v="1899-12-30T00:06:45"/>
    <n v="0"/>
    <n v="6"/>
    <n v="45"/>
    <n v="405"/>
  </r>
  <r>
    <s v="2866546"/>
    <d v="2017-07-25T00:00:00"/>
    <d v="1899-12-30T09:22:09"/>
    <d v="1899-12-30T09:33:05"/>
    <n v="25"/>
    <x v="0"/>
    <x v="0"/>
    <x v="0"/>
    <d v="1899-12-30T00:10:56"/>
    <n v="0"/>
    <n v="10"/>
    <n v="56"/>
    <n v="656"/>
  </r>
  <r>
    <s v="23715237"/>
    <d v="2017-07-25T00:00:00"/>
    <d v="1899-12-30T09:23:48"/>
    <d v="1899-12-30T09:29:39"/>
    <n v="25"/>
    <x v="1"/>
    <x v="1"/>
    <x v="0"/>
    <d v="1899-12-30T00:05:51"/>
    <n v="0"/>
    <n v="5"/>
    <n v="51"/>
    <n v="351"/>
  </r>
  <r>
    <s v="6013508"/>
    <d v="2017-07-25T00:00:00"/>
    <d v="1899-12-30T09:24:25"/>
    <d v="1899-12-30T09:27:23"/>
    <n v="25"/>
    <x v="0"/>
    <x v="0"/>
    <x v="0"/>
    <d v="1899-12-30T00:02:58"/>
    <n v="0"/>
    <n v="2"/>
    <n v="58"/>
    <n v="178"/>
  </r>
  <r>
    <s v="6175467"/>
    <d v="2017-07-25T00:00:00"/>
    <d v="1899-12-30T09:32:27"/>
    <d v="1899-12-30T09:42:07"/>
    <n v="25"/>
    <x v="0"/>
    <x v="0"/>
    <x v="0"/>
    <d v="1899-12-30T00:09:40"/>
    <n v="0"/>
    <n v="9"/>
    <n v="40"/>
    <n v="580"/>
  </r>
  <r>
    <s v="22416837"/>
    <d v="2017-07-25T00:00:00"/>
    <d v="1899-12-30T09:34:18"/>
    <d v="1899-12-30T09:39:31"/>
    <n v="25"/>
    <x v="1"/>
    <x v="1"/>
    <x v="0"/>
    <d v="1899-12-30T00:05:13"/>
    <n v="0"/>
    <n v="5"/>
    <n v="13"/>
    <n v="313"/>
  </r>
  <r>
    <s v="9065927"/>
    <d v="2017-07-25T00:00:00"/>
    <d v="1899-12-30T09:34:50"/>
    <d v="1899-12-30T09:49:27"/>
    <n v="25"/>
    <x v="0"/>
    <x v="0"/>
    <x v="0"/>
    <d v="1899-12-30T00:14:37"/>
    <n v="0"/>
    <n v="14"/>
    <n v="37"/>
    <n v="877"/>
  </r>
  <r>
    <s v="8849918"/>
    <d v="2017-07-25T00:00:00"/>
    <d v="1899-12-30T09:39:48"/>
    <d v="1899-12-30T09:45:10"/>
    <n v="25"/>
    <x v="0"/>
    <x v="0"/>
    <x v="0"/>
    <d v="1899-12-30T00:05:22"/>
    <n v="0"/>
    <n v="5"/>
    <n v="22"/>
    <n v="322"/>
  </r>
  <r>
    <s v="8250018"/>
    <d v="2017-07-25T00:00:00"/>
    <d v="1899-12-30T09:43:57"/>
    <d v="1899-12-30T09:51:54"/>
    <n v="25"/>
    <x v="0"/>
    <x v="0"/>
    <x v="0"/>
    <d v="1899-12-30T00:07:57"/>
    <n v="0"/>
    <n v="7"/>
    <n v="57"/>
    <n v="477"/>
  </r>
  <r>
    <s v="20349502"/>
    <d v="2017-07-25T00:00:00"/>
    <d v="1899-12-30T09:50:06"/>
    <d v="1899-12-30T09:54:02"/>
    <n v="25"/>
    <x v="1"/>
    <x v="1"/>
    <x v="0"/>
    <d v="1899-12-30T00:03:56"/>
    <n v="0"/>
    <n v="3"/>
    <n v="56"/>
    <n v="236"/>
  </r>
  <r>
    <s v="9894723"/>
    <d v="2017-07-25T00:00:00"/>
    <d v="1899-12-30T09:50:14"/>
    <d v="1899-12-30T09:52:40"/>
    <n v="25"/>
    <x v="0"/>
    <x v="0"/>
    <x v="0"/>
    <d v="1899-12-30T00:02:26"/>
    <n v="0"/>
    <n v="2"/>
    <n v="26"/>
    <n v="146"/>
  </r>
  <r>
    <s v="9458504"/>
    <d v="2017-07-25T00:00:00"/>
    <d v="1899-12-30T09:51:11"/>
    <d v="1899-12-30T09:59:20"/>
    <n v="25"/>
    <x v="0"/>
    <x v="0"/>
    <x v="0"/>
    <d v="1899-12-30T00:08:09"/>
    <n v="0"/>
    <n v="8"/>
    <n v="9"/>
    <n v="489"/>
  </r>
  <r>
    <s v="6741642"/>
    <d v="2017-07-25T00:00:00"/>
    <d v="1899-12-30T09:56:52"/>
    <d v="1899-12-30T10:10:09"/>
    <n v="25"/>
    <x v="0"/>
    <x v="0"/>
    <x v="0"/>
    <d v="1899-12-30T00:13:17"/>
    <n v="0"/>
    <n v="13"/>
    <n v="17"/>
    <n v="797"/>
  </r>
  <r>
    <s v="4824710"/>
    <d v="2017-07-25T00:00:00"/>
    <d v="1899-12-30T10:04:55"/>
    <d v="1899-12-30T10:05:45"/>
    <n v="25"/>
    <x v="0"/>
    <x v="0"/>
    <x v="0"/>
    <d v="1899-12-30T00:00:50"/>
    <n v="0"/>
    <n v="0"/>
    <n v="50"/>
    <n v="50"/>
  </r>
  <r>
    <s v="6465122"/>
    <d v="2017-07-25T00:00:00"/>
    <d v="1899-12-30T10:07:31"/>
    <d v="1899-12-30T10:21:12"/>
    <n v="25"/>
    <x v="0"/>
    <x v="0"/>
    <x v="0"/>
    <d v="1899-12-30T00:13:41"/>
    <n v="0"/>
    <n v="13"/>
    <n v="41"/>
    <n v="821"/>
  </r>
  <r>
    <s v="6940373"/>
    <d v="2017-07-25T00:00:00"/>
    <d v="1899-12-30T10:15:03"/>
    <d v="1899-12-30T10:25:41"/>
    <n v="25"/>
    <x v="0"/>
    <x v="0"/>
    <x v="0"/>
    <d v="1899-12-30T00:10:38"/>
    <n v="0"/>
    <n v="10"/>
    <n v="38"/>
    <n v="638"/>
  </r>
  <r>
    <s v="81613163"/>
    <d v="2017-07-25T00:00:00"/>
    <d v="1899-12-30T10:19:16"/>
    <d v="1899-12-30T10:31:31"/>
    <n v="25"/>
    <x v="1"/>
    <x v="1"/>
    <x v="0"/>
    <d v="1899-12-30T00:12:15"/>
    <n v="0"/>
    <n v="12"/>
    <n v="15"/>
    <n v="735"/>
  </r>
  <r>
    <s v="9894998"/>
    <d v="2017-07-25T00:00:00"/>
    <d v="1899-12-30T10:25:38"/>
    <d v="1899-12-30T10:39:58"/>
    <n v="25"/>
    <x v="0"/>
    <x v="0"/>
    <x v="0"/>
    <d v="1899-12-30T00:14:20"/>
    <n v="0"/>
    <n v="14"/>
    <n v="20"/>
    <n v="860"/>
  </r>
  <r>
    <s v="7663988"/>
    <d v="2017-07-25T00:00:00"/>
    <d v="1899-12-30T10:31:56"/>
    <d v="1899-12-30T10:40:17"/>
    <n v="25"/>
    <x v="0"/>
    <x v="0"/>
    <x v="0"/>
    <d v="1899-12-30T00:08:21"/>
    <n v="0"/>
    <n v="8"/>
    <n v="21"/>
    <n v="501"/>
  </r>
  <r>
    <s v="29555837"/>
    <d v="2017-07-25T00:00:00"/>
    <d v="1899-12-30T10:36:56"/>
    <d v="1899-12-30T10:50:40"/>
    <n v="25"/>
    <x v="1"/>
    <x v="1"/>
    <x v="0"/>
    <d v="1899-12-30T00:13:44"/>
    <n v="0"/>
    <n v="13"/>
    <n v="44"/>
    <n v="824"/>
  </r>
  <r>
    <s v="6890486"/>
    <d v="2017-07-25T00:00:00"/>
    <d v="1899-12-30T10:42:10"/>
    <d v="1899-12-30T10:49:26"/>
    <n v="25"/>
    <x v="0"/>
    <x v="0"/>
    <x v="0"/>
    <d v="1899-12-30T00:07:16"/>
    <n v="0"/>
    <n v="7"/>
    <n v="16"/>
    <n v="436"/>
  </r>
  <r>
    <s v="1992079"/>
    <d v="2017-07-25T00:00:00"/>
    <d v="1899-12-30T10:48:04"/>
    <d v="1899-12-30T10:56:11"/>
    <n v="25"/>
    <x v="0"/>
    <x v="0"/>
    <x v="0"/>
    <d v="1899-12-30T00:08:07"/>
    <n v="0"/>
    <n v="8"/>
    <n v="7"/>
    <n v="487"/>
  </r>
  <r>
    <s v="7599611"/>
    <d v="2017-07-25T00:00:00"/>
    <d v="1899-12-30T10:51:08"/>
    <d v="1899-12-30T10:57:51"/>
    <n v="25"/>
    <x v="0"/>
    <x v="0"/>
    <x v="0"/>
    <d v="1899-12-30T00:06:43"/>
    <n v="0"/>
    <n v="6"/>
    <n v="43"/>
    <n v="403"/>
  </r>
  <r>
    <s v="1418351"/>
    <d v="2017-07-25T00:00:00"/>
    <d v="1899-12-30T10:53:26"/>
    <d v="1899-12-30T10:53:54"/>
    <n v="25"/>
    <x v="0"/>
    <x v="0"/>
    <x v="0"/>
    <d v="1899-12-30T00:00:28"/>
    <n v="0"/>
    <n v="0"/>
    <n v="28"/>
    <n v="28"/>
  </r>
  <r>
    <s v="5883714"/>
    <d v="2017-07-25T00:00:00"/>
    <d v="1899-12-30T11:00:46"/>
    <d v="1899-12-30T11:11:29"/>
    <n v="25"/>
    <x v="0"/>
    <x v="0"/>
    <x v="0"/>
    <d v="1899-12-30T00:10:43"/>
    <n v="0"/>
    <n v="10"/>
    <n v="43"/>
    <n v="643"/>
  </r>
  <r>
    <s v="1457083"/>
    <d v="2017-07-25T00:00:00"/>
    <d v="1899-12-30T11:07:54"/>
    <d v="1899-12-30T11:24:18"/>
    <n v="25"/>
    <x v="0"/>
    <x v="0"/>
    <x v="0"/>
    <d v="1899-12-30T00:16:24"/>
    <n v="0"/>
    <n v="16"/>
    <n v="24"/>
    <n v="984"/>
  </r>
  <r>
    <s v="9948096"/>
    <d v="2017-07-25T00:00:00"/>
    <d v="1899-12-30T11:10:32"/>
    <d v="1899-12-30T11:17:13"/>
    <n v="25"/>
    <x v="0"/>
    <x v="0"/>
    <x v="0"/>
    <d v="1899-12-30T00:06:41"/>
    <n v="0"/>
    <n v="6"/>
    <n v="41"/>
    <n v="401"/>
  </r>
  <r>
    <s v="2567031"/>
    <d v="2017-07-25T00:00:00"/>
    <d v="1899-12-30T11:17:55"/>
    <d v="1899-12-30T11:24:33"/>
    <n v="25"/>
    <x v="0"/>
    <x v="0"/>
    <x v="0"/>
    <d v="1899-12-30T00:06:38"/>
    <n v="0"/>
    <n v="6"/>
    <n v="38"/>
    <n v="398"/>
  </r>
  <r>
    <s v="5952625"/>
    <d v="2017-07-25T00:00:00"/>
    <d v="1899-12-30T11:21:07"/>
    <d v="1899-12-30T11:24:46"/>
    <n v="25"/>
    <x v="0"/>
    <x v="0"/>
    <x v="0"/>
    <d v="1899-12-30T00:03:39"/>
    <n v="0"/>
    <n v="3"/>
    <n v="39"/>
    <n v="219"/>
  </r>
  <r>
    <s v="8284495"/>
    <d v="2017-07-25T00:00:00"/>
    <d v="1899-12-30T11:22:21"/>
    <d v="1899-12-30T11:24:05"/>
    <n v="25"/>
    <x v="0"/>
    <x v="0"/>
    <x v="0"/>
    <d v="1899-12-30T00:01:44"/>
    <n v="0"/>
    <n v="1"/>
    <n v="44"/>
    <n v="104"/>
  </r>
  <r>
    <s v="5354141"/>
    <d v="2017-07-25T00:00:00"/>
    <d v="1899-12-30T11:25:19"/>
    <d v="1899-12-30T11:27:23"/>
    <n v="25"/>
    <x v="0"/>
    <x v="0"/>
    <x v="0"/>
    <d v="1899-12-30T00:02:04"/>
    <n v="0"/>
    <n v="2"/>
    <n v="4"/>
    <n v="124"/>
  </r>
  <r>
    <s v="5713477"/>
    <d v="2017-07-25T00:00:00"/>
    <d v="1899-12-30T11:26:54"/>
    <d v="1899-12-30T11:41:04"/>
    <n v="25"/>
    <x v="0"/>
    <x v="0"/>
    <x v="0"/>
    <d v="1899-12-30T00:14:10"/>
    <n v="0"/>
    <n v="14"/>
    <n v="10"/>
    <n v="850"/>
  </r>
  <r>
    <s v="6865322"/>
    <d v="2017-07-25T00:00:00"/>
    <d v="1899-12-30T11:28:03"/>
    <d v="1899-12-30T11:37:20"/>
    <n v="25"/>
    <x v="0"/>
    <x v="0"/>
    <x v="0"/>
    <d v="1899-12-30T00:09:17"/>
    <n v="0"/>
    <n v="9"/>
    <n v="17"/>
    <n v="557"/>
  </r>
  <r>
    <s v="9007177570"/>
    <d v="2017-07-25T00:00:00"/>
    <d v="1899-12-30T11:30:35"/>
    <d v="1899-12-30T11:34:52"/>
    <n v="25"/>
    <x v="0"/>
    <x v="1"/>
    <x v="1"/>
    <d v="1899-12-30T00:04:17"/>
    <n v="0"/>
    <n v="4"/>
    <n v="17"/>
    <n v="257"/>
  </r>
  <r>
    <s v="49920930"/>
    <d v="2017-07-25T00:00:00"/>
    <d v="1899-12-30T11:37:47"/>
    <d v="1899-12-30T11:43:28"/>
    <n v="25"/>
    <x v="1"/>
    <x v="1"/>
    <x v="0"/>
    <d v="1899-12-30T00:05:41"/>
    <n v="0"/>
    <n v="5"/>
    <n v="41"/>
    <n v="341"/>
  </r>
  <r>
    <s v="3624713"/>
    <d v="2017-07-25T00:00:00"/>
    <d v="1899-12-30T11:39:19"/>
    <d v="1899-12-30T11:55:30"/>
    <n v="25"/>
    <x v="0"/>
    <x v="0"/>
    <x v="0"/>
    <d v="1899-12-30T00:16:11"/>
    <n v="0"/>
    <n v="16"/>
    <n v="11"/>
    <n v="971"/>
  </r>
  <r>
    <s v="39848401"/>
    <d v="2017-07-25T00:00:00"/>
    <d v="1899-12-30T11:40:04"/>
    <d v="1899-12-30T11:52:29"/>
    <n v="25"/>
    <x v="1"/>
    <x v="1"/>
    <x v="0"/>
    <d v="1899-12-30T00:12:25"/>
    <n v="0"/>
    <n v="12"/>
    <n v="25"/>
    <n v="745"/>
  </r>
  <r>
    <s v="4131448"/>
    <d v="2017-07-25T00:00:00"/>
    <d v="1899-12-30T11:45:15"/>
    <d v="1899-12-30T11:53:14"/>
    <n v="25"/>
    <x v="0"/>
    <x v="0"/>
    <x v="0"/>
    <d v="1899-12-30T00:07:59"/>
    <n v="0"/>
    <n v="7"/>
    <n v="59"/>
    <n v="479"/>
  </r>
  <r>
    <s v="2239958"/>
    <d v="2017-07-25T00:00:00"/>
    <d v="1899-12-30T11:53:08"/>
    <d v="1899-12-30T11:59:28"/>
    <n v="25"/>
    <x v="0"/>
    <x v="0"/>
    <x v="0"/>
    <d v="1899-12-30T00:06:20"/>
    <n v="0"/>
    <n v="6"/>
    <n v="20"/>
    <n v="380"/>
  </r>
  <r>
    <s v="3680149"/>
    <d v="2017-07-25T00:00:00"/>
    <d v="1899-12-30T11:53:37"/>
    <d v="1899-12-30T11:58:57"/>
    <n v="25"/>
    <x v="0"/>
    <x v="0"/>
    <x v="0"/>
    <d v="1899-12-30T00:05:20"/>
    <n v="0"/>
    <n v="5"/>
    <n v="20"/>
    <n v="320"/>
  </r>
  <r>
    <s v="3654212"/>
    <d v="2017-07-25T00:00:00"/>
    <d v="1899-12-30T11:56:15"/>
    <d v="1899-12-30T11:56:56"/>
    <n v="25"/>
    <x v="0"/>
    <x v="0"/>
    <x v="0"/>
    <d v="1899-12-30T00:00:41"/>
    <n v="0"/>
    <n v="0"/>
    <n v="41"/>
    <n v="41"/>
  </r>
  <r>
    <s v="3192053"/>
    <d v="2017-07-25T00:00:00"/>
    <d v="1899-12-30T11:57:04"/>
    <d v="1899-12-30T12:07:38"/>
    <n v="25"/>
    <x v="0"/>
    <x v="0"/>
    <x v="0"/>
    <d v="1899-12-30T00:10:34"/>
    <n v="0"/>
    <n v="10"/>
    <n v="34"/>
    <n v="634"/>
  </r>
  <r>
    <s v="2355456"/>
    <d v="2017-07-25T00:00:00"/>
    <d v="1899-12-30T12:00:24"/>
    <d v="1899-12-30T12:14:10"/>
    <n v="25"/>
    <x v="0"/>
    <x v="0"/>
    <x v="0"/>
    <d v="1899-12-30T00:13:46"/>
    <n v="0"/>
    <n v="13"/>
    <n v="46"/>
    <n v="826"/>
  </r>
  <r>
    <s v="64932677"/>
    <d v="2017-07-25T00:00:00"/>
    <d v="1899-12-30T12:06:17"/>
    <d v="1899-12-30T12:19:17"/>
    <n v="25"/>
    <x v="1"/>
    <x v="1"/>
    <x v="0"/>
    <d v="1899-12-30T00:13:00"/>
    <n v="0"/>
    <n v="13"/>
    <n v="0"/>
    <n v="780"/>
  </r>
  <r>
    <s v="9419117"/>
    <d v="2017-07-25T00:00:00"/>
    <d v="1899-12-30T12:07:51"/>
    <d v="1899-12-30T12:10:58"/>
    <n v="25"/>
    <x v="0"/>
    <x v="0"/>
    <x v="0"/>
    <d v="1899-12-30T00:03:07"/>
    <n v="0"/>
    <n v="3"/>
    <n v="7"/>
    <n v="187"/>
  </r>
  <r>
    <s v="2509631"/>
    <d v="2017-07-25T00:00:00"/>
    <d v="1899-12-30T12:14:46"/>
    <d v="1899-12-30T12:30:44"/>
    <n v="25"/>
    <x v="0"/>
    <x v="0"/>
    <x v="0"/>
    <d v="1899-12-30T00:15:58"/>
    <n v="0"/>
    <n v="15"/>
    <n v="58"/>
    <n v="958"/>
  </r>
  <r>
    <s v="4505950"/>
    <d v="2017-07-25T00:00:00"/>
    <d v="1899-12-30T12:19:47"/>
    <d v="1899-12-30T12:33:11"/>
    <n v="25"/>
    <x v="0"/>
    <x v="0"/>
    <x v="0"/>
    <d v="1899-12-30T00:13:24"/>
    <n v="0"/>
    <n v="13"/>
    <n v="24"/>
    <n v="804"/>
  </r>
  <r>
    <s v="39663331"/>
    <d v="2017-07-25T00:00:00"/>
    <d v="1899-12-30T12:20:51"/>
    <d v="1899-12-30T12:25:56"/>
    <n v="25"/>
    <x v="1"/>
    <x v="1"/>
    <x v="0"/>
    <d v="1899-12-30T00:05:05"/>
    <n v="0"/>
    <n v="5"/>
    <n v="5"/>
    <n v="305"/>
  </r>
  <r>
    <s v="73350537"/>
    <d v="2017-07-25T00:00:00"/>
    <d v="1899-12-30T12:26:36"/>
    <d v="1899-12-30T12:38:33"/>
    <n v="25"/>
    <x v="1"/>
    <x v="1"/>
    <x v="0"/>
    <d v="1899-12-30T00:11:57"/>
    <n v="0"/>
    <n v="11"/>
    <n v="57"/>
    <n v="717"/>
  </r>
  <r>
    <s v="36929553"/>
    <d v="2017-07-25T00:00:00"/>
    <d v="1899-12-30T12:31:02"/>
    <d v="1899-12-30T12:38:25"/>
    <n v="25"/>
    <x v="1"/>
    <x v="1"/>
    <x v="0"/>
    <d v="1899-12-30T00:07:23"/>
    <n v="0"/>
    <n v="7"/>
    <n v="23"/>
    <n v="443"/>
  </r>
  <r>
    <s v="74135093"/>
    <d v="2017-07-25T00:00:00"/>
    <d v="1899-12-30T12:32:09"/>
    <d v="1899-12-30T12:38:24"/>
    <n v="25"/>
    <x v="1"/>
    <x v="1"/>
    <x v="0"/>
    <d v="1899-12-30T00:06:15"/>
    <n v="0"/>
    <n v="6"/>
    <n v="15"/>
    <n v="375"/>
  </r>
  <r>
    <s v="3505978"/>
    <d v="2017-07-25T00:00:00"/>
    <d v="1899-12-30T12:34:28"/>
    <d v="1899-12-30T12:50:06"/>
    <n v="25"/>
    <x v="0"/>
    <x v="0"/>
    <x v="0"/>
    <d v="1899-12-30T00:15:38"/>
    <n v="0"/>
    <n v="15"/>
    <n v="38"/>
    <n v="938"/>
  </r>
  <r>
    <s v="4483996"/>
    <d v="2017-07-25T00:00:00"/>
    <d v="1899-12-30T12:37:13"/>
    <d v="1899-12-30T12:52:43"/>
    <n v="25"/>
    <x v="0"/>
    <x v="0"/>
    <x v="0"/>
    <d v="1899-12-30T00:15:30"/>
    <n v="0"/>
    <n v="15"/>
    <n v="30"/>
    <n v="930"/>
  </r>
  <r>
    <s v="6264844"/>
    <d v="2017-07-25T00:00:00"/>
    <d v="1899-12-30T12:38:14"/>
    <d v="1899-12-30T12:38:56"/>
    <n v="25"/>
    <x v="0"/>
    <x v="0"/>
    <x v="0"/>
    <d v="1899-12-30T00:00:42"/>
    <n v="0"/>
    <n v="0"/>
    <n v="42"/>
    <n v="42"/>
  </r>
  <r>
    <s v="92127966"/>
    <d v="2017-07-25T00:00:00"/>
    <d v="1899-12-30T12:45:45"/>
    <d v="1899-12-30T12:53:38"/>
    <n v="25"/>
    <x v="1"/>
    <x v="1"/>
    <x v="0"/>
    <d v="1899-12-30T00:07:53"/>
    <n v="0"/>
    <n v="7"/>
    <n v="53"/>
    <n v="473"/>
  </r>
  <r>
    <s v="7353916"/>
    <d v="2017-07-25T00:00:00"/>
    <d v="1899-12-30T12:49:46"/>
    <d v="1899-12-30T12:53:33"/>
    <n v="25"/>
    <x v="0"/>
    <x v="0"/>
    <x v="0"/>
    <d v="1899-12-30T00:03:47"/>
    <n v="0"/>
    <n v="3"/>
    <n v="47"/>
    <n v="227"/>
  </r>
  <r>
    <s v="5440420"/>
    <d v="2017-07-25T00:00:00"/>
    <d v="1899-12-30T12:50:55"/>
    <d v="1899-12-30T13:00:46"/>
    <n v="25"/>
    <x v="0"/>
    <x v="0"/>
    <x v="0"/>
    <d v="1899-12-30T00:09:51"/>
    <n v="0"/>
    <n v="9"/>
    <n v="51"/>
    <n v="591"/>
  </r>
  <r>
    <s v="8840288"/>
    <d v="2017-07-25T00:00:00"/>
    <d v="1899-12-30T12:57:05"/>
    <d v="1899-12-30T12:59:04"/>
    <n v="25"/>
    <x v="0"/>
    <x v="0"/>
    <x v="0"/>
    <d v="1899-12-30T00:01:59"/>
    <n v="0"/>
    <n v="1"/>
    <n v="59"/>
    <n v="119"/>
  </r>
  <r>
    <s v="9007177570"/>
    <d v="2017-07-25T00:00:00"/>
    <d v="1899-12-30T13:02:16"/>
    <d v="1899-12-30T13:11:22"/>
    <n v="25"/>
    <x v="0"/>
    <x v="1"/>
    <x v="1"/>
    <d v="1899-12-30T00:09:06"/>
    <n v="0"/>
    <n v="9"/>
    <n v="6"/>
    <n v="546"/>
  </r>
  <r>
    <s v="24850212"/>
    <d v="2017-07-25T00:00:00"/>
    <d v="1899-12-30T13:02:39"/>
    <d v="1899-12-30T13:08:39"/>
    <n v="25"/>
    <x v="1"/>
    <x v="1"/>
    <x v="0"/>
    <d v="1899-12-30T00:06:00"/>
    <n v="0"/>
    <n v="6"/>
    <n v="0"/>
    <n v="360"/>
  </r>
  <r>
    <s v="7857206"/>
    <d v="2017-07-25T00:00:00"/>
    <d v="1899-12-30T13:09:58"/>
    <d v="1899-12-30T13:13:07"/>
    <n v="25"/>
    <x v="0"/>
    <x v="0"/>
    <x v="0"/>
    <d v="1899-12-30T00:03:09"/>
    <n v="0"/>
    <n v="3"/>
    <n v="9"/>
    <n v="189"/>
  </r>
  <r>
    <s v="9007177570"/>
    <d v="2017-07-25T00:00:00"/>
    <d v="1899-12-30T13:14:49"/>
    <d v="1899-12-30T13:21:00"/>
    <n v="25"/>
    <x v="0"/>
    <x v="1"/>
    <x v="1"/>
    <d v="1899-12-30T00:06:11"/>
    <n v="0"/>
    <n v="6"/>
    <n v="11"/>
    <n v="371"/>
  </r>
  <r>
    <s v="96375379"/>
    <d v="2017-07-25T00:00:00"/>
    <d v="1899-12-30T13:16:37"/>
    <d v="1899-12-30T13:20:12"/>
    <n v="25"/>
    <x v="1"/>
    <x v="1"/>
    <x v="0"/>
    <d v="1899-12-30T00:03:35"/>
    <n v="0"/>
    <n v="3"/>
    <n v="35"/>
    <n v="215"/>
  </r>
  <r>
    <s v="6146223"/>
    <d v="2017-07-25T00:00:00"/>
    <d v="1899-12-30T13:19:27"/>
    <d v="1899-12-30T13:26:36"/>
    <n v="25"/>
    <x v="0"/>
    <x v="0"/>
    <x v="0"/>
    <d v="1899-12-30T00:07:09"/>
    <n v="0"/>
    <n v="7"/>
    <n v="9"/>
    <n v="429"/>
  </r>
  <r>
    <s v="7119239917"/>
    <d v="2017-07-25T00:00:00"/>
    <d v="1899-12-30T13:26:53"/>
    <d v="1899-12-30T13:34:37"/>
    <n v="25"/>
    <x v="0"/>
    <x v="1"/>
    <x v="1"/>
    <d v="1899-12-30T00:07:44"/>
    <n v="0"/>
    <n v="7"/>
    <n v="44"/>
    <n v="464"/>
  </r>
  <r>
    <s v="8622421"/>
    <d v="2017-07-25T00:00:00"/>
    <d v="1899-12-30T13:33:01"/>
    <d v="1899-12-30T13:35:36"/>
    <n v="25"/>
    <x v="0"/>
    <x v="0"/>
    <x v="0"/>
    <d v="1899-12-30T00:02:35"/>
    <n v="0"/>
    <n v="2"/>
    <n v="35"/>
    <n v="155"/>
  </r>
  <r>
    <s v="2304726"/>
    <d v="2017-07-25T00:00:00"/>
    <d v="1899-12-30T13:35:20"/>
    <d v="1899-12-30T13:44:04"/>
    <n v="25"/>
    <x v="0"/>
    <x v="0"/>
    <x v="0"/>
    <d v="1899-12-30T00:08:44"/>
    <n v="0"/>
    <n v="8"/>
    <n v="44"/>
    <n v="524"/>
  </r>
  <r>
    <s v="9183185"/>
    <d v="2017-07-25T00:00:00"/>
    <d v="1899-12-30T13:35:40"/>
    <d v="1899-12-30T13:38:58"/>
    <n v="25"/>
    <x v="0"/>
    <x v="0"/>
    <x v="0"/>
    <d v="1899-12-30T00:03:18"/>
    <n v="0"/>
    <n v="3"/>
    <n v="18"/>
    <n v="198"/>
  </r>
  <r>
    <s v="2185216"/>
    <d v="2017-07-25T00:00:00"/>
    <d v="1899-12-30T13:40:13"/>
    <d v="1899-12-30T13:54:09"/>
    <n v="25"/>
    <x v="0"/>
    <x v="0"/>
    <x v="0"/>
    <d v="1899-12-30T00:13:56"/>
    <n v="0"/>
    <n v="13"/>
    <n v="56"/>
    <n v="836"/>
  </r>
  <r>
    <s v="9664191"/>
    <d v="2017-07-25T00:00:00"/>
    <d v="1899-12-30T13:40:26"/>
    <d v="1899-12-30T13:41:01"/>
    <n v="25"/>
    <x v="0"/>
    <x v="0"/>
    <x v="0"/>
    <d v="1899-12-30T00:00:35"/>
    <n v="0"/>
    <n v="0"/>
    <n v="35"/>
    <n v="35"/>
  </r>
  <r>
    <s v="8743781"/>
    <d v="2017-07-25T00:00:00"/>
    <d v="1899-12-30T13:44:54"/>
    <d v="1899-12-30T13:57:21"/>
    <n v="25"/>
    <x v="0"/>
    <x v="0"/>
    <x v="0"/>
    <d v="1899-12-30T00:12:27"/>
    <n v="0"/>
    <n v="12"/>
    <n v="27"/>
    <n v="747"/>
  </r>
  <r>
    <s v="97997759"/>
    <d v="2017-07-25T00:00:00"/>
    <d v="1899-12-30T13:45:38"/>
    <d v="1899-12-30T13:45:51"/>
    <n v="25"/>
    <x v="1"/>
    <x v="1"/>
    <x v="0"/>
    <d v="1899-12-30T00:00:13"/>
    <n v="0"/>
    <n v="0"/>
    <n v="13"/>
    <n v="13"/>
  </r>
  <r>
    <s v="4100331"/>
    <d v="2017-07-25T00:00:00"/>
    <d v="1899-12-30T13:53:14"/>
    <d v="1899-12-30T13:55:38"/>
    <n v="25"/>
    <x v="0"/>
    <x v="0"/>
    <x v="0"/>
    <d v="1899-12-30T00:02:24"/>
    <n v="0"/>
    <n v="2"/>
    <n v="24"/>
    <n v="144"/>
  </r>
  <r>
    <s v="7215284"/>
    <d v="2017-07-25T00:00:00"/>
    <d v="1899-12-30T13:54:50"/>
    <d v="1899-12-30T14:10:48"/>
    <n v="25"/>
    <x v="0"/>
    <x v="0"/>
    <x v="0"/>
    <d v="1899-12-30T00:15:58"/>
    <n v="0"/>
    <n v="15"/>
    <n v="58"/>
    <n v="958"/>
  </r>
  <r>
    <s v="9474267"/>
    <d v="2017-07-25T00:00:00"/>
    <d v="1899-12-30T14:01:18"/>
    <d v="1899-12-30T14:15:15"/>
    <n v="25"/>
    <x v="0"/>
    <x v="0"/>
    <x v="0"/>
    <d v="1899-12-30T00:13:57"/>
    <n v="0"/>
    <n v="13"/>
    <n v="57"/>
    <n v="837"/>
  </r>
  <r>
    <s v="3200206"/>
    <d v="2017-07-25T00:00:00"/>
    <d v="1899-12-30T14:06:30"/>
    <d v="1899-12-30T14:22:29"/>
    <n v="25"/>
    <x v="0"/>
    <x v="0"/>
    <x v="0"/>
    <d v="1899-12-30T00:15:59"/>
    <n v="0"/>
    <n v="15"/>
    <n v="59"/>
    <n v="959"/>
  </r>
  <r>
    <s v="72014227"/>
    <d v="2017-07-25T00:00:00"/>
    <d v="1899-12-30T14:08:09"/>
    <d v="1899-12-30T14:11:17"/>
    <n v="25"/>
    <x v="1"/>
    <x v="1"/>
    <x v="0"/>
    <d v="1899-12-30T00:03:08"/>
    <n v="0"/>
    <n v="3"/>
    <n v="8"/>
    <n v="188"/>
  </r>
  <r>
    <s v="3976931"/>
    <d v="2017-07-25T00:00:00"/>
    <d v="1899-12-30T14:14:39"/>
    <d v="1899-12-30T14:21:17"/>
    <n v="25"/>
    <x v="0"/>
    <x v="0"/>
    <x v="0"/>
    <d v="1899-12-30T00:06:38"/>
    <n v="0"/>
    <n v="6"/>
    <n v="38"/>
    <n v="398"/>
  </r>
  <r>
    <s v="6717763"/>
    <d v="2017-07-25T00:00:00"/>
    <d v="1899-12-30T14:18:23"/>
    <d v="1899-12-30T14:25:00"/>
    <n v="25"/>
    <x v="0"/>
    <x v="0"/>
    <x v="0"/>
    <d v="1899-12-30T00:06:37"/>
    <n v="0"/>
    <n v="6"/>
    <n v="37"/>
    <n v="397"/>
  </r>
  <r>
    <s v="2117176"/>
    <d v="2017-07-25T00:00:00"/>
    <d v="1899-12-30T14:23:18"/>
    <d v="1899-12-30T14:28:39"/>
    <n v="25"/>
    <x v="0"/>
    <x v="0"/>
    <x v="0"/>
    <d v="1899-12-30T00:05:21"/>
    <n v="0"/>
    <n v="5"/>
    <n v="21"/>
    <n v="321"/>
  </r>
  <r>
    <s v="67688044"/>
    <d v="2017-07-25T00:00:00"/>
    <d v="1899-12-30T14:28:55"/>
    <d v="1899-12-30T14:30:06"/>
    <n v="25"/>
    <x v="1"/>
    <x v="1"/>
    <x v="0"/>
    <d v="1899-12-30T00:01:11"/>
    <n v="0"/>
    <n v="1"/>
    <n v="11"/>
    <n v="71"/>
  </r>
  <r>
    <s v="3824371"/>
    <d v="2017-07-25T00:00:00"/>
    <d v="1899-12-30T14:30:22"/>
    <d v="1899-12-30T14:42:14"/>
    <n v="25"/>
    <x v="0"/>
    <x v="0"/>
    <x v="0"/>
    <d v="1899-12-30T00:11:52"/>
    <n v="0"/>
    <n v="11"/>
    <n v="52"/>
    <n v="712"/>
  </r>
  <r>
    <s v="3025855"/>
    <d v="2017-07-25T00:00:00"/>
    <d v="1899-12-30T14:32:40"/>
    <d v="1899-12-30T14:35:16"/>
    <n v="25"/>
    <x v="0"/>
    <x v="0"/>
    <x v="0"/>
    <d v="1899-12-30T00:02:36"/>
    <n v="0"/>
    <n v="2"/>
    <n v="36"/>
    <n v="156"/>
  </r>
  <r>
    <s v="8773356"/>
    <d v="2017-07-25T00:00:00"/>
    <d v="1899-12-30T14:36:40"/>
    <d v="1899-12-30T14:39:56"/>
    <n v="25"/>
    <x v="0"/>
    <x v="0"/>
    <x v="0"/>
    <d v="1899-12-30T00:03:16"/>
    <n v="0"/>
    <n v="3"/>
    <n v="16"/>
    <n v="196"/>
  </r>
  <r>
    <s v="1211446"/>
    <d v="2017-07-25T00:00:00"/>
    <d v="1899-12-30T14:41:19"/>
    <d v="1899-12-30T14:54:45"/>
    <n v="25"/>
    <x v="0"/>
    <x v="0"/>
    <x v="0"/>
    <d v="1899-12-30T00:13:26"/>
    <n v="0"/>
    <n v="13"/>
    <n v="26"/>
    <n v="806"/>
  </r>
  <r>
    <s v="3607585"/>
    <d v="2017-07-25T00:00:00"/>
    <d v="1899-12-30T14:45:02"/>
    <d v="1899-12-30T14:54:29"/>
    <n v="25"/>
    <x v="0"/>
    <x v="0"/>
    <x v="0"/>
    <d v="1899-12-30T00:09:27"/>
    <n v="0"/>
    <n v="9"/>
    <n v="27"/>
    <n v="567"/>
  </r>
  <r>
    <s v="5492379"/>
    <d v="2017-07-25T00:00:00"/>
    <d v="1899-12-30T14:51:18"/>
    <d v="1899-12-30T14:52:23"/>
    <n v="25"/>
    <x v="0"/>
    <x v="0"/>
    <x v="0"/>
    <d v="1899-12-30T00:01:05"/>
    <n v="0"/>
    <n v="1"/>
    <n v="5"/>
    <n v="65"/>
  </r>
  <r>
    <s v="84589848"/>
    <d v="2017-07-25T00:00:00"/>
    <d v="1899-12-30T14:52:23"/>
    <d v="1899-12-30T14:57:37"/>
    <n v="25"/>
    <x v="1"/>
    <x v="1"/>
    <x v="0"/>
    <d v="1899-12-30T00:05:14"/>
    <n v="0"/>
    <n v="5"/>
    <n v="14"/>
    <n v="314"/>
  </r>
  <r>
    <s v="7622848"/>
    <d v="2017-07-25T00:00:00"/>
    <d v="1899-12-30T14:52:55"/>
    <d v="1899-12-30T15:03:59"/>
    <n v="25"/>
    <x v="0"/>
    <x v="0"/>
    <x v="0"/>
    <d v="1899-12-30T00:11:04"/>
    <n v="0"/>
    <n v="11"/>
    <n v="4"/>
    <n v="664"/>
  </r>
  <r>
    <s v="7883595"/>
    <d v="2017-07-25T00:00:00"/>
    <d v="1899-12-30T14:54:57"/>
    <d v="1899-12-30T14:59:20"/>
    <n v="25"/>
    <x v="0"/>
    <x v="0"/>
    <x v="0"/>
    <d v="1899-12-30T00:04:23"/>
    <n v="0"/>
    <n v="4"/>
    <n v="23"/>
    <n v="263"/>
  </r>
  <r>
    <s v="4804872"/>
    <d v="2017-07-25T00:00:00"/>
    <d v="1899-12-30T14:59:36"/>
    <d v="1899-12-30T15:15:51"/>
    <n v="25"/>
    <x v="0"/>
    <x v="0"/>
    <x v="0"/>
    <d v="1899-12-30T00:16:15"/>
    <n v="0"/>
    <n v="16"/>
    <n v="15"/>
    <n v="975"/>
  </r>
  <r>
    <s v="61812355"/>
    <d v="2017-07-25T00:00:00"/>
    <d v="1899-12-30T15:06:08"/>
    <d v="1899-12-30T15:18:49"/>
    <n v="25"/>
    <x v="1"/>
    <x v="1"/>
    <x v="0"/>
    <d v="1899-12-30T00:12:41"/>
    <n v="0"/>
    <n v="12"/>
    <n v="41"/>
    <n v="761"/>
  </r>
  <r>
    <s v="6493766"/>
    <d v="2017-07-26T00:00:00"/>
    <d v="1899-12-30T08:03:37"/>
    <d v="1899-12-30T08:04:57"/>
    <n v="26"/>
    <x v="0"/>
    <x v="0"/>
    <x v="0"/>
    <d v="1899-12-30T00:01:20"/>
    <n v="0"/>
    <n v="1"/>
    <n v="20"/>
    <n v="80"/>
  </r>
  <r>
    <s v="4965118"/>
    <d v="2017-07-26T00:00:00"/>
    <d v="1899-12-30T08:05:26"/>
    <d v="1899-12-30T08:20:32"/>
    <n v="26"/>
    <x v="0"/>
    <x v="0"/>
    <x v="0"/>
    <d v="1899-12-30T00:15:06"/>
    <n v="0"/>
    <n v="15"/>
    <n v="6"/>
    <n v="906"/>
  </r>
  <r>
    <s v="7973476"/>
    <d v="2017-07-26T00:00:00"/>
    <d v="1899-12-30T08:13:12"/>
    <d v="1899-12-30T08:24:03"/>
    <n v="26"/>
    <x v="0"/>
    <x v="0"/>
    <x v="0"/>
    <d v="1899-12-30T00:10:51"/>
    <n v="0"/>
    <n v="10"/>
    <n v="51"/>
    <n v="651"/>
  </r>
  <r>
    <s v="6642574"/>
    <d v="2017-07-26T00:00:00"/>
    <d v="1899-12-30T08:17:53"/>
    <d v="1899-12-30T08:33:18"/>
    <n v="26"/>
    <x v="0"/>
    <x v="0"/>
    <x v="0"/>
    <d v="1899-12-30T00:15:25"/>
    <n v="0"/>
    <n v="15"/>
    <n v="25"/>
    <n v="925"/>
  </r>
  <r>
    <s v="2325155"/>
    <d v="2017-07-26T00:00:00"/>
    <d v="1899-12-30T08:20:32"/>
    <d v="1899-12-30T08:31:22"/>
    <n v="26"/>
    <x v="0"/>
    <x v="0"/>
    <x v="0"/>
    <d v="1899-12-30T00:10:50"/>
    <n v="0"/>
    <n v="10"/>
    <n v="50"/>
    <n v="650"/>
  </r>
  <r>
    <s v="1340323"/>
    <d v="2017-07-26T00:00:00"/>
    <d v="1899-12-30T08:23:55"/>
    <d v="1899-12-30T08:35:15"/>
    <n v="26"/>
    <x v="0"/>
    <x v="0"/>
    <x v="0"/>
    <d v="1899-12-30T00:11:20"/>
    <n v="0"/>
    <n v="11"/>
    <n v="20"/>
    <n v="680"/>
  </r>
  <r>
    <s v="8957203"/>
    <d v="2017-07-26T00:00:00"/>
    <d v="1899-12-30T08:30:33"/>
    <d v="1899-12-30T08:42:38"/>
    <n v="26"/>
    <x v="0"/>
    <x v="0"/>
    <x v="0"/>
    <d v="1899-12-30T00:12:05"/>
    <n v="0"/>
    <n v="12"/>
    <n v="5"/>
    <n v="725"/>
  </r>
  <r>
    <s v="8276893"/>
    <d v="2017-07-26T00:00:00"/>
    <d v="1899-12-30T08:37:04"/>
    <d v="1899-12-30T08:47:03"/>
    <n v="26"/>
    <x v="0"/>
    <x v="0"/>
    <x v="0"/>
    <d v="1899-12-30T00:09:59"/>
    <n v="0"/>
    <n v="9"/>
    <n v="59"/>
    <n v="599"/>
  </r>
  <r>
    <s v="7894591002"/>
    <d v="2017-07-26T00:00:00"/>
    <d v="1899-12-30T08:45:16"/>
    <d v="1899-12-30T09:00:05"/>
    <n v="26"/>
    <x v="0"/>
    <x v="1"/>
    <x v="1"/>
    <d v="1899-12-30T00:14:49"/>
    <n v="0"/>
    <n v="14"/>
    <n v="49"/>
    <n v="889"/>
  </r>
  <r>
    <s v="26891502"/>
    <d v="2017-07-26T00:00:00"/>
    <d v="1899-12-30T08:52:28"/>
    <d v="1899-12-30T09:02:15"/>
    <n v="26"/>
    <x v="1"/>
    <x v="1"/>
    <x v="0"/>
    <d v="1899-12-30T00:09:47"/>
    <n v="0"/>
    <n v="9"/>
    <n v="47"/>
    <n v="587"/>
  </r>
  <r>
    <s v="71021004"/>
    <d v="2017-07-26T00:00:00"/>
    <d v="1899-12-30T08:57:12"/>
    <d v="1899-12-30T09:08:30"/>
    <n v="26"/>
    <x v="1"/>
    <x v="1"/>
    <x v="0"/>
    <d v="1899-12-30T00:11:18"/>
    <n v="0"/>
    <n v="11"/>
    <n v="18"/>
    <n v="678"/>
  </r>
  <r>
    <s v="17314583"/>
    <d v="2017-07-26T00:00:00"/>
    <d v="1899-12-30T09:04:57"/>
    <d v="1899-12-30T09:19:52"/>
    <n v="26"/>
    <x v="1"/>
    <x v="1"/>
    <x v="0"/>
    <d v="1899-12-30T00:14:55"/>
    <n v="0"/>
    <n v="14"/>
    <n v="55"/>
    <n v="895"/>
  </r>
  <r>
    <s v="3972159"/>
    <d v="2017-07-26T00:00:00"/>
    <d v="1899-12-30T09:05:42"/>
    <d v="1899-12-30T09:11:00"/>
    <n v="26"/>
    <x v="0"/>
    <x v="0"/>
    <x v="0"/>
    <d v="1899-12-30T00:05:18"/>
    <n v="0"/>
    <n v="5"/>
    <n v="18"/>
    <n v="318"/>
  </r>
  <r>
    <s v="94989369"/>
    <d v="2017-07-26T00:00:00"/>
    <d v="1899-12-30T09:06:42"/>
    <d v="1899-12-30T09:22:35"/>
    <n v="26"/>
    <x v="1"/>
    <x v="1"/>
    <x v="0"/>
    <d v="1899-12-30T00:15:53"/>
    <n v="0"/>
    <n v="15"/>
    <n v="53"/>
    <n v="953"/>
  </r>
  <r>
    <s v="4857453"/>
    <d v="2017-07-26T00:00:00"/>
    <d v="1899-12-30T09:07:24"/>
    <d v="1899-12-30T09:15:18"/>
    <n v="26"/>
    <x v="0"/>
    <x v="0"/>
    <x v="0"/>
    <d v="1899-12-30T00:07:54"/>
    <n v="0"/>
    <n v="7"/>
    <n v="54"/>
    <n v="474"/>
  </r>
  <r>
    <s v="7980513"/>
    <d v="2017-07-26T00:00:00"/>
    <d v="1899-12-30T09:10:03"/>
    <d v="1899-12-30T09:11:21"/>
    <n v="26"/>
    <x v="0"/>
    <x v="0"/>
    <x v="0"/>
    <d v="1899-12-30T00:01:18"/>
    <n v="0"/>
    <n v="1"/>
    <n v="18"/>
    <n v="78"/>
  </r>
  <r>
    <s v="6896175"/>
    <d v="2017-07-26T00:00:00"/>
    <d v="1899-12-30T09:11:39"/>
    <d v="1899-12-30T09:13:20"/>
    <n v="26"/>
    <x v="0"/>
    <x v="0"/>
    <x v="0"/>
    <d v="1899-12-30T00:01:41"/>
    <n v="0"/>
    <n v="1"/>
    <n v="41"/>
    <n v="101"/>
  </r>
  <r>
    <s v="1689993"/>
    <d v="2017-07-26T00:00:00"/>
    <d v="1899-12-30T09:12:04"/>
    <d v="1899-12-30T09:17:59"/>
    <n v="26"/>
    <x v="0"/>
    <x v="0"/>
    <x v="0"/>
    <d v="1899-12-30T00:05:55"/>
    <n v="0"/>
    <n v="5"/>
    <n v="55"/>
    <n v="355"/>
  </r>
  <r>
    <s v="1183006"/>
    <d v="2017-07-26T00:00:00"/>
    <d v="1899-12-30T09:15:52"/>
    <d v="1899-12-30T09:25:41"/>
    <n v="26"/>
    <x v="0"/>
    <x v="0"/>
    <x v="0"/>
    <d v="1899-12-30T00:09:49"/>
    <n v="0"/>
    <n v="9"/>
    <n v="49"/>
    <n v="589"/>
  </r>
  <r>
    <s v="9446278"/>
    <d v="2017-07-26T00:00:00"/>
    <d v="1899-12-30T09:19:45"/>
    <d v="1899-12-30T09:21:21"/>
    <n v="26"/>
    <x v="0"/>
    <x v="0"/>
    <x v="0"/>
    <d v="1899-12-30T00:01:36"/>
    <n v="0"/>
    <n v="1"/>
    <n v="36"/>
    <n v="96"/>
  </r>
  <r>
    <s v="2445944"/>
    <d v="2017-07-26T00:00:00"/>
    <d v="1899-12-30T09:20:58"/>
    <d v="1899-12-30T09:29:30"/>
    <n v="26"/>
    <x v="0"/>
    <x v="0"/>
    <x v="0"/>
    <d v="1899-12-30T00:08:32"/>
    <n v="0"/>
    <n v="8"/>
    <n v="32"/>
    <n v="512"/>
  </r>
  <r>
    <s v="4404713"/>
    <d v="2017-07-26T00:00:00"/>
    <d v="1899-12-30T09:29:17"/>
    <d v="1899-12-30T09:30:14"/>
    <n v="26"/>
    <x v="0"/>
    <x v="0"/>
    <x v="0"/>
    <d v="1899-12-30T00:00:57"/>
    <n v="0"/>
    <n v="0"/>
    <n v="57"/>
    <n v="57"/>
  </r>
  <r>
    <s v="6495153"/>
    <d v="2017-07-26T00:00:00"/>
    <d v="1899-12-30T09:36:15"/>
    <d v="1899-12-30T09:41:51"/>
    <n v="26"/>
    <x v="0"/>
    <x v="0"/>
    <x v="0"/>
    <d v="1899-12-30T00:05:36"/>
    <n v="0"/>
    <n v="5"/>
    <n v="36"/>
    <n v="336"/>
  </r>
  <r>
    <s v="2684831"/>
    <d v="2017-07-26T00:00:00"/>
    <d v="1899-12-30T09:37:53"/>
    <d v="1899-12-30T09:45:29"/>
    <n v="26"/>
    <x v="0"/>
    <x v="0"/>
    <x v="0"/>
    <d v="1899-12-30T00:07:36"/>
    <n v="0"/>
    <n v="7"/>
    <n v="36"/>
    <n v="456"/>
  </r>
  <r>
    <s v="8748493"/>
    <d v="2017-07-26T00:00:00"/>
    <d v="1899-12-30T09:41:59"/>
    <d v="1899-12-30T09:42:23"/>
    <n v="26"/>
    <x v="0"/>
    <x v="0"/>
    <x v="0"/>
    <d v="1899-12-30T00:00:24"/>
    <n v="0"/>
    <n v="0"/>
    <n v="24"/>
    <n v="24"/>
  </r>
  <r>
    <s v="7230252"/>
    <d v="2017-07-26T00:00:00"/>
    <d v="1899-12-30T09:47:07"/>
    <d v="1899-12-30T09:54:35"/>
    <n v="26"/>
    <x v="0"/>
    <x v="0"/>
    <x v="0"/>
    <d v="1899-12-30T00:07:28"/>
    <n v="0"/>
    <n v="7"/>
    <n v="28"/>
    <n v="448"/>
  </r>
  <r>
    <s v="5082463"/>
    <d v="2017-07-26T00:00:00"/>
    <d v="1899-12-30T09:54:17"/>
    <d v="1899-12-30T10:05:28"/>
    <n v="26"/>
    <x v="0"/>
    <x v="0"/>
    <x v="0"/>
    <d v="1899-12-30T00:11:11"/>
    <n v="0"/>
    <n v="11"/>
    <n v="11"/>
    <n v="671"/>
  </r>
  <r>
    <s v="1830054"/>
    <d v="2017-07-26T00:00:00"/>
    <d v="1899-12-30T09:56:01"/>
    <d v="1899-12-30T10:05:02"/>
    <n v="26"/>
    <x v="0"/>
    <x v="0"/>
    <x v="0"/>
    <d v="1899-12-30T00:09:01"/>
    <n v="0"/>
    <n v="9"/>
    <n v="1"/>
    <n v="541"/>
  </r>
  <r>
    <s v="5223970"/>
    <d v="2017-07-26T00:00:00"/>
    <d v="1899-12-30T09:56:21"/>
    <d v="1899-12-30T10:00:15"/>
    <n v="26"/>
    <x v="0"/>
    <x v="0"/>
    <x v="0"/>
    <d v="1899-12-30T00:03:54"/>
    <n v="0"/>
    <n v="3"/>
    <n v="54"/>
    <n v="234"/>
  </r>
  <r>
    <s v="8369071681"/>
    <d v="2017-07-26T00:00:00"/>
    <d v="1899-12-30T10:03:52"/>
    <d v="1899-12-30T10:06:43"/>
    <n v="26"/>
    <x v="0"/>
    <x v="1"/>
    <x v="1"/>
    <d v="1899-12-30T00:02:51"/>
    <n v="0"/>
    <n v="2"/>
    <n v="51"/>
    <n v="171"/>
  </r>
  <r>
    <s v="5582631"/>
    <d v="2017-07-26T00:00:00"/>
    <d v="1899-12-30T10:08:06"/>
    <d v="1899-12-30T10:08:43"/>
    <n v="26"/>
    <x v="0"/>
    <x v="0"/>
    <x v="0"/>
    <d v="1899-12-30T00:00:37"/>
    <n v="0"/>
    <n v="0"/>
    <n v="37"/>
    <n v="37"/>
  </r>
  <r>
    <s v="68043713"/>
    <d v="2017-07-26T00:00:00"/>
    <d v="1899-12-30T10:10:05"/>
    <d v="1899-12-30T10:16:13"/>
    <n v="26"/>
    <x v="1"/>
    <x v="1"/>
    <x v="0"/>
    <d v="1899-12-30T00:06:08"/>
    <n v="0"/>
    <n v="6"/>
    <n v="8"/>
    <n v="368"/>
  </r>
  <r>
    <s v="89263578"/>
    <d v="2017-07-26T00:00:00"/>
    <d v="1899-12-30T10:17:56"/>
    <d v="1899-12-30T10:30:03"/>
    <n v="26"/>
    <x v="1"/>
    <x v="1"/>
    <x v="0"/>
    <d v="1899-12-30T00:12:07"/>
    <n v="0"/>
    <n v="12"/>
    <n v="7"/>
    <n v="727"/>
  </r>
  <r>
    <s v="7511410"/>
    <d v="2017-07-26T00:00:00"/>
    <d v="1899-12-30T10:23:35"/>
    <d v="1899-12-30T10:30:10"/>
    <n v="26"/>
    <x v="0"/>
    <x v="0"/>
    <x v="0"/>
    <d v="1899-12-30T00:06:35"/>
    <n v="0"/>
    <n v="6"/>
    <n v="35"/>
    <n v="395"/>
  </r>
  <r>
    <s v="2128803"/>
    <d v="2017-07-26T00:00:00"/>
    <d v="1899-12-30T10:30:57"/>
    <d v="1899-12-30T10:41:51"/>
    <n v="26"/>
    <x v="0"/>
    <x v="0"/>
    <x v="0"/>
    <d v="1899-12-30T00:10:54"/>
    <n v="0"/>
    <n v="10"/>
    <n v="54"/>
    <n v="654"/>
  </r>
  <r>
    <s v="3135285"/>
    <d v="2017-07-26T00:00:00"/>
    <d v="1899-12-30T10:32:07"/>
    <d v="1899-12-30T10:46:02"/>
    <n v="26"/>
    <x v="0"/>
    <x v="0"/>
    <x v="0"/>
    <d v="1899-12-30T00:13:55"/>
    <n v="0"/>
    <n v="13"/>
    <n v="55"/>
    <n v="835"/>
  </r>
  <r>
    <s v="5231877"/>
    <d v="2017-07-26T00:00:00"/>
    <d v="1899-12-30T10:37:25"/>
    <d v="1899-12-30T10:52:52"/>
    <n v="26"/>
    <x v="0"/>
    <x v="0"/>
    <x v="0"/>
    <d v="1899-12-30T00:15:27"/>
    <n v="0"/>
    <n v="15"/>
    <n v="27"/>
    <n v="927"/>
  </r>
  <r>
    <s v="98391891"/>
    <d v="2017-07-26T00:00:00"/>
    <d v="1899-12-30T10:37:46"/>
    <d v="1899-12-30T10:38:51"/>
    <n v="26"/>
    <x v="1"/>
    <x v="1"/>
    <x v="0"/>
    <d v="1899-12-30T00:01:05"/>
    <n v="0"/>
    <n v="1"/>
    <n v="5"/>
    <n v="65"/>
  </r>
  <r>
    <s v="9865524"/>
    <d v="2017-07-26T00:00:00"/>
    <d v="1899-12-30T10:37:54"/>
    <d v="1899-12-30T10:48:20"/>
    <n v="26"/>
    <x v="0"/>
    <x v="0"/>
    <x v="0"/>
    <d v="1899-12-30T00:10:26"/>
    <n v="0"/>
    <n v="10"/>
    <n v="26"/>
    <n v="626"/>
  </r>
  <r>
    <s v="7988607"/>
    <d v="2017-07-26T00:00:00"/>
    <d v="1899-12-30T10:37:56"/>
    <d v="1899-12-30T10:49:59"/>
    <n v="26"/>
    <x v="0"/>
    <x v="0"/>
    <x v="0"/>
    <d v="1899-12-30T00:12:03"/>
    <n v="0"/>
    <n v="12"/>
    <n v="3"/>
    <n v="723"/>
  </r>
  <r>
    <s v="4599598"/>
    <d v="2017-07-26T00:00:00"/>
    <d v="1899-12-30T10:43:50"/>
    <d v="1899-12-30T10:57:29"/>
    <n v="26"/>
    <x v="0"/>
    <x v="0"/>
    <x v="0"/>
    <d v="1899-12-30T00:13:39"/>
    <n v="0"/>
    <n v="13"/>
    <n v="39"/>
    <n v="819"/>
  </r>
  <r>
    <s v="59984179"/>
    <d v="2017-07-26T00:00:00"/>
    <d v="1899-12-30T10:45:21"/>
    <d v="1899-12-30T10:54:16"/>
    <n v="26"/>
    <x v="1"/>
    <x v="1"/>
    <x v="0"/>
    <d v="1899-12-30T00:08:55"/>
    <n v="0"/>
    <n v="8"/>
    <n v="55"/>
    <n v="535"/>
  </r>
  <r>
    <s v="9763924"/>
    <d v="2017-07-26T00:00:00"/>
    <d v="1899-12-30T10:47:36"/>
    <d v="1899-12-30T10:56:03"/>
    <n v="26"/>
    <x v="0"/>
    <x v="0"/>
    <x v="0"/>
    <d v="1899-12-30T00:08:27"/>
    <n v="0"/>
    <n v="8"/>
    <n v="27"/>
    <n v="507"/>
  </r>
  <r>
    <s v="1531672"/>
    <d v="2017-07-26T00:00:00"/>
    <d v="1899-12-30T10:48:19"/>
    <d v="1899-12-30T11:03:33"/>
    <n v="26"/>
    <x v="0"/>
    <x v="0"/>
    <x v="0"/>
    <d v="1899-12-30T00:15:14"/>
    <n v="0"/>
    <n v="15"/>
    <n v="14"/>
    <n v="914"/>
  </r>
  <r>
    <s v="59723258"/>
    <d v="2017-07-26T00:00:00"/>
    <d v="1899-12-30T10:48:27"/>
    <d v="1899-12-30T11:02:39"/>
    <n v="26"/>
    <x v="1"/>
    <x v="1"/>
    <x v="0"/>
    <d v="1899-12-30T00:14:12"/>
    <n v="0"/>
    <n v="14"/>
    <n v="12"/>
    <n v="852"/>
  </r>
  <r>
    <s v="6878722"/>
    <d v="2017-07-26T00:00:00"/>
    <d v="1899-12-30T10:52:48"/>
    <d v="1899-12-30T10:54:23"/>
    <n v="26"/>
    <x v="0"/>
    <x v="0"/>
    <x v="0"/>
    <d v="1899-12-30T00:01:35"/>
    <n v="0"/>
    <n v="1"/>
    <n v="35"/>
    <n v="95"/>
  </r>
  <r>
    <s v="49278984"/>
    <d v="2017-07-26T00:00:00"/>
    <d v="1899-12-30T10:55:39"/>
    <d v="1899-12-30T10:58:20"/>
    <n v="26"/>
    <x v="1"/>
    <x v="1"/>
    <x v="0"/>
    <d v="1899-12-30T00:02:41"/>
    <n v="0"/>
    <n v="2"/>
    <n v="41"/>
    <n v="161"/>
  </r>
  <r>
    <s v="5672312"/>
    <d v="2017-07-26T00:00:00"/>
    <d v="1899-12-30T10:55:59"/>
    <d v="1899-12-30T11:01:09"/>
    <n v="26"/>
    <x v="0"/>
    <x v="0"/>
    <x v="0"/>
    <d v="1899-12-30T00:05:10"/>
    <n v="0"/>
    <n v="5"/>
    <n v="10"/>
    <n v="310"/>
  </r>
  <r>
    <s v="9716545"/>
    <d v="2017-07-26T00:00:00"/>
    <d v="1899-12-30T10:58:28"/>
    <d v="1899-12-30T11:13:13"/>
    <n v="26"/>
    <x v="0"/>
    <x v="0"/>
    <x v="0"/>
    <d v="1899-12-30T00:14:45"/>
    <n v="0"/>
    <n v="14"/>
    <n v="45"/>
    <n v="885"/>
  </r>
  <r>
    <s v="97953696"/>
    <d v="2017-07-26T00:00:00"/>
    <d v="1899-12-30T11:06:41"/>
    <d v="1899-12-30T11:18:40"/>
    <n v="26"/>
    <x v="1"/>
    <x v="1"/>
    <x v="0"/>
    <d v="1899-12-30T00:11:59"/>
    <n v="0"/>
    <n v="11"/>
    <n v="59"/>
    <n v="719"/>
  </r>
  <r>
    <s v="18636086"/>
    <d v="2017-07-26T00:00:00"/>
    <d v="1899-12-30T11:08:37"/>
    <d v="1899-12-30T11:17:40"/>
    <n v="26"/>
    <x v="1"/>
    <x v="1"/>
    <x v="0"/>
    <d v="1899-12-30T00:09:03"/>
    <n v="0"/>
    <n v="9"/>
    <n v="3"/>
    <n v="543"/>
  </r>
  <r>
    <s v="2071691"/>
    <d v="2017-07-26T00:00:00"/>
    <d v="1899-12-30T11:12:32"/>
    <d v="1899-12-30T11:20:35"/>
    <n v="26"/>
    <x v="0"/>
    <x v="0"/>
    <x v="0"/>
    <d v="1899-12-30T00:08:03"/>
    <n v="0"/>
    <n v="8"/>
    <n v="3"/>
    <n v="483"/>
  </r>
  <r>
    <s v="8023179"/>
    <d v="2017-07-26T00:00:00"/>
    <d v="1899-12-30T11:12:32"/>
    <d v="1899-12-30T11:24:59"/>
    <n v="26"/>
    <x v="0"/>
    <x v="0"/>
    <x v="0"/>
    <d v="1899-12-30T00:12:27"/>
    <n v="0"/>
    <n v="12"/>
    <n v="27"/>
    <n v="747"/>
  </r>
  <r>
    <s v="3533421"/>
    <d v="2017-07-26T00:00:00"/>
    <d v="1899-12-30T11:20:38"/>
    <d v="1899-12-30T11:35:29"/>
    <n v="26"/>
    <x v="0"/>
    <x v="0"/>
    <x v="0"/>
    <d v="1899-12-30T00:14:51"/>
    <n v="0"/>
    <n v="14"/>
    <n v="51"/>
    <n v="891"/>
  </r>
  <r>
    <s v="1160932"/>
    <d v="2017-07-26T00:00:00"/>
    <d v="1899-12-30T11:24:13"/>
    <d v="1899-12-30T11:24:45"/>
    <n v="26"/>
    <x v="0"/>
    <x v="0"/>
    <x v="0"/>
    <d v="1899-12-30T00:00:32"/>
    <n v="0"/>
    <n v="0"/>
    <n v="32"/>
    <n v="32"/>
  </r>
  <r>
    <s v="6320579"/>
    <d v="2017-07-26T00:00:00"/>
    <d v="1899-12-30T11:32:23"/>
    <d v="1899-12-30T11:39:38"/>
    <n v="26"/>
    <x v="0"/>
    <x v="0"/>
    <x v="0"/>
    <d v="1899-12-30T00:07:15"/>
    <n v="0"/>
    <n v="7"/>
    <n v="15"/>
    <n v="435"/>
  </r>
  <r>
    <s v="6021417"/>
    <d v="2017-07-26T00:00:00"/>
    <d v="1899-12-30T11:38:54"/>
    <d v="1899-12-30T11:42:56"/>
    <n v="26"/>
    <x v="0"/>
    <x v="0"/>
    <x v="0"/>
    <d v="1899-12-30T00:04:02"/>
    <n v="0"/>
    <n v="4"/>
    <n v="2"/>
    <n v="242"/>
  </r>
  <r>
    <s v="3638658"/>
    <d v="2017-07-26T00:00:00"/>
    <d v="1899-12-30T11:41:17"/>
    <d v="1899-12-30T11:50:00"/>
    <n v="26"/>
    <x v="0"/>
    <x v="0"/>
    <x v="0"/>
    <d v="1899-12-30T00:08:43"/>
    <n v="0"/>
    <n v="8"/>
    <n v="43"/>
    <n v="523"/>
  </r>
  <r>
    <s v="7595348"/>
    <d v="2017-07-26T00:00:00"/>
    <d v="1899-12-30T11:43:26"/>
    <d v="1899-12-30T11:55:11"/>
    <n v="26"/>
    <x v="0"/>
    <x v="0"/>
    <x v="0"/>
    <d v="1899-12-30T00:11:45"/>
    <n v="0"/>
    <n v="11"/>
    <n v="45"/>
    <n v="705"/>
  </r>
  <r>
    <s v="6637746981"/>
    <d v="2017-07-26T00:00:00"/>
    <d v="1899-12-30T11:45:54"/>
    <d v="1899-12-30T11:59:02"/>
    <n v="26"/>
    <x v="0"/>
    <x v="1"/>
    <x v="1"/>
    <d v="1899-12-30T00:13:08"/>
    <n v="0"/>
    <n v="13"/>
    <n v="8"/>
    <n v="788"/>
  </r>
  <r>
    <s v="8501947"/>
    <d v="2017-07-26T00:00:00"/>
    <d v="1899-12-30T11:47:33"/>
    <d v="1899-12-30T11:52:24"/>
    <n v="26"/>
    <x v="0"/>
    <x v="0"/>
    <x v="0"/>
    <d v="1899-12-30T00:04:51"/>
    <n v="0"/>
    <n v="4"/>
    <n v="51"/>
    <n v="291"/>
  </r>
  <r>
    <s v="85666950"/>
    <d v="2017-07-26T00:00:00"/>
    <d v="1899-12-30T11:51:37"/>
    <d v="1899-12-30T12:04:30"/>
    <n v="26"/>
    <x v="1"/>
    <x v="1"/>
    <x v="0"/>
    <d v="1899-12-30T00:12:53"/>
    <n v="0"/>
    <n v="12"/>
    <n v="53"/>
    <n v="773"/>
  </r>
  <r>
    <s v="72289518"/>
    <d v="2017-07-26T00:00:00"/>
    <d v="1899-12-30T11:53:24"/>
    <d v="1899-12-30T11:59:15"/>
    <n v="26"/>
    <x v="1"/>
    <x v="1"/>
    <x v="0"/>
    <d v="1899-12-30T00:05:51"/>
    <n v="0"/>
    <n v="5"/>
    <n v="51"/>
    <n v="351"/>
  </r>
  <r>
    <s v="4419123"/>
    <d v="2017-07-26T00:00:00"/>
    <d v="1899-12-30T11:59:19"/>
    <d v="1899-12-30T12:02:59"/>
    <n v="26"/>
    <x v="0"/>
    <x v="0"/>
    <x v="0"/>
    <d v="1899-12-30T00:03:40"/>
    <n v="0"/>
    <n v="3"/>
    <n v="40"/>
    <n v="220"/>
  </r>
  <r>
    <s v="75645195"/>
    <d v="2017-07-26T00:00:00"/>
    <d v="1899-12-30T12:06:39"/>
    <d v="1899-12-30T12:07:05"/>
    <n v="26"/>
    <x v="1"/>
    <x v="1"/>
    <x v="0"/>
    <d v="1899-12-30T00:00:26"/>
    <n v="0"/>
    <n v="0"/>
    <n v="26"/>
    <n v="26"/>
  </r>
  <r>
    <s v="4305960"/>
    <d v="2017-07-26T00:00:00"/>
    <d v="1899-12-30T12:09:40"/>
    <d v="1899-12-30T12:17:46"/>
    <n v="26"/>
    <x v="0"/>
    <x v="0"/>
    <x v="0"/>
    <d v="1899-12-30T00:08:06"/>
    <n v="0"/>
    <n v="8"/>
    <n v="6"/>
    <n v="486"/>
  </r>
  <r>
    <s v="21681406"/>
    <d v="2017-07-26T00:00:00"/>
    <d v="1899-12-30T12:12:37"/>
    <d v="1899-12-30T12:21:12"/>
    <n v="26"/>
    <x v="1"/>
    <x v="1"/>
    <x v="0"/>
    <d v="1899-12-30T00:08:35"/>
    <n v="0"/>
    <n v="8"/>
    <n v="35"/>
    <n v="515"/>
  </r>
  <r>
    <s v="6401011"/>
    <d v="2017-07-26T00:00:00"/>
    <d v="1899-12-30T12:16:25"/>
    <d v="1899-12-30T12:26:52"/>
    <n v="26"/>
    <x v="0"/>
    <x v="0"/>
    <x v="0"/>
    <d v="1899-12-30T00:10:27"/>
    <n v="0"/>
    <n v="10"/>
    <n v="27"/>
    <n v="627"/>
  </r>
  <r>
    <s v="1879412"/>
    <d v="2017-07-26T00:00:00"/>
    <d v="1899-12-30T12:22:16"/>
    <d v="1899-12-30T12:35:44"/>
    <n v="26"/>
    <x v="0"/>
    <x v="0"/>
    <x v="0"/>
    <d v="1899-12-30T00:13:28"/>
    <n v="0"/>
    <n v="13"/>
    <n v="28"/>
    <n v="808"/>
  </r>
  <r>
    <s v="6218089"/>
    <d v="2017-07-26T00:00:00"/>
    <d v="1899-12-30T12:24:40"/>
    <d v="1899-12-30T12:31:21"/>
    <n v="26"/>
    <x v="0"/>
    <x v="0"/>
    <x v="0"/>
    <d v="1899-12-30T00:06:41"/>
    <n v="0"/>
    <n v="6"/>
    <n v="41"/>
    <n v="401"/>
  </r>
  <r>
    <s v="3408462348"/>
    <d v="2017-07-26T00:00:00"/>
    <d v="1899-12-30T12:31:18"/>
    <d v="1899-12-30T12:43:11"/>
    <n v="26"/>
    <x v="0"/>
    <x v="1"/>
    <x v="1"/>
    <d v="1899-12-30T00:11:53"/>
    <n v="0"/>
    <n v="11"/>
    <n v="53"/>
    <n v="713"/>
  </r>
  <r>
    <s v="9535780"/>
    <d v="2017-07-26T00:00:00"/>
    <d v="1899-12-30T12:32:37"/>
    <d v="1899-12-30T12:44:31"/>
    <n v="26"/>
    <x v="0"/>
    <x v="0"/>
    <x v="0"/>
    <d v="1899-12-30T00:11:54"/>
    <n v="0"/>
    <n v="11"/>
    <n v="54"/>
    <n v="714"/>
  </r>
  <r>
    <s v="4945889"/>
    <d v="2017-07-26T00:00:00"/>
    <d v="1899-12-30T12:40:11"/>
    <d v="1899-12-30T12:51:34"/>
    <n v="26"/>
    <x v="0"/>
    <x v="0"/>
    <x v="0"/>
    <d v="1899-12-30T00:11:23"/>
    <n v="0"/>
    <n v="11"/>
    <n v="23"/>
    <n v="683"/>
  </r>
  <r>
    <s v="8985437"/>
    <d v="2017-07-26T00:00:00"/>
    <d v="1899-12-30T12:42:18"/>
    <d v="1899-12-30T12:51:59"/>
    <n v="26"/>
    <x v="0"/>
    <x v="0"/>
    <x v="0"/>
    <d v="1899-12-30T00:09:41"/>
    <n v="0"/>
    <n v="9"/>
    <n v="41"/>
    <n v="581"/>
  </r>
  <r>
    <s v="57891628"/>
    <d v="2017-07-26T00:00:00"/>
    <d v="1899-12-30T12:47:16"/>
    <d v="1899-12-30T12:50:25"/>
    <n v="26"/>
    <x v="1"/>
    <x v="1"/>
    <x v="0"/>
    <d v="1899-12-30T00:03:09"/>
    <n v="0"/>
    <n v="3"/>
    <n v="9"/>
    <n v="189"/>
  </r>
  <r>
    <s v="9772824"/>
    <d v="2017-07-26T00:00:00"/>
    <d v="1899-12-30T12:48:10"/>
    <d v="1899-12-30T13:03:10"/>
    <n v="26"/>
    <x v="0"/>
    <x v="0"/>
    <x v="0"/>
    <d v="1899-12-30T00:15:00"/>
    <n v="0"/>
    <n v="15"/>
    <n v="0"/>
    <n v="900"/>
  </r>
  <r>
    <s v="4154521"/>
    <d v="2017-07-26T00:00:00"/>
    <d v="1899-12-30T12:49:32"/>
    <d v="1899-12-30T12:54:55"/>
    <n v="26"/>
    <x v="0"/>
    <x v="0"/>
    <x v="0"/>
    <d v="1899-12-30T00:05:23"/>
    <n v="0"/>
    <n v="5"/>
    <n v="23"/>
    <n v="323"/>
  </r>
  <r>
    <s v="96977805"/>
    <d v="2017-07-26T00:00:00"/>
    <d v="1899-12-30T12:51:52"/>
    <d v="1899-12-30T13:03:17"/>
    <n v="26"/>
    <x v="1"/>
    <x v="1"/>
    <x v="0"/>
    <d v="1899-12-30T00:11:25"/>
    <n v="0"/>
    <n v="11"/>
    <n v="25"/>
    <n v="685"/>
  </r>
  <r>
    <s v="24665933"/>
    <d v="2017-07-26T00:00:00"/>
    <d v="1899-12-30T12:52:48"/>
    <d v="1899-12-30T12:53:25"/>
    <n v="26"/>
    <x v="1"/>
    <x v="1"/>
    <x v="0"/>
    <d v="1899-12-30T00:00:37"/>
    <n v="0"/>
    <n v="0"/>
    <n v="37"/>
    <n v="37"/>
  </r>
  <r>
    <s v="5465004"/>
    <d v="2017-07-26T00:00:00"/>
    <d v="1899-12-30T12:57:51"/>
    <d v="1899-12-30T13:10:47"/>
    <n v="26"/>
    <x v="0"/>
    <x v="0"/>
    <x v="0"/>
    <d v="1899-12-30T00:12:56"/>
    <n v="0"/>
    <n v="12"/>
    <n v="56"/>
    <n v="776"/>
  </r>
  <r>
    <s v="9560827"/>
    <d v="2017-07-26T00:00:00"/>
    <d v="1899-12-30T12:58:36"/>
    <d v="1899-12-30T13:13:29"/>
    <n v="26"/>
    <x v="0"/>
    <x v="0"/>
    <x v="0"/>
    <d v="1899-12-30T00:14:53"/>
    <n v="0"/>
    <n v="14"/>
    <n v="53"/>
    <n v="893"/>
  </r>
  <r>
    <s v="3443287"/>
    <d v="2017-07-26T00:00:00"/>
    <d v="1899-12-30T13:06:09"/>
    <d v="1899-12-30T13:20:58"/>
    <n v="26"/>
    <x v="0"/>
    <x v="0"/>
    <x v="0"/>
    <d v="1899-12-30T00:14:49"/>
    <n v="0"/>
    <n v="14"/>
    <n v="49"/>
    <n v="889"/>
  </r>
  <r>
    <s v="7551668"/>
    <d v="2017-07-26T00:00:00"/>
    <d v="1899-12-30T13:12:46"/>
    <d v="1899-12-30T13:21:41"/>
    <n v="26"/>
    <x v="0"/>
    <x v="0"/>
    <x v="0"/>
    <d v="1899-12-30T00:08:55"/>
    <n v="0"/>
    <n v="8"/>
    <n v="55"/>
    <n v="535"/>
  </r>
  <r>
    <s v="3189059"/>
    <d v="2017-07-26T00:00:00"/>
    <d v="1899-12-30T13:18:40"/>
    <d v="1899-12-30T13:27:52"/>
    <n v="26"/>
    <x v="0"/>
    <x v="0"/>
    <x v="0"/>
    <d v="1899-12-30T00:09:12"/>
    <n v="0"/>
    <n v="9"/>
    <n v="12"/>
    <n v="552"/>
  </r>
  <r>
    <s v="9061957"/>
    <d v="2017-07-26T00:00:00"/>
    <d v="1899-12-30T13:20:42"/>
    <d v="1899-12-30T13:31:54"/>
    <n v="26"/>
    <x v="0"/>
    <x v="0"/>
    <x v="0"/>
    <d v="1899-12-30T00:11:12"/>
    <n v="0"/>
    <n v="11"/>
    <n v="12"/>
    <n v="672"/>
  </r>
  <r>
    <s v="2109147679"/>
    <d v="2017-07-26T00:00:00"/>
    <d v="1899-12-30T13:27:49"/>
    <d v="1899-12-30T13:37:15"/>
    <n v="26"/>
    <x v="0"/>
    <x v="1"/>
    <x v="1"/>
    <d v="1899-12-30T00:09:26"/>
    <n v="0"/>
    <n v="9"/>
    <n v="26"/>
    <n v="566"/>
  </r>
  <r>
    <s v="59508384"/>
    <d v="2017-07-26T00:00:00"/>
    <d v="1899-12-30T13:29:45"/>
    <d v="1899-12-30T13:34:58"/>
    <n v="26"/>
    <x v="1"/>
    <x v="1"/>
    <x v="0"/>
    <d v="1899-12-30T00:05:13"/>
    <n v="0"/>
    <n v="5"/>
    <n v="13"/>
    <n v="313"/>
  </r>
  <r>
    <s v="48529464"/>
    <d v="2017-07-26T00:00:00"/>
    <d v="1899-12-30T13:30:29"/>
    <d v="1899-12-30T13:32:33"/>
    <n v="26"/>
    <x v="1"/>
    <x v="1"/>
    <x v="0"/>
    <d v="1899-12-30T00:02:04"/>
    <n v="0"/>
    <n v="2"/>
    <n v="4"/>
    <n v="124"/>
  </r>
  <r>
    <s v="4082744"/>
    <d v="2017-07-26T00:00:00"/>
    <d v="1899-12-30T13:33:20"/>
    <d v="1899-12-30T13:48:57"/>
    <n v="26"/>
    <x v="0"/>
    <x v="0"/>
    <x v="0"/>
    <d v="1899-12-30T00:15:37"/>
    <n v="0"/>
    <n v="15"/>
    <n v="37"/>
    <n v="937"/>
  </r>
  <r>
    <s v="2395447"/>
    <d v="2017-07-26T00:00:00"/>
    <d v="1899-12-30T13:38:00"/>
    <d v="1899-12-30T13:39:54"/>
    <n v="26"/>
    <x v="0"/>
    <x v="0"/>
    <x v="0"/>
    <d v="1899-12-30T00:01:54"/>
    <n v="0"/>
    <n v="1"/>
    <n v="54"/>
    <n v="114"/>
  </r>
  <r>
    <s v="96620804"/>
    <d v="2017-07-26T00:00:00"/>
    <d v="1899-12-30T13:40:01"/>
    <d v="1899-12-30T13:51:45"/>
    <n v="26"/>
    <x v="1"/>
    <x v="1"/>
    <x v="0"/>
    <d v="1899-12-30T00:11:44"/>
    <n v="0"/>
    <n v="11"/>
    <n v="44"/>
    <n v="704"/>
  </r>
  <r>
    <s v="9489003225"/>
    <d v="2017-07-26T00:00:00"/>
    <d v="1899-12-30T13:44:36"/>
    <d v="1899-12-30T13:45:15"/>
    <n v="26"/>
    <x v="0"/>
    <x v="1"/>
    <x v="1"/>
    <d v="1899-12-30T00:00:39"/>
    <n v="0"/>
    <n v="0"/>
    <n v="39"/>
    <n v="39"/>
  </r>
  <r>
    <s v="6897893"/>
    <d v="2017-07-26T00:00:00"/>
    <d v="1899-12-30T13:50:20"/>
    <d v="1899-12-30T13:58:09"/>
    <n v="26"/>
    <x v="0"/>
    <x v="0"/>
    <x v="0"/>
    <d v="1899-12-30T00:07:49"/>
    <n v="0"/>
    <n v="7"/>
    <n v="49"/>
    <n v="469"/>
  </r>
  <r>
    <s v="9759222"/>
    <d v="2017-07-26T00:00:00"/>
    <d v="1899-12-30T13:55:31"/>
    <d v="1899-12-30T14:05:40"/>
    <n v="26"/>
    <x v="0"/>
    <x v="0"/>
    <x v="0"/>
    <d v="1899-12-30T00:10:09"/>
    <n v="0"/>
    <n v="10"/>
    <n v="9"/>
    <n v="609"/>
  </r>
  <r>
    <s v="39793981"/>
    <d v="2017-07-26T00:00:00"/>
    <d v="1899-12-30T13:56:40"/>
    <d v="1899-12-30T13:57:34"/>
    <n v="26"/>
    <x v="1"/>
    <x v="1"/>
    <x v="0"/>
    <d v="1899-12-30T00:00:54"/>
    <n v="0"/>
    <n v="0"/>
    <n v="54"/>
    <n v="54"/>
  </r>
  <r>
    <s v="3759991"/>
    <d v="2017-07-26T00:00:00"/>
    <d v="1899-12-30T14:01:05"/>
    <d v="1899-12-30T14:04:57"/>
    <n v="26"/>
    <x v="0"/>
    <x v="0"/>
    <x v="0"/>
    <d v="1899-12-30T00:03:52"/>
    <n v="0"/>
    <n v="3"/>
    <n v="52"/>
    <n v="232"/>
  </r>
  <r>
    <s v="37838778"/>
    <d v="2017-07-26T00:00:00"/>
    <d v="1899-12-30T14:06:18"/>
    <d v="1899-12-30T14:18:07"/>
    <n v="26"/>
    <x v="1"/>
    <x v="1"/>
    <x v="0"/>
    <d v="1899-12-30T00:11:49"/>
    <n v="0"/>
    <n v="11"/>
    <n v="49"/>
    <n v="709"/>
  </r>
  <r>
    <s v="3785540"/>
    <d v="2017-07-26T00:00:00"/>
    <d v="1899-12-30T14:13:22"/>
    <d v="1899-12-30T14:28:57"/>
    <n v="26"/>
    <x v="0"/>
    <x v="0"/>
    <x v="0"/>
    <d v="1899-12-30T00:15:35"/>
    <n v="0"/>
    <n v="15"/>
    <n v="35"/>
    <n v="935"/>
  </r>
  <r>
    <s v="9689833"/>
    <d v="2017-07-26T00:00:00"/>
    <d v="1899-12-30T14:14:15"/>
    <d v="1899-12-30T14:23:11"/>
    <n v="26"/>
    <x v="0"/>
    <x v="0"/>
    <x v="0"/>
    <d v="1899-12-30T00:08:56"/>
    <n v="0"/>
    <n v="8"/>
    <n v="56"/>
    <n v="536"/>
  </r>
  <r>
    <s v="8136309"/>
    <d v="2017-07-26T00:00:00"/>
    <d v="1899-12-30T14:22:13"/>
    <d v="1899-12-30T14:37:42"/>
    <n v="26"/>
    <x v="0"/>
    <x v="0"/>
    <x v="0"/>
    <d v="1899-12-30T00:15:29"/>
    <n v="0"/>
    <n v="15"/>
    <n v="29"/>
    <n v="929"/>
  </r>
  <r>
    <s v="1177203"/>
    <d v="2017-07-26T00:00:00"/>
    <d v="1899-12-30T14:29:32"/>
    <d v="1899-12-30T14:30:31"/>
    <n v="26"/>
    <x v="0"/>
    <x v="0"/>
    <x v="0"/>
    <d v="1899-12-30T00:00:59"/>
    <n v="0"/>
    <n v="0"/>
    <n v="59"/>
    <n v="59"/>
  </r>
  <r>
    <s v="6060835"/>
    <d v="2017-07-26T00:00:00"/>
    <d v="1899-12-30T14:32:59"/>
    <d v="1899-12-30T14:39:12"/>
    <n v="26"/>
    <x v="0"/>
    <x v="0"/>
    <x v="0"/>
    <d v="1899-12-30T00:06:13"/>
    <n v="0"/>
    <n v="6"/>
    <n v="13"/>
    <n v="373"/>
  </r>
  <r>
    <s v="8534481"/>
    <d v="2017-07-26T00:00:00"/>
    <d v="1899-12-30T14:37:41"/>
    <d v="1899-12-30T14:51:57"/>
    <n v="26"/>
    <x v="0"/>
    <x v="0"/>
    <x v="0"/>
    <d v="1899-12-30T00:14:16"/>
    <n v="0"/>
    <n v="14"/>
    <n v="16"/>
    <n v="856"/>
  </r>
  <r>
    <s v="4959594"/>
    <d v="2017-07-26T00:00:00"/>
    <d v="1899-12-30T14:43:45"/>
    <d v="1899-12-30T14:57:55"/>
    <n v="26"/>
    <x v="0"/>
    <x v="0"/>
    <x v="0"/>
    <d v="1899-12-30T00:14:10"/>
    <n v="0"/>
    <n v="14"/>
    <n v="10"/>
    <n v="850"/>
  </r>
  <r>
    <s v="1047809"/>
    <d v="2017-07-26T00:00:00"/>
    <d v="1899-12-30T14:48:50"/>
    <d v="1899-12-30T15:05:17"/>
    <n v="26"/>
    <x v="0"/>
    <x v="0"/>
    <x v="0"/>
    <d v="1899-12-30T00:16:27"/>
    <n v="0"/>
    <n v="16"/>
    <n v="27"/>
    <n v="987"/>
  </r>
  <r>
    <s v="3437033"/>
    <d v="2017-07-26T00:00:00"/>
    <d v="1899-12-30T14:54:05"/>
    <d v="1899-12-30T14:55:06"/>
    <n v="26"/>
    <x v="0"/>
    <x v="0"/>
    <x v="0"/>
    <d v="1899-12-30T00:01:01"/>
    <n v="0"/>
    <n v="1"/>
    <n v="1"/>
    <n v="61"/>
  </r>
  <r>
    <s v="6801890"/>
    <d v="2017-07-26T00:00:00"/>
    <d v="1899-12-30T14:59:32"/>
    <d v="1899-12-30T15:02:45"/>
    <n v="26"/>
    <x v="0"/>
    <x v="0"/>
    <x v="0"/>
    <d v="1899-12-30T00:03:13"/>
    <n v="0"/>
    <n v="3"/>
    <n v="13"/>
    <n v="193"/>
  </r>
  <r>
    <s v="2604004"/>
    <d v="2017-07-26T00:00:00"/>
    <d v="1899-12-30T15:03:56"/>
    <d v="1899-12-30T15:13:18"/>
    <n v="26"/>
    <x v="0"/>
    <x v="0"/>
    <x v="0"/>
    <d v="1899-12-30T00:09:22"/>
    <n v="0"/>
    <n v="9"/>
    <n v="22"/>
    <n v="562"/>
  </r>
  <r>
    <s v="4379524"/>
    <d v="2017-07-27T00:00:00"/>
    <d v="1899-12-30T08:06:01"/>
    <d v="1899-12-30T08:06:04"/>
    <n v="27"/>
    <x v="0"/>
    <x v="0"/>
    <x v="0"/>
    <d v="1899-12-30T00:00:03"/>
    <n v="0"/>
    <n v="0"/>
    <n v="3"/>
    <n v="3"/>
  </r>
  <r>
    <s v="12377650"/>
    <d v="2017-07-27T00:00:00"/>
    <d v="1899-12-30T08:08:47"/>
    <d v="1899-12-30T08:13:49"/>
    <n v="27"/>
    <x v="1"/>
    <x v="1"/>
    <x v="0"/>
    <d v="1899-12-30T00:05:02"/>
    <n v="0"/>
    <n v="5"/>
    <n v="2"/>
    <n v="302"/>
  </r>
  <r>
    <s v="77869622"/>
    <d v="2017-07-27T00:00:00"/>
    <d v="1899-12-30T08:12:46"/>
    <d v="1899-12-30T08:26:27"/>
    <n v="27"/>
    <x v="1"/>
    <x v="1"/>
    <x v="0"/>
    <d v="1899-12-30T00:13:41"/>
    <n v="0"/>
    <n v="13"/>
    <n v="41"/>
    <n v="821"/>
  </r>
  <r>
    <s v="3414247278"/>
    <d v="2017-07-27T00:00:00"/>
    <d v="1899-12-30T08:19:05"/>
    <d v="1899-12-30T08:19:12"/>
    <n v="27"/>
    <x v="0"/>
    <x v="1"/>
    <x v="1"/>
    <d v="1899-12-30T00:00:07"/>
    <n v="0"/>
    <n v="0"/>
    <n v="7"/>
    <n v="7"/>
  </r>
  <r>
    <s v="5839324907"/>
    <d v="2017-07-27T00:00:00"/>
    <d v="1899-12-30T08:22:38"/>
    <d v="1899-12-30T08:30:56"/>
    <n v="27"/>
    <x v="0"/>
    <x v="1"/>
    <x v="1"/>
    <d v="1899-12-30T00:08:18"/>
    <n v="0"/>
    <n v="8"/>
    <n v="18"/>
    <n v="498"/>
  </r>
  <r>
    <s v="4852863"/>
    <d v="2017-07-27T00:00:00"/>
    <d v="1899-12-30T08:23:39"/>
    <d v="1899-12-30T08:37:59"/>
    <n v="27"/>
    <x v="0"/>
    <x v="0"/>
    <x v="0"/>
    <d v="1899-12-30T00:14:20"/>
    <n v="0"/>
    <n v="14"/>
    <n v="20"/>
    <n v="860"/>
  </r>
  <r>
    <s v="3245936"/>
    <d v="2017-07-27T00:00:00"/>
    <d v="1899-12-30T08:25:41"/>
    <d v="1899-12-30T08:29:53"/>
    <n v="27"/>
    <x v="0"/>
    <x v="0"/>
    <x v="0"/>
    <d v="1899-12-30T00:04:12"/>
    <n v="0"/>
    <n v="4"/>
    <n v="12"/>
    <n v="252"/>
  </r>
  <r>
    <s v="6674505"/>
    <d v="2017-07-27T00:00:00"/>
    <d v="1899-12-30T08:25:58"/>
    <d v="1899-12-30T08:29:37"/>
    <n v="27"/>
    <x v="0"/>
    <x v="0"/>
    <x v="0"/>
    <d v="1899-12-30T00:03:39"/>
    <n v="0"/>
    <n v="3"/>
    <n v="39"/>
    <n v="219"/>
  </r>
  <r>
    <s v="9591892"/>
    <d v="2017-07-27T00:00:00"/>
    <d v="1899-12-30T08:31:01"/>
    <d v="1899-12-30T08:42:01"/>
    <n v="27"/>
    <x v="0"/>
    <x v="0"/>
    <x v="0"/>
    <d v="1899-12-30T00:11:00"/>
    <n v="0"/>
    <n v="11"/>
    <n v="0"/>
    <n v="660"/>
  </r>
  <r>
    <s v="96404523"/>
    <d v="2017-07-27T00:00:00"/>
    <d v="1899-12-30T08:32:32"/>
    <d v="1899-12-30T08:43:41"/>
    <n v="27"/>
    <x v="1"/>
    <x v="1"/>
    <x v="0"/>
    <d v="1899-12-30T00:11:09"/>
    <n v="0"/>
    <n v="11"/>
    <n v="9"/>
    <n v="669"/>
  </r>
  <r>
    <s v="1405478"/>
    <d v="2017-07-27T00:00:00"/>
    <d v="1899-12-30T08:37:33"/>
    <d v="1899-12-30T08:44:20"/>
    <n v="27"/>
    <x v="0"/>
    <x v="0"/>
    <x v="0"/>
    <d v="1899-12-30T00:06:47"/>
    <n v="0"/>
    <n v="6"/>
    <n v="47"/>
    <n v="407"/>
  </r>
  <r>
    <s v="5900506"/>
    <d v="2017-07-27T00:00:00"/>
    <d v="1899-12-30T08:38:47"/>
    <d v="1899-12-30T08:43:00"/>
    <n v="27"/>
    <x v="0"/>
    <x v="0"/>
    <x v="0"/>
    <d v="1899-12-30T00:04:13"/>
    <n v="0"/>
    <n v="4"/>
    <n v="13"/>
    <n v="253"/>
  </r>
  <r>
    <s v="6060835"/>
    <d v="2017-07-27T00:00:00"/>
    <d v="1899-12-30T08:40:32"/>
    <d v="1899-12-30T08:55:58"/>
    <n v="27"/>
    <x v="0"/>
    <x v="0"/>
    <x v="0"/>
    <d v="1899-12-30T00:15:26"/>
    <n v="0"/>
    <n v="15"/>
    <n v="26"/>
    <n v="926"/>
  </r>
  <r>
    <s v="8880275"/>
    <d v="2017-07-27T00:00:00"/>
    <d v="1899-12-30T08:47:01"/>
    <d v="1899-12-30T08:59:38"/>
    <n v="27"/>
    <x v="0"/>
    <x v="0"/>
    <x v="0"/>
    <d v="1899-12-30T00:12:37"/>
    <n v="0"/>
    <n v="12"/>
    <n v="37"/>
    <n v="757"/>
  </r>
  <r>
    <s v="57101974"/>
    <d v="2017-07-27T00:00:00"/>
    <d v="1899-12-30T08:54:43"/>
    <d v="1899-12-30T09:06:06"/>
    <n v="27"/>
    <x v="1"/>
    <x v="1"/>
    <x v="0"/>
    <d v="1899-12-30T00:11:23"/>
    <n v="0"/>
    <n v="11"/>
    <n v="23"/>
    <n v="683"/>
  </r>
  <r>
    <s v="2096100"/>
    <d v="2017-07-27T00:00:00"/>
    <d v="1899-12-30T08:55:18"/>
    <d v="1899-12-30T08:56:27"/>
    <n v="27"/>
    <x v="0"/>
    <x v="0"/>
    <x v="0"/>
    <d v="1899-12-30T00:01:09"/>
    <n v="0"/>
    <n v="1"/>
    <n v="9"/>
    <n v="69"/>
  </r>
  <r>
    <s v="2366545"/>
    <d v="2017-07-27T00:00:00"/>
    <d v="1899-12-30T08:58:09"/>
    <d v="1899-12-30T09:06:44"/>
    <n v="27"/>
    <x v="0"/>
    <x v="0"/>
    <x v="0"/>
    <d v="1899-12-30T00:08:35"/>
    <n v="0"/>
    <n v="8"/>
    <n v="35"/>
    <n v="515"/>
  </r>
  <r>
    <s v="2260131"/>
    <d v="2017-07-27T00:00:00"/>
    <d v="1899-12-30T09:02:22"/>
    <d v="1899-12-30T09:13:34"/>
    <n v="27"/>
    <x v="0"/>
    <x v="0"/>
    <x v="0"/>
    <d v="1899-12-30T00:11:12"/>
    <n v="0"/>
    <n v="11"/>
    <n v="12"/>
    <n v="672"/>
  </r>
  <r>
    <s v="75818182"/>
    <d v="2017-07-27T00:00:00"/>
    <d v="1899-12-30T09:06:49"/>
    <d v="1899-12-30T09:12:54"/>
    <n v="27"/>
    <x v="1"/>
    <x v="1"/>
    <x v="0"/>
    <d v="1899-12-30T00:06:05"/>
    <n v="0"/>
    <n v="6"/>
    <n v="5"/>
    <n v="365"/>
  </r>
  <r>
    <s v="1247125"/>
    <d v="2017-07-27T00:00:00"/>
    <d v="1899-12-30T09:13:51"/>
    <d v="1899-12-30T09:26:29"/>
    <n v="27"/>
    <x v="0"/>
    <x v="0"/>
    <x v="0"/>
    <d v="1899-12-30T00:12:38"/>
    <n v="0"/>
    <n v="12"/>
    <n v="38"/>
    <n v="758"/>
  </r>
  <r>
    <s v="3733011"/>
    <d v="2017-07-27T00:00:00"/>
    <d v="1899-12-30T09:15:26"/>
    <d v="1899-12-30T09:29:37"/>
    <n v="27"/>
    <x v="0"/>
    <x v="0"/>
    <x v="0"/>
    <d v="1899-12-30T00:14:11"/>
    <n v="0"/>
    <n v="14"/>
    <n v="11"/>
    <n v="851"/>
  </r>
  <r>
    <s v="6615729"/>
    <d v="2017-07-27T00:00:00"/>
    <d v="1899-12-30T09:21:34"/>
    <d v="1899-12-30T09:32:18"/>
    <n v="27"/>
    <x v="0"/>
    <x v="0"/>
    <x v="0"/>
    <d v="1899-12-30T00:10:44"/>
    <n v="0"/>
    <n v="10"/>
    <n v="44"/>
    <n v="644"/>
  </r>
  <r>
    <s v="6844342"/>
    <d v="2017-07-27T00:00:00"/>
    <d v="1899-12-30T09:28:06"/>
    <d v="1899-12-30T09:30:23"/>
    <n v="27"/>
    <x v="0"/>
    <x v="0"/>
    <x v="0"/>
    <d v="1899-12-30T00:02:17"/>
    <n v="0"/>
    <n v="2"/>
    <n v="17"/>
    <n v="137"/>
  </r>
  <r>
    <s v="8369815"/>
    <d v="2017-07-27T00:00:00"/>
    <d v="1899-12-30T09:31:15"/>
    <d v="1899-12-30T09:38:38"/>
    <n v="27"/>
    <x v="0"/>
    <x v="0"/>
    <x v="0"/>
    <d v="1899-12-30T00:07:23"/>
    <n v="0"/>
    <n v="7"/>
    <n v="23"/>
    <n v="443"/>
  </r>
  <r>
    <s v="9304830"/>
    <d v="2017-07-27T00:00:00"/>
    <d v="1899-12-30T09:33:18"/>
    <d v="1899-12-30T09:34:30"/>
    <n v="27"/>
    <x v="0"/>
    <x v="0"/>
    <x v="0"/>
    <d v="1899-12-30T00:01:12"/>
    <n v="0"/>
    <n v="1"/>
    <n v="12"/>
    <n v="72"/>
  </r>
  <r>
    <s v="1117708"/>
    <d v="2017-07-27T00:00:00"/>
    <d v="1899-12-30T09:39:50"/>
    <d v="1899-12-30T09:46:32"/>
    <n v="27"/>
    <x v="0"/>
    <x v="0"/>
    <x v="0"/>
    <d v="1899-12-30T00:06:42"/>
    <n v="0"/>
    <n v="6"/>
    <n v="42"/>
    <n v="402"/>
  </r>
  <r>
    <s v="6055986"/>
    <d v="2017-07-27T00:00:00"/>
    <d v="1899-12-30T09:46:14"/>
    <d v="1899-12-30T09:46:40"/>
    <n v="27"/>
    <x v="0"/>
    <x v="0"/>
    <x v="0"/>
    <d v="1899-12-30T00:00:26"/>
    <n v="0"/>
    <n v="0"/>
    <n v="26"/>
    <n v="26"/>
  </r>
  <r>
    <s v="4569864426"/>
    <d v="2017-07-27T00:00:00"/>
    <d v="1899-12-30T09:46:49"/>
    <d v="1899-12-30T10:00:51"/>
    <n v="27"/>
    <x v="0"/>
    <x v="1"/>
    <x v="1"/>
    <d v="1899-12-30T00:14:02"/>
    <n v="0"/>
    <n v="14"/>
    <n v="2"/>
    <n v="842"/>
  </r>
  <r>
    <s v="2781512"/>
    <d v="2017-07-27T00:00:00"/>
    <d v="1899-12-30T09:53:55"/>
    <d v="1899-12-30T09:59:19"/>
    <n v="27"/>
    <x v="0"/>
    <x v="0"/>
    <x v="0"/>
    <d v="1899-12-30T00:05:24"/>
    <n v="0"/>
    <n v="5"/>
    <n v="24"/>
    <n v="324"/>
  </r>
  <r>
    <s v="3093964"/>
    <d v="2017-07-27T00:00:00"/>
    <d v="1899-12-30T09:55:38"/>
    <d v="1899-12-30T10:03:24"/>
    <n v="27"/>
    <x v="0"/>
    <x v="0"/>
    <x v="0"/>
    <d v="1899-12-30T00:07:46"/>
    <n v="0"/>
    <n v="7"/>
    <n v="46"/>
    <n v="466"/>
  </r>
  <r>
    <s v="9413315"/>
    <d v="2017-07-27T00:00:00"/>
    <d v="1899-12-30T10:01:41"/>
    <d v="1899-12-30T10:10:19"/>
    <n v="27"/>
    <x v="0"/>
    <x v="0"/>
    <x v="0"/>
    <d v="1899-12-30T00:08:38"/>
    <n v="0"/>
    <n v="8"/>
    <n v="38"/>
    <n v="518"/>
  </r>
  <r>
    <s v="1890121"/>
    <d v="2017-07-27T00:00:00"/>
    <d v="1899-12-30T10:09:57"/>
    <d v="1899-12-30T10:19:12"/>
    <n v="27"/>
    <x v="0"/>
    <x v="0"/>
    <x v="0"/>
    <d v="1899-12-30T00:09:15"/>
    <n v="0"/>
    <n v="9"/>
    <n v="15"/>
    <n v="555"/>
  </r>
  <r>
    <s v="9906846123"/>
    <d v="2017-07-27T00:00:00"/>
    <d v="1899-12-30T10:11:06"/>
    <d v="1899-12-30T10:12:05"/>
    <n v="27"/>
    <x v="0"/>
    <x v="1"/>
    <x v="1"/>
    <d v="1899-12-30T00:00:59"/>
    <n v="0"/>
    <n v="0"/>
    <n v="59"/>
    <n v="59"/>
  </r>
  <r>
    <s v="12063341"/>
    <d v="2017-07-27T00:00:00"/>
    <d v="1899-12-30T10:17:02"/>
    <d v="1899-12-30T10:29:41"/>
    <n v="27"/>
    <x v="1"/>
    <x v="1"/>
    <x v="0"/>
    <d v="1899-12-30T00:12:39"/>
    <n v="0"/>
    <n v="12"/>
    <n v="39"/>
    <n v="759"/>
  </r>
  <r>
    <s v="27798660"/>
    <d v="2017-07-27T00:00:00"/>
    <d v="1899-12-30T10:18:08"/>
    <d v="1899-12-30T10:22:39"/>
    <n v="27"/>
    <x v="1"/>
    <x v="1"/>
    <x v="0"/>
    <d v="1899-12-30T00:04:31"/>
    <n v="0"/>
    <n v="4"/>
    <n v="31"/>
    <n v="271"/>
  </r>
  <r>
    <s v="37077953"/>
    <d v="2017-07-27T00:00:00"/>
    <d v="1899-12-30T10:22:59"/>
    <d v="1899-12-30T10:32:35"/>
    <n v="27"/>
    <x v="1"/>
    <x v="1"/>
    <x v="0"/>
    <d v="1899-12-30T00:09:36"/>
    <n v="0"/>
    <n v="9"/>
    <n v="36"/>
    <n v="576"/>
  </r>
  <r>
    <s v="70606958"/>
    <d v="2017-07-27T00:00:00"/>
    <d v="1899-12-30T10:24:47"/>
    <d v="1899-12-30T10:37:14"/>
    <n v="27"/>
    <x v="1"/>
    <x v="1"/>
    <x v="0"/>
    <d v="1899-12-30T00:12:27"/>
    <n v="0"/>
    <n v="12"/>
    <n v="27"/>
    <n v="747"/>
  </r>
  <r>
    <s v="21303266"/>
    <d v="2017-07-27T00:00:00"/>
    <d v="1899-12-30T10:31:26"/>
    <d v="1899-12-30T10:36:37"/>
    <n v="27"/>
    <x v="1"/>
    <x v="1"/>
    <x v="0"/>
    <d v="1899-12-30T00:05:11"/>
    <n v="0"/>
    <n v="5"/>
    <n v="11"/>
    <n v="311"/>
  </r>
  <r>
    <s v="66871690"/>
    <d v="2017-07-27T00:00:00"/>
    <d v="1899-12-30T10:33:39"/>
    <d v="1899-12-30T10:36:46"/>
    <n v="27"/>
    <x v="1"/>
    <x v="1"/>
    <x v="0"/>
    <d v="1899-12-30T00:03:07"/>
    <n v="0"/>
    <n v="3"/>
    <n v="7"/>
    <n v="187"/>
  </r>
  <r>
    <s v="88366261"/>
    <d v="2017-07-27T00:00:00"/>
    <d v="1899-12-30T10:33:42"/>
    <d v="1899-12-30T10:36:36"/>
    <n v="27"/>
    <x v="1"/>
    <x v="1"/>
    <x v="0"/>
    <d v="1899-12-30T00:02:54"/>
    <n v="0"/>
    <n v="2"/>
    <n v="54"/>
    <n v="174"/>
  </r>
  <r>
    <s v="9506446"/>
    <d v="2017-07-27T00:00:00"/>
    <d v="1899-12-30T10:40:40"/>
    <d v="1899-12-30T10:49:02"/>
    <n v="27"/>
    <x v="0"/>
    <x v="0"/>
    <x v="0"/>
    <d v="1899-12-30T00:08:22"/>
    <n v="0"/>
    <n v="8"/>
    <n v="22"/>
    <n v="502"/>
  </r>
  <r>
    <s v="9225807"/>
    <d v="2017-07-27T00:00:00"/>
    <d v="1899-12-30T10:47:57"/>
    <d v="1899-12-30T11:01:43"/>
    <n v="27"/>
    <x v="0"/>
    <x v="0"/>
    <x v="0"/>
    <d v="1899-12-30T00:13:46"/>
    <n v="0"/>
    <n v="13"/>
    <n v="46"/>
    <n v="826"/>
  </r>
  <r>
    <s v="6956143"/>
    <d v="2017-07-27T00:00:00"/>
    <d v="1899-12-30T10:50:16"/>
    <d v="1899-12-30T10:56:06"/>
    <n v="27"/>
    <x v="0"/>
    <x v="0"/>
    <x v="0"/>
    <d v="1899-12-30T00:05:50"/>
    <n v="0"/>
    <n v="5"/>
    <n v="50"/>
    <n v="350"/>
  </r>
  <r>
    <s v="1472253"/>
    <d v="2017-07-27T00:00:00"/>
    <d v="1899-12-30T10:58:30"/>
    <d v="1899-12-30T11:03:00"/>
    <n v="27"/>
    <x v="0"/>
    <x v="0"/>
    <x v="0"/>
    <d v="1899-12-30T00:04:30"/>
    <n v="0"/>
    <n v="4"/>
    <n v="30"/>
    <n v="270"/>
  </r>
  <r>
    <s v="4025325"/>
    <d v="2017-07-27T00:00:00"/>
    <d v="1899-12-30T11:04:35"/>
    <d v="1899-12-30T11:11:06"/>
    <n v="27"/>
    <x v="0"/>
    <x v="0"/>
    <x v="0"/>
    <d v="1899-12-30T00:06:31"/>
    <n v="0"/>
    <n v="6"/>
    <n v="31"/>
    <n v="391"/>
  </r>
  <r>
    <s v="6220398"/>
    <d v="2017-07-27T00:00:00"/>
    <d v="1899-12-30T11:04:56"/>
    <d v="1899-12-30T11:06:12"/>
    <n v="27"/>
    <x v="0"/>
    <x v="0"/>
    <x v="0"/>
    <d v="1899-12-30T00:01:16"/>
    <n v="0"/>
    <n v="1"/>
    <n v="16"/>
    <n v="76"/>
  </r>
  <r>
    <s v="6326108"/>
    <d v="2017-07-27T00:00:00"/>
    <d v="1899-12-30T11:09:14"/>
    <d v="1899-12-30T11:23:48"/>
    <n v="27"/>
    <x v="0"/>
    <x v="0"/>
    <x v="0"/>
    <d v="1899-12-30T00:14:34"/>
    <n v="0"/>
    <n v="14"/>
    <n v="34"/>
    <n v="874"/>
  </r>
  <r>
    <s v="88929709"/>
    <d v="2017-07-27T00:00:00"/>
    <d v="1899-12-30T11:12:18"/>
    <d v="1899-12-30T11:24:09"/>
    <n v="27"/>
    <x v="1"/>
    <x v="1"/>
    <x v="0"/>
    <d v="1899-12-30T00:11:51"/>
    <n v="0"/>
    <n v="11"/>
    <n v="51"/>
    <n v="711"/>
  </r>
  <r>
    <s v="3004967"/>
    <d v="2017-07-27T00:00:00"/>
    <d v="1899-12-30T11:17:50"/>
    <d v="1899-12-30T11:24:41"/>
    <n v="27"/>
    <x v="0"/>
    <x v="0"/>
    <x v="0"/>
    <d v="1899-12-30T00:06:51"/>
    <n v="0"/>
    <n v="6"/>
    <n v="51"/>
    <n v="411"/>
  </r>
  <r>
    <s v="1721264"/>
    <d v="2017-07-27T00:00:00"/>
    <d v="1899-12-30T11:22:29"/>
    <d v="1899-12-30T11:30:05"/>
    <n v="27"/>
    <x v="0"/>
    <x v="0"/>
    <x v="0"/>
    <d v="1899-12-30T00:07:36"/>
    <n v="0"/>
    <n v="7"/>
    <n v="36"/>
    <n v="456"/>
  </r>
  <r>
    <s v="5231877"/>
    <d v="2017-07-27T00:00:00"/>
    <d v="1899-12-30T11:24:44"/>
    <d v="1899-12-30T11:30:12"/>
    <n v="27"/>
    <x v="0"/>
    <x v="0"/>
    <x v="0"/>
    <d v="1899-12-30T00:05:28"/>
    <n v="0"/>
    <n v="5"/>
    <n v="28"/>
    <n v="328"/>
  </r>
  <r>
    <s v="92414932"/>
    <d v="2017-07-27T00:00:00"/>
    <d v="1899-12-30T11:32:26"/>
    <d v="1899-12-30T11:44:04"/>
    <n v="27"/>
    <x v="1"/>
    <x v="1"/>
    <x v="0"/>
    <d v="1899-12-30T00:11:38"/>
    <n v="0"/>
    <n v="11"/>
    <n v="38"/>
    <n v="698"/>
  </r>
  <r>
    <s v="3202610"/>
    <d v="2017-07-27T00:00:00"/>
    <d v="1899-12-30T11:38:49"/>
    <d v="1899-12-30T11:41:12"/>
    <n v="27"/>
    <x v="0"/>
    <x v="0"/>
    <x v="0"/>
    <d v="1899-12-30T00:02:23"/>
    <n v="0"/>
    <n v="2"/>
    <n v="23"/>
    <n v="143"/>
  </r>
  <r>
    <s v="2825289"/>
    <d v="2017-07-27T00:00:00"/>
    <d v="1899-12-30T11:39:15"/>
    <d v="1899-12-30T11:55:50"/>
    <n v="27"/>
    <x v="0"/>
    <x v="0"/>
    <x v="0"/>
    <d v="1899-12-30T00:16:35"/>
    <n v="0"/>
    <n v="16"/>
    <n v="35"/>
    <n v="995"/>
  </r>
  <r>
    <s v="7915936"/>
    <d v="2017-07-27T00:00:00"/>
    <d v="1899-12-30T11:46:41"/>
    <d v="1899-12-30T11:57:39"/>
    <n v="27"/>
    <x v="0"/>
    <x v="0"/>
    <x v="0"/>
    <d v="1899-12-30T00:10:58"/>
    <n v="0"/>
    <n v="10"/>
    <n v="58"/>
    <n v="658"/>
  </r>
  <r>
    <s v="3680072"/>
    <d v="2017-07-27T00:00:00"/>
    <d v="1899-12-30T11:53:41"/>
    <d v="1899-12-30T11:55:55"/>
    <n v="27"/>
    <x v="0"/>
    <x v="0"/>
    <x v="0"/>
    <d v="1899-12-30T00:02:14"/>
    <n v="0"/>
    <n v="2"/>
    <n v="14"/>
    <n v="134"/>
  </r>
  <r>
    <s v="6980867"/>
    <d v="2017-07-27T00:00:00"/>
    <d v="1899-12-30T11:55:55"/>
    <d v="1899-12-30T12:03:54"/>
    <n v="27"/>
    <x v="0"/>
    <x v="0"/>
    <x v="0"/>
    <d v="1899-12-30T00:07:59"/>
    <n v="0"/>
    <n v="7"/>
    <n v="59"/>
    <n v="479"/>
  </r>
  <r>
    <s v="3656681"/>
    <d v="2017-07-27T00:00:00"/>
    <d v="1899-12-30T12:01:47"/>
    <d v="1899-12-30T12:12:07"/>
    <n v="27"/>
    <x v="0"/>
    <x v="0"/>
    <x v="0"/>
    <d v="1899-12-30T00:10:20"/>
    <n v="0"/>
    <n v="10"/>
    <n v="20"/>
    <n v="620"/>
  </r>
  <r>
    <s v="4445684"/>
    <d v="2017-07-27T00:00:00"/>
    <d v="1899-12-30T12:05:12"/>
    <d v="1899-12-30T12:18:31"/>
    <n v="27"/>
    <x v="0"/>
    <x v="0"/>
    <x v="0"/>
    <d v="1899-12-30T00:13:19"/>
    <n v="0"/>
    <n v="13"/>
    <n v="19"/>
    <n v="799"/>
  </r>
  <r>
    <s v="9864502"/>
    <d v="2017-07-27T00:00:00"/>
    <d v="1899-12-30T12:10:24"/>
    <d v="1899-12-30T12:10:59"/>
    <n v="27"/>
    <x v="0"/>
    <x v="0"/>
    <x v="0"/>
    <d v="1899-12-30T00:00:35"/>
    <n v="0"/>
    <n v="0"/>
    <n v="35"/>
    <n v="35"/>
  </r>
  <r>
    <s v="5881130"/>
    <d v="2017-07-27T00:00:00"/>
    <d v="1899-12-30T12:15:39"/>
    <d v="1899-12-30T12:23:10"/>
    <n v="27"/>
    <x v="0"/>
    <x v="0"/>
    <x v="0"/>
    <d v="1899-12-30T00:07:31"/>
    <n v="0"/>
    <n v="7"/>
    <n v="31"/>
    <n v="451"/>
  </r>
  <r>
    <s v="2056567"/>
    <d v="2017-07-27T00:00:00"/>
    <d v="1899-12-30T12:22:31"/>
    <d v="1899-12-30T12:34:31"/>
    <n v="27"/>
    <x v="0"/>
    <x v="0"/>
    <x v="0"/>
    <d v="1899-12-30T00:12:00"/>
    <n v="0"/>
    <n v="12"/>
    <n v="0"/>
    <n v="720"/>
  </r>
  <r>
    <s v="62150310"/>
    <d v="2017-07-27T00:00:00"/>
    <d v="1899-12-30T12:28:51"/>
    <d v="1899-12-30T12:42:09"/>
    <n v="27"/>
    <x v="1"/>
    <x v="1"/>
    <x v="0"/>
    <d v="1899-12-30T00:13:18"/>
    <n v="0"/>
    <n v="13"/>
    <n v="18"/>
    <n v="798"/>
  </r>
  <r>
    <s v="9340299"/>
    <d v="2017-07-27T00:00:00"/>
    <d v="1899-12-30T12:29:18"/>
    <d v="1899-12-30T12:30:47"/>
    <n v="27"/>
    <x v="0"/>
    <x v="0"/>
    <x v="0"/>
    <d v="1899-12-30T00:01:29"/>
    <n v="0"/>
    <n v="1"/>
    <n v="29"/>
    <n v="89"/>
  </r>
  <r>
    <s v="3912924"/>
    <d v="2017-07-27T00:00:00"/>
    <d v="1899-12-30T12:34:06"/>
    <d v="1899-12-30T12:37:50"/>
    <n v="27"/>
    <x v="0"/>
    <x v="0"/>
    <x v="0"/>
    <d v="1899-12-30T00:03:44"/>
    <n v="0"/>
    <n v="3"/>
    <n v="44"/>
    <n v="224"/>
  </r>
  <r>
    <s v="8159466"/>
    <d v="2017-07-27T00:00:00"/>
    <d v="1899-12-30T12:35:26"/>
    <d v="1899-12-30T12:42:47"/>
    <n v="27"/>
    <x v="0"/>
    <x v="0"/>
    <x v="0"/>
    <d v="1899-12-30T00:07:21"/>
    <n v="0"/>
    <n v="7"/>
    <n v="21"/>
    <n v="441"/>
  </r>
  <r>
    <s v="7467198"/>
    <d v="2017-07-27T00:00:00"/>
    <d v="1899-12-30T12:43:06"/>
    <d v="1899-12-30T12:53:51"/>
    <n v="27"/>
    <x v="0"/>
    <x v="0"/>
    <x v="0"/>
    <d v="1899-12-30T00:10:45"/>
    <n v="0"/>
    <n v="10"/>
    <n v="45"/>
    <n v="645"/>
  </r>
  <r>
    <s v="4703748"/>
    <d v="2017-07-27T00:00:00"/>
    <d v="1899-12-30T12:47:45"/>
    <d v="1899-12-30T12:49:45"/>
    <n v="27"/>
    <x v="0"/>
    <x v="0"/>
    <x v="0"/>
    <d v="1899-12-30T00:02:00"/>
    <n v="0"/>
    <n v="2"/>
    <n v="0"/>
    <n v="120"/>
  </r>
  <r>
    <s v="1165705"/>
    <d v="2017-07-27T00:00:00"/>
    <d v="1899-12-30T12:52:48"/>
    <d v="1899-12-30T12:59:03"/>
    <n v="27"/>
    <x v="0"/>
    <x v="0"/>
    <x v="0"/>
    <d v="1899-12-30T00:06:15"/>
    <n v="0"/>
    <n v="6"/>
    <n v="15"/>
    <n v="375"/>
  </r>
  <r>
    <s v="90762334"/>
    <d v="2017-07-27T00:00:00"/>
    <d v="1899-12-30T12:59:41"/>
    <d v="1899-12-30T13:02:07"/>
    <n v="27"/>
    <x v="1"/>
    <x v="1"/>
    <x v="0"/>
    <d v="1899-12-30T00:02:26"/>
    <n v="0"/>
    <n v="2"/>
    <n v="26"/>
    <n v="146"/>
  </r>
  <r>
    <s v="16527855"/>
    <d v="2017-07-27T00:00:00"/>
    <d v="1899-12-30T13:00:24"/>
    <d v="1899-12-30T13:13:57"/>
    <n v="27"/>
    <x v="1"/>
    <x v="1"/>
    <x v="0"/>
    <d v="1899-12-30T00:13:33"/>
    <n v="0"/>
    <n v="13"/>
    <n v="33"/>
    <n v="813"/>
  </r>
  <r>
    <s v="1055495"/>
    <d v="2017-07-27T00:00:00"/>
    <d v="1899-12-30T13:06:15"/>
    <d v="1899-12-30T13:10:05"/>
    <n v="27"/>
    <x v="0"/>
    <x v="0"/>
    <x v="0"/>
    <d v="1899-12-30T00:03:50"/>
    <n v="0"/>
    <n v="3"/>
    <n v="50"/>
    <n v="230"/>
  </r>
  <r>
    <s v="9120318"/>
    <d v="2017-07-27T00:00:00"/>
    <d v="1899-12-30T13:07:33"/>
    <d v="1899-12-30T13:07:47"/>
    <n v="27"/>
    <x v="0"/>
    <x v="0"/>
    <x v="0"/>
    <d v="1899-12-30T00:00:14"/>
    <n v="0"/>
    <n v="0"/>
    <n v="14"/>
    <n v="14"/>
  </r>
  <r>
    <s v="4030817"/>
    <d v="2017-07-27T00:00:00"/>
    <d v="1899-12-30T13:13:20"/>
    <d v="1899-12-30T13:26:50"/>
    <n v="27"/>
    <x v="0"/>
    <x v="0"/>
    <x v="0"/>
    <d v="1899-12-30T00:13:30"/>
    <n v="0"/>
    <n v="13"/>
    <n v="30"/>
    <n v="810"/>
  </r>
  <r>
    <s v="1025756"/>
    <d v="2017-07-27T00:00:00"/>
    <d v="1899-12-30T13:13:41"/>
    <d v="1899-12-30T13:27:05"/>
    <n v="27"/>
    <x v="0"/>
    <x v="0"/>
    <x v="0"/>
    <d v="1899-12-30T00:13:24"/>
    <n v="0"/>
    <n v="13"/>
    <n v="24"/>
    <n v="804"/>
  </r>
  <r>
    <s v="29880225"/>
    <d v="2017-07-27T00:00:00"/>
    <d v="1899-12-30T13:14:31"/>
    <d v="1899-12-30T13:25:15"/>
    <n v="27"/>
    <x v="1"/>
    <x v="1"/>
    <x v="0"/>
    <d v="1899-12-30T00:10:44"/>
    <n v="0"/>
    <n v="10"/>
    <n v="44"/>
    <n v="644"/>
  </r>
  <r>
    <s v="4791902"/>
    <d v="2017-07-27T00:00:00"/>
    <d v="1899-12-30T13:22:21"/>
    <d v="1899-12-30T13:22:51"/>
    <n v="27"/>
    <x v="0"/>
    <x v="0"/>
    <x v="0"/>
    <d v="1899-12-30T00:00:30"/>
    <n v="0"/>
    <n v="0"/>
    <n v="30"/>
    <n v="30"/>
  </r>
  <r>
    <s v="5228419"/>
    <d v="2017-07-27T00:00:00"/>
    <d v="1899-12-30T13:26:20"/>
    <d v="1899-12-30T13:32:14"/>
    <n v="27"/>
    <x v="0"/>
    <x v="0"/>
    <x v="0"/>
    <d v="1899-12-30T00:05:54"/>
    <n v="0"/>
    <n v="5"/>
    <n v="54"/>
    <n v="354"/>
  </r>
  <r>
    <s v="8991671"/>
    <d v="2017-07-27T00:00:00"/>
    <d v="1899-12-30T13:30:16"/>
    <d v="1899-12-30T13:33:51"/>
    <n v="27"/>
    <x v="0"/>
    <x v="0"/>
    <x v="0"/>
    <d v="1899-12-30T00:03:35"/>
    <n v="0"/>
    <n v="3"/>
    <n v="35"/>
    <n v="215"/>
  </r>
  <r>
    <s v="8045338707"/>
    <d v="2017-07-27T00:00:00"/>
    <d v="1899-12-30T13:36:12"/>
    <d v="1899-12-30T13:39:02"/>
    <n v="27"/>
    <x v="0"/>
    <x v="1"/>
    <x v="1"/>
    <d v="1899-12-30T00:02:50"/>
    <n v="0"/>
    <n v="2"/>
    <n v="50"/>
    <n v="170"/>
  </r>
  <r>
    <s v="9192546"/>
    <d v="2017-07-27T00:00:00"/>
    <d v="1899-12-30T13:44:10"/>
    <d v="1899-12-30T13:49:44"/>
    <n v="27"/>
    <x v="0"/>
    <x v="0"/>
    <x v="0"/>
    <d v="1899-12-30T00:05:34"/>
    <n v="0"/>
    <n v="5"/>
    <n v="34"/>
    <n v="334"/>
  </r>
  <r>
    <s v="9664752"/>
    <d v="2017-07-27T00:00:00"/>
    <d v="1899-12-30T13:48:55"/>
    <d v="1899-12-30T13:54:52"/>
    <n v="27"/>
    <x v="0"/>
    <x v="0"/>
    <x v="0"/>
    <d v="1899-12-30T00:05:57"/>
    <n v="0"/>
    <n v="5"/>
    <n v="57"/>
    <n v="357"/>
  </r>
  <r>
    <s v="62653835"/>
    <d v="2017-07-27T00:00:00"/>
    <d v="1899-12-30T13:55:42"/>
    <d v="1899-12-30T14:06:46"/>
    <n v="27"/>
    <x v="1"/>
    <x v="1"/>
    <x v="0"/>
    <d v="1899-12-30T00:11:04"/>
    <n v="0"/>
    <n v="11"/>
    <n v="4"/>
    <n v="664"/>
  </r>
  <r>
    <s v="6087301"/>
    <d v="2017-07-27T00:00:00"/>
    <d v="1899-12-30T14:03:41"/>
    <d v="1899-12-30T14:19:46"/>
    <n v="27"/>
    <x v="0"/>
    <x v="0"/>
    <x v="0"/>
    <d v="1899-12-30T00:16:05"/>
    <n v="0"/>
    <n v="16"/>
    <n v="5"/>
    <n v="965"/>
  </r>
  <r>
    <s v="3864488"/>
    <d v="2017-07-27T00:00:00"/>
    <d v="1899-12-30T14:03:52"/>
    <d v="1899-12-30T14:09:11"/>
    <n v="27"/>
    <x v="0"/>
    <x v="0"/>
    <x v="0"/>
    <d v="1899-12-30T00:05:19"/>
    <n v="0"/>
    <n v="5"/>
    <n v="19"/>
    <n v="319"/>
  </r>
  <r>
    <s v="5604405"/>
    <d v="2017-07-27T00:00:00"/>
    <d v="1899-12-30T14:04:38"/>
    <d v="1899-12-30T14:20:34"/>
    <n v="27"/>
    <x v="0"/>
    <x v="0"/>
    <x v="0"/>
    <d v="1899-12-30T00:15:56"/>
    <n v="0"/>
    <n v="15"/>
    <n v="56"/>
    <n v="956"/>
  </r>
  <r>
    <s v="4774889"/>
    <d v="2017-07-27T00:00:00"/>
    <d v="1899-12-30T14:05:46"/>
    <d v="1899-12-30T14:16:27"/>
    <n v="27"/>
    <x v="0"/>
    <x v="0"/>
    <x v="0"/>
    <d v="1899-12-30T00:10:41"/>
    <n v="0"/>
    <n v="10"/>
    <n v="41"/>
    <n v="641"/>
  </r>
  <r>
    <s v="4017213"/>
    <d v="2017-07-27T00:00:00"/>
    <d v="1899-12-30T14:12:53"/>
    <d v="1899-12-30T14:24:30"/>
    <n v="27"/>
    <x v="0"/>
    <x v="0"/>
    <x v="0"/>
    <d v="1899-12-30T00:11:37"/>
    <n v="0"/>
    <n v="11"/>
    <n v="37"/>
    <n v="697"/>
  </r>
  <r>
    <s v="4720934"/>
    <d v="2017-07-27T00:00:00"/>
    <d v="1899-12-30T14:18:36"/>
    <d v="1899-12-30T14:21:16"/>
    <n v="27"/>
    <x v="0"/>
    <x v="0"/>
    <x v="0"/>
    <d v="1899-12-30T00:02:40"/>
    <n v="0"/>
    <n v="2"/>
    <n v="40"/>
    <n v="160"/>
  </r>
  <r>
    <s v="13494237"/>
    <d v="2017-07-27T00:00:00"/>
    <d v="1899-12-30T14:26:19"/>
    <d v="1899-12-30T14:41:47"/>
    <n v="27"/>
    <x v="1"/>
    <x v="1"/>
    <x v="0"/>
    <d v="1899-12-30T00:15:28"/>
    <n v="0"/>
    <n v="15"/>
    <n v="28"/>
    <n v="928"/>
  </r>
  <r>
    <s v="71807686"/>
    <d v="2017-07-27T00:00:00"/>
    <d v="1899-12-30T14:28:53"/>
    <d v="1899-12-30T14:44:19"/>
    <n v="27"/>
    <x v="1"/>
    <x v="1"/>
    <x v="0"/>
    <d v="1899-12-30T00:15:26"/>
    <n v="0"/>
    <n v="15"/>
    <n v="26"/>
    <n v="926"/>
  </r>
  <r>
    <s v="7865609"/>
    <d v="2017-07-27T00:00:00"/>
    <d v="1899-12-30T14:35:54"/>
    <d v="1899-12-30T14:39:26"/>
    <n v="27"/>
    <x v="0"/>
    <x v="0"/>
    <x v="0"/>
    <d v="1899-12-30T00:03:32"/>
    <n v="0"/>
    <n v="3"/>
    <n v="32"/>
    <n v="212"/>
  </r>
  <r>
    <s v="5318850"/>
    <d v="2017-07-27T00:00:00"/>
    <d v="1899-12-30T14:39:10"/>
    <d v="1899-12-30T14:44:15"/>
    <n v="27"/>
    <x v="0"/>
    <x v="0"/>
    <x v="0"/>
    <d v="1899-12-30T00:05:05"/>
    <n v="0"/>
    <n v="5"/>
    <n v="5"/>
    <n v="305"/>
  </r>
  <r>
    <s v="63613334"/>
    <d v="2017-07-27T00:00:00"/>
    <d v="1899-12-30T14:44:04"/>
    <d v="1899-12-30T14:50:22"/>
    <n v="27"/>
    <x v="1"/>
    <x v="1"/>
    <x v="0"/>
    <d v="1899-12-30T00:06:18"/>
    <n v="0"/>
    <n v="6"/>
    <n v="18"/>
    <n v="378"/>
  </r>
  <r>
    <s v="2256093"/>
    <d v="2017-07-27T00:00:00"/>
    <d v="1899-12-30T14:52:12"/>
    <d v="1899-12-30T14:56:46"/>
    <n v="27"/>
    <x v="0"/>
    <x v="0"/>
    <x v="0"/>
    <d v="1899-12-30T00:04:34"/>
    <n v="0"/>
    <n v="4"/>
    <n v="34"/>
    <n v="274"/>
  </r>
  <r>
    <s v="7421094"/>
    <d v="2017-07-27T00:00:00"/>
    <d v="1899-12-30T14:55:46"/>
    <d v="1899-12-30T15:00:47"/>
    <n v="27"/>
    <x v="0"/>
    <x v="0"/>
    <x v="0"/>
    <d v="1899-12-30T00:05:01"/>
    <n v="0"/>
    <n v="5"/>
    <n v="1"/>
    <n v="301"/>
  </r>
  <r>
    <s v="5376362"/>
    <d v="2017-07-27T00:00:00"/>
    <d v="1899-12-30T15:00:45"/>
    <d v="1899-12-30T15:07:35"/>
    <n v="27"/>
    <x v="0"/>
    <x v="0"/>
    <x v="0"/>
    <d v="1899-12-30T00:06:50"/>
    <n v="0"/>
    <n v="6"/>
    <n v="50"/>
    <n v="410"/>
  </r>
  <r>
    <s v="8967842"/>
    <d v="2017-07-28T00:00:00"/>
    <d v="1899-12-30T08:05:11"/>
    <d v="1899-12-30T08:15:22"/>
    <n v="28"/>
    <x v="0"/>
    <x v="0"/>
    <x v="0"/>
    <d v="1899-12-30T00:10:11"/>
    <n v="0"/>
    <n v="10"/>
    <n v="11"/>
    <n v="611"/>
  </r>
  <r>
    <s v="76644634"/>
    <d v="2017-07-28T00:00:00"/>
    <d v="1899-12-30T08:05:14"/>
    <d v="1899-12-30T08:06:51"/>
    <n v="28"/>
    <x v="1"/>
    <x v="1"/>
    <x v="0"/>
    <d v="1899-12-30T00:01:37"/>
    <n v="0"/>
    <n v="1"/>
    <n v="37"/>
    <n v="97"/>
  </r>
  <r>
    <s v="7622819"/>
    <d v="2017-07-28T00:00:00"/>
    <d v="1899-12-30T08:07:10"/>
    <d v="1899-12-30T08:20:31"/>
    <n v="28"/>
    <x v="0"/>
    <x v="0"/>
    <x v="0"/>
    <d v="1899-12-30T00:13:21"/>
    <n v="0"/>
    <n v="13"/>
    <n v="21"/>
    <n v="801"/>
  </r>
  <r>
    <s v="3524259"/>
    <d v="2017-07-28T00:00:00"/>
    <d v="1899-12-30T08:08:33"/>
    <d v="1899-12-30T08:22:00"/>
    <n v="28"/>
    <x v="0"/>
    <x v="0"/>
    <x v="0"/>
    <d v="1899-12-30T00:13:27"/>
    <n v="0"/>
    <n v="13"/>
    <n v="27"/>
    <n v="807"/>
  </r>
  <r>
    <s v="5550678"/>
    <d v="2017-07-28T00:00:00"/>
    <d v="1899-12-30T08:16:46"/>
    <d v="1899-12-30T08:31:01"/>
    <n v="28"/>
    <x v="0"/>
    <x v="0"/>
    <x v="0"/>
    <d v="1899-12-30T00:14:15"/>
    <n v="0"/>
    <n v="14"/>
    <n v="15"/>
    <n v="855"/>
  </r>
  <r>
    <s v="41852472"/>
    <d v="2017-07-28T00:00:00"/>
    <d v="1899-12-30T08:21:30"/>
    <d v="1899-12-30T08:22:09"/>
    <n v="28"/>
    <x v="1"/>
    <x v="1"/>
    <x v="0"/>
    <d v="1899-12-30T00:00:39"/>
    <n v="0"/>
    <n v="0"/>
    <n v="39"/>
    <n v="39"/>
  </r>
  <r>
    <s v="8799570155"/>
    <d v="2017-07-28T00:00:00"/>
    <d v="1899-12-30T08:23:02"/>
    <d v="1899-12-30T08:29:16"/>
    <n v="28"/>
    <x v="0"/>
    <x v="1"/>
    <x v="1"/>
    <d v="1899-12-30T00:06:14"/>
    <n v="0"/>
    <n v="6"/>
    <n v="14"/>
    <n v="374"/>
  </r>
  <r>
    <s v="9329226"/>
    <d v="2017-07-28T00:00:00"/>
    <d v="1899-12-30T08:23:46"/>
    <d v="1899-12-30T08:31:17"/>
    <n v="28"/>
    <x v="0"/>
    <x v="0"/>
    <x v="0"/>
    <d v="1899-12-30T00:07:31"/>
    <n v="0"/>
    <n v="7"/>
    <n v="31"/>
    <n v="451"/>
  </r>
  <r>
    <s v="9219408"/>
    <d v="2017-07-28T00:00:00"/>
    <d v="1899-12-30T08:31:29"/>
    <d v="1899-12-30T08:39:27"/>
    <n v="28"/>
    <x v="0"/>
    <x v="0"/>
    <x v="0"/>
    <d v="1899-12-30T00:07:58"/>
    <n v="0"/>
    <n v="7"/>
    <n v="58"/>
    <n v="478"/>
  </r>
  <r>
    <s v="2163209"/>
    <d v="2017-07-28T00:00:00"/>
    <d v="1899-12-30T08:34:48"/>
    <d v="1899-12-30T08:49:48"/>
    <n v="28"/>
    <x v="0"/>
    <x v="0"/>
    <x v="0"/>
    <d v="1899-12-30T00:15:00"/>
    <n v="0"/>
    <n v="15"/>
    <n v="0"/>
    <n v="900"/>
  </r>
  <r>
    <s v="98021540"/>
    <d v="2017-07-28T00:00:00"/>
    <d v="1899-12-30T08:35:37"/>
    <d v="1899-12-30T08:50:26"/>
    <n v="28"/>
    <x v="1"/>
    <x v="1"/>
    <x v="0"/>
    <d v="1899-12-30T00:14:49"/>
    <n v="0"/>
    <n v="14"/>
    <n v="49"/>
    <n v="889"/>
  </r>
  <r>
    <s v="58420185"/>
    <d v="2017-07-28T00:00:00"/>
    <d v="1899-12-30T08:37:47"/>
    <d v="1899-12-30T08:40:46"/>
    <n v="28"/>
    <x v="1"/>
    <x v="1"/>
    <x v="0"/>
    <d v="1899-12-30T00:02:59"/>
    <n v="0"/>
    <n v="2"/>
    <n v="59"/>
    <n v="179"/>
  </r>
  <r>
    <s v="2188847"/>
    <d v="2017-07-28T00:00:00"/>
    <d v="1899-12-30T08:43:02"/>
    <d v="1899-12-30T08:48:20"/>
    <n v="28"/>
    <x v="0"/>
    <x v="0"/>
    <x v="0"/>
    <d v="1899-12-30T00:05:18"/>
    <n v="0"/>
    <n v="5"/>
    <n v="18"/>
    <n v="318"/>
  </r>
  <r>
    <s v="2419817"/>
    <d v="2017-07-28T00:00:00"/>
    <d v="1899-12-30T08:49:28"/>
    <d v="1899-12-30T08:58:55"/>
    <n v="28"/>
    <x v="0"/>
    <x v="0"/>
    <x v="0"/>
    <d v="1899-12-30T00:09:27"/>
    <n v="0"/>
    <n v="9"/>
    <n v="27"/>
    <n v="567"/>
  </r>
  <r>
    <s v="8938444"/>
    <d v="2017-07-28T00:00:00"/>
    <d v="1899-12-30T08:55:08"/>
    <d v="1899-12-30T08:56:46"/>
    <n v="28"/>
    <x v="0"/>
    <x v="0"/>
    <x v="0"/>
    <d v="1899-12-30T00:01:38"/>
    <n v="0"/>
    <n v="1"/>
    <n v="38"/>
    <n v="98"/>
  </r>
  <r>
    <s v="8512255"/>
    <d v="2017-07-28T00:00:00"/>
    <d v="1899-12-30T08:57:31"/>
    <d v="1899-12-30T09:06:40"/>
    <n v="28"/>
    <x v="0"/>
    <x v="0"/>
    <x v="0"/>
    <d v="1899-12-30T00:09:09"/>
    <n v="0"/>
    <n v="9"/>
    <n v="9"/>
    <n v="549"/>
  </r>
  <r>
    <s v="7488966"/>
    <d v="2017-07-28T00:00:00"/>
    <d v="1899-12-30T09:00:12"/>
    <d v="1899-12-30T09:03:36"/>
    <n v="28"/>
    <x v="0"/>
    <x v="0"/>
    <x v="0"/>
    <d v="1899-12-30T00:03:24"/>
    <n v="0"/>
    <n v="3"/>
    <n v="24"/>
    <n v="204"/>
  </r>
  <r>
    <s v="6068132"/>
    <d v="2017-07-28T00:00:00"/>
    <d v="1899-12-30T09:04:14"/>
    <d v="1899-12-30T09:17:48"/>
    <n v="28"/>
    <x v="0"/>
    <x v="0"/>
    <x v="0"/>
    <d v="1899-12-30T00:13:34"/>
    <n v="0"/>
    <n v="13"/>
    <n v="34"/>
    <n v="814"/>
  </r>
  <r>
    <s v="6131743"/>
    <d v="2017-07-28T00:00:00"/>
    <d v="1899-12-30T09:11:36"/>
    <d v="1899-12-30T09:17:33"/>
    <n v="28"/>
    <x v="0"/>
    <x v="0"/>
    <x v="0"/>
    <d v="1899-12-30T00:05:57"/>
    <n v="0"/>
    <n v="5"/>
    <n v="57"/>
    <n v="357"/>
  </r>
  <r>
    <s v="71564278"/>
    <d v="2017-07-28T00:00:00"/>
    <d v="1899-12-30T09:19:26"/>
    <d v="1899-12-30T09:31:48"/>
    <n v="28"/>
    <x v="1"/>
    <x v="1"/>
    <x v="0"/>
    <d v="1899-12-30T00:12:22"/>
    <n v="0"/>
    <n v="12"/>
    <n v="22"/>
    <n v="742"/>
  </r>
  <r>
    <s v="4529192"/>
    <d v="2017-07-28T00:00:00"/>
    <d v="1899-12-30T09:21:41"/>
    <d v="1899-12-30T09:29:41"/>
    <n v="28"/>
    <x v="0"/>
    <x v="0"/>
    <x v="0"/>
    <d v="1899-12-30T00:08:00"/>
    <n v="0"/>
    <n v="8"/>
    <n v="0"/>
    <n v="480"/>
  </r>
  <r>
    <s v="2193730"/>
    <d v="2017-07-28T00:00:00"/>
    <d v="1899-12-30T09:25:29"/>
    <d v="1899-12-30T09:37:49"/>
    <n v="28"/>
    <x v="0"/>
    <x v="0"/>
    <x v="0"/>
    <d v="1899-12-30T00:12:20"/>
    <n v="0"/>
    <n v="12"/>
    <n v="20"/>
    <n v="740"/>
  </r>
  <r>
    <s v="3120387"/>
    <d v="2017-07-28T00:00:00"/>
    <d v="1899-12-30T09:25:58"/>
    <d v="1899-12-30T09:31:04"/>
    <n v="28"/>
    <x v="0"/>
    <x v="0"/>
    <x v="0"/>
    <d v="1899-12-30T00:05:06"/>
    <n v="0"/>
    <n v="5"/>
    <n v="6"/>
    <n v="306"/>
  </r>
  <r>
    <s v="5726531"/>
    <d v="2017-07-28T00:00:00"/>
    <d v="1899-12-30T09:33:29"/>
    <d v="1899-12-30T09:33:55"/>
    <n v="28"/>
    <x v="0"/>
    <x v="0"/>
    <x v="0"/>
    <d v="1899-12-30T00:00:26"/>
    <n v="0"/>
    <n v="0"/>
    <n v="26"/>
    <n v="26"/>
  </r>
  <r>
    <s v="5076649"/>
    <d v="2017-07-28T00:00:00"/>
    <d v="1899-12-30T09:34:53"/>
    <d v="1899-12-30T09:42:57"/>
    <n v="28"/>
    <x v="0"/>
    <x v="0"/>
    <x v="0"/>
    <d v="1899-12-30T00:08:04"/>
    <n v="0"/>
    <n v="8"/>
    <n v="4"/>
    <n v="484"/>
  </r>
  <r>
    <s v="98939809"/>
    <d v="2017-07-28T00:00:00"/>
    <d v="1899-12-30T09:40:00"/>
    <d v="1899-12-30T09:44:38"/>
    <n v="28"/>
    <x v="1"/>
    <x v="1"/>
    <x v="0"/>
    <d v="1899-12-30T00:04:38"/>
    <n v="0"/>
    <n v="4"/>
    <n v="38"/>
    <n v="278"/>
  </r>
  <r>
    <s v="2005653"/>
    <d v="2017-07-28T00:00:00"/>
    <d v="1899-12-30T09:48:08"/>
    <d v="1899-12-30T10:02:53"/>
    <n v="28"/>
    <x v="0"/>
    <x v="0"/>
    <x v="0"/>
    <d v="1899-12-30T00:14:45"/>
    <n v="0"/>
    <n v="14"/>
    <n v="45"/>
    <n v="885"/>
  </r>
  <r>
    <s v="4659808"/>
    <d v="2017-07-28T00:00:00"/>
    <d v="1899-12-30T09:49:46"/>
    <d v="1899-12-30T09:54:25"/>
    <n v="28"/>
    <x v="0"/>
    <x v="0"/>
    <x v="0"/>
    <d v="1899-12-30T00:04:39"/>
    <n v="0"/>
    <n v="4"/>
    <n v="39"/>
    <n v="279"/>
  </r>
  <r>
    <s v="60113139"/>
    <d v="2017-07-28T00:00:00"/>
    <d v="1899-12-30T09:53:41"/>
    <d v="1899-12-30T10:00:45"/>
    <n v="28"/>
    <x v="1"/>
    <x v="1"/>
    <x v="0"/>
    <d v="1899-12-30T00:07:04"/>
    <n v="0"/>
    <n v="7"/>
    <n v="4"/>
    <n v="424"/>
  </r>
  <r>
    <s v="55896338"/>
    <d v="2017-07-28T00:00:00"/>
    <d v="1899-12-30T09:57:55"/>
    <d v="1899-12-30T10:03:16"/>
    <n v="28"/>
    <x v="1"/>
    <x v="1"/>
    <x v="0"/>
    <d v="1899-12-30T00:05:21"/>
    <n v="0"/>
    <n v="5"/>
    <n v="21"/>
    <n v="321"/>
  </r>
  <r>
    <s v="9747403"/>
    <d v="2017-07-28T00:00:00"/>
    <d v="1899-12-30T10:06:09"/>
    <d v="1899-12-30T10:16:41"/>
    <n v="28"/>
    <x v="0"/>
    <x v="0"/>
    <x v="0"/>
    <d v="1899-12-30T00:10:32"/>
    <n v="0"/>
    <n v="10"/>
    <n v="32"/>
    <n v="632"/>
  </r>
  <r>
    <s v="5687447"/>
    <d v="2017-07-28T00:00:00"/>
    <d v="1899-12-30T10:09:03"/>
    <d v="1899-12-30T10:10:54"/>
    <n v="28"/>
    <x v="0"/>
    <x v="0"/>
    <x v="0"/>
    <d v="1899-12-30T00:01:51"/>
    <n v="0"/>
    <n v="1"/>
    <n v="51"/>
    <n v="111"/>
  </r>
  <r>
    <s v="78940032"/>
    <d v="2017-07-28T00:00:00"/>
    <d v="1899-12-30T10:11:41"/>
    <d v="1899-12-30T10:20:54"/>
    <n v="28"/>
    <x v="1"/>
    <x v="1"/>
    <x v="0"/>
    <d v="1899-12-30T00:09:13"/>
    <n v="0"/>
    <n v="9"/>
    <n v="13"/>
    <n v="553"/>
  </r>
  <r>
    <s v="1094486764"/>
    <d v="2017-07-28T00:00:00"/>
    <d v="1899-12-30T10:16:03"/>
    <d v="1899-12-30T10:30:12"/>
    <n v="28"/>
    <x v="0"/>
    <x v="1"/>
    <x v="1"/>
    <d v="1899-12-30T00:14:09"/>
    <n v="0"/>
    <n v="14"/>
    <n v="9"/>
    <n v="849"/>
  </r>
  <r>
    <s v="2611045"/>
    <d v="2017-07-28T00:00:00"/>
    <d v="1899-12-30T10:21:06"/>
    <d v="1899-12-30T10:31:45"/>
    <n v="28"/>
    <x v="0"/>
    <x v="0"/>
    <x v="0"/>
    <d v="1899-12-30T00:10:39"/>
    <n v="0"/>
    <n v="10"/>
    <n v="39"/>
    <n v="639"/>
  </r>
  <r>
    <s v="6047761"/>
    <d v="2017-07-28T00:00:00"/>
    <d v="1899-12-30T10:24:16"/>
    <d v="1899-12-30T10:35:21"/>
    <n v="28"/>
    <x v="0"/>
    <x v="0"/>
    <x v="0"/>
    <d v="1899-12-30T00:11:05"/>
    <n v="0"/>
    <n v="11"/>
    <n v="5"/>
    <n v="665"/>
  </r>
  <r>
    <s v="4154521"/>
    <d v="2017-07-28T00:00:00"/>
    <d v="1899-12-30T10:27:09"/>
    <d v="1899-12-30T10:42:04"/>
    <n v="28"/>
    <x v="0"/>
    <x v="0"/>
    <x v="0"/>
    <d v="1899-12-30T00:14:55"/>
    <n v="0"/>
    <n v="14"/>
    <n v="55"/>
    <n v="895"/>
  </r>
  <r>
    <s v="8895257"/>
    <d v="2017-07-28T00:00:00"/>
    <d v="1899-12-30T10:33:15"/>
    <d v="1899-12-30T10:44:05"/>
    <n v="28"/>
    <x v="0"/>
    <x v="0"/>
    <x v="0"/>
    <d v="1899-12-30T00:10:50"/>
    <n v="0"/>
    <n v="10"/>
    <n v="50"/>
    <n v="650"/>
  </r>
  <r>
    <s v="2199311"/>
    <d v="2017-07-28T00:00:00"/>
    <d v="1899-12-30T10:40:40"/>
    <d v="1899-12-30T10:41:56"/>
    <n v="28"/>
    <x v="0"/>
    <x v="0"/>
    <x v="0"/>
    <d v="1899-12-30T00:01:16"/>
    <n v="0"/>
    <n v="1"/>
    <n v="16"/>
    <n v="76"/>
  </r>
  <r>
    <s v="17864361"/>
    <d v="2017-07-28T00:00:00"/>
    <d v="1899-12-30T10:42:19"/>
    <d v="1899-12-30T10:51:39"/>
    <n v="28"/>
    <x v="1"/>
    <x v="1"/>
    <x v="0"/>
    <d v="1899-12-30T00:09:20"/>
    <n v="0"/>
    <n v="9"/>
    <n v="20"/>
    <n v="560"/>
  </r>
  <r>
    <s v="6943996503"/>
    <d v="2017-07-28T00:00:00"/>
    <d v="1899-12-30T10:48:53"/>
    <d v="1899-12-30T10:57:43"/>
    <n v="28"/>
    <x v="0"/>
    <x v="1"/>
    <x v="1"/>
    <d v="1899-12-30T00:08:50"/>
    <n v="0"/>
    <n v="8"/>
    <n v="50"/>
    <n v="530"/>
  </r>
  <r>
    <s v="9547712"/>
    <d v="2017-07-28T00:00:00"/>
    <d v="1899-12-30T10:55:52"/>
    <d v="1899-12-30T11:06:08"/>
    <n v="28"/>
    <x v="0"/>
    <x v="0"/>
    <x v="0"/>
    <d v="1899-12-30T00:10:16"/>
    <n v="0"/>
    <n v="10"/>
    <n v="16"/>
    <n v="616"/>
  </r>
  <r>
    <s v="3925701"/>
    <d v="2017-07-28T00:00:00"/>
    <d v="1899-12-30T10:58:54"/>
    <d v="1899-12-30T11:04:26"/>
    <n v="28"/>
    <x v="0"/>
    <x v="0"/>
    <x v="0"/>
    <d v="1899-12-30T00:05:32"/>
    <n v="0"/>
    <n v="5"/>
    <n v="32"/>
    <n v="332"/>
  </r>
  <r>
    <s v="97317489"/>
    <d v="2017-07-28T00:00:00"/>
    <d v="1899-12-30T11:06:17"/>
    <d v="1899-12-30T11:11:20"/>
    <n v="28"/>
    <x v="1"/>
    <x v="1"/>
    <x v="0"/>
    <d v="1899-12-30T00:05:03"/>
    <n v="0"/>
    <n v="5"/>
    <n v="3"/>
    <n v="303"/>
  </r>
  <r>
    <s v="78009874"/>
    <d v="2017-07-28T00:00:00"/>
    <d v="1899-12-30T11:08:10"/>
    <d v="1899-12-30T11:10:15"/>
    <n v="28"/>
    <x v="1"/>
    <x v="1"/>
    <x v="0"/>
    <d v="1899-12-30T00:02:05"/>
    <n v="0"/>
    <n v="2"/>
    <n v="5"/>
    <n v="125"/>
  </r>
  <r>
    <s v="8590206"/>
    <d v="2017-07-28T00:00:00"/>
    <d v="1899-12-30T11:13:24"/>
    <d v="1899-12-30T11:21:59"/>
    <n v="28"/>
    <x v="0"/>
    <x v="0"/>
    <x v="0"/>
    <d v="1899-12-30T00:08:35"/>
    <n v="0"/>
    <n v="8"/>
    <n v="35"/>
    <n v="515"/>
  </r>
  <r>
    <s v="7273239"/>
    <d v="2017-07-28T00:00:00"/>
    <d v="1899-12-30T11:18:24"/>
    <d v="1899-12-30T11:31:27"/>
    <n v="28"/>
    <x v="0"/>
    <x v="0"/>
    <x v="0"/>
    <d v="1899-12-30T00:13:03"/>
    <n v="0"/>
    <n v="13"/>
    <n v="3"/>
    <n v="783"/>
  </r>
  <r>
    <s v="9975967"/>
    <d v="2017-07-28T00:00:00"/>
    <d v="1899-12-30T11:23:21"/>
    <d v="1899-12-30T11:24:54"/>
    <n v="28"/>
    <x v="0"/>
    <x v="0"/>
    <x v="0"/>
    <d v="1899-12-30T00:01:33"/>
    <n v="0"/>
    <n v="1"/>
    <n v="33"/>
    <n v="93"/>
  </r>
  <r>
    <s v="2134315"/>
    <d v="2017-07-28T00:00:00"/>
    <d v="1899-12-30T11:27:22"/>
    <d v="1899-12-30T11:31:15"/>
    <n v="28"/>
    <x v="0"/>
    <x v="0"/>
    <x v="0"/>
    <d v="1899-12-30T00:03:53"/>
    <n v="0"/>
    <n v="3"/>
    <n v="53"/>
    <n v="233"/>
  </r>
  <r>
    <s v="6919928"/>
    <d v="2017-07-28T00:00:00"/>
    <d v="1899-12-30T11:28:46"/>
    <d v="1899-12-30T11:42:18"/>
    <n v="28"/>
    <x v="0"/>
    <x v="0"/>
    <x v="0"/>
    <d v="1899-12-30T00:13:32"/>
    <n v="0"/>
    <n v="13"/>
    <n v="32"/>
    <n v="812"/>
  </r>
  <r>
    <s v="45081794"/>
    <d v="2017-07-28T00:00:00"/>
    <d v="1899-12-30T11:30:10"/>
    <d v="1899-12-30T11:33:54"/>
    <n v="28"/>
    <x v="1"/>
    <x v="1"/>
    <x v="0"/>
    <d v="1899-12-30T00:03:44"/>
    <n v="0"/>
    <n v="3"/>
    <n v="44"/>
    <n v="224"/>
  </r>
  <r>
    <s v="1661633"/>
    <d v="2017-07-28T00:00:00"/>
    <d v="1899-12-30T11:31:49"/>
    <d v="1899-12-30T11:37:17"/>
    <n v="28"/>
    <x v="0"/>
    <x v="0"/>
    <x v="0"/>
    <d v="1899-12-30T00:05:28"/>
    <n v="0"/>
    <n v="5"/>
    <n v="28"/>
    <n v="328"/>
  </r>
  <r>
    <s v="1639829"/>
    <d v="2017-07-28T00:00:00"/>
    <d v="1899-12-30T11:33:28"/>
    <d v="1899-12-30T11:42:45"/>
    <n v="28"/>
    <x v="0"/>
    <x v="0"/>
    <x v="0"/>
    <d v="1899-12-30T00:09:17"/>
    <n v="0"/>
    <n v="9"/>
    <n v="17"/>
    <n v="557"/>
  </r>
  <r>
    <s v="8585321"/>
    <d v="2017-07-28T00:00:00"/>
    <d v="1899-12-30T11:36:24"/>
    <d v="1899-12-30T11:45:33"/>
    <n v="28"/>
    <x v="0"/>
    <x v="0"/>
    <x v="0"/>
    <d v="1899-12-30T00:09:09"/>
    <n v="0"/>
    <n v="9"/>
    <n v="9"/>
    <n v="549"/>
  </r>
  <r>
    <s v="1661643168"/>
    <d v="2017-07-28T00:00:00"/>
    <d v="1899-12-30T11:39:59"/>
    <d v="1899-12-30T11:43:27"/>
    <n v="28"/>
    <x v="0"/>
    <x v="1"/>
    <x v="1"/>
    <d v="1899-12-30T00:03:28"/>
    <n v="0"/>
    <n v="3"/>
    <n v="28"/>
    <n v="208"/>
  </r>
  <r>
    <s v="5136126"/>
    <d v="2017-07-28T00:00:00"/>
    <d v="1899-12-30T11:46:18"/>
    <d v="1899-12-30T11:55:28"/>
    <n v="28"/>
    <x v="0"/>
    <x v="0"/>
    <x v="0"/>
    <d v="1899-12-30T00:09:10"/>
    <n v="0"/>
    <n v="9"/>
    <n v="10"/>
    <n v="550"/>
  </r>
  <r>
    <s v="9747700"/>
    <d v="2017-07-28T00:00:00"/>
    <d v="1899-12-30T11:50:00"/>
    <d v="1899-12-30T12:06:16"/>
    <n v="28"/>
    <x v="0"/>
    <x v="0"/>
    <x v="0"/>
    <d v="1899-12-30T00:16:16"/>
    <n v="0"/>
    <n v="16"/>
    <n v="16"/>
    <n v="976"/>
  </r>
  <r>
    <s v="8387594"/>
    <d v="2017-07-28T00:00:00"/>
    <d v="1899-12-30T11:51:23"/>
    <d v="1899-12-30T11:55:26"/>
    <n v="28"/>
    <x v="0"/>
    <x v="0"/>
    <x v="0"/>
    <d v="1899-12-30T00:04:03"/>
    <n v="0"/>
    <n v="4"/>
    <n v="3"/>
    <n v="243"/>
  </r>
  <r>
    <s v="65166542"/>
    <d v="2017-07-28T00:00:00"/>
    <d v="1899-12-30T11:53:35"/>
    <d v="1899-12-30T11:55:13"/>
    <n v="28"/>
    <x v="1"/>
    <x v="1"/>
    <x v="0"/>
    <d v="1899-12-30T00:01:38"/>
    <n v="0"/>
    <n v="1"/>
    <n v="38"/>
    <n v="98"/>
  </r>
  <r>
    <s v="77607017"/>
    <d v="2017-07-28T00:00:00"/>
    <d v="1899-12-30T11:57:58"/>
    <d v="1899-12-30T12:12:50"/>
    <n v="28"/>
    <x v="1"/>
    <x v="1"/>
    <x v="0"/>
    <d v="1899-12-30T00:14:52"/>
    <n v="0"/>
    <n v="14"/>
    <n v="52"/>
    <n v="892"/>
  </r>
  <r>
    <s v="9028434625"/>
    <d v="2017-07-28T00:00:00"/>
    <d v="1899-12-30T12:03:00"/>
    <d v="1899-12-30T12:15:51"/>
    <n v="28"/>
    <x v="0"/>
    <x v="1"/>
    <x v="1"/>
    <d v="1899-12-30T00:12:51"/>
    <n v="0"/>
    <n v="12"/>
    <n v="51"/>
    <n v="771"/>
  </r>
  <r>
    <s v="7503173"/>
    <d v="2017-07-28T00:00:00"/>
    <d v="1899-12-30T12:05:37"/>
    <d v="1899-12-30T12:08:55"/>
    <n v="28"/>
    <x v="0"/>
    <x v="0"/>
    <x v="0"/>
    <d v="1899-12-30T00:03:18"/>
    <n v="0"/>
    <n v="3"/>
    <n v="18"/>
    <n v="198"/>
  </r>
  <r>
    <s v="9039872"/>
    <d v="2017-07-28T00:00:00"/>
    <d v="1899-12-30T12:11:53"/>
    <d v="1899-12-30T12:24:16"/>
    <n v="28"/>
    <x v="0"/>
    <x v="0"/>
    <x v="0"/>
    <d v="1899-12-30T00:12:23"/>
    <n v="0"/>
    <n v="12"/>
    <n v="23"/>
    <n v="743"/>
  </r>
  <r>
    <s v="45940361"/>
    <d v="2017-07-28T00:00:00"/>
    <d v="1899-12-30T12:14:09"/>
    <d v="1899-12-30T12:22:08"/>
    <n v="28"/>
    <x v="1"/>
    <x v="1"/>
    <x v="0"/>
    <d v="1899-12-30T00:07:59"/>
    <n v="0"/>
    <n v="7"/>
    <n v="59"/>
    <n v="479"/>
  </r>
  <r>
    <s v="6242177"/>
    <d v="2017-07-28T00:00:00"/>
    <d v="1899-12-30T12:19:59"/>
    <d v="1899-12-30T12:30:11"/>
    <n v="28"/>
    <x v="0"/>
    <x v="0"/>
    <x v="0"/>
    <d v="1899-12-30T00:10:12"/>
    <n v="0"/>
    <n v="10"/>
    <n v="12"/>
    <n v="612"/>
  </r>
  <r>
    <s v="60454232"/>
    <d v="2017-07-28T00:00:00"/>
    <d v="1899-12-30T12:21:31"/>
    <d v="1899-12-30T12:35:43"/>
    <n v="28"/>
    <x v="1"/>
    <x v="1"/>
    <x v="0"/>
    <d v="1899-12-30T00:14:12"/>
    <n v="0"/>
    <n v="14"/>
    <n v="12"/>
    <n v="852"/>
  </r>
  <r>
    <s v="4060894"/>
    <d v="2017-07-28T00:00:00"/>
    <d v="1899-12-30T12:24:55"/>
    <d v="1899-12-30T12:26:37"/>
    <n v="28"/>
    <x v="0"/>
    <x v="0"/>
    <x v="0"/>
    <d v="1899-12-30T00:01:42"/>
    <n v="0"/>
    <n v="1"/>
    <n v="42"/>
    <n v="102"/>
  </r>
  <r>
    <s v="8223406"/>
    <d v="2017-07-28T00:00:00"/>
    <d v="1899-12-30T12:27:29"/>
    <d v="1899-12-30T12:27:47"/>
    <n v="28"/>
    <x v="0"/>
    <x v="0"/>
    <x v="0"/>
    <d v="1899-12-30T00:00:18"/>
    <n v="0"/>
    <n v="0"/>
    <n v="18"/>
    <n v="18"/>
  </r>
  <r>
    <s v="43109897"/>
    <d v="2017-07-28T00:00:00"/>
    <d v="1899-12-30T12:35:32"/>
    <d v="1899-12-30T12:45:46"/>
    <n v="28"/>
    <x v="1"/>
    <x v="1"/>
    <x v="0"/>
    <d v="1899-12-30T00:10:14"/>
    <n v="0"/>
    <n v="10"/>
    <n v="14"/>
    <n v="614"/>
  </r>
  <r>
    <s v="95805020"/>
    <d v="2017-07-28T00:00:00"/>
    <d v="1899-12-30T12:37:29"/>
    <d v="1899-12-30T12:47:35"/>
    <n v="28"/>
    <x v="1"/>
    <x v="1"/>
    <x v="0"/>
    <d v="1899-12-30T00:10:06"/>
    <n v="0"/>
    <n v="10"/>
    <n v="6"/>
    <n v="606"/>
  </r>
  <r>
    <s v="2849439"/>
    <d v="2017-07-28T00:00:00"/>
    <d v="1899-12-30T12:40:31"/>
    <d v="1899-12-30T12:43:46"/>
    <n v="28"/>
    <x v="0"/>
    <x v="0"/>
    <x v="0"/>
    <d v="1899-12-30T00:03:15"/>
    <n v="0"/>
    <n v="3"/>
    <n v="15"/>
    <n v="195"/>
  </r>
  <r>
    <s v="9589060"/>
    <d v="2017-07-28T00:00:00"/>
    <d v="1899-12-30T12:47:40"/>
    <d v="1899-12-30T12:55:45"/>
    <n v="28"/>
    <x v="0"/>
    <x v="0"/>
    <x v="0"/>
    <d v="1899-12-30T00:08:05"/>
    <n v="0"/>
    <n v="8"/>
    <n v="5"/>
    <n v="485"/>
  </r>
  <r>
    <s v="2603125"/>
    <d v="2017-07-28T00:00:00"/>
    <d v="1899-12-30T12:51:00"/>
    <d v="1899-12-30T12:52:48"/>
    <n v="28"/>
    <x v="0"/>
    <x v="0"/>
    <x v="0"/>
    <d v="1899-12-30T00:01:48"/>
    <n v="0"/>
    <n v="1"/>
    <n v="48"/>
    <n v="108"/>
  </r>
  <r>
    <s v="8770898"/>
    <d v="2017-07-28T00:00:00"/>
    <d v="1899-12-30T12:54:20"/>
    <d v="1899-12-30T13:06:39"/>
    <n v="28"/>
    <x v="0"/>
    <x v="0"/>
    <x v="0"/>
    <d v="1899-12-30T00:12:19"/>
    <n v="0"/>
    <n v="12"/>
    <n v="19"/>
    <n v="739"/>
  </r>
  <r>
    <s v="3224960"/>
    <d v="2017-07-28T00:00:00"/>
    <d v="1899-12-30T13:00:47"/>
    <d v="1899-12-30T13:11:15"/>
    <n v="28"/>
    <x v="0"/>
    <x v="0"/>
    <x v="0"/>
    <d v="1899-12-30T00:10:28"/>
    <n v="0"/>
    <n v="10"/>
    <n v="28"/>
    <n v="628"/>
  </r>
  <r>
    <s v="4150421"/>
    <d v="2017-07-28T00:00:00"/>
    <d v="1899-12-30T13:06:14"/>
    <d v="1899-12-30T13:08:32"/>
    <n v="28"/>
    <x v="0"/>
    <x v="0"/>
    <x v="0"/>
    <d v="1899-12-30T00:02:18"/>
    <n v="0"/>
    <n v="2"/>
    <n v="18"/>
    <n v="138"/>
  </r>
  <r>
    <s v="44302763"/>
    <d v="2017-07-28T00:00:00"/>
    <d v="1899-12-30T13:10:38"/>
    <d v="1899-12-30T13:16:57"/>
    <n v="28"/>
    <x v="1"/>
    <x v="1"/>
    <x v="0"/>
    <d v="1899-12-30T00:06:19"/>
    <n v="0"/>
    <n v="6"/>
    <n v="19"/>
    <n v="379"/>
  </r>
  <r>
    <s v="1922212"/>
    <d v="2017-07-28T00:00:00"/>
    <d v="1899-12-30T13:16:49"/>
    <d v="1899-12-30T13:31:17"/>
    <n v="28"/>
    <x v="0"/>
    <x v="0"/>
    <x v="0"/>
    <d v="1899-12-30T00:14:28"/>
    <n v="0"/>
    <n v="14"/>
    <n v="28"/>
    <n v="868"/>
  </r>
  <r>
    <s v="9603024"/>
    <d v="2017-07-28T00:00:00"/>
    <d v="1899-12-30T13:23:37"/>
    <d v="1899-12-30T13:25:18"/>
    <n v="28"/>
    <x v="0"/>
    <x v="0"/>
    <x v="0"/>
    <d v="1899-12-30T00:01:41"/>
    <n v="0"/>
    <n v="1"/>
    <n v="41"/>
    <n v="101"/>
  </r>
  <r>
    <s v="1640513"/>
    <d v="2017-07-28T00:00:00"/>
    <d v="1899-12-30T13:28:44"/>
    <d v="1899-12-30T13:39:01"/>
    <n v="28"/>
    <x v="0"/>
    <x v="0"/>
    <x v="0"/>
    <d v="1899-12-30T00:10:17"/>
    <n v="0"/>
    <n v="10"/>
    <n v="17"/>
    <n v="617"/>
  </r>
  <r>
    <s v="16592072"/>
    <d v="2017-07-28T00:00:00"/>
    <d v="1899-12-30T13:36:06"/>
    <d v="1899-12-30T13:51:15"/>
    <n v="28"/>
    <x v="1"/>
    <x v="1"/>
    <x v="0"/>
    <d v="1899-12-30T00:15:09"/>
    <n v="0"/>
    <n v="15"/>
    <n v="9"/>
    <n v="909"/>
  </r>
  <r>
    <s v="4895290"/>
    <d v="2017-07-28T00:00:00"/>
    <d v="1899-12-30T13:38:14"/>
    <d v="1899-12-30T13:51:24"/>
    <n v="28"/>
    <x v="0"/>
    <x v="0"/>
    <x v="0"/>
    <d v="1899-12-30T00:13:10"/>
    <n v="0"/>
    <n v="13"/>
    <n v="10"/>
    <n v="790"/>
  </r>
  <r>
    <s v="5277660"/>
    <d v="2017-07-28T00:00:00"/>
    <d v="1899-12-30T13:41:32"/>
    <d v="1899-12-30T13:55:55"/>
    <n v="28"/>
    <x v="0"/>
    <x v="0"/>
    <x v="0"/>
    <d v="1899-12-30T00:14:23"/>
    <n v="0"/>
    <n v="14"/>
    <n v="23"/>
    <n v="863"/>
  </r>
  <r>
    <s v="8715278"/>
    <d v="2017-07-28T00:00:00"/>
    <d v="1899-12-30T13:42:55"/>
    <d v="1899-12-30T13:50:03"/>
    <n v="28"/>
    <x v="0"/>
    <x v="0"/>
    <x v="0"/>
    <d v="1899-12-30T00:07:08"/>
    <n v="0"/>
    <n v="7"/>
    <n v="8"/>
    <n v="428"/>
  </r>
  <r>
    <s v="1462418"/>
    <d v="2017-07-28T00:00:00"/>
    <d v="1899-12-30T13:43:29"/>
    <d v="1899-12-30T13:46:16"/>
    <n v="28"/>
    <x v="0"/>
    <x v="0"/>
    <x v="0"/>
    <d v="1899-12-30T00:02:47"/>
    <n v="0"/>
    <n v="2"/>
    <n v="47"/>
    <n v="167"/>
  </r>
  <r>
    <s v="8077806"/>
    <d v="2017-07-28T00:00:00"/>
    <d v="1899-12-30T13:49:52"/>
    <d v="1899-12-30T14:04:15"/>
    <n v="28"/>
    <x v="0"/>
    <x v="0"/>
    <x v="0"/>
    <d v="1899-12-30T00:14:23"/>
    <n v="0"/>
    <n v="14"/>
    <n v="23"/>
    <n v="863"/>
  </r>
  <r>
    <s v="5759409"/>
    <d v="2017-07-28T00:00:00"/>
    <d v="1899-12-30T13:52:50"/>
    <d v="1899-12-30T14:04:29"/>
    <n v="28"/>
    <x v="0"/>
    <x v="0"/>
    <x v="0"/>
    <d v="1899-12-30T00:11:39"/>
    <n v="0"/>
    <n v="11"/>
    <n v="39"/>
    <n v="699"/>
  </r>
  <r>
    <s v="6257971"/>
    <d v="2017-07-28T00:00:00"/>
    <d v="1899-12-30T13:59:58"/>
    <d v="1899-12-30T14:02:58"/>
    <n v="28"/>
    <x v="0"/>
    <x v="0"/>
    <x v="0"/>
    <d v="1899-12-30T00:03:00"/>
    <n v="0"/>
    <n v="3"/>
    <n v="0"/>
    <n v="180"/>
  </r>
  <r>
    <s v="91129571"/>
    <d v="2017-07-28T00:00:00"/>
    <d v="1899-12-30T14:00:17"/>
    <d v="1899-12-30T14:08:53"/>
    <n v="28"/>
    <x v="1"/>
    <x v="1"/>
    <x v="0"/>
    <d v="1899-12-30T00:08:36"/>
    <n v="0"/>
    <n v="8"/>
    <n v="36"/>
    <n v="516"/>
  </r>
  <r>
    <s v="6884037"/>
    <d v="2017-07-28T00:00:00"/>
    <d v="1899-12-30T14:08:03"/>
    <d v="1899-12-30T14:15:06"/>
    <n v="28"/>
    <x v="0"/>
    <x v="0"/>
    <x v="0"/>
    <d v="1899-12-30T00:07:03"/>
    <n v="0"/>
    <n v="7"/>
    <n v="3"/>
    <n v="423"/>
  </r>
  <r>
    <s v="6657074"/>
    <d v="2017-07-28T00:00:00"/>
    <d v="1899-12-30T14:10:07"/>
    <d v="1899-12-30T14:22:59"/>
    <n v="28"/>
    <x v="0"/>
    <x v="0"/>
    <x v="0"/>
    <d v="1899-12-30T00:12:52"/>
    <n v="0"/>
    <n v="12"/>
    <n v="52"/>
    <n v="772"/>
  </r>
  <r>
    <s v="2211277198"/>
    <d v="2017-07-28T00:00:00"/>
    <d v="1899-12-30T14:15:56"/>
    <d v="1899-12-30T14:24:42"/>
    <n v="28"/>
    <x v="0"/>
    <x v="1"/>
    <x v="1"/>
    <d v="1899-12-30T00:08:46"/>
    <n v="0"/>
    <n v="8"/>
    <n v="46"/>
    <n v="526"/>
  </r>
  <r>
    <s v="26766818"/>
    <d v="2017-07-28T00:00:00"/>
    <d v="1899-12-30T14:20:57"/>
    <d v="1899-12-30T14:32:18"/>
    <n v="28"/>
    <x v="1"/>
    <x v="1"/>
    <x v="0"/>
    <d v="1899-12-30T00:11:21"/>
    <n v="0"/>
    <n v="11"/>
    <n v="21"/>
    <n v="681"/>
  </r>
  <r>
    <s v="4473835"/>
    <d v="2017-07-28T00:00:00"/>
    <d v="1899-12-30T14:28:39"/>
    <d v="1899-12-30T14:33:03"/>
    <n v="28"/>
    <x v="0"/>
    <x v="0"/>
    <x v="0"/>
    <d v="1899-12-30T00:04:24"/>
    <n v="0"/>
    <n v="4"/>
    <n v="24"/>
    <n v="264"/>
  </r>
  <r>
    <s v="9941776"/>
    <d v="2017-07-28T00:00:00"/>
    <d v="1899-12-30T14:34:44"/>
    <d v="1899-12-30T14:38:39"/>
    <n v="28"/>
    <x v="0"/>
    <x v="0"/>
    <x v="0"/>
    <d v="1899-12-30T00:03:55"/>
    <n v="0"/>
    <n v="3"/>
    <n v="55"/>
    <n v="235"/>
  </r>
  <r>
    <s v="9045402"/>
    <d v="2017-07-28T00:00:00"/>
    <d v="1899-12-30T14:43:03"/>
    <d v="1899-12-30T14:55:01"/>
    <n v="28"/>
    <x v="0"/>
    <x v="0"/>
    <x v="0"/>
    <d v="1899-12-30T00:11:58"/>
    <n v="0"/>
    <n v="11"/>
    <n v="58"/>
    <n v="718"/>
  </r>
  <r>
    <s v="7662302259"/>
    <d v="2017-07-28T00:00:00"/>
    <d v="1899-12-30T14:46:37"/>
    <d v="1899-12-30T14:58:59"/>
    <n v="28"/>
    <x v="0"/>
    <x v="1"/>
    <x v="1"/>
    <d v="1899-12-30T00:12:22"/>
    <n v="0"/>
    <n v="12"/>
    <n v="22"/>
    <n v="742"/>
  </r>
  <r>
    <s v="2756059784"/>
    <d v="2017-07-28T00:00:00"/>
    <d v="1899-12-30T14:52:16"/>
    <d v="1899-12-30T14:58:33"/>
    <n v="28"/>
    <x v="0"/>
    <x v="1"/>
    <x v="1"/>
    <d v="1899-12-30T00:06:17"/>
    <n v="0"/>
    <n v="6"/>
    <n v="17"/>
    <n v="377"/>
  </r>
  <r>
    <s v="8667012"/>
    <d v="2017-07-28T00:00:00"/>
    <d v="1899-12-30T14:55:45"/>
    <d v="1899-12-30T14:59:09"/>
    <n v="28"/>
    <x v="0"/>
    <x v="0"/>
    <x v="0"/>
    <d v="1899-12-30T00:03:24"/>
    <n v="0"/>
    <n v="3"/>
    <n v="24"/>
    <n v="204"/>
  </r>
  <r>
    <s v="34964547"/>
    <d v="2017-07-28T00:00:00"/>
    <d v="1899-12-30T15:00:02"/>
    <d v="1899-12-30T15:15:28"/>
    <n v="28"/>
    <x v="1"/>
    <x v="1"/>
    <x v="0"/>
    <d v="1899-12-30T00:15:26"/>
    <n v="0"/>
    <n v="15"/>
    <n v="26"/>
    <n v="926"/>
  </r>
  <r>
    <s v="9357185"/>
    <d v="2017-07-31T00:00:00"/>
    <d v="1899-12-30T08:01:15"/>
    <d v="1899-12-30T08:11:54"/>
    <n v="31"/>
    <x v="0"/>
    <x v="0"/>
    <x v="0"/>
    <d v="1899-12-30T00:10:39"/>
    <n v="0"/>
    <n v="10"/>
    <n v="39"/>
    <n v="639"/>
  </r>
  <r>
    <s v="12471534"/>
    <d v="2017-07-31T00:00:00"/>
    <d v="1899-12-30T08:08:35"/>
    <d v="1899-12-30T08:14:38"/>
    <n v="31"/>
    <x v="1"/>
    <x v="1"/>
    <x v="0"/>
    <d v="1899-12-30T00:06:03"/>
    <n v="0"/>
    <n v="6"/>
    <n v="3"/>
    <n v="363"/>
  </r>
  <r>
    <s v="1003402"/>
    <d v="2017-07-31T00:00:00"/>
    <d v="1899-12-30T08:15:03"/>
    <d v="1899-12-30T08:19:21"/>
    <n v="31"/>
    <x v="0"/>
    <x v="0"/>
    <x v="0"/>
    <d v="1899-12-30T00:04:18"/>
    <n v="0"/>
    <n v="4"/>
    <n v="18"/>
    <n v="258"/>
  </r>
  <r>
    <s v="4509550"/>
    <d v="2017-07-31T00:00:00"/>
    <d v="1899-12-30T08:18:23"/>
    <d v="1899-12-30T08:25:42"/>
    <n v="31"/>
    <x v="0"/>
    <x v="0"/>
    <x v="0"/>
    <d v="1899-12-30T00:07:19"/>
    <n v="0"/>
    <n v="7"/>
    <n v="19"/>
    <n v="439"/>
  </r>
  <r>
    <s v="5356824"/>
    <d v="2017-07-31T00:00:00"/>
    <d v="1899-12-30T08:26:25"/>
    <d v="1899-12-30T08:31:45"/>
    <n v="31"/>
    <x v="0"/>
    <x v="0"/>
    <x v="0"/>
    <d v="1899-12-30T00:05:20"/>
    <n v="0"/>
    <n v="5"/>
    <n v="20"/>
    <n v="320"/>
  </r>
  <r>
    <s v="4293872"/>
    <d v="2017-07-31T00:00:00"/>
    <d v="1899-12-30T08:28:48"/>
    <d v="1899-12-30T08:36:10"/>
    <n v="31"/>
    <x v="0"/>
    <x v="0"/>
    <x v="0"/>
    <d v="1899-12-30T00:07:22"/>
    <n v="0"/>
    <n v="7"/>
    <n v="22"/>
    <n v="442"/>
  </r>
  <r>
    <s v="5086182"/>
    <d v="2017-07-31T00:00:00"/>
    <d v="1899-12-30T08:35:26"/>
    <d v="1899-12-30T08:46:38"/>
    <n v="31"/>
    <x v="0"/>
    <x v="0"/>
    <x v="0"/>
    <d v="1899-12-30T00:11:12"/>
    <n v="0"/>
    <n v="11"/>
    <n v="12"/>
    <n v="672"/>
  </r>
  <r>
    <s v="6175467"/>
    <d v="2017-07-31T00:00:00"/>
    <d v="1899-12-30T08:38:04"/>
    <d v="1899-12-30T08:51:07"/>
    <n v="31"/>
    <x v="0"/>
    <x v="0"/>
    <x v="0"/>
    <d v="1899-12-30T00:13:03"/>
    <n v="0"/>
    <n v="13"/>
    <n v="3"/>
    <n v="783"/>
  </r>
  <r>
    <s v="2107985"/>
    <d v="2017-07-31T00:00:00"/>
    <d v="1899-12-30T08:44:05"/>
    <d v="1899-12-30T08:58:11"/>
    <n v="31"/>
    <x v="0"/>
    <x v="0"/>
    <x v="0"/>
    <d v="1899-12-30T00:14:06"/>
    <n v="0"/>
    <n v="14"/>
    <n v="6"/>
    <n v="846"/>
  </r>
  <r>
    <s v="9388066"/>
    <d v="2017-07-31T00:00:00"/>
    <d v="1899-12-30T08:46:21"/>
    <d v="1899-12-30T08:52:22"/>
    <n v="31"/>
    <x v="0"/>
    <x v="0"/>
    <x v="0"/>
    <d v="1899-12-30T00:06:01"/>
    <n v="0"/>
    <n v="6"/>
    <n v="1"/>
    <n v="361"/>
  </r>
  <r>
    <s v="4614100"/>
    <d v="2017-07-31T00:00:00"/>
    <d v="1899-12-30T08:49:35"/>
    <d v="1899-12-30T09:01:13"/>
    <n v="31"/>
    <x v="0"/>
    <x v="0"/>
    <x v="0"/>
    <d v="1899-12-30T00:11:38"/>
    <n v="0"/>
    <n v="11"/>
    <n v="38"/>
    <n v="698"/>
  </r>
  <r>
    <s v="8279741"/>
    <d v="2017-07-31T00:00:00"/>
    <d v="1899-12-30T08:55:15"/>
    <d v="1899-12-30T09:11:36"/>
    <n v="31"/>
    <x v="0"/>
    <x v="0"/>
    <x v="0"/>
    <d v="1899-12-30T00:16:21"/>
    <n v="0"/>
    <n v="16"/>
    <n v="21"/>
    <n v="981"/>
  </r>
  <r>
    <s v="9564752674"/>
    <d v="2017-07-31T00:00:00"/>
    <d v="1899-12-30T08:56:15"/>
    <d v="1899-12-30T09:02:36"/>
    <n v="31"/>
    <x v="0"/>
    <x v="1"/>
    <x v="1"/>
    <d v="1899-12-30T00:06:21"/>
    <n v="0"/>
    <n v="6"/>
    <n v="21"/>
    <n v="381"/>
  </r>
  <r>
    <s v="1451455"/>
    <d v="2017-07-31T00:00:00"/>
    <d v="1899-12-30T09:03:05"/>
    <d v="1899-12-30T09:08:55"/>
    <n v="31"/>
    <x v="0"/>
    <x v="0"/>
    <x v="0"/>
    <d v="1899-12-30T00:05:50"/>
    <n v="0"/>
    <n v="5"/>
    <n v="50"/>
    <n v="350"/>
  </r>
  <r>
    <s v="8156713"/>
    <d v="2017-07-31T00:00:00"/>
    <d v="1899-12-30T09:09:05"/>
    <d v="1899-12-30T09:11:14"/>
    <n v="31"/>
    <x v="0"/>
    <x v="0"/>
    <x v="0"/>
    <d v="1899-12-30T00:02:09"/>
    <n v="0"/>
    <n v="2"/>
    <n v="9"/>
    <n v="129"/>
  </r>
  <r>
    <s v="24024164"/>
    <d v="2017-07-31T00:00:00"/>
    <d v="1899-12-30T09:09:09"/>
    <d v="1899-12-30T09:10:14"/>
    <n v="31"/>
    <x v="1"/>
    <x v="1"/>
    <x v="0"/>
    <d v="1899-12-30T00:01:05"/>
    <n v="0"/>
    <n v="1"/>
    <n v="5"/>
    <n v="65"/>
  </r>
  <r>
    <s v="75122204"/>
    <d v="2017-07-31T00:00:00"/>
    <d v="1899-12-30T09:16:26"/>
    <d v="1899-12-30T09:29:31"/>
    <n v="31"/>
    <x v="1"/>
    <x v="1"/>
    <x v="0"/>
    <d v="1899-12-30T00:13:05"/>
    <n v="0"/>
    <n v="13"/>
    <n v="5"/>
    <n v="785"/>
  </r>
  <r>
    <s v="33166727"/>
    <d v="2017-07-31T00:00:00"/>
    <d v="1899-12-30T09:20:33"/>
    <d v="1899-12-30T09:31:59"/>
    <n v="31"/>
    <x v="1"/>
    <x v="1"/>
    <x v="0"/>
    <d v="1899-12-30T00:11:26"/>
    <n v="0"/>
    <n v="11"/>
    <n v="26"/>
    <n v="686"/>
  </r>
  <r>
    <s v="4293872"/>
    <d v="2017-07-31T00:00:00"/>
    <d v="1899-12-30T09:21:56"/>
    <d v="1899-12-30T09:32:23"/>
    <n v="31"/>
    <x v="0"/>
    <x v="0"/>
    <x v="0"/>
    <d v="1899-12-30T00:10:27"/>
    <n v="0"/>
    <n v="10"/>
    <n v="27"/>
    <n v="627"/>
  </r>
  <r>
    <s v="3017523"/>
    <d v="2017-07-31T00:00:00"/>
    <d v="1899-12-30T09:26:32"/>
    <d v="1899-12-30T09:38:37"/>
    <n v="31"/>
    <x v="0"/>
    <x v="0"/>
    <x v="0"/>
    <d v="1899-12-30T00:12:05"/>
    <n v="0"/>
    <n v="12"/>
    <n v="5"/>
    <n v="725"/>
  </r>
  <r>
    <s v="5087484"/>
    <d v="2017-07-31T00:00:00"/>
    <d v="1899-12-30T09:32:38"/>
    <d v="1899-12-30T09:35:23"/>
    <n v="31"/>
    <x v="0"/>
    <x v="0"/>
    <x v="0"/>
    <d v="1899-12-30T00:02:45"/>
    <n v="0"/>
    <n v="2"/>
    <n v="45"/>
    <n v="165"/>
  </r>
  <r>
    <s v="47615054"/>
    <d v="2017-07-31T00:00:00"/>
    <d v="1899-12-30T09:34:15"/>
    <d v="1899-12-30T09:36:36"/>
    <n v="31"/>
    <x v="1"/>
    <x v="1"/>
    <x v="0"/>
    <d v="1899-12-30T00:02:21"/>
    <n v="0"/>
    <n v="2"/>
    <n v="21"/>
    <n v="141"/>
  </r>
  <r>
    <s v="7775602353"/>
    <d v="2017-07-31T00:00:00"/>
    <d v="1899-12-30T09:40:31"/>
    <d v="1899-12-30T09:47:08"/>
    <n v="31"/>
    <x v="0"/>
    <x v="1"/>
    <x v="1"/>
    <d v="1899-12-30T00:06:37"/>
    <n v="0"/>
    <n v="6"/>
    <n v="37"/>
    <n v="397"/>
  </r>
  <r>
    <s v="9533304954"/>
    <d v="2017-07-31T00:00:00"/>
    <d v="1899-12-30T09:40:44"/>
    <d v="1899-12-30T09:56:14"/>
    <n v="31"/>
    <x v="0"/>
    <x v="1"/>
    <x v="1"/>
    <d v="1899-12-30T00:15:30"/>
    <n v="0"/>
    <n v="15"/>
    <n v="30"/>
    <n v="930"/>
  </r>
  <r>
    <s v="5147651"/>
    <d v="2017-07-31T00:00:00"/>
    <d v="1899-12-30T09:43:10"/>
    <d v="1899-12-30T09:52:49"/>
    <n v="31"/>
    <x v="0"/>
    <x v="0"/>
    <x v="0"/>
    <d v="1899-12-30T00:09:39"/>
    <n v="0"/>
    <n v="9"/>
    <n v="39"/>
    <n v="579"/>
  </r>
  <r>
    <s v="7564861"/>
    <d v="2017-07-31T00:00:00"/>
    <d v="1899-12-30T09:46:27"/>
    <d v="1899-12-30T10:02:12"/>
    <n v="31"/>
    <x v="0"/>
    <x v="0"/>
    <x v="0"/>
    <d v="1899-12-30T00:15:45"/>
    <n v="0"/>
    <n v="15"/>
    <n v="45"/>
    <n v="945"/>
  </r>
  <r>
    <s v="8163790"/>
    <d v="2017-07-31T00:00:00"/>
    <d v="1899-12-30T09:47:20"/>
    <d v="1899-12-30T09:48:11"/>
    <n v="31"/>
    <x v="0"/>
    <x v="0"/>
    <x v="0"/>
    <d v="1899-12-30T00:00:51"/>
    <n v="0"/>
    <n v="0"/>
    <n v="51"/>
    <n v="51"/>
  </r>
  <r>
    <s v="37930610"/>
    <d v="2017-07-31T00:00:00"/>
    <d v="1899-12-30T09:55:13"/>
    <d v="1899-12-30T10:10:27"/>
    <n v="31"/>
    <x v="1"/>
    <x v="1"/>
    <x v="0"/>
    <d v="1899-12-30T00:15:14"/>
    <n v="0"/>
    <n v="15"/>
    <n v="14"/>
    <n v="914"/>
  </r>
  <r>
    <s v="7518300"/>
    <d v="2017-07-31T00:00:00"/>
    <d v="1899-12-30T09:55:16"/>
    <d v="1899-12-30T10:01:06"/>
    <n v="31"/>
    <x v="0"/>
    <x v="0"/>
    <x v="0"/>
    <d v="1899-12-30T00:05:50"/>
    <n v="0"/>
    <n v="5"/>
    <n v="50"/>
    <n v="350"/>
  </r>
  <r>
    <s v="9233918039"/>
    <d v="2017-07-31T00:00:00"/>
    <d v="1899-12-30T09:57:56"/>
    <d v="1899-12-30T10:09:27"/>
    <n v="31"/>
    <x v="0"/>
    <x v="1"/>
    <x v="1"/>
    <d v="1899-12-30T00:11:31"/>
    <n v="0"/>
    <n v="11"/>
    <n v="31"/>
    <n v="691"/>
  </r>
  <r>
    <s v="5744555"/>
    <d v="2017-07-31T00:00:00"/>
    <d v="1899-12-30T10:02:31"/>
    <d v="1899-12-30T10:14:33"/>
    <n v="31"/>
    <x v="0"/>
    <x v="0"/>
    <x v="0"/>
    <d v="1899-12-30T00:12:02"/>
    <n v="0"/>
    <n v="12"/>
    <n v="2"/>
    <n v="722"/>
  </r>
  <r>
    <s v="17005785"/>
    <d v="2017-07-31T00:00:00"/>
    <d v="1899-12-30T10:02:59"/>
    <d v="1899-12-30T10:12:02"/>
    <n v="31"/>
    <x v="1"/>
    <x v="1"/>
    <x v="0"/>
    <d v="1899-12-30T00:09:03"/>
    <n v="0"/>
    <n v="9"/>
    <n v="3"/>
    <n v="543"/>
  </r>
  <r>
    <s v="35281950"/>
    <d v="2017-07-31T00:00:00"/>
    <d v="1899-12-30T10:04:07"/>
    <d v="1899-12-30T10:06:19"/>
    <n v="31"/>
    <x v="1"/>
    <x v="1"/>
    <x v="0"/>
    <d v="1899-12-30T00:02:12"/>
    <n v="0"/>
    <n v="2"/>
    <n v="12"/>
    <n v="132"/>
  </r>
  <r>
    <s v="54840810"/>
    <d v="2017-07-31T00:00:00"/>
    <d v="1899-12-30T10:06:24"/>
    <d v="1899-12-30T10:11:10"/>
    <n v="31"/>
    <x v="1"/>
    <x v="1"/>
    <x v="0"/>
    <d v="1899-12-30T00:04:46"/>
    <n v="0"/>
    <n v="4"/>
    <n v="46"/>
    <n v="286"/>
  </r>
  <r>
    <s v="3236046"/>
    <d v="2017-07-31T00:00:00"/>
    <d v="1899-12-30T10:08:22"/>
    <d v="1899-12-30T10:14:43"/>
    <n v="31"/>
    <x v="0"/>
    <x v="0"/>
    <x v="0"/>
    <d v="1899-12-30T00:06:21"/>
    <n v="0"/>
    <n v="6"/>
    <n v="21"/>
    <n v="381"/>
  </r>
  <r>
    <s v="20149106"/>
    <d v="2017-07-31T00:00:00"/>
    <d v="1899-12-30T10:13:15"/>
    <d v="1899-12-30T10:15:03"/>
    <n v="31"/>
    <x v="1"/>
    <x v="1"/>
    <x v="0"/>
    <d v="1899-12-30T00:01:48"/>
    <n v="0"/>
    <n v="1"/>
    <n v="48"/>
    <n v="108"/>
  </r>
  <r>
    <s v="6124638"/>
    <d v="2017-07-31T00:00:00"/>
    <d v="1899-12-30T10:21:32"/>
    <d v="1899-12-30T10:35:49"/>
    <n v="31"/>
    <x v="0"/>
    <x v="0"/>
    <x v="0"/>
    <d v="1899-12-30T00:14:17"/>
    <n v="0"/>
    <n v="14"/>
    <n v="17"/>
    <n v="857"/>
  </r>
  <r>
    <s v="1090396060"/>
    <d v="2017-07-31T00:00:00"/>
    <d v="1899-12-30T10:28:45"/>
    <d v="1899-12-30T10:33:30"/>
    <n v="31"/>
    <x v="0"/>
    <x v="1"/>
    <x v="1"/>
    <d v="1899-12-30T00:04:45"/>
    <n v="0"/>
    <n v="4"/>
    <n v="45"/>
    <n v="285"/>
  </r>
  <r>
    <s v="9355422"/>
    <d v="2017-07-31T00:00:00"/>
    <d v="1899-12-30T10:29:05"/>
    <d v="1899-12-30T10:39:16"/>
    <n v="31"/>
    <x v="0"/>
    <x v="0"/>
    <x v="0"/>
    <d v="1899-12-30T00:10:11"/>
    <n v="0"/>
    <n v="10"/>
    <n v="11"/>
    <n v="611"/>
  </r>
  <r>
    <s v="9950462"/>
    <d v="2017-07-31T00:00:00"/>
    <d v="1899-12-30T10:37:06"/>
    <d v="1899-12-30T10:53:02"/>
    <n v="31"/>
    <x v="0"/>
    <x v="0"/>
    <x v="0"/>
    <d v="1899-12-30T00:15:56"/>
    <n v="0"/>
    <n v="15"/>
    <n v="56"/>
    <n v="956"/>
  </r>
  <r>
    <s v="2474506"/>
    <d v="2017-07-31T00:00:00"/>
    <d v="1899-12-30T10:45:09"/>
    <d v="1899-12-30T11:00:51"/>
    <n v="31"/>
    <x v="0"/>
    <x v="0"/>
    <x v="0"/>
    <d v="1899-12-30T00:15:42"/>
    <n v="0"/>
    <n v="15"/>
    <n v="42"/>
    <n v="942"/>
  </r>
  <r>
    <s v="2462682"/>
    <d v="2017-07-31T00:00:00"/>
    <d v="1899-12-30T10:51:30"/>
    <d v="1899-12-30T10:51:58"/>
    <n v="31"/>
    <x v="0"/>
    <x v="0"/>
    <x v="0"/>
    <d v="1899-12-30T00:00:28"/>
    <n v="0"/>
    <n v="0"/>
    <n v="28"/>
    <n v="28"/>
  </r>
  <r>
    <s v="8159788"/>
    <d v="2017-07-31T00:00:00"/>
    <d v="1899-12-30T10:53:45"/>
    <d v="1899-12-30T11:08:03"/>
    <n v="31"/>
    <x v="0"/>
    <x v="0"/>
    <x v="0"/>
    <d v="1899-12-30T00:14:18"/>
    <n v="0"/>
    <n v="14"/>
    <n v="18"/>
    <n v="858"/>
  </r>
  <r>
    <s v="8802222"/>
    <d v="2017-07-31T00:00:00"/>
    <d v="1899-12-30T10:58:24"/>
    <d v="1899-12-30T11:01:07"/>
    <n v="31"/>
    <x v="0"/>
    <x v="0"/>
    <x v="0"/>
    <d v="1899-12-30T00:02:43"/>
    <n v="0"/>
    <n v="2"/>
    <n v="43"/>
    <n v="163"/>
  </r>
  <r>
    <s v="6384230"/>
    <d v="2017-07-31T00:00:00"/>
    <d v="1899-12-30T11:00:11"/>
    <d v="1899-12-30T11:15:22"/>
    <n v="31"/>
    <x v="0"/>
    <x v="0"/>
    <x v="0"/>
    <d v="1899-12-30T00:15:11"/>
    <n v="0"/>
    <n v="15"/>
    <n v="11"/>
    <n v="911"/>
  </r>
  <r>
    <s v="48676568"/>
    <d v="2017-07-31T00:00:00"/>
    <d v="1899-12-30T11:01:37"/>
    <d v="1899-12-30T11:09:58"/>
    <n v="31"/>
    <x v="1"/>
    <x v="1"/>
    <x v="0"/>
    <d v="1899-12-30T00:08:21"/>
    <n v="0"/>
    <n v="8"/>
    <n v="21"/>
    <n v="501"/>
  </r>
  <r>
    <s v="3691457"/>
    <d v="2017-07-31T00:00:00"/>
    <d v="1899-12-30T11:04:07"/>
    <d v="1899-12-30T11:20:27"/>
    <n v="31"/>
    <x v="0"/>
    <x v="0"/>
    <x v="0"/>
    <d v="1899-12-30T00:16:20"/>
    <n v="0"/>
    <n v="16"/>
    <n v="20"/>
    <n v="980"/>
  </r>
  <r>
    <s v="3263854"/>
    <d v="2017-07-31T00:00:00"/>
    <d v="1899-12-30T11:06:53"/>
    <d v="1899-12-30T11:08:05"/>
    <n v="31"/>
    <x v="0"/>
    <x v="0"/>
    <x v="0"/>
    <d v="1899-12-30T00:01:12"/>
    <n v="0"/>
    <n v="1"/>
    <n v="12"/>
    <n v="72"/>
  </r>
  <r>
    <s v="8489588"/>
    <d v="2017-07-31T00:00:00"/>
    <d v="1899-12-30T11:13:58"/>
    <d v="1899-12-30T11:22:54"/>
    <n v="31"/>
    <x v="0"/>
    <x v="0"/>
    <x v="0"/>
    <d v="1899-12-30T00:08:56"/>
    <n v="0"/>
    <n v="8"/>
    <n v="56"/>
    <n v="536"/>
  </r>
  <r>
    <s v="57211290"/>
    <d v="2017-07-31T00:00:00"/>
    <d v="1899-12-30T11:16:37"/>
    <d v="1899-12-30T11:26:22"/>
    <n v="31"/>
    <x v="1"/>
    <x v="1"/>
    <x v="0"/>
    <d v="1899-12-30T00:09:45"/>
    <n v="0"/>
    <n v="9"/>
    <n v="45"/>
    <n v="585"/>
  </r>
  <r>
    <s v="67748426"/>
    <d v="2017-07-31T00:00:00"/>
    <d v="1899-12-30T11:19:05"/>
    <d v="1899-12-30T11:23:35"/>
    <n v="31"/>
    <x v="1"/>
    <x v="1"/>
    <x v="0"/>
    <d v="1899-12-30T00:04:30"/>
    <n v="0"/>
    <n v="4"/>
    <n v="30"/>
    <n v="270"/>
  </r>
  <r>
    <s v="7225111"/>
    <d v="2017-07-31T00:00:00"/>
    <d v="1899-12-30T11:21:20"/>
    <d v="1899-12-30T11:26:04"/>
    <n v="31"/>
    <x v="0"/>
    <x v="0"/>
    <x v="0"/>
    <d v="1899-12-30T00:04:44"/>
    <n v="0"/>
    <n v="4"/>
    <n v="44"/>
    <n v="284"/>
  </r>
  <r>
    <s v="5418543"/>
    <d v="2017-07-31T00:00:00"/>
    <d v="1899-12-30T11:21:21"/>
    <d v="1899-12-30T11:26:42"/>
    <n v="31"/>
    <x v="0"/>
    <x v="0"/>
    <x v="0"/>
    <d v="1899-12-30T00:05:21"/>
    <n v="0"/>
    <n v="5"/>
    <n v="21"/>
    <n v="321"/>
  </r>
  <r>
    <s v="6439414"/>
    <d v="2017-07-31T00:00:00"/>
    <d v="1899-12-30T11:21:50"/>
    <d v="1899-12-30T11:29:30"/>
    <n v="31"/>
    <x v="0"/>
    <x v="0"/>
    <x v="0"/>
    <d v="1899-12-30T00:07:40"/>
    <n v="0"/>
    <n v="7"/>
    <n v="40"/>
    <n v="460"/>
  </r>
  <r>
    <s v="3478173"/>
    <d v="2017-07-31T00:00:00"/>
    <d v="1899-12-30T11:21:57"/>
    <d v="1899-12-30T11:24:56"/>
    <n v="31"/>
    <x v="0"/>
    <x v="0"/>
    <x v="0"/>
    <d v="1899-12-30T00:02:59"/>
    <n v="0"/>
    <n v="2"/>
    <n v="59"/>
    <n v="179"/>
  </r>
  <r>
    <s v="3691457"/>
    <d v="2017-07-31T00:00:00"/>
    <d v="1899-12-30T11:22:05"/>
    <d v="1899-12-30T11:31:30"/>
    <n v="31"/>
    <x v="0"/>
    <x v="0"/>
    <x v="0"/>
    <d v="1899-12-30T00:09:25"/>
    <n v="0"/>
    <n v="9"/>
    <n v="25"/>
    <n v="565"/>
  </r>
  <r>
    <s v="6717763"/>
    <d v="2017-07-31T00:00:00"/>
    <d v="1899-12-30T11:29:04"/>
    <d v="1899-12-30T11:38:39"/>
    <n v="31"/>
    <x v="0"/>
    <x v="0"/>
    <x v="0"/>
    <d v="1899-12-30T00:09:35"/>
    <n v="0"/>
    <n v="9"/>
    <n v="35"/>
    <n v="575"/>
  </r>
  <r>
    <s v="61228399"/>
    <d v="2017-07-31T00:00:00"/>
    <d v="1899-12-30T11:31:58"/>
    <d v="1899-12-30T11:43:08"/>
    <n v="31"/>
    <x v="1"/>
    <x v="1"/>
    <x v="0"/>
    <d v="1899-12-30T00:11:10"/>
    <n v="0"/>
    <n v="11"/>
    <n v="10"/>
    <n v="670"/>
  </r>
  <r>
    <s v="9282166"/>
    <d v="2017-07-31T00:00:00"/>
    <d v="1899-12-30T11:33:14"/>
    <d v="1899-12-30T11:46:31"/>
    <n v="31"/>
    <x v="0"/>
    <x v="0"/>
    <x v="0"/>
    <d v="1899-12-30T00:13:17"/>
    <n v="0"/>
    <n v="13"/>
    <n v="17"/>
    <n v="797"/>
  </r>
  <r>
    <s v="6426246"/>
    <d v="2017-07-31T00:00:00"/>
    <d v="1899-12-30T11:33:43"/>
    <d v="1899-12-30T11:41:02"/>
    <n v="31"/>
    <x v="0"/>
    <x v="0"/>
    <x v="0"/>
    <d v="1899-12-30T00:07:19"/>
    <n v="0"/>
    <n v="7"/>
    <n v="19"/>
    <n v="439"/>
  </r>
  <r>
    <s v="8585321"/>
    <d v="2017-07-31T00:00:00"/>
    <d v="1899-12-30T11:37:19"/>
    <d v="1899-12-30T11:43:47"/>
    <n v="31"/>
    <x v="0"/>
    <x v="0"/>
    <x v="0"/>
    <d v="1899-12-30T00:06:28"/>
    <n v="0"/>
    <n v="6"/>
    <n v="28"/>
    <n v="388"/>
  </r>
  <r>
    <s v="9791237"/>
    <d v="2017-07-31T00:00:00"/>
    <d v="1899-12-30T11:40:21"/>
    <d v="1899-12-30T11:45:58"/>
    <n v="31"/>
    <x v="0"/>
    <x v="0"/>
    <x v="0"/>
    <d v="1899-12-30T00:05:37"/>
    <n v="0"/>
    <n v="5"/>
    <n v="37"/>
    <n v="337"/>
  </r>
  <r>
    <s v="1830251"/>
    <d v="2017-07-31T00:00:00"/>
    <d v="1899-12-30T11:44:04"/>
    <d v="1899-12-30T11:56:56"/>
    <n v="31"/>
    <x v="0"/>
    <x v="0"/>
    <x v="0"/>
    <d v="1899-12-30T00:12:52"/>
    <n v="0"/>
    <n v="12"/>
    <n v="52"/>
    <n v="772"/>
  </r>
  <r>
    <s v="42603700"/>
    <d v="2017-07-31T00:00:00"/>
    <d v="1899-12-30T11:51:30"/>
    <d v="1899-12-30T12:07:31"/>
    <n v="31"/>
    <x v="1"/>
    <x v="1"/>
    <x v="0"/>
    <d v="1899-12-30T00:16:01"/>
    <n v="0"/>
    <n v="16"/>
    <n v="1"/>
    <n v="961"/>
  </r>
  <r>
    <s v="3983714"/>
    <d v="2017-07-31T00:00:00"/>
    <d v="1899-12-30T11:57:50"/>
    <d v="1899-12-30T12:13:20"/>
    <n v="31"/>
    <x v="0"/>
    <x v="0"/>
    <x v="0"/>
    <d v="1899-12-30T00:15:30"/>
    <n v="0"/>
    <n v="15"/>
    <n v="30"/>
    <n v="930"/>
  </r>
  <r>
    <s v="4520226"/>
    <d v="2017-07-31T00:00:00"/>
    <d v="1899-12-30T11:58:37"/>
    <d v="1899-12-30T12:15:15"/>
    <n v="31"/>
    <x v="0"/>
    <x v="0"/>
    <x v="0"/>
    <d v="1899-12-30T00:16:38"/>
    <n v="0"/>
    <n v="16"/>
    <n v="38"/>
    <n v="998"/>
  </r>
  <r>
    <s v="6999348"/>
    <d v="2017-07-31T00:00:00"/>
    <d v="1899-12-30T12:00:57"/>
    <d v="1899-12-30T12:12:56"/>
    <n v="31"/>
    <x v="0"/>
    <x v="0"/>
    <x v="0"/>
    <d v="1899-12-30T00:11:59"/>
    <n v="0"/>
    <n v="11"/>
    <n v="59"/>
    <n v="719"/>
  </r>
  <r>
    <s v="3767866"/>
    <d v="2017-07-31T00:00:00"/>
    <d v="1899-12-30T12:05:54"/>
    <d v="1899-12-30T12:13:59"/>
    <n v="31"/>
    <x v="0"/>
    <x v="0"/>
    <x v="0"/>
    <d v="1899-12-30T00:08:05"/>
    <n v="0"/>
    <n v="8"/>
    <n v="5"/>
    <n v="485"/>
  </r>
  <r>
    <s v="49342013"/>
    <d v="2017-07-31T00:00:00"/>
    <d v="1899-12-30T12:05:55"/>
    <d v="1899-12-30T12:07:46"/>
    <n v="31"/>
    <x v="1"/>
    <x v="1"/>
    <x v="0"/>
    <d v="1899-12-30T00:01:51"/>
    <n v="0"/>
    <n v="1"/>
    <n v="51"/>
    <n v="111"/>
  </r>
  <r>
    <s v="6051341"/>
    <d v="2017-07-31T00:00:00"/>
    <d v="1899-12-30T12:14:07"/>
    <d v="1899-12-30T12:16:11"/>
    <n v="31"/>
    <x v="0"/>
    <x v="0"/>
    <x v="0"/>
    <d v="1899-12-30T00:02:04"/>
    <n v="0"/>
    <n v="2"/>
    <n v="4"/>
    <n v="124"/>
  </r>
  <r>
    <s v="4326245"/>
    <d v="2017-07-31T00:00:00"/>
    <d v="1899-12-30T12:19:10"/>
    <d v="1899-12-30T12:21:28"/>
    <n v="31"/>
    <x v="0"/>
    <x v="0"/>
    <x v="0"/>
    <d v="1899-12-30T00:02:18"/>
    <n v="0"/>
    <n v="2"/>
    <n v="18"/>
    <n v="138"/>
  </r>
  <r>
    <s v="5356378"/>
    <d v="2017-07-31T00:00:00"/>
    <d v="1899-12-30T12:26:05"/>
    <d v="1899-12-30T12:28:18"/>
    <n v="31"/>
    <x v="0"/>
    <x v="0"/>
    <x v="0"/>
    <d v="1899-12-30T00:02:13"/>
    <n v="0"/>
    <n v="2"/>
    <n v="13"/>
    <n v="133"/>
  </r>
  <r>
    <s v="1302842"/>
    <d v="2017-07-31T00:00:00"/>
    <d v="1899-12-30T12:31:44"/>
    <d v="1899-12-30T12:45:32"/>
    <n v="31"/>
    <x v="0"/>
    <x v="0"/>
    <x v="0"/>
    <d v="1899-12-30T00:13:48"/>
    <n v="0"/>
    <n v="13"/>
    <n v="48"/>
    <n v="828"/>
  </r>
  <r>
    <s v="2025194"/>
    <d v="2017-07-31T00:00:00"/>
    <d v="1899-12-30T12:32:14"/>
    <d v="1899-12-30T12:39:36"/>
    <n v="31"/>
    <x v="0"/>
    <x v="0"/>
    <x v="0"/>
    <d v="1899-12-30T00:07:22"/>
    <n v="0"/>
    <n v="7"/>
    <n v="22"/>
    <n v="442"/>
  </r>
  <r>
    <s v="6703754"/>
    <d v="2017-07-31T00:00:00"/>
    <d v="1899-12-30T12:34:11"/>
    <d v="1899-12-30T12:35:01"/>
    <n v="31"/>
    <x v="0"/>
    <x v="0"/>
    <x v="0"/>
    <d v="1899-12-30T00:00:50"/>
    <n v="0"/>
    <n v="0"/>
    <n v="50"/>
    <n v="50"/>
  </r>
  <r>
    <s v="86965710"/>
    <d v="2017-07-31T00:00:00"/>
    <d v="1899-12-30T12:36:14"/>
    <d v="1899-12-30T12:40:41"/>
    <n v="31"/>
    <x v="1"/>
    <x v="1"/>
    <x v="0"/>
    <d v="1899-12-30T00:04:27"/>
    <n v="0"/>
    <n v="4"/>
    <n v="27"/>
    <n v="267"/>
  </r>
  <r>
    <s v="9797571"/>
    <d v="2017-07-31T00:00:00"/>
    <d v="1899-12-30T12:43:22"/>
    <d v="1899-12-30T12:49:22"/>
    <n v="31"/>
    <x v="0"/>
    <x v="0"/>
    <x v="0"/>
    <d v="1899-12-30T00:06:00"/>
    <n v="0"/>
    <n v="6"/>
    <n v="0"/>
    <n v="360"/>
  </r>
  <r>
    <s v="34628061"/>
    <d v="2017-07-31T00:00:00"/>
    <d v="1899-12-30T12:46:10"/>
    <d v="1899-12-30T12:48:55"/>
    <n v="31"/>
    <x v="1"/>
    <x v="1"/>
    <x v="0"/>
    <d v="1899-12-30T00:02:45"/>
    <n v="0"/>
    <n v="2"/>
    <n v="45"/>
    <n v="165"/>
  </r>
  <r>
    <s v="6716140"/>
    <d v="2017-07-31T00:00:00"/>
    <d v="1899-12-30T12:49:42"/>
    <d v="1899-12-30T12:58:52"/>
    <n v="31"/>
    <x v="0"/>
    <x v="0"/>
    <x v="0"/>
    <d v="1899-12-30T00:09:10"/>
    <n v="0"/>
    <n v="9"/>
    <n v="10"/>
    <n v="550"/>
  </r>
  <r>
    <s v="9709339"/>
    <d v="2017-07-31T00:00:00"/>
    <d v="1899-12-30T12:52:10"/>
    <d v="1899-12-30T13:03:21"/>
    <n v="31"/>
    <x v="0"/>
    <x v="0"/>
    <x v="0"/>
    <d v="1899-12-30T00:11:11"/>
    <n v="0"/>
    <n v="11"/>
    <n v="11"/>
    <n v="671"/>
  </r>
  <r>
    <s v="1331802"/>
    <d v="2017-07-31T00:00:00"/>
    <d v="1899-12-30T12:54:17"/>
    <d v="1899-12-30T12:59:14"/>
    <n v="31"/>
    <x v="0"/>
    <x v="0"/>
    <x v="0"/>
    <d v="1899-12-30T00:04:57"/>
    <n v="0"/>
    <n v="4"/>
    <n v="57"/>
    <n v="297"/>
  </r>
  <r>
    <s v="9413315"/>
    <d v="2017-07-31T00:00:00"/>
    <d v="1899-12-30T12:57:03"/>
    <d v="1899-12-30T13:10:08"/>
    <n v="31"/>
    <x v="0"/>
    <x v="0"/>
    <x v="0"/>
    <d v="1899-12-30T00:13:05"/>
    <n v="0"/>
    <n v="13"/>
    <n v="5"/>
    <n v="785"/>
  </r>
  <r>
    <s v="9555643"/>
    <d v="2017-07-31T00:00:00"/>
    <d v="1899-12-30T12:59:52"/>
    <d v="1899-12-30T13:00:55"/>
    <n v="31"/>
    <x v="0"/>
    <x v="0"/>
    <x v="0"/>
    <d v="1899-12-30T00:01:03"/>
    <n v="0"/>
    <n v="1"/>
    <n v="3"/>
    <n v="63"/>
  </r>
  <r>
    <s v="4824250"/>
    <d v="2017-07-31T00:00:00"/>
    <d v="1899-12-30T13:07:15"/>
    <d v="1899-12-30T13:18:21"/>
    <n v="31"/>
    <x v="0"/>
    <x v="0"/>
    <x v="0"/>
    <d v="1899-12-30T00:11:06"/>
    <n v="0"/>
    <n v="11"/>
    <n v="6"/>
    <n v="666"/>
  </r>
  <r>
    <s v="3931914"/>
    <d v="2017-07-31T00:00:00"/>
    <d v="1899-12-30T13:12:55"/>
    <d v="1899-12-30T13:18:30"/>
    <n v="31"/>
    <x v="0"/>
    <x v="0"/>
    <x v="0"/>
    <d v="1899-12-30T00:05:35"/>
    <n v="0"/>
    <n v="5"/>
    <n v="35"/>
    <n v="335"/>
  </r>
  <r>
    <s v="79698655"/>
    <d v="2017-07-31T00:00:00"/>
    <d v="1899-12-30T13:14:38"/>
    <d v="1899-12-30T13:23:10"/>
    <n v="31"/>
    <x v="1"/>
    <x v="1"/>
    <x v="0"/>
    <d v="1899-12-30T00:08:32"/>
    <n v="0"/>
    <n v="8"/>
    <n v="32"/>
    <n v="512"/>
  </r>
  <r>
    <s v="5387521845"/>
    <d v="2017-07-31T00:00:00"/>
    <d v="1899-12-30T13:22:20"/>
    <d v="1899-12-30T13:26:24"/>
    <n v="31"/>
    <x v="0"/>
    <x v="1"/>
    <x v="1"/>
    <d v="1899-12-30T00:04:04"/>
    <n v="0"/>
    <n v="4"/>
    <n v="4"/>
    <n v="244"/>
  </r>
  <r>
    <s v="84589848"/>
    <d v="2017-07-31T00:00:00"/>
    <d v="1899-12-30T13:28:07"/>
    <d v="1899-12-30T13:29:35"/>
    <n v="31"/>
    <x v="1"/>
    <x v="1"/>
    <x v="0"/>
    <d v="1899-12-30T00:01:28"/>
    <n v="0"/>
    <n v="1"/>
    <n v="28"/>
    <n v="88"/>
  </r>
  <r>
    <s v="1927908"/>
    <d v="2017-07-31T00:00:00"/>
    <d v="1899-12-30T13:32:55"/>
    <d v="1899-12-30T13:44:26"/>
    <n v="31"/>
    <x v="0"/>
    <x v="0"/>
    <x v="0"/>
    <d v="1899-12-30T00:11:31"/>
    <n v="0"/>
    <n v="11"/>
    <n v="31"/>
    <n v="691"/>
  </r>
  <r>
    <s v="7975900"/>
    <d v="2017-07-31T00:00:00"/>
    <d v="1899-12-30T13:34:47"/>
    <d v="1899-12-30T13:45:20"/>
    <n v="31"/>
    <x v="0"/>
    <x v="0"/>
    <x v="0"/>
    <d v="1899-12-30T00:10:33"/>
    <n v="0"/>
    <n v="10"/>
    <n v="33"/>
    <n v="633"/>
  </r>
  <r>
    <s v="1731500345"/>
    <d v="2017-07-31T00:00:00"/>
    <d v="1899-12-30T13:39:36"/>
    <d v="1899-12-30T13:53:04"/>
    <n v="31"/>
    <x v="0"/>
    <x v="1"/>
    <x v="1"/>
    <d v="1899-12-30T00:13:28"/>
    <n v="0"/>
    <n v="13"/>
    <n v="28"/>
    <n v="808"/>
  </r>
  <r>
    <s v="5926011"/>
    <d v="2017-07-31T00:00:00"/>
    <d v="1899-12-30T13:44:40"/>
    <d v="1899-12-30T13:57:39"/>
    <n v="31"/>
    <x v="0"/>
    <x v="0"/>
    <x v="0"/>
    <d v="1899-12-30T00:12:59"/>
    <n v="0"/>
    <n v="12"/>
    <n v="59"/>
    <n v="779"/>
  </r>
  <r>
    <s v="6408952"/>
    <d v="2017-07-31T00:00:00"/>
    <d v="1899-12-30T13:51:28"/>
    <d v="1899-12-30T14:08:06"/>
    <n v="31"/>
    <x v="0"/>
    <x v="0"/>
    <x v="0"/>
    <d v="1899-12-30T00:16:38"/>
    <n v="0"/>
    <n v="16"/>
    <n v="38"/>
    <n v="998"/>
  </r>
  <r>
    <s v="53370610"/>
    <d v="2017-07-31T00:00:00"/>
    <d v="1899-12-30T13:52:39"/>
    <d v="1899-12-30T13:55:07"/>
    <n v="31"/>
    <x v="1"/>
    <x v="1"/>
    <x v="0"/>
    <d v="1899-12-30T00:02:28"/>
    <n v="0"/>
    <n v="2"/>
    <n v="28"/>
    <n v="148"/>
  </r>
  <r>
    <s v="8060169"/>
    <d v="2017-07-31T00:00:00"/>
    <d v="1899-12-30T13:53:24"/>
    <d v="1899-12-30T13:59:38"/>
    <n v="31"/>
    <x v="0"/>
    <x v="0"/>
    <x v="0"/>
    <d v="1899-12-30T00:06:14"/>
    <n v="0"/>
    <n v="6"/>
    <n v="14"/>
    <n v="374"/>
  </r>
  <r>
    <s v="9147613"/>
    <d v="2017-07-31T00:00:00"/>
    <d v="1899-12-30T13:54:31"/>
    <d v="1899-12-30T13:56:30"/>
    <n v="31"/>
    <x v="0"/>
    <x v="0"/>
    <x v="0"/>
    <d v="1899-12-30T00:01:59"/>
    <n v="0"/>
    <n v="1"/>
    <n v="59"/>
    <n v="119"/>
  </r>
  <r>
    <s v="4505950"/>
    <d v="2017-07-31T00:00:00"/>
    <d v="1899-12-30T13:57:33"/>
    <d v="1899-12-30T14:05:36"/>
    <n v="31"/>
    <x v="0"/>
    <x v="0"/>
    <x v="0"/>
    <d v="1899-12-30T00:08:03"/>
    <n v="0"/>
    <n v="8"/>
    <n v="3"/>
    <n v="483"/>
  </r>
  <r>
    <s v="3537655"/>
    <d v="2017-07-31T00:00:00"/>
    <d v="1899-12-30T13:59:20"/>
    <d v="1899-12-30T14:00:12"/>
    <n v="31"/>
    <x v="0"/>
    <x v="0"/>
    <x v="0"/>
    <d v="1899-12-30T00:00:52"/>
    <n v="0"/>
    <n v="0"/>
    <n v="52"/>
    <n v="52"/>
  </r>
  <r>
    <s v="1583683"/>
    <d v="2017-07-31T00:00:00"/>
    <d v="1899-12-30T14:06:30"/>
    <d v="1899-12-30T14:08:45"/>
    <n v="31"/>
    <x v="0"/>
    <x v="0"/>
    <x v="0"/>
    <d v="1899-12-30T00:02:15"/>
    <n v="0"/>
    <n v="2"/>
    <n v="15"/>
    <n v="135"/>
  </r>
  <r>
    <s v="96302157"/>
    <d v="2017-07-31T00:00:00"/>
    <d v="1899-12-30T14:10:21"/>
    <d v="1899-12-30T14:19:43"/>
    <n v="31"/>
    <x v="1"/>
    <x v="1"/>
    <x v="0"/>
    <d v="1899-12-30T00:09:22"/>
    <n v="0"/>
    <n v="9"/>
    <n v="22"/>
    <n v="562"/>
  </r>
  <r>
    <s v="1809111"/>
    <d v="2017-07-31T00:00:00"/>
    <d v="1899-12-30T14:13:47"/>
    <d v="1899-12-30T14:28:39"/>
    <n v="31"/>
    <x v="0"/>
    <x v="0"/>
    <x v="0"/>
    <d v="1899-12-30T00:14:52"/>
    <n v="0"/>
    <n v="14"/>
    <n v="52"/>
    <n v="892"/>
  </r>
  <r>
    <s v="8493652"/>
    <d v="2017-07-31T00:00:00"/>
    <d v="1899-12-30T14:17:48"/>
    <d v="1899-12-30T14:29:22"/>
    <n v="31"/>
    <x v="0"/>
    <x v="0"/>
    <x v="0"/>
    <d v="1899-12-30T00:11:34"/>
    <n v="0"/>
    <n v="11"/>
    <n v="34"/>
    <n v="694"/>
  </r>
  <r>
    <s v="1026326"/>
    <d v="2017-07-31T00:00:00"/>
    <d v="1899-12-30T14:20:12"/>
    <d v="1899-12-30T14:24:40"/>
    <n v="31"/>
    <x v="0"/>
    <x v="0"/>
    <x v="0"/>
    <d v="1899-12-30T00:04:28"/>
    <n v="0"/>
    <n v="4"/>
    <n v="28"/>
    <n v="268"/>
  </r>
  <r>
    <s v="1475165"/>
    <d v="2017-07-31T00:00:00"/>
    <d v="1899-12-30T14:26:51"/>
    <d v="1899-12-30T14:36:20"/>
    <n v="31"/>
    <x v="0"/>
    <x v="0"/>
    <x v="0"/>
    <d v="1899-12-30T00:09:29"/>
    <n v="0"/>
    <n v="9"/>
    <n v="29"/>
    <n v="569"/>
  </r>
  <r>
    <s v="6264844"/>
    <d v="2017-07-31T00:00:00"/>
    <d v="1899-12-30T14:29:01"/>
    <d v="1899-12-30T14:43:40"/>
    <n v="31"/>
    <x v="0"/>
    <x v="0"/>
    <x v="0"/>
    <d v="1899-12-30T00:14:39"/>
    <n v="0"/>
    <n v="14"/>
    <n v="39"/>
    <n v="879"/>
  </r>
  <r>
    <s v="9861652"/>
    <d v="2017-07-31T00:00:00"/>
    <d v="1899-12-30T14:31:29"/>
    <d v="1899-12-30T14:41:35"/>
    <n v="31"/>
    <x v="0"/>
    <x v="0"/>
    <x v="0"/>
    <d v="1899-12-30T00:10:06"/>
    <n v="0"/>
    <n v="10"/>
    <n v="6"/>
    <n v="606"/>
  </r>
  <r>
    <s v="5446203"/>
    <d v="2017-07-31T00:00:00"/>
    <d v="1899-12-30T14:35:53"/>
    <d v="1899-12-30T14:39:06"/>
    <n v="31"/>
    <x v="0"/>
    <x v="0"/>
    <x v="0"/>
    <d v="1899-12-30T00:03:13"/>
    <n v="0"/>
    <n v="3"/>
    <n v="13"/>
    <n v="193"/>
  </r>
  <r>
    <s v="7762020"/>
    <d v="2017-07-31T00:00:00"/>
    <d v="1899-12-30T14:40:42"/>
    <d v="1899-12-30T14:44:39"/>
    <n v="31"/>
    <x v="0"/>
    <x v="0"/>
    <x v="0"/>
    <d v="1899-12-30T00:03:57"/>
    <n v="0"/>
    <n v="3"/>
    <n v="57"/>
    <n v="237"/>
  </r>
  <r>
    <s v="4045129075"/>
    <d v="2017-07-31T00:00:00"/>
    <d v="1899-12-30T14:43:08"/>
    <d v="1899-12-30T14:50:20"/>
    <n v="31"/>
    <x v="0"/>
    <x v="1"/>
    <x v="1"/>
    <d v="1899-12-30T00:07:12"/>
    <n v="0"/>
    <n v="7"/>
    <n v="12"/>
    <n v="432"/>
  </r>
  <r>
    <s v="96736796"/>
    <d v="2017-07-31T00:00:00"/>
    <d v="1899-12-30T14:45:57"/>
    <d v="1899-12-30T14:59:02"/>
    <n v="31"/>
    <x v="1"/>
    <x v="1"/>
    <x v="0"/>
    <d v="1899-12-30T00:13:05"/>
    <n v="0"/>
    <n v="13"/>
    <n v="5"/>
    <n v="785"/>
  </r>
  <r>
    <s v="1035023"/>
    <d v="2017-07-31T00:00:00"/>
    <d v="1899-12-30T14:50:14"/>
    <d v="1899-12-30T15:02:58"/>
    <n v="31"/>
    <x v="0"/>
    <x v="0"/>
    <x v="0"/>
    <d v="1899-12-30T00:12:44"/>
    <n v="0"/>
    <n v="12"/>
    <n v="44"/>
    <n v="764"/>
  </r>
  <r>
    <s v="9941776"/>
    <d v="2017-07-31T00:00:00"/>
    <d v="1899-12-30T14:57:07"/>
    <d v="1899-12-30T14:57:17"/>
    <n v="31"/>
    <x v="0"/>
    <x v="0"/>
    <x v="0"/>
    <d v="1899-12-30T00:00:10"/>
    <n v="0"/>
    <n v="0"/>
    <n v="10"/>
    <n v="10"/>
  </r>
  <r>
    <s v="6401011"/>
    <d v="2017-07-31T00:00:00"/>
    <d v="1899-12-30T15:02:47"/>
    <d v="1899-12-30T15:04:52"/>
    <n v="31"/>
    <x v="0"/>
    <x v="0"/>
    <x v="0"/>
    <d v="1899-12-30T00:02:05"/>
    <n v="0"/>
    <n v="2"/>
    <n v="5"/>
    <n v="1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8B0109-C90F-43B7-A1C4-66E8D7F6803D}" name="Tabela przestawna2" cacheId="57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>
  <location ref="R1:T18" firstHeaderRow="1" firstDataRow="1" firstDataCol="0"/>
  <pivotFields count="4">
    <pivotField showAll="0"/>
    <pivotField numFmtId="14" showAll="0"/>
    <pivotField numFmtId="164" showAll="0"/>
    <pivotField numFmtId="164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95D496-F876-4924-B7B2-4379E22D3759}" name="Tabela przestawna1" cacheId="57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>
  <location ref="V3:W1838" firstHeaderRow="1" firstDataRow="1" firstDataCol="1"/>
  <pivotFields count="4">
    <pivotField axis="axisRow" dataField="1" showAll="0">
      <items count="1835">
        <item x="1749"/>
        <item x="1038"/>
        <item x="913"/>
        <item x="1158"/>
        <item x="1641"/>
        <item x="1826"/>
        <item x="1833"/>
        <item x="1211"/>
        <item x="1578"/>
        <item x="1638"/>
        <item x="1208"/>
        <item x="576"/>
        <item x="228"/>
        <item x="343"/>
        <item x="783"/>
        <item x="1777"/>
        <item x="908"/>
        <item x="1689"/>
        <item x="70"/>
        <item x="1307"/>
        <item x="978"/>
        <item x="1599"/>
        <item x="1177"/>
        <item x="239"/>
        <item x="521"/>
        <item x="265"/>
        <item x="622"/>
        <item x="1401"/>
        <item x="955"/>
        <item x="266"/>
        <item x="1323"/>
        <item x="1534"/>
        <item x="1084"/>
        <item x="1635"/>
        <item x="1254"/>
        <item x="1574"/>
        <item x="1501"/>
        <item x="989"/>
        <item x="832"/>
        <item x="942"/>
        <item x="1001"/>
        <item x="543"/>
        <item x="1479"/>
        <item x="650"/>
        <item x="494"/>
        <item x="440"/>
        <item x="967"/>
        <item x="668"/>
        <item x="200"/>
        <item x="1581"/>
        <item x="318"/>
        <item x="519"/>
        <item x="1748"/>
        <item x="953"/>
        <item x="1155"/>
        <item x="250"/>
        <item x="112"/>
        <item x="555"/>
        <item x="632"/>
        <item x="1163"/>
        <item x="524"/>
        <item x="1013"/>
        <item x="1206"/>
        <item x="1289"/>
        <item x="148"/>
        <item x="902"/>
        <item x="1802"/>
        <item x="385"/>
        <item x="825"/>
        <item x="1127"/>
        <item x="329"/>
        <item x="935"/>
        <item x="1810"/>
        <item x="579"/>
        <item x="929"/>
        <item x="439"/>
        <item x="1489"/>
        <item x="1109"/>
        <item x="40"/>
        <item x="1656"/>
        <item x="795"/>
        <item x="840"/>
        <item x="1238"/>
        <item x="1375"/>
        <item x="1110"/>
        <item x="540"/>
        <item x="808"/>
        <item x="285"/>
        <item x="1078"/>
        <item x="353"/>
        <item x="1589"/>
        <item x="1232"/>
        <item x="876"/>
        <item x="1430"/>
        <item x="612"/>
        <item x="948"/>
        <item x="31"/>
        <item x="258"/>
        <item x="1758"/>
        <item x="634"/>
        <item x="1432"/>
        <item x="201"/>
        <item x="1734"/>
        <item x="1059"/>
        <item x="1265"/>
        <item x="1612"/>
        <item x="980"/>
        <item x="1343"/>
        <item x="1827"/>
        <item x="68"/>
        <item x="60"/>
        <item x="891"/>
        <item x="20"/>
        <item x="757"/>
        <item x="1284"/>
        <item x="1220"/>
        <item x="87"/>
        <item x="904"/>
        <item x="162"/>
        <item x="1524"/>
        <item x="836"/>
        <item x="1006"/>
        <item x="1273"/>
        <item x="672"/>
        <item x="213"/>
        <item x="161"/>
        <item x="968"/>
        <item x="1068"/>
        <item x="469"/>
        <item x="988"/>
        <item x="95"/>
        <item x="685"/>
        <item x="882"/>
        <item x="1228"/>
        <item x="404"/>
        <item x="498"/>
        <item x="1704"/>
        <item x="411"/>
        <item x="1730"/>
        <item x="852"/>
        <item x="1637"/>
        <item x="994"/>
        <item x="1731"/>
        <item x="272"/>
        <item x="899"/>
        <item x="1706"/>
        <item x="885"/>
        <item x="1393"/>
        <item x="1253"/>
        <item x="889"/>
        <item x="593"/>
        <item x="1500"/>
        <item x="716"/>
        <item x="934"/>
        <item x="135"/>
        <item x="964"/>
        <item x="1772"/>
        <item x="881"/>
        <item x="72"/>
        <item x="115"/>
        <item x="182"/>
        <item x="1618"/>
        <item x="1494"/>
        <item x="1817"/>
        <item x="428"/>
        <item x="1392"/>
        <item x="1396"/>
        <item x="1160"/>
        <item x="398"/>
        <item x="131"/>
        <item x="1263"/>
        <item x="149"/>
        <item x="788"/>
        <item x="446"/>
        <item x="1694"/>
        <item x="17"/>
        <item x="216"/>
        <item x="133"/>
        <item x="364"/>
        <item x="851"/>
        <item x="284"/>
        <item x="1824"/>
        <item x="620"/>
        <item x="417"/>
        <item x="737"/>
        <item x="910"/>
        <item x="1374"/>
        <item x="1510"/>
        <item x="1794"/>
        <item x="142"/>
        <item x="495"/>
        <item x="102"/>
        <item x="1413"/>
        <item x="1530"/>
        <item x="46"/>
        <item x="1548"/>
        <item x="761"/>
        <item x="219"/>
        <item x="1603"/>
        <item x="1131"/>
        <item x="198"/>
        <item x="572"/>
        <item x="199"/>
        <item x="1139"/>
        <item x="1728"/>
        <item x="33"/>
        <item x="1815"/>
        <item x="886"/>
        <item x="391"/>
        <item x="249"/>
        <item x="307"/>
        <item x="916"/>
        <item x="613"/>
        <item x="139"/>
        <item x="303"/>
        <item x="1428"/>
        <item x="773"/>
        <item x="1022"/>
        <item x="1775"/>
        <item x="472"/>
        <item x="229"/>
        <item x="1803"/>
        <item x="61"/>
        <item x="1420"/>
        <item x="502"/>
        <item x="1082"/>
        <item x="1411"/>
        <item x="1225"/>
        <item x="1628"/>
        <item x="84"/>
        <item x="1531"/>
        <item x="1305"/>
        <item x="834"/>
        <item x="995"/>
        <item x="977"/>
        <item x="1144"/>
        <item x="800"/>
        <item x="1593"/>
        <item x="281"/>
        <item x="1368"/>
        <item x="1753"/>
        <item x="16"/>
        <item x="533"/>
        <item x="623"/>
        <item x="1475"/>
        <item x="694"/>
        <item x="1516"/>
        <item x="1608"/>
        <item x="1702"/>
        <item x="1333"/>
        <item x="819"/>
        <item x="1047"/>
        <item x="104"/>
        <item x="209"/>
        <item x="1671"/>
        <item x="496"/>
        <item x="1546"/>
        <item x="252"/>
        <item x="1465"/>
        <item x="1251"/>
        <item x="1673"/>
        <item x="1681"/>
        <item x="1693"/>
        <item x="635"/>
        <item x="324"/>
        <item x="184"/>
        <item x="1308"/>
        <item x="1286"/>
        <item x="627"/>
        <item x="94"/>
        <item x="1442"/>
        <item x="1417"/>
        <item x="661"/>
        <item x="546"/>
        <item x="140"/>
        <item x="1661"/>
        <item x="1302"/>
        <item x="1595"/>
        <item x="11"/>
        <item x="1194"/>
        <item x="1409"/>
        <item x="1091"/>
        <item x="504"/>
        <item x="1045"/>
        <item x="701"/>
        <item x="1488"/>
        <item x="389"/>
        <item x="814"/>
        <item x="1049"/>
        <item x="877"/>
        <item x="817"/>
        <item x="413"/>
        <item x="1262"/>
        <item x="1446"/>
        <item x="787"/>
        <item x="1594"/>
        <item x="1415"/>
        <item x="340"/>
        <item x="346"/>
        <item x="1565"/>
        <item x="1398"/>
        <item x="1760"/>
        <item x="1116"/>
        <item x="1165"/>
        <item x="688"/>
        <item x="1020"/>
        <item x="1674"/>
        <item x="845"/>
        <item x="638"/>
        <item x="300"/>
        <item x="970"/>
        <item x="1092"/>
        <item x="1503"/>
        <item x="1040"/>
        <item x="1781"/>
        <item x="870"/>
        <item x="306"/>
        <item x="786"/>
        <item x="253"/>
        <item x="1780"/>
        <item x="1060"/>
        <item x="514"/>
        <item x="1459"/>
        <item x="541"/>
        <item x="698"/>
        <item x="189"/>
        <item x="1449"/>
        <item x="319"/>
        <item x="431"/>
        <item x="159"/>
        <item x="1356"/>
        <item x="1324"/>
        <item x="775"/>
        <item x="548"/>
        <item x="829"/>
        <item x="1122"/>
        <item x="874"/>
        <item x="407"/>
        <item x="1031"/>
        <item x="1434"/>
        <item x="1335"/>
        <item x="633"/>
        <item x="880"/>
        <item x="996"/>
        <item x="1330"/>
        <item x="983"/>
        <item x="1723"/>
        <item x="1579"/>
        <item x="1690"/>
        <item x="422"/>
        <item x="5"/>
        <item x="1371"/>
        <item x="21"/>
        <item x="1145"/>
        <item x="79"/>
        <item x="1388"/>
        <item x="946"/>
        <item x="1372"/>
        <item x="936"/>
        <item x="958"/>
        <item x="43"/>
        <item x="749"/>
        <item x="969"/>
        <item x="180"/>
        <item x="1740"/>
        <item x="1506"/>
        <item x="1492"/>
        <item x="1185"/>
        <item x="1334"/>
        <item x="1304"/>
        <item x="392"/>
        <item x="1292"/>
        <item x="503"/>
        <item x="1113"/>
        <item x="703"/>
        <item x="907"/>
        <item x="615"/>
        <item x="196"/>
        <item x="1230"/>
        <item x="1744"/>
        <item x="1041"/>
        <item x="1067"/>
        <item x="1149"/>
        <item x="123"/>
        <item x="1605"/>
        <item x="1380"/>
        <item x="594"/>
        <item x="245"/>
        <item x="261"/>
        <item x="283"/>
        <item x="370"/>
        <item x="707"/>
        <item x="892"/>
        <item x="1621"/>
        <item x="435"/>
        <item x="1250"/>
        <item x="538"/>
        <item x="721"/>
        <item x="515"/>
        <item x="1179"/>
        <item x="985"/>
        <item x="1721"/>
        <item x="1373"/>
        <item x="1178"/>
        <item x="824"/>
        <item x="1414"/>
        <item x="1112"/>
        <item x="1347"/>
        <item x="244"/>
        <item x="237"/>
        <item x="743"/>
        <item x="1402"/>
        <item x="369"/>
        <item x="1280"/>
        <item x="69"/>
        <item x="583"/>
        <item x="1264"/>
        <item x="1318"/>
        <item x="1349"/>
        <item x="1331"/>
        <item x="551"/>
        <item x="508"/>
        <item x="1426"/>
        <item x="1276"/>
        <item x="815"/>
        <item x="905"/>
        <item x="517"/>
        <item x="1642"/>
        <item x="658"/>
        <item x="227"/>
        <item x="1617"/>
        <item x="748"/>
        <item x="724"/>
        <item x="393"/>
        <item x="1477"/>
        <item x="818"/>
        <item x="614"/>
        <item x="338"/>
        <item x="333"/>
        <item x="1236"/>
        <item x="571"/>
        <item x="1042"/>
        <item x="1141"/>
        <item x="175"/>
        <item x="262"/>
        <item x="1602"/>
        <item x="53"/>
        <item x="166"/>
        <item x="1056"/>
        <item x="1202"/>
        <item x="1682"/>
        <item x="1028"/>
        <item x="157"/>
        <item x="114"/>
        <item x="835"/>
        <item x="1176"/>
        <item x="1517"/>
        <item x="1173"/>
        <item x="741"/>
        <item x="362"/>
        <item x="1159"/>
        <item x="474"/>
        <item x="205"/>
        <item x="122"/>
        <item x="609"/>
        <item x="1560"/>
        <item x="1445"/>
        <item x="750"/>
        <item x="567"/>
        <item x="1471"/>
        <item x="1620"/>
        <item x="769"/>
        <item x="326"/>
        <item x="1725"/>
        <item x="804"/>
        <item x="1774"/>
        <item x="1586"/>
        <item x="641"/>
        <item x="511"/>
        <item x="1784"/>
        <item x="1282"/>
        <item x="1106"/>
        <item x="959"/>
        <item x="909"/>
        <item x="1014"/>
        <item x="841"/>
        <item x="1327"/>
        <item x="1762"/>
        <item x="871"/>
        <item x="128"/>
        <item x="744"/>
        <item x="19"/>
        <item x="997"/>
        <item x="926"/>
        <item x="12"/>
        <item x="1009"/>
        <item x="779"/>
        <item x="293"/>
        <item x="837"/>
        <item x="243"/>
        <item x="57"/>
        <item x="1203"/>
        <item x="677"/>
        <item x="670"/>
        <item x="218"/>
        <item x="1550"/>
        <item x="1583"/>
        <item x="1075"/>
        <item x="768"/>
        <item x="169"/>
        <item x="693"/>
        <item x="1558"/>
        <item x="359"/>
        <item x="386"/>
        <item x="692"/>
        <item x="828"/>
        <item x="1807"/>
        <item x="796"/>
        <item x="397"/>
        <item x="1366"/>
        <item x="872"/>
        <item x="792"/>
        <item x="625"/>
        <item x="530"/>
        <item x="1746"/>
        <item x="64"/>
        <item x="1231"/>
        <item x="44"/>
        <item x="1666"/>
        <item x="441"/>
        <item x="1773"/>
        <item x="55"/>
        <item x="1533"/>
        <item x="1822"/>
        <item x="0"/>
        <item x="774"/>
        <item x="1090"/>
        <item x="13"/>
        <item x="1128"/>
        <item x="1087"/>
        <item x="315"/>
        <item x="599"/>
        <item x="433"/>
        <item x="1480"/>
        <item x="564"/>
        <item x="1365"/>
        <item x="1325"/>
        <item x="812"/>
        <item x="1378"/>
        <item x="1537"/>
        <item x="862"/>
        <item x="1444"/>
        <item x="759"/>
        <item x="1623"/>
        <item x="1443"/>
        <item x="1241"/>
        <item x="863"/>
        <item x="1452"/>
        <item x="42"/>
        <item x="308"/>
        <item x="1198"/>
        <item x="596"/>
        <item x="1606"/>
        <item x="1381"/>
        <item x="1597"/>
        <item x="1196"/>
        <item x="202"/>
        <item x="1571"/>
        <item x="733"/>
        <item x="394"/>
        <item x="1798"/>
        <item x="78"/>
        <item x="1572"/>
        <item x="894"/>
        <item x="379"/>
        <item x="1768"/>
        <item x="240"/>
        <item x="1259"/>
        <item x="608"/>
        <item x="134"/>
        <item x="375"/>
        <item x="649"/>
        <item x="563"/>
        <item x="558"/>
        <item x="843"/>
        <item x="1137"/>
        <item x="27"/>
        <item x="1120"/>
        <item x="1295"/>
        <item x="993"/>
        <item x="1651"/>
        <item x="930"/>
        <item x="45"/>
        <item x="879"/>
        <item x="415"/>
        <item x="1410"/>
        <item x="1631"/>
        <item x="1270"/>
        <item x="421"/>
        <item x="1062"/>
        <item x="1697"/>
        <item x="160"/>
        <item x="1064"/>
        <item x="1812"/>
        <item x="532"/>
        <item x="549"/>
        <item x="464"/>
        <item x="15"/>
        <item x="1451"/>
        <item x="458"/>
        <item x="1336"/>
        <item x="842"/>
        <item x="1495"/>
        <item x="1473"/>
        <item x="1351"/>
        <item x="1570"/>
        <item x="1187"/>
        <item x="679"/>
        <item x="1296"/>
        <item x="1796"/>
        <item x="726"/>
        <item x="949"/>
        <item x="108"/>
        <item x="673"/>
        <item x="793"/>
        <item x="345"/>
        <item x="628"/>
        <item x="1362"/>
        <item x="1654"/>
        <item x="1613"/>
        <item x="746"/>
        <item x="1640"/>
        <item x="1169"/>
        <item x="204"/>
        <item x="1036"/>
        <item x="1831"/>
        <item x="943"/>
        <item x="1303"/>
        <item x="554"/>
        <item x="1718"/>
        <item x="720"/>
        <item x="1118"/>
        <item x="1018"/>
        <item x="1065"/>
        <item x="1564"/>
        <item x="25"/>
        <item x="1175"/>
        <item x="30"/>
        <item x="1469"/>
        <item x="372"/>
        <item x="675"/>
        <item x="270"/>
        <item x="578"/>
        <item x="461"/>
        <item x="402"/>
        <item x="419"/>
        <item x="294"/>
        <item x="738"/>
        <item x="497"/>
        <item x="39"/>
        <item x="481"/>
        <item x="1726"/>
        <item x="1554"/>
        <item x="77"/>
        <item x="119"/>
        <item x="192"/>
        <item x="1237"/>
        <item x="1121"/>
        <item x="937"/>
        <item x="822"/>
        <item x="624"/>
        <item x="341"/>
        <item x="1039"/>
        <item x="919"/>
        <item x="451"/>
        <item x="763"/>
        <item x="893"/>
        <item x="93"/>
        <item x="1363"/>
        <item x="109"/>
        <item x="3"/>
        <item x="1795"/>
        <item x="491"/>
        <item x="1395"/>
        <item x="255"/>
        <item x="595"/>
        <item x="63"/>
        <item x="784"/>
        <item x="321"/>
        <item x="1329"/>
        <item x="1359"/>
        <item x="710"/>
        <item x="1119"/>
        <item x="1281"/>
        <item x="1153"/>
        <item x="1545"/>
        <item x="395"/>
        <item x="1800"/>
        <item x="932"/>
        <item x="251"/>
        <item x="1319"/>
        <item x="864"/>
        <item x="194"/>
        <item x="938"/>
        <item x="117"/>
        <item x="1214"/>
        <item x="1288"/>
        <item x="1580"/>
        <item x="981"/>
        <item x="172"/>
        <item x="917"/>
        <item x="1192"/>
        <item x="1504"/>
        <item x="388"/>
        <item x="645"/>
        <item x="1543"/>
        <item x="286"/>
        <item x="1278"/>
        <item x="1275"/>
        <item x="1727"/>
        <item x="1625"/>
        <item x="914"/>
        <item x="1025"/>
        <item x="1054"/>
        <item x="408"/>
        <item x="257"/>
        <item x="830"/>
        <item x="714"/>
        <item x="305"/>
        <item x="1454"/>
        <item x="1348"/>
        <item x="7"/>
        <item x="1267"/>
        <item x="1081"/>
        <item x="875"/>
        <item x="562"/>
        <item x="1450"/>
        <item x="54"/>
        <item x="1750"/>
        <item x="944"/>
        <item x="1797"/>
        <item x="1024"/>
        <item x="1338"/>
        <item x="186"/>
        <item x="1680"/>
        <item x="998"/>
        <item x="1071"/>
        <item x="1"/>
        <item x="80"/>
        <item x="556"/>
        <item x="1601"/>
        <item x="850"/>
        <item x="1199"/>
        <item x="712"/>
        <item x="430"/>
        <item x="1715"/>
        <item x="167"/>
        <item x="1522"/>
        <item x="231"/>
        <item x="242"/>
        <item x="1136"/>
        <item x="1755"/>
        <item x="113"/>
        <item x="765"/>
        <item x="463"/>
        <item x="427"/>
        <item x="41"/>
        <item x="1684"/>
        <item x="1266"/>
        <item x="976"/>
        <item x="314"/>
        <item x="99"/>
        <item x="1135"/>
        <item x="384"/>
        <item x="660"/>
        <item x="1634"/>
        <item x="1050"/>
        <item x="1655"/>
        <item x="10"/>
        <item x="310"/>
        <item x="327"/>
        <item x="124"/>
        <item x="488"/>
        <item x="1051"/>
        <item x="1764"/>
        <item x="606"/>
        <item x="1344"/>
        <item x="653"/>
        <item x="1653"/>
        <item x="754"/>
        <item x="1055"/>
        <item x="37"/>
        <item x="1643"/>
        <item x="1301"/>
        <item x="1811"/>
        <item x="207"/>
        <item x="1423"/>
        <item x="525"/>
        <item x="254"/>
        <item x="1132"/>
        <item x="973"/>
        <item x="505"/>
        <item x="1403"/>
        <item x="1585"/>
        <item x="1563"/>
        <item x="516"/>
        <item x="1497"/>
        <item x="351"/>
        <item x="132"/>
        <item x="631"/>
        <item x="331"/>
        <item x="387"/>
        <item x="709"/>
        <item x="459"/>
        <item x="1732"/>
        <item x="457"/>
        <item x="545"/>
        <item x="1077"/>
        <item x="151"/>
        <item x="1189"/>
        <item x="547"/>
        <item x="1386"/>
        <item x="1527"/>
        <item x="648"/>
        <item x="813"/>
        <item x="278"/>
        <item x="639"/>
        <item x="177"/>
        <item x="1552"/>
        <item x="454"/>
        <item x="990"/>
        <item x="1577"/>
        <item x="1223"/>
        <item x="460"/>
        <item x="170"/>
        <item x="1485"/>
        <item x="1126"/>
        <item x="501"/>
        <item x="1441"/>
        <item x="734"/>
        <item x="280"/>
        <item x="263"/>
        <item x="467"/>
        <item x="725"/>
        <item x="912"/>
        <item x="1205"/>
        <item x="1167"/>
        <item x="582"/>
        <item x="330"/>
        <item x="1079"/>
        <item x="654"/>
        <item x="320"/>
        <item x="1294"/>
        <item x="1125"/>
        <item x="975"/>
        <item x="246"/>
        <item x="1509"/>
        <item x="1752"/>
        <item x="462"/>
        <item x="1763"/>
        <item x="591"/>
        <item x="663"/>
        <item x="442"/>
        <item x="643"/>
        <item x="36"/>
        <item x="299"/>
        <item x="156"/>
        <item x="1707"/>
        <item x="377"/>
        <item x="1218"/>
        <item x="858"/>
        <item x="437"/>
        <item x="577"/>
        <item x="447"/>
        <item x="288"/>
        <item x="947"/>
        <item x="390"/>
        <item x="1097"/>
        <item x="138"/>
        <item x="150"/>
        <item x="1370"/>
        <item x="1379"/>
        <item x="382"/>
        <item x="588"/>
        <item x="1644"/>
        <item x="1518"/>
        <item x="1240"/>
        <item x="611"/>
        <item x="1021"/>
        <item x="1268"/>
        <item x="597"/>
        <item x="671"/>
        <item x="86"/>
        <item x="1186"/>
        <item x="826"/>
        <item x="1111"/>
        <item x="752"/>
        <item x="865"/>
        <item x="1384"/>
        <item x="1152"/>
        <item x="1157"/>
        <item x="224"/>
        <item x="1659"/>
        <item x="1069"/>
        <item x="1819"/>
        <item x="1315"/>
        <item x="727"/>
        <item x="570"/>
        <item x="371"/>
        <item x="526"/>
        <item x="1437"/>
        <item x="1801"/>
        <item x="1751"/>
        <item x="860"/>
        <item x="957"/>
        <item x="778"/>
        <item x="1663"/>
        <item x="1222"/>
        <item x="1814"/>
        <item x="782"/>
        <item x="585"/>
        <item x="587"/>
        <item x="412"/>
        <item x="1788"/>
        <item x="1457"/>
        <item x="1829"/>
        <item x="484"/>
        <item x="423"/>
        <item x="952"/>
        <item x="4"/>
        <item x="927"/>
        <item x="1556"/>
        <item x="629"/>
        <item x="756"/>
        <item x="125"/>
        <item x="979"/>
        <item x="1358"/>
        <item x="823"/>
        <item x="356"/>
        <item x="165"/>
        <item x="406"/>
        <item x="811"/>
        <item x="1161"/>
        <item x="103"/>
        <item x="855"/>
        <item x="780"/>
        <item x="982"/>
        <item x="482"/>
        <item x="1364"/>
        <item x="1667"/>
        <item x="1394"/>
        <item x="1130"/>
        <item x="1512"/>
        <item x="1073"/>
        <item x="1685"/>
        <item x="1652"/>
        <item x="1143"/>
        <item x="448"/>
        <item x="453"/>
        <item x="1164"/>
        <item x="1326"/>
        <item x="1353"/>
        <item x="373"/>
        <item x="234"/>
        <item x="1528"/>
        <item x="1269"/>
        <item x="1687"/>
        <item x="264"/>
        <item x="1592"/>
        <item x="1438"/>
        <item x="1786"/>
        <item x="939"/>
        <item x="1683"/>
        <item x="1200"/>
        <item x="1170"/>
        <item x="760"/>
        <item x="1771"/>
        <item x="928"/>
        <item x="878"/>
        <item x="565"/>
        <item x="920"/>
        <item x="1736"/>
        <item x="100"/>
        <item x="868"/>
        <item x="1314"/>
        <item x="589"/>
        <item x="1180"/>
        <item x="168"/>
        <item x="221"/>
        <item x="900"/>
        <item x="559"/>
        <item x="8"/>
        <item x="492"/>
        <item x="259"/>
        <item x="776"/>
        <item x="575"/>
        <item x="1297"/>
        <item x="1584"/>
        <item x="713"/>
        <item x="1385"/>
        <item x="791"/>
        <item x="322"/>
        <item x="287"/>
        <item x="1627"/>
        <item x="1431"/>
        <item x="527"/>
        <item x="276"/>
        <item x="1590"/>
        <item x="1134"/>
        <item x="274"/>
        <item x="1029"/>
        <item x="67"/>
        <item x="838"/>
        <item x="1818"/>
        <item x="1562"/>
        <item x="1435"/>
        <item x="465"/>
        <item x="1313"/>
        <item x="1525"/>
        <item x="1209"/>
        <item x="884"/>
        <item x="336"/>
        <item x="906"/>
        <item x="317"/>
        <item x="146"/>
        <item x="1523"/>
        <item x="626"/>
        <item x="1397"/>
        <item x="801"/>
        <item x="267"/>
        <item x="1387"/>
        <item x="1416"/>
        <item x="1248"/>
        <item x="809"/>
        <item x="1536"/>
        <item x="1061"/>
        <item x="1012"/>
        <item x="806"/>
        <item x="260"/>
        <item x="1717"/>
        <item x="269"/>
        <item x="1691"/>
        <item x="49"/>
        <item x="987"/>
        <item x="1799"/>
        <item x="1600"/>
        <item x="1407"/>
        <item x="1575"/>
        <item x="537"/>
        <item x="1181"/>
        <item x="1226"/>
        <item x="972"/>
        <item x="1650"/>
        <item x="85"/>
        <item x="1287"/>
        <item x="485"/>
        <item x="1790"/>
        <item x="1776"/>
        <item x="853"/>
        <item x="1678"/>
        <item x="745"/>
        <item x="1461"/>
        <item x="895"/>
        <item x="708"/>
        <item x="279"/>
        <item x="691"/>
        <item x="75"/>
        <item x="1290"/>
        <item x="762"/>
        <item x="1483"/>
        <item x="603"/>
        <item x="1103"/>
        <item x="344"/>
        <item x="618"/>
        <item x="1629"/>
        <item x="1549"/>
        <item x="1614"/>
        <item x="152"/>
        <item x="1716"/>
        <item x="568"/>
        <item x="522"/>
        <item x="1737"/>
        <item x="1455"/>
        <item x="1649"/>
        <item x="590"/>
        <item x="890"/>
        <item x="145"/>
        <item x="573"/>
        <item x="352"/>
        <item x="662"/>
        <item x="718"/>
        <item x="680"/>
        <item x="1070"/>
        <item x="1354"/>
        <item x="1260"/>
        <item x="26"/>
        <item x="739"/>
        <item x="1535"/>
        <item x="1615"/>
        <item x="566"/>
        <item x="974"/>
        <item x="400"/>
        <item x="1089"/>
        <item x="475"/>
        <item x="940"/>
        <item x="1367"/>
        <item x="1243"/>
        <item x="1660"/>
        <item x="619"/>
        <item x="477"/>
        <item x="1783"/>
        <item x="1086"/>
        <item x="1547"/>
        <item x="1256"/>
        <item x="302"/>
        <item x="1215"/>
        <item x="1792"/>
        <item x="1291"/>
        <item x="1789"/>
        <item x="1345"/>
        <item x="898"/>
        <item x="604"/>
        <item x="1424"/>
        <item x="529"/>
        <item x="1193"/>
        <item x="534"/>
        <item x="1080"/>
        <item x="552"/>
        <item x="1447"/>
        <item x="1272"/>
        <item x="1484"/>
        <item x="1505"/>
        <item x="144"/>
        <item x="1117"/>
        <item x="309"/>
        <item x="1007"/>
        <item x="1710"/>
        <item x="831"/>
        <item x="1184"/>
        <item x="1147"/>
        <item x="1093"/>
        <item x="1191"/>
        <item x="542"/>
        <item x="807"/>
        <item x="1052"/>
        <item x="358"/>
        <item x="854"/>
        <item x="217"/>
        <item x="569"/>
        <item x="1332"/>
        <item x="1094"/>
        <item x="297"/>
        <item x="1539"/>
        <item x="1242"/>
        <item x="1487"/>
        <item x="268"/>
        <item x="1085"/>
        <item x="215"/>
        <item x="304"/>
        <item x="295"/>
        <item x="73"/>
        <item x="544"/>
        <item x="235"/>
        <item x="206"/>
        <item x="301"/>
        <item x="183"/>
        <item x="1804"/>
        <item x="719"/>
        <item x="506"/>
        <item x="233"/>
        <item x="1808"/>
        <item x="1474"/>
        <item x="141"/>
        <item x="1146"/>
        <item x="859"/>
        <item x="127"/>
        <item x="923"/>
        <item x="802"/>
        <item x="429"/>
        <item x="704"/>
        <item x="222"/>
        <item x="1044"/>
        <item x="690"/>
        <item x="449"/>
        <item x="1476"/>
        <item x="143"/>
        <item x="1213"/>
        <item x="846"/>
        <item x="742"/>
        <item x="1104"/>
        <item x="466"/>
        <item x="366"/>
        <item x="915"/>
        <item x="1513"/>
        <item x="424"/>
        <item x="296"/>
        <item x="640"/>
        <item x="601"/>
        <item x="1598"/>
        <item x="1115"/>
        <item x="91"/>
        <item x="173"/>
        <item x="1008"/>
        <item x="106"/>
        <item x="1439"/>
        <item x="689"/>
        <item x="1526"/>
        <item x="1739"/>
        <item x="1427"/>
        <item x="1233"/>
        <item x="1096"/>
        <item x="52"/>
        <item x="1499"/>
        <item x="98"/>
        <item x="1310"/>
        <item x="1568"/>
        <item x="1046"/>
        <item x="2"/>
        <item x="158"/>
        <item x="1703"/>
        <item x="74"/>
        <item x="866"/>
        <item x="211"/>
        <item x="1108"/>
        <item x="729"/>
        <item x="1425"/>
        <item x="1249"/>
        <item x="1695"/>
        <item x="1227"/>
        <item x="452"/>
        <item x="1611"/>
        <item x="153"/>
        <item x="1246"/>
        <item x="24"/>
        <item x="208"/>
        <item x="751"/>
        <item x="1624"/>
        <item x="520"/>
        <item x="592"/>
        <item x="1026"/>
        <item x="247"/>
        <item x="867"/>
        <item x="1607"/>
        <item x="1346"/>
        <item x="747"/>
        <item x="357"/>
        <item x="553"/>
        <item x="1172"/>
        <item x="187"/>
        <item x="236"/>
        <item x="901"/>
        <item x="630"/>
        <item x="1493"/>
        <item x="657"/>
        <item x="232"/>
        <item x="225"/>
        <item x="723"/>
        <item x="1462"/>
        <item x="396"/>
        <item x="1129"/>
        <item x="1244"/>
        <item x="584"/>
        <item x="528"/>
        <item x="1217"/>
        <item x="1679"/>
        <item x="931"/>
        <item x="971"/>
        <item x="1195"/>
        <item x="1657"/>
        <item x="89"/>
        <item x="1472"/>
        <item x="1023"/>
        <item x="92"/>
        <item x="767"/>
        <item x="539"/>
        <item x="349"/>
        <item x="888"/>
        <item x="1787"/>
        <item x="1389"/>
        <item x="1355"/>
        <item x="1542"/>
        <item x="1508"/>
        <item x="425"/>
        <item x="179"/>
        <item x="665"/>
        <item x="1328"/>
        <item x="1700"/>
        <item x="443"/>
        <item x="557"/>
        <item x="1156"/>
        <item x="803"/>
        <item x="1114"/>
        <item x="1285"/>
        <item x="444"/>
        <item x="212"/>
        <item x="456"/>
        <item x="961"/>
        <item x="1261"/>
        <item x="130"/>
        <item x="58"/>
        <item x="1057"/>
        <item x="883"/>
        <item x="644"/>
        <item x="1140"/>
        <item x="1107"/>
        <item x="35"/>
        <item x="616"/>
        <item x="799"/>
        <item x="740"/>
        <item x="711"/>
        <item x="856"/>
        <item x="210"/>
        <item x="1453"/>
        <item x="22"/>
        <item x="1662"/>
        <item x="155"/>
        <item x="432"/>
        <item x="887"/>
        <item x="277"/>
        <item x="581"/>
        <item x="1309"/>
        <item x="1391"/>
        <item x="1633"/>
        <item x="1150"/>
        <item x="598"/>
        <item x="736"/>
        <item x="1677"/>
        <item x="1713"/>
        <item x="847"/>
        <item x="312"/>
        <item x="941"/>
        <item x="790"/>
        <item x="1515"/>
        <item x="1761"/>
        <item x="962"/>
        <item x="1769"/>
        <item x="805"/>
        <item x="1247"/>
        <item x="1559"/>
        <item x="1544"/>
        <item x="1767"/>
        <item x="1098"/>
        <item x="1596"/>
        <item x="335"/>
        <item x="1072"/>
        <item x="226"/>
        <item x="1538"/>
        <item x="1429"/>
        <item x="436"/>
        <item x="607"/>
        <item x="1142"/>
        <item x="1481"/>
        <item x="1019"/>
        <item x="820"/>
        <item x="730"/>
        <item x="1100"/>
        <item x="378"/>
        <item x="1743"/>
        <item x="354"/>
        <item x="1665"/>
        <item x="1102"/>
        <item x="656"/>
        <item x="1000"/>
        <item x="1133"/>
        <item x="963"/>
        <item x="921"/>
        <item x="1405"/>
        <item x="374"/>
        <item x="473"/>
        <item x="50"/>
        <item x="715"/>
        <item x="810"/>
        <item x="580"/>
        <item x="105"/>
        <item x="1066"/>
        <item x="1711"/>
        <item x="1830"/>
        <item x="732"/>
        <item x="667"/>
        <item x="116"/>
        <item x="1207"/>
        <item x="275"/>
        <item x="409"/>
        <item x="1765"/>
        <item x="1274"/>
        <item x="1033"/>
        <item x="1582"/>
        <item x="771"/>
        <item x="512"/>
        <item x="560"/>
        <item x="71"/>
        <item x="1698"/>
        <item x="1174"/>
        <item x="18"/>
        <item x="984"/>
        <item x="405"/>
        <item x="696"/>
        <item x="1460"/>
        <item x="1058"/>
        <item x="1658"/>
        <item x="1412"/>
        <item x="965"/>
        <item x="323"/>
        <item x="861"/>
        <item x="1482"/>
        <item x="646"/>
        <item x="1688"/>
        <item x="1491"/>
        <item x="1312"/>
        <item x="1032"/>
        <item x="171"/>
        <item x="414"/>
        <item x="1622"/>
        <item x="1399"/>
        <item x="1219"/>
        <item x="755"/>
        <item x="664"/>
        <item x="38"/>
        <item x="1400"/>
        <item x="1813"/>
        <item x="1138"/>
        <item x="197"/>
        <item x="1486"/>
        <item x="1816"/>
        <item x="348"/>
        <item x="700"/>
        <item x="1498"/>
        <item x="951"/>
        <item x="1521"/>
        <item x="230"/>
        <item x="1377"/>
        <item x="789"/>
        <item x="471"/>
        <item x="241"/>
        <item x="1532"/>
        <item x="844"/>
        <item x="699"/>
        <item x="81"/>
        <item x="922"/>
        <item x="1646"/>
        <item x="476"/>
        <item x="1357"/>
        <item x="1820"/>
        <item x="328"/>
        <item x="381"/>
        <item x="1735"/>
        <item x="925"/>
        <item x="137"/>
        <item x="403"/>
        <item x="1257"/>
        <item x="1190"/>
        <item x="610"/>
        <item x="483"/>
        <item x="1337"/>
        <item x="1037"/>
        <item x="121"/>
        <item x="531"/>
        <item x="1759"/>
        <item x="1101"/>
        <item x="1632"/>
        <item x="945"/>
        <item x="1782"/>
        <item x="48"/>
        <item x="363"/>
        <item x="376"/>
        <item x="510"/>
        <item x="191"/>
        <item x="62"/>
        <item x="1182"/>
        <item x="350"/>
        <item x="66"/>
        <item x="1719"/>
        <item x="873"/>
        <item x="164"/>
        <item x="681"/>
        <item x="687"/>
        <item x="51"/>
        <item x="1083"/>
        <item x="434"/>
        <item x="1212"/>
        <item x="918"/>
        <item x="960"/>
        <item x="509"/>
        <item x="785"/>
        <item x="1756"/>
        <item x="1436"/>
        <item x="34"/>
        <item x="903"/>
        <item x="14"/>
        <item x="490"/>
        <item x="1235"/>
        <item x="857"/>
        <item x="794"/>
        <item x="1221"/>
        <item x="1511"/>
        <item x="292"/>
        <item x="59"/>
        <item x="238"/>
        <item x="101"/>
        <item x="136"/>
        <item x="1709"/>
        <item x="342"/>
        <item x="1320"/>
        <item x="334"/>
        <item x="1311"/>
        <item x="401"/>
        <item x="636"/>
        <item x="383"/>
        <item x="147"/>
        <item x="966"/>
        <item x="561"/>
        <item x="174"/>
        <item x="1271"/>
        <item x="203"/>
        <item x="1352"/>
        <item x="273"/>
        <item x="1034"/>
        <item x="1124"/>
        <item x="1785"/>
        <item x="1825"/>
        <item x="76"/>
        <item x="816"/>
        <item x="1197"/>
        <item x="1540"/>
        <item x="65"/>
        <item x="1676"/>
        <item x="29"/>
        <item x="1576"/>
        <item x="1234"/>
        <item x="602"/>
        <item x="32"/>
        <item x="1541"/>
        <item x="445"/>
        <item x="684"/>
        <item x="1705"/>
        <item x="1699"/>
        <item x="1258"/>
        <item x="6"/>
        <item x="313"/>
        <item x="1463"/>
        <item x="455"/>
        <item x="869"/>
        <item x="652"/>
        <item x="1745"/>
        <item x="992"/>
        <item x="586"/>
        <item x="110"/>
        <item x="523"/>
        <item x="367"/>
        <item x="1123"/>
        <item x="1148"/>
        <item x="1805"/>
        <item x="1733"/>
        <item x="999"/>
        <item x="728"/>
        <item x="1467"/>
        <item x="1507"/>
        <item x="933"/>
        <item x="833"/>
        <item x="770"/>
        <item x="289"/>
        <item x="418"/>
        <item x="1724"/>
        <item x="1478"/>
        <item x="1668"/>
        <item x="956"/>
        <item x="1005"/>
        <item x="107"/>
        <item x="655"/>
        <item x="154"/>
        <item x="1609"/>
        <item x="697"/>
        <item x="1458"/>
        <item x="798"/>
        <item x="1419"/>
        <item x="368"/>
        <item x="499"/>
        <item x="674"/>
        <item x="1316"/>
        <item x="507"/>
        <item x="1406"/>
        <item x="1591"/>
        <item x="126"/>
        <item x="1616"/>
        <item x="513"/>
        <item x="1692"/>
        <item x="1339"/>
        <item x="897"/>
        <item x="1514"/>
        <item x="735"/>
        <item x="1408"/>
        <item x="1675"/>
        <item x="1382"/>
        <item x="1201"/>
        <item x="1490"/>
        <item x="1664"/>
        <item x="1151"/>
        <item x="1239"/>
        <item x="493"/>
        <item x="605"/>
        <item x="1035"/>
        <item x="1553"/>
        <item x="1645"/>
        <item x="731"/>
        <item x="1440"/>
        <item x="1283"/>
        <item x="120"/>
        <item x="1712"/>
        <item x="1714"/>
        <item x="647"/>
        <item x="1742"/>
        <item x="1166"/>
        <item x="1224"/>
        <item x="96"/>
        <item x="355"/>
        <item x="90"/>
        <item x="1561"/>
        <item x="1418"/>
        <item x="1306"/>
        <item x="1636"/>
        <item x="470"/>
        <item x="1063"/>
        <item x="290"/>
        <item x="1027"/>
        <item x="56"/>
        <item x="678"/>
        <item x="1168"/>
        <item x="1030"/>
        <item x="1277"/>
        <item x="1738"/>
        <item x="1639"/>
        <item x="766"/>
        <item x="480"/>
        <item x="1010"/>
        <item x="1204"/>
        <item x="1216"/>
        <item x="1821"/>
        <item x="1171"/>
        <item x="1342"/>
        <item x="88"/>
        <item x="642"/>
        <item x="758"/>
        <item x="416"/>
        <item x="821"/>
        <item x="1464"/>
        <item x="163"/>
        <item x="1245"/>
        <item x="1647"/>
        <item x="489"/>
        <item x="1456"/>
        <item x="1670"/>
        <item x="1255"/>
        <item x="950"/>
        <item x="1293"/>
        <item x="1770"/>
        <item x="1619"/>
        <item x="1252"/>
        <item x="1088"/>
        <item x="695"/>
        <item x="500"/>
        <item x="827"/>
        <item x="717"/>
        <item x="1317"/>
        <item x="1791"/>
        <item x="1376"/>
        <item x="722"/>
        <item x="772"/>
        <item x="617"/>
        <item x="332"/>
        <item x="1076"/>
        <item x="1162"/>
        <item x="325"/>
        <item x="176"/>
        <item x="1390"/>
        <item x="1669"/>
        <item x="764"/>
        <item x="1630"/>
        <item x="621"/>
        <item x="1778"/>
        <item x="706"/>
        <item x="298"/>
        <item x="1747"/>
        <item x="97"/>
        <item x="1003"/>
        <item x="111"/>
        <item x="683"/>
        <item x="924"/>
        <item x="1754"/>
        <item x="669"/>
        <item x="28"/>
        <item x="339"/>
        <item x="1105"/>
        <item x="1448"/>
        <item x="651"/>
        <item x="83"/>
        <item x="1299"/>
        <item x="1502"/>
        <item x="1422"/>
        <item x="365"/>
        <item x="361"/>
        <item x="1470"/>
        <item x="1053"/>
        <item x="468"/>
        <item x="1567"/>
        <item x="1496"/>
        <item x="1279"/>
        <item x="450"/>
        <item x="1610"/>
        <item x="360"/>
        <item x="410"/>
        <item x="487"/>
        <item x="1154"/>
        <item x="1341"/>
        <item x="426"/>
        <item x="1766"/>
        <item x="1551"/>
        <item x="753"/>
        <item x="1696"/>
        <item x="1369"/>
        <item x="1557"/>
        <item x="1757"/>
        <item x="574"/>
        <item x="1099"/>
        <item x="1720"/>
        <item x="1722"/>
        <item x="1587"/>
        <item x="214"/>
        <item x="911"/>
        <item x="438"/>
        <item x="1729"/>
        <item x="178"/>
        <item x="9"/>
        <item x="190"/>
        <item x="600"/>
        <item x="1823"/>
        <item x="195"/>
        <item x="23"/>
        <item x="1095"/>
        <item x="1588"/>
        <item x="1188"/>
        <item x="1011"/>
        <item x="986"/>
        <item x="1566"/>
        <item x="1074"/>
        <item x="1466"/>
        <item x="1648"/>
        <item x="1832"/>
        <item x="705"/>
        <item x="282"/>
        <item x="311"/>
        <item x="1573"/>
        <item x="47"/>
        <item x="256"/>
        <item x="1555"/>
        <item x="1809"/>
        <item x="1529"/>
        <item x="1322"/>
        <item x="1300"/>
        <item x="479"/>
        <item x="777"/>
        <item x="380"/>
        <item x="848"/>
        <item x="1686"/>
        <item x="1708"/>
        <item x="1016"/>
        <item x="1569"/>
        <item x="518"/>
        <item x="347"/>
        <item x="535"/>
        <item x="954"/>
        <item x="686"/>
        <item x="1043"/>
        <item x="271"/>
        <item x="682"/>
        <item x="420"/>
        <item x="1340"/>
        <item x="1017"/>
        <item x="248"/>
        <item x="1793"/>
        <item x="839"/>
        <item x="1806"/>
        <item x="1468"/>
        <item x="1672"/>
        <item x="223"/>
        <item x="118"/>
        <item x="676"/>
        <item x="399"/>
        <item x="337"/>
        <item x="991"/>
        <item x="637"/>
        <item x="486"/>
        <item x="1361"/>
        <item x="1298"/>
        <item x="1519"/>
        <item x="659"/>
        <item x="702"/>
        <item x="781"/>
        <item x="1828"/>
        <item x="1626"/>
        <item x="1520"/>
        <item x="129"/>
        <item x="1002"/>
        <item x="185"/>
        <item x="1404"/>
        <item x="1321"/>
        <item x="291"/>
        <item x="1183"/>
        <item x="188"/>
        <item x="316"/>
        <item x="1350"/>
        <item x="666"/>
        <item x="1421"/>
        <item x="797"/>
        <item x="1210"/>
        <item x="181"/>
        <item x="1604"/>
        <item x="82"/>
        <item x="896"/>
        <item x="536"/>
        <item x="193"/>
        <item x="1741"/>
        <item x="1433"/>
        <item x="1779"/>
        <item x="1015"/>
        <item x="1383"/>
        <item x="478"/>
        <item x="1360"/>
        <item x="1048"/>
        <item x="550"/>
        <item x="1701"/>
        <item x="1004"/>
        <item x="849"/>
        <item x="220"/>
        <item x="1229"/>
        <item t="default"/>
      </items>
    </pivotField>
    <pivotField numFmtId="14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umFmtId="164" showAll="0"/>
    <pivotField numFmtId="164" showAll="0"/>
  </pivotFields>
  <rowFields count="1">
    <field x="0"/>
  </rowFields>
  <rowItems count="18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 t="grand">
      <x/>
    </i>
  </rowItems>
  <colItems count="1">
    <i/>
  </colItems>
  <dataFields count="1">
    <dataField name="Suma z nr" fld="0" baseField="0" baseItem="1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93A799-17E1-41BD-9698-BF7A4E0E1689}" name="Tabela przestawna3" cacheId="87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>
  <location ref="A3:B25" firstHeaderRow="1" firstDataRow="1" firstDataCol="1"/>
  <pivotFields count="2">
    <pivotField axis="axisRow" allDrilled="1" subtotalTop="0" showAll="0" dataSourceSort="1" defaultSubtotal="0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dataField="1" subtotalTop="0" showAll="0" defaultSubtotal="0"/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Suma czy stacjonarny" fld="1" baseField="0" baseItem="0"/>
  </dataFields>
  <pivotHierarchies count="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5.xlsx!telefony">
        <x15:activeTabTopLevelEntity name="[telefon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AB4615-3924-4E74-809A-FE74FC61B836}" name="Tabela przestawna14" cacheId="86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>
  <location ref="X1:Y4" firstHeaderRow="1" firstDataRow="1" firstDataCol="1"/>
  <pivotFields count="13">
    <pivotField showAll="0"/>
    <pivotField numFmtId="14" showAll="0"/>
    <pivotField numFmtId="164" showAll="0"/>
    <pivotField numFmtId="164"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axis="axisRow" showAll="0">
      <items count="3">
        <item x="0"/>
        <item x="1"/>
        <item t="default"/>
      </items>
    </pivotField>
    <pivotField numFmtId="164" showAll="0"/>
    <pivotField showAll="0"/>
    <pivotField showAll="0"/>
    <pivotField showAll="0"/>
    <pivotField dataField="1" showAll="0"/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Suma z połączenie w sekundach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3" xr16:uid="{832FC981-721F-4E4C-AC4F-63D96D34251F}" autoFormatId="16" applyNumberFormats="0" applyBorderFormats="0" applyFontFormats="0" applyPatternFormats="0" applyAlignmentFormats="0" applyWidthHeightFormats="0">
  <queryTableRefresh nextId="9" unboundColumnsRight="4">
    <queryTableFields count="8">
      <queryTableField id="1" name="nr" tableColumnId="1"/>
      <queryTableField id="2" name="data" tableColumnId="2"/>
      <queryTableField id="3" name="rozpoczecie" tableColumnId="3"/>
      <queryTableField id="4" name="zakonczenie" tableColumnId="4"/>
      <queryTableField id="5" dataBound="0" tableColumnId="5"/>
      <queryTableField id="7" dataBound="0" tableColumnId="7"/>
      <queryTableField id="6" dataBound="0" tableColumnId="6"/>
      <queryTableField id="8" dataBound="0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5" xr16:uid="{E2D80B0D-AFB7-4A29-BA09-4B49F27513B2}" autoFormatId="16" applyNumberFormats="0" applyBorderFormats="0" applyFontFormats="0" applyPatternFormats="0" applyAlignmentFormats="0" applyWidthHeightFormats="0">
  <queryTableRefresh nextId="18" unboundColumnsRight="11">
    <queryTableFields count="15">
      <queryTableField id="1" name="nr" tableColumnId="1"/>
      <queryTableField id="2" name="data" tableColumnId="2"/>
      <queryTableField id="3" name="rozpoczecie" tableColumnId="3"/>
      <queryTableField id="4" name="zakonczenie" tableColumnId="4"/>
      <queryTableField id="5" dataBound="0" tableColumnId="5"/>
      <queryTableField id="7" dataBound="0" tableColumnId="7"/>
      <queryTableField id="6" dataBound="0" tableColumnId="6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7" dataBound="0" tableColumnId="17"/>
      <queryTableField id="16" dataBound="0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955619-B0F8-4338-A05B-8D5B5178BAEF}" name="telefony" displayName="telefony" ref="A1:H2149" tableType="queryTable" totalsRowShown="0">
  <tableColumns count="8">
    <tableColumn id="1" xr3:uid="{DEE664D2-D23B-4229-A59F-2D6AA27908B5}" uniqueName="1" name="nr" queryTableFieldId="1" dataDxfId="22"/>
    <tableColumn id="2" xr3:uid="{6DAD038D-E94A-404B-AE14-C0081774FC8A}" uniqueName="2" name="data" queryTableFieldId="2" dataDxfId="21"/>
    <tableColumn id="3" xr3:uid="{94518ADC-3F94-444C-8B7D-C82EA596DA40}" uniqueName="3" name="rozpoczecie" queryTableFieldId="3" dataDxfId="20"/>
    <tableColumn id="4" xr3:uid="{44CB6E66-C9D8-48CD-BB0C-C6F4BD5591CC}" uniqueName="4" name="zakonczenie" queryTableFieldId="4" dataDxfId="19"/>
    <tableColumn id="5" xr3:uid="{98BCFA7C-8124-446E-97FB-C575D5A093F7}" uniqueName="5" name="dzień miesiąca" queryTableFieldId="5" dataDxfId="18">
      <calculatedColumnFormula>DAY(telefony[[#This Row],[data]])</calculatedColumnFormula>
    </tableColumn>
    <tableColumn id="7" xr3:uid="{9CC6F9F4-DFA9-4B61-972B-118253C96EEA}" uniqueName="7" name="czy komórkowy" queryTableFieldId="7" dataDxfId="17">
      <calculatedColumnFormula>IF(LEN(telefony[[#This Row],[nr]])=8,1,0)</calculatedColumnFormula>
    </tableColumn>
    <tableColumn id="6" xr3:uid="{FC890022-934B-4C52-B8AC-6D211EB0DE8A}" uniqueName="6" name="czy stacjonarny" queryTableFieldId="6" dataDxfId="16">
      <calculatedColumnFormula>IF(LEN(telefony[[#This Row],[nr]])=7,1,0)</calculatedColumnFormula>
    </tableColumn>
    <tableColumn id="8" xr3:uid="{F4ED4438-DFA6-47F6-A0E9-D970C4F572A4}" uniqueName="8" name="czy zagraniczny" queryTableFieldId="8" dataDxfId="15">
      <calculatedColumnFormula>IF(LEN(telefony[[#This Row],[nr]])&gt;=10,1,0)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E517A3B-2F89-4641-98F3-1D55298F3F12}" name="telefony45" displayName="telefony45" ref="A1:O2149" tableType="queryTable" totalsRowShown="0">
  <tableColumns count="15">
    <tableColumn id="1" xr3:uid="{2D0E1F35-07CA-4772-B2B8-8F58E4417E16}" uniqueName="1" name="nr" queryTableFieldId="1" dataDxfId="14"/>
    <tableColumn id="2" xr3:uid="{407C9C4C-8285-42F5-8FBE-6D0906B7887D}" uniqueName="2" name="data" queryTableFieldId="2" dataDxfId="13"/>
    <tableColumn id="3" xr3:uid="{ECD353B4-9510-48F6-B74E-0C08A37960A4}" uniqueName="3" name="rozpoczecie" queryTableFieldId="3" dataDxfId="12"/>
    <tableColumn id="4" xr3:uid="{500EEB86-7970-4B0C-B776-A2AA12FC6AA6}" uniqueName="4" name="zakonczenie" queryTableFieldId="4" dataDxfId="11"/>
    <tableColumn id="5" xr3:uid="{F039C283-48C1-4763-B41C-463BEC85CB96}" uniqueName="5" name="dzień miesiąca" queryTableFieldId="5" dataDxfId="10">
      <calculatedColumnFormula>DAY(telefony45[[#This Row],[data]])</calculatedColumnFormula>
    </tableColumn>
    <tableColumn id="7" xr3:uid="{9B1A950A-B298-49BE-9107-EDB9FBB91CF2}" uniqueName="7" name="czy komórkowy" queryTableFieldId="7" dataDxfId="9">
      <calculatedColumnFormula>IF(LEN(telefony45[[#This Row],[nr]])=8,1,0)</calculatedColumnFormula>
    </tableColumn>
    <tableColumn id="6" xr3:uid="{D8C5A709-1BA5-4EF5-B78C-6391A63ABDB0}" uniqueName="6" name="czy stacjonarny" queryTableFieldId="6" dataDxfId="8">
      <calculatedColumnFormula>IF(LEN(telefony45[[#This Row],[nr]])=7,1,0)</calculatedColumnFormula>
    </tableColumn>
    <tableColumn id="8" xr3:uid="{707657F3-0A15-4033-A77C-DA6C20E284E8}" uniqueName="8" name="czy zagraniczny" queryTableFieldId="8" dataDxfId="7">
      <calculatedColumnFormula>IF(LEN(telefony45[[#This Row],[nr]])&gt;=10,1,0)</calculatedColumnFormula>
    </tableColumn>
    <tableColumn id="9" xr3:uid="{C57880A7-0BD8-43D9-AB4B-28FFF0B00679}" uniqueName="9" name="czas połączenia" queryTableFieldId="9" dataDxfId="6">
      <calculatedColumnFormula>telefony45[[#This Row],[zakonczenie]]-telefony45[[#This Row],[rozpoczecie]]</calculatedColumnFormula>
    </tableColumn>
    <tableColumn id="10" xr3:uid="{B48BB3CC-A74F-46E5-B6EF-E6410A0E293B}" uniqueName="10" name="godziny połączenia" queryTableFieldId="10" dataDxfId="5">
      <calculatedColumnFormula>HOUR(telefony45[[#This Row],[czas połączenia]])</calculatedColumnFormula>
    </tableColumn>
    <tableColumn id="11" xr3:uid="{BE480EE1-7528-430D-9C17-C43E35075D91}" uniqueName="11" name="minuty połączenia" queryTableFieldId="11" dataDxfId="4">
      <calculatedColumnFormula>MINUTE(telefony45[[#This Row],[czas połączenia]])</calculatedColumnFormula>
    </tableColumn>
    <tableColumn id="12" xr3:uid="{A0B0F953-9082-40FE-B269-D762DA768D4A}" uniqueName="12" name="sekundy połączenia2" queryTableFieldId="12" dataDxfId="3">
      <calculatedColumnFormula>SECOND(telefony45[[#This Row],[czas połączenia]])</calculatedColumnFormula>
    </tableColumn>
    <tableColumn id="13" xr3:uid="{7A954B0A-8EE4-4445-B13F-CF1C96849970}" uniqueName="13" name="połączenie w sekundach" queryTableFieldId="13" dataDxfId="2">
      <calculatedColumnFormula>telefony45[[#This Row],[godziny połączenia]]*60*60+telefony45[[#This Row],[minuty połączenia]]*60+telefony45[[#This Row],[sekundy połączenia2]]</calculatedColumnFormula>
    </tableColumn>
    <tableColumn id="17" xr3:uid="{F575ABC9-0AC8-43C7-A1BC-FE5610432D36}" uniqueName="17" name="zaczęt minuty połączenia" queryTableFieldId="17" dataDxfId="1">
      <calculatedColumnFormula>ROUNDUP(telefony45[[#This Row],[połączenie w sekundach]]/60,0)</calculatedColumnFormula>
    </tableColumn>
    <tableColumn id="16" xr3:uid="{3E91E9F3-3A3E-4CA3-8536-80223A2CBFF9}" uniqueName="16" name="koszt jeśli zagraniczny" queryTableFieldId="16" dataDxfId="0">
      <calculatedColumnFormula>IF(telefony45[[#This Row],[czy zagraniczny]]=1,telefony45[[#This Row],[zaczęt minuty połączenia]],0)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10B2F-4275-4A92-98F3-1AD28FA27D19}">
  <sheetPr codeName="Arkusz4"/>
  <dimension ref="A1:W2149"/>
  <sheetViews>
    <sheetView topLeftCell="H1" workbookViewId="0">
      <selection activeCell="K10" sqref="K10"/>
    </sheetView>
  </sheetViews>
  <sheetFormatPr defaultRowHeight="14.4" x14ac:dyDescent="0.3"/>
  <cols>
    <col min="1" max="1" width="28.77734375" customWidth="1"/>
    <col min="2" max="4" width="20.77734375" customWidth="1"/>
    <col min="5" max="8" width="20.5546875" customWidth="1"/>
    <col min="9" max="9" width="17.33203125" customWidth="1"/>
    <col min="10" max="10" width="15.21875" customWidth="1"/>
    <col min="11" max="11" width="38.77734375" customWidth="1"/>
    <col min="13" max="13" width="19.88671875" customWidth="1"/>
    <col min="14" max="14" width="21" customWidth="1"/>
    <col min="22" max="22" width="16.6640625" bestFit="1" customWidth="1"/>
    <col min="23" max="23" width="9.21875" bestFit="1" customWidth="1"/>
    <col min="24" max="43" width="10.109375" bestFit="1" customWidth="1"/>
    <col min="44" max="44" width="14" bestFit="1" customWidth="1"/>
    <col min="45" max="46" width="8" bestFit="1" customWidth="1"/>
    <col min="47" max="48" width="9" bestFit="1" customWidth="1"/>
    <col min="49" max="49" width="8" bestFit="1" customWidth="1"/>
    <col min="50" max="50" width="9" bestFit="1" customWidth="1"/>
    <col min="51" max="54" width="8" bestFit="1" customWidth="1"/>
    <col min="55" max="55" width="11" bestFit="1" customWidth="1"/>
    <col min="56" max="62" width="8" bestFit="1" customWidth="1"/>
    <col min="63" max="63" width="9" bestFit="1" customWidth="1"/>
    <col min="64" max="71" width="8" bestFit="1" customWidth="1"/>
    <col min="72" max="72" width="9" bestFit="1" customWidth="1"/>
    <col min="73" max="74" width="8" bestFit="1" customWidth="1"/>
    <col min="75" max="75" width="9" bestFit="1" customWidth="1"/>
    <col min="76" max="77" width="8" bestFit="1" customWidth="1"/>
    <col min="78" max="78" width="9" bestFit="1" customWidth="1"/>
    <col min="79" max="79" width="8" bestFit="1" customWidth="1"/>
    <col min="80" max="80" width="9" bestFit="1" customWidth="1"/>
    <col min="81" max="81" width="8" bestFit="1" customWidth="1"/>
    <col min="82" max="82" width="11" bestFit="1" customWidth="1"/>
    <col min="83" max="83" width="8" bestFit="1" customWidth="1"/>
    <col min="84" max="84" width="9" bestFit="1" customWidth="1"/>
    <col min="85" max="89" width="8" bestFit="1" customWidth="1"/>
    <col min="90" max="90" width="11" bestFit="1" customWidth="1"/>
    <col min="91" max="93" width="8" bestFit="1" customWidth="1"/>
    <col min="94" max="94" width="9" bestFit="1" customWidth="1"/>
    <col min="95" max="100" width="8" bestFit="1" customWidth="1"/>
    <col min="101" max="102" width="9" bestFit="1" customWidth="1"/>
    <col min="103" max="103" width="8" bestFit="1" customWidth="1"/>
    <col min="104" max="105" width="9" bestFit="1" customWidth="1"/>
    <col min="106" max="106" width="8" bestFit="1" customWidth="1"/>
    <col min="107" max="107" width="9" bestFit="1" customWidth="1"/>
    <col min="108" max="108" width="8" bestFit="1" customWidth="1"/>
    <col min="109" max="109" width="9" bestFit="1" customWidth="1"/>
    <col min="110" max="111" width="8" bestFit="1" customWidth="1"/>
    <col min="112" max="112" width="9" bestFit="1" customWidth="1"/>
    <col min="113" max="116" width="8" bestFit="1" customWidth="1"/>
    <col min="117" max="117" width="9" bestFit="1" customWidth="1"/>
    <col min="118" max="131" width="8" bestFit="1" customWidth="1"/>
    <col min="132" max="132" width="9" bestFit="1" customWidth="1"/>
    <col min="133" max="135" width="8" bestFit="1" customWidth="1"/>
    <col min="136" max="136" width="9" bestFit="1" customWidth="1"/>
    <col min="137" max="140" width="8" bestFit="1" customWidth="1"/>
    <col min="141" max="141" width="11" bestFit="1" customWidth="1"/>
    <col min="142" max="145" width="8" bestFit="1" customWidth="1"/>
    <col min="146" max="146" width="9" bestFit="1" customWidth="1"/>
    <col min="147" max="156" width="8" bestFit="1" customWidth="1"/>
    <col min="157" max="158" width="9" bestFit="1" customWidth="1"/>
    <col min="159" max="162" width="8" bestFit="1" customWidth="1"/>
    <col min="163" max="165" width="9" bestFit="1" customWidth="1"/>
    <col min="166" max="167" width="8" bestFit="1" customWidth="1"/>
    <col min="168" max="168" width="11" bestFit="1" customWidth="1"/>
    <col min="169" max="169" width="9" bestFit="1" customWidth="1"/>
    <col min="170" max="170" width="8" bestFit="1" customWidth="1"/>
    <col min="171" max="171" width="9" bestFit="1" customWidth="1"/>
    <col min="172" max="172" width="8" bestFit="1" customWidth="1"/>
    <col min="173" max="173" width="9" bestFit="1" customWidth="1"/>
    <col min="174" max="175" width="8" bestFit="1" customWidth="1"/>
    <col min="176" max="177" width="9" bestFit="1" customWidth="1"/>
    <col min="178" max="178" width="8" bestFit="1" customWidth="1"/>
    <col min="179" max="179" width="9" bestFit="1" customWidth="1"/>
    <col min="180" max="184" width="8" bestFit="1" customWidth="1"/>
    <col min="185" max="185" width="9" bestFit="1" customWidth="1"/>
    <col min="186" max="186" width="11" bestFit="1" customWidth="1"/>
    <col min="187" max="190" width="8" bestFit="1" customWidth="1"/>
    <col min="191" max="191" width="9" bestFit="1" customWidth="1"/>
    <col min="192" max="193" width="8" bestFit="1" customWidth="1"/>
    <col min="194" max="194" width="11" bestFit="1" customWidth="1"/>
    <col min="195" max="196" width="8" bestFit="1" customWidth="1"/>
    <col min="197" max="197" width="9" bestFit="1" customWidth="1"/>
    <col min="198" max="199" width="8" bestFit="1" customWidth="1"/>
    <col min="200" max="201" width="9" bestFit="1" customWidth="1"/>
    <col min="202" max="202" width="8" bestFit="1" customWidth="1"/>
    <col min="203" max="203" width="9" bestFit="1" customWidth="1"/>
    <col min="204" max="207" width="8" bestFit="1" customWidth="1"/>
    <col min="208" max="208" width="11" bestFit="1" customWidth="1"/>
    <col min="209" max="212" width="8" bestFit="1" customWidth="1"/>
    <col min="213" max="213" width="9" bestFit="1" customWidth="1"/>
    <col min="214" max="214" width="11" bestFit="1" customWidth="1"/>
    <col min="215" max="215" width="8" bestFit="1" customWidth="1"/>
    <col min="216" max="216" width="9" bestFit="1" customWidth="1"/>
    <col min="217" max="218" width="8" bestFit="1" customWidth="1"/>
    <col min="219" max="219" width="9" bestFit="1" customWidth="1"/>
    <col min="220" max="224" width="8" bestFit="1" customWidth="1"/>
    <col min="225" max="225" width="9" bestFit="1" customWidth="1"/>
    <col min="226" max="229" width="8" bestFit="1" customWidth="1"/>
    <col min="230" max="230" width="9" bestFit="1" customWidth="1"/>
    <col min="231" max="231" width="11" bestFit="1" customWidth="1"/>
    <col min="232" max="233" width="8" bestFit="1" customWidth="1"/>
    <col min="234" max="234" width="9" bestFit="1" customWidth="1"/>
    <col min="235" max="236" width="11" bestFit="1" customWidth="1"/>
    <col min="237" max="237" width="9" bestFit="1" customWidth="1"/>
    <col min="238" max="240" width="8" bestFit="1" customWidth="1"/>
    <col min="241" max="241" width="9" bestFit="1" customWidth="1"/>
    <col min="242" max="242" width="11" bestFit="1" customWidth="1"/>
    <col min="243" max="243" width="9" bestFit="1" customWidth="1"/>
    <col min="244" max="245" width="8" bestFit="1" customWidth="1"/>
    <col min="246" max="249" width="9" bestFit="1" customWidth="1"/>
    <col min="250" max="251" width="8" bestFit="1" customWidth="1"/>
    <col min="252" max="252" width="9" bestFit="1" customWidth="1"/>
    <col min="253" max="253" width="8" bestFit="1" customWidth="1"/>
    <col min="254" max="254" width="9" bestFit="1" customWidth="1"/>
    <col min="255" max="256" width="8" bestFit="1" customWidth="1"/>
    <col min="257" max="257" width="11" bestFit="1" customWidth="1"/>
    <col min="258" max="263" width="8" bestFit="1" customWidth="1"/>
    <col min="264" max="264" width="11" bestFit="1" customWidth="1"/>
    <col min="265" max="269" width="8" bestFit="1" customWidth="1"/>
    <col min="270" max="270" width="9" bestFit="1" customWidth="1"/>
    <col min="271" max="277" width="8" bestFit="1" customWidth="1"/>
    <col min="278" max="279" width="9" bestFit="1" customWidth="1"/>
    <col min="280" max="285" width="8" bestFit="1" customWidth="1"/>
    <col min="286" max="286" width="9" bestFit="1" customWidth="1"/>
    <col min="287" max="287" width="8" bestFit="1" customWidth="1"/>
    <col min="288" max="288" width="11" bestFit="1" customWidth="1"/>
    <col min="289" max="290" width="9" bestFit="1" customWidth="1"/>
    <col min="291" max="293" width="8" bestFit="1" customWidth="1"/>
    <col min="294" max="294" width="9" bestFit="1" customWidth="1"/>
    <col min="295" max="298" width="8" bestFit="1" customWidth="1"/>
    <col min="299" max="299" width="9" bestFit="1" customWidth="1"/>
    <col min="300" max="300" width="8" bestFit="1" customWidth="1"/>
    <col min="301" max="301" width="9" bestFit="1" customWidth="1"/>
    <col min="302" max="302" width="8" bestFit="1" customWidth="1"/>
    <col min="303" max="303" width="9" bestFit="1" customWidth="1"/>
    <col min="304" max="306" width="8" bestFit="1" customWidth="1"/>
    <col min="307" max="307" width="9" bestFit="1" customWidth="1"/>
    <col min="308" max="310" width="8" bestFit="1" customWidth="1"/>
    <col min="311" max="312" width="9" bestFit="1" customWidth="1"/>
    <col min="313" max="313" width="8" bestFit="1" customWidth="1"/>
    <col min="314" max="314" width="9" bestFit="1" customWidth="1"/>
    <col min="315" max="316" width="8" bestFit="1" customWidth="1"/>
    <col min="317" max="317" width="9" bestFit="1" customWidth="1"/>
    <col min="318" max="318" width="8" bestFit="1" customWidth="1"/>
    <col min="319" max="319" width="9" bestFit="1" customWidth="1"/>
    <col min="320" max="323" width="8" bestFit="1" customWidth="1"/>
    <col min="324" max="324" width="9" bestFit="1" customWidth="1"/>
    <col min="325" max="329" width="8" bestFit="1" customWidth="1"/>
    <col min="330" max="330" width="9" bestFit="1" customWidth="1"/>
    <col min="331" max="333" width="8" bestFit="1" customWidth="1"/>
    <col min="334" max="334" width="9" bestFit="1" customWidth="1"/>
    <col min="335" max="337" width="8" bestFit="1" customWidth="1"/>
    <col min="338" max="338" width="9" bestFit="1" customWidth="1"/>
    <col min="339" max="339" width="8" bestFit="1" customWidth="1"/>
    <col min="340" max="341" width="9" bestFit="1" customWidth="1"/>
    <col min="342" max="344" width="8" bestFit="1" customWidth="1"/>
    <col min="345" max="345" width="9" bestFit="1" customWidth="1"/>
    <col min="346" max="349" width="8" bestFit="1" customWidth="1"/>
    <col min="350" max="351" width="9" bestFit="1" customWidth="1"/>
    <col min="352" max="353" width="8" bestFit="1" customWidth="1"/>
    <col min="354" max="358" width="9" bestFit="1" customWidth="1"/>
    <col min="359" max="360" width="8" bestFit="1" customWidth="1"/>
    <col min="361" max="361" width="9" bestFit="1" customWidth="1"/>
    <col min="362" max="372" width="8" bestFit="1" customWidth="1"/>
    <col min="373" max="374" width="9" bestFit="1" customWidth="1"/>
    <col min="375" max="379" width="8" bestFit="1" customWidth="1"/>
    <col min="380" max="380" width="9" bestFit="1" customWidth="1"/>
    <col min="381" max="383" width="8" bestFit="1" customWidth="1"/>
    <col min="384" max="384" width="9" bestFit="1" customWidth="1"/>
    <col min="385" max="386" width="8" bestFit="1" customWidth="1"/>
    <col min="387" max="387" width="9" bestFit="1" customWidth="1"/>
    <col min="388" max="388" width="8" bestFit="1" customWidth="1"/>
    <col min="389" max="390" width="9" bestFit="1" customWidth="1"/>
    <col min="391" max="396" width="8" bestFit="1" customWidth="1"/>
    <col min="397" max="397" width="9" bestFit="1" customWidth="1"/>
    <col min="398" max="398" width="8" bestFit="1" customWidth="1"/>
    <col min="399" max="399" width="9" bestFit="1" customWidth="1"/>
    <col min="400" max="401" width="8" bestFit="1" customWidth="1"/>
    <col min="402" max="402" width="11" bestFit="1" customWidth="1"/>
    <col min="403" max="404" width="9" bestFit="1" customWidth="1"/>
    <col min="405" max="405" width="8" bestFit="1" customWidth="1"/>
    <col min="406" max="407" width="9" bestFit="1" customWidth="1"/>
    <col min="408" max="409" width="8" bestFit="1" customWidth="1"/>
    <col min="410" max="410" width="9" bestFit="1" customWidth="1"/>
    <col min="411" max="413" width="8" bestFit="1" customWidth="1"/>
    <col min="414" max="415" width="9" bestFit="1" customWidth="1"/>
    <col min="416" max="417" width="8" bestFit="1" customWidth="1"/>
    <col min="418" max="418" width="9" bestFit="1" customWidth="1"/>
    <col min="419" max="425" width="8" bestFit="1" customWidth="1"/>
    <col min="426" max="426" width="9" bestFit="1" customWidth="1"/>
    <col min="427" max="429" width="8" bestFit="1" customWidth="1"/>
    <col min="430" max="430" width="9" bestFit="1" customWidth="1"/>
    <col min="431" max="431" width="11" bestFit="1" customWidth="1"/>
    <col min="432" max="432" width="8" bestFit="1" customWidth="1"/>
    <col min="433" max="433" width="9" bestFit="1" customWidth="1"/>
    <col min="434" max="434" width="8" bestFit="1" customWidth="1"/>
    <col min="435" max="435" width="9" bestFit="1" customWidth="1"/>
    <col min="436" max="440" width="8" bestFit="1" customWidth="1"/>
    <col min="441" max="441" width="9" bestFit="1" customWidth="1"/>
    <col min="442" max="444" width="8" bestFit="1" customWidth="1"/>
    <col min="445" max="445" width="9" bestFit="1" customWidth="1"/>
    <col min="446" max="447" width="8" bestFit="1" customWidth="1"/>
    <col min="448" max="448" width="9" bestFit="1" customWidth="1"/>
    <col min="449" max="449" width="8" bestFit="1" customWidth="1"/>
    <col min="450" max="450" width="9" bestFit="1" customWidth="1"/>
    <col min="451" max="454" width="8" bestFit="1" customWidth="1"/>
    <col min="455" max="455" width="9" bestFit="1" customWidth="1"/>
    <col min="456" max="457" width="8" bestFit="1" customWidth="1"/>
    <col min="458" max="458" width="9" bestFit="1" customWidth="1"/>
    <col min="459" max="461" width="8" bestFit="1" customWidth="1"/>
    <col min="462" max="462" width="9" bestFit="1" customWidth="1"/>
    <col min="463" max="466" width="8" bestFit="1" customWidth="1"/>
    <col min="467" max="467" width="9" bestFit="1" customWidth="1"/>
    <col min="468" max="481" width="8" bestFit="1" customWidth="1"/>
    <col min="482" max="482" width="9" bestFit="1" customWidth="1"/>
    <col min="483" max="502" width="8" bestFit="1" customWidth="1"/>
    <col min="503" max="504" width="11" bestFit="1" customWidth="1"/>
    <col min="505" max="505" width="9" bestFit="1" customWidth="1"/>
    <col min="506" max="509" width="8" bestFit="1" customWidth="1"/>
    <col min="510" max="510" width="9" bestFit="1" customWidth="1"/>
    <col min="511" max="513" width="8" bestFit="1" customWidth="1"/>
    <col min="514" max="514" width="9" bestFit="1" customWidth="1"/>
    <col min="515" max="515" width="11" bestFit="1" customWidth="1"/>
    <col min="516" max="520" width="8" bestFit="1" customWidth="1"/>
    <col min="521" max="521" width="9" bestFit="1" customWidth="1"/>
    <col min="522" max="522" width="11" bestFit="1" customWidth="1"/>
    <col min="523" max="527" width="8" bestFit="1" customWidth="1"/>
    <col min="528" max="529" width="11" bestFit="1" customWidth="1"/>
    <col min="530" max="535" width="8" bestFit="1" customWidth="1"/>
    <col min="536" max="536" width="9" bestFit="1" customWidth="1"/>
    <col min="537" max="538" width="8" bestFit="1" customWidth="1"/>
    <col min="539" max="539" width="9" bestFit="1" customWidth="1"/>
    <col min="540" max="540" width="11" bestFit="1" customWidth="1"/>
    <col min="541" max="546" width="8" bestFit="1" customWidth="1"/>
    <col min="547" max="547" width="9" bestFit="1" customWidth="1"/>
    <col min="548" max="552" width="8" bestFit="1" customWidth="1"/>
    <col min="553" max="553" width="9" bestFit="1" customWidth="1"/>
    <col min="554" max="559" width="8" bestFit="1" customWidth="1"/>
    <col min="560" max="560" width="9" bestFit="1" customWidth="1"/>
    <col min="561" max="569" width="8" bestFit="1" customWidth="1"/>
    <col min="570" max="570" width="9" bestFit="1" customWidth="1"/>
    <col min="571" max="579" width="8" bestFit="1" customWidth="1"/>
    <col min="580" max="580" width="9" bestFit="1" customWidth="1"/>
    <col min="581" max="581" width="8" bestFit="1" customWidth="1"/>
    <col min="582" max="582" width="9" bestFit="1" customWidth="1"/>
    <col min="583" max="584" width="8" bestFit="1" customWidth="1"/>
    <col min="585" max="585" width="9" bestFit="1" customWidth="1"/>
    <col min="586" max="588" width="8" bestFit="1" customWidth="1"/>
    <col min="589" max="589" width="11" bestFit="1" customWidth="1"/>
    <col min="590" max="594" width="8" bestFit="1" customWidth="1"/>
    <col min="595" max="595" width="9" bestFit="1" customWidth="1"/>
    <col min="596" max="596" width="8" bestFit="1" customWidth="1"/>
    <col min="597" max="598" width="9" bestFit="1" customWidth="1"/>
    <col min="599" max="600" width="8" bestFit="1" customWidth="1"/>
    <col min="601" max="602" width="9" bestFit="1" customWidth="1"/>
    <col min="603" max="604" width="8" bestFit="1" customWidth="1"/>
    <col min="605" max="605" width="9" bestFit="1" customWidth="1"/>
    <col min="606" max="606" width="8" bestFit="1" customWidth="1"/>
    <col min="607" max="607" width="11" bestFit="1" customWidth="1"/>
    <col min="608" max="608" width="8" bestFit="1" customWidth="1"/>
    <col min="609" max="609" width="9" bestFit="1" customWidth="1"/>
    <col min="610" max="613" width="8" bestFit="1" customWidth="1"/>
    <col min="614" max="614" width="9" bestFit="1" customWidth="1"/>
    <col min="615" max="615" width="8" bestFit="1" customWidth="1"/>
    <col min="616" max="616" width="11" bestFit="1" customWidth="1"/>
    <col min="617" max="621" width="8" bestFit="1" customWidth="1"/>
    <col min="622" max="622" width="9" bestFit="1" customWidth="1"/>
    <col min="623" max="624" width="8" bestFit="1" customWidth="1"/>
    <col min="625" max="625" width="11" bestFit="1" customWidth="1"/>
    <col min="626" max="630" width="8" bestFit="1" customWidth="1"/>
    <col min="631" max="632" width="9" bestFit="1" customWidth="1"/>
    <col min="633" max="633" width="11" bestFit="1" customWidth="1"/>
    <col min="634" max="634" width="9" bestFit="1" customWidth="1"/>
    <col min="635" max="637" width="8" bestFit="1" customWidth="1"/>
    <col min="638" max="638" width="9" bestFit="1" customWidth="1"/>
    <col min="639" max="639" width="8" bestFit="1" customWidth="1"/>
    <col min="640" max="640" width="11" bestFit="1" customWidth="1"/>
    <col min="641" max="643" width="8" bestFit="1" customWidth="1"/>
    <col min="644" max="644" width="9" bestFit="1" customWidth="1"/>
    <col min="645" max="645" width="8" bestFit="1" customWidth="1"/>
    <col min="646" max="646" width="9" bestFit="1" customWidth="1"/>
    <col min="647" max="649" width="8" bestFit="1" customWidth="1"/>
    <col min="650" max="650" width="9" bestFit="1" customWidth="1"/>
    <col min="651" max="652" width="8" bestFit="1" customWidth="1"/>
    <col min="653" max="653" width="9" bestFit="1" customWidth="1"/>
    <col min="654" max="656" width="8" bestFit="1" customWidth="1"/>
    <col min="657" max="657" width="9" bestFit="1" customWidth="1"/>
    <col min="658" max="658" width="11" bestFit="1" customWidth="1"/>
    <col min="659" max="669" width="8" bestFit="1" customWidth="1"/>
    <col min="670" max="670" width="9" bestFit="1" customWidth="1"/>
    <col min="671" max="674" width="8" bestFit="1" customWidth="1"/>
    <col min="675" max="677" width="9" bestFit="1" customWidth="1"/>
    <col min="678" max="688" width="8" bestFit="1" customWidth="1"/>
    <col min="689" max="690" width="9" bestFit="1" customWidth="1"/>
    <col min="691" max="693" width="8" bestFit="1" customWidth="1"/>
    <col min="694" max="694" width="9" bestFit="1" customWidth="1"/>
    <col min="695" max="695" width="8" bestFit="1" customWidth="1"/>
    <col min="696" max="696" width="9" bestFit="1" customWidth="1"/>
    <col min="697" max="700" width="8" bestFit="1" customWidth="1"/>
    <col min="701" max="701" width="9" bestFit="1" customWidth="1"/>
    <col min="702" max="703" width="8" bestFit="1" customWidth="1"/>
    <col min="704" max="704" width="9" bestFit="1" customWidth="1"/>
    <col min="705" max="706" width="8" bestFit="1" customWidth="1"/>
    <col min="707" max="707" width="9" bestFit="1" customWidth="1"/>
    <col min="708" max="713" width="8" bestFit="1" customWidth="1"/>
    <col min="714" max="714" width="9" bestFit="1" customWidth="1"/>
    <col min="715" max="715" width="11" bestFit="1" customWidth="1"/>
    <col min="716" max="718" width="8" bestFit="1" customWidth="1"/>
    <col min="719" max="719" width="9" bestFit="1" customWidth="1"/>
    <col min="720" max="720" width="8" bestFit="1" customWidth="1"/>
    <col min="721" max="721" width="9" bestFit="1" customWidth="1"/>
    <col min="722" max="723" width="8" bestFit="1" customWidth="1"/>
    <col min="724" max="724" width="11" bestFit="1" customWidth="1"/>
    <col min="725" max="730" width="8" bestFit="1" customWidth="1"/>
    <col min="731" max="731" width="9" bestFit="1" customWidth="1"/>
    <col min="732" max="732" width="8" bestFit="1" customWidth="1"/>
    <col min="733" max="734" width="9" bestFit="1" customWidth="1"/>
    <col min="735" max="738" width="8" bestFit="1" customWidth="1"/>
    <col min="739" max="739" width="9" bestFit="1" customWidth="1"/>
    <col min="740" max="741" width="8" bestFit="1" customWidth="1"/>
    <col min="742" max="742" width="9" bestFit="1" customWidth="1"/>
    <col min="743" max="750" width="8" bestFit="1" customWidth="1"/>
    <col min="751" max="751" width="9" bestFit="1" customWidth="1"/>
    <col min="752" max="752" width="8" bestFit="1" customWidth="1"/>
    <col min="753" max="754" width="9" bestFit="1" customWidth="1"/>
    <col min="755" max="755" width="8" bestFit="1" customWidth="1"/>
    <col min="756" max="756" width="9" bestFit="1" customWidth="1"/>
    <col min="757" max="759" width="8" bestFit="1" customWidth="1"/>
    <col min="760" max="760" width="9" bestFit="1" customWidth="1"/>
    <col min="761" max="761" width="8" bestFit="1" customWidth="1"/>
    <col min="762" max="762" width="9" bestFit="1" customWidth="1"/>
    <col min="763" max="764" width="8" bestFit="1" customWidth="1"/>
    <col min="765" max="765" width="9" bestFit="1" customWidth="1"/>
    <col min="766" max="768" width="8" bestFit="1" customWidth="1"/>
    <col min="769" max="769" width="9" bestFit="1" customWidth="1"/>
    <col min="770" max="772" width="8" bestFit="1" customWidth="1"/>
    <col min="773" max="773" width="11" bestFit="1" customWidth="1"/>
    <col min="774" max="776" width="8" bestFit="1" customWidth="1"/>
    <col min="777" max="779" width="9" bestFit="1" customWidth="1"/>
    <col min="780" max="780" width="8" bestFit="1" customWidth="1"/>
    <col min="781" max="781" width="11" bestFit="1" customWidth="1"/>
    <col min="782" max="782" width="9" bestFit="1" customWidth="1"/>
    <col min="783" max="785" width="8" bestFit="1" customWidth="1"/>
    <col min="786" max="786" width="9" bestFit="1" customWidth="1"/>
    <col min="787" max="791" width="8" bestFit="1" customWidth="1"/>
    <col min="792" max="792" width="11" bestFit="1" customWidth="1"/>
    <col min="793" max="796" width="8" bestFit="1" customWidth="1"/>
    <col min="797" max="797" width="9" bestFit="1" customWidth="1"/>
    <col min="798" max="800" width="8" bestFit="1" customWidth="1"/>
    <col min="801" max="801" width="9" bestFit="1" customWidth="1"/>
    <col min="802" max="805" width="8" bestFit="1" customWidth="1"/>
    <col min="806" max="808" width="9" bestFit="1" customWidth="1"/>
    <col min="809" max="809" width="8" bestFit="1" customWidth="1"/>
    <col min="810" max="810" width="9" bestFit="1" customWidth="1"/>
    <col min="811" max="811" width="8" bestFit="1" customWidth="1"/>
    <col min="812" max="812" width="9" bestFit="1" customWidth="1"/>
    <col min="813" max="824" width="8" bestFit="1" customWidth="1"/>
    <col min="825" max="825" width="9" bestFit="1" customWidth="1"/>
    <col min="826" max="826" width="8" bestFit="1" customWidth="1"/>
    <col min="827" max="827" width="9" bestFit="1" customWidth="1"/>
    <col min="828" max="830" width="8" bestFit="1" customWidth="1"/>
    <col min="831" max="834" width="9" bestFit="1" customWidth="1"/>
    <col min="835" max="835" width="8" bestFit="1" customWidth="1"/>
    <col min="836" max="836" width="9" bestFit="1" customWidth="1"/>
    <col min="837" max="838" width="8" bestFit="1" customWidth="1"/>
    <col min="839" max="839" width="9" bestFit="1" customWidth="1"/>
    <col min="840" max="840" width="8" bestFit="1" customWidth="1"/>
    <col min="841" max="841" width="9" bestFit="1" customWidth="1"/>
    <col min="842" max="844" width="8" bestFit="1" customWidth="1"/>
    <col min="845" max="845" width="9" bestFit="1" customWidth="1"/>
    <col min="846" max="846" width="8" bestFit="1" customWidth="1"/>
    <col min="847" max="848" width="9" bestFit="1" customWidth="1"/>
    <col min="849" max="849" width="8" bestFit="1" customWidth="1"/>
    <col min="850" max="850" width="11" bestFit="1" customWidth="1"/>
    <col min="851" max="852" width="8" bestFit="1" customWidth="1"/>
    <col min="853" max="853" width="11" bestFit="1" customWidth="1"/>
    <col min="854" max="859" width="8" bestFit="1" customWidth="1"/>
    <col min="860" max="861" width="9" bestFit="1" customWidth="1"/>
    <col min="862" max="875" width="8" bestFit="1" customWidth="1"/>
    <col min="876" max="876" width="9" bestFit="1" customWidth="1"/>
    <col min="877" max="886" width="8" bestFit="1" customWidth="1"/>
    <col min="887" max="888" width="11" bestFit="1" customWidth="1"/>
    <col min="889" max="890" width="8" bestFit="1" customWidth="1"/>
    <col min="891" max="891" width="9" bestFit="1" customWidth="1"/>
    <col min="892" max="896" width="8" bestFit="1" customWidth="1"/>
    <col min="897" max="897" width="9" bestFit="1" customWidth="1"/>
    <col min="898" max="899" width="8" bestFit="1" customWidth="1"/>
    <col min="900" max="900" width="9" bestFit="1" customWidth="1"/>
    <col min="901" max="901" width="8" bestFit="1" customWidth="1"/>
    <col min="902" max="902" width="9" bestFit="1" customWidth="1"/>
    <col min="903" max="904" width="8" bestFit="1" customWidth="1"/>
    <col min="905" max="905" width="9" bestFit="1" customWidth="1"/>
    <col min="906" max="909" width="8" bestFit="1" customWidth="1"/>
    <col min="910" max="910" width="9" bestFit="1" customWidth="1"/>
    <col min="911" max="911" width="8" bestFit="1" customWidth="1"/>
    <col min="912" max="912" width="9" bestFit="1" customWidth="1"/>
    <col min="913" max="917" width="8" bestFit="1" customWidth="1"/>
    <col min="918" max="918" width="11" bestFit="1" customWidth="1"/>
    <col min="919" max="922" width="8" bestFit="1" customWidth="1"/>
    <col min="923" max="923" width="9" bestFit="1" customWidth="1"/>
    <col min="924" max="925" width="8" bestFit="1" customWidth="1"/>
    <col min="926" max="926" width="11" bestFit="1" customWidth="1"/>
    <col min="927" max="929" width="9" bestFit="1" customWidth="1"/>
    <col min="930" max="930" width="8" bestFit="1" customWidth="1"/>
    <col min="931" max="931" width="11" bestFit="1" customWidth="1"/>
    <col min="932" max="937" width="8" bestFit="1" customWidth="1"/>
    <col min="938" max="938" width="9" bestFit="1" customWidth="1"/>
    <col min="939" max="940" width="8" bestFit="1" customWidth="1"/>
    <col min="941" max="941" width="11" bestFit="1" customWidth="1"/>
    <col min="942" max="942" width="8" bestFit="1" customWidth="1"/>
    <col min="943" max="944" width="9" bestFit="1" customWidth="1"/>
    <col min="945" max="949" width="8" bestFit="1" customWidth="1"/>
    <col min="950" max="952" width="9" bestFit="1" customWidth="1"/>
    <col min="953" max="954" width="8" bestFit="1" customWidth="1"/>
    <col min="955" max="957" width="9" bestFit="1" customWidth="1"/>
    <col min="958" max="964" width="8" bestFit="1" customWidth="1"/>
    <col min="965" max="965" width="11" bestFit="1" customWidth="1"/>
    <col min="966" max="969" width="8" bestFit="1" customWidth="1"/>
    <col min="970" max="971" width="9" bestFit="1" customWidth="1"/>
    <col min="972" max="972" width="8" bestFit="1" customWidth="1"/>
    <col min="973" max="974" width="9" bestFit="1" customWidth="1"/>
    <col min="975" max="976" width="8" bestFit="1" customWidth="1"/>
    <col min="977" max="977" width="9" bestFit="1" customWidth="1"/>
    <col min="978" max="979" width="8" bestFit="1" customWidth="1"/>
    <col min="980" max="981" width="9" bestFit="1" customWidth="1"/>
    <col min="982" max="990" width="8" bestFit="1" customWidth="1"/>
    <col min="991" max="991" width="9" bestFit="1" customWidth="1"/>
    <col min="992" max="992" width="8" bestFit="1" customWidth="1"/>
    <col min="993" max="993" width="9" bestFit="1" customWidth="1"/>
    <col min="994" max="996" width="8" bestFit="1" customWidth="1"/>
    <col min="997" max="997" width="9" bestFit="1" customWidth="1"/>
    <col min="998" max="1006" width="8" bestFit="1" customWidth="1"/>
    <col min="1007" max="1007" width="9" bestFit="1" customWidth="1"/>
    <col min="1008" max="1008" width="8" bestFit="1" customWidth="1"/>
    <col min="1009" max="1011" width="9" bestFit="1" customWidth="1"/>
    <col min="1012" max="1014" width="8" bestFit="1" customWidth="1"/>
    <col min="1015" max="1015" width="11" bestFit="1" customWidth="1"/>
    <col min="1016" max="1019" width="8" bestFit="1" customWidth="1"/>
    <col min="1020" max="1020" width="11" bestFit="1" customWidth="1"/>
    <col min="1021" max="1021" width="9" bestFit="1" customWidth="1"/>
    <col min="1022" max="1031" width="8" bestFit="1" customWidth="1"/>
    <col min="1032" max="1032" width="11" bestFit="1" customWidth="1"/>
    <col min="1033" max="1036" width="8" bestFit="1" customWidth="1"/>
    <col min="1037" max="1037" width="9" bestFit="1" customWidth="1"/>
    <col min="1038" max="1040" width="8" bestFit="1" customWidth="1"/>
    <col min="1041" max="1041" width="9" bestFit="1" customWidth="1"/>
    <col min="1042" max="1044" width="8" bestFit="1" customWidth="1"/>
    <col min="1045" max="1045" width="9" bestFit="1" customWidth="1"/>
    <col min="1046" max="1047" width="8" bestFit="1" customWidth="1"/>
    <col min="1048" max="1048" width="9" bestFit="1" customWidth="1"/>
    <col min="1049" max="1052" width="8" bestFit="1" customWidth="1"/>
    <col min="1053" max="1053" width="9" bestFit="1" customWidth="1"/>
    <col min="1054" max="1054" width="8" bestFit="1" customWidth="1"/>
    <col min="1055" max="1055" width="9" bestFit="1" customWidth="1"/>
    <col min="1056" max="1061" width="8" bestFit="1" customWidth="1"/>
    <col min="1062" max="1062" width="9" bestFit="1" customWidth="1"/>
    <col min="1063" max="1076" width="8" bestFit="1" customWidth="1"/>
    <col min="1077" max="1077" width="9" bestFit="1" customWidth="1"/>
    <col min="1078" max="1078" width="8" bestFit="1" customWidth="1"/>
    <col min="1079" max="1079" width="9" bestFit="1" customWidth="1"/>
    <col min="1080" max="1080" width="8" bestFit="1" customWidth="1"/>
    <col min="1081" max="1081" width="11" bestFit="1" customWidth="1"/>
    <col min="1082" max="1082" width="8" bestFit="1" customWidth="1"/>
    <col min="1083" max="1083" width="9" bestFit="1" customWidth="1"/>
    <col min="1084" max="1085" width="8" bestFit="1" customWidth="1"/>
    <col min="1086" max="1086" width="9" bestFit="1" customWidth="1"/>
    <col min="1087" max="1091" width="8" bestFit="1" customWidth="1"/>
    <col min="1092" max="1092" width="9" bestFit="1" customWidth="1"/>
    <col min="1093" max="1094" width="8" bestFit="1" customWidth="1"/>
    <col min="1095" max="1097" width="9" bestFit="1" customWidth="1"/>
    <col min="1098" max="1101" width="8" bestFit="1" customWidth="1"/>
    <col min="1102" max="1102" width="11" bestFit="1" customWidth="1"/>
    <col min="1103" max="1105" width="8" bestFit="1" customWidth="1"/>
    <col min="1106" max="1106" width="9" bestFit="1" customWidth="1"/>
    <col min="1107" max="1108" width="8" bestFit="1" customWidth="1"/>
    <col min="1109" max="1109" width="11" bestFit="1" customWidth="1"/>
    <col min="1110" max="1110" width="9" bestFit="1" customWidth="1"/>
    <col min="1111" max="1111" width="8" bestFit="1" customWidth="1"/>
    <col min="1112" max="1112" width="11" bestFit="1" customWidth="1"/>
    <col min="1113" max="1118" width="8" bestFit="1" customWidth="1"/>
    <col min="1119" max="1119" width="9" bestFit="1" customWidth="1"/>
    <col min="1120" max="1121" width="8" bestFit="1" customWidth="1"/>
    <col min="1122" max="1122" width="9" bestFit="1" customWidth="1"/>
    <col min="1123" max="1127" width="8" bestFit="1" customWidth="1"/>
    <col min="1128" max="1128" width="9" bestFit="1" customWidth="1"/>
    <col min="1129" max="1129" width="8" bestFit="1" customWidth="1"/>
    <col min="1130" max="1130" width="9" bestFit="1" customWidth="1"/>
    <col min="1131" max="1141" width="8" bestFit="1" customWidth="1"/>
    <col min="1142" max="1142" width="9" bestFit="1" customWidth="1"/>
    <col min="1143" max="1146" width="8" bestFit="1" customWidth="1"/>
    <col min="1147" max="1147" width="9" bestFit="1" customWidth="1"/>
    <col min="1148" max="1148" width="8" bestFit="1" customWidth="1"/>
    <col min="1149" max="1149" width="9" bestFit="1" customWidth="1"/>
    <col min="1150" max="1150" width="8" bestFit="1" customWidth="1"/>
    <col min="1151" max="1151" width="9" bestFit="1" customWidth="1"/>
    <col min="1152" max="1157" width="8" bestFit="1" customWidth="1"/>
    <col min="1158" max="1158" width="11" bestFit="1" customWidth="1"/>
    <col min="1159" max="1159" width="9" bestFit="1" customWidth="1"/>
    <col min="1160" max="1164" width="8" bestFit="1" customWidth="1"/>
    <col min="1165" max="1165" width="11" bestFit="1" customWidth="1"/>
    <col min="1166" max="1166" width="9" bestFit="1" customWidth="1"/>
    <col min="1167" max="1169" width="8" bestFit="1" customWidth="1"/>
    <col min="1170" max="1170" width="9" bestFit="1" customWidth="1"/>
    <col min="1171" max="1173" width="8" bestFit="1" customWidth="1"/>
    <col min="1174" max="1174" width="9" bestFit="1" customWidth="1"/>
    <col min="1175" max="1175" width="11" bestFit="1" customWidth="1"/>
    <col min="1176" max="1176" width="9" bestFit="1" customWidth="1"/>
    <col min="1177" max="1177" width="8" bestFit="1" customWidth="1"/>
    <col min="1178" max="1178" width="11" bestFit="1" customWidth="1"/>
    <col min="1179" max="1179" width="9" bestFit="1" customWidth="1"/>
    <col min="1180" max="1181" width="8" bestFit="1" customWidth="1"/>
    <col min="1182" max="1182" width="9" bestFit="1" customWidth="1"/>
    <col min="1183" max="1183" width="8" bestFit="1" customWidth="1"/>
    <col min="1184" max="1185" width="9" bestFit="1" customWidth="1"/>
    <col min="1186" max="1187" width="8" bestFit="1" customWidth="1"/>
    <col min="1188" max="1188" width="11" bestFit="1" customWidth="1"/>
    <col min="1189" max="1189" width="8" bestFit="1" customWidth="1"/>
    <col min="1190" max="1190" width="9" bestFit="1" customWidth="1"/>
    <col min="1191" max="1202" width="8" bestFit="1" customWidth="1"/>
    <col min="1203" max="1203" width="11" bestFit="1" customWidth="1"/>
    <col min="1204" max="1204" width="8" bestFit="1" customWidth="1"/>
    <col min="1205" max="1205" width="11" bestFit="1" customWidth="1"/>
    <col min="1206" max="1206" width="8" bestFit="1" customWidth="1"/>
    <col min="1207" max="1207" width="9" bestFit="1" customWidth="1"/>
    <col min="1208" max="1208" width="8" bestFit="1" customWidth="1"/>
    <col min="1209" max="1209" width="9" bestFit="1" customWidth="1"/>
    <col min="1210" max="1211" width="8" bestFit="1" customWidth="1"/>
    <col min="1212" max="1212" width="9" bestFit="1" customWidth="1"/>
    <col min="1213" max="1213" width="8" bestFit="1" customWidth="1"/>
    <col min="1214" max="1214" width="9" bestFit="1" customWidth="1"/>
    <col min="1215" max="1215" width="8" bestFit="1" customWidth="1"/>
    <col min="1216" max="1216" width="9" bestFit="1" customWidth="1"/>
    <col min="1217" max="1223" width="8" bestFit="1" customWidth="1"/>
    <col min="1224" max="1225" width="9" bestFit="1" customWidth="1"/>
    <col min="1226" max="1227" width="8" bestFit="1" customWidth="1"/>
    <col min="1228" max="1228" width="9" bestFit="1" customWidth="1"/>
    <col min="1229" max="1235" width="8" bestFit="1" customWidth="1"/>
    <col min="1236" max="1236" width="9" bestFit="1" customWidth="1"/>
    <col min="1237" max="1238" width="8" bestFit="1" customWidth="1"/>
    <col min="1239" max="1239" width="9" bestFit="1" customWidth="1"/>
    <col min="1240" max="1245" width="8" bestFit="1" customWidth="1"/>
    <col min="1246" max="1246" width="9" bestFit="1" customWidth="1"/>
    <col min="1247" max="1249" width="8" bestFit="1" customWidth="1"/>
    <col min="1250" max="1250" width="11" bestFit="1" customWidth="1"/>
    <col min="1251" max="1253" width="8" bestFit="1" customWidth="1"/>
    <col min="1254" max="1254" width="11" bestFit="1" customWidth="1"/>
    <col min="1255" max="1255" width="9" bestFit="1" customWidth="1"/>
    <col min="1256" max="1262" width="8" bestFit="1" customWidth="1"/>
    <col min="1263" max="1263" width="9" bestFit="1" customWidth="1"/>
    <col min="1264" max="1264" width="8" bestFit="1" customWidth="1"/>
    <col min="1265" max="1265" width="9" bestFit="1" customWidth="1"/>
    <col min="1266" max="1267" width="8" bestFit="1" customWidth="1"/>
    <col min="1268" max="1269" width="9" bestFit="1" customWidth="1"/>
    <col min="1270" max="1270" width="8" bestFit="1" customWidth="1"/>
    <col min="1271" max="1271" width="9" bestFit="1" customWidth="1"/>
    <col min="1272" max="1274" width="8" bestFit="1" customWidth="1"/>
    <col min="1275" max="1276" width="9" bestFit="1" customWidth="1"/>
    <col min="1277" max="1279" width="8" bestFit="1" customWidth="1"/>
    <col min="1280" max="1280" width="11" bestFit="1" customWidth="1"/>
    <col min="1281" max="1282" width="9" bestFit="1" customWidth="1"/>
    <col min="1283" max="1284" width="8" bestFit="1" customWidth="1"/>
    <col min="1285" max="1285" width="11" bestFit="1" customWidth="1"/>
    <col min="1286" max="1286" width="8" bestFit="1" customWidth="1"/>
    <col min="1287" max="1287" width="9" bestFit="1" customWidth="1"/>
    <col min="1288" max="1289" width="8" bestFit="1" customWidth="1"/>
    <col min="1290" max="1291" width="9" bestFit="1" customWidth="1"/>
    <col min="1292" max="1292" width="8" bestFit="1" customWidth="1"/>
    <col min="1293" max="1293" width="9" bestFit="1" customWidth="1"/>
    <col min="1294" max="1301" width="8" bestFit="1" customWidth="1"/>
    <col min="1302" max="1303" width="9" bestFit="1" customWidth="1"/>
    <col min="1304" max="1304" width="8" bestFit="1" customWidth="1"/>
    <col min="1305" max="1305" width="9" bestFit="1" customWidth="1"/>
    <col min="1306" max="1307" width="8" bestFit="1" customWidth="1"/>
    <col min="1308" max="1308" width="9" bestFit="1" customWidth="1"/>
    <col min="1309" max="1315" width="8" bestFit="1" customWidth="1"/>
    <col min="1316" max="1316" width="9" bestFit="1" customWidth="1"/>
    <col min="1317" max="1317" width="11" bestFit="1" customWidth="1"/>
    <col min="1318" max="1320" width="8" bestFit="1" customWidth="1"/>
    <col min="1321" max="1322" width="9" bestFit="1" customWidth="1"/>
    <col min="1323" max="1323" width="8" bestFit="1" customWidth="1"/>
    <col min="1324" max="1324" width="9" bestFit="1" customWidth="1"/>
    <col min="1325" max="1327" width="8" bestFit="1" customWidth="1"/>
    <col min="1328" max="1328" width="9" bestFit="1" customWidth="1"/>
    <col min="1329" max="1333" width="8" bestFit="1" customWidth="1"/>
    <col min="1334" max="1335" width="9" bestFit="1" customWidth="1"/>
    <col min="1336" max="1341" width="8" bestFit="1" customWidth="1"/>
    <col min="1342" max="1342" width="11" bestFit="1" customWidth="1"/>
    <col min="1343" max="1350" width="8" bestFit="1" customWidth="1"/>
    <col min="1351" max="1351" width="9" bestFit="1" customWidth="1"/>
    <col min="1352" max="1355" width="8" bestFit="1" customWidth="1"/>
    <col min="1356" max="1356" width="9" bestFit="1" customWidth="1"/>
    <col min="1357" max="1358" width="8" bestFit="1" customWidth="1"/>
    <col min="1359" max="1359" width="11" bestFit="1" customWidth="1"/>
    <col min="1360" max="1361" width="8" bestFit="1" customWidth="1"/>
    <col min="1362" max="1362" width="9" bestFit="1" customWidth="1"/>
    <col min="1363" max="1364" width="8" bestFit="1" customWidth="1"/>
    <col min="1365" max="1366" width="9" bestFit="1" customWidth="1"/>
    <col min="1367" max="1370" width="8" bestFit="1" customWidth="1"/>
    <col min="1371" max="1372" width="9" bestFit="1" customWidth="1"/>
    <col min="1373" max="1376" width="8" bestFit="1" customWidth="1"/>
    <col min="1377" max="1377" width="9" bestFit="1" customWidth="1"/>
    <col min="1378" max="1379" width="8" bestFit="1" customWidth="1"/>
    <col min="1380" max="1380" width="11" bestFit="1" customWidth="1"/>
    <col min="1381" max="1381" width="8" bestFit="1" customWidth="1"/>
    <col min="1382" max="1382" width="9" bestFit="1" customWidth="1"/>
    <col min="1383" max="1383" width="8" bestFit="1" customWidth="1"/>
    <col min="1384" max="1385" width="9" bestFit="1" customWidth="1"/>
    <col min="1386" max="1386" width="8" bestFit="1" customWidth="1"/>
    <col min="1387" max="1388" width="9" bestFit="1" customWidth="1"/>
    <col min="1389" max="1397" width="8" bestFit="1" customWidth="1"/>
    <col min="1398" max="1398" width="9" bestFit="1" customWidth="1"/>
    <col min="1399" max="1403" width="8" bestFit="1" customWidth="1"/>
    <col min="1404" max="1404" width="9" bestFit="1" customWidth="1"/>
    <col min="1405" max="1405" width="8" bestFit="1" customWidth="1"/>
    <col min="1406" max="1406" width="11" bestFit="1" customWidth="1"/>
    <col min="1407" max="1408" width="8" bestFit="1" customWidth="1"/>
    <col min="1409" max="1409" width="9" bestFit="1" customWidth="1"/>
    <col min="1410" max="1411" width="8" bestFit="1" customWidth="1"/>
    <col min="1412" max="1412" width="9" bestFit="1" customWidth="1"/>
    <col min="1413" max="1413" width="8" bestFit="1" customWidth="1"/>
    <col min="1414" max="1414" width="9" bestFit="1" customWidth="1"/>
    <col min="1415" max="1422" width="8" bestFit="1" customWidth="1"/>
    <col min="1423" max="1423" width="9" bestFit="1" customWidth="1"/>
    <col min="1424" max="1428" width="8" bestFit="1" customWidth="1"/>
    <col min="1429" max="1429" width="9" bestFit="1" customWidth="1"/>
    <col min="1430" max="1430" width="11" bestFit="1" customWidth="1"/>
    <col min="1431" max="1431" width="8" bestFit="1" customWidth="1"/>
    <col min="1432" max="1432" width="9" bestFit="1" customWidth="1"/>
    <col min="1433" max="1436" width="8" bestFit="1" customWidth="1"/>
    <col min="1437" max="1437" width="9" bestFit="1" customWidth="1"/>
    <col min="1438" max="1439" width="8" bestFit="1" customWidth="1"/>
    <col min="1440" max="1440" width="9" bestFit="1" customWidth="1"/>
    <col min="1441" max="1441" width="8" bestFit="1" customWidth="1"/>
    <col min="1442" max="1442" width="9" bestFit="1" customWidth="1"/>
    <col min="1443" max="1451" width="8" bestFit="1" customWidth="1"/>
    <col min="1452" max="1452" width="9" bestFit="1" customWidth="1"/>
    <col min="1453" max="1454" width="8" bestFit="1" customWidth="1"/>
    <col min="1455" max="1455" width="9" bestFit="1" customWidth="1"/>
    <col min="1456" max="1459" width="8" bestFit="1" customWidth="1"/>
    <col min="1460" max="1460" width="9" bestFit="1" customWidth="1"/>
    <col min="1461" max="1461" width="8" bestFit="1" customWidth="1"/>
    <col min="1462" max="1462" width="11" bestFit="1" customWidth="1"/>
    <col min="1463" max="1470" width="8" bestFit="1" customWidth="1"/>
    <col min="1471" max="1473" width="9" bestFit="1" customWidth="1"/>
    <col min="1474" max="1474" width="11" bestFit="1" customWidth="1"/>
    <col min="1475" max="1480" width="8" bestFit="1" customWidth="1"/>
    <col min="1481" max="1481" width="9" bestFit="1" customWidth="1"/>
    <col min="1482" max="1484" width="8" bestFit="1" customWidth="1"/>
    <col min="1485" max="1485" width="9" bestFit="1" customWidth="1"/>
    <col min="1486" max="1489" width="8" bestFit="1" customWidth="1"/>
    <col min="1490" max="1490" width="9" bestFit="1" customWidth="1"/>
    <col min="1491" max="1491" width="8" bestFit="1" customWidth="1"/>
    <col min="1492" max="1492" width="11" bestFit="1" customWidth="1"/>
    <col min="1493" max="1494" width="8" bestFit="1" customWidth="1"/>
    <col min="1495" max="1495" width="9" bestFit="1" customWidth="1"/>
    <col min="1496" max="1508" width="8" bestFit="1" customWidth="1"/>
    <col min="1509" max="1509" width="9" bestFit="1" customWidth="1"/>
    <col min="1510" max="1514" width="8" bestFit="1" customWidth="1"/>
    <col min="1515" max="1515" width="9" bestFit="1" customWidth="1"/>
    <col min="1516" max="1516" width="8" bestFit="1" customWidth="1"/>
    <col min="1517" max="1517" width="11" bestFit="1" customWidth="1"/>
    <col min="1518" max="1518" width="8" bestFit="1" customWidth="1"/>
    <col min="1519" max="1519" width="9" bestFit="1" customWidth="1"/>
    <col min="1520" max="1531" width="8" bestFit="1" customWidth="1"/>
    <col min="1532" max="1533" width="9" bestFit="1" customWidth="1"/>
    <col min="1534" max="1534" width="8" bestFit="1" customWidth="1"/>
    <col min="1535" max="1535" width="9" bestFit="1" customWidth="1"/>
    <col min="1536" max="1538" width="8" bestFit="1" customWidth="1"/>
    <col min="1539" max="1539" width="11" bestFit="1" customWidth="1"/>
    <col min="1540" max="1551" width="8" bestFit="1" customWidth="1"/>
    <col min="1552" max="1554" width="9" bestFit="1" customWidth="1"/>
    <col min="1555" max="1555" width="8" bestFit="1" customWidth="1"/>
    <col min="1556" max="1556" width="9" bestFit="1" customWidth="1"/>
    <col min="1557" max="1568" width="8" bestFit="1" customWidth="1"/>
    <col min="1569" max="1569" width="9" bestFit="1" customWidth="1"/>
    <col min="1570" max="1570" width="8" bestFit="1" customWidth="1"/>
    <col min="1571" max="1571" width="11" bestFit="1" customWidth="1"/>
    <col min="1572" max="1573" width="8" bestFit="1" customWidth="1"/>
    <col min="1574" max="1574" width="9" bestFit="1" customWidth="1"/>
    <col min="1575" max="1576" width="8" bestFit="1" customWidth="1"/>
    <col min="1577" max="1577" width="11" bestFit="1" customWidth="1"/>
    <col min="1578" max="1583" width="8" bestFit="1" customWidth="1"/>
    <col min="1584" max="1584" width="9" bestFit="1" customWidth="1"/>
    <col min="1585" max="1586" width="8" bestFit="1" customWidth="1"/>
    <col min="1587" max="1588" width="11" bestFit="1" customWidth="1"/>
    <col min="1589" max="1592" width="8" bestFit="1" customWidth="1"/>
    <col min="1593" max="1593" width="9" bestFit="1" customWidth="1"/>
    <col min="1594" max="1599" width="8" bestFit="1" customWidth="1"/>
    <col min="1600" max="1601" width="9" bestFit="1" customWidth="1"/>
    <col min="1602" max="1605" width="8" bestFit="1" customWidth="1"/>
    <col min="1606" max="1607" width="9" bestFit="1" customWidth="1"/>
    <col min="1608" max="1609" width="8" bestFit="1" customWidth="1"/>
    <col min="1610" max="1611" width="9" bestFit="1" customWidth="1"/>
    <col min="1612" max="1614" width="8" bestFit="1" customWidth="1"/>
    <col min="1615" max="1615" width="9" bestFit="1" customWidth="1"/>
    <col min="1616" max="1618" width="8" bestFit="1" customWidth="1"/>
    <col min="1619" max="1619" width="9" bestFit="1" customWidth="1"/>
    <col min="1620" max="1620" width="8" bestFit="1" customWidth="1"/>
    <col min="1621" max="1621" width="9" bestFit="1" customWidth="1"/>
    <col min="1622" max="1626" width="8" bestFit="1" customWidth="1"/>
    <col min="1627" max="1627" width="11" bestFit="1" customWidth="1"/>
    <col min="1628" max="1628" width="8" bestFit="1" customWidth="1"/>
    <col min="1629" max="1629" width="9" bestFit="1" customWidth="1"/>
    <col min="1630" max="1630" width="11" bestFit="1" customWidth="1"/>
    <col min="1631" max="1631" width="8" bestFit="1" customWidth="1"/>
    <col min="1632" max="1632" width="9" bestFit="1" customWidth="1"/>
    <col min="1633" max="1636" width="8" bestFit="1" customWidth="1"/>
    <col min="1637" max="1638" width="9" bestFit="1" customWidth="1"/>
    <col min="1639" max="1641" width="8" bestFit="1" customWidth="1"/>
    <col min="1642" max="1642" width="9" bestFit="1" customWidth="1"/>
    <col min="1643" max="1643" width="8" bestFit="1" customWidth="1"/>
    <col min="1644" max="1644" width="9" bestFit="1" customWidth="1"/>
    <col min="1645" max="1645" width="8" bestFit="1" customWidth="1"/>
    <col min="1646" max="1646" width="9" bestFit="1" customWidth="1"/>
    <col min="1647" max="1648" width="8" bestFit="1" customWidth="1"/>
    <col min="1649" max="1649" width="9" bestFit="1" customWidth="1"/>
    <col min="1650" max="1650" width="8" bestFit="1" customWidth="1"/>
    <col min="1651" max="1652" width="9" bestFit="1" customWidth="1"/>
    <col min="1653" max="1653" width="8" bestFit="1" customWidth="1"/>
    <col min="1654" max="1654" width="9" bestFit="1" customWidth="1"/>
    <col min="1655" max="1655" width="8" bestFit="1" customWidth="1"/>
    <col min="1656" max="1656" width="11" bestFit="1" customWidth="1"/>
    <col min="1657" max="1660" width="8" bestFit="1" customWidth="1"/>
    <col min="1661" max="1661" width="9" bestFit="1" customWidth="1"/>
    <col min="1662" max="1662" width="8" bestFit="1" customWidth="1"/>
    <col min="1663" max="1663" width="9" bestFit="1" customWidth="1"/>
    <col min="1664" max="1668" width="8" bestFit="1" customWidth="1"/>
    <col min="1669" max="1669" width="9" bestFit="1" customWidth="1"/>
    <col min="1670" max="1671" width="8" bestFit="1" customWidth="1"/>
    <col min="1672" max="1672" width="9" bestFit="1" customWidth="1"/>
    <col min="1673" max="1675" width="8" bestFit="1" customWidth="1"/>
    <col min="1676" max="1676" width="9" bestFit="1" customWidth="1"/>
    <col min="1677" max="1677" width="11" bestFit="1" customWidth="1"/>
    <col min="1678" max="1679" width="9" bestFit="1" customWidth="1"/>
    <col min="1680" max="1680" width="8" bestFit="1" customWidth="1"/>
    <col min="1681" max="1681" width="11" bestFit="1" customWidth="1"/>
    <col min="1682" max="1682" width="9" bestFit="1" customWidth="1"/>
    <col min="1683" max="1692" width="8" bestFit="1" customWidth="1"/>
    <col min="1693" max="1693" width="9" bestFit="1" customWidth="1"/>
    <col min="1694" max="1699" width="8" bestFit="1" customWidth="1"/>
    <col min="1700" max="1700" width="11" bestFit="1" customWidth="1"/>
    <col min="1701" max="1704" width="8" bestFit="1" customWidth="1"/>
    <col min="1705" max="1705" width="9" bestFit="1" customWidth="1"/>
    <col min="1706" max="1706" width="8" bestFit="1" customWidth="1"/>
    <col min="1707" max="1709" width="9" bestFit="1" customWidth="1"/>
    <col min="1710" max="1712" width="8" bestFit="1" customWidth="1"/>
    <col min="1713" max="1713" width="11" bestFit="1" customWidth="1"/>
    <col min="1714" max="1715" width="8" bestFit="1" customWidth="1"/>
    <col min="1716" max="1716" width="9" bestFit="1" customWidth="1"/>
    <col min="1717" max="1720" width="8" bestFit="1" customWidth="1"/>
    <col min="1721" max="1721" width="9" bestFit="1" customWidth="1"/>
    <col min="1722" max="1725" width="8" bestFit="1" customWidth="1"/>
    <col min="1726" max="1726" width="11" bestFit="1" customWidth="1"/>
    <col min="1727" max="1727" width="9" bestFit="1" customWidth="1"/>
    <col min="1728" max="1730" width="8" bestFit="1" customWidth="1"/>
    <col min="1731" max="1731" width="9" bestFit="1" customWidth="1"/>
    <col min="1732" max="1735" width="8" bestFit="1" customWidth="1"/>
    <col min="1736" max="1737" width="11" bestFit="1" customWidth="1"/>
    <col min="1738" max="1742" width="8" bestFit="1" customWidth="1"/>
    <col min="1743" max="1743" width="11" bestFit="1" customWidth="1"/>
    <col min="1744" max="1745" width="8" bestFit="1" customWidth="1"/>
    <col min="1746" max="1746" width="9" bestFit="1" customWidth="1"/>
    <col min="1747" max="1753" width="8" bestFit="1" customWidth="1"/>
    <col min="1754" max="1754" width="9" bestFit="1" customWidth="1"/>
    <col min="1755" max="1756" width="8" bestFit="1" customWidth="1"/>
    <col min="1757" max="1762" width="9" bestFit="1" customWidth="1"/>
    <col min="1763" max="1764" width="8" bestFit="1" customWidth="1"/>
    <col min="1765" max="1765" width="9" bestFit="1" customWidth="1"/>
    <col min="1766" max="1768" width="8" bestFit="1" customWidth="1"/>
    <col min="1769" max="1769" width="9" bestFit="1" customWidth="1"/>
    <col min="1770" max="1773" width="8" bestFit="1" customWidth="1"/>
    <col min="1774" max="1774" width="9" bestFit="1" customWidth="1"/>
    <col min="1775" max="1775" width="8" bestFit="1" customWidth="1"/>
    <col min="1776" max="1776" width="9" bestFit="1" customWidth="1"/>
    <col min="1777" max="1781" width="8" bestFit="1" customWidth="1"/>
    <col min="1782" max="1782" width="9" bestFit="1" customWidth="1"/>
    <col min="1783" max="1783" width="8" bestFit="1" customWidth="1"/>
    <col min="1784" max="1784" width="9" bestFit="1" customWidth="1"/>
    <col min="1785" max="1786" width="8" bestFit="1" customWidth="1"/>
    <col min="1787" max="1787" width="9" bestFit="1" customWidth="1"/>
    <col min="1788" max="1788" width="8" bestFit="1" customWidth="1"/>
    <col min="1789" max="1789" width="9" bestFit="1" customWidth="1"/>
    <col min="1790" max="1790" width="8" bestFit="1" customWidth="1"/>
    <col min="1791" max="1791" width="9" bestFit="1" customWidth="1"/>
    <col min="1792" max="1795" width="8" bestFit="1" customWidth="1"/>
    <col min="1796" max="1797" width="9" bestFit="1" customWidth="1"/>
    <col min="1798" max="1798" width="8" bestFit="1" customWidth="1"/>
    <col min="1799" max="1799" width="9" bestFit="1" customWidth="1"/>
    <col min="1800" max="1801" width="8" bestFit="1" customWidth="1"/>
    <col min="1802" max="1802" width="9" bestFit="1" customWidth="1"/>
    <col min="1803" max="1803" width="8" bestFit="1" customWidth="1"/>
    <col min="1804" max="1805" width="9" bestFit="1" customWidth="1"/>
    <col min="1806" max="1812" width="8" bestFit="1" customWidth="1"/>
    <col min="1813" max="1813" width="9" bestFit="1" customWidth="1"/>
    <col min="1814" max="1814" width="8" bestFit="1" customWidth="1"/>
    <col min="1815" max="1816" width="9" bestFit="1" customWidth="1"/>
    <col min="1817" max="1825" width="8" bestFit="1" customWidth="1"/>
    <col min="1826" max="1826" width="9" bestFit="1" customWidth="1"/>
    <col min="1827" max="1828" width="8" bestFit="1" customWidth="1"/>
    <col min="1829" max="1829" width="9" bestFit="1" customWidth="1"/>
    <col min="1830" max="1832" width="8" bestFit="1" customWidth="1"/>
    <col min="1833" max="1833" width="9" bestFit="1" customWidth="1"/>
    <col min="1834" max="1836" width="8" bestFit="1" customWidth="1"/>
    <col min="1837" max="1837" width="9" bestFit="1" customWidth="1"/>
    <col min="1838" max="1838" width="11" bestFit="1" customWidth="1"/>
    <col min="1839" max="1839" width="9" bestFit="1" customWidth="1"/>
    <col min="1840" max="1847" width="8" bestFit="1" customWidth="1"/>
    <col min="1848" max="1849" width="9" bestFit="1" customWidth="1"/>
    <col min="1850" max="1850" width="11" bestFit="1" customWidth="1"/>
    <col min="1851" max="1855" width="8" bestFit="1" customWidth="1"/>
    <col min="1856" max="1856" width="9" bestFit="1" customWidth="1"/>
    <col min="1857" max="1857" width="14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1846</v>
      </c>
      <c r="F1" t="s">
        <v>1849</v>
      </c>
      <c r="G1" t="s">
        <v>1848</v>
      </c>
      <c r="H1" t="s">
        <v>1856</v>
      </c>
      <c r="I1" t="s">
        <v>1841</v>
      </c>
      <c r="J1" t="s">
        <v>1842</v>
      </c>
      <c r="K1" t="s">
        <v>1843</v>
      </c>
      <c r="M1" t="s">
        <v>1844</v>
      </c>
      <c r="N1" t="s">
        <v>1845</v>
      </c>
      <c r="O1" t="s">
        <v>1847</v>
      </c>
      <c r="R1" s="12"/>
      <c r="S1" s="13"/>
      <c r="T1" s="14"/>
    </row>
    <row r="2" spans="1:23" ht="18" x14ac:dyDescent="0.35">
      <c r="A2" s="9" t="s">
        <v>4</v>
      </c>
      <c r="B2" s="1">
        <v>42919</v>
      </c>
      <c r="C2" s="2">
        <v>0.33673611111111112</v>
      </c>
      <c r="D2" s="2">
        <v>0.34821759259259261</v>
      </c>
      <c r="E2">
        <f>DAY(telefony[[#This Row],[data]])</f>
        <v>3</v>
      </c>
      <c r="F2">
        <f>IF(LEN(telefony[[#This Row],[nr]])=8,1,0)</f>
        <v>0</v>
      </c>
      <c r="G2">
        <f>IF(LEN(telefony[[#This Row],[nr]])=7,1,0)</f>
        <v>1</v>
      </c>
      <c r="H2" s="9">
        <f>IF(LEN(telefony[[#This Row],[nr]])&gt;=10,1,0)</f>
        <v>0</v>
      </c>
      <c r="I2" s="9" t="s">
        <v>5</v>
      </c>
      <c r="J2" s="25">
        <f>COUNTIF(telefony[nr],I2)</f>
        <v>8</v>
      </c>
      <c r="K2" s="25" t="str">
        <f>_xlnm.Extract</f>
        <v>4546455</v>
      </c>
      <c r="M2" t="str">
        <f>IF(LEN(telefony[[#This Row],[nr]])=7,telefony[[#This Row],[nr]],"")</f>
        <v>3539762</v>
      </c>
      <c r="N2" t="str">
        <f>IF(LEN(telefony[[#This Row],[nr]])=8,telefony[[#This Row],[nr]],"")</f>
        <v/>
      </c>
      <c r="R2" s="15"/>
      <c r="S2" s="16"/>
      <c r="T2" s="17"/>
    </row>
    <row r="3" spans="1:23" ht="18" x14ac:dyDescent="0.35">
      <c r="A3" s="9" t="s">
        <v>5</v>
      </c>
      <c r="B3" s="1">
        <v>42919</v>
      </c>
      <c r="C3" s="2">
        <v>0.34037037037037038</v>
      </c>
      <c r="D3" s="2">
        <v>0.34983796296296299</v>
      </c>
      <c r="E3">
        <f>DAY(telefony[[#This Row],[data]])</f>
        <v>3</v>
      </c>
      <c r="F3">
        <f>IF(LEN(telefony[[#This Row],[nr]])=8,1,0)</f>
        <v>0</v>
      </c>
      <c r="G3">
        <f>IF(LEN(telefony[[#This Row],[nr]])=7,1,0)</f>
        <v>1</v>
      </c>
      <c r="H3" s="9">
        <f>IF(LEN(telefony[[#This Row],[nr]])&gt;=10,1,0)</f>
        <v>0</v>
      </c>
      <c r="I3" s="9" t="s">
        <v>68</v>
      </c>
      <c r="J3" s="25">
        <f>COUNTIF(telefony[nr],I3)</f>
        <v>7</v>
      </c>
      <c r="K3" s="25" t="str">
        <f>I3</f>
        <v>3505978</v>
      </c>
      <c r="M3" t="str">
        <f>IF(LEN(telefony[[#This Row],[nr]])=7,telefony[[#This Row],[nr]],"")</f>
        <v>4546455</v>
      </c>
      <c r="N3" t="str">
        <f>IF(LEN(telefony[[#This Row],[nr]])=8,telefony[[#This Row],[nr]],"")</f>
        <v/>
      </c>
      <c r="R3" s="15"/>
      <c r="S3" s="16"/>
      <c r="T3" s="17"/>
      <c r="V3" s="21" t="s">
        <v>1838</v>
      </c>
      <c r="W3" t="s">
        <v>1840</v>
      </c>
    </row>
    <row r="4" spans="1:23" ht="18" x14ac:dyDescent="0.35">
      <c r="A4" s="9" t="s">
        <v>5</v>
      </c>
      <c r="B4" s="1">
        <v>42919</v>
      </c>
      <c r="C4" s="2">
        <v>0.34042824074074074</v>
      </c>
      <c r="D4" s="2">
        <v>0.35046296296296298</v>
      </c>
      <c r="E4">
        <f>DAY(telefony[[#This Row],[data]])</f>
        <v>3</v>
      </c>
      <c r="F4">
        <f>IF(LEN(telefony[[#This Row],[nr]])=8,1,0)</f>
        <v>0</v>
      </c>
      <c r="G4">
        <f>IF(LEN(telefony[[#This Row],[nr]])=7,1,0)</f>
        <v>1</v>
      </c>
      <c r="H4" s="9">
        <f>IF(LEN(telefony[[#This Row],[nr]])&gt;=10,1,0)</f>
        <v>0</v>
      </c>
      <c r="I4" s="9" t="s">
        <v>45</v>
      </c>
      <c r="J4" s="25">
        <f>COUNTIF(telefony[nr],I4)</f>
        <v>6</v>
      </c>
      <c r="K4" s="25" t="str">
        <f>I4</f>
        <v>4657345</v>
      </c>
      <c r="M4" t="str">
        <f>IF(LEN(telefony[[#This Row],[nr]])=7,telefony[[#This Row],[nr]],"")</f>
        <v>4546455</v>
      </c>
      <c r="N4" t="str">
        <f>IF(LEN(telefony[[#This Row],[nr]])=8,telefony[[#This Row],[nr]],"")</f>
        <v/>
      </c>
      <c r="R4" s="15"/>
      <c r="S4" s="16"/>
      <c r="T4" s="17"/>
      <c r="V4" s="22" t="s">
        <v>1753</v>
      </c>
      <c r="W4" s="9">
        <v>0</v>
      </c>
    </row>
    <row r="5" spans="1:23" x14ac:dyDescent="0.3">
      <c r="A5" s="9" t="s">
        <v>6</v>
      </c>
      <c r="B5" s="1">
        <v>42919</v>
      </c>
      <c r="C5" s="2">
        <v>0.34362268518518518</v>
      </c>
      <c r="D5" s="2">
        <v>0.3482986111111111</v>
      </c>
      <c r="E5">
        <f>DAY(telefony[[#This Row],[data]])</f>
        <v>3</v>
      </c>
      <c r="F5">
        <f>IF(LEN(telefony[[#This Row],[nr]])=8,1,0)</f>
        <v>0</v>
      </c>
      <c r="G5">
        <f>IF(LEN(telefony[[#This Row],[nr]])=7,1,0)</f>
        <v>1</v>
      </c>
      <c r="H5" s="9">
        <f>IF(LEN(telefony[[#This Row],[nr]])&gt;=10,1,0)</f>
        <v>0</v>
      </c>
      <c r="I5" s="9" t="s">
        <v>20</v>
      </c>
      <c r="J5">
        <f>COUNTIF(telefony[nr],I5)</f>
        <v>5</v>
      </c>
      <c r="M5" t="str">
        <f>IF(LEN(telefony[[#This Row],[nr]])=7,telefony[[#This Row],[nr]],"")</f>
        <v>6900303</v>
      </c>
      <c r="N5" t="str">
        <f>IF(LEN(telefony[[#This Row],[nr]])=8,telefony[[#This Row],[nr]],"")</f>
        <v/>
      </c>
      <c r="R5" s="15"/>
      <c r="S5" s="16"/>
      <c r="T5" s="17"/>
      <c r="V5" s="22" t="s">
        <v>1042</v>
      </c>
      <c r="W5" s="9">
        <v>0</v>
      </c>
    </row>
    <row r="6" spans="1:23" x14ac:dyDescent="0.3">
      <c r="A6" s="9" t="s">
        <v>7</v>
      </c>
      <c r="B6" s="1">
        <v>42919</v>
      </c>
      <c r="C6" s="2">
        <v>0.34399305555555554</v>
      </c>
      <c r="D6" s="2">
        <v>0.34872685185185187</v>
      </c>
      <c r="E6">
        <f>DAY(telefony[[#This Row],[data]])</f>
        <v>3</v>
      </c>
      <c r="F6">
        <f>IF(LEN(telefony[[#This Row],[nr]])=8,1,0)</f>
        <v>0</v>
      </c>
      <c r="G6">
        <f>IF(LEN(telefony[[#This Row],[nr]])=7,1,0)</f>
        <v>1</v>
      </c>
      <c r="H6" s="9">
        <f>IF(LEN(telefony[[#This Row],[nr]])&gt;=10,1,0)</f>
        <v>0</v>
      </c>
      <c r="I6" s="9" t="s">
        <v>843</v>
      </c>
      <c r="J6">
        <f>COUNTIF(telefony[nr],I6)</f>
        <v>5</v>
      </c>
      <c r="M6" t="str">
        <f>IF(LEN(telefony[[#This Row],[nr]])=7,telefony[[#This Row],[nr]],"")</f>
        <v>4250194</v>
      </c>
      <c r="N6" t="str">
        <f>IF(LEN(telefony[[#This Row],[nr]])=8,telefony[[#This Row],[nr]],"")</f>
        <v/>
      </c>
      <c r="R6" s="15"/>
      <c r="S6" s="16"/>
      <c r="T6" s="17"/>
      <c r="V6" s="22" t="s">
        <v>917</v>
      </c>
      <c r="W6" s="9">
        <v>0</v>
      </c>
    </row>
    <row r="7" spans="1:23" x14ac:dyDescent="0.3">
      <c r="A7" s="9" t="s">
        <v>8</v>
      </c>
      <c r="B7" s="1">
        <v>42919</v>
      </c>
      <c r="C7" s="2">
        <v>0.3460185185185185</v>
      </c>
      <c r="D7" s="2">
        <v>0.34969907407407408</v>
      </c>
      <c r="E7">
        <f>DAY(telefony[[#This Row],[data]])</f>
        <v>3</v>
      </c>
      <c r="F7">
        <f>IF(LEN(telefony[[#This Row],[nr]])=8,1,0)</f>
        <v>1</v>
      </c>
      <c r="G7">
        <f>IF(LEN(telefony[[#This Row],[nr]])=7,1,0)</f>
        <v>0</v>
      </c>
      <c r="H7" s="9">
        <f>IF(LEN(telefony[[#This Row],[nr]])&gt;=10,1,0)</f>
        <v>0</v>
      </c>
      <c r="I7" s="9" t="s">
        <v>44</v>
      </c>
      <c r="J7">
        <f>COUNTIF(telefony[nr],I7)</f>
        <v>4</v>
      </c>
      <c r="M7" t="str">
        <f>IF(LEN(telefony[[#This Row],[nr]])=7,telefony[[#This Row],[nr]],"")</f>
        <v/>
      </c>
      <c r="N7" t="str">
        <f>IF(LEN(telefony[[#This Row],[nr]])=8,telefony[[#This Row],[nr]],"")</f>
        <v>54586484</v>
      </c>
      <c r="R7" s="15"/>
      <c r="S7" s="16"/>
      <c r="T7" s="17"/>
      <c r="V7" s="22" t="s">
        <v>1162</v>
      </c>
      <c r="W7" s="9">
        <v>0</v>
      </c>
    </row>
    <row r="8" spans="1:23" x14ac:dyDescent="0.3">
      <c r="A8" s="9" t="s">
        <v>9</v>
      </c>
      <c r="B8" s="1">
        <v>42919</v>
      </c>
      <c r="C8" s="2">
        <v>0.34880787037037037</v>
      </c>
      <c r="D8" s="2">
        <v>0.35023148148148148</v>
      </c>
      <c r="E8">
        <f>DAY(telefony[[#This Row],[data]])</f>
        <v>3</v>
      </c>
      <c r="F8">
        <f>IF(LEN(telefony[[#This Row],[nr]])=8,1,0)</f>
        <v>1</v>
      </c>
      <c r="G8">
        <f>IF(LEN(telefony[[#This Row],[nr]])=7,1,0)</f>
        <v>0</v>
      </c>
      <c r="H8" s="9">
        <f>IF(LEN(telefony[[#This Row],[nr]])&gt;=10,1,0)</f>
        <v>0</v>
      </c>
      <c r="I8" s="9" t="s">
        <v>57</v>
      </c>
      <c r="J8">
        <f>COUNTIF(telefony[nr],I8)</f>
        <v>4</v>
      </c>
      <c r="M8" t="str">
        <f>IF(LEN(telefony[[#This Row],[nr]])=7,telefony[[#This Row],[nr]],"")</f>
        <v/>
      </c>
      <c r="N8" t="str">
        <f>IF(LEN(telefony[[#This Row],[nr]])=8,telefony[[#This Row],[nr]],"")</f>
        <v>26204415</v>
      </c>
      <c r="R8" s="15"/>
      <c r="S8" s="16"/>
      <c r="T8" s="17"/>
      <c r="V8" s="22" t="s">
        <v>1645</v>
      </c>
      <c r="W8" s="9">
        <v>0</v>
      </c>
    </row>
    <row r="9" spans="1:23" x14ac:dyDescent="0.3">
      <c r="A9" s="9" t="s">
        <v>10</v>
      </c>
      <c r="B9" s="1">
        <v>42919</v>
      </c>
      <c r="C9" s="2">
        <v>0.35322916666666665</v>
      </c>
      <c r="D9" s="2">
        <v>0.35968749999999999</v>
      </c>
      <c r="E9">
        <f>DAY(telefony[[#This Row],[data]])</f>
        <v>3</v>
      </c>
      <c r="F9">
        <f>IF(LEN(telefony[[#This Row],[nr]])=8,1,0)</f>
        <v>0</v>
      </c>
      <c r="G9">
        <f>IF(LEN(telefony[[#This Row],[nr]])=7,1,0)</f>
        <v>1</v>
      </c>
      <c r="H9" s="9">
        <f>IF(LEN(telefony[[#This Row],[nr]])&gt;=10,1,0)</f>
        <v>0</v>
      </c>
      <c r="I9" s="9" t="s">
        <v>126</v>
      </c>
      <c r="J9">
        <f>COUNTIF(telefony[nr],I9)</f>
        <v>4</v>
      </c>
      <c r="M9" t="str">
        <f>IF(LEN(telefony[[#This Row],[nr]])=7,telefony[[#This Row],[nr]],"")</f>
        <v>8596929</v>
      </c>
      <c r="N9" t="str">
        <f>IF(LEN(telefony[[#This Row],[nr]])=8,telefony[[#This Row],[nr]],"")</f>
        <v/>
      </c>
      <c r="R9" s="15"/>
      <c r="S9" s="16"/>
      <c r="T9" s="17"/>
      <c r="V9" s="22" t="s">
        <v>1830</v>
      </c>
      <c r="W9" s="9">
        <v>0</v>
      </c>
    </row>
    <row r="10" spans="1:23" x14ac:dyDescent="0.3">
      <c r="A10" s="9" t="s">
        <v>5</v>
      </c>
      <c r="B10" s="1">
        <v>42919</v>
      </c>
      <c r="C10" s="2">
        <v>0.35723379629629631</v>
      </c>
      <c r="D10" s="2">
        <v>0.36699074074074073</v>
      </c>
      <c r="E10">
        <f>DAY(telefony[[#This Row],[data]])</f>
        <v>3</v>
      </c>
      <c r="F10">
        <f>IF(LEN(telefony[[#This Row],[nr]])=8,1,0)</f>
        <v>0</v>
      </c>
      <c r="G10">
        <f>IF(LEN(telefony[[#This Row],[nr]])=7,1,0)</f>
        <v>1</v>
      </c>
      <c r="H10" s="9">
        <f>IF(LEN(telefony[[#This Row],[nr]])&gt;=10,1,0)</f>
        <v>0</v>
      </c>
      <c r="I10" s="9" t="s">
        <v>84</v>
      </c>
      <c r="J10">
        <f>COUNTIF(telefony[nr],I10)</f>
        <v>4</v>
      </c>
      <c r="M10" t="str">
        <f>IF(LEN(telefony[[#This Row],[nr]])=7,telefony[[#This Row],[nr]],"")</f>
        <v>4546455</v>
      </c>
      <c r="N10" t="str">
        <f>IF(LEN(telefony[[#This Row],[nr]])=8,telefony[[#This Row],[nr]],"")</f>
        <v/>
      </c>
      <c r="R10" s="15"/>
      <c r="S10" s="16"/>
      <c r="T10" s="17"/>
      <c r="V10" s="22" t="s">
        <v>1837</v>
      </c>
      <c r="W10" s="9">
        <v>0</v>
      </c>
    </row>
    <row r="11" spans="1:23" x14ac:dyDescent="0.3">
      <c r="A11" s="9" t="s">
        <v>11</v>
      </c>
      <c r="B11" s="1">
        <v>42919</v>
      </c>
      <c r="C11" s="2">
        <v>0.36178240740740741</v>
      </c>
      <c r="D11" s="2">
        <v>0.37260416666666668</v>
      </c>
      <c r="E11">
        <f>DAY(telefony[[#This Row],[data]])</f>
        <v>3</v>
      </c>
      <c r="F11">
        <f>IF(LEN(telefony[[#This Row],[nr]])=8,1,0)</f>
        <v>1</v>
      </c>
      <c r="G11">
        <f>IF(LEN(telefony[[#This Row],[nr]])=7,1,0)</f>
        <v>0</v>
      </c>
      <c r="H11" s="9">
        <f>IF(LEN(telefony[[#This Row],[nr]])&gt;=10,1,0)</f>
        <v>0</v>
      </c>
      <c r="I11" s="9" t="s">
        <v>250</v>
      </c>
      <c r="J11">
        <f>COUNTIF(telefony[nr],I11)</f>
        <v>4</v>
      </c>
      <c r="M11" t="str">
        <f>IF(LEN(telefony[[#This Row],[nr]])=7,telefony[[#This Row],[nr]],"")</f>
        <v/>
      </c>
      <c r="N11" t="str">
        <f>IF(LEN(telefony[[#This Row],[nr]])=8,telefony[[#This Row],[nr]],"")</f>
        <v>44937926</v>
      </c>
      <c r="R11" s="15"/>
      <c r="S11" s="16"/>
      <c r="T11" s="17"/>
      <c r="V11" s="22" t="s">
        <v>1215</v>
      </c>
      <c r="W11" s="9">
        <v>0</v>
      </c>
    </row>
    <row r="12" spans="1:23" x14ac:dyDescent="0.3">
      <c r="A12" s="9" t="s">
        <v>12</v>
      </c>
      <c r="B12" s="1">
        <v>42919</v>
      </c>
      <c r="C12" s="2">
        <v>0.36702546296296296</v>
      </c>
      <c r="D12" s="2">
        <v>0.37568287037037035</v>
      </c>
      <c r="E12">
        <f>DAY(telefony[[#This Row],[data]])</f>
        <v>3</v>
      </c>
      <c r="F12">
        <f>IF(LEN(telefony[[#This Row],[nr]])=8,1,0)</f>
        <v>0</v>
      </c>
      <c r="G12">
        <f>IF(LEN(telefony[[#This Row],[nr]])=7,1,0)</f>
        <v>1</v>
      </c>
      <c r="H12" s="9">
        <f>IF(LEN(telefony[[#This Row],[nr]])&gt;=10,1,0)</f>
        <v>0</v>
      </c>
      <c r="I12" s="9" t="s">
        <v>446</v>
      </c>
      <c r="J12">
        <f>COUNTIF(telefony[nr],I12)</f>
        <v>4</v>
      </c>
      <c r="M12" t="str">
        <f>IF(LEN(telefony[[#This Row],[nr]])=7,telefony[[#This Row],[nr]],"")</f>
        <v>5816822</v>
      </c>
      <c r="N12" t="str">
        <f>IF(LEN(telefony[[#This Row],[nr]])=8,telefony[[#This Row],[nr]],"")</f>
        <v/>
      </c>
      <c r="R12" s="15"/>
      <c r="S12" s="16"/>
      <c r="T12" s="17"/>
      <c r="V12" s="22" t="s">
        <v>1582</v>
      </c>
      <c r="W12" s="9">
        <v>0</v>
      </c>
    </row>
    <row r="13" spans="1:23" x14ac:dyDescent="0.3">
      <c r="A13" s="9" t="s">
        <v>13</v>
      </c>
      <c r="B13" s="1">
        <v>42919</v>
      </c>
      <c r="C13" s="2">
        <v>0.36861111111111111</v>
      </c>
      <c r="D13" s="2">
        <v>0.37554398148148149</v>
      </c>
      <c r="E13">
        <f>DAY(telefony[[#This Row],[data]])</f>
        <v>3</v>
      </c>
      <c r="F13">
        <f>IF(LEN(telefony[[#This Row],[nr]])=8,1,0)</f>
        <v>1</v>
      </c>
      <c r="G13">
        <f>IF(LEN(telefony[[#This Row],[nr]])=7,1,0)</f>
        <v>0</v>
      </c>
      <c r="H13" s="9">
        <f>IF(LEN(telefony[[#This Row],[nr]])&gt;=10,1,0)</f>
        <v>0</v>
      </c>
      <c r="I13" s="9" t="s">
        <v>593</v>
      </c>
      <c r="J13">
        <f>COUNTIF(telefony[nr],I13)</f>
        <v>4</v>
      </c>
      <c r="M13" t="str">
        <f>IF(LEN(telefony[[#This Row],[nr]])=7,telefony[[#This Row],[nr]],"")</f>
        <v/>
      </c>
      <c r="N13" t="str">
        <f>IF(LEN(telefony[[#This Row],[nr]])=8,telefony[[#This Row],[nr]],"")</f>
        <v>96191858</v>
      </c>
      <c r="R13" s="15"/>
      <c r="S13" s="16"/>
      <c r="T13" s="17"/>
      <c r="V13" s="22" t="s">
        <v>1642</v>
      </c>
      <c r="W13" s="9">
        <v>0</v>
      </c>
    </row>
    <row r="14" spans="1:23" x14ac:dyDescent="0.3">
      <c r="A14" s="9" t="s">
        <v>14</v>
      </c>
      <c r="B14" s="1">
        <v>42919</v>
      </c>
      <c r="C14" s="2">
        <v>0.37017361111111113</v>
      </c>
      <c r="D14" s="2">
        <v>0.37328703703703703</v>
      </c>
      <c r="E14">
        <f>DAY(telefony[[#This Row],[data]])</f>
        <v>3</v>
      </c>
      <c r="F14">
        <f>IF(LEN(telefony[[#This Row],[nr]])=8,1,0)</f>
        <v>1</v>
      </c>
      <c r="G14">
        <f>IF(LEN(telefony[[#This Row],[nr]])=7,1,0)</f>
        <v>0</v>
      </c>
      <c r="H14" s="9">
        <f>IF(LEN(telefony[[#This Row],[nr]])&gt;=10,1,0)</f>
        <v>0</v>
      </c>
      <c r="I14" s="9" t="s">
        <v>115</v>
      </c>
      <c r="J14">
        <f>COUNTIF(telefony[nr],I14)</f>
        <v>4</v>
      </c>
      <c r="M14" t="str">
        <f>IF(LEN(telefony[[#This Row],[nr]])=7,telefony[[#This Row],[nr]],"")</f>
        <v/>
      </c>
      <c r="N14" t="str">
        <f>IF(LEN(telefony[[#This Row],[nr]])=8,telefony[[#This Row],[nr]],"")</f>
        <v>47261256</v>
      </c>
      <c r="R14" s="15"/>
      <c r="S14" s="16"/>
      <c r="T14" s="17"/>
      <c r="V14" s="22" t="s">
        <v>1212</v>
      </c>
      <c r="W14" s="9">
        <v>0</v>
      </c>
    </row>
    <row r="15" spans="1:23" x14ac:dyDescent="0.3">
      <c r="A15" s="9" t="s">
        <v>9</v>
      </c>
      <c r="B15" s="1">
        <v>42919</v>
      </c>
      <c r="C15" s="2">
        <v>0.37516203703703704</v>
      </c>
      <c r="D15" s="2">
        <v>0.38424768518518521</v>
      </c>
      <c r="E15">
        <f>DAY(telefony[[#This Row],[data]])</f>
        <v>3</v>
      </c>
      <c r="F15">
        <f>IF(LEN(telefony[[#This Row],[nr]])=8,1,0)</f>
        <v>1</v>
      </c>
      <c r="G15">
        <f>IF(LEN(telefony[[#This Row],[nr]])=7,1,0)</f>
        <v>0</v>
      </c>
      <c r="H15" s="9">
        <f>IF(LEN(telefony[[#This Row],[nr]])&gt;=10,1,0)</f>
        <v>0</v>
      </c>
      <c r="I15" s="9" t="s">
        <v>32</v>
      </c>
      <c r="J15">
        <f>COUNTIF(telefony[nr],I15)</f>
        <v>4</v>
      </c>
      <c r="M15" t="str">
        <f>IF(LEN(telefony[[#This Row],[nr]])=7,telefony[[#This Row],[nr]],"")</f>
        <v/>
      </c>
      <c r="N15" t="str">
        <f>IF(LEN(telefony[[#This Row],[nr]])=8,telefony[[#This Row],[nr]],"")</f>
        <v>26204415</v>
      </c>
      <c r="R15" s="15"/>
      <c r="S15" s="16"/>
      <c r="T15" s="17"/>
      <c r="V15" s="22" t="s">
        <v>580</v>
      </c>
      <c r="W15" s="9">
        <v>0</v>
      </c>
    </row>
    <row r="16" spans="1:23" x14ac:dyDescent="0.3">
      <c r="A16" s="9" t="s">
        <v>15</v>
      </c>
      <c r="B16" s="1">
        <v>42919</v>
      </c>
      <c r="C16" s="2">
        <v>0.37719907407407405</v>
      </c>
      <c r="D16" s="2">
        <v>0.38513888888888886</v>
      </c>
      <c r="E16">
        <f>DAY(telefony[[#This Row],[data]])</f>
        <v>3</v>
      </c>
      <c r="F16">
        <f>IF(LEN(telefony[[#This Row],[nr]])=8,1,0)</f>
        <v>1</v>
      </c>
      <c r="G16">
        <f>IF(LEN(telefony[[#This Row],[nr]])=7,1,0)</f>
        <v>0</v>
      </c>
      <c r="H16" s="9">
        <f>IF(LEN(telefony[[#This Row],[nr]])&gt;=10,1,0)</f>
        <v>0</v>
      </c>
      <c r="I16" s="9" t="s">
        <v>27</v>
      </c>
      <c r="J16">
        <f>COUNTIF(telefony[nr],I16)</f>
        <v>4</v>
      </c>
      <c r="M16" t="str">
        <f>IF(LEN(telefony[[#This Row],[nr]])=7,telefony[[#This Row],[nr]],"")</f>
        <v/>
      </c>
      <c r="N16" t="str">
        <f>IF(LEN(telefony[[#This Row],[nr]])=8,telefony[[#This Row],[nr]],"")</f>
        <v>22747425</v>
      </c>
      <c r="R16" s="15"/>
      <c r="S16" s="16"/>
      <c r="T16" s="17"/>
      <c r="V16" s="22" t="s">
        <v>232</v>
      </c>
      <c r="W16" s="9">
        <v>0</v>
      </c>
    </row>
    <row r="17" spans="1:23" x14ac:dyDescent="0.3">
      <c r="A17" s="9" t="s">
        <v>13</v>
      </c>
      <c r="B17" s="1">
        <v>42919</v>
      </c>
      <c r="C17" s="2">
        <v>0.37987268518518519</v>
      </c>
      <c r="D17" s="2">
        <v>0.38802083333333331</v>
      </c>
      <c r="E17">
        <f>DAY(telefony[[#This Row],[data]])</f>
        <v>3</v>
      </c>
      <c r="F17">
        <f>IF(LEN(telefony[[#This Row],[nr]])=8,1,0)</f>
        <v>1</v>
      </c>
      <c r="G17">
        <f>IF(LEN(telefony[[#This Row],[nr]])=7,1,0)</f>
        <v>0</v>
      </c>
      <c r="H17" s="9">
        <f>IF(LEN(telefony[[#This Row],[nr]])&gt;=10,1,0)</f>
        <v>0</v>
      </c>
      <c r="I17" s="23">
        <v>3539762</v>
      </c>
      <c r="J17">
        <f>COUNTIF(telefony[nr],I17)</f>
        <v>3</v>
      </c>
      <c r="M17" t="str">
        <f>IF(LEN(telefony[[#This Row],[nr]])=7,telefony[[#This Row],[nr]],"")</f>
        <v/>
      </c>
      <c r="N17" t="str">
        <f>IF(LEN(telefony[[#This Row],[nr]])=8,telefony[[#This Row],[nr]],"")</f>
        <v>96191858</v>
      </c>
      <c r="R17" s="15"/>
      <c r="S17" s="16"/>
      <c r="T17" s="17"/>
      <c r="V17" s="22" t="s">
        <v>347</v>
      </c>
      <c r="W17" s="9">
        <v>0</v>
      </c>
    </row>
    <row r="18" spans="1:23" x14ac:dyDescent="0.3">
      <c r="A18" s="9" t="s">
        <v>12</v>
      </c>
      <c r="B18" s="1">
        <v>42919</v>
      </c>
      <c r="C18" s="2">
        <v>0.38123842592592594</v>
      </c>
      <c r="D18" s="2">
        <v>0.38390046296296299</v>
      </c>
      <c r="E18">
        <f>DAY(telefony[[#This Row],[data]])</f>
        <v>3</v>
      </c>
      <c r="F18">
        <f>IF(LEN(telefony[[#This Row],[nr]])=8,1,0)</f>
        <v>0</v>
      </c>
      <c r="G18">
        <f>IF(LEN(telefony[[#This Row],[nr]])=7,1,0)</f>
        <v>1</v>
      </c>
      <c r="H18" s="9">
        <f>IF(LEN(telefony[[#This Row],[nr]])&gt;=10,1,0)</f>
        <v>0</v>
      </c>
      <c r="I18" s="9" t="s">
        <v>243</v>
      </c>
      <c r="J18">
        <f>COUNTIF(telefony[nr],I18)</f>
        <v>3</v>
      </c>
      <c r="M18" t="str">
        <f>IF(LEN(telefony[[#This Row],[nr]])=7,telefony[[#This Row],[nr]],"")</f>
        <v>5816822</v>
      </c>
      <c r="N18" t="str">
        <f>IF(LEN(telefony[[#This Row],[nr]])=8,telefony[[#This Row],[nr]],"")</f>
        <v/>
      </c>
      <c r="R18" s="18"/>
      <c r="S18" s="19"/>
      <c r="T18" s="20"/>
      <c r="V18" s="22" t="s">
        <v>787</v>
      </c>
      <c r="W18" s="9">
        <v>0</v>
      </c>
    </row>
    <row r="19" spans="1:23" x14ac:dyDescent="0.3">
      <c r="A19" s="9" t="s">
        <v>16</v>
      </c>
      <c r="B19" s="1">
        <v>42919</v>
      </c>
      <c r="C19" s="2">
        <v>0.38701388888888888</v>
      </c>
      <c r="D19" s="2">
        <v>0.3943402777777778</v>
      </c>
      <c r="E19">
        <f>DAY(telefony[[#This Row],[data]])</f>
        <v>3</v>
      </c>
      <c r="F19">
        <f>IF(LEN(telefony[[#This Row],[nr]])=8,1,0)</f>
        <v>0</v>
      </c>
      <c r="G19">
        <f>IF(LEN(telefony[[#This Row],[nr]])=7,1,0)</f>
        <v>1</v>
      </c>
      <c r="H19" s="9">
        <f>IF(LEN(telefony[[#This Row],[nr]])&gt;=10,1,0)</f>
        <v>0</v>
      </c>
      <c r="I19" s="9" t="s">
        <v>444</v>
      </c>
      <c r="J19">
        <f>COUNTIF(telefony[nr],I19)</f>
        <v>3</v>
      </c>
      <c r="M19" t="str">
        <f>IF(LEN(telefony[[#This Row],[nr]])=7,telefony[[#This Row],[nr]],"")</f>
        <v>3352943</v>
      </c>
      <c r="N19" t="str">
        <f>IF(LEN(telefony[[#This Row],[nr]])=8,telefony[[#This Row],[nr]],"")</f>
        <v/>
      </c>
      <c r="V19" s="22" t="s">
        <v>1781</v>
      </c>
      <c r="W19" s="9">
        <v>0</v>
      </c>
    </row>
    <row r="20" spans="1:23" x14ac:dyDescent="0.3">
      <c r="A20" s="9" t="s">
        <v>17</v>
      </c>
      <c r="B20" s="1">
        <v>42919</v>
      </c>
      <c r="C20" s="2">
        <v>0.39181712962962961</v>
      </c>
      <c r="D20" s="2">
        <v>0.40334490740740742</v>
      </c>
      <c r="E20">
        <f>DAY(telefony[[#This Row],[data]])</f>
        <v>3</v>
      </c>
      <c r="F20">
        <f>IF(LEN(telefony[[#This Row],[nr]])=8,1,0)</f>
        <v>1</v>
      </c>
      <c r="G20">
        <f>IF(LEN(telefony[[#This Row],[nr]])=7,1,0)</f>
        <v>0</v>
      </c>
      <c r="H20" s="9">
        <f>IF(LEN(telefony[[#This Row],[nr]])&gt;=10,1,0)</f>
        <v>0</v>
      </c>
      <c r="I20" s="9" t="s">
        <v>24</v>
      </c>
      <c r="J20">
        <f>COUNTIF(telefony[nr],I20)</f>
        <v>3</v>
      </c>
      <c r="M20" t="str">
        <f>IF(LEN(telefony[[#This Row],[nr]])=7,telefony[[#This Row],[nr]],"")</f>
        <v/>
      </c>
      <c r="N20" t="str">
        <f>IF(LEN(telefony[[#This Row],[nr]])=8,telefony[[#This Row],[nr]],"")</f>
        <v>35634368</v>
      </c>
      <c r="V20" s="22" t="s">
        <v>912</v>
      </c>
      <c r="W20" s="9">
        <v>0</v>
      </c>
    </row>
    <row r="21" spans="1:23" x14ac:dyDescent="0.3">
      <c r="A21" s="9" t="s">
        <v>18</v>
      </c>
      <c r="B21" s="1">
        <v>42919</v>
      </c>
      <c r="C21" s="2">
        <v>0.39571759259259259</v>
      </c>
      <c r="D21" s="2">
        <v>0.39844907407407409</v>
      </c>
      <c r="E21">
        <f>DAY(telefony[[#This Row],[data]])</f>
        <v>3</v>
      </c>
      <c r="F21">
        <f>IF(LEN(telefony[[#This Row],[nr]])=8,1,0)</f>
        <v>0</v>
      </c>
      <c r="G21">
        <f>IF(LEN(telefony[[#This Row],[nr]])=7,1,0)</f>
        <v>1</v>
      </c>
      <c r="H21" s="9">
        <f>IF(LEN(telefony[[#This Row],[nr]])&gt;=10,1,0)</f>
        <v>0</v>
      </c>
      <c r="I21" s="9" t="s">
        <v>88</v>
      </c>
      <c r="J21">
        <f>COUNTIF(telefony[nr],I21)</f>
        <v>3</v>
      </c>
      <c r="M21" t="str">
        <f>IF(LEN(telefony[[#This Row],[nr]])=7,telefony[[#This Row],[nr]],"")</f>
        <v>8313390</v>
      </c>
      <c r="N21" t="str">
        <f>IF(LEN(telefony[[#This Row],[nr]])=8,telefony[[#This Row],[nr]],"")</f>
        <v/>
      </c>
      <c r="V21" s="22" t="s">
        <v>1693</v>
      </c>
      <c r="W21" s="9">
        <v>0</v>
      </c>
    </row>
    <row r="22" spans="1:23" x14ac:dyDescent="0.3">
      <c r="A22" s="9" t="s">
        <v>19</v>
      </c>
      <c r="B22" s="1">
        <v>42919</v>
      </c>
      <c r="C22" s="2">
        <v>0.39876157407407409</v>
      </c>
      <c r="D22" s="2">
        <v>0.40207175925925925</v>
      </c>
      <c r="E22">
        <f>DAY(telefony[[#This Row],[data]])</f>
        <v>3</v>
      </c>
      <c r="F22">
        <f>IF(LEN(telefony[[#This Row],[nr]])=8,1,0)</f>
        <v>0</v>
      </c>
      <c r="G22">
        <f>IF(LEN(telefony[[#This Row],[nr]])=7,1,0)</f>
        <v>1</v>
      </c>
      <c r="H22" s="9">
        <f>IF(LEN(telefony[[#This Row],[nr]])&gt;=10,1,0)</f>
        <v>0</v>
      </c>
      <c r="I22" s="9" t="s">
        <v>98</v>
      </c>
      <c r="J22">
        <f>COUNTIF(telefony[nr],I22)</f>
        <v>3</v>
      </c>
      <c r="M22" t="str">
        <f>IF(LEN(telefony[[#This Row],[nr]])=7,telefony[[#This Row],[nr]],"")</f>
        <v>3954712</v>
      </c>
      <c r="N22" t="str">
        <f>IF(LEN(telefony[[#This Row],[nr]])=8,telefony[[#This Row],[nr]],"")</f>
        <v/>
      </c>
      <c r="V22" s="22" t="s">
        <v>74</v>
      </c>
      <c r="W22" s="9">
        <v>0</v>
      </c>
    </row>
    <row r="23" spans="1:23" x14ac:dyDescent="0.3">
      <c r="A23" s="9" t="s">
        <v>20</v>
      </c>
      <c r="B23" s="1">
        <v>42919</v>
      </c>
      <c r="C23" s="2">
        <v>0.40035879629629628</v>
      </c>
      <c r="D23" s="2">
        <v>0.41166666666666668</v>
      </c>
      <c r="E23">
        <f>DAY(telefony[[#This Row],[data]])</f>
        <v>3</v>
      </c>
      <c r="F23">
        <f>IF(LEN(telefony[[#This Row],[nr]])=8,1,0)</f>
        <v>0</v>
      </c>
      <c r="G23">
        <f>IF(LEN(telefony[[#This Row],[nr]])=7,1,0)</f>
        <v>0</v>
      </c>
      <c r="H23" s="9">
        <f>IF(LEN(telefony[[#This Row],[nr]])&gt;=10,1,0)</f>
        <v>1</v>
      </c>
      <c r="I23" s="9" t="s">
        <v>9</v>
      </c>
      <c r="J23">
        <f>COUNTIF(telefony[nr],I23)</f>
        <v>3</v>
      </c>
      <c r="M23" t="str">
        <f>IF(LEN(telefony[[#This Row],[nr]])=7,telefony[[#This Row],[nr]],"")</f>
        <v/>
      </c>
      <c r="N23" t="str">
        <f>IF(LEN(telefony[[#This Row],[nr]])=8,telefony[[#This Row],[nr]],"")</f>
        <v/>
      </c>
      <c r="V23" s="22" t="s">
        <v>1311</v>
      </c>
      <c r="W23" s="9">
        <v>0</v>
      </c>
    </row>
    <row r="24" spans="1:23" x14ac:dyDescent="0.3">
      <c r="A24" s="9" t="s">
        <v>21</v>
      </c>
      <c r="B24" s="1">
        <v>42919</v>
      </c>
      <c r="C24" s="2">
        <v>0.4052546296296296</v>
      </c>
      <c r="D24" s="2">
        <v>0.41048611111111111</v>
      </c>
      <c r="E24">
        <f>DAY(telefony[[#This Row],[data]])</f>
        <v>3</v>
      </c>
      <c r="F24">
        <f>IF(LEN(telefony[[#This Row],[nr]])=8,1,0)</f>
        <v>0</v>
      </c>
      <c r="G24">
        <f>IF(LEN(telefony[[#This Row],[nr]])=7,1,0)</f>
        <v>1</v>
      </c>
      <c r="H24" s="9">
        <f>IF(LEN(telefony[[#This Row],[nr]])&gt;=10,1,0)</f>
        <v>0</v>
      </c>
      <c r="I24" s="9" t="s">
        <v>127</v>
      </c>
      <c r="J24">
        <f>COUNTIF(telefony[nr],I24)</f>
        <v>3</v>
      </c>
      <c r="M24" t="str">
        <f>IF(LEN(telefony[[#This Row],[nr]])=7,telefony[[#This Row],[nr]],"")</f>
        <v>1787732</v>
      </c>
      <c r="N24" t="str">
        <f>IF(LEN(telefony[[#This Row],[nr]])=8,telefony[[#This Row],[nr]],"")</f>
        <v/>
      </c>
      <c r="V24" s="22" t="s">
        <v>982</v>
      </c>
      <c r="W24" s="9">
        <v>0</v>
      </c>
    </row>
    <row r="25" spans="1:23" x14ac:dyDescent="0.3">
      <c r="A25" s="9" t="s">
        <v>22</v>
      </c>
      <c r="B25" s="1">
        <v>42919</v>
      </c>
      <c r="C25" s="2">
        <v>0.40980324074074076</v>
      </c>
      <c r="D25" s="2">
        <v>0.41035879629629629</v>
      </c>
      <c r="E25">
        <f>DAY(telefony[[#This Row],[data]])</f>
        <v>3</v>
      </c>
      <c r="F25">
        <f>IF(LEN(telefony[[#This Row],[nr]])=8,1,0)</f>
        <v>0</v>
      </c>
      <c r="G25">
        <f>IF(LEN(telefony[[#This Row],[nr]])=7,1,0)</f>
        <v>1</v>
      </c>
      <c r="H25" s="9">
        <f>IF(LEN(telefony[[#This Row],[nr]])&gt;=10,1,0)</f>
        <v>0</v>
      </c>
      <c r="I25" s="9" t="s">
        <v>439</v>
      </c>
      <c r="J25">
        <f>COUNTIF(telefony[nr],I25)</f>
        <v>3</v>
      </c>
      <c r="M25" t="str">
        <f>IF(LEN(telefony[[#This Row],[nr]])=7,telefony[[#This Row],[nr]],"")</f>
        <v>7834807</v>
      </c>
      <c r="N25" t="str">
        <f>IF(LEN(telefony[[#This Row],[nr]])=8,telefony[[#This Row],[nr]],"")</f>
        <v/>
      </c>
      <c r="V25" s="22" t="s">
        <v>1603</v>
      </c>
      <c r="W25" s="9">
        <v>0</v>
      </c>
    </row>
    <row r="26" spans="1:23" x14ac:dyDescent="0.3">
      <c r="A26" s="9" t="s">
        <v>23</v>
      </c>
      <c r="B26" s="1">
        <v>42919</v>
      </c>
      <c r="C26" s="2">
        <v>0.41506944444444444</v>
      </c>
      <c r="D26" s="2">
        <v>0.42621527777777779</v>
      </c>
      <c r="E26">
        <f>DAY(telefony[[#This Row],[data]])</f>
        <v>3</v>
      </c>
      <c r="F26">
        <f>IF(LEN(telefony[[#This Row],[nr]])=8,1,0)</f>
        <v>1</v>
      </c>
      <c r="G26">
        <f>IF(LEN(telefony[[#This Row],[nr]])=7,1,0)</f>
        <v>0</v>
      </c>
      <c r="H26" s="9">
        <f>IF(LEN(telefony[[#This Row],[nr]])&gt;=10,1,0)</f>
        <v>0</v>
      </c>
      <c r="I26" s="9" t="s">
        <v>752</v>
      </c>
      <c r="J26">
        <f>COUNTIF(telefony[nr],I26)</f>
        <v>3</v>
      </c>
      <c r="M26" t="str">
        <f>IF(LEN(telefony[[#This Row],[nr]])=7,telefony[[#This Row],[nr]],"")</f>
        <v/>
      </c>
      <c r="N26" t="str">
        <f>IF(LEN(telefony[[#This Row],[nr]])=8,telefony[[#This Row],[nr]],"")</f>
        <v>33320202</v>
      </c>
      <c r="V26" s="22" t="s">
        <v>1181</v>
      </c>
      <c r="W26" s="9">
        <v>0</v>
      </c>
    </row>
    <row r="27" spans="1:23" x14ac:dyDescent="0.3">
      <c r="A27" s="9" t="s">
        <v>24</v>
      </c>
      <c r="B27" s="1">
        <v>42919</v>
      </c>
      <c r="C27" s="2">
        <v>0.41612268518518519</v>
      </c>
      <c r="D27" s="2">
        <v>0.41756944444444444</v>
      </c>
      <c r="E27">
        <f>DAY(telefony[[#This Row],[data]])</f>
        <v>3</v>
      </c>
      <c r="F27">
        <f>IF(LEN(telefony[[#This Row],[nr]])=8,1,0)</f>
        <v>0</v>
      </c>
      <c r="G27">
        <f>IF(LEN(telefony[[#This Row],[nr]])=7,1,0)</f>
        <v>1</v>
      </c>
      <c r="H27" s="9">
        <f>IF(LEN(telefony[[#This Row],[nr]])&gt;=10,1,0)</f>
        <v>0</v>
      </c>
      <c r="I27" s="9" t="s">
        <v>173</v>
      </c>
      <c r="J27">
        <f>COUNTIF(telefony[nr],I27)</f>
        <v>3</v>
      </c>
      <c r="M27" t="str">
        <f>IF(LEN(telefony[[#This Row],[nr]])=7,telefony[[#This Row],[nr]],"")</f>
        <v>1488369</v>
      </c>
      <c r="N27" t="str">
        <f>IF(LEN(telefony[[#This Row],[nr]])=8,telefony[[#This Row],[nr]],"")</f>
        <v/>
      </c>
      <c r="V27" s="22" t="s">
        <v>243</v>
      </c>
      <c r="W27" s="9">
        <v>0</v>
      </c>
    </row>
    <row r="28" spans="1:23" x14ac:dyDescent="0.3">
      <c r="A28" s="9" t="s">
        <v>25</v>
      </c>
      <c r="B28" s="1">
        <v>42919</v>
      </c>
      <c r="C28" s="2">
        <v>0.4176273148148148</v>
      </c>
      <c r="D28" s="2">
        <v>0.42375000000000002</v>
      </c>
      <c r="E28">
        <f>DAY(telefony[[#This Row],[data]])</f>
        <v>3</v>
      </c>
      <c r="F28">
        <f>IF(LEN(telefony[[#This Row],[nr]])=8,1,0)</f>
        <v>0</v>
      </c>
      <c r="G28">
        <f>IF(LEN(telefony[[#This Row],[nr]])=7,1,0)</f>
        <v>1</v>
      </c>
      <c r="H28" s="9">
        <f>IF(LEN(telefony[[#This Row],[nr]])&gt;=10,1,0)</f>
        <v>0</v>
      </c>
      <c r="I28" s="9" t="s">
        <v>697</v>
      </c>
      <c r="J28">
        <f>COUNTIF(telefony[nr],I28)</f>
        <v>3</v>
      </c>
      <c r="M28" t="str">
        <f>IF(LEN(telefony[[#This Row],[nr]])=7,telefony[[#This Row],[nr]],"")</f>
        <v>2631285</v>
      </c>
      <c r="N28" t="str">
        <f>IF(LEN(telefony[[#This Row],[nr]])=8,telefony[[#This Row],[nr]],"")</f>
        <v/>
      </c>
      <c r="V28" s="22" t="s">
        <v>525</v>
      </c>
      <c r="W28" s="9">
        <v>0</v>
      </c>
    </row>
    <row r="29" spans="1:23" x14ac:dyDescent="0.3">
      <c r="A29" s="9" t="s">
        <v>26</v>
      </c>
      <c r="B29" s="1">
        <v>42919</v>
      </c>
      <c r="C29" s="2">
        <v>0.42078703703703701</v>
      </c>
      <c r="D29" s="2">
        <v>0.43216435185185187</v>
      </c>
      <c r="E29">
        <f>DAY(telefony[[#This Row],[data]])</f>
        <v>3</v>
      </c>
      <c r="F29">
        <f>IF(LEN(telefony[[#This Row],[nr]])=8,1,0)</f>
        <v>0</v>
      </c>
      <c r="G29">
        <f>IF(LEN(telefony[[#This Row],[nr]])=7,1,0)</f>
        <v>1</v>
      </c>
      <c r="H29" s="9">
        <f>IF(LEN(telefony[[#This Row],[nr]])&gt;=10,1,0)</f>
        <v>0</v>
      </c>
      <c r="I29" s="9" t="s">
        <v>4</v>
      </c>
      <c r="J29">
        <f>COUNTIF(telefony[nr],I29)</f>
        <v>3</v>
      </c>
      <c r="M29" t="str">
        <f>IF(LEN(telefony[[#This Row],[nr]])=7,telefony[[#This Row],[nr]],"")</f>
        <v>7415603</v>
      </c>
      <c r="N29" t="str">
        <f>IF(LEN(telefony[[#This Row],[nr]])=8,telefony[[#This Row],[nr]],"")</f>
        <v/>
      </c>
      <c r="V29" s="22" t="s">
        <v>269</v>
      </c>
      <c r="W29" s="9">
        <v>0</v>
      </c>
    </row>
    <row r="30" spans="1:23" x14ac:dyDescent="0.3">
      <c r="A30" s="9" t="s">
        <v>27</v>
      </c>
      <c r="B30" s="1">
        <v>42919</v>
      </c>
      <c r="C30" s="2">
        <v>0.42447916666666669</v>
      </c>
      <c r="D30" s="2">
        <v>0.42660879629629628</v>
      </c>
      <c r="E30">
        <f>DAY(telefony[[#This Row],[data]])</f>
        <v>3</v>
      </c>
      <c r="F30">
        <f>IF(LEN(telefony[[#This Row],[nr]])=8,1,0)</f>
        <v>1</v>
      </c>
      <c r="G30">
        <f>IF(LEN(telefony[[#This Row],[nr]])=7,1,0)</f>
        <v>0</v>
      </c>
      <c r="H30" s="9">
        <f>IF(LEN(telefony[[#This Row],[nr]])&gt;=10,1,0)</f>
        <v>0</v>
      </c>
      <c r="I30" s="9" t="s">
        <v>867</v>
      </c>
      <c r="J30">
        <f>COUNTIF(telefony[nr],I30)</f>
        <v>3</v>
      </c>
      <c r="M30" t="str">
        <f>IF(LEN(telefony[[#This Row],[nr]])=7,telefony[[#This Row],[nr]],"")</f>
        <v/>
      </c>
      <c r="N30" t="str">
        <f>IF(LEN(telefony[[#This Row],[nr]])=8,telefony[[#This Row],[nr]],"")</f>
        <v>96375379</v>
      </c>
      <c r="V30" s="22" t="s">
        <v>626</v>
      </c>
      <c r="W30" s="9">
        <v>0</v>
      </c>
    </row>
    <row r="31" spans="1:23" x14ac:dyDescent="0.3">
      <c r="A31" s="9" t="s">
        <v>28</v>
      </c>
      <c r="B31" s="1">
        <v>42919</v>
      </c>
      <c r="C31" s="2">
        <v>0.4281712962962963</v>
      </c>
      <c r="D31" s="2">
        <v>0.43692129629629628</v>
      </c>
      <c r="E31">
        <f>DAY(telefony[[#This Row],[data]])</f>
        <v>3</v>
      </c>
      <c r="F31">
        <f>IF(LEN(telefony[[#This Row],[nr]])=8,1,0)</f>
        <v>0</v>
      </c>
      <c r="G31">
        <f>IF(LEN(telefony[[#This Row],[nr]])=7,1,0)</f>
        <v>1</v>
      </c>
      <c r="H31" s="9">
        <f>IF(LEN(telefony[[#This Row],[nr]])&gt;=10,1,0)</f>
        <v>0</v>
      </c>
      <c r="I31" s="9" t="s">
        <v>567</v>
      </c>
      <c r="J31">
        <f>COUNTIF(telefony[nr],I31)</f>
        <v>3</v>
      </c>
      <c r="M31" t="str">
        <f>IF(LEN(telefony[[#This Row],[nr]])=7,telefony[[#This Row],[nr]],"")</f>
        <v>6976431</v>
      </c>
      <c r="N31" t="str">
        <f>IF(LEN(telefony[[#This Row],[nr]])=8,telefony[[#This Row],[nr]],"")</f>
        <v/>
      </c>
      <c r="V31" s="22" t="s">
        <v>1405</v>
      </c>
      <c r="W31" s="9">
        <v>0</v>
      </c>
    </row>
    <row r="32" spans="1:23" x14ac:dyDescent="0.3">
      <c r="A32" s="9" t="s">
        <v>29</v>
      </c>
      <c r="B32" s="1">
        <v>42919</v>
      </c>
      <c r="C32" s="2">
        <v>0.43038194444444444</v>
      </c>
      <c r="D32" s="2">
        <v>0.43494212962962964</v>
      </c>
      <c r="E32">
        <f>DAY(telefony[[#This Row],[data]])</f>
        <v>3</v>
      </c>
      <c r="F32">
        <f>IF(LEN(telefony[[#This Row],[nr]])=8,1,0)</f>
        <v>0</v>
      </c>
      <c r="G32">
        <f>IF(LEN(telefony[[#This Row],[nr]])=7,1,0)</f>
        <v>1</v>
      </c>
      <c r="H32" s="9">
        <f>IF(LEN(telefony[[#This Row],[nr]])&gt;=10,1,0)</f>
        <v>0</v>
      </c>
      <c r="I32" s="9" t="s">
        <v>31</v>
      </c>
      <c r="J32">
        <f>COUNTIF(telefony[nr],I32)</f>
        <v>3</v>
      </c>
      <c r="M32" t="str">
        <f>IF(LEN(telefony[[#This Row],[nr]])=7,telefony[[#This Row],[nr]],"")</f>
        <v>4093292</v>
      </c>
      <c r="N32" t="str">
        <f>IF(LEN(telefony[[#This Row],[nr]])=8,telefony[[#This Row],[nr]],"")</f>
        <v/>
      </c>
      <c r="V32" s="22" t="s">
        <v>959</v>
      </c>
      <c r="W32" s="9">
        <v>0</v>
      </c>
    </row>
    <row r="33" spans="1:23" x14ac:dyDescent="0.3">
      <c r="A33" s="9" t="s">
        <v>30</v>
      </c>
      <c r="B33" s="1">
        <v>42919</v>
      </c>
      <c r="C33" s="2">
        <v>0.4309837962962963</v>
      </c>
      <c r="D33" s="2">
        <v>0.43748842592592591</v>
      </c>
      <c r="E33">
        <f>DAY(telefony[[#This Row],[data]])</f>
        <v>3</v>
      </c>
      <c r="F33">
        <f>IF(LEN(telefony[[#This Row],[nr]])=8,1,0)</f>
        <v>0</v>
      </c>
      <c r="G33">
        <f>IF(LEN(telefony[[#This Row],[nr]])=7,1,0)</f>
        <v>1</v>
      </c>
      <c r="H33" s="9">
        <f>IF(LEN(telefony[[#This Row],[nr]])&gt;=10,1,0)</f>
        <v>0</v>
      </c>
      <c r="I33" s="9" t="s">
        <v>1363</v>
      </c>
      <c r="J33">
        <f>COUNTIF(telefony[nr],I33)</f>
        <v>3</v>
      </c>
      <c r="M33" t="str">
        <f>IF(LEN(telefony[[#This Row],[nr]])=7,telefony[[#This Row],[nr]],"")</f>
        <v>6312575</v>
      </c>
      <c r="N33" t="str">
        <f>IF(LEN(telefony[[#This Row],[nr]])=8,telefony[[#This Row],[nr]],"")</f>
        <v/>
      </c>
      <c r="V33" s="22" t="s">
        <v>270</v>
      </c>
      <c r="W33" s="9">
        <v>0</v>
      </c>
    </row>
    <row r="34" spans="1:23" x14ac:dyDescent="0.3">
      <c r="A34" s="9" t="s">
        <v>31</v>
      </c>
      <c r="B34" s="1">
        <v>42919</v>
      </c>
      <c r="C34" s="2">
        <v>0.43593749999999998</v>
      </c>
      <c r="D34" s="2">
        <v>0.44417824074074075</v>
      </c>
      <c r="E34">
        <f>DAY(telefony[[#This Row],[data]])</f>
        <v>3</v>
      </c>
      <c r="F34">
        <f>IF(LEN(telefony[[#This Row],[nr]])=8,1,0)</f>
        <v>1</v>
      </c>
      <c r="G34">
        <f>IF(LEN(telefony[[#This Row],[nr]])=7,1,0)</f>
        <v>0</v>
      </c>
      <c r="H34" s="9">
        <f>IF(LEN(telefony[[#This Row],[nr]])&gt;=10,1,0)</f>
        <v>0</v>
      </c>
      <c r="I34" s="9" t="s">
        <v>171</v>
      </c>
      <c r="J34">
        <f>COUNTIF(telefony[nr],I34)</f>
        <v>3</v>
      </c>
      <c r="M34" t="str">
        <f>IF(LEN(telefony[[#This Row],[nr]])=7,telefony[[#This Row],[nr]],"")</f>
        <v/>
      </c>
      <c r="N34" t="str">
        <f>IF(LEN(telefony[[#This Row],[nr]])=8,telefony[[#This Row],[nr]],"")</f>
        <v>38535407</v>
      </c>
      <c r="V34" s="22" t="s">
        <v>1327</v>
      </c>
      <c r="W34" s="9">
        <v>0</v>
      </c>
    </row>
    <row r="35" spans="1:23" x14ac:dyDescent="0.3">
      <c r="A35" s="9" t="s">
        <v>31</v>
      </c>
      <c r="B35" s="1">
        <v>42919</v>
      </c>
      <c r="C35" s="2">
        <v>0.43824074074074076</v>
      </c>
      <c r="D35" s="2">
        <v>0.43913194444444442</v>
      </c>
      <c r="E35">
        <f>DAY(telefony[[#This Row],[data]])</f>
        <v>3</v>
      </c>
      <c r="F35">
        <f>IF(LEN(telefony[[#This Row],[nr]])=8,1,0)</f>
        <v>1</v>
      </c>
      <c r="G35">
        <f>IF(LEN(telefony[[#This Row],[nr]])=7,1,0)</f>
        <v>0</v>
      </c>
      <c r="H35" s="9">
        <f>IF(LEN(telefony[[#This Row],[nr]])&gt;=10,1,0)</f>
        <v>0</v>
      </c>
      <c r="I35" s="9" t="s">
        <v>466</v>
      </c>
      <c r="J35">
        <f>COUNTIF(telefony[nr],I35)</f>
        <v>3</v>
      </c>
      <c r="M35" t="str">
        <f>IF(LEN(telefony[[#This Row],[nr]])=7,telefony[[#This Row],[nr]],"")</f>
        <v/>
      </c>
      <c r="N35" t="str">
        <f>IF(LEN(telefony[[#This Row],[nr]])=8,telefony[[#This Row],[nr]],"")</f>
        <v>38535407</v>
      </c>
      <c r="V35" s="22" t="s">
        <v>1538</v>
      </c>
      <c r="W35" s="9">
        <v>0</v>
      </c>
    </row>
    <row r="36" spans="1:23" x14ac:dyDescent="0.3">
      <c r="A36" s="9" t="s">
        <v>32</v>
      </c>
      <c r="B36" s="1">
        <v>42919</v>
      </c>
      <c r="C36" s="2">
        <v>0.44313657407407409</v>
      </c>
      <c r="D36" s="2">
        <v>0.45300925925925928</v>
      </c>
      <c r="E36">
        <f>DAY(telefony[[#This Row],[data]])</f>
        <v>3</v>
      </c>
      <c r="F36">
        <f>IF(LEN(telefony[[#This Row],[nr]])=8,1,0)</f>
        <v>0</v>
      </c>
      <c r="G36">
        <f>IF(LEN(telefony[[#This Row],[nr]])=7,1,0)</f>
        <v>1</v>
      </c>
      <c r="H36" s="9">
        <f>IF(LEN(telefony[[#This Row],[nr]])&gt;=10,1,0)</f>
        <v>0</v>
      </c>
      <c r="I36" s="9" t="s">
        <v>40</v>
      </c>
      <c r="J36">
        <f>COUNTIF(telefony[nr],I36)</f>
        <v>3</v>
      </c>
      <c r="M36" t="str">
        <f>IF(LEN(telefony[[#This Row],[nr]])=7,telefony[[#This Row],[nr]],"")</f>
        <v>9413315</v>
      </c>
      <c r="N36" t="str">
        <f>IF(LEN(telefony[[#This Row],[nr]])=8,telefony[[#This Row],[nr]],"")</f>
        <v/>
      </c>
      <c r="V36" s="22" t="s">
        <v>1088</v>
      </c>
      <c r="W36" s="9">
        <v>0</v>
      </c>
    </row>
    <row r="37" spans="1:23" x14ac:dyDescent="0.3">
      <c r="A37" s="9" t="s">
        <v>33</v>
      </c>
      <c r="B37" s="1">
        <v>42919</v>
      </c>
      <c r="C37" s="2">
        <v>0.44778935185185187</v>
      </c>
      <c r="D37" s="2">
        <v>0.44998842592592592</v>
      </c>
      <c r="E37">
        <f>DAY(telefony[[#This Row],[data]])</f>
        <v>3</v>
      </c>
      <c r="F37">
        <f>IF(LEN(telefony[[#This Row],[nr]])=8,1,0)</f>
        <v>0</v>
      </c>
      <c r="G37">
        <f>IF(LEN(telefony[[#This Row],[nr]])=7,1,0)</f>
        <v>1</v>
      </c>
      <c r="H37" s="9">
        <f>IF(LEN(telefony[[#This Row],[nr]])&gt;=10,1,0)</f>
        <v>0</v>
      </c>
      <c r="I37" s="9" t="s">
        <v>8</v>
      </c>
      <c r="J37">
        <f>COUNTIF(telefony[nr],I37)</f>
        <v>3</v>
      </c>
      <c r="M37" t="str">
        <f>IF(LEN(telefony[[#This Row],[nr]])=7,telefony[[#This Row],[nr]],"")</f>
        <v>8514016</v>
      </c>
      <c r="N37" t="str">
        <f>IF(LEN(telefony[[#This Row],[nr]])=8,telefony[[#This Row],[nr]],"")</f>
        <v/>
      </c>
      <c r="V37" s="22" t="s">
        <v>1639</v>
      </c>
      <c r="W37" s="9">
        <v>0</v>
      </c>
    </row>
    <row r="38" spans="1:23" x14ac:dyDescent="0.3">
      <c r="A38" s="9" t="s">
        <v>34</v>
      </c>
      <c r="B38" s="1">
        <v>42919</v>
      </c>
      <c r="C38" s="2">
        <v>0.44945601851851852</v>
      </c>
      <c r="D38" s="2">
        <v>0.46011574074074074</v>
      </c>
      <c r="E38">
        <f>DAY(telefony[[#This Row],[data]])</f>
        <v>3</v>
      </c>
      <c r="F38">
        <f>IF(LEN(telefony[[#This Row],[nr]])=8,1,0)</f>
        <v>1</v>
      </c>
      <c r="G38">
        <f>IF(LEN(telefony[[#This Row],[nr]])=7,1,0)</f>
        <v>0</v>
      </c>
      <c r="H38" s="9">
        <f>IF(LEN(telefony[[#This Row],[nr]])&gt;=10,1,0)</f>
        <v>0</v>
      </c>
      <c r="I38" s="9" t="s">
        <v>12</v>
      </c>
      <c r="J38">
        <f>COUNTIF(telefony[nr],I38)</f>
        <v>3</v>
      </c>
      <c r="M38" t="str">
        <f>IF(LEN(telefony[[#This Row],[nr]])=7,telefony[[#This Row],[nr]],"")</f>
        <v/>
      </c>
      <c r="N38" t="str">
        <f>IF(LEN(telefony[[#This Row],[nr]])=8,telefony[[#This Row],[nr]],"")</f>
        <v>40965486</v>
      </c>
      <c r="V38" s="22" t="s">
        <v>1258</v>
      </c>
      <c r="W38" s="9">
        <v>0</v>
      </c>
    </row>
    <row r="39" spans="1:23" x14ac:dyDescent="0.3">
      <c r="A39" s="9" t="s">
        <v>5</v>
      </c>
      <c r="B39" s="1">
        <v>42919</v>
      </c>
      <c r="C39" s="2">
        <v>0.45270833333333332</v>
      </c>
      <c r="D39" s="2">
        <v>0.45620370370370372</v>
      </c>
      <c r="E39">
        <f>DAY(telefony[[#This Row],[data]])</f>
        <v>3</v>
      </c>
      <c r="F39">
        <f>IF(LEN(telefony[[#This Row],[nr]])=8,1,0)</f>
        <v>0</v>
      </c>
      <c r="G39">
        <f>IF(LEN(telefony[[#This Row],[nr]])=7,1,0)</f>
        <v>1</v>
      </c>
      <c r="H39" s="9">
        <f>IF(LEN(telefony[[#This Row],[nr]])&gt;=10,1,0)</f>
        <v>0</v>
      </c>
      <c r="I39" s="9" t="s">
        <v>1294</v>
      </c>
      <c r="J39">
        <f>COUNTIF(telefony[nr],I39)</f>
        <v>3</v>
      </c>
      <c r="M39" t="str">
        <f>IF(LEN(telefony[[#This Row],[nr]])=7,telefony[[#This Row],[nr]],"")</f>
        <v>4546455</v>
      </c>
      <c r="N39" t="str">
        <f>IF(LEN(telefony[[#This Row],[nr]])=8,telefony[[#This Row],[nr]],"")</f>
        <v/>
      </c>
      <c r="V39" s="22" t="s">
        <v>1578</v>
      </c>
      <c r="W39" s="9">
        <v>0</v>
      </c>
    </row>
    <row r="40" spans="1:23" x14ac:dyDescent="0.3">
      <c r="A40" s="9" t="s">
        <v>35</v>
      </c>
      <c r="B40" s="1">
        <v>42919</v>
      </c>
      <c r="C40" s="2">
        <v>0.45494212962962965</v>
      </c>
      <c r="D40" s="2">
        <v>0.45567129629629627</v>
      </c>
      <c r="E40">
        <f>DAY(telefony[[#This Row],[data]])</f>
        <v>3</v>
      </c>
      <c r="F40">
        <f>IF(LEN(telefony[[#This Row],[nr]])=8,1,0)</f>
        <v>0</v>
      </c>
      <c r="G40">
        <f>IF(LEN(telefony[[#This Row],[nr]])=7,1,0)</f>
        <v>1</v>
      </c>
      <c r="H40" s="9">
        <f>IF(LEN(telefony[[#This Row],[nr]])&gt;=10,1,0)</f>
        <v>0</v>
      </c>
      <c r="I40" s="9" t="s">
        <v>548</v>
      </c>
      <c r="J40">
        <f>COUNTIF(telefony[nr],I40)</f>
        <v>3</v>
      </c>
      <c r="M40" t="str">
        <f>IF(LEN(telefony[[#This Row],[nr]])=7,telefony[[#This Row],[nr]],"")</f>
        <v>1435049</v>
      </c>
      <c r="N40" t="str">
        <f>IF(LEN(telefony[[#This Row],[nr]])=8,telefony[[#This Row],[nr]],"")</f>
        <v/>
      </c>
      <c r="V40" s="22" t="s">
        <v>1505</v>
      </c>
      <c r="W40" s="9">
        <v>0</v>
      </c>
    </row>
    <row r="41" spans="1:23" x14ac:dyDescent="0.3">
      <c r="A41" s="9" t="s">
        <v>36</v>
      </c>
      <c r="B41" s="1">
        <v>42919</v>
      </c>
      <c r="C41" s="2">
        <v>0.45608796296296295</v>
      </c>
      <c r="D41" s="2">
        <v>0.46314814814814814</v>
      </c>
      <c r="E41">
        <f>DAY(telefony[[#This Row],[data]])</f>
        <v>3</v>
      </c>
      <c r="F41">
        <f>IF(LEN(telefony[[#This Row],[nr]])=8,1,0)</f>
        <v>1</v>
      </c>
      <c r="G41">
        <f>IF(LEN(telefony[[#This Row],[nr]])=7,1,0)</f>
        <v>0</v>
      </c>
      <c r="H41" s="9">
        <f>IF(LEN(telefony[[#This Row],[nr]])&gt;=10,1,0)</f>
        <v>0</v>
      </c>
      <c r="I41" s="9" t="s">
        <v>210</v>
      </c>
      <c r="J41">
        <f>COUNTIF(telefony[nr],I41)</f>
        <v>3</v>
      </c>
      <c r="M41" t="str">
        <f>IF(LEN(telefony[[#This Row],[nr]])=7,telefony[[#This Row],[nr]],"")</f>
        <v/>
      </c>
      <c r="N41" t="str">
        <f>IF(LEN(telefony[[#This Row],[nr]])=8,telefony[[#This Row],[nr]],"")</f>
        <v>85598139</v>
      </c>
      <c r="V41" s="22" t="s">
        <v>993</v>
      </c>
      <c r="W41" s="9">
        <v>0</v>
      </c>
    </row>
    <row r="42" spans="1:23" x14ac:dyDescent="0.3">
      <c r="A42" s="9" t="s">
        <v>21</v>
      </c>
      <c r="B42" s="1">
        <v>42919</v>
      </c>
      <c r="C42" s="2">
        <v>0.46151620370370372</v>
      </c>
      <c r="D42" s="2">
        <v>0.46546296296296297</v>
      </c>
      <c r="E42">
        <f>DAY(telefony[[#This Row],[data]])</f>
        <v>3</v>
      </c>
      <c r="F42">
        <f>IF(LEN(telefony[[#This Row],[nr]])=8,1,0)</f>
        <v>0</v>
      </c>
      <c r="G42">
        <f>IF(LEN(telefony[[#This Row],[nr]])=7,1,0)</f>
        <v>1</v>
      </c>
      <c r="H42" s="9">
        <f>IF(LEN(telefony[[#This Row],[nr]])&gt;=10,1,0)</f>
        <v>0</v>
      </c>
      <c r="I42" s="9" t="s">
        <v>147</v>
      </c>
      <c r="J42">
        <f>COUNTIF(telefony[nr],I42)</f>
        <v>3</v>
      </c>
      <c r="M42" t="str">
        <f>IF(LEN(telefony[[#This Row],[nr]])=7,telefony[[#This Row],[nr]],"")</f>
        <v>1787732</v>
      </c>
      <c r="N42" t="str">
        <f>IF(LEN(telefony[[#This Row],[nr]])=8,telefony[[#This Row],[nr]],"")</f>
        <v/>
      </c>
      <c r="V42" s="22" t="s">
        <v>836</v>
      </c>
      <c r="W42" s="9">
        <v>0</v>
      </c>
    </row>
    <row r="43" spans="1:23" x14ac:dyDescent="0.3">
      <c r="A43" s="9" t="s">
        <v>37</v>
      </c>
      <c r="B43" s="1">
        <v>42919</v>
      </c>
      <c r="C43" s="2">
        <v>0.46155092592592595</v>
      </c>
      <c r="D43" s="2">
        <v>0.46766203703703701</v>
      </c>
      <c r="E43">
        <f>DAY(telefony[[#This Row],[data]])</f>
        <v>3</v>
      </c>
      <c r="F43">
        <f>IF(LEN(telefony[[#This Row],[nr]])=8,1,0)</f>
        <v>0</v>
      </c>
      <c r="G43">
        <f>IF(LEN(telefony[[#This Row],[nr]])=7,1,0)</f>
        <v>1</v>
      </c>
      <c r="H43" s="9">
        <f>IF(LEN(telefony[[#This Row],[nr]])&gt;=10,1,0)</f>
        <v>0</v>
      </c>
      <c r="I43" s="9" t="s">
        <v>1030</v>
      </c>
      <c r="J43">
        <f>COUNTIF(telefony[nr],I43)</f>
        <v>3</v>
      </c>
      <c r="M43" t="str">
        <f>IF(LEN(telefony[[#This Row],[nr]])=7,telefony[[#This Row],[nr]],"")</f>
        <v>1926053</v>
      </c>
      <c r="N43" t="str">
        <f>IF(LEN(telefony[[#This Row],[nr]])=8,telefony[[#This Row],[nr]],"")</f>
        <v/>
      </c>
      <c r="V43" s="22" t="s">
        <v>946</v>
      </c>
      <c r="W43" s="9">
        <v>0</v>
      </c>
    </row>
    <row r="44" spans="1:23" x14ac:dyDescent="0.3">
      <c r="A44" s="9" t="s">
        <v>38</v>
      </c>
      <c r="B44" s="1">
        <v>42919</v>
      </c>
      <c r="C44" s="2">
        <v>0.46224537037037039</v>
      </c>
      <c r="D44" s="2">
        <v>0.46390046296296295</v>
      </c>
      <c r="E44">
        <f>DAY(telefony[[#This Row],[data]])</f>
        <v>3</v>
      </c>
      <c r="F44">
        <f>IF(LEN(telefony[[#This Row],[nr]])=8,1,0)</f>
        <v>1</v>
      </c>
      <c r="G44">
        <f>IF(LEN(telefony[[#This Row],[nr]])=7,1,0)</f>
        <v>0</v>
      </c>
      <c r="H44" s="9">
        <f>IF(LEN(telefony[[#This Row],[nr]])&gt;=10,1,0)</f>
        <v>0</v>
      </c>
      <c r="I44" s="9" t="s">
        <v>183</v>
      </c>
      <c r="J44">
        <f>COUNTIF(telefony[nr],I44)</f>
        <v>3</v>
      </c>
      <c r="M44" t="str">
        <f>IF(LEN(telefony[[#This Row],[nr]])=7,telefony[[#This Row],[nr]],"")</f>
        <v/>
      </c>
      <c r="N44" t="str">
        <f>IF(LEN(telefony[[#This Row],[nr]])=8,telefony[[#This Row],[nr]],"")</f>
        <v>82949156</v>
      </c>
      <c r="V44" s="22" t="s">
        <v>1005</v>
      </c>
      <c r="W44" s="9">
        <v>0</v>
      </c>
    </row>
    <row r="45" spans="1:23" x14ac:dyDescent="0.3">
      <c r="A45" s="9" t="s">
        <v>39</v>
      </c>
      <c r="B45" s="1">
        <v>42919</v>
      </c>
      <c r="C45" s="2">
        <v>0.46766203703703701</v>
      </c>
      <c r="D45" s="2">
        <v>0.4767939814814815</v>
      </c>
      <c r="E45">
        <f>DAY(telefony[[#This Row],[data]])</f>
        <v>3</v>
      </c>
      <c r="F45">
        <f>IF(LEN(telefony[[#This Row],[nr]])=8,1,0)</f>
        <v>1</v>
      </c>
      <c r="G45">
        <f>IF(LEN(telefony[[#This Row],[nr]])=7,1,0)</f>
        <v>0</v>
      </c>
      <c r="H45" s="9">
        <f>IF(LEN(telefony[[#This Row],[nr]])&gt;=10,1,0)</f>
        <v>0</v>
      </c>
      <c r="I45" s="9" t="s">
        <v>26</v>
      </c>
      <c r="J45">
        <f>COUNTIF(telefony[nr],I45)</f>
        <v>3</v>
      </c>
      <c r="M45" t="str">
        <f>IF(LEN(telefony[[#This Row],[nr]])=7,telefony[[#This Row],[nr]],"")</f>
        <v/>
      </c>
      <c r="N45" t="str">
        <f>IF(LEN(telefony[[#This Row],[nr]])=8,telefony[[#This Row],[nr]],"")</f>
        <v>73690742</v>
      </c>
      <c r="V45" s="22" t="s">
        <v>547</v>
      </c>
      <c r="W45" s="9">
        <v>0</v>
      </c>
    </row>
    <row r="46" spans="1:23" x14ac:dyDescent="0.3">
      <c r="A46" s="9" t="s">
        <v>40</v>
      </c>
      <c r="B46" s="1">
        <v>42919</v>
      </c>
      <c r="C46" s="2">
        <v>0.47125</v>
      </c>
      <c r="D46" s="2">
        <v>0.47871527777777778</v>
      </c>
      <c r="E46">
        <f>DAY(telefony[[#This Row],[data]])</f>
        <v>3</v>
      </c>
      <c r="F46">
        <f>IF(LEN(telefony[[#This Row],[nr]])=8,1,0)</f>
        <v>0</v>
      </c>
      <c r="G46">
        <f>IF(LEN(telefony[[#This Row],[nr]])=7,1,0)</f>
        <v>0</v>
      </c>
      <c r="H46" s="9">
        <f>IF(LEN(telefony[[#This Row],[nr]])&gt;=10,1,0)</f>
        <v>1</v>
      </c>
      <c r="I46" s="9" t="s">
        <v>75</v>
      </c>
      <c r="J46">
        <f>COUNTIF(telefony[nr],I46)</f>
        <v>3</v>
      </c>
      <c r="M46" t="str">
        <f>IF(LEN(telefony[[#This Row],[nr]])=7,telefony[[#This Row],[nr]],"")</f>
        <v/>
      </c>
      <c r="N46" t="str">
        <f>IF(LEN(telefony[[#This Row],[nr]])=8,telefony[[#This Row],[nr]],"")</f>
        <v/>
      </c>
      <c r="V46" s="22" t="s">
        <v>1483</v>
      </c>
      <c r="W46" s="9">
        <v>0</v>
      </c>
    </row>
    <row r="47" spans="1:23" x14ac:dyDescent="0.3">
      <c r="A47" s="9" t="s">
        <v>41</v>
      </c>
      <c r="B47" s="1">
        <v>42919</v>
      </c>
      <c r="C47" s="2">
        <v>0.47584490740740742</v>
      </c>
      <c r="D47" s="2">
        <v>0.48518518518518516</v>
      </c>
      <c r="E47">
        <f>DAY(telefony[[#This Row],[data]])</f>
        <v>3</v>
      </c>
      <c r="F47">
        <f>IF(LEN(telefony[[#This Row],[nr]])=8,1,0)</f>
        <v>0</v>
      </c>
      <c r="G47">
        <f>IF(LEN(telefony[[#This Row],[nr]])=7,1,0)</f>
        <v>1</v>
      </c>
      <c r="H47" s="9">
        <f>IF(LEN(telefony[[#This Row],[nr]])&gt;=10,1,0)</f>
        <v>0</v>
      </c>
      <c r="I47" s="9" t="s">
        <v>565</v>
      </c>
      <c r="J47">
        <f>COUNTIF(telefony[nr],I47)</f>
        <v>3</v>
      </c>
      <c r="M47" t="str">
        <f>IF(LEN(telefony[[#This Row],[nr]])=7,telefony[[#This Row],[nr]],"")</f>
        <v>4787793</v>
      </c>
      <c r="N47" t="str">
        <f>IF(LEN(telefony[[#This Row],[nr]])=8,telefony[[#This Row],[nr]],"")</f>
        <v/>
      </c>
      <c r="V47" s="22" t="s">
        <v>654</v>
      </c>
      <c r="W47" s="9">
        <v>0</v>
      </c>
    </row>
    <row r="48" spans="1:23" x14ac:dyDescent="0.3">
      <c r="A48" s="9" t="s">
        <v>42</v>
      </c>
      <c r="B48" s="1">
        <v>42919</v>
      </c>
      <c r="C48" s="2">
        <v>0.48078703703703701</v>
      </c>
      <c r="D48" s="2">
        <v>0.48550925925925925</v>
      </c>
      <c r="E48">
        <f>DAY(telefony[[#This Row],[data]])</f>
        <v>3</v>
      </c>
      <c r="F48">
        <f>IF(LEN(telefony[[#This Row],[nr]])=8,1,0)</f>
        <v>1</v>
      </c>
      <c r="G48">
        <f>IF(LEN(telefony[[#This Row],[nr]])=7,1,0)</f>
        <v>0</v>
      </c>
      <c r="H48" s="9">
        <f>IF(LEN(telefony[[#This Row],[nr]])&gt;=10,1,0)</f>
        <v>0</v>
      </c>
      <c r="I48" s="9" t="s">
        <v>527</v>
      </c>
      <c r="J48">
        <f>COUNTIF(telefony[nr],I48)</f>
        <v>3</v>
      </c>
      <c r="M48" t="str">
        <f>IF(LEN(telefony[[#This Row],[nr]])=7,telefony[[#This Row],[nr]],"")</f>
        <v/>
      </c>
      <c r="N48" t="str">
        <f>IF(LEN(telefony[[#This Row],[nr]])=8,telefony[[#This Row],[nr]],"")</f>
        <v>79381100</v>
      </c>
      <c r="V48" s="22" t="s">
        <v>498</v>
      </c>
      <c r="W48" s="9">
        <v>0</v>
      </c>
    </row>
    <row r="49" spans="1:23" x14ac:dyDescent="0.3">
      <c r="A49" s="9" t="s">
        <v>43</v>
      </c>
      <c r="B49" s="1">
        <v>42919</v>
      </c>
      <c r="C49" s="2">
        <v>0.48123842592592592</v>
      </c>
      <c r="D49" s="2">
        <v>0.49261574074074072</v>
      </c>
      <c r="E49">
        <f>DAY(telefony[[#This Row],[data]])</f>
        <v>3</v>
      </c>
      <c r="F49">
        <f>IF(LEN(telefony[[#This Row],[nr]])=8,1,0)</f>
        <v>0</v>
      </c>
      <c r="G49">
        <f>IF(LEN(telefony[[#This Row],[nr]])=7,1,0)</f>
        <v>1</v>
      </c>
      <c r="H49" s="9">
        <f>IF(LEN(telefony[[#This Row],[nr]])&gt;=10,1,0)</f>
        <v>0</v>
      </c>
      <c r="I49" s="9" t="s">
        <v>511</v>
      </c>
      <c r="J49">
        <f>COUNTIF(telefony[nr],I49)</f>
        <v>3</v>
      </c>
      <c r="M49" t="str">
        <f>IF(LEN(telefony[[#This Row],[nr]])=7,telefony[[#This Row],[nr]],"")</f>
        <v>4146159</v>
      </c>
      <c r="N49" t="str">
        <f>IF(LEN(telefony[[#This Row],[nr]])=8,telefony[[#This Row],[nr]],"")</f>
        <v/>
      </c>
      <c r="V49" s="22" t="s">
        <v>444</v>
      </c>
      <c r="W49" s="9">
        <v>0</v>
      </c>
    </row>
    <row r="50" spans="1:23" x14ac:dyDescent="0.3">
      <c r="A50" s="9" t="s">
        <v>44</v>
      </c>
      <c r="B50" s="1">
        <v>42919</v>
      </c>
      <c r="C50" s="2">
        <v>0.48254629629629631</v>
      </c>
      <c r="D50" s="2">
        <v>0.48739583333333331</v>
      </c>
      <c r="E50">
        <f>DAY(telefony[[#This Row],[data]])</f>
        <v>3</v>
      </c>
      <c r="F50">
        <f>IF(LEN(telefony[[#This Row],[nr]])=8,1,0)</f>
        <v>1</v>
      </c>
      <c r="G50">
        <f>IF(LEN(telefony[[#This Row],[nr]])=7,1,0)</f>
        <v>0</v>
      </c>
      <c r="H50" s="9">
        <f>IF(LEN(telefony[[#This Row],[nr]])&gt;=10,1,0)</f>
        <v>0</v>
      </c>
      <c r="I50" s="9" t="s">
        <v>1444</v>
      </c>
      <c r="J50">
        <f>COUNTIF(telefony[nr],I50)</f>
        <v>3</v>
      </c>
      <c r="M50" t="str">
        <f>IF(LEN(telefony[[#This Row],[nr]])=7,telefony[[#This Row],[nr]],"")</f>
        <v/>
      </c>
      <c r="N50" t="str">
        <f>IF(LEN(telefony[[#This Row],[nr]])=8,telefony[[#This Row],[nr]],"")</f>
        <v>13484133</v>
      </c>
      <c r="V50" s="22" t="s">
        <v>971</v>
      </c>
      <c r="W50" s="9">
        <v>0</v>
      </c>
    </row>
    <row r="51" spans="1:23" x14ac:dyDescent="0.3">
      <c r="A51" s="9" t="s">
        <v>45</v>
      </c>
      <c r="B51" s="1">
        <v>42919</v>
      </c>
      <c r="C51" s="2">
        <v>0.48489583333333336</v>
      </c>
      <c r="D51" s="2">
        <v>0.48734953703703704</v>
      </c>
      <c r="E51">
        <f>DAY(telefony[[#This Row],[data]])</f>
        <v>3</v>
      </c>
      <c r="F51">
        <f>IF(LEN(telefony[[#This Row],[nr]])=8,1,0)</f>
        <v>0</v>
      </c>
      <c r="G51">
        <f>IF(LEN(telefony[[#This Row],[nr]])=7,1,0)</f>
        <v>1</v>
      </c>
      <c r="H51" s="9">
        <f>IF(LEN(telefony[[#This Row],[nr]])&gt;=10,1,0)</f>
        <v>0</v>
      </c>
      <c r="I51" s="9" t="s">
        <v>13</v>
      </c>
      <c r="J51">
        <f>COUNTIF(telefony[nr],I51)</f>
        <v>3</v>
      </c>
      <c r="M51" t="str">
        <f>IF(LEN(telefony[[#This Row],[nr]])=7,telefony[[#This Row],[nr]],"")</f>
        <v>4657345</v>
      </c>
      <c r="N51" t="str">
        <f>IF(LEN(telefony[[#This Row],[nr]])=8,telefony[[#This Row],[nr]],"")</f>
        <v/>
      </c>
      <c r="V51" s="22" t="s">
        <v>672</v>
      </c>
      <c r="W51" s="9">
        <v>0</v>
      </c>
    </row>
    <row r="52" spans="1:23" x14ac:dyDescent="0.3">
      <c r="A52" s="9" t="s">
        <v>46</v>
      </c>
      <c r="B52" s="1">
        <v>42919</v>
      </c>
      <c r="C52" s="2">
        <v>0.49054398148148148</v>
      </c>
      <c r="D52" s="2">
        <v>0.49251157407407409</v>
      </c>
      <c r="E52">
        <f>DAY(telefony[[#This Row],[data]])</f>
        <v>3</v>
      </c>
      <c r="F52">
        <f>IF(LEN(telefony[[#This Row],[nr]])=8,1,0)</f>
        <v>0</v>
      </c>
      <c r="G52">
        <f>IF(LEN(telefony[[#This Row],[nr]])=7,1,0)</f>
        <v>1</v>
      </c>
      <c r="H52" s="9">
        <f>IF(LEN(telefony[[#This Row],[nr]])&gt;=10,1,0)</f>
        <v>0</v>
      </c>
      <c r="I52" s="9" t="s">
        <v>424</v>
      </c>
      <c r="J52">
        <f>COUNTIF(telefony[nr],I52)</f>
        <v>3</v>
      </c>
      <c r="M52" t="str">
        <f>IF(LEN(telefony[[#This Row],[nr]])=7,telefony[[#This Row],[nr]],"")</f>
        <v>3697935</v>
      </c>
      <c r="N52" t="str">
        <f>IF(LEN(telefony[[#This Row],[nr]])=8,telefony[[#This Row],[nr]],"")</f>
        <v/>
      </c>
      <c r="V52" s="22" t="s">
        <v>204</v>
      </c>
      <c r="W52" s="9">
        <v>0</v>
      </c>
    </row>
    <row r="53" spans="1:23" x14ac:dyDescent="0.3">
      <c r="A53" s="9" t="s">
        <v>47</v>
      </c>
      <c r="B53" s="1">
        <v>42919</v>
      </c>
      <c r="C53" s="2">
        <v>0.49284722222222221</v>
      </c>
      <c r="D53" s="2">
        <v>0.50354166666666667</v>
      </c>
      <c r="E53">
        <f>DAY(telefony[[#This Row],[data]])</f>
        <v>3</v>
      </c>
      <c r="F53">
        <f>IF(LEN(telefony[[#This Row],[nr]])=8,1,0)</f>
        <v>0</v>
      </c>
      <c r="G53">
        <f>IF(LEN(telefony[[#This Row],[nr]])=7,1,0)</f>
        <v>1</v>
      </c>
      <c r="H53" s="9">
        <f>IF(LEN(telefony[[#This Row],[nr]])&gt;=10,1,0)</f>
        <v>0</v>
      </c>
      <c r="I53" s="9" t="s">
        <v>232</v>
      </c>
      <c r="J53">
        <f>COUNTIF(telefony[nr],I53)</f>
        <v>2</v>
      </c>
      <c r="M53" t="str">
        <f>IF(LEN(telefony[[#This Row],[nr]])=7,telefony[[#This Row],[nr]],"")</f>
        <v>2668991</v>
      </c>
      <c r="N53" t="str">
        <f>IF(LEN(telefony[[#This Row],[nr]])=8,telefony[[#This Row],[nr]],"")</f>
        <v/>
      </c>
      <c r="V53" s="22" t="s">
        <v>1585</v>
      </c>
      <c r="W53" s="9">
        <v>0</v>
      </c>
    </row>
    <row r="54" spans="1:23" x14ac:dyDescent="0.3">
      <c r="A54" s="9" t="s">
        <v>48</v>
      </c>
      <c r="B54" s="1">
        <v>42919</v>
      </c>
      <c r="C54" s="2">
        <v>0.49862268518518521</v>
      </c>
      <c r="D54" s="2">
        <v>0.50287037037037041</v>
      </c>
      <c r="E54">
        <f>DAY(telefony[[#This Row],[data]])</f>
        <v>3</v>
      </c>
      <c r="F54">
        <f>IF(LEN(telefony[[#This Row],[nr]])=8,1,0)</f>
        <v>0</v>
      </c>
      <c r="G54">
        <f>IF(LEN(telefony[[#This Row],[nr]])=7,1,0)</f>
        <v>1</v>
      </c>
      <c r="H54" s="9">
        <f>IF(LEN(telefony[[#This Row],[nr]])&gt;=10,1,0)</f>
        <v>0</v>
      </c>
      <c r="I54" s="9" t="s">
        <v>347</v>
      </c>
      <c r="J54">
        <f>COUNTIF(telefony[nr],I54)</f>
        <v>2</v>
      </c>
      <c r="M54" t="str">
        <f>IF(LEN(telefony[[#This Row],[nr]])=7,telefony[[#This Row],[nr]],"")</f>
        <v>3520189</v>
      </c>
      <c r="N54" t="str">
        <f>IF(LEN(telefony[[#This Row],[nr]])=8,telefony[[#This Row],[nr]],"")</f>
        <v/>
      </c>
      <c r="V54" s="22" t="s">
        <v>322</v>
      </c>
      <c r="W54" s="9">
        <v>0</v>
      </c>
    </row>
    <row r="55" spans="1:23" x14ac:dyDescent="0.3">
      <c r="A55" s="9" t="s">
        <v>5</v>
      </c>
      <c r="B55" s="1">
        <v>42919</v>
      </c>
      <c r="C55" s="2">
        <v>0.50089120370370366</v>
      </c>
      <c r="D55" s="2">
        <v>0.50876157407407407</v>
      </c>
      <c r="E55">
        <f>DAY(telefony[[#This Row],[data]])</f>
        <v>3</v>
      </c>
      <c r="F55">
        <f>IF(LEN(telefony[[#This Row],[nr]])=8,1,0)</f>
        <v>0</v>
      </c>
      <c r="G55">
        <f>IF(LEN(telefony[[#This Row],[nr]])=7,1,0)</f>
        <v>1</v>
      </c>
      <c r="H55" s="9">
        <f>IF(LEN(telefony[[#This Row],[nr]])&gt;=10,1,0)</f>
        <v>0</v>
      </c>
      <c r="I55" s="9" t="s">
        <v>982</v>
      </c>
      <c r="J55">
        <f>COUNTIF(telefony[nr],I55)</f>
        <v>2</v>
      </c>
      <c r="M55" t="str">
        <f>IF(LEN(telefony[[#This Row],[nr]])=7,telefony[[#This Row],[nr]],"")</f>
        <v>4546455</v>
      </c>
      <c r="N55" t="str">
        <f>IF(LEN(telefony[[#This Row],[nr]])=8,telefony[[#This Row],[nr]],"")</f>
        <v/>
      </c>
      <c r="V55" s="22" t="s">
        <v>523</v>
      </c>
      <c r="W55" s="9">
        <v>0</v>
      </c>
    </row>
    <row r="56" spans="1:23" x14ac:dyDescent="0.3">
      <c r="A56" s="9" t="s">
        <v>49</v>
      </c>
      <c r="B56" s="1">
        <v>42919</v>
      </c>
      <c r="C56" s="2">
        <v>0.50549768518518523</v>
      </c>
      <c r="D56" s="2">
        <v>0.5100231481481482</v>
      </c>
      <c r="E56">
        <f>DAY(telefony[[#This Row],[data]])</f>
        <v>3</v>
      </c>
      <c r="F56">
        <f>IF(LEN(telefony[[#This Row],[nr]])=8,1,0)</f>
        <v>0</v>
      </c>
      <c r="G56">
        <f>IF(LEN(telefony[[#This Row],[nr]])=7,1,0)</f>
        <v>1</v>
      </c>
      <c r="H56" s="9">
        <f>IF(LEN(telefony[[#This Row],[nr]])&gt;=10,1,0)</f>
        <v>0</v>
      </c>
      <c r="I56" s="9" t="s">
        <v>269</v>
      </c>
      <c r="J56">
        <f>COUNTIF(telefony[nr],I56)</f>
        <v>2</v>
      </c>
      <c r="M56" t="str">
        <f>IF(LEN(telefony[[#This Row],[nr]])=7,telefony[[#This Row],[nr]],"")</f>
        <v>3897347</v>
      </c>
      <c r="N56" t="str">
        <f>IF(LEN(telefony[[#This Row],[nr]])=8,telefony[[#This Row],[nr]],"")</f>
        <v/>
      </c>
      <c r="V56" s="22" t="s">
        <v>1752</v>
      </c>
      <c r="W56" s="9">
        <v>0</v>
      </c>
    </row>
    <row r="57" spans="1:23" x14ac:dyDescent="0.3">
      <c r="A57" s="9" t="s">
        <v>50</v>
      </c>
      <c r="B57" s="1">
        <v>42919</v>
      </c>
      <c r="C57" s="2">
        <v>0.50910879629629635</v>
      </c>
      <c r="D57" s="2">
        <v>0.50930555555555557</v>
      </c>
      <c r="E57">
        <f>DAY(telefony[[#This Row],[data]])</f>
        <v>3</v>
      </c>
      <c r="F57">
        <f>IF(LEN(telefony[[#This Row],[nr]])=8,1,0)</f>
        <v>0</v>
      </c>
      <c r="G57">
        <f>IF(LEN(telefony[[#This Row],[nr]])=7,1,0)</f>
        <v>1</v>
      </c>
      <c r="H57" s="9">
        <f>IF(LEN(telefony[[#This Row],[nr]])&gt;=10,1,0)</f>
        <v>0</v>
      </c>
      <c r="I57" s="9" t="s">
        <v>1005</v>
      </c>
      <c r="J57">
        <f>COUNTIF(telefony[nr],I57)</f>
        <v>2</v>
      </c>
      <c r="M57" t="str">
        <f>IF(LEN(telefony[[#This Row],[nr]])=7,telefony[[#This Row],[nr]],"")</f>
        <v>1867016</v>
      </c>
      <c r="N57" t="str">
        <f>IF(LEN(telefony[[#This Row],[nr]])=8,telefony[[#This Row],[nr]],"")</f>
        <v/>
      </c>
      <c r="V57" s="22" t="s">
        <v>957</v>
      </c>
      <c r="W57" s="9">
        <v>0</v>
      </c>
    </row>
    <row r="58" spans="1:23" x14ac:dyDescent="0.3">
      <c r="A58" s="9" t="s">
        <v>51</v>
      </c>
      <c r="B58" s="1">
        <v>42919</v>
      </c>
      <c r="C58" s="2">
        <v>0.51262731481481483</v>
      </c>
      <c r="D58" s="2">
        <v>0.5142592592592593</v>
      </c>
      <c r="E58">
        <f>DAY(telefony[[#This Row],[data]])</f>
        <v>3</v>
      </c>
      <c r="F58">
        <f>IF(LEN(telefony[[#This Row],[nr]])=8,1,0)</f>
        <v>1</v>
      </c>
      <c r="G58">
        <f>IF(LEN(telefony[[#This Row],[nr]])=7,1,0)</f>
        <v>0</v>
      </c>
      <c r="H58" s="9">
        <f>IF(LEN(telefony[[#This Row],[nr]])&gt;=10,1,0)</f>
        <v>0</v>
      </c>
      <c r="I58" s="9" t="s">
        <v>547</v>
      </c>
      <c r="J58">
        <f>COUNTIF(telefony[nr],I58)</f>
        <v>2</v>
      </c>
      <c r="M58" t="str">
        <f>IF(LEN(telefony[[#This Row],[nr]])=7,telefony[[#This Row],[nr]],"")</f>
        <v/>
      </c>
      <c r="N58" t="str">
        <f>IF(LEN(telefony[[#This Row],[nr]])=8,telefony[[#This Row],[nr]],"")</f>
        <v>96949751</v>
      </c>
      <c r="V58" s="22" t="s">
        <v>1159</v>
      </c>
      <c r="W58" s="9">
        <v>0</v>
      </c>
    </row>
    <row r="59" spans="1:23" x14ac:dyDescent="0.3">
      <c r="A59" s="9" t="s">
        <v>52</v>
      </c>
      <c r="B59" s="1">
        <v>42919</v>
      </c>
      <c r="C59" s="2">
        <v>0.5175925925925926</v>
      </c>
      <c r="D59" s="2">
        <v>0.52021990740740742</v>
      </c>
      <c r="E59">
        <f>DAY(telefony[[#This Row],[data]])</f>
        <v>3</v>
      </c>
      <c r="F59">
        <f>IF(LEN(telefony[[#This Row],[nr]])=8,1,0)</f>
        <v>1</v>
      </c>
      <c r="G59">
        <f>IF(LEN(telefony[[#This Row],[nr]])=7,1,0)</f>
        <v>0</v>
      </c>
      <c r="H59" s="9">
        <f>IF(LEN(telefony[[#This Row],[nr]])&gt;=10,1,0)</f>
        <v>0</v>
      </c>
      <c r="I59" s="9" t="s">
        <v>523</v>
      </c>
      <c r="J59">
        <f>COUNTIF(telefony[nr],I59)</f>
        <v>2</v>
      </c>
      <c r="M59" t="str">
        <f>IF(LEN(telefony[[#This Row],[nr]])=7,telefony[[#This Row],[nr]],"")</f>
        <v/>
      </c>
      <c r="N59" t="str">
        <f>IF(LEN(telefony[[#This Row],[nr]])=8,telefony[[#This Row],[nr]],"")</f>
        <v>81613163</v>
      </c>
      <c r="V59" s="22" t="s">
        <v>254</v>
      </c>
      <c r="W59" s="9">
        <v>0</v>
      </c>
    </row>
    <row r="60" spans="1:23" x14ac:dyDescent="0.3">
      <c r="A60" s="9" t="s">
        <v>7</v>
      </c>
      <c r="B60" s="1">
        <v>42919</v>
      </c>
      <c r="C60" s="2">
        <v>0.52217592592592588</v>
      </c>
      <c r="D60" s="2">
        <v>0.52918981481481486</v>
      </c>
      <c r="E60">
        <f>DAY(telefony[[#This Row],[data]])</f>
        <v>3</v>
      </c>
      <c r="F60">
        <f>IF(LEN(telefony[[#This Row],[nr]])=8,1,0)</f>
        <v>0</v>
      </c>
      <c r="G60">
        <f>IF(LEN(telefony[[#This Row],[nr]])=7,1,0)</f>
        <v>1</v>
      </c>
      <c r="H60" s="9">
        <f>IF(LEN(telefony[[#This Row],[nr]])&gt;=10,1,0)</f>
        <v>0</v>
      </c>
      <c r="I60" s="9" t="s">
        <v>1063</v>
      </c>
      <c r="J60">
        <f>COUNTIF(telefony[nr],I60)</f>
        <v>2</v>
      </c>
      <c r="M60" t="str">
        <f>IF(LEN(telefony[[#This Row],[nr]])=7,telefony[[#This Row],[nr]],"")</f>
        <v>4250194</v>
      </c>
      <c r="N60" t="str">
        <f>IF(LEN(telefony[[#This Row],[nr]])=8,telefony[[#This Row],[nr]],"")</f>
        <v/>
      </c>
      <c r="V60" s="22" t="s">
        <v>116</v>
      </c>
      <c r="W60" s="9">
        <v>0</v>
      </c>
    </row>
    <row r="61" spans="1:23" x14ac:dyDescent="0.3">
      <c r="A61" s="9" t="s">
        <v>53</v>
      </c>
      <c r="B61" s="1">
        <v>42919</v>
      </c>
      <c r="C61" s="2">
        <v>0.52444444444444449</v>
      </c>
      <c r="D61" s="2">
        <v>0.52681712962962968</v>
      </c>
      <c r="E61">
        <f>DAY(telefony[[#This Row],[data]])</f>
        <v>3</v>
      </c>
      <c r="F61">
        <f>IF(LEN(telefony[[#This Row],[nr]])=8,1,0)</f>
        <v>0</v>
      </c>
      <c r="G61">
        <f>IF(LEN(telefony[[#This Row],[nr]])=7,1,0)</f>
        <v>1</v>
      </c>
      <c r="H61" s="9">
        <f>IF(LEN(telefony[[#This Row],[nr]])&gt;=10,1,0)</f>
        <v>0</v>
      </c>
      <c r="I61" s="9" t="s">
        <v>72</v>
      </c>
      <c r="J61">
        <f>COUNTIF(telefony[nr],I61)</f>
        <v>2</v>
      </c>
      <c r="M61" t="str">
        <f>IF(LEN(telefony[[#This Row],[nr]])=7,telefony[[#This Row],[nr]],"")</f>
        <v>6050344</v>
      </c>
      <c r="N61" t="str">
        <f>IF(LEN(telefony[[#This Row],[nr]])=8,telefony[[#This Row],[nr]],"")</f>
        <v/>
      </c>
      <c r="V61" s="22" t="s">
        <v>559</v>
      </c>
      <c r="W61" s="9">
        <v>0</v>
      </c>
    </row>
    <row r="62" spans="1:23" x14ac:dyDescent="0.3">
      <c r="A62" s="9" t="s">
        <v>5</v>
      </c>
      <c r="B62" s="1">
        <v>42919</v>
      </c>
      <c r="C62" s="2">
        <v>0.5258680555555556</v>
      </c>
      <c r="D62" s="2">
        <v>0.53531249999999997</v>
      </c>
      <c r="E62">
        <f>DAY(telefony[[#This Row],[data]])</f>
        <v>3</v>
      </c>
      <c r="F62">
        <f>IF(LEN(telefony[[#This Row],[nr]])=8,1,0)</f>
        <v>0</v>
      </c>
      <c r="G62">
        <f>IF(LEN(telefony[[#This Row],[nr]])=7,1,0)</f>
        <v>1</v>
      </c>
      <c r="H62" s="9">
        <f>IF(LEN(telefony[[#This Row],[nr]])&gt;=10,1,0)</f>
        <v>0</v>
      </c>
      <c r="I62" s="9" t="s">
        <v>217</v>
      </c>
      <c r="J62">
        <f>COUNTIF(telefony[nr],I62)</f>
        <v>2</v>
      </c>
      <c r="M62" t="str">
        <f>IF(LEN(telefony[[#This Row],[nr]])=7,telefony[[#This Row],[nr]],"")</f>
        <v>4546455</v>
      </c>
      <c r="N62" t="str">
        <f>IF(LEN(telefony[[#This Row],[nr]])=8,telefony[[#This Row],[nr]],"")</f>
        <v/>
      </c>
      <c r="V62" s="22" t="s">
        <v>636</v>
      </c>
      <c r="W62" s="9">
        <v>0</v>
      </c>
    </row>
    <row r="63" spans="1:23" x14ac:dyDescent="0.3">
      <c r="A63" s="9" t="s">
        <v>54</v>
      </c>
      <c r="B63" s="1">
        <v>42919</v>
      </c>
      <c r="C63" s="2">
        <v>0.53013888888888894</v>
      </c>
      <c r="D63" s="2">
        <v>0.53707175925925921</v>
      </c>
      <c r="E63">
        <f>DAY(telefony[[#This Row],[data]])</f>
        <v>3</v>
      </c>
      <c r="F63">
        <f>IF(LEN(telefony[[#This Row],[nr]])=8,1,0)</f>
        <v>0</v>
      </c>
      <c r="G63">
        <f>IF(LEN(telefony[[#This Row],[nr]])=7,1,0)</f>
        <v>1</v>
      </c>
      <c r="H63" s="9">
        <f>IF(LEN(telefony[[#This Row],[nr]])&gt;=10,1,0)</f>
        <v>0</v>
      </c>
      <c r="I63" s="9" t="s">
        <v>165</v>
      </c>
      <c r="J63">
        <f>COUNTIF(telefony[nr],I63)</f>
        <v>2</v>
      </c>
      <c r="M63" t="str">
        <f>IF(LEN(telefony[[#This Row],[nr]])=7,telefony[[#This Row],[nr]],"")</f>
        <v>7727942</v>
      </c>
      <c r="N63" t="str">
        <f>IF(LEN(telefony[[#This Row],[nr]])=8,telefony[[#This Row],[nr]],"")</f>
        <v/>
      </c>
      <c r="V63" s="22" t="s">
        <v>1167</v>
      </c>
      <c r="W63" s="9">
        <v>0</v>
      </c>
    </row>
    <row r="64" spans="1:23" x14ac:dyDescent="0.3">
      <c r="A64" s="9" t="s">
        <v>55</v>
      </c>
      <c r="B64" s="1">
        <v>42919</v>
      </c>
      <c r="C64" s="2">
        <v>0.53486111111111112</v>
      </c>
      <c r="D64" s="2">
        <v>0.53756944444444443</v>
      </c>
      <c r="E64">
        <f>DAY(telefony[[#This Row],[data]])</f>
        <v>3</v>
      </c>
      <c r="F64">
        <f>IF(LEN(telefony[[#This Row],[nr]])=8,1,0)</f>
        <v>0</v>
      </c>
      <c r="G64">
        <f>IF(LEN(telefony[[#This Row],[nr]])=7,1,0)</f>
        <v>1</v>
      </c>
      <c r="H64" s="9">
        <f>IF(LEN(telefony[[#This Row],[nr]])&gt;=10,1,0)</f>
        <v>0</v>
      </c>
      <c r="I64" s="9" t="s">
        <v>886</v>
      </c>
      <c r="J64">
        <f>COUNTIF(telefony[nr],I64)</f>
        <v>2</v>
      </c>
      <c r="M64" t="str">
        <f>IF(LEN(telefony[[#This Row],[nr]])=7,telefony[[#This Row],[nr]],"")</f>
        <v>8249721</v>
      </c>
      <c r="N64" t="str">
        <f>IF(LEN(telefony[[#This Row],[nr]])=8,telefony[[#This Row],[nr]],"")</f>
        <v/>
      </c>
      <c r="V64" s="22" t="s">
        <v>528</v>
      </c>
      <c r="W64" s="9">
        <v>0</v>
      </c>
    </row>
    <row r="65" spans="1:23" x14ac:dyDescent="0.3">
      <c r="A65" s="9" t="s">
        <v>56</v>
      </c>
      <c r="B65" s="1">
        <v>42919</v>
      </c>
      <c r="C65" s="2">
        <v>0.53488425925925931</v>
      </c>
      <c r="D65" s="2">
        <v>0.53523148148148147</v>
      </c>
      <c r="E65">
        <f>DAY(telefony[[#This Row],[data]])</f>
        <v>3</v>
      </c>
      <c r="F65">
        <f>IF(LEN(telefony[[#This Row],[nr]])=8,1,0)</f>
        <v>0</v>
      </c>
      <c r="G65">
        <f>IF(LEN(telefony[[#This Row],[nr]])=7,1,0)</f>
        <v>1</v>
      </c>
      <c r="H65" s="9">
        <f>IF(LEN(telefony[[#This Row],[nr]])&gt;=10,1,0)</f>
        <v>0</v>
      </c>
      <c r="I65" s="9" t="s">
        <v>903</v>
      </c>
      <c r="J65">
        <f>COUNTIF(telefony[nr],I65)</f>
        <v>2</v>
      </c>
      <c r="M65" t="str">
        <f>IF(LEN(telefony[[#This Row],[nr]])=7,telefony[[#This Row],[nr]],"")</f>
        <v>6894270</v>
      </c>
      <c r="N65" t="str">
        <f>IF(LEN(telefony[[#This Row],[nr]])=8,telefony[[#This Row],[nr]],"")</f>
        <v/>
      </c>
      <c r="V65" s="22" t="s">
        <v>1017</v>
      </c>
      <c r="W65" s="9">
        <v>0</v>
      </c>
    </row>
    <row r="66" spans="1:23" x14ac:dyDescent="0.3">
      <c r="A66" s="9" t="s">
        <v>57</v>
      </c>
      <c r="B66" s="1">
        <v>42919</v>
      </c>
      <c r="C66" s="2">
        <v>0.5358680555555555</v>
      </c>
      <c r="D66" s="2">
        <v>0.54329861111111111</v>
      </c>
      <c r="E66">
        <f>DAY(telefony[[#This Row],[data]])</f>
        <v>3</v>
      </c>
      <c r="F66">
        <f>IF(LEN(telefony[[#This Row],[nr]])=8,1,0)</f>
        <v>0</v>
      </c>
      <c r="G66">
        <f>IF(LEN(telefony[[#This Row],[nr]])=7,1,0)</f>
        <v>1</v>
      </c>
      <c r="H66" s="9">
        <f>IF(LEN(telefony[[#This Row],[nr]])&gt;=10,1,0)</f>
        <v>0</v>
      </c>
      <c r="I66" s="9" t="s">
        <v>450</v>
      </c>
      <c r="J66">
        <f>COUNTIF(telefony[nr],I66)</f>
        <v>2</v>
      </c>
      <c r="M66" t="str">
        <f>IF(LEN(telefony[[#This Row],[nr]])=7,telefony[[#This Row],[nr]],"")</f>
        <v>3095218</v>
      </c>
      <c r="N66" t="str">
        <f>IF(LEN(telefony[[#This Row],[nr]])=8,telefony[[#This Row],[nr]],"")</f>
        <v/>
      </c>
      <c r="V66" s="22" t="s">
        <v>1210</v>
      </c>
      <c r="W66" s="9">
        <v>0</v>
      </c>
    </row>
    <row r="67" spans="1:23" x14ac:dyDescent="0.3">
      <c r="A67" s="9" t="s">
        <v>58</v>
      </c>
      <c r="B67" s="1">
        <v>42919</v>
      </c>
      <c r="C67" s="2">
        <v>0.54016203703703702</v>
      </c>
      <c r="D67" s="2">
        <v>0.54297453703703702</v>
      </c>
      <c r="E67">
        <f>DAY(telefony[[#This Row],[data]])</f>
        <v>3</v>
      </c>
      <c r="F67">
        <f>IF(LEN(telefony[[#This Row],[nr]])=8,1,0)</f>
        <v>1</v>
      </c>
      <c r="G67">
        <f>IF(LEN(telefony[[#This Row],[nr]])=7,1,0)</f>
        <v>0</v>
      </c>
      <c r="H67" s="9">
        <f>IF(LEN(telefony[[#This Row],[nr]])&gt;=10,1,0)</f>
        <v>0</v>
      </c>
      <c r="I67" s="9" t="s">
        <v>21</v>
      </c>
      <c r="J67">
        <f>COUNTIF(telefony[nr],I67)</f>
        <v>2</v>
      </c>
      <c r="M67" t="str">
        <f>IF(LEN(telefony[[#This Row],[nr]])=7,telefony[[#This Row],[nr]],"")</f>
        <v/>
      </c>
      <c r="N67" t="str">
        <f>IF(LEN(telefony[[#This Row],[nr]])=8,telefony[[#This Row],[nr]],"")</f>
        <v>45081794</v>
      </c>
      <c r="V67" s="22" t="s">
        <v>1293</v>
      </c>
      <c r="W67" s="9">
        <v>0</v>
      </c>
    </row>
    <row r="68" spans="1:23" x14ac:dyDescent="0.3">
      <c r="A68" s="9" t="s">
        <v>59</v>
      </c>
      <c r="B68" s="1">
        <v>42919</v>
      </c>
      <c r="C68" s="2">
        <v>0.54280092592592588</v>
      </c>
      <c r="D68" s="2">
        <v>0.54478009259259264</v>
      </c>
      <c r="E68">
        <f>DAY(telefony[[#This Row],[data]])</f>
        <v>3</v>
      </c>
      <c r="F68">
        <f>IF(LEN(telefony[[#This Row],[nr]])=8,1,0)</f>
        <v>0</v>
      </c>
      <c r="G68">
        <f>IF(LEN(telefony[[#This Row],[nr]])=7,1,0)</f>
        <v>1</v>
      </c>
      <c r="H68" s="9">
        <f>IF(LEN(telefony[[#This Row],[nr]])&gt;=10,1,0)</f>
        <v>0</v>
      </c>
      <c r="I68" s="9" t="s">
        <v>137</v>
      </c>
      <c r="J68">
        <f>COUNTIF(telefony[nr],I68)</f>
        <v>2</v>
      </c>
      <c r="M68" t="str">
        <f>IF(LEN(telefony[[#This Row],[nr]])=7,telefony[[#This Row],[nr]],"")</f>
        <v>3533271</v>
      </c>
      <c r="N68" t="str">
        <f>IF(LEN(telefony[[#This Row],[nr]])=8,telefony[[#This Row],[nr]],"")</f>
        <v/>
      </c>
      <c r="V68" s="22" t="s">
        <v>152</v>
      </c>
      <c r="W68" s="9">
        <v>0</v>
      </c>
    </row>
    <row r="69" spans="1:23" x14ac:dyDescent="0.3">
      <c r="A69" s="9" t="s">
        <v>26</v>
      </c>
      <c r="B69" s="1">
        <v>42919</v>
      </c>
      <c r="C69" s="2">
        <v>0.54848379629629629</v>
      </c>
      <c r="D69" s="2">
        <v>0.5578819444444445</v>
      </c>
      <c r="E69">
        <f>DAY(telefony[[#This Row],[data]])</f>
        <v>3</v>
      </c>
      <c r="F69">
        <f>IF(LEN(telefony[[#This Row],[nr]])=8,1,0)</f>
        <v>0</v>
      </c>
      <c r="G69">
        <f>IF(LEN(telefony[[#This Row],[nr]])=7,1,0)</f>
        <v>1</v>
      </c>
      <c r="H69" s="9">
        <f>IF(LEN(telefony[[#This Row],[nr]])&gt;=10,1,0)</f>
        <v>0</v>
      </c>
      <c r="I69" s="9" t="s">
        <v>223</v>
      </c>
      <c r="J69">
        <f>COUNTIF(telefony[nr],I69)</f>
        <v>2</v>
      </c>
      <c r="M69" t="str">
        <f>IF(LEN(telefony[[#This Row],[nr]])=7,telefony[[#This Row],[nr]],"")</f>
        <v>7415603</v>
      </c>
      <c r="N69" t="str">
        <f>IF(LEN(telefony[[#This Row],[nr]])=8,telefony[[#This Row],[nr]],"")</f>
        <v/>
      </c>
      <c r="V69" s="22" t="s">
        <v>906</v>
      </c>
      <c r="W69" s="9">
        <v>0</v>
      </c>
    </row>
    <row r="70" spans="1:23" x14ac:dyDescent="0.3">
      <c r="A70" s="9" t="s">
        <v>60</v>
      </c>
      <c r="B70" s="1">
        <v>42919</v>
      </c>
      <c r="C70" s="2">
        <v>0.55283564814814812</v>
      </c>
      <c r="D70" s="2">
        <v>0.55756944444444445</v>
      </c>
      <c r="E70">
        <f>DAY(telefony[[#This Row],[data]])</f>
        <v>3</v>
      </c>
      <c r="F70">
        <f>IF(LEN(telefony[[#This Row],[nr]])=8,1,0)</f>
        <v>0</v>
      </c>
      <c r="G70">
        <f>IF(LEN(telefony[[#This Row],[nr]])=7,1,0)</f>
        <v>1</v>
      </c>
      <c r="H70" s="9">
        <f>IF(LEN(telefony[[#This Row],[nr]])&gt;=10,1,0)</f>
        <v>0</v>
      </c>
      <c r="I70" s="9" t="s">
        <v>37</v>
      </c>
      <c r="J70">
        <f>COUNTIF(telefony[nr],I70)</f>
        <v>2</v>
      </c>
      <c r="M70" t="str">
        <f>IF(LEN(telefony[[#This Row],[nr]])=7,telefony[[#This Row],[nr]],"")</f>
        <v>9088452</v>
      </c>
      <c r="N70" t="str">
        <f>IF(LEN(telefony[[#This Row],[nr]])=8,telefony[[#This Row],[nr]],"")</f>
        <v/>
      </c>
      <c r="V70" s="22" t="s">
        <v>1806</v>
      </c>
      <c r="W70" s="9">
        <v>0</v>
      </c>
    </row>
    <row r="71" spans="1:23" x14ac:dyDescent="0.3">
      <c r="A71" s="9" t="s">
        <v>61</v>
      </c>
      <c r="B71" s="1">
        <v>42919</v>
      </c>
      <c r="C71" s="2">
        <v>0.55576388888888884</v>
      </c>
      <c r="D71" s="2">
        <v>0.56342592592592589</v>
      </c>
      <c r="E71">
        <f>DAY(telefony[[#This Row],[data]])</f>
        <v>3</v>
      </c>
      <c r="F71">
        <f>IF(LEN(telefony[[#This Row],[nr]])=8,1,0)</f>
        <v>0</v>
      </c>
      <c r="G71">
        <f>IF(LEN(telefony[[#This Row],[nr]])=7,1,0)</f>
        <v>1</v>
      </c>
      <c r="H71" s="9">
        <f>IF(LEN(telefony[[#This Row],[nr]])&gt;=10,1,0)</f>
        <v>0</v>
      </c>
      <c r="I71" s="9" t="s">
        <v>143</v>
      </c>
      <c r="J71">
        <f>COUNTIF(telefony[nr],I71)</f>
        <v>2</v>
      </c>
      <c r="M71" t="str">
        <f>IF(LEN(telefony[[#This Row],[nr]])=7,telefony[[#This Row],[nr]],"")</f>
        <v>3379401</v>
      </c>
      <c r="N71" t="str">
        <f>IF(LEN(telefony[[#This Row],[nr]])=8,telefony[[#This Row],[nr]],"")</f>
        <v/>
      </c>
      <c r="V71" s="22" t="s">
        <v>389</v>
      </c>
      <c r="W71" s="9">
        <v>0</v>
      </c>
    </row>
    <row r="72" spans="1:23" x14ac:dyDescent="0.3">
      <c r="A72" s="9" t="s">
        <v>62</v>
      </c>
      <c r="B72" s="1">
        <v>42919</v>
      </c>
      <c r="C72" s="2">
        <v>0.55722222222222217</v>
      </c>
      <c r="D72" s="2">
        <v>0.55787037037037035</v>
      </c>
      <c r="E72">
        <f>DAY(telefony[[#This Row],[data]])</f>
        <v>3</v>
      </c>
      <c r="F72">
        <f>IF(LEN(telefony[[#This Row],[nr]])=8,1,0)</f>
        <v>1</v>
      </c>
      <c r="G72">
        <f>IF(LEN(telefony[[#This Row],[nr]])=7,1,0)</f>
        <v>0</v>
      </c>
      <c r="H72" s="9">
        <f>IF(LEN(telefony[[#This Row],[nr]])&gt;=10,1,0)</f>
        <v>0</v>
      </c>
      <c r="I72" s="9" t="s">
        <v>1026</v>
      </c>
      <c r="J72">
        <f>COUNTIF(telefony[nr],I72)</f>
        <v>2</v>
      </c>
      <c r="M72" t="str">
        <f>IF(LEN(telefony[[#This Row],[nr]])=7,telefony[[#This Row],[nr]],"")</f>
        <v/>
      </c>
      <c r="N72" t="str">
        <f>IF(LEN(telefony[[#This Row],[nr]])=8,telefony[[#This Row],[nr]],"")</f>
        <v>73350537</v>
      </c>
      <c r="V72" s="22" t="s">
        <v>829</v>
      </c>
      <c r="W72" s="9">
        <v>0</v>
      </c>
    </row>
    <row r="73" spans="1:23" x14ac:dyDescent="0.3">
      <c r="A73" s="9" t="s">
        <v>63</v>
      </c>
      <c r="B73" s="1">
        <v>42919</v>
      </c>
      <c r="C73" s="2">
        <v>0.55803240740740745</v>
      </c>
      <c r="D73" s="2">
        <v>0.56174768518518514</v>
      </c>
      <c r="E73">
        <f>DAY(telefony[[#This Row],[data]])</f>
        <v>3</v>
      </c>
      <c r="F73">
        <f>IF(LEN(telefony[[#This Row],[nr]])=8,1,0)</f>
        <v>1</v>
      </c>
      <c r="G73">
        <f>IF(LEN(telefony[[#This Row],[nr]])=7,1,0)</f>
        <v>0</v>
      </c>
      <c r="H73" s="9">
        <f>IF(LEN(telefony[[#This Row],[nr]])&gt;=10,1,0)</f>
        <v>0</v>
      </c>
      <c r="I73" s="9" t="s">
        <v>188</v>
      </c>
      <c r="J73">
        <f>COUNTIF(telefony[nr],I73)</f>
        <v>2</v>
      </c>
      <c r="M73" t="str">
        <f>IF(LEN(telefony[[#This Row],[nr]])=7,telefony[[#This Row],[nr]],"")</f>
        <v/>
      </c>
      <c r="N73" t="str">
        <f>IF(LEN(telefony[[#This Row],[nr]])=8,telefony[[#This Row],[nr]],"")</f>
        <v>83707586</v>
      </c>
      <c r="V73" s="22" t="s">
        <v>1131</v>
      </c>
      <c r="W73" s="9">
        <v>0</v>
      </c>
    </row>
    <row r="74" spans="1:23" x14ac:dyDescent="0.3">
      <c r="A74" s="9" t="s">
        <v>40</v>
      </c>
      <c r="B74" s="1">
        <v>42919</v>
      </c>
      <c r="C74" s="2">
        <v>0.55888888888888888</v>
      </c>
      <c r="D74" s="2">
        <v>0.56745370370370374</v>
      </c>
      <c r="E74">
        <f>DAY(telefony[[#This Row],[data]])</f>
        <v>3</v>
      </c>
      <c r="F74">
        <f>IF(LEN(telefony[[#This Row],[nr]])=8,1,0)</f>
        <v>0</v>
      </c>
      <c r="G74">
        <f>IF(LEN(telefony[[#This Row],[nr]])=7,1,0)</f>
        <v>0</v>
      </c>
      <c r="H74" s="9">
        <f>IF(LEN(telefony[[#This Row],[nr]])&gt;=10,1,0)</f>
        <v>1</v>
      </c>
      <c r="I74" s="9" t="s">
        <v>15</v>
      </c>
      <c r="J74">
        <f>COUNTIF(telefony[nr],I74)</f>
        <v>2</v>
      </c>
      <c r="M74" t="str">
        <f>IF(LEN(telefony[[#This Row],[nr]])=7,telefony[[#This Row],[nr]],"")</f>
        <v/>
      </c>
      <c r="N74" t="str">
        <f>IF(LEN(telefony[[#This Row],[nr]])=8,telefony[[#This Row],[nr]],"")</f>
        <v/>
      </c>
      <c r="V74" s="22" t="s">
        <v>333</v>
      </c>
      <c r="W74" s="9">
        <v>0</v>
      </c>
    </row>
    <row r="75" spans="1:23" x14ac:dyDescent="0.3">
      <c r="A75" s="9" t="s">
        <v>64</v>
      </c>
      <c r="B75" s="1">
        <v>42919</v>
      </c>
      <c r="C75" s="2">
        <v>0.5645486111111111</v>
      </c>
      <c r="D75" s="2">
        <v>0.56458333333333333</v>
      </c>
      <c r="E75">
        <f>DAY(telefony[[#This Row],[data]])</f>
        <v>3</v>
      </c>
      <c r="F75">
        <f>IF(LEN(telefony[[#This Row],[nr]])=8,1,0)</f>
        <v>0</v>
      </c>
      <c r="G75">
        <f>IF(LEN(telefony[[#This Row],[nr]])=7,1,0)</f>
        <v>1</v>
      </c>
      <c r="H75" s="9">
        <f>IF(LEN(telefony[[#This Row],[nr]])&gt;=10,1,0)</f>
        <v>0</v>
      </c>
      <c r="I75" s="9" t="s">
        <v>508</v>
      </c>
      <c r="J75">
        <f>COUNTIF(telefony[nr],I75)</f>
        <v>2</v>
      </c>
      <c r="M75" t="str">
        <f>IF(LEN(telefony[[#This Row],[nr]])=7,telefony[[#This Row],[nr]],"")</f>
        <v>1480206</v>
      </c>
      <c r="N75" t="str">
        <f>IF(LEN(telefony[[#This Row],[nr]])=8,telefony[[#This Row],[nr]],"")</f>
        <v/>
      </c>
      <c r="V75" s="22" t="s">
        <v>939</v>
      </c>
      <c r="W75" s="9">
        <v>0</v>
      </c>
    </row>
    <row r="76" spans="1:23" x14ac:dyDescent="0.3">
      <c r="A76" s="9" t="s">
        <v>57</v>
      </c>
      <c r="B76" s="1">
        <v>42919</v>
      </c>
      <c r="C76" s="2">
        <v>0.56555555555555559</v>
      </c>
      <c r="D76" s="2">
        <v>0.56557870370370367</v>
      </c>
      <c r="E76">
        <f>DAY(telefony[[#This Row],[data]])</f>
        <v>3</v>
      </c>
      <c r="F76">
        <f>IF(LEN(telefony[[#This Row],[nr]])=8,1,0)</f>
        <v>0</v>
      </c>
      <c r="G76">
        <f>IF(LEN(telefony[[#This Row],[nr]])=7,1,0)</f>
        <v>1</v>
      </c>
      <c r="H76" s="9">
        <f>IF(LEN(telefony[[#This Row],[nr]])&gt;=10,1,0)</f>
        <v>0</v>
      </c>
      <c r="I76" s="9" t="s">
        <v>705</v>
      </c>
      <c r="J76">
        <f>COUNTIF(telefony[nr],I76)</f>
        <v>2</v>
      </c>
      <c r="M76" t="str">
        <f>IF(LEN(telefony[[#This Row],[nr]])=7,telefony[[#This Row],[nr]],"")</f>
        <v>3095218</v>
      </c>
      <c r="N76" t="str">
        <f>IF(LEN(telefony[[#This Row],[nr]])=8,telefony[[#This Row],[nr]],"")</f>
        <v/>
      </c>
      <c r="V76" s="22" t="s">
        <v>1814</v>
      </c>
      <c r="W76" s="9">
        <v>0</v>
      </c>
    </row>
    <row r="77" spans="1:23" x14ac:dyDescent="0.3">
      <c r="A77" s="9" t="s">
        <v>65</v>
      </c>
      <c r="B77" s="1">
        <v>42919</v>
      </c>
      <c r="C77" s="2">
        <v>0.56800925925925927</v>
      </c>
      <c r="D77" s="2">
        <v>0.57093749999999999</v>
      </c>
      <c r="E77">
        <f>DAY(telefony[[#This Row],[data]])</f>
        <v>3</v>
      </c>
      <c r="F77">
        <f>IF(LEN(telefony[[#This Row],[nr]])=8,1,0)</f>
        <v>0</v>
      </c>
      <c r="G77">
        <f>IF(LEN(telefony[[#This Row],[nr]])=7,1,0)</f>
        <v>1</v>
      </c>
      <c r="H77" s="9">
        <f>IF(LEN(telefony[[#This Row],[nr]])&gt;=10,1,0)</f>
        <v>0</v>
      </c>
      <c r="I77" s="9" t="s">
        <v>849</v>
      </c>
      <c r="J77">
        <f>COUNTIF(telefony[nr],I77)</f>
        <v>2</v>
      </c>
      <c r="M77" t="str">
        <f>IF(LEN(telefony[[#This Row],[nr]])=7,telefony[[#This Row],[nr]],"")</f>
        <v>2028923</v>
      </c>
      <c r="N77" t="str">
        <f>IF(LEN(telefony[[#This Row],[nr]])=8,telefony[[#This Row],[nr]],"")</f>
        <v/>
      </c>
      <c r="V77" s="22" t="s">
        <v>583</v>
      </c>
      <c r="W77" s="9">
        <v>0</v>
      </c>
    </row>
    <row r="78" spans="1:23" x14ac:dyDescent="0.3">
      <c r="A78" s="9" t="s">
        <v>66</v>
      </c>
      <c r="B78" s="1">
        <v>42919</v>
      </c>
      <c r="C78" s="2">
        <v>0.57141203703703702</v>
      </c>
      <c r="D78" s="2">
        <v>0.57547453703703699</v>
      </c>
      <c r="E78">
        <f>DAY(telefony[[#This Row],[data]])</f>
        <v>3</v>
      </c>
      <c r="F78">
        <f>IF(LEN(telefony[[#This Row],[nr]])=8,1,0)</f>
        <v>1</v>
      </c>
      <c r="G78">
        <f>IF(LEN(telefony[[#This Row],[nr]])=7,1,0)</f>
        <v>0</v>
      </c>
      <c r="H78" s="9">
        <f>IF(LEN(telefony[[#This Row],[nr]])&gt;=10,1,0)</f>
        <v>0</v>
      </c>
      <c r="I78" s="9" t="s">
        <v>874</v>
      </c>
      <c r="J78">
        <f>COUNTIF(telefony[nr],I78)</f>
        <v>2</v>
      </c>
      <c r="M78" t="str">
        <f>IF(LEN(telefony[[#This Row],[nr]])=7,telefony[[#This Row],[nr]],"")</f>
        <v/>
      </c>
      <c r="N78" t="str">
        <f>IF(LEN(telefony[[#This Row],[nr]])=8,telefony[[#This Row],[nr]],"")</f>
        <v>81880891</v>
      </c>
      <c r="V78" s="22" t="s">
        <v>933</v>
      </c>
      <c r="W78" s="9">
        <v>0</v>
      </c>
    </row>
    <row r="79" spans="1:23" x14ac:dyDescent="0.3">
      <c r="A79" s="9" t="s">
        <v>67</v>
      </c>
      <c r="B79" s="1">
        <v>42919</v>
      </c>
      <c r="C79" s="2">
        <v>0.5717592592592593</v>
      </c>
      <c r="D79" s="2">
        <v>0.58065972222222217</v>
      </c>
      <c r="E79">
        <f>DAY(telefony[[#This Row],[data]])</f>
        <v>3</v>
      </c>
      <c r="F79">
        <f>IF(LEN(telefony[[#This Row],[nr]])=8,1,0)</f>
        <v>0</v>
      </c>
      <c r="G79">
        <f>IF(LEN(telefony[[#This Row],[nr]])=7,1,0)</f>
        <v>1</v>
      </c>
      <c r="H79" s="9">
        <f>IF(LEN(telefony[[#This Row],[nr]])&gt;=10,1,0)</f>
        <v>0</v>
      </c>
      <c r="I79" s="9" t="s">
        <v>193</v>
      </c>
      <c r="J79">
        <f>COUNTIF(telefony[nr],I79)</f>
        <v>2</v>
      </c>
      <c r="M79" t="str">
        <f>IF(LEN(telefony[[#This Row],[nr]])=7,telefony[[#This Row],[nr]],"")</f>
        <v>4274149</v>
      </c>
      <c r="N79" t="str">
        <f>IF(LEN(telefony[[#This Row],[nr]])=8,telefony[[#This Row],[nr]],"")</f>
        <v/>
      </c>
      <c r="V79" s="22" t="s">
        <v>443</v>
      </c>
      <c r="W79" s="9">
        <v>0</v>
      </c>
    </row>
    <row r="80" spans="1:23" x14ac:dyDescent="0.3">
      <c r="A80" s="9" t="s">
        <v>68</v>
      </c>
      <c r="B80" s="1">
        <v>42919</v>
      </c>
      <c r="C80" s="2">
        <v>0.57642361111111107</v>
      </c>
      <c r="D80" s="2">
        <v>0.5799305555555555</v>
      </c>
      <c r="E80">
        <f>DAY(telefony[[#This Row],[data]])</f>
        <v>3</v>
      </c>
      <c r="F80">
        <f>IF(LEN(telefony[[#This Row],[nr]])=8,1,0)</f>
        <v>0</v>
      </c>
      <c r="G80">
        <f>IF(LEN(telefony[[#This Row],[nr]])=7,1,0)</f>
        <v>1</v>
      </c>
      <c r="H80" s="9">
        <f>IF(LEN(telefony[[#This Row],[nr]])&gt;=10,1,0)</f>
        <v>0</v>
      </c>
      <c r="I80" s="9" t="s">
        <v>426</v>
      </c>
      <c r="J80">
        <f>COUNTIF(telefony[nr],I80)</f>
        <v>2</v>
      </c>
      <c r="M80" t="str">
        <f>IF(LEN(telefony[[#This Row],[nr]])=7,telefony[[#This Row],[nr]],"")</f>
        <v>3505978</v>
      </c>
      <c r="N80" t="str">
        <f>IF(LEN(telefony[[#This Row],[nr]])=8,telefony[[#This Row],[nr]],"")</f>
        <v/>
      </c>
      <c r="V80" s="22" t="s">
        <v>1493</v>
      </c>
      <c r="W80" s="9">
        <v>0</v>
      </c>
    </row>
    <row r="81" spans="1:23" x14ac:dyDescent="0.3">
      <c r="A81" s="9" t="s">
        <v>69</v>
      </c>
      <c r="B81" s="1">
        <v>42919</v>
      </c>
      <c r="C81" s="2">
        <v>0.57958333333333334</v>
      </c>
      <c r="D81" s="2">
        <v>0.58056712962962964</v>
      </c>
      <c r="E81">
        <f>DAY(telefony[[#This Row],[data]])</f>
        <v>3</v>
      </c>
      <c r="F81">
        <f>IF(LEN(telefony[[#This Row],[nr]])=8,1,0)</f>
        <v>0</v>
      </c>
      <c r="G81">
        <f>IF(LEN(telefony[[#This Row],[nr]])=7,1,0)</f>
        <v>1</v>
      </c>
      <c r="H81" s="9">
        <f>IF(LEN(telefony[[#This Row],[nr]])&gt;=10,1,0)</f>
        <v>0</v>
      </c>
      <c r="I81" s="9" t="s">
        <v>47</v>
      </c>
      <c r="J81">
        <f>COUNTIF(telefony[nr],I81)</f>
        <v>2</v>
      </c>
      <c r="M81" t="str">
        <f>IF(LEN(telefony[[#This Row],[nr]])=7,telefony[[#This Row],[nr]],"")</f>
        <v>8504601</v>
      </c>
      <c r="N81" t="str">
        <f>IF(LEN(telefony[[#This Row],[nr]])=8,telefony[[#This Row],[nr]],"")</f>
        <v/>
      </c>
      <c r="V81" s="22" t="s">
        <v>1113</v>
      </c>
      <c r="W81" s="9">
        <v>0</v>
      </c>
    </row>
    <row r="82" spans="1:23" x14ac:dyDescent="0.3">
      <c r="A82" s="9" t="s">
        <v>70</v>
      </c>
      <c r="B82" s="1">
        <v>42919</v>
      </c>
      <c r="C82" s="2">
        <v>0.5819212962962963</v>
      </c>
      <c r="D82" s="2">
        <v>0.59106481481481477</v>
      </c>
      <c r="E82">
        <f>DAY(telefony[[#This Row],[data]])</f>
        <v>3</v>
      </c>
      <c r="F82">
        <f>IF(LEN(telefony[[#This Row],[nr]])=8,1,0)</f>
        <v>0</v>
      </c>
      <c r="G82">
        <f>IF(LEN(telefony[[#This Row],[nr]])=7,1,0)</f>
        <v>1</v>
      </c>
      <c r="H82" s="9">
        <f>IF(LEN(telefony[[#This Row],[nr]])&gt;=10,1,0)</f>
        <v>0</v>
      </c>
      <c r="I82" s="9" t="s">
        <v>396</v>
      </c>
      <c r="J82">
        <f>COUNTIF(telefony[nr],I82)</f>
        <v>2</v>
      </c>
      <c r="M82" t="str">
        <f>IF(LEN(telefony[[#This Row],[nr]])=7,telefony[[#This Row],[nr]],"")</f>
        <v>8214927</v>
      </c>
      <c r="N82" t="str">
        <f>IF(LEN(telefony[[#This Row],[nr]])=8,telefony[[#This Row],[nr]],"")</f>
        <v/>
      </c>
      <c r="V82" s="22" t="s">
        <v>44</v>
      </c>
      <c r="W82" s="9">
        <v>0</v>
      </c>
    </row>
    <row r="83" spans="1:23" x14ac:dyDescent="0.3">
      <c r="A83" s="9" t="s">
        <v>71</v>
      </c>
      <c r="B83" s="1">
        <v>42919</v>
      </c>
      <c r="C83" s="2">
        <v>0.58414351851851853</v>
      </c>
      <c r="D83" s="2">
        <v>0.5861574074074074</v>
      </c>
      <c r="E83">
        <f>DAY(telefony[[#This Row],[data]])</f>
        <v>3</v>
      </c>
      <c r="F83">
        <f>IF(LEN(telefony[[#This Row],[nr]])=8,1,0)</f>
        <v>0</v>
      </c>
      <c r="G83">
        <f>IF(LEN(telefony[[#This Row],[nr]])=7,1,0)</f>
        <v>1</v>
      </c>
      <c r="H83" s="9">
        <f>IF(LEN(telefony[[#This Row],[nr]])&gt;=10,1,0)</f>
        <v>0</v>
      </c>
      <c r="I83" s="9" t="s">
        <v>598</v>
      </c>
      <c r="J83">
        <f>COUNTIF(telefony[nr],I83)</f>
        <v>2</v>
      </c>
      <c r="M83" t="str">
        <f>IF(LEN(telefony[[#This Row],[nr]])=7,telefony[[#This Row],[nr]],"")</f>
        <v>5913547</v>
      </c>
      <c r="N83" t="str">
        <f>IF(LEN(telefony[[#This Row],[nr]])=8,telefony[[#This Row],[nr]],"")</f>
        <v/>
      </c>
      <c r="V83" s="22" t="s">
        <v>1660</v>
      </c>
      <c r="W83" s="9">
        <v>0</v>
      </c>
    </row>
    <row r="84" spans="1:23" x14ac:dyDescent="0.3">
      <c r="A84" s="9" t="s">
        <v>68</v>
      </c>
      <c r="B84" s="1">
        <v>42919</v>
      </c>
      <c r="C84" s="2">
        <v>0.58699074074074076</v>
      </c>
      <c r="D84" s="2">
        <v>0.59060185185185188</v>
      </c>
      <c r="E84">
        <f>DAY(telefony[[#This Row],[data]])</f>
        <v>3</v>
      </c>
      <c r="F84">
        <f>IF(LEN(telefony[[#This Row],[nr]])=8,1,0)</f>
        <v>0</v>
      </c>
      <c r="G84">
        <f>IF(LEN(telefony[[#This Row],[nr]])=7,1,0)</f>
        <v>1</v>
      </c>
      <c r="H84" s="9">
        <f>IF(LEN(telefony[[#This Row],[nr]])&gt;=10,1,0)</f>
        <v>0</v>
      </c>
      <c r="I84" s="9" t="s">
        <v>265</v>
      </c>
      <c r="J84">
        <f>COUNTIF(telefony[nr],I84)</f>
        <v>2</v>
      </c>
      <c r="M84" t="str">
        <f>IF(LEN(telefony[[#This Row],[nr]])=7,telefony[[#This Row],[nr]],"")</f>
        <v>3505978</v>
      </c>
      <c r="N84" t="str">
        <f>IF(LEN(telefony[[#This Row],[nr]])=8,telefony[[#This Row],[nr]],"")</f>
        <v/>
      </c>
      <c r="V84" s="22" t="s">
        <v>799</v>
      </c>
      <c r="W84" s="9">
        <v>0</v>
      </c>
    </row>
    <row r="85" spans="1:23" x14ac:dyDescent="0.3">
      <c r="A85" s="9" t="s">
        <v>72</v>
      </c>
      <c r="B85" s="1">
        <v>42919</v>
      </c>
      <c r="C85" s="2">
        <v>0.5902546296296296</v>
      </c>
      <c r="D85" s="2">
        <v>0.59516203703703707</v>
      </c>
      <c r="E85">
        <f>DAY(telefony[[#This Row],[data]])</f>
        <v>3</v>
      </c>
      <c r="F85">
        <f>IF(LEN(telefony[[#This Row],[nr]])=8,1,0)</f>
        <v>1</v>
      </c>
      <c r="G85">
        <f>IF(LEN(telefony[[#This Row],[nr]])=7,1,0)</f>
        <v>0</v>
      </c>
      <c r="H85" s="9">
        <f>IF(LEN(telefony[[#This Row],[nr]])&gt;=10,1,0)</f>
        <v>0</v>
      </c>
      <c r="I85" s="9" t="s">
        <v>828</v>
      </c>
      <c r="J85">
        <f>COUNTIF(telefony[nr],I85)</f>
        <v>2</v>
      </c>
      <c r="M85" t="str">
        <f>IF(LEN(telefony[[#This Row],[nr]])=7,telefony[[#This Row],[nr]],"")</f>
        <v/>
      </c>
      <c r="N85" t="str">
        <f>IF(LEN(telefony[[#This Row],[nr]])=8,telefony[[#This Row],[nr]],"")</f>
        <v>14783929</v>
      </c>
      <c r="V85" s="22" t="s">
        <v>844</v>
      </c>
      <c r="W85" s="9">
        <v>0</v>
      </c>
    </row>
    <row r="86" spans="1:23" x14ac:dyDescent="0.3">
      <c r="A86" s="9" t="s">
        <v>73</v>
      </c>
      <c r="B86" s="1">
        <v>42919</v>
      </c>
      <c r="C86" s="2">
        <v>0.59324074074074074</v>
      </c>
      <c r="D86" s="2">
        <v>0.6029282407407407</v>
      </c>
      <c r="E86">
        <f>DAY(telefony[[#This Row],[data]])</f>
        <v>3</v>
      </c>
      <c r="F86">
        <f>IF(LEN(telefony[[#This Row],[nr]])=8,1,0)</f>
        <v>0</v>
      </c>
      <c r="G86">
        <f>IF(LEN(telefony[[#This Row],[nr]])=7,1,0)</f>
        <v>1</v>
      </c>
      <c r="H86" s="9">
        <f>IF(LEN(telefony[[#This Row],[nr]])&gt;=10,1,0)</f>
        <v>0</v>
      </c>
      <c r="I86" s="9" t="s">
        <v>248</v>
      </c>
      <c r="J86">
        <f>COUNTIF(telefony[nr],I86)</f>
        <v>2</v>
      </c>
      <c r="M86" t="str">
        <f>IF(LEN(telefony[[#This Row],[nr]])=7,telefony[[#This Row],[nr]],"")</f>
        <v>2915745</v>
      </c>
      <c r="N86" t="str">
        <f>IF(LEN(telefony[[#This Row],[nr]])=8,telefony[[#This Row],[nr]],"")</f>
        <v/>
      </c>
      <c r="V86" s="22" t="s">
        <v>1242</v>
      </c>
      <c r="W86" s="9">
        <v>0</v>
      </c>
    </row>
    <row r="87" spans="1:23" x14ac:dyDescent="0.3">
      <c r="A87" s="9" t="s">
        <v>74</v>
      </c>
      <c r="B87" s="1">
        <v>42919</v>
      </c>
      <c r="C87" s="2">
        <v>0.59710648148148149</v>
      </c>
      <c r="D87" s="2">
        <v>0.6003356481481481</v>
      </c>
      <c r="E87">
        <f>DAY(telefony[[#This Row],[data]])</f>
        <v>3</v>
      </c>
      <c r="F87">
        <f>IF(LEN(telefony[[#This Row],[nr]])=8,1,0)</f>
        <v>0</v>
      </c>
      <c r="G87">
        <f>IF(LEN(telefony[[#This Row],[nr]])=7,1,0)</f>
        <v>1</v>
      </c>
      <c r="H87" s="9">
        <f>IF(LEN(telefony[[#This Row],[nr]])&gt;=10,1,0)</f>
        <v>0</v>
      </c>
      <c r="I87" s="9" t="s">
        <v>747</v>
      </c>
      <c r="J87">
        <f>COUNTIF(telefony[nr],I87)</f>
        <v>2</v>
      </c>
      <c r="M87" t="str">
        <f>IF(LEN(telefony[[#This Row],[nr]])=7,telefony[[#This Row],[nr]],"")</f>
        <v>1100142</v>
      </c>
      <c r="N87" t="str">
        <f>IF(LEN(telefony[[#This Row],[nr]])=8,telefony[[#This Row],[nr]],"")</f>
        <v/>
      </c>
      <c r="V87" s="22" t="s">
        <v>1379</v>
      </c>
      <c r="W87" s="9">
        <v>0</v>
      </c>
    </row>
    <row r="88" spans="1:23" x14ac:dyDescent="0.3">
      <c r="A88" s="9" t="s">
        <v>75</v>
      </c>
      <c r="B88" s="1">
        <v>42919</v>
      </c>
      <c r="C88" s="2">
        <v>0.60196759259259258</v>
      </c>
      <c r="D88" s="2">
        <v>0.61259259259259258</v>
      </c>
      <c r="E88">
        <f>DAY(telefony[[#This Row],[data]])</f>
        <v>3</v>
      </c>
      <c r="F88">
        <f>IF(LEN(telefony[[#This Row],[nr]])=8,1,0)</f>
        <v>0</v>
      </c>
      <c r="G88">
        <f>IF(LEN(telefony[[#This Row],[nr]])=7,1,0)</f>
        <v>1</v>
      </c>
      <c r="H88" s="9">
        <f>IF(LEN(telefony[[#This Row],[nr]])&gt;=10,1,0)</f>
        <v>0</v>
      </c>
      <c r="I88" s="9" t="s">
        <v>73</v>
      </c>
      <c r="J88">
        <f>COUNTIF(telefony[nr],I88)</f>
        <v>2</v>
      </c>
      <c r="M88" t="str">
        <f>IF(LEN(telefony[[#This Row],[nr]])=7,telefony[[#This Row],[nr]],"")</f>
        <v>7795911</v>
      </c>
      <c r="N88" t="str">
        <f>IF(LEN(telefony[[#This Row],[nr]])=8,telefony[[#This Row],[nr]],"")</f>
        <v/>
      </c>
      <c r="V88" s="22" t="s">
        <v>1114</v>
      </c>
      <c r="W88" s="9">
        <v>0</v>
      </c>
    </row>
    <row r="89" spans="1:23" x14ac:dyDescent="0.3">
      <c r="A89" s="9" t="s">
        <v>76</v>
      </c>
      <c r="B89" s="1">
        <v>42919</v>
      </c>
      <c r="C89" s="2">
        <v>0.60313657407407406</v>
      </c>
      <c r="D89" s="2">
        <v>0.60765046296296299</v>
      </c>
      <c r="E89">
        <f>DAY(telefony[[#This Row],[data]])</f>
        <v>3</v>
      </c>
      <c r="F89">
        <f>IF(LEN(telefony[[#This Row],[nr]])=8,1,0)</f>
        <v>0</v>
      </c>
      <c r="G89">
        <f>IF(LEN(telefony[[#This Row],[nr]])=7,1,0)</f>
        <v>1</v>
      </c>
      <c r="H89" s="9">
        <f>IF(LEN(telefony[[#This Row],[nr]])&gt;=10,1,0)</f>
        <v>0</v>
      </c>
      <c r="I89" s="9" t="s">
        <v>512</v>
      </c>
      <c r="J89">
        <f>COUNTIF(telefony[nr],I89)</f>
        <v>2</v>
      </c>
      <c r="M89" t="str">
        <f>IF(LEN(telefony[[#This Row],[nr]])=7,telefony[[#This Row],[nr]],"")</f>
        <v>1709455</v>
      </c>
      <c r="N89" t="str">
        <f>IF(LEN(telefony[[#This Row],[nr]])=8,telefony[[#This Row],[nr]],"")</f>
        <v/>
      </c>
      <c r="V89" s="22" t="s">
        <v>544</v>
      </c>
      <c r="W89" s="9">
        <v>0</v>
      </c>
    </row>
    <row r="90" spans="1:23" x14ac:dyDescent="0.3">
      <c r="A90" s="9" t="s">
        <v>8</v>
      </c>
      <c r="B90" s="1">
        <v>42919</v>
      </c>
      <c r="C90" s="2">
        <v>0.60753472222222227</v>
      </c>
      <c r="D90" s="2">
        <v>0.61120370370370369</v>
      </c>
      <c r="E90">
        <f>DAY(telefony[[#This Row],[data]])</f>
        <v>3</v>
      </c>
      <c r="F90">
        <f>IF(LEN(telefony[[#This Row],[nr]])=8,1,0)</f>
        <v>1</v>
      </c>
      <c r="G90">
        <f>IF(LEN(telefony[[#This Row],[nr]])=7,1,0)</f>
        <v>0</v>
      </c>
      <c r="H90" s="9">
        <f>IF(LEN(telefony[[#This Row],[nr]])&gt;=10,1,0)</f>
        <v>0</v>
      </c>
      <c r="I90" s="9" t="s">
        <v>728</v>
      </c>
      <c r="J90">
        <f>COUNTIF(telefony[nr],I90)</f>
        <v>2</v>
      </c>
      <c r="M90" t="str">
        <f>IF(LEN(telefony[[#This Row],[nr]])=7,telefony[[#This Row],[nr]],"")</f>
        <v/>
      </c>
      <c r="N90" t="str">
        <f>IF(LEN(telefony[[#This Row],[nr]])=8,telefony[[#This Row],[nr]],"")</f>
        <v>54586484</v>
      </c>
      <c r="V90" s="22" t="s">
        <v>812</v>
      </c>
      <c r="W90" s="9">
        <v>0</v>
      </c>
    </row>
    <row r="91" spans="1:23" x14ac:dyDescent="0.3">
      <c r="A91" s="9" t="s">
        <v>77</v>
      </c>
      <c r="B91" s="1">
        <v>42919</v>
      </c>
      <c r="C91" s="2">
        <v>0.61243055555555559</v>
      </c>
      <c r="D91" s="2">
        <v>0.62267361111111108</v>
      </c>
      <c r="E91">
        <f>DAY(telefony[[#This Row],[data]])</f>
        <v>3</v>
      </c>
      <c r="F91">
        <f>IF(LEN(telefony[[#This Row],[nr]])=8,1,0)</f>
        <v>0</v>
      </c>
      <c r="G91">
        <f>IF(LEN(telefony[[#This Row],[nr]])=7,1,0)</f>
        <v>1</v>
      </c>
      <c r="H91" s="9">
        <f>IF(LEN(telefony[[#This Row],[nr]])&gt;=10,1,0)</f>
        <v>0</v>
      </c>
      <c r="I91" s="9" t="s">
        <v>1145</v>
      </c>
      <c r="J91">
        <f>COUNTIF(telefony[nr],I91)</f>
        <v>2</v>
      </c>
      <c r="M91" t="str">
        <f>IF(LEN(telefony[[#This Row],[nr]])=7,telefony[[#This Row],[nr]],"")</f>
        <v>6674505</v>
      </c>
      <c r="N91" t="str">
        <f>IF(LEN(telefony[[#This Row],[nr]])=8,telefony[[#This Row],[nr]],"")</f>
        <v/>
      </c>
      <c r="V91" s="22" t="s">
        <v>289</v>
      </c>
      <c r="W91" s="9">
        <v>0</v>
      </c>
    </row>
    <row r="92" spans="1:23" x14ac:dyDescent="0.3">
      <c r="A92" s="9" t="s">
        <v>78</v>
      </c>
      <c r="B92" s="1">
        <v>42919</v>
      </c>
      <c r="C92" s="2">
        <v>0.6141550925925926</v>
      </c>
      <c r="D92" s="2">
        <v>0.61440972222222223</v>
      </c>
      <c r="E92">
        <f>DAY(telefony[[#This Row],[data]])</f>
        <v>3</v>
      </c>
      <c r="F92">
        <f>IF(LEN(telefony[[#This Row],[nr]])=8,1,0)</f>
        <v>0</v>
      </c>
      <c r="G92">
        <f>IF(LEN(telefony[[#This Row],[nr]])=7,1,0)</f>
        <v>1</v>
      </c>
      <c r="H92" s="9">
        <f>IF(LEN(telefony[[#This Row],[nr]])&gt;=10,1,0)</f>
        <v>0</v>
      </c>
      <c r="I92" s="9" t="s">
        <v>266</v>
      </c>
      <c r="J92">
        <f>COUNTIF(telefony[nr],I92)</f>
        <v>2</v>
      </c>
      <c r="M92" t="str">
        <f>IF(LEN(telefony[[#This Row],[nr]])=7,telefony[[#This Row],[nr]],"")</f>
        <v>6920814</v>
      </c>
      <c r="N92" t="str">
        <f>IF(LEN(telefony[[#This Row],[nr]])=8,telefony[[#This Row],[nr]],"")</f>
        <v/>
      </c>
      <c r="V92" s="22" t="s">
        <v>1082</v>
      </c>
      <c r="W92" s="9">
        <v>0</v>
      </c>
    </row>
    <row r="93" spans="1:23" x14ac:dyDescent="0.3">
      <c r="A93" s="9" t="s">
        <v>79</v>
      </c>
      <c r="B93" s="1">
        <v>42919</v>
      </c>
      <c r="C93" s="2">
        <v>0.61449074074074073</v>
      </c>
      <c r="D93" s="2">
        <v>0.62415509259259261</v>
      </c>
      <c r="E93">
        <f>DAY(telefony[[#This Row],[data]])</f>
        <v>3</v>
      </c>
      <c r="F93">
        <f>IF(LEN(telefony[[#This Row],[nr]])=8,1,0)</f>
        <v>0</v>
      </c>
      <c r="G93">
        <f>IF(LEN(telefony[[#This Row],[nr]])=7,1,0)</f>
        <v>1</v>
      </c>
      <c r="H93" s="9">
        <f>IF(LEN(telefony[[#This Row],[nr]])&gt;=10,1,0)</f>
        <v>0</v>
      </c>
      <c r="I93" s="9" t="s">
        <v>839</v>
      </c>
      <c r="J93">
        <f>COUNTIF(telefony[nr],I93)</f>
        <v>2</v>
      </c>
      <c r="M93" t="str">
        <f>IF(LEN(telefony[[#This Row],[nr]])=7,telefony[[#This Row],[nr]],"")</f>
        <v>6161675</v>
      </c>
      <c r="N93" t="str">
        <f>IF(LEN(telefony[[#This Row],[nr]])=8,telefony[[#This Row],[nr]],"")</f>
        <v/>
      </c>
      <c r="V93" s="22" t="s">
        <v>357</v>
      </c>
      <c r="W93" s="9">
        <v>0</v>
      </c>
    </row>
    <row r="94" spans="1:23" x14ac:dyDescent="0.3">
      <c r="A94" s="9" t="s">
        <v>80</v>
      </c>
      <c r="B94" s="1">
        <v>42919</v>
      </c>
      <c r="C94" s="2">
        <v>0.61523148148148143</v>
      </c>
      <c r="D94" s="2">
        <v>0.62223379629629627</v>
      </c>
      <c r="E94">
        <f>DAY(telefony[[#This Row],[data]])</f>
        <v>3</v>
      </c>
      <c r="F94">
        <f>IF(LEN(telefony[[#This Row],[nr]])=8,1,0)</f>
        <v>0</v>
      </c>
      <c r="G94">
        <f>IF(LEN(telefony[[#This Row],[nr]])=7,1,0)</f>
        <v>1</v>
      </c>
      <c r="H94" s="9">
        <f>IF(LEN(telefony[[#This Row],[nr]])&gt;=10,1,0)</f>
        <v>0</v>
      </c>
      <c r="I94" s="9" t="s">
        <v>745</v>
      </c>
      <c r="J94">
        <f>COUNTIF(telefony[nr],I94)</f>
        <v>2</v>
      </c>
      <c r="M94" t="str">
        <f>IF(LEN(telefony[[#This Row],[nr]])=7,telefony[[#This Row],[nr]],"")</f>
        <v>8498076</v>
      </c>
      <c r="N94" t="str">
        <f>IF(LEN(telefony[[#This Row],[nr]])=8,telefony[[#This Row],[nr]],"")</f>
        <v/>
      </c>
      <c r="V94" s="22" t="s">
        <v>1593</v>
      </c>
      <c r="W94" s="9">
        <v>0</v>
      </c>
    </row>
    <row r="95" spans="1:23" x14ac:dyDescent="0.3">
      <c r="A95" s="9" t="s">
        <v>81</v>
      </c>
      <c r="B95" s="1">
        <v>42919</v>
      </c>
      <c r="C95" s="2">
        <v>0.61624999999999996</v>
      </c>
      <c r="D95" s="2">
        <v>0.62702546296296291</v>
      </c>
      <c r="E95">
        <f>DAY(telefony[[#This Row],[data]])</f>
        <v>3</v>
      </c>
      <c r="F95">
        <f>IF(LEN(telefony[[#This Row],[nr]])=8,1,0)</f>
        <v>0</v>
      </c>
      <c r="G95">
        <f>IF(LEN(telefony[[#This Row],[nr]])=7,1,0)</f>
        <v>1</v>
      </c>
      <c r="H95" s="9">
        <f>IF(LEN(telefony[[#This Row],[nr]])&gt;=10,1,0)</f>
        <v>0</v>
      </c>
      <c r="I95" s="9" t="s">
        <v>61</v>
      </c>
      <c r="J95">
        <f>COUNTIF(telefony[nr],I95)</f>
        <v>2</v>
      </c>
      <c r="M95" t="str">
        <f>IF(LEN(telefony[[#This Row],[nr]])=7,telefony[[#This Row],[nr]],"")</f>
        <v>4174785</v>
      </c>
      <c r="N95" t="str">
        <f>IF(LEN(telefony[[#This Row],[nr]])=8,telefony[[#This Row],[nr]],"")</f>
        <v/>
      </c>
      <c r="V95" s="22" t="s">
        <v>1236</v>
      </c>
      <c r="W95" s="9">
        <v>0</v>
      </c>
    </row>
    <row r="96" spans="1:23" x14ac:dyDescent="0.3">
      <c r="A96" s="9" t="s">
        <v>82</v>
      </c>
      <c r="B96" s="1">
        <v>42919</v>
      </c>
      <c r="C96" s="2">
        <v>0.61767361111111108</v>
      </c>
      <c r="D96" s="2">
        <v>0.6234143518518519</v>
      </c>
      <c r="E96">
        <f>DAY(telefony[[#This Row],[data]])</f>
        <v>3</v>
      </c>
      <c r="F96">
        <f>IF(LEN(telefony[[#This Row],[nr]])=8,1,0)</f>
        <v>0</v>
      </c>
      <c r="G96">
        <f>IF(LEN(telefony[[#This Row],[nr]])=7,1,0)</f>
        <v>1</v>
      </c>
      <c r="H96" s="9">
        <f>IF(LEN(telefony[[#This Row],[nr]])&gt;=10,1,0)</f>
        <v>0</v>
      </c>
      <c r="I96" s="9" t="s">
        <v>222</v>
      </c>
      <c r="J96">
        <f>COUNTIF(telefony[nr],I96)</f>
        <v>2</v>
      </c>
      <c r="M96" t="str">
        <f>IF(LEN(telefony[[#This Row],[nr]])=7,telefony[[#This Row],[nr]],"")</f>
        <v>3776937</v>
      </c>
      <c r="N96" t="str">
        <f>IF(LEN(telefony[[#This Row],[nr]])=8,telefony[[#This Row],[nr]],"")</f>
        <v/>
      </c>
      <c r="V96" s="22" t="s">
        <v>880</v>
      </c>
      <c r="W96" s="9">
        <v>0</v>
      </c>
    </row>
    <row r="97" spans="1:23" x14ac:dyDescent="0.3">
      <c r="A97" s="9" t="s">
        <v>83</v>
      </c>
      <c r="B97" s="1">
        <v>42919</v>
      </c>
      <c r="C97" s="2">
        <v>0.62174768518518519</v>
      </c>
      <c r="D97" s="2">
        <v>0.62206018518518513</v>
      </c>
      <c r="E97">
        <f>DAY(telefony[[#This Row],[data]])</f>
        <v>3</v>
      </c>
      <c r="F97">
        <f>IF(LEN(telefony[[#This Row],[nr]])=8,1,0)</f>
        <v>0</v>
      </c>
      <c r="G97">
        <f>IF(LEN(telefony[[#This Row],[nr]])=7,1,0)</f>
        <v>1</v>
      </c>
      <c r="H97" s="9">
        <f>IF(LEN(telefony[[#This Row],[nr]])&gt;=10,1,0)</f>
        <v>0</v>
      </c>
      <c r="I97" s="9" t="s">
        <v>796</v>
      </c>
      <c r="J97">
        <f>COUNTIF(telefony[nr],I97)</f>
        <v>2</v>
      </c>
      <c r="M97" t="str">
        <f>IF(LEN(telefony[[#This Row],[nr]])=7,telefony[[#This Row],[nr]],"")</f>
        <v>2636055</v>
      </c>
      <c r="N97" t="str">
        <f>IF(LEN(telefony[[#This Row],[nr]])=8,telefony[[#This Row],[nr]],"")</f>
        <v/>
      </c>
      <c r="V97" s="22" t="s">
        <v>1434</v>
      </c>
      <c r="W97" s="9">
        <v>0</v>
      </c>
    </row>
    <row r="98" spans="1:23" x14ac:dyDescent="0.3">
      <c r="A98" s="9" t="s">
        <v>84</v>
      </c>
      <c r="B98" s="1">
        <v>42919</v>
      </c>
      <c r="C98" s="2">
        <v>0.62645833333333334</v>
      </c>
      <c r="D98" s="2">
        <v>0.63792824074074073</v>
      </c>
      <c r="E98">
        <f>DAY(telefony[[#This Row],[data]])</f>
        <v>3</v>
      </c>
      <c r="F98">
        <f>IF(LEN(telefony[[#This Row],[nr]])=8,1,0)</f>
        <v>0</v>
      </c>
      <c r="G98">
        <f>IF(LEN(telefony[[#This Row],[nr]])=7,1,0)</f>
        <v>1</v>
      </c>
      <c r="H98" s="9">
        <f>IF(LEN(telefony[[#This Row],[nr]])&gt;=10,1,0)</f>
        <v>0</v>
      </c>
      <c r="I98" s="9" t="s">
        <v>1329</v>
      </c>
      <c r="J98">
        <f>COUNTIF(telefony[nr],I98)</f>
        <v>2</v>
      </c>
      <c r="M98" t="str">
        <f>IF(LEN(telefony[[#This Row],[nr]])=7,telefony[[#This Row],[nr]],"")</f>
        <v>4555937</v>
      </c>
      <c r="N98" t="str">
        <f>IF(LEN(telefony[[#This Row],[nr]])=8,telefony[[#This Row],[nr]],"")</f>
        <v/>
      </c>
      <c r="V98" s="22" t="s">
        <v>616</v>
      </c>
      <c r="W98" s="9">
        <v>0</v>
      </c>
    </row>
    <row r="99" spans="1:23" x14ac:dyDescent="0.3">
      <c r="A99" s="9" t="s">
        <v>85</v>
      </c>
      <c r="B99" s="1">
        <v>42920</v>
      </c>
      <c r="C99" s="2">
        <v>0.33644675925925926</v>
      </c>
      <c r="D99" s="2">
        <v>0.33884259259259258</v>
      </c>
      <c r="E99">
        <f>DAY(telefony[[#This Row],[data]])</f>
        <v>4</v>
      </c>
      <c r="F99">
        <f>IF(LEN(telefony[[#This Row],[nr]])=8,1,0)</f>
        <v>1</v>
      </c>
      <c r="G99">
        <f>IF(LEN(telefony[[#This Row],[nr]])=7,1,0)</f>
        <v>0</v>
      </c>
      <c r="H99" s="9">
        <f>IF(LEN(telefony[[#This Row],[nr]])&gt;=10,1,0)</f>
        <v>0</v>
      </c>
      <c r="I99" s="9" t="s">
        <v>763</v>
      </c>
      <c r="J99">
        <f>COUNTIF(telefony[nr],I99)</f>
        <v>2</v>
      </c>
      <c r="M99" t="str">
        <f>IF(LEN(telefony[[#This Row],[nr]])=7,telefony[[#This Row],[nr]],"")</f>
        <v/>
      </c>
      <c r="N99" t="str">
        <f>IF(LEN(telefony[[#This Row],[nr]])=8,telefony[[#This Row],[nr]],"")</f>
        <v>80306197</v>
      </c>
      <c r="V99" s="22" t="s">
        <v>952</v>
      </c>
      <c r="W99" s="9">
        <v>0</v>
      </c>
    </row>
    <row r="100" spans="1:23" x14ac:dyDescent="0.3">
      <c r="A100" s="9" t="s">
        <v>86</v>
      </c>
      <c r="B100" s="1">
        <v>42920</v>
      </c>
      <c r="C100" s="2">
        <v>0.33944444444444444</v>
      </c>
      <c r="D100" s="2">
        <v>0.35085648148148146</v>
      </c>
      <c r="E100">
        <f>DAY(telefony[[#This Row],[data]])</f>
        <v>4</v>
      </c>
      <c r="F100">
        <f>IF(LEN(telefony[[#This Row],[nr]])=8,1,0)</f>
        <v>1</v>
      </c>
      <c r="G100">
        <f>IF(LEN(telefony[[#This Row],[nr]])=7,1,0)</f>
        <v>0</v>
      </c>
      <c r="H100" s="9">
        <f>IF(LEN(telefony[[#This Row],[nr]])&gt;=10,1,0)</f>
        <v>0</v>
      </c>
      <c r="I100" s="9" t="s">
        <v>898</v>
      </c>
      <c r="J100">
        <f>COUNTIF(telefony[nr],I100)</f>
        <v>2</v>
      </c>
      <c r="M100" t="str">
        <f>IF(LEN(telefony[[#This Row],[nr]])=7,telefony[[#This Row],[nr]],"")</f>
        <v/>
      </c>
      <c r="N100" t="str">
        <f>IF(LEN(telefony[[#This Row],[nr]])=8,telefony[[#This Row],[nr]],"")</f>
        <v>99162491</v>
      </c>
      <c r="V100" s="22" t="s">
        <v>35</v>
      </c>
      <c r="W100" s="9">
        <v>0</v>
      </c>
    </row>
    <row r="101" spans="1:23" x14ac:dyDescent="0.3">
      <c r="A101" s="9" t="s">
        <v>20</v>
      </c>
      <c r="B101" s="1">
        <v>42920</v>
      </c>
      <c r="C101" s="2">
        <v>0.34505787037037039</v>
      </c>
      <c r="D101" s="2">
        <v>0.35395833333333332</v>
      </c>
      <c r="E101">
        <f>DAY(telefony[[#This Row],[data]])</f>
        <v>4</v>
      </c>
      <c r="F101">
        <f>IF(LEN(telefony[[#This Row],[nr]])=8,1,0)</f>
        <v>0</v>
      </c>
      <c r="G101">
        <f>IF(LEN(telefony[[#This Row],[nr]])=7,1,0)</f>
        <v>0</v>
      </c>
      <c r="H101" s="9">
        <f>IF(LEN(telefony[[#This Row],[nr]])&gt;=10,1,0)</f>
        <v>1</v>
      </c>
      <c r="I101" s="9" t="s">
        <v>138</v>
      </c>
      <c r="J101">
        <f>COUNTIF(telefony[nr],I101)</f>
        <v>2</v>
      </c>
      <c r="M101" t="str">
        <f>IF(LEN(telefony[[#This Row],[nr]])=7,telefony[[#This Row],[nr]],"")</f>
        <v/>
      </c>
      <c r="N101" t="str">
        <f>IF(LEN(telefony[[#This Row],[nr]])=8,telefony[[#This Row],[nr]],"")</f>
        <v/>
      </c>
      <c r="V101" s="22" t="s">
        <v>262</v>
      </c>
      <c r="W101" s="9">
        <v>0</v>
      </c>
    </row>
    <row r="102" spans="1:23" x14ac:dyDescent="0.3">
      <c r="A102" s="9" t="s">
        <v>87</v>
      </c>
      <c r="B102" s="1">
        <v>42920</v>
      </c>
      <c r="C102" s="2">
        <v>0.35071759259259261</v>
      </c>
      <c r="D102" s="2">
        <v>0.36206018518518518</v>
      </c>
      <c r="E102">
        <f>DAY(telefony[[#This Row],[data]])</f>
        <v>4</v>
      </c>
      <c r="F102">
        <f>IF(LEN(telefony[[#This Row],[nr]])=8,1,0)</f>
        <v>0</v>
      </c>
      <c r="G102">
        <f>IF(LEN(telefony[[#This Row],[nr]])=7,1,0)</f>
        <v>1</v>
      </c>
      <c r="H102" s="9">
        <f>IF(LEN(telefony[[#This Row],[nr]])&gt;=10,1,0)</f>
        <v>0</v>
      </c>
      <c r="I102" s="9" t="s">
        <v>653</v>
      </c>
      <c r="J102">
        <f>COUNTIF(telefony[nr],I102)</f>
        <v>2</v>
      </c>
      <c r="M102" t="str">
        <f>IF(LEN(telefony[[#This Row],[nr]])=7,telefony[[#This Row],[nr]],"")</f>
        <v>9422310</v>
      </c>
      <c r="N102" t="str">
        <f>IF(LEN(telefony[[#This Row],[nr]])=8,telefony[[#This Row],[nr]],"")</f>
        <v/>
      </c>
      <c r="V102" s="22" t="s">
        <v>1762</v>
      </c>
      <c r="W102" s="9">
        <v>0</v>
      </c>
    </row>
    <row r="103" spans="1:23" x14ac:dyDescent="0.3">
      <c r="A103" s="9" t="s">
        <v>88</v>
      </c>
      <c r="B103" s="1">
        <v>42920</v>
      </c>
      <c r="C103" s="2">
        <v>0.35372685185185188</v>
      </c>
      <c r="D103" s="2">
        <v>0.3595949074074074</v>
      </c>
      <c r="E103">
        <f>DAY(telefony[[#This Row],[data]])</f>
        <v>4</v>
      </c>
      <c r="F103">
        <f>IF(LEN(telefony[[#This Row],[nr]])=8,1,0)</f>
        <v>1</v>
      </c>
      <c r="G103">
        <f>IF(LEN(telefony[[#This Row],[nr]])=7,1,0)</f>
        <v>0</v>
      </c>
      <c r="H103" s="9">
        <f>IF(LEN(telefony[[#This Row],[nr]])&gt;=10,1,0)</f>
        <v>0</v>
      </c>
      <c r="I103" s="9" t="s">
        <v>1124</v>
      </c>
      <c r="J103">
        <f>COUNTIF(telefony[nr],I103)</f>
        <v>2</v>
      </c>
      <c r="M103" t="str">
        <f>IF(LEN(telefony[[#This Row],[nr]])=7,telefony[[#This Row],[nr]],"")</f>
        <v/>
      </c>
      <c r="N103" t="str">
        <f>IF(LEN(telefony[[#This Row],[nr]])=8,telefony[[#This Row],[nr]],"")</f>
        <v>20679187</v>
      </c>
      <c r="V103" s="22" t="s">
        <v>638</v>
      </c>
      <c r="W103" s="9">
        <v>0</v>
      </c>
    </row>
    <row r="104" spans="1:23" x14ac:dyDescent="0.3">
      <c r="A104" s="9" t="s">
        <v>89</v>
      </c>
      <c r="B104" s="1">
        <v>42920</v>
      </c>
      <c r="C104" s="2">
        <v>0.35653935185185187</v>
      </c>
      <c r="D104" s="2">
        <v>0.36062499999999997</v>
      </c>
      <c r="E104">
        <f>DAY(telefony[[#This Row],[data]])</f>
        <v>4</v>
      </c>
      <c r="F104">
        <f>IF(LEN(telefony[[#This Row],[nr]])=8,1,0)</f>
        <v>0</v>
      </c>
      <c r="G104">
        <f>IF(LEN(telefony[[#This Row],[nr]])=7,1,0)</f>
        <v>1</v>
      </c>
      <c r="H104" s="9">
        <f>IF(LEN(telefony[[#This Row],[nr]])&gt;=10,1,0)</f>
        <v>0</v>
      </c>
      <c r="I104" s="9" t="s">
        <v>462</v>
      </c>
      <c r="J104">
        <f>COUNTIF(telefony[nr],I104)</f>
        <v>2</v>
      </c>
      <c r="M104" t="str">
        <f>IF(LEN(telefony[[#This Row],[nr]])=7,telefony[[#This Row],[nr]],"")</f>
        <v>6087997</v>
      </c>
      <c r="N104" t="str">
        <f>IF(LEN(telefony[[#This Row],[nr]])=8,telefony[[#This Row],[nr]],"")</f>
        <v/>
      </c>
      <c r="V104" s="22" t="s">
        <v>1436</v>
      </c>
      <c r="W104" s="9">
        <v>0</v>
      </c>
    </row>
    <row r="105" spans="1:23" x14ac:dyDescent="0.3">
      <c r="A105" s="9" t="s">
        <v>88</v>
      </c>
      <c r="B105" s="1">
        <v>42920</v>
      </c>
      <c r="C105" s="2">
        <v>0.35850694444444442</v>
      </c>
      <c r="D105" s="2">
        <v>0.36371527777777779</v>
      </c>
      <c r="E105">
        <f>DAY(telefony[[#This Row],[data]])</f>
        <v>4</v>
      </c>
      <c r="F105">
        <f>IF(LEN(telefony[[#This Row],[nr]])=8,1,0)</f>
        <v>1</v>
      </c>
      <c r="G105">
        <f>IF(LEN(telefony[[#This Row],[nr]])=7,1,0)</f>
        <v>0</v>
      </c>
      <c r="H105" s="9">
        <f>IF(LEN(telefony[[#This Row],[nr]])&gt;=10,1,0)</f>
        <v>0</v>
      </c>
      <c r="I105" s="9" t="s">
        <v>846</v>
      </c>
      <c r="J105">
        <f>COUNTIF(telefony[nr],I105)</f>
        <v>2</v>
      </c>
      <c r="M105" t="str">
        <f>IF(LEN(telefony[[#This Row],[nr]])=7,telefony[[#This Row],[nr]],"")</f>
        <v/>
      </c>
      <c r="N105" t="str">
        <f>IF(LEN(telefony[[#This Row],[nr]])=8,telefony[[#This Row],[nr]],"")</f>
        <v>20679187</v>
      </c>
      <c r="V105" s="22" t="s">
        <v>205</v>
      </c>
      <c r="W105" s="9">
        <v>0</v>
      </c>
    </row>
    <row r="106" spans="1:23" x14ac:dyDescent="0.3">
      <c r="A106" s="9" t="s">
        <v>90</v>
      </c>
      <c r="B106" s="1">
        <v>42920</v>
      </c>
      <c r="C106" s="2">
        <v>0.35986111111111113</v>
      </c>
      <c r="D106" s="2">
        <v>0.36961805555555555</v>
      </c>
      <c r="E106">
        <f>DAY(telefony[[#This Row],[data]])</f>
        <v>4</v>
      </c>
      <c r="F106">
        <f>IF(LEN(telefony[[#This Row],[nr]])=8,1,0)</f>
        <v>0</v>
      </c>
      <c r="G106">
        <f>IF(LEN(telefony[[#This Row],[nr]])=7,1,0)</f>
        <v>1</v>
      </c>
      <c r="H106" s="9">
        <f>IF(LEN(telefony[[#This Row],[nr]])&gt;=10,1,0)</f>
        <v>0</v>
      </c>
      <c r="I106" s="9" t="s">
        <v>730</v>
      </c>
      <c r="J106">
        <f>COUNTIF(telefony[nr],I106)</f>
        <v>2</v>
      </c>
      <c r="M106" t="str">
        <f>IF(LEN(telefony[[#This Row],[nr]])=7,telefony[[#This Row],[nr]],"")</f>
        <v>5253133</v>
      </c>
      <c r="N106" t="str">
        <f>IF(LEN(telefony[[#This Row],[nr]])=8,telefony[[#This Row],[nr]],"")</f>
        <v/>
      </c>
      <c r="V106" s="22" t="s">
        <v>1738</v>
      </c>
      <c r="W106" s="9">
        <v>0</v>
      </c>
    </row>
    <row r="107" spans="1:23" x14ac:dyDescent="0.3">
      <c r="A107" s="9" t="s">
        <v>51</v>
      </c>
      <c r="B107" s="1">
        <v>42920</v>
      </c>
      <c r="C107" s="2">
        <v>0.36465277777777777</v>
      </c>
      <c r="D107" s="2">
        <v>0.36525462962962962</v>
      </c>
      <c r="E107">
        <f>DAY(telefony[[#This Row],[data]])</f>
        <v>4</v>
      </c>
      <c r="F107">
        <f>IF(LEN(telefony[[#This Row],[nr]])=8,1,0)</f>
        <v>1</v>
      </c>
      <c r="G107">
        <f>IF(LEN(telefony[[#This Row],[nr]])=7,1,0)</f>
        <v>0</v>
      </c>
      <c r="H107" s="9">
        <f>IF(LEN(telefony[[#This Row],[nr]])&gt;=10,1,0)</f>
        <v>0</v>
      </c>
      <c r="I107" s="9" t="s">
        <v>953</v>
      </c>
      <c r="J107">
        <f>COUNTIF(telefony[nr],I107)</f>
        <v>2</v>
      </c>
      <c r="M107" t="str">
        <f>IF(LEN(telefony[[#This Row],[nr]])=7,telefony[[#This Row],[nr]],"")</f>
        <v/>
      </c>
      <c r="N107" t="str">
        <f>IF(LEN(telefony[[#This Row],[nr]])=8,telefony[[#This Row],[nr]],"")</f>
        <v>96949751</v>
      </c>
      <c r="V107" s="22" t="s">
        <v>1063</v>
      </c>
      <c r="W107" s="9">
        <v>0</v>
      </c>
    </row>
    <row r="108" spans="1:23" x14ac:dyDescent="0.3">
      <c r="A108" s="9" t="s">
        <v>91</v>
      </c>
      <c r="B108" s="1">
        <v>42920</v>
      </c>
      <c r="C108" s="2">
        <v>0.37013888888888891</v>
      </c>
      <c r="D108" s="2">
        <v>0.38033564814814813</v>
      </c>
      <c r="E108">
        <f>DAY(telefony[[#This Row],[data]])</f>
        <v>4</v>
      </c>
      <c r="F108">
        <f>IF(LEN(telefony[[#This Row],[nr]])=8,1,0)</f>
        <v>0</v>
      </c>
      <c r="G108">
        <f>IF(LEN(telefony[[#This Row],[nr]])=7,1,0)</f>
        <v>1</v>
      </c>
      <c r="H108" s="9">
        <f>IF(LEN(telefony[[#This Row],[nr]])&gt;=10,1,0)</f>
        <v>0</v>
      </c>
      <c r="I108" s="9" t="s">
        <v>208</v>
      </c>
      <c r="J108">
        <f>COUNTIF(telefony[nr],I108)</f>
        <v>2</v>
      </c>
      <c r="M108" t="str">
        <f>IF(LEN(telefony[[#This Row],[nr]])=7,telefony[[#This Row],[nr]],"")</f>
        <v>1508356</v>
      </c>
      <c r="N108" t="str">
        <f>IF(LEN(telefony[[#This Row],[nr]])=8,telefony[[#This Row],[nr]],"")</f>
        <v/>
      </c>
      <c r="V108" s="22" t="s">
        <v>1269</v>
      </c>
      <c r="W108" s="9">
        <v>0</v>
      </c>
    </row>
    <row r="109" spans="1:23" x14ac:dyDescent="0.3">
      <c r="A109" s="9" t="s">
        <v>92</v>
      </c>
      <c r="B109" s="1">
        <v>42920</v>
      </c>
      <c r="C109" s="2">
        <v>0.37292824074074077</v>
      </c>
      <c r="D109" s="2">
        <v>0.38390046296296299</v>
      </c>
      <c r="E109">
        <f>DAY(telefony[[#This Row],[data]])</f>
        <v>4</v>
      </c>
      <c r="F109">
        <f>IF(LEN(telefony[[#This Row],[nr]])=8,1,0)</f>
        <v>0</v>
      </c>
      <c r="G109">
        <f>IF(LEN(telefony[[#This Row],[nr]])=7,1,0)</f>
        <v>1</v>
      </c>
      <c r="H109" s="9">
        <f>IF(LEN(telefony[[#This Row],[nr]])&gt;=10,1,0)</f>
        <v>0</v>
      </c>
      <c r="I109" s="9" t="s">
        <v>679</v>
      </c>
      <c r="J109">
        <f>COUNTIF(telefony[nr],I109)</f>
        <v>2</v>
      </c>
      <c r="M109" t="str">
        <f>IF(LEN(telefony[[#This Row],[nr]])=7,telefony[[#This Row],[nr]],"")</f>
        <v>9171025</v>
      </c>
      <c r="N109" t="str">
        <f>IF(LEN(telefony[[#This Row],[nr]])=8,telefony[[#This Row],[nr]],"")</f>
        <v/>
      </c>
      <c r="V109" s="22" t="s">
        <v>1616</v>
      </c>
      <c r="W109" s="9">
        <v>0</v>
      </c>
    </row>
    <row r="110" spans="1:23" x14ac:dyDescent="0.3">
      <c r="A110" s="9" t="s">
        <v>93</v>
      </c>
      <c r="B110" s="1">
        <v>42920</v>
      </c>
      <c r="C110" s="2">
        <v>0.37559027777777776</v>
      </c>
      <c r="D110" s="2">
        <v>0.37986111111111109</v>
      </c>
      <c r="E110">
        <f>DAY(telefony[[#This Row],[data]])</f>
        <v>4</v>
      </c>
      <c r="F110">
        <f>IF(LEN(telefony[[#This Row],[nr]])=8,1,0)</f>
        <v>0</v>
      </c>
      <c r="G110">
        <f>IF(LEN(telefony[[#This Row],[nr]])=7,1,0)</f>
        <v>1</v>
      </c>
      <c r="H110" s="9">
        <f>IF(LEN(telefony[[#This Row],[nr]])&gt;=10,1,0)</f>
        <v>0</v>
      </c>
      <c r="I110" s="9" t="s">
        <v>423</v>
      </c>
      <c r="J110">
        <f>COUNTIF(telefony[nr],I110)</f>
        <v>2</v>
      </c>
      <c r="M110" t="str">
        <f>IF(LEN(telefony[[#This Row],[nr]])=7,telefony[[#This Row],[nr]],"")</f>
        <v>7191598</v>
      </c>
      <c r="N110" t="str">
        <f>IF(LEN(telefony[[#This Row],[nr]])=8,telefony[[#This Row],[nr]],"")</f>
        <v/>
      </c>
      <c r="V110" s="22" t="s">
        <v>984</v>
      </c>
      <c r="W110" s="9">
        <v>0</v>
      </c>
    </row>
    <row r="111" spans="1:23" x14ac:dyDescent="0.3">
      <c r="A111" s="9" t="s">
        <v>68</v>
      </c>
      <c r="B111" s="1">
        <v>42920</v>
      </c>
      <c r="C111" s="2">
        <v>0.37769675925925927</v>
      </c>
      <c r="D111" s="2">
        <v>0.38211805555555556</v>
      </c>
      <c r="E111">
        <f>DAY(telefony[[#This Row],[data]])</f>
        <v>4</v>
      </c>
      <c r="F111">
        <f>IF(LEN(telefony[[#This Row],[nr]])=8,1,0)</f>
        <v>0</v>
      </c>
      <c r="G111">
        <f>IF(LEN(telefony[[#This Row],[nr]])=7,1,0)</f>
        <v>1</v>
      </c>
      <c r="H111" s="9">
        <f>IF(LEN(telefony[[#This Row],[nr]])&gt;=10,1,0)</f>
        <v>0</v>
      </c>
      <c r="I111" s="9" t="s">
        <v>1558</v>
      </c>
      <c r="J111">
        <f>COUNTIF(telefony[nr],I111)</f>
        <v>2</v>
      </c>
      <c r="M111" t="str">
        <f>IF(LEN(telefony[[#This Row],[nr]])=7,telefony[[#This Row],[nr]],"")</f>
        <v>3505978</v>
      </c>
      <c r="N111" t="str">
        <f>IF(LEN(telefony[[#This Row],[nr]])=8,telefony[[#This Row],[nr]],"")</f>
        <v/>
      </c>
      <c r="V111" s="22" t="s">
        <v>1347</v>
      </c>
      <c r="W111" s="9">
        <v>0</v>
      </c>
    </row>
    <row r="112" spans="1:23" x14ac:dyDescent="0.3">
      <c r="A112" s="9" t="s">
        <v>94</v>
      </c>
      <c r="B112" s="1">
        <v>42920</v>
      </c>
      <c r="C112" s="2">
        <v>0.38092592592592595</v>
      </c>
      <c r="D112" s="2">
        <v>0.38866898148148149</v>
      </c>
      <c r="E112">
        <f>DAY(telefony[[#This Row],[data]])</f>
        <v>4</v>
      </c>
      <c r="F112">
        <f>IF(LEN(telefony[[#This Row],[nr]])=8,1,0)</f>
        <v>1</v>
      </c>
      <c r="G112">
        <f>IF(LEN(telefony[[#This Row],[nr]])=7,1,0)</f>
        <v>0</v>
      </c>
      <c r="H112" s="9">
        <f>IF(LEN(telefony[[#This Row],[nr]])&gt;=10,1,0)</f>
        <v>0</v>
      </c>
      <c r="I112" s="9" t="s">
        <v>1125</v>
      </c>
      <c r="J112">
        <f>COUNTIF(telefony[nr],I112)</f>
        <v>2</v>
      </c>
      <c r="M112" t="str">
        <f>IF(LEN(telefony[[#This Row],[nr]])=7,telefony[[#This Row],[nr]],"")</f>
        <v/>
      </c>
      <c r="N112" t="str">
        <f>IF(LEN(telefony[[#This Row],[nr]])=8,telefony[[#This Row],[nr]],"")</f>
        <v>90533733</v>
      </c>
      <c r="V112" s="22" t="s">
        <v>1831</v>
      </c>
      <c r="W112" s="9">
        <v>0</v>
      </c>
    </row>
    <row r="113" spans="1:23" x14ac:dyDescent="0.3">
      <c r="A113" s="9" t="s">
        <v>95</v>
      </c>
      <c r="B113" s="1">
        <v>42920</v>
      </c>
      <c r="C113" s="2">
        <v>0.38188657407407406</v>
      </c>
      <c r="D113" s="2">
        <v>0.38545138888888891</v>
      </c>
      <c r="E113">
        <f>DAY(telefony[[#This Row],[data]])</f>
        <v>4</v>
      </c>
      <c r="F113">
        <f>IF(LEN(telefony[[#This Row],[nr]])=8,1,0)</f>
        <v>0</v>
      </c>
      <c r="G113">
        <f>IF(LEN(telefony[[#This Row],[nr]])=7,1,0)</f>
        <v>1</v>
      </c>
      <c r="H113" s="9">
        <f>IF(LEN(telefony[[#This Row],[nr]])&gt;=10,1,0)</f>
        <v>0</v>
      </c>
      <c r="I113" s="9" t="s">
        <v>455</v>
      </c>
      <c r="J113">
        <f>COUNTIF(telefony[nr],I113)</f>
        <v>2</v>
      </c>
      <c r="M113" t="str">
        <f>IF(LEN(telefony[[#This Row],[nr]])=7,telefony[[#This Row],[nr]],"")</f>
        <v>6859181</v>
      </c>
      <c r="N113" t="str">
        <f>IF(LEN(telefony[[#This Row],[nr]])=8,telefony[[#This Row],[nr]],"")</f>
        <v/>
      </c>
      <c r="V113" s="22" t="s">
        <v>72</v>
      </c>
      <c r="W113" s="9">
        <v>0</v>
      </c>
    </row>
    <row r="114" spans="1:23" x14ac:dyDescent="0.3">
      <c r="A114" s="9" t="s">
        <v>96</v>
      </c>
      <c r="B114" s="1">
        <v>42920</v>
      </c>
      <c r="C114" s="2">
        <v>0.3862962962962963</v>
      </c>
      <c r="D114" s="2">
        <v>0.3883449074074074</v>
      </c>
      <c r="E114">
        <f>DAY(telefony[[#This Row],[data]])</f>
        <v>4</v>
      </c>
      <c r="F114">
        <f>IF(LEN(telefony[[#This Row],[nr]])=8,1,0)</f>
        <v>0</v>
      </c>
      <c r="G114">
        <f>IF(LEN(telefony[[#This Row],[nr]])=7,1,0)</f>
        <v>1</v>
      </c>
      <c r="H114" s="9">
        <f>IF(LEN(telefony[[#This Row],[nr]])&gt;=10,1,0)</f>
        <v>0</v>
      </c>
      <c r="I114" s="9" t="s">
        <v>7</v>
      </c>
      <c r="J114">
        <f>COUNTIF(telefony[nr],I114)</f>
        <v>2</v>
      </c>
      <c r="M114" t="str">
        <f>IF(LEN(telefony[[#This Row],[nr]])=7,telefony[[#This Row],[nr]],"")</f>
        <v>7207066</v>
      </c>
      <c r="N114" t="str">
        <f>IF(LEN(telefony[[#This Row],[nr]])=8,telefony[[#This Row],[nr]],"")</f>
        <v/>
      </c>
      <c r="V114" s="22" t="s">
        <v>64</v>
      </c>
      <c r="W114" s="9">
        <v>0</v>
      </c>
    </row>
    <row r="115" spans="1:23" x14ac:dyDescent="0.3">
      <c r="A115" s="9" t="s">
        <v>97</v>
      </c>
      <c r="B115" s="1">
        <v>42920</v>
      </c>
      <c r="C115" s="2">
        <v>0.38763888888888887</v>
      </c>
      <c r="D115" s="2">
        <v>0.39317129629629627</v>
      </c>
      <c r="E115">
        <f>DAY(telefony[[#This Row],[data]])</f>
        <v>4</v>
      </c>
      <c r="F115">
        <f>IF(LEN(telefony[[#This Row],[nr]])=8,1,0)</f>
        <v>0</v>
      </c>
      <c r="G115">
        <f>IF(LEN(telefony[[#This Row],[nr]])=7,1,0)</f>
        <v>1</v>
      </c>
      <c r="H115" s="9">
        <f>IF(LEN(telefony[[#This Row],[nr]])&gt;=10,1,0)</f>
        <v>0</v>
      </c>
      <c r="I115" s="9" t="s">
        <v>495</v>
      </c>
      <c r="J115">
        <f>COUNTIF(telefony[nr],I115)</f>
        <v>2</v>
      </c>
      <c r="M115" t="str">
        <f>IF(LEN(telefony[[#This Row],[nr]])=7,telefony[[#This Row],[nr]],"")</f>
        <v>4230507</v>
      </c>
      <c r="N115" t="str">
        <f>IF(LEN(telefony[[#This Row],[nr]])=8,telefony[[#This Row],[nr]],"")</f>
        <v/>
      </c>
      <c r="V115" s="22" t="s">
        <v>895</v>
      </c>
      <c r="W115" s="9">
        <v>0</v>
      </c>
    </row>
    <row r="116" spans="1:23" x14ac:dyDescent="0.3">
      <c r="A116" s="9" t="s">
        <v>73</v>
      </c>
      <c r="B116" s="1">
        <v>42920</v>
      </c>
      <c r="C116" s="2">
        <v>0.39210648148148147</v>
      </c>
      <c r="D116" s="2">
        <v>0.39277777777777778</v>
      </c>
      <c r="E116">
        <f>DAY(telefony[[#This Row],[data]])</f>
        <v>4</v>
      </c>
      <c r="F116">
        <f>IF(LEN(telefony[[#This Row],[nr]])=8,1,0)</f>
        <v>0</v>
      </c>
      <c r="G116">
        <f>IF(LEN(telefony[[#This Row],[nr]])=7,1,0)</f>
        <v>1</v>
      </c>
      <c r="H116" s="9">
        <f>IF(LEN(telefony[[#This Row],[nr]])&gt;=10,1,0)</f>
        <v>0</v>
      </c>
      <c r="I116" s="9" t="s">
        <v>399</v>
      </c>
      <c r="J116">
        <f>COUNTIF(telefony[nr],I116)</f>
        <v>2</v>
      </c>
      <c r="M116" t="str">
        <f>IF(LEN(telefony[[#This Row],[nr]])=7,telefony[[#This Row],[nr]],"")</f>
        <v>2915745</v>
      </c>
      <c r="N116" t="str">
        <f>IF(LEN(telefony[[#This Row],[nr]])=8,telefony[[#This Row],[nr]],"")</f>
        <v/>
      </c>
      <c r="V116" s="22" t="s">
        <v>24</v>
      </c>
      <c r="W116" s="9">
        <v>0</v>
      </c>
    </row>
    <row r="117" spans="1:23" x14ac:dyDescent="0.3">
      <c r="A117" s="9" t="s">
        <v>98</v>
      </c>
      <c r="B117" s="1">
        <v>42920</v>
      </c>
      <c r="C117" s="2">
        <v>0.39656249999999998</v>
      </c>
      <c r="D117" s="2">
        <v>0.40236111111111111</v>
      </c>
      <c r="E117">
        <f>DAY(telefony[[#This Row],[data]])</f>
        <v>4</v>
      </c>
      <c r="F117">
        <f>IF(LEN(telefony[[#This Row],[nr]])=8,1,0)</f>
        <v>0</v>
      </c>
      <c r="G117">
        <f>IF(LEN(telefony[[#This Row],[nr]])=7,1,0)</f>
        <v>1</v>
      </c>
      <c r="H117" s="9">
        <f>IF(LEN(telefony[[#This Row],[nr]])&gt;=10,1,0)</f>
        <v>0</v>
      </c>
      <c r="I117" s="9" t="s">
        <v>412</v>
      </c>
      <c r="J117">
        <f>COUNTIF(telefony[nr],I117)</f>
        <v>2</v>
      </c>
      <c r="M117" t="str">
        <f>IF(LEN(telefony[[#This Row],[nr]])=7,telefony[[#This Row],[nr]],"")</f>
        <v>2235911</v>
      </c>
      <c r="N117" t="str">
        <f>IF(LEN(telefony[[#This Row],[nr]])=8,telefony[[#This Row],[nr]],"")</f>
        <v/>
      </c>
      <c r="V117" s="22" t="s">
        <v>761</v>
      </c>
      <c r="W117" s="9">
        <v>0</v>
      </c>
    </row>
    <row r="118" spans="1:23" x14ac:dyDescent="0.3">
      <c r="A118" s="9" t="s">
        <v>99</v>
      </c>
      <c r="B118" s="1">
        <v>42920</v>
      </c>
      <c r="C118" s="2">
        <v>0.39879629629629632</v>
      </c>
      <c r="D118" s="2">
        <v>0.41033564814814816</v>
      </c>
      <c r="E118">
        <f>DAY(telefony[[#This Row],[data]])</f>
        <v>4</v>
      </c>
      <c r="F118">
        <f>IF(LEN(telefony[[#This Row],[nr]])=8,1,0)</f>
        <v>0</v>
      </c>
      <c r="G118">
        <f>IF(LEN(telefony[[#This Row],[nr]])=7,1,0)</f>
        <v>1</v>
      </c>
      <c r="H118" s="9">
        <f>IF(LEN(telefony[[#This Row],[nr]])&gt;=10,1,0)</f>
        <v>0</v>
      </c>
      <c r="I118" s="9" t="s">
        <v>261</v>
      </c>
      <c r="J118">
        <f>COUNTIF(telefony[nr],I118)</f>
        <v>2</v>
      </c>
      <c r="M118" t="str">
        <f>IF(LEN(telefony[[#This Row],[nr]])=7,telefony[[#This Row],[nr]],"")</f>
        <v>1611389</v>
      </c>
      <c r="N118" t="str">
        <f>IF(LEN(telefony[[#This Row],[nr]])=8,telefony[[#This Row],[nr]],"")</f>
        <v/>
      </c>
      <c r="V118" s="22" t="s">
        <v>1288</v>
      </c>
      <c r="W118" s="9">
        <v>0</v>
      </c>
    </row>
    <row r="119" spans="1:23" x14ac:dyDescent="0.3">
      <c r="A119" s="9" t="s">
        <v>100</v>
      </c>
      <c r="B119" s="1">
        <v>42920</v>
      </c>
      <c r="C119" s="2">
        <v>0.3997337962962963</v>
      </c>
      <c r="D119" s="2">
        <v>0.40465277777777775</v>
      </c>
      <c r="E119">
        <f>DAY(telefony[[#This Row],[data]])</f>
        <v>4</v>
      </c>
      <c r="F119">
        <f>IF(LEN(telefony[[#This Row],[nr]])=8,1,0)</f>
        <v>0</v>
      </c>
      <c r="G119">
        <f>IF(LEN(telefony[[#This Row],[nr]])=7,1,0)</f>
        <v>1</v>
      </c>
      <c r="H119" s="9">
        <f>IF(LEN(telefony[[#This Row],[nr]])&gt;=10,1,0)</f>
        <v>0</v>
      </c>
      <c r="I119" s="9" t="s">
        <v>718</v>
      </c>
      <c r="J119">
        <f>COUNTIF(telefony[nr],I119)</f>
        <v>2</v>
      </c>
      <c r="M119" t="str">
        <f>IF(LEN(telefony[[#This Row],[nr]])=7,telefony[[#This Row],[nr]],"")</f>
        <v>9052652</v>
      </c>
      <c r="N119" t="str">
        <f>IF(LEN(telefony[[#This Row],[nr]])=8,telefony[[#This Row],[nr]],"")</f>
        <v/>
      </c>
      <c r="V119" s="22" t="s">
        <v>1224</v>
      </c>
      <c r="W119" s="9">
        <v>0</v>
      </c>
    </row>
    <row r="120" spans="1:23" x14ac:dyDescent="0.3">
      <c r="A120" s="9" t="s">
        <v>101</v>
      </c>
      <c r="B120" s="1">
        <v>42920</v>
      </c>
      <c r="C120" s="2">
        <v>0.40133101851851855</v>
      </c>
      <c r="D120" s="2">
        <v>0.40964120370370372</v>
      </c>
      <c r="E120">
        <f>DAY(telefony[[#This Row],[data]])</f>
        <v>4</v>
      </c>
      <c r="F120">
        <f>IF(LEN(telefony[[#This Row],[nr]])=8,1,0)</f>
        <v>1</v>
      </c>
      <c r="G120">
        <f>IF(LEN(telefony[[#This Row],[nr]])=7,1,0)</f>
        <v>0</v>
      </c>
      <c r="H120" s="9">
        <f>IF(LEN(telefony[[#This Row],[nr]])&gt;=10,1,0)</f>
        <v>0</v>
      </c>
      <c r="I120" s="9" t="s">
        <v>1454</v>
      </c>
      <c r="J120">
        <f>COUNTIF(telefony[nr],I120)</f>
        <v>2</v>
      </c>
      <c r="M120" t="str">
        <f>IF(LEN(telefony[[#This Row],[nr]])=7,telefony[[#This Row],[nr]],"")</f>
        <v/>
      </c>
      <c r="N120" t="str">
        <f>IF(LEN(telefony[[#This Row],[nr]])=8,telefony[[#This Row],[nr]],"")</f>
        <v>93611539</v>
      </c>
      <c r="V120" s="22" t="s">
        <v>91</v>
      </c>
      <c r="W120" s="9">
        <v>0</v>
      </c>
    </row>
    <row r="121" spans="1:23" x14ac:dyDescent="0.3">
      <c r="A121" s="9" t="s">
        <v>102</v>
      </c>
      <c r="B121" s="1">
        <v>42920</v>
      </c>
      <c r="C121" s="2">
        <v>0.40493055555555557</v>
      </c>
      <c r="D121" s="2">
        <v>0.40618055555555554</v>
      </c>
      <c r="E121">
        <f>DAY(telefony[[#This Row],[data]])</f>
        <v>4</v>
      </c>
      <c r="F121">
        <f>IF(LEN(telefony[[#This Row],[nr]])=8,1,0)</f>
        <v>1</v>
      </c>
      <c r="G121">
        <f>IF(LEN(telefony[[#This Row],[nr]])=7,1,0)</f>
        <v>0</v>
      </c>
      <c r="H121" s="9">
        <f>IF(LEN(telefony[[#This Row],[nr]])&gt;=10,1,0)</f>
        <v>0</v>
      </c>
      <c r="I121" s="9" t="s">
        <v>58</v>
      </c>
      <c r="J121">
        <f>COUNTIF(telefony[nr],I121)</f>
        <v>2</v>
      </c>
      <c r="M121" t="str">
        <f>IF(LEN(telefony[[#This Row],[nr]])=7,telefony[[#This Row],[nr]],"")</f>
        <v/>
      </c>
      <c r="N121" t="str">
        <f>IF(LEN(telefony[[#This Row],[nr]])=8,telefony[[#This Row],[nr]],"")</f>
        <v>68966479</v>
      </c>
      <c r="V121" s="22" t="s">
        <v>908</v>
      </c>
      <c r="W121" s="9">
        <v>0</v>
      </c>
    </row>
    <row r="122" spans="1:23" x14ac:dyDescent="0.3">
      <c r="A122" s="9" t="s">
        <v>42</v>
      </c>
      <c r="B122" s="1">
        <v>42920</v>
      </c>
      <c r="C122" s="2">
        <v>0.40614583333333332</v>
      </c>
      <c r="D122" s="2">
        <v>0.41761574074074076</v>
      </c>
      <c r="E122">
        <f>DAY(telefony[[#This Row],[data]])</f>
        <v>4</v>
      </c>
      <c r="F122">
        <f>IF(LEN(telefony[[#This Row],[nr]])=8,1,0)</f>
        <v>1</v>
      </c>
      <c r="G122">
        <f>IF(LEN(telefony[[#This Row],[nr]])=7,1,0)</f>
        <v>0</v>
      </c>
      <c r="H122" s="9">
        <f>IF(LEN(telefony[[#This Row],[nr]])&gt;=10,1,0)</f>
        <v>0</v>
      </c>
      <c r="I122" s="9" t="s">
        <v>235</v>
      </c>
      <c r="J122">
        <f>COUNTIF(telefony[nr],I122)</f>
        <v>2</v>
      </c>
      <c r="M122" t="str">
        <f>IF(LEN(telefony[[#This Row],[nr]])=7,telefony[[#This Row],[nr]],"")</f>
        <v/>
      </c>
      <c r="N122" t="str">
        <f>IF(LEN(telefony[[#This Row],[nr]])=8,telefony[[#This Row],[nr]],"")</f>
        <v>79381100</v>
      </c>
      <c r="V122" s="22" t="s">
        <v>166</v>
      </c>
      <c r="W122" s="9">
        <v>0</v>
      </c>
    </row>
    <row r="123" spans="1:23" x14ac:dyDescent="0.3">
      <c r="A123" s="9" t="s">
        <v>103</v>
      </c>
      <c r="B123" s="1">
        <v>42920</v>
      </c>
      <c r="C123" s="2">
        <v>0.40737268518518521</v>
      </c>
      <c r="D123" s="2">
        <v>0.4102777777777778</v>
      </c>
      <c r="E123">
        <f>DAY(telefony[[#This Row],[data]])</f>
        <v>4</v>
      </c>
      <c r="F123">
        <f>IF(LEN(telefony[[#This Row],[nr]])=8,1,0)</f>
        <v>0</v>
      </c>
      <c r="G123">
        <f>IF(LEN(telefony[[#This Row],[nr]])=7,1,0)</f>
        <v>1</v>
      </c>
      <c r="H123" s="9">
        <f>IF(LEN(telefony[[#This Row],[nr]])&gt;=10,1,0)</f>
        <v>0</v>
      </c>
      <c r="I123" s="9" t="s">
        <v>117</v>
      </c>
      <c r="J123">
        <f>COUNTIF(telefony[nr],I123)</f>
        <v>2</v>
      </c>
      <c r="M123" t="str">
        <f>IF(LEN(telefony[[#This Row],[nr]])=7,telefony[[#This Row],[nr]],"")</f>
        <v>4697138</v>
      </c>
      <c r="N123" t="str">
        <f>IF(LEN(telefony[[#This Row],[nr]])=8,telefony[[#This Row],[nr]],"")</f>
        <v/>
      </c>
      <c r="V123" s="22" t="s">
        <v>1528</v>
      </c>
      <c r="W123" s="9">
        <v>0</v>
      </c>
    </row>
    <row r="124" spans="1:23" x14ac:dyDescent="0.3">
      <c r="A124" s="9" t="s">
        <v>104</v>
      </c>
      <c r="B124" s="1">
        <v>42920</v>
      </c>
      <c r="C124" s="2">
        <v>0.40796296296296297</v>
      </c>
      <c r="D124" s="2">
        <v>0.41495370370370371</v>
      </c>
      <c r="E124">
        <f>DAY(telefony[[#This Row],[data]])</f>
        <v>4</v>
      </c>
      <c r="F124">
        <f>IF(LEN(telefony[[#This Row],[nr]])=8,1,0)</f>
        <v>0</v>
      </c>
      <c r="G124">
        <f>IF(LEN(telefony[[#This Row],[nr]])=7,1,0)</f>
        <v>1</v>
      </c>
      <c r="H124" s="9">
        <f>IF(LEN(telefony[[#This Row],[nr]])&gt;=10,1,0)</f>
        <v>0</v>
      </c>
      <c r="I124" s="9" t="s">
        <v>431</v>
      </c>
      <c r="J124">
        <f>COUNTIF(telefony[nr],I124)</f>
        <v>2</v>
      </c>
      <c r="M124" t="str">
        <f>IF(LEN(telefony[[#This Row],[nr]])=7,telefony[[#This Row],[nr]],"")</f>
        <v>5786740</v>
      </c>
      <c r="N124" t="str">
        <f>IF(LEN(telefony[[#This Row],[nr]])=8,telefony[[#This Row],[nr]],"")</f>
        <v/>
      </c>
      <c r="V124" s="22" t="s">
        <v>840</v>
      </c>
      <c r="W124" s="9">
        <v>0</v>
      </c>
    </row>
    <row r="125" spans="1:23" x14ac:dyDescent="0.3">
      <c r="A125" s="9" t="s">
        <v>54</v>
      </c>
      <c r="B125" s="1">
        <v>42920</v>
      </c>
      <c r="C125" s="2">
        <v>0.41097222222222224</v>
      </c>
      <c r="D125" s="2">
        <v>0.41613425925925923</v>
      </c>
      <c r="E125">
        <f>DAY(telefony[[#This Row],[data]])</f>
        <v>4</v>
      </c>
      <c r="F125">
        <f>IF(LEN(telefony[[#This Row],[nr]])=8,1,0)</f>
        <v>0</v>
      </c>
      <c r="G125">
        <f>IF(LEN(telefony[[#This Row],[nr]])=7,1,0)</f>
        <v>1</v>
      </c>
      <c r="H125" s="9">
        <f>IF(LEN(telefony[[#This Row],[nr]])&gt;=10,1,0)</f>
        <v>0</v>
      </c>
      <c r="I125" s="9" t="s">
        <v>128</v>
      </c>
      <c r="J125">
        <f>COUNTIF(telefony[nr],I125)</f>
        <v>2</v>
      </c>
      <c r="M125" t="str">
        <f>IF(LEN(telefony[[#This Row],[nr]])=7,telefony[[#This Row],[nr]],"")</f>
        <v>7727942</v>
      </c>
      <c r="N125" t="str">
        <f>IF(LEN(telefony[[#This Row],[nr]])=8,telefony[[#This Row],[nr]],"")</f>
        <v/>
      </c>
      <c r="V125" s="22" t="s">
        <v>1010</v>
      </c>
      <c r="W125" s="9">
        <v>0</v>
      </c>
    </row>
    <row r="126" spans="1:23" x14ac:dyDescent="0.3">
      <c r="A126" s="9" t="s">
        <v>105</v>
      </c>
      <c r="B126" s="1">
        <v>42920</v>
      </c>
      <c r="C126" s="2">
        <v>0.4110300925925926</v>
      </c>
      <c r="D126" s="2">
        <v>0.42162037037037037</v>
      </c>
      <c r="E126">
        <f>DAY(telefony[[#This Row],[data]])</f>
        <v>4</v>
      </c>
      <c r="F126">
        <f>IF(LEN(telefony[[#This Row],[nr]])=8,1,0)</f>
        <v>0</v>
      </c>
      <c r="G126">
        <f>IF(LEN(telefony[[#This Row],[nr]])=7,1,0)</f>
        <v>1</v>
      </c>
      <c r="H126" s="9">
        <f>IF(LEN(telefony[[#This Row],[nr]])&gt;=10,1,0)</f>
        <v>0</v>
      </c>
      <c r="I126" s="9" t="s">
        <v>1305</v>
      </c>
      <c r="J126">
        <f>COUNTIF(telefony[nr],I126)</f>
        <v>2</v>
      </c>
      <c r="M126" t="str">
        <f>IF(LEN(telefony[[#This Row],[nr]])=7,telefony[[#This Row],[nr]],"")</f>
        <v>8384647</v>
      </c>
      <c r="N126" t="str">
        <f>IF(LEN(telefony[[#This Row],[nr]])=8,telefony[[#This Row],[nr]],"")</f>
        <v/>
      </c>
      <c r="V126" s="22" t="s">
        <v>1277</v>
      </c>
      <c r="W126" s="9">
        <v>0</v>
      </c>
    </row>
    <row r="127" spans="1:23" x14ac:dyDescent="0.3">
      <c r="A127" s="9" t="s">
        <v>106</v>
      </c>
      <c r="B127" s="1">
        <v>42920</v>
      </c>
      <c r="C127" s="2">
        <v>0.41510416666666666</v>
      </c>
      <c r="D127" s="2">
        <v>0.41668981481481482</v>
      </c>
      <c r="E127">
        <f>DAY(telefony[[#This Row],[data]])</f>
        <v>4</v>
      </c>
      <c r="F127">
        <f>IF(LEN(telefony[[#This Row],[nr]])=8,1,0)</f>
        <v>0</v>
      </c>
      <c r="G127">
        <f>IF(LEN(telefony[[#This Row],[nr]])=7,1,0)</f>
        <v>0</v>
      </c>
      <c r="H127" s="9">
        <f>IF(LEN(telefony[[#This Row],[nr]])&gt;=10,1,0)</f>
        <v>1</v>
      </c>
      <c r="I127" s="9" t="s">
        <v>391</v>
      </c>
      <c r="J127">
        <f>COUNTIF(telefony[nr],I127)</f>
        <v>2</v>
      </c>
      <c r="M127" t="str">
        <f>IF(LEN(telefony[[#This Row],[nr]])=7,telefony[[#This Row],[nr]],"")</f>
        <v/>
      </c>
      <c r="N127" t="str">
        <f>IF(LEN(telefony[[#This Row],[nr]])=8,telefony[[#This Row],[nr]],"")</f>
        <v/>
      </c>
      <c r="V127" s="22" t="s">
        <v>676</v>
      </c>
      <c r="W127" s="9">
        <v>0</v>
      </c>
    </row>
    <row r="128" spans="1:23" x14ac:dyDescent="0.3">
      <c r="A128" s="9" t="s">
        <v>5</v>
      </c>
      <c r="B128" s="1">
        <v>42920</v>
      </c>
      <c r="C128" s="2">
        <v>0.41912037037037037</v>
      </c>
      <c r="D128" s="2">
        <v>0.42031249999999998</v>
      </c>
      <c r="E128">
        <f>DAY(telefony[[#This Row],[data]])</f>
        <v>4</v>
      </c>
      <c r="F128">
        <f>IF(LEN(telefony[[#This Row],[nr]])=8,1,0)</f>
        <v>0</v>
      </c>
      <c r="G128">
        <f>IF(LEN(telefony[[#This Row],[nr]])=7,1,0)</f>
        <v>1</v>
      </c>
      <c r="H128" s="9">
        <f>IF(LEN(telefony[[#This Row],[nr]])&gt;=10,1,0)</f>
        <v>0</v>
      </c>
      <c r="I128" s="9" t="s">
        <v>817</v>
      </c>
      <c r="J128">
        <f>COUNTIF(telefony[nr],I128)</f>
        <v>2</v>
      </c>
      <c r="M128" t="str">
        <f>IF(LEN(telefony[[#This Row],[nr]])=7,telefony[[#This Row],[nr]],"")</f>
        <v>4546455</v>
      </c>
      <c r="N128" t="str">
        <f>IF(LEN(telefony[[#This Row],[nr]])=8,telefony[[#This Row],[nr]],"")</f>
        <v/>
      </c>
      <c r="V128" s="22" t="s">
        <v>217</v>
      </c>
      <c r="W128" s="9">
        <v>0</v>
      </c>
    </row>
    <row r="129" spans="1:23" x14ac:dyDescent="0.3">
      <c r="A129" s="9" t="s">
        <v>47</v>
      </c>
      <c r="B129" s="1">
        <v>42920</v>
      </c>
      <c r="C129" s="2">
        <v>0.42249999999999999</v>
      </c>
      <c r="D129" s="2">
        <v>0.42834490740740738</v>
      </c>
      <c r="E129">
        <f>DAY(telefony[[#This Row],[data]])</f>
        <v>4</v>
      </c>
      <c r="F129">
        <f>IF(LEN(telefony[[#This Row],[nr]])=8,1,0)</f>
        <v>0</v>
      </c>
      <c r="G129">
        <f>IF(LEN(telefony[[#This Row],[nr]])=7,1,0)</f>
        <v>1</v>
      </c>
      <c r="H129" s="9">
        <f>IF(LEN(telefony[[#This Row],[nr]])&gt;=10,1,0)</f>
        <v>0</v>
      </c>
      <c r="I129" s="9" t="s">
        <v>174</v>
      </c>
      <c r="J129">
        <f>COUNTIF(telefony[nr],I129)</f>
        <v>2</v>
      </c>
      <c r="M129" t="str">
        <f>IF(LEN(telefony[[#This Row],[nr]])=7,telefony[[#This Row],[nr]],"")</f>
        <v>2668991</v>
      </c>
      <c r="N129" t="str">
        <f>IF(LEN(telefony[[#This Row],[nr]])=8,telefony[[#This Row],[nr]],"")</f>
        <v/>
      </c>
      <c r="V129" s="22" t="s">
        <v>165</v>
      </c>
      <c r="W129" s="9">
        <v>0</v>
      </c>
    </row>
    <row r="130" spans="1:23" x14ac:dyDescent="0.3">
      <c r="A130" s="9" t="s">
        <v>107</v>
      </c>
      <c r="B130" s="1">
        <v>42920</v>
      </c>
      <c r="C130" s="2">
        <v>0.42591435185185184</v>
      </c>
      <c r="D130" s="2">
        <v>0.43486111111111109</v>
      </c>
      <c r="E130">
        <f>DAY(telefony[[#This Row],[data]])</f>
        <v>4</v>
      </c>
      <c r="F130">
        <f>IF(LEN(telefony[[#This Row],[nr]])=8,1,0)</f>
        <v>0</v>
      </c>
      <c r="G130">
        <f>IF(LEN(telefony[[#This Row],[nr]])=7,1,0)</f>
        <v>1</v>
      </c>
      <c r="H130" s="9">
        <f>IF(LEN(telefony[[#This Row],[nr]])&gt;=10,1,0)</f>
        <v>0</v>
      </c>
      <c r="I130" s="9" t="s">
        <v>303</v>
      </c>
      <c r="J130">
        <f>COUNTIF(telefony[nr],I130)</f>
        <v>2</v>
      </c>
      <c r="M130" t="str">
        <f>IF(LEN(telefony[[#This Row],[nr]])=7,telefony[[#This Row],[nr]],"")</f>
        <v>5528648</v>
      </c>
      <c r="N130" t="str">
        <f>IF(LEN(telefony[[#This Row],[nr]])=8,telefony[[#This Row],[nr]],"")</f>
        <v/>
      </c>
      <c r="V130" s="22" t="s">
        <v>972</v>
      </c>
      <c r="W130" s="9">
        <v>0</v>
      </c>
    </row>
    <row r="131" spans="1:23" x14ac:dyDescent="0.3">
      <c r="A131" s="9" t="s">
        <v>108</v>
      </c>
      <c r="B131" s="1">
        <v>42920</v>
      </c>
      <c r="C131" s="2">
        <v>0.42942129629629627</v>
      </c>
      <c r="D131" s="2">
        <v>0.4349189814814815</v>
      </c>
      <c r="E131">
        <f>DAY(telefony[[#This Row],[data]])</f>
        <v>4</v>
      </c>
      <c r="F131">
        <f>IF(LEN(telefony[[#This Row],[nr]])=8,1,0)</f>
        <v>0</v>
      </c>
      <c r="G131">
        <f>IF(LEN(telefony[[#This Row],[nr]])=7,1,0)</f>
        <v>1</v>
      </c>
      <c r="H131" s="9">
        <f>IF(LEN(telefony[[#This Row],[nr]])&gt;=10,1,0)</f>
        <v>0</v>
      </c>
      <c r="I131" s="9" t="s">
        <v>160</v>
      </c>
      <c r="J131">
        <f>COUNTIF(telefony[nr],I131)</f>
        <v>2</v>
      </c>
      <c r="M131" t="str">
        <f>IF(LEN(telefony[[#This Row],[nr]])=7,telefony[[#This Row],[nr]],"")</f>
        <v>2157195</v>
      </c>
      <c r="N131" t="str">
        <f>IF(LEN(telefony[[#This Row],[nr]])=8,telefony[[#This Row],[nr]],"")</f>
        <v/>
      </c>
      <c r="V131" s="22" t="s">
        <v>1072</v>
      </c>
      <c r="W131" s="9">
        <v>0</v>
      </c>
    </row>
    <row r="132" spans="1:23" x14ac:dyDescent="0.3">
      <c r="A132" s="9" t="s">
        <v>109</v>
      </c>
      <c r="B132" s="1">
        <v>42920</v>
      </c>
      <c r="C132" s="2">
        <v>0.43247685185185186</v>
      </c>
      <c r="D132" s="2">
        <v>0.43613425925925925</v>
      </c>
      <c r="E132">
        <f>DAY(telefony[[#This Row],[data]])</f>
        <v>4</v>
      </c>
      <c r="F132">
        <f>IF(LEN(telefony[[#This Row],[nr]])=8,1,0)</f>
        <v>0</v>
      </c>
      <c r="G132">
        <f>IF(LEN(telefony[[#This Row],[nr]])=7,1,0)</f>
        <v>1</v>
      </c>
      <c r="H132" s="9">
        <f>IF(LEN(telefony[[#This Row],[nr]])&gt;=10,1,0)</f>
        <v>0</v>
      </c>
      <c r="I132" s="9" t="s">
        <v>581</v>
      </c>
      <c r="J132">
        <f>COUNTIF(telefony[nr],I132)</f>
        <v>2</v>
      </c>
      <c r="M132" t="str">
        <f>IF(LEN(telefony[[#This Row],[nr]])=7,telefony[[#This Row],[nr]],"")</f>
        <v>7747085</v>
      </c>
      <c r="N132" t="str">
        <f>IF(LEN(telefony[[#This Row],[nr]])=8,telefony[[#This Row],[nr]],"")</f>
        <v/>
      </c>
      <c r="V132" s="22" t="s">
        <v>473</v>
      </c>
      <c r="W132" s="9">
        <v>0</v>
      </c>
    </row>
    <row r="133" spans="1:23" x14ac:dyDescent="0.3">
      <c r="A133" s="9" t="s">
        <v>110</v>
      </c>
      <c r="B133" s="1">
        <v>42920</v>
      </c>
      <c r="C133" s="2">
        <v>0.43741898148148151</v>
      </c>
      <c r="D133" s="2">
        <v>0.44848379629629631</v>
      </c>
      <c r="E133">
        <f>DAY(telefony[[#This Row],[data]])</f>
        <v>4</v>
      </c>
      <c r="F133">
        <f>IF(LEN(telefony[[#This Row],[nr]])=8,1,0)</f>
        <v>0</v>
      </c>
      <c r="G133">
        <f>IF(LEN(telefony[[#This Row],[nr]])=7,1,0)</f>
        <v>1</v>
      </c>
      <c r="H133" s="9">
        <f>IF(LEN(telefony[[#This Row],[nr]])&gt;=10,1,0)</f>
        <v>0</v>
      </c>
      <c r="I133" s="9" t="s">
        <v>154</v>
      </c>
      <c r="J133">
        <f>COUNTIF(telefony[nr],I133)</f>
        <v>2</v>
      </c>
      <c r="M133" t="str">
        <f>IF(LEN(telefony[[#This Row],[nr]])=7,telefony[[#This Row],[nr]],"")</f>
        <v>6865106</v>
      </c>
      <c r="N133" t="str">
        <f>IF(LEN(telefony[[#This Row],[nr]])=8,telefony[[#This Row],[nr]],"")</f>
        <v/>
      </c>
      <c r="V133" s="22" t="s">
        <v>992</v>
      </c>
      <c r="W133" s="9">
        <v>0</v>
      </c>
    </row>
    <row r="134" spans="1:23" x14ac:dyDescent="0.3">
      <c r="A134" s="9" t="s">
        <v>111</v>
      </c>
      <c r="B134" s="1">
        <v>42920</v>
      </c>
      <c r="C134" s="2">
        <v>0.44068287037037035</v>
      </c>
      <c r="D134" s="2">
        <v>0.44912037037037039</v>
      </c>
      <c r="E134">
        <f>DAY(telefony[[#This Row],[data]])</f>
        <v>4</v>
      </c>
      <c r="F134">
        <f>IF(LEN(telefony[[#This Row],[nr]])=8,1,0)</f>
        <v>0</v>
      </c>
      <c r="G134">
        <f>IF(LEN(telefony[[#This Row],[nr]])=7,1,0)</f>
        <v>1</v>
      </c>
      <c r="H134" s="9">
        <f>IF(LEN(telefony[[#This Row],[nr]])&gt;=10,1,0)</f>
        <v>0</v>
      </c>
      <c r="I134" s="9" t="s">
        <v>592</v>
      </c>
      <c r="J134">
        <f>COUNTIF(telefony[nr],I134)</f>
        <v>2</v>
      </c>
      <c r="M134" t="str">
        <f>IF(LEN(telefony[[#This Row],[nr]])=7,telefony[[#This Row],[nr]],"")</f>
        <v>8819206</v>
      </c>
      <c r="N134" t="str">
        <f>IF(LEN(telefony[[#This Row],[nr]])=8,telefony[[#This Row],[nr]],"")</f>
        <v/>
      </c>
      <c r="V134" s="22" t="s">
        <v>99</v>
      </c>
      <c r="W134" s="9">
        <v>0</v>
      </c>
    </row>
    <row r="135" spans="1:23" x14ac:dyDescent="0.3">
      <c r="A135" s="9" t="s">
        <v>112</v>
      </c>
      <c r="B135" s="1">
        <v>42920</v>
      </c>
      <c r="C135" s="2">
        <v>0.44158564814814816</v>
      </c>
      <c r="D135" s="2">
        <v>0.4470601851851852</v>
      </c>
      <c r="E135">
        <f>DAY(telefony[[#This Row],[data]])</f>
        <v>4</v>
      </c>
      <c r="F135">
        <f>IF(LEN(telefony[[#This Row],[nr]])=8,1,0)</f>
        <v>0</v>
      </c>
      <c r="G135">
        <f>IF(LEN(telefony[[#This Row],[nr]])=7,1,0)</f>
        <v>1</v>
      </c>
      <c r="H135" s="9">
        <f>IF(LEN(telefony[[#This Row],[nr]])&gt;=10,1,0)</f>
        <v>0</v>
      </c>
      <c r="I135" s="9" t="s">
        <v>1522</v>
      </c>
      <c r="J135">
        <f>COUNTIF(telefony[nr],I135)</f>
        <v>2</v>
      </c>
      <c r="M135" t="str">
        <f>IF(LEN(telefony[[#This Row],[nr]])=7,telefony[[#This Row],[nr]],"")</f>
        <v>3990337</v>
      </c>
      <c r="N135" t="str">
        <f>IF(LEN(telefony[[#This Row],[nr]])=8,telefony[[#This Row],[nr]],"")</f>
        <v/>
      </c>
      <c r="V135" s="22" t="s">
        <v>689</v>
      </c>
      <c r="W135" s="9">
        <v>0</v>
      </c>
    </row>
    <row r="136" spans="1:23" x14ac:dyDescent="0.3">
      <c r="A136" s="9" t="s">
        <v>113</v>
      </c>
      <c r="B136" s="1">
        <v>42920</v>
      </c>
      <c r="C136" s="2">
        <v>0.44466435185185182</v>
      </c>
      <c r="D136" s="2">
        <v>0.4535763888888889</v>
      </c>
      <c r="E136">
        <f>DAY(telefony[[#This Row],[data]])</f>
        <v>4</v>
      </c>
      <c r="F136">
        <f>IF(LEN(telefony[[#This Row],[nr]])=8,1,0)</f>
        <v>0</v>
      </c>
      <c r="G136">
        <f>IF(LEN(telefony[[#This Row],[nr]])=7,1,0)</f>
        <v>1</v>
      </c>
      <c r="H136" s="9">
        <f>IF(LEN(telefony[[#This Row],[nr]])&gt;=10,1,0)</f>
        <v>0</v>
      </c>
      <c r="I136" s="9" t="s">
        <v>756</v>
      </c>
      <c r="J136">
        <f>COUNTIF(telefony[nr],I136)</f>
        <v>2</v>
      </c>
      <c r="M136" t="str">
        <f>IF(LEN(telefony[[#This Row],[nr]])=7,telefony[[#This Row],[nr]],"")</f>
        <v>4238684</v>
      </c>
      <c r="N136" t="str">
        <f>IF(LEN(telefony[[#This Row],[nr]])=8,telefony[[#This Row],[nr]],"")</f>
        <v/>
      </c>
      <c r="V136" s="22" t="s">
        <v>886</v>
      </c>
      <c r="W136" s="9">
        <v>0</v>
      </c>
    </row>
    <row r="137" spans="1:23" x14ac:dyDescent="0.3">
      <c r="A137" s="9" t="s">
        <v>114</v>
      </c>
      <c r="B137" s="1">
        <v>42920</v>
      </c>
      <c r="C137" s="2">
        <v>0.44548611111111114</v>
      </c>
      <c r="D137" s="2">
        <v>0.4541898148148148</v>
      </c>
      <c r="E137">
        <f>DAY(telefony[[#This Row],[data]])</f>
        <v>4</v>
      </c>
      <c r="F137">
        <f>IF(LEN(telefony[[#This Row],[nr]])=8,1,0)</f>
        <v>1</v>
      </c>
      <c r="G137">
        <f>IF(LEN(telefony[[#This Row],[nr]])=7,1,0)</f>
        <v>0</v>
      </c>
      <c r="H137" s="9">
        <f>IF(LEN(telefony[[#This Row],[nr]])&gt;=10,1,0)</f>
        <v>0</v>
      </c>
      <c r="I137" s="9" t="s">
        <v>375</v>
      </c>
      <c r="J137">
        <f>COUNTIF(telefony[nr],I137)</f>
        <v>2</v>
      </c>
      <c r="M137" t="str">
        <f>IF(LEN(telefony[[#This Row],[nr]])=7,telefony[[#This Row],[nr]],"")</f>
        <v/>
      </c>
      <c r="N137" t="str">
        <f>IF(LEN(telefony[[#This Row],[nr]])=8,telefony[[#This Row],[nr]],"")</f>
        <v>86774913</v>
      </c>
      <c r="V137" s="22" t="s">
        <v>1232</v>
      </c>
      <c r="W137" s="9">
        <v>0</v>
      </c>
    </row>
    <row r="138" spans="1:23" x14ac:dyDescent="0.3">
      <c r="A138" s="9" t="s">
        <v>115</v>
      </c>
      <c r="B138" s="1">
        <v>42920</v>
      </c>
      <c r="C138" s="2">
        <v>0.45063657407407409</v>
      </c>
      <c r="D138" s="2">
        <v>0.45581018518518518</v>
      </c>
      <c r="E138">
        <f>DAY(telefony[[#This Row],[data]])</f>
        <v>4</v>
      </c>
      <c r="F138">
        <f>IF(LEN(telefony[[#This Row],[nr]])=8,1,0)</f>
        <v>1</v>
      </c>
      <c r="G138">
        <f>IF(LEN(telefony[[#This Row],[nr]])=7,1,0)</f>
        <v>0</v>
      </c>
      <c r="H138" s="9">
        <f>IF(LEN(telefony[[#This Row],[nr]])&gt;=10,1,0)</f>
        <v>0</v>
      </c>
      <c r="I138" s="9" t="s">
        <v>591</v>
      </c>
      <c r="J138">
        <f>COUNTIF(telefony[nr],I138)</f>
        <v>2</v>
      </c>
      <c r="M138" t="str">
        <f>IF(LEN(telefony[[#This Row],[nr]])=7,telefony[[#This Row],[nr]],"")</f>
        <v/>
      </c>
      <c r="N138" t="str">
        <f>IF(LEN(telefony[[#This Row],[nr]])=8,telefony[[#This Row],[nr]],"")</f>
        <v>93696449</v>
      </c>
      <c r="V138" s="22" t="s">
        <v>408</v>
      </c>
      <c r="W138" s="9">
        <v>0</v>
      </c>
    </row>
    <row r="139" spans="1:23" x14ac:dyDescent="0.3">
      <c r="A139" s="9" t="s">
        <v>116</v>
      </c>
      <c r="B139" s="1">
        <v>42920</v>
      </c>
      <c r="C139" s="2">
        <v>0.45596064814814813</v>
      </c>
      <c r="D139" s="2">
        <v>0.46010416666666665</v>
      </c>
      <c r="E139">
        <f>DAY(telefony[[#This Row],[data]])</f>
        <v>4</v>
      </c>
      <c r="F139">
        <f>IF(LEN(telefony[[#This Row],[nr]])=8,1,0)</f>
        <v>0</v>
      </c>
      <c r="G139">
        <f>IF(LEN(telefony[[#This Row],[nr]])=7,1,0)</f>
        <v>1</v>
      </c>
      <c r="H139" s="9">
        <f>IF(LEN(telefony[[#This Row],[nr]])&gt;=10,1,0)</f>
        <v>0</v>
      </c>
      <c r="I139" s="9" t="s">
        <v>760</v>
      </c>
      <c r="J139">
        <f>COUNTIF(telefony[nr],I139)</f>
        <v>2</v>
      </c>
      <c r="M139" t="str">
        <f>IF(LEN(telefony[[#This Row],[nr]])=7,telefony[[#This Row],[nr]],"")</f>
        <v>1269611</v>
      </c>
      <c r="N139" t="str">
        <f>IF(LEN(telefony[[#This Row],[nr]])=8,telefony[[#This Row],[nr]],"")</f>
        <v/>
      </c>
      <c r="V139" s="22" t="s">
        <v>502</v>
      </c>
      <c r="W139" s="9">
        <v>0</v>
      </c>
    </row>
    <row r="140" spans="1:23" x14ac:dyDescent="0.3">
      <c r="A140" s="9" t="s">
        <v>117</v>
      </c>
      <c r="B140" s="1">
        <v>42920</v>
      </c>
      <c r="C140" s="2">
        <v>0.46053240740740742</v>
      </c>
      <c r="D140" s="2">
        <v>0.47131944444444446</v>
      </c>
      <c r="E140">
        <f>DAY(telefony[[#This Row],[data]])</f>
        <v>4</v>
      </c>
      <c r="F140">
        <f>IF(LEN(telefony[[#This Row],[nr]])=8,1,0)</f>
        <v>0</v>
      </c>
      <c r="G140">
        <f>IF(LEN(telefony[[#This Row],[nr]])=7,1,0)</f>
        <v>1</v>
      </c>
      <c r="H140" s="9">
        <f>IF(LEN(telefony[[#This Row],[nr]])&gt;=10,1,0)</f>
        <v>0</v>
      </c>
      <c r="I140" s="9" t="s">
        <v>129</v>
      </c>
      <c r="J140">
        <f>COUNTIF(telefony[nr],I140)</f>
        <v>2</v>
      </c>
      <c r="M140" t="str">
        <f>IF(LEN(telefony[[#This Row],[nr]])=7,telefony[[#This Row],[nr]],"")</f>
        <v>4623731</v>
      </c>
      <c r="N140" t="str">
        <f>IF(LEN(telefony[[#This Row],[nr]])=8,telefony[[#This Row],[nr]],"")</f>
        <v/>
      </c>
      <c r="V140" s="22" t="s">
        <v>1708</v>
      </c>
      <c r="W140" s="9">
        <v>0</v>
      </c>
    </row>
    <row r="141" spans="1:23" x14ac:dyDescent="0.3">
      <c r="A141" s="9" t="s">
        <v>117</v>
      </c>
      <c r="B141" s="1">
        <v>42920</v>
      </c>
      <c r="C141" s="2">
        <v>0.46423611111111113</v>
      </c>
      <c r="D141" s="2">
        <v>0.46842592592592591</v>
      </c>
      <c r="E141">
        <f>DAY(telefony[[#This Row],[data]])</f>
        <v>4</v>
      </c>
      <c r="F141">
        <f>IF(LEN(telefony[[#This Row],[nr]])=8,1,0)</f>
        <v>0</v>
      </c>
      <c r="G141">
        <f>IF(LEN(telefony[[#This Row],[nr]])=7,1,0)</f>
        <v>1</v>
      </c>
      <c r="H141" s="9">
        <f>IF(LEN(telefony[[#This Row],[nr]])&gt;=10,1,0)</f>
        <v>0</v>
      </c>
      <c r="I141" s="9" t="s">
        <v>827</v>
      </c>
      <c r="J141">
        <f>COUNTIF(telefony[nr],I141)</f>
        <v>2</v>
      </c>
      <c r="M141" t="str">
        <f>IF(LEN(telefony[[#This Row],[nr]])=7,telefony[[#This Row],[nr]],"")</f>
        <v>4623731</v>
      </c>
      <c r="N141" t="str">
        <f>IF(LEN(telefony[[#This Row],[nr]])=8,telefony[[#This Row],[nr]],"")</f>
        <v/>
      </c>
      <c r="V141" s="22" t="s">
        <v>415</v>
      </c>
      <c r="W141" s="9">
        <v>0</v>
      </c>
    </row>
    <row r="142" spans="1:23" x14ac:dyDescent="0.3">
      <c r="A142" s="9" t="s">
        <v>118</v>
      </c>
      <c r="B142" s="1">
        <v>42920</v>
      </c>
      <c r="C142" s="2">
        <v>0.46861111111111109</v>
      </c>
      <c r="D142" s="2">
        <v>0.47747685185185185</v>
      </c>
      <c r="E142">
        <f>DAY(telefony[[#This Row],[data]])</f>
        <v>4</v>
      </c>
      <c r="F142">
        <f>IF(LEN(telefony[[#This Row],[nr]])=8,1,0)</f>
        <v>0</v>
      </c>
      <c r="G142">
        <f>IF(LEN(telefony[[#This Row],[nr]])=7,1,0)</f>
        <v>1</v>
      </c>
      <c r="H142" s="9">
        <f>IF(LEN(telefony[[#This Row],[nr]])&gt;=10,1,0)</f>
        <v>0</v>
      </c>
      <c r="I142" s="9" t="s">
        <v>360</v>
      </c>
      <c r="J142">
        <f>COUNTIF(telefony[nr],I142)</f>
        <v>2</v>
      </c>
      <c r="M142" t="str">
        <f>IF(LEN(telefony[[#This Row],[nr]])=7,telefony[[#This Row],[nr]],"")</f>
        <v>3127402</v>
      </c>
      <c r="N142" t="str">
        <f>IF(LEN(telefony[[#This Row],[nr]])=8,telefony[[#This Row],[nr]],"")</f>
        <v/>
      </c>
      <c r="V142" s="22" t="s">
        <v>1734</v>
      </c>
      <c r="W142" s="9">
        <v>0</v>
      </c>
    </row>
    <row r="143" spans="1:23" x14ac:dyDescent="0.3">
      <c r="A143" s="9" t="s">
        <v>119</v>
      </c>
      <c r="B143" s="1">
        <v>42920</v>
      </c>
      <c r="C143" s="2">
        <v>0.47230324074074076</v>
      </c>
      <c r="D143" s="2">
        <v>0.47288194444444442</v>
      </c>
      <c r="E143">
        <f>DAY(telefony[[#This Row],[data]])</f>
        <v>4</v>
      </c>
      <c r="F143">
        <f>IF(LEN(telefony[[#This Row],[nr]])=8,1,0)</f>
        <v>0</v>
      </c>
      <c r="G143">
        <f>IF(LEN(telefony[[#This Row],[nr]])=7,1,0)</f>
        <v>1</v>
      </c>
      <c r="H143" s="9">
        <f>IF(LEN(telefony[[#This Row],[nr]])&gt;=10,1,0)</f>
        <v>0</v>
      </c>
      <c r="I143" s="9" t="s">
        <v>410</v>
      </c>
      <c r="J143">
        <f>COUNTIF(telefony[nr],I143)</f>
        <v>2</v>
      </c>
      <c r="M143" t="str">
        <f>IF(LEN(telefony[[#This Row],[nr]])=7,telefony[[#This Row],[nr]],"")</f>
        <v>1714791</v>
      </c>
      <c r="N143" t="str">
        <f>IF(LEN(telefony[[#This Row],[nr]])=8,telefony[[#This Row],[nr]],"")</f>
        <v/>
      </c>
      <c r="V143" s="22" t="s">
        <v>856</v>
      </c>
      <c r="W143" s="9">
        <v>0</v>
      </c>
    </row>
    <row r="144" spans="1:23" x14ac:dyDescent="0.3">
      <c r="A144" s="9" t="s">
        <v>120</v>
      </c>
      <c r="B144" s="1">
        <v>42920</v>
      </c>
      <c r="C144" s="2">
        <v>0.47453703703703703</v>
      </c>
      <c r="D144" s="2">
        <v>0.4800462962962963</v>
      </c>
      <c r="E144">
        <f>DAY(telefony[[#This Row],[data]])</f>
        <v>4</v>
      </c>
      <c r="F144">
        <f>IF(LEN(telefony[[#This Row],[nr]])=8,1,0)</f>
        <v>0</v>
      </c>
      <c r="G144">
        <f>IF(LEN(telefony[[#This Row],[nr]])=7,1,0)</f>
        <v>1</v>
      </c>
      <c r="H144" s="9">
        <f>IF(LEN(telefony[[#This Row],[nr]])&gt;=10,1,0)</f>
        <v>0</v>
      </c>
      <c r="I144" s="9" t="s">
        <v>107</v>
      </c>
      <c r="J144">
        <f>COUNTIF(telefony[nr],I144)</f>
        <v>2</v>
      </c>
      <c r="M144" t="str">
        <f>IF(LEN(telefony[[#This Row],[nr]])=7,telefony[[#This Row],[nr]],"")</f>
        <v>7768277</v>
      </c>
      <c r="N144" t="str">
        <f>IF(LEN(telefony[[#This Row],[nr]])=8,telefony[[#This Row],[nr]],"")</f>
        <v/>
      </c>
      <c r="V144" s="22" t="s">
        <v>1641</v>
      </c>
      <c r="W144" s="9">
        <v>0</v>
      </c>
    </row>
    <row r="145" spans="1:23" x14ac:dyDescent="0.3">
      <c r="A145" s="9" t="s">
        <v>121</v>
      </c>
      <c r="B145" s="1">
        <v>42920</v>
      </c>
      <c r="C145" s="2">
        <v>0.47967592592592595</v>
      </c>
      <c r="D145" s="2">
        <v>0.48236111111111113</v>
      </c>
      <c r="E145">
        <f>DAY(telefony[[#This Row],[data]])</f>
        <v>4</v>
      </c>
      <c r="F145">
        <f>IF(LEN(telefony[[#This Row],[nr]])=8,1,0)</f>
        <v>0</v>
      </c>
      <c r="G145">
        <f>IF(LEN(telefony[[#This Row],[nr]])=7,1,0)</f>
        <v>1</v>
      </c>
      <c r="H145" s="9">
        <f>IF(LEN(telefony[[#This Row],[nr]])&gt;=10,1,0)</f>
        <v>0</v>
      </c>
      <c r="I145" s="9" t="s">
        <v>268</v>
      </c>
      <c r="J145">
        <f>COUNTIF(telefony[nr],I145)</f>
        <v>2</v>
      </c>
      <c r="M145" t="str">
        <f>IF(LEN(telefony[[#This Row],[nr]])=7,telefony[[#This Row],[nr]],"")</f>
        <v>4371394</v>
      </c>
      <c r="N145" t="str">
        <f>IF(LEN(telefony[[#This Row],[nr]])=8,telefony[[#This Row],[nr]],"")</f>
        <v/>
      </c>
      <c r="V145" s="22" t="s">
        <v>998</v>
      </c>
      <c r="W145" s="9">
        <v>0</v>
      </c>
    </row>
    <row r="146" spans="1:23" x14ac:dyDescent="0.3">
      <c r="A146" s="9" t="s">
        <v>122</v>
      </c>
      <c r="B146" s="1">
        <v>42920</v>
      </c>
      <c r="C146" s="2">
        <v>0.47978009259259258</v>
      </c>
      <c r="D146" s="2">
        <v>0.49125000000000002</v>
      </c>
      <c r="E146">
        <f>DAY(telefony[[#This Row],[data]])</f>
        <v>4</v>
      </c>
      <c r="F146">
        <f>IF(LEN(telefony[[#This Row],[nr]])=8,1,0)</f>
        <v>0</v>
      </c>
      <c r="G146">
        <f>IF(LEN(telefony[[#This Row],[nr]])=7,1,0)</f>
        <v>1</v>
      </c>
      <c r="H146" s="9">
        <f>IF(LEN(telefony[[#This Row],[nr]])&gt;=10,1,0)</f>
        <v>0</v>
      </c>
      <c r="I146" s="9" t="s">
        <v>1318</v>
      </c>
      <c r="J146">
        <f>COUNTIF(telefony[nr],I146)</f>
        <v>2</v>
      </c>
      <c r="M146" t="str">
        <f>IF(LEN(telefony[[#This Row],[nr]])=7,telefony[[#This Row],[nr]],"")</f>
        <v>9803545</v>
      </c>
      <c r="N146" t="str">
        <f>IF(LEN(telefony[[#This Row],[nr]])=8,telefony[[#This Row],[nr]],"")</f>
        <v/>
      </c>
      <c r="V146" s="22" t="s">
        <v>1735</v>
      </c>
      <c r="W146" s="9">
        <v>0</v>
      </c>
    </row>
    <row r="147" spans="1:23" x14ac:dyDescent="0.3">
      <c r="A147" s="9" t="s">
        <v>123</v>
      </c>
      <c r="B147" s="1">
        <v>42920</v>
      </c>
      <c r="C147" s="2">
        <v>0.47983796296296294</v>
      </c>
      <c r="D147" s="2">
        <v>0.48949074074074073</v>
      </c>
      <c r="E147">
        <f>DAY(telefony[[#This Row],[data]])</f>
        <v>4</v>
      </c>
      <c r="F147">
        <f>IF(LEN(telefony[[#This Row],[nr]])=8,1,0)</f>
        <v>0</v>
      </c>
      <c r="G147">
        <f>IF(LEN(telefony[[#This Row],[nr]])=7,1,0)</f>
        <v>1</v>
      </c>
      <c r="H147" s="9">
        <f>IF(LEN(telefony[[#This Row],[nr]])&gt;=10,1,0)</f>
        <v>0</v>
      </c>
      <c r="I147" s="9" t="s">
        <v>579</v>
      </c>
      <c r="J147">
        <f>COUNTIF(telefony[nr],I147)</f>
        <v>2</v>
      </c>
      <c r="M147" t="str">
        <f>IF(LEN(telefony[[#This Row],[nr]])=7,telefony[[#This Row],[nr]],"")</f>
        <v>4176704</v>
      </c>
      <c r="N147" t="str">
        <f>IF(LEN(telefony[[#This Row],[nr]])=8,telefony[[#This Row],[nr]],"")</f>
        <v/>
      </c>
      <c r="V147" s="22" t="s">
        <v>276</v>
      </c>
      <c r="W147" s="9">
        <v>0</v>
      </c>
    </row>
    <row r="148" spans="1:23" x14ac:dyDescent="0.3">
      <c r="A148" s="9" t="s">
        <v>124</v>
      </c>
      <c r="B148" s="1">
        <v>42920</v>
      </c>
      <c r="C148" s="2">
        <v>0.4805787037037037</v>
      </c>
      <c r="D148" s="2">
        <v>0.48696759259259259</v>
      </c>
      <c r="E148">
        <f>DAY(telefony[[#This Row],[data]])</f>
        <v>4</v>
      </c>
      <c r="F148">
        <f>IF(LEN(telefony[[#This Row],[nr]])=8,1,0)</f>
        <v>1</v>
      </c>
      <c r="G148">
        <f>IF(LEN(telefony[[#This Row],[nr]])=7,1,0)</f>
        <v>0</v>
      </c>
      <c r="H148" s="9">
        <f>IF(LEN(telefony[[#This Row],[nr]])&gt;=10,1,0)</f>
        <v>0</v>
      </c>
      <c r="I148" s="9" t="s">
        <v>717</v>
      </c>
      <c r="J148">
        <f>COUNTIF(telefony[nr],I148)</f>
        <v>2</v>
      </c>
      <c r="M148" t="str">
        <f>IF(LEN(telefony[[#This Row],[nr]])=7,telefony[[#This Row],[nr]],"")</f>
        <v/>
      </c>
      <c r="N148" t="str">
        <f>IF(LEN(telefony[[#This Row],[nr]])=8,telefony[[#This Row],[nr]],"")</f>
        <v>90271112</v>
      </c>
      <c r="V148" s="22" t="s">
        <v>903</v>
      </c>
      <c r="W148" s="9">
        <v>0</v>
      </c>
    </row>
    <row r="149" spans="1:23" x14ac:dyDescent="0.3">
      <c r="A149" s="9" t="s">
        <v>125</v>
      </c>
      <c r="B149" s="1">
        <v>42920</v>
      </c>
      <c r="C149" s="2">
        <v>0.48189814814814813</v>
      </c>
      <c r="D149" s="2">
        <v>0.49115740740740743</v>
      </c>
      <c r="E149">
        <f>DAY(telefony[[#This Row],[data]])</f>
        <v>4</v>
      </c>
      <c r="F149">
        <f>IF(LEN(telefony[[#This Row],[nr]])=8,1,0)</f>
        <v>0</v>
      </c>
      <c r="G149">
        <f>IF(LEN(telefony[[#This Row],[nr]])=7,1,0)</f>
        <v>1</v>
      </c>
      <c r="H149" s="9">
        <f>IF(LEN(telefony[[#This Row],[nr]])&gt;=10,1,0)</f>
        <v>0</v>
      </c>
      <c r="I149" s="9" t="s">
        <v>1391</v>
      </c>
      <c r="J149">
        <f>COUNTIF(telefony[nr],I149)</f>
        <v>2</v>
      </c>
      <c r="M149" t="str">
        <f>IF(LEN(telefony[[#This Row],[nr]])=7,telefony[[#This Row],[nr]],"")</f>
        <v>8136309</v>
      </c>
      <c r="N149" t="str">
        <f>IF(LEN(telefony[[#This Row],[nr]])=8,telefony[[#This Row],[nr]],"")</f>
        <v/>
      </c>
      <c r="V149" s="22" t="s">
        <v>1710</v>
      </c>
      <c r="W149" s="9">
        <v>0</v>
      </c>
    </row>
    <row r="150" spans="1:23" x14ac:dyDescent="0.3">
      <c r="A150" s="9" t="s">
        <v>126</v>
      </c>
      <c r="B150" s="1">
        <v>42920</v>
      </c>
      <c r="C150" s="2">
        <v>0.48312500000000003</v>
      </c>
      <c r="D150" s="2">
        <v>0.49138888888888888</v>
      </c>
      <c r="E150">
        <f>DAY(telefony[[#This Row],[data]])</f>
        <v>4</v>
      </c>
      <c r="F150">
        <f>IF(LEN(telefony[[#This Row],[nr]])=8,1,0)</f>
        <v>0</v>
      </c>
      <c r="G150">
        <f>IF(LEN(telefony[[#This Row],[nr]])=7,1,0)</f>
        <v>1</v>
      </c>
      <c r="H150" s="9">
        <f>IF(LEN(telefony[[#This Row],[nr]])&gt;=10,1,0)</f>
        <v>0</v>
      </c>
      <c r="I150" s="9" t="s">
        <v>1579</v>
      </c>
      <c r="J150">
        <f>COUNTIF(telefony[nr],I150)</f>
        <v>2</v>
      </c>
      <c r="M150" t="str">
        <f>IF(LEN(telefony[[#This Row],[nr]])=7,telefony[[#This Row],[nr]],"")</f>
        <v>3178616</v>
      </c>
      <c r="N150" t="str">
        <f>IF(LEN(telefony[[#This Row],[nr]])=8,telefony[[#This Row],[nr]],"")</f>
        <v/>
      </c>
      <c r="V150" s="22" t="s">
        <v>889</v>
      </c>
      <c r="W150" s="9">
        <v>0</v>
      </c>
    </row>
    <row r="151" spans="1:23" x14ac:dyDescent="0.3">
      <c r="A151" s="9" t="s">
        <v>127</v>
      </c>
      <c r="B151" s="1">
        <v>42920</v>
      </c>
      <c r="C151" s="2">
        <v>0.48803240740740739</v>
      </c>
      <c r="D151" s="2">
        <v>0.49682870370370369</v>
      </c>
      <c r="E151">
        <f>DAY(telefony[[#This Row],[data]])</f>
        <v>4</v>
      </c>
      <c r="F151">
        <f>IF(LEN(telefony[[#This Row],[nr]])=8,1,0)</f>
        <v>1</v>
      </c>
      <c r="G151">
        <f>IF(LEN(telefony[[#This Row],[nr]])=7,1,0)</f>
        <v>0</v>
      </c>
      <c r="H151" s="9">
        <f>IF(LEN(telefony[[#This Row],[nr]])&gt;=10,1,0)</f>
        <v>0</v>
      </c>
      <c r="I151" s="9" t="s">
        <v>1185</v>
      </c>
      <c r="J151">
        <f>COUNTIF(telefony[nr],I151)</f>
        <v>2</v>
      </c>
      <c r="M151" t="str">
        <f>IF(LEN(telefony[[#This Row],[nr]])=7,telefony[[#This Row],[nr]],"")</f>
        <v/>
      </c>
      <c r="N151" t="str">
        <f>IF(LEN(telefony[[#This Row],[nr]])=8,telefony[[#This Row],[nr]],"")</f>
        <v>27791497</v>
      </c>
      <c r="V151" s="22" t="s">
        <v>1397</v>
      </c>
      <c r="W151" s="9">
        <v>0</v>
      </c>
    </row>
    <row r="152" spans="1:23" x14ac:dyDescent="0.3">
      <c r="A152" s="9" t="s">
        <v>128</v>
      </c>
      <c r="B152" s="1">
        <v>42920</v>
      </c>
      <c r="C152" s="2">
        <v>0.48979166666666668</v>
      </c>
      <c r="D152" s="2">
        <v>0.500462962962963</v>
      </c>
      <c r="E152">
        <f>DAY(telefony[[#This Row],[data]])</f>
        <v>4</v>
      </c>
      <c r="F152">
        <f>IF(LEN(telefony[[#This Row],[nr]])=8,1,0)</f>
        <v>0</v>
      </c>
      <c r="G152">
        <f>IF(LEN(telefony[[#This Row],[nr]])=7,1,0)</f>
        <v>1</v>
      </c>
      <c r="H152" s="9">
        <f>IF(LEN(telefony[[#This Row],[nr]])&gt;=10,1,0)</f>
        <v>0</v>
      </c>
      <c r="I152" s="9" t="s">
        <v>348</v>
      </c>
      <c r="J152">
        <f>COUNTIF(telefony[nr],I152)</f>
        <v>2</v>
      </c>
      <c r="M152" t="str">
        <f>IF(LEN(telefony[[#This Row],[nr]])=7,telefony[[#This Row],[nr]],"")</f>
        <v>4738129</v>
      </c>
      <c r="N152" t="str">
        <f>IF(LEN(telefony[[#This Row],[nr]])=8,telefony[[#This Row],[nr]],"")</f>
        <v/>
      </c>
      <c r="V152" s="22" t="s">
        <v>1257</v>
      </c>
      <c r="W152" s="9">
        <v>0</v>
      </c>
    </row>
    <row r="153" spans="1:23" x14ac:dyDescent="0.3">
      <c r="A153" s="9" t="s">
        <v>129</v>
      </c>
      <c r="B153" s="1">
        <v>42920</v>
      </c>
      <c r="C153" s="2">
        <v>0.49430555555555555</v>
      </c>
      <c r="D153" s="2">
        <v>0.50231481481481477</v>
      </c>
      <c r="E153">
        <f>DAY(telefony[[#This Row],[data]])</f>
        <v>4</v>
      </c>
      <c r="F153">
        <f>IF(LEN(telefony[[#This Row],[nr]])=8,1,0)</f>
        <v>1</v>
      </c>
      <c r="G153">
        <f>IF(LEN(telefony[[#This Row],[nr]])=7,1,0)</f>
        <v>0</v>
      </c>
      <c r="H153" s="9">
        <f>IF(LEN(telefony[[#This Row],[nr]])&gt;=10,1,0)</f>
        <v>0</v>
      </c>
      <c r="I153" s="9" t="s">
        <v>622</v>
      </c>
      <c r="J153">
        <f>COUNTIF(telefony[nr],I153)</f>
        <v>2</v>
      </c>
      <c r="M153" t="str">
        <f>IF(LEN(telefony[[#This Row],[nr]])=7,telefony[[#This Row],[nr]],"")</f>
        <v/>
      </c>
      <c r="N153" t="str">
        <f>IF(LEN(telefony[[#This Row],[nr]])=8,telefony[[#This Row],[nr]],"")</f>
        <v>54840810</v>
      </c>
      <c r="V153" s="22" t="s">
        <v>893</v>
      </c>
      <c r="W153" s="9">
        <v>0</v>
      </c>
    </row>
    <row r="154" spans="1:23" x14ac:dyDescent="0.3">
      <c r="A154" s="9" t="s">
        <v>130</v>
      </c>
      <c r="B154" s="1">
        <v>42920</v>
      </c>
      <c r="C154" s="2">
        <v>0.49984953703703705</v>
      </c>
      <c r="D154" s="2">
        <v>0.50960648148148147</v>
      </c>
      <c r="E154">
        <f>DAY(telefony[[#This Row],[data]])</f>
        <v>4</v>
      </c>
      <c r="F154">
        <f>IF(LEN(telefony[[#This Row],[nr]])=8,1,0)</f>
        <v>0</v>
      </c>
      <c r="G154">
        <f>IF(LEN(telefony[[#This Row],[nr]])=7,1,0)</f>
        <v>1</v>
      </c>
      <c r="H154" s="9">
        <f>IF(LEN(telefony[[#This Row],[nr]])&gt;=10,1,0)</f>
        <v>0</v>
      </c>
      <c r="I154" s="9" t="s">
        <v>156</v>
      </c>
      <c r="J154">
        <f>COUNTIF(telefony[nr],I154)</f>
        <v>2</v>
      </c>
      <c r="M154" t="str">
        <f>IF(LEN(telefony[[#This Row],[nr]])=7,telefony[[#This Row],[nr]],"")</f>
        <v>8885606</v>
      </c>
      <c r="N154" t="str">
        <f>IF(LEN(telefony[[#This Row],[nr]])=8,telefony[[#This Row],[nr]],"")</f>
        <v/>
      </c>
      <c r="V154" s="22" t="s">
        <v>597</v>
      </c>
      <c r="W154" s="9">
        <v>0</v>
      </c>
    </row>
    <row r="155" spans="1:23" x14ac:dyDescent="0.3">
      <c r="A155" s="9" t="s">
        <v>131</v>
      </c>
      <c r="B155" s="1">
        <v>42920</v>
      </c>
      <c r="C155" s="2">
        <v>0.50063657407407403</v>
      </c>
      <c r="D155" s="2">
        <v>0.50876157407407407</v>
      </c>
      <c r="E155">
        <f>DAY(telefony[[#This Row],[data]])</f>
        <v>4</v>
      </c>
      <c r="F155">
        <f>IF(LEN(telefony[[#This Row],[nr]])=8,1,0)</f>
        <v>0</v>
      </c>
      <c r="G155">
        <f>IF(LEN(telefony[[#This Row],[nr]])=7,1,0)</f>
        <v>1</v>
      </c>
      <c r="H155" s="9">
        <f>IF(LEN(telefony[[#This Row],[nr]])&gt;=10,1,0)</f>
        <v>0</v>
      </c>
      <c r="I155" s="9" t="s">
        <v>1459</v>
      </c>
      <c r="J155">
        <f>COUNTIF(telefony[nr],I155)</f>
        <v>2</v>
      </c>
      <c r="M155" t="str">
        <f>IF(LEN(telefony[[#This Row],[nr]])=7,telefony[[#This Row],[nr]],"")</f>
        <v>6730442</v>
      </c>
      <c r="N155" t="str">
        <f>IF(LEN(telefony[[#This Row],[nr]])=8,telefony[[#This Row],[nr]],"")</f>
        <v/>
      </c>
      <c r="V155" s="22" t="s">
        <v>1504</v>
      </c>
      <c r="W155" s="9">
        <v>0</v>
      </c>
    </row>
    <row r="156" spans="1:23" x14ac:dyDescent="0.3">
      <c r="A156" s="9" t="s">
        <v>132</v>
      </c>
      <c r="B156" s="1">
        <v>42920</v>
      </c>
      <c r="C156" s="2">
        <v>0.50594907407407408</v>
      </c>
      <c r="D156" s="2">
        <v>0.5154050925925926</v>
      </c>
      <c r="E156">
        <f>DAY(telefony[[#This Row],[data]])</f>
        <v>4</v>
      </c>
      <c r="F156">
        <f>IF(LEN(telefony[[#This Row],[nr]])=8,1,0)</f>
        <v>0</v>
      </c>
      <c r="G156">
        <f>IF(LEN(telefony[[#This Row],[nr]])=7,1,0)</f>
        <v>1</v>
      </c>
      <c r="H156" s="9">
        <f>IF(LEN(telefony[[#This Row],[nr]])&gt;=10,1,0)</f>
        <v>0</v>
      </c>
      <c r="I156" s="9" t="s">
        <v>149</v>
      </c>
      <c r="J156">
        <f>COUNTIF(telefony[nr],I156)</f>
        <v>2</v>
      </c>
      <c r="M156" t="str">
        <f>IF(LEN(telefony[[#This Row],[nr]])=7,telefony[[#This Row],[nr]],"")</f>
        <v>3326913</v>
      </c>
      <c r="N156" t="str">
        <f>IF(LEN(telefony[[#This Row],[nr]])=8,telefony[[#This Row],[nr]],"")</f>
        <v/>
      </c>
      <c r="V156" s="22" t="s">
        <v>720</v>
      </c>
      <c r="W156" s="9">
        <v>0</v>
      </c>
    </row>
    <row r="157" spans="1:23" x14ac:dyDescent="0.3">
      <c r="A157" s="9" t="s">
        <v>133</v>
      </c>
      <c r="B157" s="1">
        <v>42920</v>
      </c>
      <c r="C157" s="2">
        <v>0.51076388888888891</v>
      </c>
      <c r="D157" s="2">
        <v>0.51890046296296299</v>
      </c>
      <c r="E157">
        <f>DAY(telefony[[#This Row],[data]])</f>
        <v>4</v>
      </c>
      <c r="F157">
        <f>IF(LEN(telefony[[#This Row],[nr]])=8,1,0)</f>
        <v>0</v>
      </c>
      <c r="G157">
        <f>IF(LEN(telefony[[#This Row],[nr]])=7,1,0)</f>
        <v>1</v>
      </c>
      <c r="H157" s="9">
        <f>IF(LEN(telefony[[#This Row],[nr]])&gt;=10,1,0)</f>
        <v>0</v>
      </c>
      <c r="I157" s="9" t="s">
        <v>30</v>
      </c>
      <c r="J157">
        <f>COUNTIF(telefony[nr],I157)</f>
        <v>2</v>
      </c>
      <c r="M157" t="str">
        <f>IF(LEN(telefony[[#This Row],[nr]])=7,telefony[[#This Row],[nr]],"")</f>
        <v>9865716</v>
      </c>
      <c r="N157" t="str">
        <f>IF(LEN(telefony[[#This Row],[nr]])=8,telefony[[#This Row],[nr]],"")</f>
        <v/>
      </c>
      <c r="V157" s="22" t="s">
        <v>938</v>
      </c>
      <c r="W157" s="9">
        <v>0</v>
      </c>
    </row>
    <row r="158" spans="1:23" x14ac:dyDescent="0.3">
      <c r="A158" s="9" t="s">
        <v>134</v>
      </c>
      <c r="B158" s="1">
        <v>42920</v>
      </c>
      <c r="C158" s="2">
        <v>0.51451388888888894</v>
      </c>
      <c r="D158" s="2">
        <v>0.51857638888888891</v>
      </c>
      <c r="E158">
        <f>DAY(telefony[[#This Row],[data]])</f>
        <v>4</v>
      </c>
      <c r="F158">
        <f>IF(LEN(telefony[[#This Row],[nr]])=8,1,0)</f>
        <v>1</v>
      </c>
      <c r="G158">
        <f>IF(LEN(telefony[[#This Row],[nr]])=7,1,0)</f>
        <v>0</v>
      </c>
      <c r="H158" s="9">
        <f>IF(LEN(telefony[[#This Row],[nr]])&gt;=10,1,0)</f>
        <v>0</v>
      </c>
      <c r="I158" s="9" t="s">
        <v>1551</v>
      </c>
      <c r="J158">
        <f>COUNTIF(telefony[nr],I158)</f>
        <v>2</v>
      </c>
      <c r="M158" t="str">
        <f>IF(LEN(telefony[[#This Row],[nr]])=7,telefony[[#This Row],[nr]],"")</f>
        <v/>
      </c>
      <c r="N158" t="str">
        <f>IF(LEN(telefony[[#This Row],[nr]])=8,telefony[[#This Row],[nr]],"")</f>
        <v>73284745</v>
      </c>
      <c r="V158" s="22" t="s">
        <v>139</v>
      </c>
      <c r="W158" s="9">
        <v>0</v>
      </c>
    </row>
    <row r="159" spans="1:23" x14ac:dyDescent="0.3">
      <c r="A159" s="9" t="s">
        <v>135</v>
      </c>
      <c r="B159" s="1">
        <v>42920</v>
      </c>
      <c r="C159" s="2">
        <v>0.51958333333333329</v>
      </c>
      <c r="D159" s="2">
        <v>0.52266203703703706</v>
      </c>
      <c r="E159">
        <f>DAY(telefony[[#This Row],[data]])</f>
        <v>4</v>
      </c>
      <c r="F159">
        <f>IF(LEN(telefony[[#This Row],[nr]])=8,1,0)</f>
        <v>0</v>
      </c>
      <c r="G159">
        <f>IF(LEN(telefony[[#This Row],[nr]])=7,1,0)</f>
        <v>1</v>
      </c>
      <c r="H159" s="9">
        <f>IF(LEN(telefony[[#This Row],[nr]])&gt;=10,1,0)</f>
        <v>0</v>
      </c>
      <c r="I159" s="9" t="s">
        <v>1260</v>
      </c>
      <c r="J159">
        <f>COUNTIF(telefony[nr],I159)</f>
        <v>2</v>
      </c>
      <c r="M159" t="str">
        <f>IF(LEN(telefony[[#This Row],[nr]])=7,telefony[[#This Row],[nr]],"")</f>
        <v>1761255</v>
      </c>
      <c r="N159" t="str">
        <f>IF(LEN(telefony[[#This Row],[nr]])=8,telefony[[#This Row],[nr]],"")</f>
        <v/>
      </c>
      <c r="V159" s="22" t="s">
        <v>968</v>
      </c>
      <c r="W159" s="9">
        <v>0</v>
      </c>
    </row>
    <row r="160" spans="1:23" x14ac:dyDescent="0.3">
      <c r="A160" s="9" t="s">
        <v>136</v>
      </c>
      <c r="B160" s="1">
        <v>42920</v>
      </c>
      <c r="C160" s="2">
        <v>0.52303240740740742</v>
      </c>
      <c r="D160" s="2">
        <v>0.523900462962963</v>
      </c>
      <c r="E160">
        <f>DAY(telefony[[#This Row],[data]])</f>
        <v>4</v>
      </c>
      <c r="F160">
        <f>IF(LEN(telefony[[#This Row],[nr]])=8,1,0)</f>
        <v>1</v>
      </c>
      <c r="G160">
        <f>IF(LEN(telefony[[#This Row],[nr]])=7,1,0)</f>
        <v>0</v>
      </c>
      <c r="H160" s="9">
        <f>IF(LEN(telefony[[#This Row],[nr]])&gt;=10,1,0)</f>
        <v>0</v>
      </c>
      <c r="I160" s="9" t="s">
        <v>1097</v>
      </c>
      <c r="J160">
        <f>COUNTIF(telefony[nr],I160)</f>
        <v>2</v>
      </c>
      <c r="M160" t="str">
        <f>IF(LEN(telefony[[#This Row],[nr]])=7,telefony[[#This Row],[nr]],"")</f>
        <v/>
      </c>
      <c r="N160" t="str">
        <f>IF(LEN(telefony[[#This Row],[nr]])=8,telefony[[#This Row],[nr]],"")</f>
        <v>48625903</v>
      </c>
      <c r="V160" s="22" t="s">
        <v>1776</v>
      </c>
      <c r="W160" s="9">
        <v>0</v>
      </c>
    </row>
    <row r="161" spans="1:23" x14ac:dyDescent="0.3">
      <c r="A161" s="9" t="s">
        <v>98</v>
      </c>
      <c r="B161" s="1">
        <v>42920</v>
      </c>
      <c r="C161" s="2">
        <v>0.52454861111111106</v>
      </c>
      <c r="D161" s="2">
        <v>0.53546296296296292</v>
      </c>
      <c r="E161">
        <f>DAY(telefony[[#This Row],[data]])</f>
        <v>4</v>
      </c>
      <c r="F161">
        <f>IF(LEN(telefony[[#This Row],[nr]])=8,1,0)</f>
        <v>0</v>
      </c>
      <c r="G161">
        <f>IF(LEN(telefony[[#This Row],[nr]])=7,1,0)</f>
        <v>1</v>
      </c>
      <c r="H161" s="9">
        <f>IF(LEN(telefony[[#This Row],[nr]])&gt;=10,1,0)</f>
        <v>0</v>
      </c>
      <c r="I161" s="9" t="s">
        <v>546</v>
      </c>
      <c r="J161">
        <f>COUNTIF(telefony[nr],I161)</f>
        <v>2</v>
      </c>
      <c r="M161" t="str">
        <f>IF(LEN(telefony[[#This Row],[nr]])=7,telefony[[#This Row],[nr]],"")</f>
        <v>2235911</v>
      </c>
      <c r="N161" t="str">
        <f>IF(LEN(telefony[[#This Row],[nr]])=8,telefony[[#This Row],[nr]],"")</f>
        <v/>
      </c>
      <c r="V161" s="22" t="s">
        <v>885</v>
      </c>
      <c r="W161" s="9">
        <v>0</v>
      </c>
    </row>
    <row r="162" spans="1:23" x14ac:dyDescent="0.3">
      <c r="A162" s="9" t="s">
        <v>137</v>
      </c>
      <c r="B162" s="1">
        <v>42920</v>
      </c>
      <c r="C162" s="2">
        <v>0.53015046296296298</v>
      </c>
      <c r="D162" s="2">
        <v>0.53275462962962961</v>
      </c>
      <c r="E162">
        <f>DAY(telefony[[#This Row],[data]])</f>
        <v>4</v>
      </c>
      <c r="F162">
        <f>IF(LEN(telefony[[#This Row],[nr]])=8,1,0)</f>
        <v>1</v>
      </c>
      <c r="G162">
        <f>IF(LEN(telefony[[#This Row],[nr]])=7,1,0)</f>
        <v>0</v>
      </c>
      <c r="H162" s="9">
        <f>IF(LEN(telefony[[#This Row],[nr]])&gt;=10,1,0)</f>
        <v>0</v>
      </c>
      <c r="I162" s="9" t="s">
        <v>1336</v>
      </c>
      <c r="J162">
        <f>COUNTIF(telefony[nr],I162)</f>
        <v>2</v>
      </c>
      <c r="M162" t="str">
        <f>IF(LEN(telefony[[#This Row],[nr]])=7,telefony[[#This Row],[nr]],"")</f>
        <v/>
      </c>
      <c r="N162" t="str">
        <f>IF(LEN(telefony[[#This Row],[nr]])=8,telefony[[#This Row],[nr]],"")</f>
        <v>18036364</v>
      </c>
      <c r="V162" s="22" t="s">
        <v>76</v>
      </c>
      <c r="W162" s="9">
        <v>0</v>
      </c>
    </row>
    <row r="163" spans="1:23" x14ac:dyDescent="0.3">
      <c r="A163" s="9" t="s">
        <v>138</v>
      </c>
      <c r="B163" s="1">
        <v>42920</v>
      </c>
      <c r="C163" s="2">
        <v>0.53465277777777775</v>
      </c>
      <c r="D163" s="2">
        <v>0.53925925925925922</v>
      </c>
      <c r="E163">
        <f>DAY(telefony[[#This Row],[data]])</f>
        <v>4</v>
      </c>
      <c r="F163">
        <f>IF(LEN(telefony[[#This Row],[nr]])=8,1,0)</f>
        <v>1</v>
      </c>
      <c r="G163">
        <f>IF(LEN(telefony[[#This Row],[nr]])=7,1,0)</f>
        <v>0</v>
      </c>
      <c r="H163" s="9">
        <f>IF(LEN(telefony[[#This Row],[nr]])&gt;=10,1,0)</f>
        <v>0</v>
      </c>
      <c r="I163" s="9" t="s">
        <v>219</v>
      </c>
      <c r="J163">
        <f>COUNTIF(telefony[nr],I163)</f>
        <v>2</v>
      </c>
      <c r="M163" t="str">
        <f>IF(LEN(telefony[[#This Row],[nr]])=7,telefony[[#This Row],[nr]],"")</f>
        <v/>
      </c>
      <c r="N163" t="str">
        <f>IF(LEN(telefony[[#This Row],[nr]])=8,telefony[[#This Row],[nr]],"")</f>
        <v>38063903</v>
      </c>
      <c r="V163" s="22" t="s">
        <v>119</v>
      </c>
      <c r="W163" s="9">
        <v>0</v>
      </c>
    </row>
    <row r="164" spans="1:23" x14ac:dyDescent="0.3">
      <c r="A164" s="9" t="s">
        <v>84</v>
      </c>
      <c r="B164" s="1">
        <v>42920</v>
      </c>
      <c r="C164" s="2">
        <v>0.53748842592592594</v>
      </c>
      <c r="D164" s="2">
        <v>0.54775462962962962</v>
      </c>
      <c r="E164">
        <f>DAY(telefony[[#This Row],[data]])</f>
        <v>4</v>
      </c>
      <c r="F164">
        <f>IF(LEN(telefony[[#This Row],[nr]])=8,1,0)</f>
        <v>0</v>
      </c>
      <c r="G164">
        <f>IF(LEN(telefony[[#This Row],[nr]])=7,1,0)</f>
        <v>1</v>
      </c>
      <c r="H164" s="9">
        <f>IF(LEN(telefony[[#This Row],[nr]])&gt;=10,1,0)</f>
        <v>0</v>
      </c>
      <c r="I164" s="9" t="s">
        <v>77</v>
      </c>
      <c r="J164">
        <f>COUNTIF(telefony[nr],I164)</f>
        <v>2</v>
      </c>
      <c r="M164" t="str">
        <f>IF(LEN(telefony[[#This Row],[nr]])=7,telefony[[#This Row],[nr]],"")</f>
        <v>4555937</v>
      </c>
      <c r="N164" t="str">
        <f>IF(LEN(telefony[[#This Row],[nr]])=8,telefony[[#This Row],[nr]],"")</f>
        <v/>
      </c>
      <c r="V164" s="22" t="s">
        <v>186</v>
      </c>
      <c r="W164" s="9">
        <v>0</v>
      </c>
    </row>
    <row r="165" spans="1:23" x14ac:dyDescent="0.3">
      <c r="A165" s="9" t="s">
        <v>87</v>
      </c>
      <c r="B165" s="1">
        <v>42920</v>
      </c>
      <c r="C165" s="2">
        <v>0.54137731481481477</v>
      </c>
      <c r="D165" s="2">
        <v>0.5506712962962963</v>
      </c>
      <c r="E165">
        <f>DAY(telefony[[#This Row],[data]])</f>
        <v>4</v>
      </c>
      <c r="F165">
        <f>IF(LEN(telefony[[#This Row],[nr]])=8,1,0)</f>
        <v>0</v>
      </c>
      <c r="G165">
        <f>IF(LEN(telefony[[#This Row],[nr]])=7,1,0)</f>
        <v>1</v>
      </c>
      <c r="H165" s="9">
        <f>IF(LEN(telefony[[#This Row],[nr]])&gt;=10,1,0)</f>
        <v>0</v>
      </c>
      <c r="I165" s="9" t="s">
        <v>239</v>
      </c>
      <c r="J165">
        <f>COUNTIF(telefony[nr],I165)</f>
        <v>2</v>
      </c>
      <c r="M165" t="str">
        <f>IF(LEN(telefony[[#This Row],[nr]])=7,telefony[[#This Row],[nr]],"")</f>
        <v>9422310</v>
      </c>
      <c r="N165" t="str">
        <f>IF(LEN(telefony[[#This Row],[nr]])=8,telefony[[#This Row],[nr]],"")</f>
        <v/>
      </c>
      <c r="V165" s="22" t="s">
        <v>1622</v>
      </c>
      <c r="W165" s="9">
        <v>0</v>
      </c>
    </row>
    <row r="166" spans="1:23" x14ac:dyDescent="0.3">
      <c r="A166" s="9" t="s">
        <v>139</v>
      </c>
      <c r="B166" s="1">
        <v>42920</v>
      </c>
      <c r="C166" s="2">
        <v>0.54395833333333332</v>
      </c>
      <c r="D166" s="2">
        <v>0.54451388888888885</v>
      </c>
      <c r="E166">
        <f>DAY(telefony[[#This Row],[data]])</f>
        <v>4</v>
      </c>
      <c r="F166">
        <f>IF(LEN(telefony[[#This Row],[nr]])=8,1,0)</f>
        <v>1</v>
      </c>
      <c r="G166">
        <f>IF(LEN(telefony[[#This Row],[nr]])=7,1,0)</f>
        <v>0</v>
      </c>
      <c r="H166" s="9">
        <f>IF(LEN(telefony[[#This Row],[nr]])&gt;=10,1,0)</f>
        <v>0</v>
      </c>
      <c r="I166" s="9" t="s">
        <v>723</v>
      </c>
      <c r="J166">
        <f>COUNTIF(telefony[nr],I166)</f>
        <v>2</v>
      </c>
      <c r="M166" t="str">
        <f>IF(LEN(telefony[[#This Row],[nr]])=7,telefony[[#This Row],[nr]],"")</f>
        <v/>
      </c>
      <c r="N166" t="str">
        <f>IF(LEN(telefony[[#This Row],[nr]])=8,telefony[[#This Row],[nr]],"")</f>
        <v>16999529</v>
      </c>
      <c r="V166" s="22" t="s">
        <v>1498</v>
      </c>
      <c r="W166" s="9">
        <v>0</v>
      </c>
    </row>
    <row r="167" spans="1:23" x14ac:dyDescent="0.3">
      <c r="A167" s="9" t="s">
        <v>140</v>
      </c>
      <c r="B167" s="1">
        <v>42920</v>
      </c>
      <c r="C167" s="2">
        <v>0.5455092592592593</v>
      </c>
      <c r="D167" s="2">
        <v>0.54748842592592595</v>
      </c>
      <c r="E167">
        <f>DAY(telefony[[#This Row],[data]])</f>
        <v>4</v>
      </c>
      <c r="F167">
        <f>IF(LEN(telefony[[#This Row],[nr]])=8,1,0)</f>
        <v>0</v>
      </c>
      <c r="G167">
        <f>IF(LEN(telefony[[#This Row],[nr]])=7,1,0)</f>
        <v>1</v>
      </c>
      <c r="H167" s="9">
        <f>IF(LEN(telefony[[#This Row],[nr]])&gt;=10,1,0)</f>
        <v>0</v>
      </c>
      <c r="I167" s="9" t="s">
        <v>510</v>
      </c>
      <c r="J167">
        <f>COUNTIF(telefony[nr],I167)</f>
        <v>2</v>
      </c>
      <c r="M167" t="str">
        <f>IF(LEN(telefony[[#This Row],[nr]])=7,telefony[[#This Row],[nr]],"")</f>
        <v>8385222</v>
      </c>
      <c r="N167" t="str">
        <f>IF(LEN(telefony[[#This Row],[nr]])=8,telefony[[#This Row],[nr]],"")</f>
        <v/>
      </c>
      <c r="V167" s="22" t="s">
        <v>1821</v>
      </c>
      <c r="W167" s="9">
        <v>0</v>
      </c>
    </row>
    <row r="168" spans="1:23" x14ac:dyDescent="0.3">
      <c r="A168" s="9" t="s">
        <v>141</v>
      </c>
      <c r="B168" s="1">
        <v>42920</v>
      </c>
      <c r="C168" s="2">
        <v>0.54909722222222224</v>
      </c>
      <c r="D168" s="2">
        <v>0.5524768518518518</v>
      </c>
      <c r="E168">
        <f>DAY(telefony[[#This Row],[data]])</f>
        <v>4</v>
      </c>
      <c r="F168">
        <f>IF(LEN(telefony[[#This Row],[nr]])=8,1,0)</f>
        <v>0</v>
      </c>
      <c r="G168">
        <f>IF(LEN(telefony[[#This Row],[nr]])=7,1,0)</f>
        <v>1</v>
      </c>
      <c r="H168" s="9">
        <f>IF(LEN(telefony[[#This Row],[nr]])&gt;=10,1,0)</f>
        <v>0</v>
      </c>
      <c r="I168" s="9" t="s">
        <v>1478</v>
      </c>
      <c r="J168">
        <f>COUNTIF(telefony[nr],I168)</f>
        <v>2</v>
      </c>
      <c r="M168" t="str">
        <f>IF(LEN(telefony[[#This Row],[nr]])=7,telefony[[#This Row],[nr]],"")</f>
        <v>8086847</v>
      </c>
      <c r="N168" t="str">
        <f>IF(LEN(telefony[[#This Row],[nr]])=8,telefony[[#This Row],[nr]],"")</f>
        <v/>
      </c>
      <c r="V168" s="22" t="s">
        <v>432</v>
      </c>
      <c r="W168" s="9">
        <v>0</v>
      </c>
    </row>
    <row r="169" spans="1:23" x14ac:dyDescent="0.3">
      <c r="A169" s="9" t="s">
        <v>142</v>
      </c>
      <c r="B169" s="1">
        <v>42920</v>
      </c>
      <c r="C169" s="2">
        <v>0.5512731481481481</v>
      </c>
      <c r="D169" s="2">
        <v>0.55435185185185187</v>
      </c>
      <c r="E169">
        <f>DAY(telefony[[#This Row],[data]])</f>
        <v>4</v>
      </c>
      <c r="F169">
        <f>IF(LEN(telefony[[#This Row],[nr]])=8,1,0)</f>
        <v>0</v>
      </c>
      <c r="G169">
        <f>IF(LEN(telefony[[#This Row],[nr]])=7,1,0)</f>
        <v>1</v>
      </c>
      <c r="H169" s="9">
        <f>IF(LEN(telefony[[#This Row],[nr]])&gt;=10,1,0)</f>
        <v>0</v>
      </c>
      <c r="I169" s="9" t="s">
        <v>145</v>
      </c>
      <c r="J169">
        <f>COUNTIF(telefony[nr],I169)</f>
        <v>2</v>
      </c>
      <c r="M169" t="str">
        <f>IF(LEN(telefony[[#This Row],[nr]])=7,telefony[[#This Row],[nr]],"")</f>
        <v>5215912</v>
      </c>
      <c r="N169" t="str">
        <f>IF(LEN(telefony[[#This Row],[nr]])=8,telefony[[#This Row],[nr]],"")</f>
        <v/>
      </c>
      <c r="V169" s="22" t="s">
        <v>1396</v>
      </c>
      <c r="W169" s="9">
        <v>0</v>
      </c>
    </row>
    <row r="170" spans="1:23" x14ac:dyDescent="0.3">
      <c r="A170" s="9" t="s">
        <v>143</v>
      </c>
      <c r="B170" s="1">
        <v>42920</v>
      </c>
      <c r="C170" s="2">
        <v>0.5553703703703704</v>
      </c>
      <c r="D170" s="2">
        <v>0.55833333333333335</v>
      </c>
      <c r="E170">
        <f>DAY(telefony[[#This Row],[data]])</f>
        <v>4</v>
      </c>
      <c r="F170">
        <f>IF(LEN(telefony[[#This Row],[nr]])=8,1,0)</f>
        <v>0</v>
      </c>
      <c r="G170">
        <f>IF(LEN(telefony[[#This Row],[nr]])=7,1,0)</f>
        <v>0</v>
      </c>
      <c r="H170" s="9">
        <f>IF(LEN(telefony[[#This Row],[nr]])&gt;=10,1,0)</f>
        <v>1</v>
      </c>
      <c r="I170" s="9" t="s">
        <v>927</v>
      </c>
      <c r="J170">
        <f>COUNTIF(telefony[nr],I170)</f>
        <v>2</v>
      </c>
      <c r="M170" t="str">
        <f>IF(LEN(telefony[[#This Row],[nr]])=7,telefony[[#This Row],[nr]],"")</f>
        <v/>
      </c>
      <c r="N170" t="str">
        <f>IF(LEN(telefony[[#This Row],[nr]])=8,telefony[[#This Row],[nr]],"")</f>
        <v/>
      </c>
      <c r="V170" s="22" t="s">
        <v>1400</v>
      </c>
      <c r="W170" s="9">
        <v>0</v>
      </c>
    </row>
    <row r="171" spans="1:23" x14ac:dyDescent="0.3">
      <c r="A171" s="9" t="s">
        <v>144</v>
      </c>
      <c r="B171" s="1">
        <v>42920</v>
      </c>
      <c r="C171" s="2">
        <v>0.55905092592592598</v>
      </c>
      <c r="D171" s="2">
        <v>0.56342592592592589</v>
      </c>
      <c r="E171">
        <f>DAY(telefony[[#This Row],[data]])</f>
        <v>4</v>
      </c>
      <c r="F171">
        <f>IF(LEN(telefony[[#This Row],[nr]])=8,1,0)</f>
        <v>0</v>
      </c>
      <c r="G171">
        <f>IF(LEN(telefony[[#This Row],[nr]])=7,1,0)</f>
        <v>1</v>
      </c>
      <c r="H171" s="9">
        <f>IF(LEN(telefony[[#This Row],[nr]])&gt;=10,1,0)</f>
        <v>0</v>
      </c>
      <c r="I171" s="9" t="s">
        <v>433</v>
      </c>
      <c r="J171">
        <f>COUNTIF(telefony[nr],I171)</f>
        <v>2</v>
      </c>
      <c r="M171" t="str">
        <f>IF(LEN(telefony[[#This Row],[nr]])=7,telefony[[#This Row],[nr]],"")</f>
        <v>2255197</v>
      </c>
      <c r="N171" t="str">
        <f>IF(LEN(telefony[[#This Row],[nr]])=8,telefony[[#This Row],[nr]],"")</f>
        <v/>
      </c>
      <c r="V171" s="22" t="s">
        <v>1164</v>
      </c>
      <c r="W171" s="9">
        <v>0</v>
      </c>
    </row>
    <row r="172" spans="1:23" x14ac:dyDescent="0.3">
      <c r="A172" s="9" t="s">
        <v>145</v>
      </c>
      <c r="B172" s="1">
        <v>42920</v>
      </c>
      <c r="C172" s="2">
        <v>0.5638657407407407</v>
      </c>
      <c r="D172" s="2">
        <v>0.56425925925925924</v>
      </c>
      <c r="E172">
        <f>DAY(telefony[[#This Row],[data]])</f>
        <v>4</v>
      </c>
      <c r="F172">
        <f>IF(LEN(telefony[[#This Row],[nr]])=8,1,0)</f>
        <v>0</v>
      </c>
      <c r="G172">
        <f>IF(LEN(telefony[[#This Row],[nr]])=7,1,0)</f>
        <v>1</v>
      </c>
      <c r="H172" s="9">
        <f>IF(LEN(telefony[[#This Row],[nr]])&gt;=10,1,0)</f>
        <v>0</v>
      </c>
      <c r="I172" s="9" t="s">
        <v>1217</v>
      </c>
      <c r="J172">
        <f>COUNTIF(telefony[nr],I172)</f>
        <v>2</v>
      </c>
      <c r="M172" t="str">
        <f>IF(LEN(telefony[[#This Row],[nr]])=7,telefony[[#This Row],[nr]],"")</f>
        <v>6719542</v>
      </c>
      <c r="N172" t="str">
        <f>IF(LEN(telefony[[#This Row],[nr]])=8,telefony[[#This Row],[nr]],"")</f>
        <v/>
      </c>
      <c r="V172" s="22" t="s">
        <v>402</v>
      </c>
      <c r="W172" s="9">
        <v>0</v>
      </c>
    </row>
    <row r="173" spans="1:23" x14ac:dyDescent="0.3">
      <c r="A173" s="9" t="s">
        <v>146</v>
      </c>
      <c r="B173" s="1">
        <v>42920</v>
      </c>
      <c r="C173" s="2">
        <v>0.5688657407407407</v>
      </c>
      <c r="D173" s="2">
        <v>0.57524305555555555</v>
      </c>
      <c r="E173">
        <f>DAY(telefony[[#This Row],[data]])</f>
        <v>4</v>
      </c>
      <c r="F173">
        <f>IF(LEN(telefony[[#This Row],[nr]])=8,1,0)</f>
        <v>0</v>
      </c>
      <c r="G173">
        <f>IF(LEN(telefony[[#This Row],[nr]])=7,1,0)</f>
        <v>1</v>
      </c>
      <c r="H173" s="9">
        <f>IF(LEN(telefony[[#This Row],[nr]])&gt;=10,1,0)</f>
        <v>0</v>
      </c>
      <c r="I173" s="9" t="s">
        <v>370</v>
      </c>
      <c r="J173">
        <f>COUNTIF(telefony[nr],I173)</f>
        <v>2</v>
      </c>
      <c r="M173" t="str">
        <f>IF(LEN(telefony[[#This Row],[nr]])=7,telefony[[#This Row],[nr]],"")</f>
        <v>1837797</v>
      </c>
      <c r="N173" t="str">
        <f>IF(LEN(telefony[[#This Row],[nr]])=8,telefony[[#This Row],[nr]],"")</f>
        <v/>
      </c>
      <c r="V173" s="22" t="s">
        <v>135</v>
      </c>
      <c r="W173" s="9">
        <v>0</v>
      </c>
    </row>
    <row r="174" spans="1:23" x14ac:dyDescent="0.3">
      <c r="A174" s="9" t="s">
        <v>147</v>
      </c>
      <c r="B174" s="1">
        <v>42920</v>
      </c>
      <c r="C174" s="2">
        <v>0.57204861111111116</v>
      </c>
      <c r="D174" s="2">
        <v>0.57371527777777775</v>
      </c>
      <c r="E174">
        <f>DAY(telefony[[#This Row],[data]])</f>
        <v>4</v>
      </c>
      <c r="F174">
        <f>IF(LEN(telefony[[#This Row],[nr]])=8,1,0)</f>
        <v>0</v>
      </c>
      <c r="G174">
        <f>IF(LEN(telefony[[#This Row],[nr]])=7,1,0)</f>
        <v>1</v>
      </c>
      <c r="H174" s="9">
        <f>IF(LEN(telefony[[#This Row],[nr]])&gt;=10,1,0)</f>
        <v>0</v>
      </c>
      <c r="I174" s="9" t="s">
        <v>919</v>
      </c>
      <c r="J174">
        <f>COUNTIF(telefony[nr],I174)</f>
        <v>2</v>
      </c>
      <c r="M174" t="str">
        <f>IF(LEN(telefony[[#This Row],[nr]])=7,telefony[[#This Row],[nr]],"")</f>
        <v>6772052</v>
      </c>
      <c r="N174" t="str">
        <f>IF(LEN(telefony[[#This Row],[nr]])=8,telefony[[#This Row],[nr]],"")</f>
        <v/>
      </c>
      <c r="V174" s="22" t="s">
        <v>1267</v>
      </c>
      <c r="W174" s="9">
        <v>0</v>
      </c>
    </row>
    <row r="175" spans="1:23" x14ac:dyDescent="0.3">
      <c r="A175" s="9" t="s">
        <v>148</v>
      </c>
      <c r="B175" s="1">
        <v>42920</v>
      </c>
      <c r="C175" s="2">
        <v>0.57347222222222227</v>
      </c>
      <c r="D175" s="2">
        <v>0.58420138888888884</v>
      </c>
      <c r="E175">
        <f>DAY(telefony[[#This Row],[data]])</f>
        <v>4</v>
      </c>
      <c r="F175">
        <f>IF(LEN(telefony[[#This Row],[nr]])=8,1,0)</f>
        <v>0</v>
      </c>
      <c r="G175">
        <f>IF(LEN(telefony[[#This Row],[nr]])=7,1,0)</f>
        <v>1</v>
      </c>
      <c r="H175" s="9">
        <f>IF(LEN(telefony[[#This Row],[nr]])&gt;=10,1,0)</f>
        <v>0</v>
      </c>
      <c r="I175" s="9" t="s">
        <v>110</v>
      </c>
      <c r="J175">
        <f>COUNTIF(telefony[nr],I175)</f>
        <v>2</v>
      </c>
      <c r="M175" t="str">
        <f>IF(LEN(telefony[[#This Row],[nr]])=7,telefony[[#This Row],[nr]],"")</f>
        <v>6495517</v>
      </c>
      <c r="N175" t="str">
        <f>IF(LEN(telefony[[#This Row],[nr]])=8,telefony[[#This Row],[nr]],"")</f>
        <v/>
      </c>
      <c r="V175" s="22" t="s">
        <v>153</v>
      </c>
      <c r="W175" s="9">
        <v>0</v>
      </c>
    </row>
    <row r="176" spans="1:23" x14ac:dyDescent="0.3">
      <c r="A176" s="9" t="s">
        <v>149</v>
      </c>
      <c r="B176" s="1">
        <v>42920</v>
      </c>
      <c r="C176" s="2">
        <v>0.57861111111111108</v>
      </c>
      <c r="D176" s="2">
        <v>0.58296296296296302</v>
      </c>
      <c r="E176">
        <f>DAY(telefony[[#This Row],[data]])</f>
        <v>4</v>
      </c>
      <c r="F176">
        <f>IF(LEN(telefony[[#This Row],[nr]])=8,1,0)</f>
        <v>0</v>
      </c>
      <c r="G176">
        <f>IF(LEN(telefony[[#This Row],[nr]])=7,1,0)</f>
        <v>0</v>
      </c>
      <c r="H176" s="9">
        <f>IF(LEN(telefony[[#This Row],[nr]])&gt;=10,1,0)</f>
        <v>1</v>
      </c>
      <c r="I176" s="9" t="s">
        <v>162</v>
      </c>
      <c r="J176">
        <f>COUNTIF(telefony[nr],I176)</f>
        <v>2</v>
      </c>
      <c r="M176" t="str">
        <f>IF(LEN(telefony[[#This Row],[nr]])=7,telefony[[#This Row],[nr]],"")</f>
        <v/>
      </c>
      <c r="N176" t="str">
        <f>IF(LEN(telefony[[#This Row],[nr]])=8,telefony[[#This Row],[nr]],"")</f>
        <v/>
      </c>
      <c r="V176" s="22" t="s">
        <v>792</v>
      </c>
      <c r="W176" s="9">
        <v>0</v>
      </c>
    </row>
    <row r="177" spans="1:23" x14ac:dyDescent="0.3">
      <c r="A177" s="9" t="s">
        <v>150</v>
      </c>
      <c r="B177" s="1">
        <v>42920</v>
      </c>
      <c r="C177" s="2">
        <v>0.58136574074074077</v>
      </c>
      <c r="D177" s="2">
        <v>0.58156249999999998</v>
      </c>
      <c r="E177">
        <f>DAY(telefony[[#This Row],[data]])</f>
        <v>4</v>
      </c>
      <c r="F177">
        <f>IF(LEN(telefony[[#This Row],[nr]])=8,1,0)</f>
        <v>0</v>
      </c>
      <c r="G177">
        <f>IF(LEN(telefony[[#This Row],[nr]])=7,1,0)</f>
        <v>1</v>
      </c>
      <c r="H177" s="9">
        <f>IF(LEN(telefony[[#This Row],[nr]])&gt;=10,1,0)</f>
        <v>0</v>
      </c>
      <c r="I177" s="9" t="s">
        <v>557</v>
      </c>
      <c r="J177">
        <f>COUNTIF(telefony[nr],I177)</f>
        <v>2</v>
      </c>
      <c r="M177" t="str">
        <f>IF(LEN(telefony[[#This Row],[nr]])=7,telefony[[#This Row],[nr]],"")</f>
        <v>5997385</v>
      </c>
      <c r="N177" t="str">
        <f>IF(LEN(telefony[[#This Row],[nr]])=8,telefony[[#This Row],[nr]],"")</f>
        <v/>
      </c>
      <c r="V177" s="22" t="s">
        <v>450</v>
      </c>
      <c r="W177" s="9">
        <v>0</v>
      </c>
    </row>
    <row r="178" spans="1:23" x14ac:dyDescent="0.3">
      <c r="A178" s="9" t="s">
        <v>8</v>
      </c>
      <c r="B178" s="1">
        <v>42920</v>
      </c>
      <c r="C178" s="2">
        <v>0.58335648148148145</v>
      </c>
      <c r="D178" s="2">
        <v>0.5841319444444445</v>
      </c>
      <c r="E178">
        <f>DAY(telefony[[#This Row],[data]])</f>
        <v>4</v>
      </c>
      <c r="F178">
        <f>IF(LEN(telefony[[#This Row],[nr]])=8,1,0)</f>
        <v>1</v>
      </c>
      <c r="G178">
        <f>IF(LEN(telefony[[#This Row],[nr]])=7,1,0)</f>
        <v>0</v>
      </c>
      <c r="H178" s="9">
        <f>IF(LEN(telefony[[#This Row],[nr]])&gt;=10,1,0)</f>
        <v>0</v>
      </c>
      <c r="I178" s="9" t="s">
        <v>240</v>
      </c>
      <c r="J178">
        <f>COUNTIF(telefony[nr],I178)</f>
        <v>2</v>
      </c>
      <c r="M178" t="str">
        <f>IF(LEN(telefony[[#This Row],[nr]])=7,telefony[[#This Row],[nr]],"")</f>
        <v/>
      </c>
      <c r="N178" t="str">
        <f>IF(LEN(telefony[[#This Row],[nr]])=8,telefony[[#This Row],[nr]],"")</f>
        <v>54586484</v>
      </c>
      <c r="V178" s="22" t="s">
        <v>1698</v>
      </c>
      <c r="W178" s="9">
        <v>0</v>
      </c>
    </row>
    <row r="179" spans="1:23" x14ac:dyDescent="0.3">
      <c r="A179" s="9" t="s">
        <v>151</v>
      </c>
      <c r="B179" s="1">
        <v>42920</v>
      </c>
      <c r="C179" s="2">
        <v>0.58377314814814818</v>
      </c>
      <c r="D179" s="2">
        <v>0.59186342592592589</v>
      </c>
      <c r="E179">
        <f>DAY(telefony[[#This Row],[data]])</f>
        <v>4</v>
      </c>
      <c r="F179">
        <f>IF(LEN(telefony[[#This Row],[nr]])=8,1,0)</f>
        <v>0</v>
      </c>
      <c r="G179">
        <f>IF(LEN(telefony[[#This Row],[nr]])=7,1,0)</f>
        <v>1</v>
      </c>
      <c r="H179" s="9">
        <f>IF(LEN(telefony[[#This Row],[nr]])&gt;=10,1,0)</f>
        <v>0</v>
      </c>
      <c r="I179" s="9" t="s">
        <v>727</v>
      </c>
      <c r="J179">
        <f>COUNTIF(telefony[nr],I179)</f>
        <v>2</v>
      </c>
      <c r="M179" t="str">
        <f>IF(LEN(telefony[[#This Row],[nr]])=7,telefony[[#This Row],[nr]],"")</f>
        <v>8449157</v>
      </c>
      <c r="N179" t="str">
        <f>IF(LEN(telefony[[#This Row],[nr]])=8,telefony[[#This Row],[nr]],"")</f>
        <v/>
      </c>
      <c r="V179" s="22" t="s">
        <v>21</v>
      </c>
      <c r="W179" s="9">
        <v>0</v>
      </c>
    </row>
    <row r="180" spans="1:23" x14ac:dyDescent="0.3">
      <c r="A180" s="9" t="s">
        <v>152</v>
      </c>
      <c r="B180" s="1">
        <v>42920</v>
      </c>
      <c r="C180" s="2">
        <v>0.58452546296296293</v>
      </c>
      <c r="D180" s="2">
        <v>0.58862268518518523</v>
      </c>
      <c r="E180">
        <f>DAY(telefony[[#This Row],[data]])</f>
        <v>4</v>
      </c>
      <c r="F180">
        <f>IF(LEN(telefony[[#This Row],[nr]])=8,1,0)</f>
        <v>0</v>
      </c>
      <c r="G180">
        <f>IF(LEN(telefony[[#This Row],[nr]])=7,1,0)</f>
        <v>1</v>
      </c>
      <c r="H180" s="9">
        <f>IF(LEN(telefony[[#This Row],[nr]])&gt;=10,1,0)</f>
        <v>0</v>
      </c>
      <c r="I180" s="9" t="s">
        <v>543</v>
      </c>
      <c r="J180">
        <f>COUNTIF(telefony[nr],I180)</f>
        <v>2</v>
      </c>
      <c r="M180" t="str">
        <f>IF(LEN(telefony[[#This Row],[nr]])=7,telefony[[#This Row],[nr]],"")</f>
        <v>1301099</v>
      </c>
      <c r="N180" t="str">
        <f>IF(LEN(telefony[[#This Row],[nr]])=8,telefony[[#This Row],[nr]],"")</f>
        <v/>
      </c>
      <c r="V180" s="22" t="s">
        <v>220</v>
      </c>
      <c r="W180" s="9">
        <v>0</v>
      </c>
    </row>
    <row r="181" spans="1:23" x14ac:dyDescent="0.3">
      <c r="A181" s="9" t="s">
        <v>153</v>
      </c>
      <c r="B181" s="1">
        <v>42920</v>
      </c>
      <c r="C181" s="2">
        <v>0.58452546296296293</v>
      </c>
      <c r="D181" s="2">
        <v>0.59087962962962959</v>
      </c>
      <c r="E181">
        <f>DAY(telefony[[#This Row],[data]])</f>
        <v>4</v>
      </c>
      <c r="F181">
        <f>IF(LEN(telefony[[#This Row],[nr]])=8,1,0)</f>
        <v>0</v>
      </c>
      <c r="G181">
        <f>IF(LEN(telefony[[#This Row],[nr]])=7,1,0)</f>
        <v>0</v>
      </c>
      <c r="H181" s="9">
        <f>IF(LEN(telefony[[#This Row],[nr]])&gt;=10,1,0)</f>
        <v>1</v>
      </c>
      <c r="I181" s="9" t="s">
        <v>447</v>
      </c>
      <c r="J181">
        <f>COUNTIF(telefony[nr],I181)</f>
        <v>2</v>
      </c>
      <c r="M181" t="str">
        <f>IF(LEN(telefony[[#This Row],[nr]])=7,telefony[[#This Row],[nr]],"")</f>
        <v/>
      </c>
      <c r="N181" t="str">
        <f>IF(LEN(telefony[[#This Row],[nr]])=8,telefony[[#This Row],[nr]],"")</f>
        <v/>
      </c>
      <c r="V181" s="22" t="s">
        <v>137</v>
      </c>
      <c r="W181" s="9">
        <v>0</v>
      </c>
    </row>
    <row r="182" spans="1:23" x14ac:dyDescent="0.3">
      <c r="A182" s="9" t="s">
        <v>154</v>
      </c>
      <c r="B182" s="1">
        <v>42920</v>
      </c>
      <c r="C182" s="2">
        <v>0.59018518518518515</v>
      </c>
      <c r="D182" s="2">
        <v>0.60047453703703701</v>
      </c>
      <c r="E182">
        <f>DAY(telefony[[#This Row],[data]])</f>
        <v>4</v>
      </c>
      <c r="F182">
        <f>IF(LEN(telefony[[#This Row],[nr]])=8,1,0)</f>
        <v>1</v>
      </c>
      <c r="G182">
        <f>IF(LEN(telefony[[#This Row],[nr]])=7,1,0)</f>
        <v>0</v>
      </c>
      <c r="H182" s="9">
        <f>IF(LEN(telefony[[#This Row],[nr]])&gt;=10,1,0)</f>
        <v>0</v>
      </c>
      <c r="I182" s="9" t="s">
        <v>62</v>
      </c>
      <c r="J182">
        <f>COUNTIF(telefony[nr],I182)</f>
        <v>2</v>
      </c>
      <c r="M182" t="str">
        <f>IF(LEN(telefony[[#This Row],[nr]])=7,telefony[[#This Row],[nr]],"")</f>
        <v/>
      </c>
      <c r="N182" t="str">
        <f>IF(LEN(telefony[[#This Row],[nr]])=8,telefony[[#This Row],[nr]],"")</f>
        <v>52165701</v>
      </c>
      <c r="V182" s="22" t="s">
        <v>368</v>
      </c>
      <c r="W182" s="9">
        <v>0</v>
      </c>
    </row>
    <row r="183" spans="1:23" x14ac:dyDescent="0.3">
      <c r="A183" s="9" t="s">
        <v>155</v>
      </c>
      <c r="B183" s="1">
        <v>42920</v>
      </c>
      <c r="C183" s="2">
        <v>0.59425925925925926</v>
      </c>
      <c r="D183" s="2">
        <v>0.59886574074074073</v>
      </c>
      <c r="E183">
        <f>DAY(telefony[[#This Row],[data]])</f>
        <v>4</v>
      </c>
      <c r="F183">
        <f>IF(LEN(telefony[[#This Row],[nr]])=8,1,0)</f>
        <v>1</v>
      </c>
      <c r="G183">
        <f>IF(LEN(telefony[[#This Row],[nr]])=7,1,0)</f>
        <v>0</v>
      </c>
      <c r="H183" s="9">
        <f>IF(LEN(telefony[[#This Row],[nr]])&gt;=10,1,0)</f>
        <v>0</v>
      </c>
      <c r="I183" s="9" t="s">
        <v>648</v>
      </c>
      <c r="J183">
        <f>COUNTIF(telefony[nr],I183)</f>
        <v>2</v>
      </c>
      <c r="M183" t="str">
        <f>IF(LEN(telefony[[#This Row],[nr]])=7,telefony[[#This Row],[nr]],"")</f>
        <v/>
      </c>
      <c r="N183" t="str">
        <f>IF(LEN(telefony[[#This Row],[nr]])=8,telefony[[#This Row],[nr]],"")</f>
        <v>49158974</v>
      </c>
      <c r="V183" s="22" t="s">
        <v>855</v>
      </c>
      <c r="W183" s="9">
        <v>0</v>
      </c>
    </row>
    <row r="184" spans="1:23" x14ac:dyDescent="0.3">
      <c r="A184" s="9" t="s">
        <v>156</v>
      </c>
      <c r="B184" s="1">
        <v>42920</v>
      </c>
      <c r="C184" s="2">
        <v>0.59767361111111106</v>
      </c>
      <c r="D184" s="2">
        <v>0.6026273148148148</v>
      </c>
      <c r="E184">
        <f>DAY(telefony[[#This Row],[data]])</f>
        <v>4</v>
      </c>
      <c r="F184">
        <f>IF(LEN(telefony[[#This Row],[nr]])=8,1,0)</f>
        <v>0</v>
      </c>
      <c r="G184">
        <f>IF(LEN(telefony[[#This Row],[nr]])=7,1,0)</f>
        <v>1</v>
      </c>
      <c r="H184" s="9">
        <f>IF(LEN(telefony[[#This Row],[nr]])&gt;=10,1,0)</f>
        <v>0</v>
      </c>
      <c r="I184" s="9" t="s">
        <v>39</v>
      </c>
      <c r="J184">
        <f>COUNTIF(telefony[nr],I184)</f>
        <v>2</v>
      </c>
      <c r="M184" t="str">
        <f>IF(LEN(telefony[[#This Row],[nr]])=7,telefony[[#This Row],[nr]],"")</f>
        <v>6231537</v>
      </c>
      <c r="N184" t="str">
        <f>IF(LEN(telefony[[#This Row],[nr]])=8,telefony[[#This Row],[nr]],"")</f>
        <v/>
      </c>
      <c r="V184" s="22" t="s">
        <v>288</v>
      </c>
      <c r="W184" s="9">
        <v>0</v>
      </c>
    </row>
    <row r="185" spans="1:23" x14ac:dyDescent="0.3">
      <c r="A185" s="9" t="s">
        <v>157</v>
      </c>
      <c r="B185" s="1">
        <v>42920</v>
      </c>
      <c r="C185" s="2">
        <v>0.59995370370370371</v>
      </c>
      <c r="D185" s="2">
        <v>0.60442129629629626</v>
      </c>
      <c r="E185">
        <f>DAY(telefony[[#This Row],[data]])</f>
        <v>4</v>
      </c>
      <c r="F185">
        <f>IF(LEN(telefony[[#This Row],[nr]])=8,1,0)</f>
        <v>0</v>
      </c>
      <c r="G185">
        <f>IF(LEN(telefony[[#This Row],[nr]])=7,1,0)</f>
        <v>0</v>
      </c>
      <c r="H185" s="9">
        <f>IF(LEN(telefony[[#This Row],[nr]])&gt;=10,1,0)</f>
        <v>1</v>
      </c>
      <c r="I185" s="9" t="s">
        <v>620</v>
      </c>
      <c r="J185">
        <f>COUNTIF(telefony[nr],I185)</f>
        <v>2</v>
      </c>
      <c r="M185" t="str">
        <f>IF(LEN(telefony[[#This Row],[nr]])=7,telefony[[#This Row],[nr]],"")</f>
        <v/>
      </c>
      <c r="N185" t="str">
        <f>IF(LEN(telefony[[#This Row],[nr]])=8,telefony[[#This Row],[nr]],"")</f>
        <v/>
      </c>
      <c r="V185" s="22" t="s">
        <v>1828</v>
      </c>
      <c r="W185" s="9">
        <v>0</v>
      </c>
    </row>
    <row r="186" spans="1:23" x14ac:dyDescent="0.3">
      <c r="A186" s="9" t="s">
        <v>84</v>
      </c>
      <c r="B186" s="1">
        <v>42920</v>
      </c>
      <c r="C186" s="2">
        <v>0.60509259259259263</v>
      </c>
      <c r="D186" s="2">
        <v>0.60509259259259263</v>
      </c>
      <c r="E186">
        <f>DAY(telefony[[#This Row],[data]])</f>
        <v>4</v>
      </c>
      <c r="F186">
        <f>IF(LEN(telefony[[#This Row],[nr]])=8,1,0)</f>
        <v>0</v>
      </c>
      <c r="G186">
        <f>IF(LEN(telefony[[#This Row],[nr]])=7,1,0)</f>
        <v>1</v>
      </c>
      <c r="H186" s="9">
        <f>IF(LEN(telefony[[#This Row],[nr]])&gt;=10,1,0)</f>
        <v>0</v>
      </c>
      <c r="I186" s="9" t="s">
        <v>159</v>
      </c>
      <c r="J186">
        <f>COUNTIF(telefony[nr],I186)</f>
        <v>2</v>
      </c>
      <c r="M186" t="str">
        <f>IF(LEN(telefony[[#This Row],[nr]])=7,telefony[[#This Row],[nr]],"")</f>
        <v>4555937</v>
      </c>
      <c r="N186" t="str">
        <f>IF(LEN(telefony[[#This Row],[nr]])=8,telefony[[#This Row],[nr]],"")</f>
        <v/>
      </c>
      <c r="V186" s="22" t="s">
        <v>624</v>
      </c>
      <c r="W186" s="9">
        <v>0</v>
      </c>
    </row>
    <row r="187" spans="1:23" x14ac:dyDescent="0.3">
      <c r="A187" s="9" t="s">
        <v>158</v>
      </c>
      <c r="B187" s="1">
        <v>42920</v>
      </c>
      <c r="C187" s="2">
        <v>0.6066435185185185</v>
      </c>
      <c r="D187" s="2">
        <v>0.61133101851851857</v>
      </c>
      <c r="E187">
        <f>DAY(telefony[[#This Row],[data]])</f>
        <v>4</v>
      </c>
      <c r="F187">
        <f>IF(LEN(telefony[[#This Row],[nr]])=8,1,0)</f>
        <v>0</v>
      </c>
      <c r="G187">
        <f>IF(LEN(telefony[[#This Row],[nr]])=7,1,0)</f>
        <v>1</v>
      </c>
      <c r="H187" s="9">
        <f>IF(LEN(telefony[[#This Row],[nr]])&gt;=10,1,0)</f>
        <v>0</v>
      </c>
      <c r="I187" s="9" t="s">
        <v>436</v>
      </c>
      <c r="J187">
        <f>COUNTIF(telefony[nr],I187)</f>
        <v>2</v>
      </c>
      <c r="M187" t="str">
        <f>IF(LEN(telefony[[#This Row],[nr]])=7,telefony[[#This Row],[nr]],"")</f>
        <v>8831940</v>
      </c>
      <c r="N187" t="str">
        <f>IF(LEN(telefony[[#This Row],[nr]])=8,telefony[[#This Row],[nr]],"")</f>
        <v/>
      </c>
      <c r="V187" s="22" t="s">
        <v>421</v>
      </c>
      <c r="W187" s="9">
        <v>0</v>
      </c>
    </row>
    <row r="188" spans="1:23" x14ac:dyDescent="0.3">
      <c r="A188" s="9" t="s">
        <v>159</v>
      </c>
      <c r="B188" s="1">
        <v>42920</v>
      </c>
      <c r="C188" s="2">
        <v>0.61136574074074079</v>
      </c>
      <c r="D188" s="2">
        <v>0.61636574074074069</v>
      </c>
      <c r="E188">
        <f>DAY(telefony[[#This Row],[data]])</f>
        <v>4</v>
      </c>
      <c r="F188">
        <f>IF(LEN(telefony[[#This Row],[nr]])=8,1,0)</f>
        <v>0</v>
      </c>
      <c r="G188">
        <f>IF(LEN(telefony[[#This Row],[nr]])=7,1,0)</f>
        <v>1</v>
      </c>
      <c r="H188" s="9">
        <f>IF(LEN(telefony[[#This Row],[nr]])&gt;=10,1,0)</f>
        <v>0</v>
      </c>
      <c r="I188" s="9" t="s">
        <v>740</v>
      </c>
      <c r="J188">
        <f>COUNTIF(telefony[nr],I188)</f>
        <v>2</v>
      </c>
      <c r="M188" t="str">
        <f>IF(LEN(telefony[[#This Row],[nr]])=7,telefony[[#This Row],[nr]],"")</f>
        <v>7421868</v>
      </c>
      <c r="N188" t="str">
        <f>IF(LEN(telefony[[#This Row],[nr]])=8,telefony[[#This Row],[nr]],"")</f>
        <v/>
      </c>
      <c r="V188" s="22" t="s">
        <v>741</v>
      </c>
      <c r="W188" s="9">
        <v>0</v>
      </c>
    </row>
    <row r="189" spans="1:23" x14ac:dyDescent="0.3">
      <c r="A189" s="9" t="s">
        <v>160</v>
      </c>
      <c r="B189" s="1">
        <v>42920</v>
      </c>
      <c r="C189" s="2">
        <v>0.61186342592592591</v>
      </c>
      <c r="D189" s="2">
        <v>0.61896990740740743</v>
      </c>
      <c r="E189">
        <f>DAY(telefony[[#This Row],[data]])</f>
        <v>4</v>
      </c>
      <c r="F189">
        <f>IF(LEN(telefony[[#This Row],[nr]])=8,1,0)</f>
        <v>0</v>
      </c>
      <c r="G189">
        <f>IF(LEN(telefony[[#This Row],[nr]])=7,1,0)</f>
        <v>1</v>
      </c>
      <c r="H189" s="9">
        <f>IF(LEN(telefony[[#This Row],[nr]])&gt;=10,1,0)</f>
        <v>0</v>
      </c>
      <c r="I189" s="9" t="s">
        <v>1146</v>
      </c>
      <c r="J189">
        <f>COUNTIF(telefony[nr],I189)</f>
        <v>2</v>
      </c>
      <c r="M189" t="str">
        <f>IF(LEN(telefony[[#This Row],[nr]])=7,telefony[[#This Row],[nr]],"")</f>
        <v>5131341</v>
      </c>
      <c r="N189" t="str">
        <f>IF(LEN(telefony[[#This Row],[nr]])=8,telefony[[#This Row],[nr]],"")</f>
        <v/>
      </c>
      <c r="V189" s="22" t="s">
        <v>914</v>
      </c>
      <c r="W189" s="9">
        <v>0</v>
      </c>
    </row>
    <row r="190" spans="1:23" x14ac:dyDescent="0.3">
      <c r="A190" s="9" t="s">
        <v>161</v>
      </c>
      <c r="B190" s="1">
        <v>42920</v>
      </c>
      <c r="C190" s="2">
        <v>0.61410879629629633</v>
      </c>
      <c r="D190" s="2">
        <v>0.6216666666666667</v>
      </c>
      <c r="E190">
        <f>DAY(telefony[[#This Row],[data]])</f>
        <v>4</v>
      </c>
      <c r="F190">
        <f>IF(LEN(telefony[[#This Row],[nr]])=8,1,0)</f>
        <v>0</v>
      </c>
      <c r="G190">
        <f>IF(LEN(telefony[[#This Row],[nr]])=7,1,0)</f>
        <v>1</v>
      </c>
      <c r="H190" s="9">
        <f>IF(LEN(telefony[[#This Row],[nr]])&gt;=10,1,0)</f>
        <v>0</v>
      </c>
      <c r="I190" s="9" t="s">
        <v>358</v>
      </c>
      <c r="J190">
        <f>COUNTIF(telefony[nr],I190)</f>
        <v>2</v>
      </c>
      <c r="M190" t="str">
        <f>IF(LEN(telefony[[#This Row],[nr]])=7,telefony[[#This Row],[nr]],"")</f>
        <v>3121850</v>
      </c>
      <c r="N190" t="str">
        <f>IF(LEN(telefony[[#This Row],[nr]])=8,telefony[[#This Row],[nr]],"")</f>
        <v/>
      </c>
      <c r="V190" s="22" t="s">
        <v>1378</v>
      </c>
      <c r="W190" s="9">
        <v>0</v>
      </c>
    </row>
    <row r="191" spans="1:23" x14ac:dyDescent="0.3">
      <c r="A191" s="9" t="s">
        <v>162</v>
      </c>
      <c r="B191" s="1">
        <v>42920</v>
      </c>
      <c r="C191" s="2">
        <v>0.6186342592592593</v>
      </c>
      <c r="D191" s="2">
        <v>0.62296296296296294</v>
      </c>
      <c r="E191">
        <f>DAY(telefony[[#This Row],[data]])</f>
        <v>4</v>
      </c>
      <c r="F191">
        <f>IF(LEN(telefony[[#This Row],[nr]])=8,1,0)</f>
        <v>0</v>
      </c>
      <c r="G191">
        <f>IF(LEN(telefony[[#This Row],[nr]])=7,1,0)</f>
        <v>1</v>
      </c>
      <c r="H191" s="9">
        <f>IF(LEN(telefony[[#This Row],[nr]])&gt;=10,1,0)</f>
        <v>0</v>
      </c>
      <c r="I191" s="9" t="s">
        <v>54</v>
      </c>
      <c r="J191">
        <f>COUNTIF(telefony[nr],I191)</f>
        <v>2</v>
      </c>
      <c r="M191" t="str">
        <f>IF(LEN(telefony[[#This Row],[nr]])=7,telefony[[#This Row],[nr]],"")</f>
        <v>6905863</v>
      </c>
      <c r="N191" t="str">
        <f>IF(LEN(telefony[[#This Row],[nr]])=8,telefony[[#This Row],[nr]],"")</f>
        <v/>
      </c>
      <c r="V191" s="22" t="s">
        <v>1514</v>
      </c>
      <c r="W191" s="9">
        <v>0</v>
      </c>
    </row>
    <row r="192" spans="1:23" x14ac:dyDescent="0.3">
      <c r="A192" s="9" t="s">
        <v>163</v>
      </c>
      <c r="B192" s="1">
        <v>42920</v>
      </c>
      <c r="C192" s="2">
        <v>0.6186342592592593</v>
      </c>
      <c r="D192" s="2">
        <v>0.6265856481481481</v>
      </c>
      <c r="E192">
        <f>DAY(telefony[[#This Row],[data]])</f>
        <v>4</v>
      </c>
      <c r="F192">
        <f>IF(LEN(telefony[[#This Row],[nr]])=8,1,0)</f>
        <v>0</v>
      </c>
      <c r="G192">
        <f>IF(LEN(telefony[[#This Row],[nr]])=7,1,0)</f>
        <v>1</v>
      </c>
      <c r="H192" s="9">
        <f>IF(LEN(telefony[[#This Row],[nr]])&gt;=10,1,0)</f>
        <v>0</v>
      </c>
      <c r="I192" s="9" t="s">
        <v>279</v>
      </c>
      <c r="J192">
        <f>COUNTIF(telefony[nr],I192)</f>
        <v>2</v>
      </c>
      <c r="M192" t="str">
        <f>IF(LEN(telefony[[#This Row],[nr]])=7,telefony[[#This Row],[nr]],"")</f>
        <v>2514802</v>
      </c>
      <c r="N192" t="str">
        <f>IF(LEN(telefony[[#This Row],[nr]])=8,telefony[[#This Row],[nr]],"")</f>
        <v/>
      </c>
      <c r="V192" s="22" t="s">
        <v>1798</v>
      </c>
      <c r="W192" s="9">
        <v>0</v>
      </c>
    </row>
    <row r="193" spans="1:23" x14ac:dyDescent="0.3">
      <c r="A193" s="9" t="s">
        <v>115</v>
      </c>
      <c r="B193" s="1">
        <v>42920</v>
      </c>
      <c r="C193" s="2">
        <v>0.6227314814814815</v>
      </c>
      <c r="D193" s="2">
        <v>0.63056712962962957</v>
      </c>
      <c r="E193">
        <f>DAY(telefony[[#This Row],[data]])</f>
        <v>4</v>
      </c>
      <c r="F193">
        <f>IF(LEN(telefony[[#This Row],[nr]])=8,1,0)</f>
        <v>1</v>
      </c>
      <c r="G193">
        <f>IF(LEN(telefony[[#This Row],[nr]])=7,1,0)</f>
        <v>0</v>
      </c>
      <c r="H193" s="9">
        <f>IF(LEN(telefony[[#This Row],[nr]])&gt;=10,1,0)</f>
        <v>0</v>
      </c>
      <c r="I193" s="9" t="s">
        <v>418</v>
      </c>
      <c r="J193">
        <f>COUNTIF(telefony[nr],I193)</f>
        <v>2</v>
      </c>
      <c r="M193" t="str">
        <f>IF(LEN(telefony[[#This Row],[nr]])=7,telefony[[#This Row],[nr]],"")</f>
        <v/>
      </c>
      <c r="N193" t="str">
        <f>IF(LEN(telefony[[#This Row],[nr]])=8,telefony[[#This Row],[nr]],"")</f>
        <v>93696449</v>
      </c>
      <c r="V193" s="22" t="s">
        <v>146</v>
      </c>
      <c r="W193" s="9">
        <v>0</v>
      </c>
    </row>
    <row r="194" spans="1:23" x14ac:dyDescent="0.3">
      <c r="A194" s="9" t="s">
        <v>164</v>
      </c>
      <c r="B194" s="1">
        <v>42920</v>
      </c>
      <c r="C194" s="2">
        <v>0.62381944444444448</v>
      </c>
      <c r="D194" s="2">
        <v>0.6322106481481482</v>
      </c>
      <c r="E194">
        <f>DAY(telefony[[#This Row],[data]])</f>
        <v>4</v>
      </c>
      <c r="F194">
        <f>IF(LEN(telefony[[#This Row],[nr]])=8,1,0)</f>
        <v>0</v>
      </c>
      <c r="G194">
        <f>IF(LEN(telefony[[#This Row],[nr]])=7,1,0)</f>
        <v>1</v>
      </c>
      <c r="H194" s="9">
        <f>IF(LEN(telefony[[#This Row],[nr]])&gt;=10,1,0)</f>
        <v>0</v>
      </c>
      <c r="I194" s="9" t="s">
        <v>668</v>
      </c>
      <c r="J194">
        <f>COUNTIF(telefony[nr],I194)</f>
        <v>2</v>
      </c>
      <c r="M194" t="str">
        <f>IF(LEN(telefony[[#This Row],[nr]])=7,telefony[[#This Row],[nr]],"")</f>
        <v>3931464</v>
      </c>
      <c r="N194" t="str">
        <f>IF(LEN(telefony[[#This Row],[nr]])=8,telefony[[#This Row],[nr]],"")</f>
        <v/>
      </c>
      <c r="V194" s="22" t="s">
        <v>499</v>
      </c>
      <c r="W194" s="9">
        <v>0</v>
      </c>
    </row>
    <row r="195" spans="1:23" x14ac:dyDescent="0.3">
      <c r="A195" s="9" t="s">
        <v>165</v>
      </c>
      <c r="B195" s="1">
        <v>42920</v>
      </c>
      <c r="C195" s="2">
        <v>0.6275694444444444</v>
      </c>
      <c r="D195" s="2">
        <v>0.63215277777777779</v>
      </c>
      <c r="E195">
        <f>DAY(telefony[[#This Row],[data]])</f>
        <v>4</v>
      </c>
      <c r="F195">
        <f>IF(LEN(telefony[[#This Row],[nr]])=8,1,0)</f>
        <v>0</v>
      </c>
      <c r="G195">
        <f>IF(LEN(telefony[[#This Row],[nr]])=7,1,0)</f>
        <v>1</v>
      </c>
      <c r="H195" s="9">
        <f>IF(LEN(telefony[[#This Row],[nr]])&gt;=10,1,0)</f>
        <v>0</v>
      </c>
      <c r="I195" s="9" t="s">
        <v>42</v>
      </c>
      <c r="J195">
        <f>COUNTIF(telefony[nr],I195)</f>
        <v>2</v>
      </c>
      <c r="M195" t="str">
        <f>IF(LEN(telefony[[#This Row],[nr]])=7,telefony[[#This Row],[nr]],"")</f>
        <v>1583683</v>
      </c>
      <c r="N195" t="str">
        <f>IF(LEN(telefony[[#This Row],[nr]])=8,telefony[[#This Row],[nr]],"")</f>
        <v/>
      </c>
      <c r="V195" s="22" t="s">
        <v>106</v>
      </c>
      <c r="W195" s="9">
        <v>0</v>
      </c>
    </row>
    <row r="196" spans="1:23" x14ac:dyDescent="0.3">
      <c r="A196" s="9" t="s">
        <v>154</v>
      </c>
      <c r="B196" s="1">
        <v>42921</v>
      </c>
      <c r="C196" s="2">
        <v>0.33545138888888887</v>
      </c>
      <c r="D196" s="2">
        <v>0.3435300925925926</v>
      </c>
      <c r="E196">
        <f>DAY(telefony[[#This Row],[data]])</f>
        <v>5</v>
      </c>
      <c r="F196">
        <f>IF(LEN(telefony[[#This Row],[nr]])=8,1,0)</f>
        <v>1</v>
      </c>
      <c r="G196">
        <f>IF(LEN(telefony[[#This Row],[nr]])=7,1,0)</f>
        <v>0</v>
      </c>
      <c r="H196" s="9">
        <f>IF(LEN(telefony[[#This Row],[nr]])&gt;=10,1,0)</f>
        <v>0</v>
      </c>
      <c r="I196" s="9" t="s">
        <v>234</v>
      </c>
      <c r="J196">
        <f>COUNTIF(telefony[nr],I196)</f>
        <v>2</v>
      </c>
      <c r="M196" t="str">
        <f>IF(LEN(telefony[[#This Row],[nr]])=7,telefony[[#This Row],[nr]],"")</f>
        <v/>
      </c>
      <c r="N196" t="str">
        <f>IF(LEN(telefony[[#This Row],[nr]])=8,telefony[[#This Row],[nr]],"")</f>
        <v>52165701</v>
      </c>
      <c r="V196" s="22" t="s">
        <v>1417</v>
      </c>
      <c r="W196" s="9">
        <v>0</v>
      </c>
    </row>
    <row r="197" spans="1:23" x14ac:dyDescent="0.3">
      <c r="A197" s="9" t="s">
        <v>166</v>
      </c>
      <c r="B197" s="1">
        <v>42921</v>
      </c>
      <c r="C197" s="2">
        <v>0.34099537037037037</v>
      </c>
      <c r="D197" s="2">
        <v>0.34749999999999998</v>
      </c>
      <c r="E197">
        <f>DAY(telefony[[#This Row],[data]])</f>
        <v>5</v>
      </c>
      <c r="F197">
        <f>IF(LEN(telefony[[#This Row],[nr]])=8,1,0)</f>
        <v>0</v>
      </c>
      <c r="G197">
        <f>IF(LEN(telefony[[#This Row],[nr]])=7,1,0)</f>
        <v>0</v>
      </c>
      <c r="H197" s="9">
        <f>IF(LEN(telefony[[#This Row],[nr]])&gt;=10,1,0)</f>
        <v>1</v>
      </c>
      <c r="I197" s="9" t="s">
        <v>475</v>
      </c>
      <c r="J197">
        <f>COUNTIF(telefony[nr],I197)</f>
        <v>2</v>
      </c>
      <c r="M197" t="str">
        <f>IF(LEN(telefony[[#This Row],[nr]])=7,telefony[[#This Row],[nr]],"")</f>
        <v/>
      </c>
      <c r="N197" t="str">
        <f>IF(LEN(telefony[[#This Row],[nr]])=8,telefony[[#This Row],[nr]],"")</f>
        <v/>
      </c>
      <c r="V197" s="22" t="s">
        <v>1534</v>
      </c>
      <c r="W197" s="9">
        <v>0</v>
      </c>
    </row>
    <row r="198" spans="1:23" x14ac:dyDescent="0.3">
      <c r="A198" s="9" t="s">
        <v>167</v>
      </c>
      <c r="B198" s="1">
        <v>42921</v>
      </c>
      <c r="C198" s="2">
        <v>0.34662037037037036</v>
      </c>
      <c r="D198" s="2">
        <v>0.34908564814814813</v>
      </c>
      <c r="E198">
        <f>DAY(telefony[[#This Row],[data]])</f>
        <v>5</v>
      </c>
      <c r="F198">
        <f>IF(LEN(telefony[[#This Row],[nr]])=8,1,0)</f>
        <v>0</v>
      </c>
      <c r="G198">
        <f>IF(LEN(telefony[[#This Row],[nr]])=7,1,0)</f>
        <v>1</v>
      </c>
      <c r="H198" s="9">
        <f>IF(LEN(telefony[[#This Row],[nr]])&gt;=10,1,0)</f>
        <v>0</v>
      </c>
      <c r="I198" s="9" t="s">
        <v>332</v>
      </c>
      <c r="J198">
        <f>COUNTIF(telefony[nr],I198)</f>
        <v>2</v>
      </c>
      <c r="M198" t="str">
        <f>IF(LEN(telefony[[#This Row],[nr]])=7,telefony[[#This Row],[nr]],"")</f>
        <v>9187410</v>
      </c>
      <c r="N198" t="str">
        <f>IF(LEN(telefony[[#This Row],[nr]])=8,telefony[[#This Row],[nr]],"")</f>
        <v/>
      </c>
      <c r="V198" s="22" t="s">
        <v>50</v>
      </c>
      <c r="W198" s="9">
        <v>0</v>
      </c>
    </row>
    <row r="199" spans="1:23" x14ac:dyDescent="0.3">
      <c r="A199" s="9" t="s">
        <v>168</v>
      </c>
      <c r="B199" s="1">
        <v>42921</v>
      </c>
      <c r="C199" s="2">
        <v>0.34667824074074072</v>
      </c>
      <c r="D199" s="2">
        <v>0.3473148148148148</v>
      </c>
      <c r="E199">
        <f>DAY(telefony[[#This Row],[data]])</f>
        <v>5</v>
      </c>
      <c r="F199">
        <f>IF(LEN(telefony[[#This Row],[nr]])=8,1,0)</f>
        <v>0</v>
      </c>
      <c r="G199">
        <f>IF(LEN(telefony[[#This Row],[nr]])=7,1,0)</f>
        <v>1</v>
      </c>
      <c r="H199" s="9">
        <f>IF(LEN(telefony[[#This Row],[nr]])&gt;=10,1,0)</f>
        <v>0</v>
      </c>
      <c r="I199" s="9" t="s">
        <v>929</v>
      </c>
      <c r="J199">
        <f>COUNTIF(telefony[nr],I199)</f>
        <v>2</v>
      </c>
      <c r="M199" t="str">
        <f>IF(LEN(telefony[[#This Row],[nr]])=7,telefony[[#This Row],[nr]],"")</f>
        <v>8228350</v>
      </c>
      <c r="N199" t="str">
        <f>IF(LEN(telefony[[#This Row],[nr]])=8,telefony[[#This Row],[nr]],"")</f>
        <v/>
      </c>
      <c r="V199" s="22" t="s">
        <v>1552</v>
      </c>
      <c r="W199" s="9">
        <v>0</v>
      </c>
    </row>
    <row r="200" spans="1:23" x14ac:dyDescent="0.3">
      <c r="A200" s="9" t="s">
        <v>18</v>
      </c>
      <c r="B200" s="1">
        <v>42921</v>
      </c>
      <c r="C200" s="2">
        <v>0.34903935185185186</v>
      </c>
      <c r="D200" s="2">
        <v>0.35381944444444446</v>
      </c>
      <c r="E200">
        <f>DAY(telefony[[#This Row],[data]])</f>
        <v>5</v>
      </c>
      <c r="F200">
        <f>IF(LEN(telefony[[#This Row],[nr]])=8,1,0)</f>
        <v>0</v>
      </c>
      <c r="G200">
        <f>IF(LEN(telefony[[#This Row],[nr]])=7,1,0)</f>
        <v>1</v>
      </c>
      <c r="H200" s="9">
        <f>IF(LEN(telefony[[#This Row],[nr]])&gt;=10,1,0)</f>
        <v>0</v>
      </c>
      <c r="I200" s="9" t="s">
        <v>125</v>
      </c>
      <c r="J200">
        <f>COUNTIF(telefony[nr],I200)</f>
        <v>2</v>
      </c>
      <c r="M200" t="str">
        <f>IF(LEN(telefony[[#This Row],[nr]])=7,telefony[[#This Row],[nr]],"")</f>
        <v>8313390</v>
      </c>
      <c r="N200" t="str">
        <f>IF(LEN(telefony[[#This Row],[nr]])=8,telefony[[#This Row],[nr]],"")</f>
        <v/>
      </c>
      <c r="V200" s="22" t="s">
        <v>765</v>
      </c>
      <c r="W200" s="9">
        <v>0</v>
      </c>
    </row>
    <row r="201" spans="1:23" x14ac:dyDescent="0.3">
      <c r="A201" s="9" t="s">
        <v>169</v>
      </c>
      <c r="B201" s="1">
        <v>42921</v>
      </c>
      <c r="C201" s="2">
        <v>0.34915509259259259</v>
      </c>
      <c r="D201" s="2">
        <v>0.3605902777777778</v>
      </c>
      <c r="E201">
        <f>DAY(telefony[[#This Row],[data]])</f>
        <v>5</v>
      </c>
      <c r="F201">
        <f>IF(LEN(telefony[[#This Row],[nr]])=8,1,0)</f>
        <v>0</v>
      </c>
      <c r="G201">
        <f>IF(LEN(telefony[[#This Row],[nr]])=7,1,0)</f>
        <v>1</v>
      </c>
      <c r="H201" s="9">
        <f>IF(LEN(telefony[[#This Row],[nr]])&gt;=10,1,0)</f>
        <v>0</v>
      </c>
      <c r="I201" s="9" t="s">
        <v>52</v>
      </c>
      <c r="J201">
        <f>COUNTIF(telefony[nr],I201)</f>
        <v>2</v>
      </c>
      <c r="M201" t="str">
        <f>IF(LEN(telefony[[#This Row],[nr]])=7,telefony[[#This Row],[nr]],"")</f>
        <v>5508903</v>
      </c>
      <c r="N201" t="str">
        <f>IF(LEN(telefony[[#This Row],[nr]])=8,telefony[[#This Row],[nr]],"")</f>
        <v/>
      </c>
      <c r="V201" s="22" t="s">
        <v>223</v>
      </c>
      <c r="W201" s="9">
        <v>0</v>
      </c>
    </row>
    <row r="202" spans="1:23" x14ac:dyDescent="0.3">
      <c r="A202" s="9" t="s">
        <v>170</v>
      </c>
      <c r="B202" s="1">
        <v>42921</v>
      </c>
      <c r="C202" s="2">
        <v>0.35150462962962964</v>
      </c>
      <c r="D202" s="2">
        <v>0.35672453703703705</v>
      </c>
      <c r="E202">
        <f>DAY(telefony[[#This Row],[data]])</f>
        <v>5</v>
      </c>
      <c r="F202">
        <f>IF(LEN(telefony[[#This Row],[nr]])=8,1,0)</f>
        <v>0</v>
      </c>
      <c r="G202">
        <f>IF(LEN(telefony[[#This Row],[nr]])=7,1,0)</f>
        <v>1</v>
      </c>
      <c r="H202" s="9">
        <f>IF(LEN(telefony[[#This Row],[nr]])&gt;=10,1,0)</f>
        <v>0</v>
      </c>
      <c r="I202" s="9" t="s">
        <v>367</v>
      </c>
      <c r="J202">
        <f>COUNTIF(telefony[nr],I202)</f>
        <v>2</v>
      </c>
      <c r="M202" t="str">
        <f>IF(LEN(telefony[[#This Row],[nr]])=7,telefony[[#This Row],[nr]],"")</f>
        <v>3102910</v>
      </c>
      <c r="N202" t="str">
        <f>IF(LEN(telefony[[#This Row],[nr]])=8,telefony[[#This Row],[nr]],"")</f>
        <v/>
      </c>
      <c r="V202" s="22" t="s">
        <v>1607</v>
      </c>
      <c r="W202" s="9">
        <v>0</v>
      </c>
    </row>
    <row r="203" spans="1:23" x14ac:dyDescent="0.3">
      <c r="A203" s="9" t="s">
        <v>171</v>
      </c>
      <c r="B203" s="1">
        <v>42921</v>
      </c>
      <c r="C203" s="2">
        <v>0.35574074074074075</v>
      </c>
      <c r="D203" s="2">
        <v>0.36162037037037037</v>
      </c>
      <c r="E203">
        <f>DAY(telefony[[#This Row],[data]])</f>
        <v>5</v>
      </c>
      <c r="F203">
        <f>IF(LEN(telefony[[#This Row],[nr]])=8,1,0)</f>
        <v>1</v>
      </c>
      <c r="G203">
        <f>IF(LEN(telefony[[#This Row],[nr]])=7,1,0)</f>
        <v>0</v>
      </c>
      <c r="H203" s="9">
        <f>IF(LEN(telefony[[#This Row],[nr]])&gt;=10,1,0)</f>
        <v>0</v>
      </c>
      <c r="I203" s="9" t="s">
        <v>70</v>
      </c>
      <c r="J203">
        <f>COUNTIF(telefony[nr],I203)</f>
        <v>2</v>
      </c>
      <c r="M203" t="str">
        <f>IF(LEN(telefony[[#This Row],[nr]])=7,telefony[[#This Row],[nr]],"")</f>
        <v/>
      </c>
      <c r="N203" t="str">
        <f>IF(LEN(telefony[[#This Row],[nr]])=8,telefony[[#This Row],[nr]],"")</f>
        <v>45948073</v>
      </c>
      <c r="V203" s="22" t="s">
        <v>1135</v>
      </c>
      <c r="W203" s="9">
        <v>0</v>
      </c>
    </row>
    <row r="204" spans="1:23" x14ac:dyDescent="0.3">
      <c r="A204" s="9" t="s">
        <v>39</v>
      </c>
      <c r="B204" s="1">
        <v>42921</v>
      </c>
      <c r="C204" s="2">
        <v>0.35829861111111111</v>
      </c>
      <c r="D204" s="2">
        <v>0.36826388888888889</v>
      </c>
      <c r="E204">
        <f>DAY(telefony[[#This Row],[data]])</f>
        <v>5</v>
      </c>
      <c r="F204">
        <f>IF(LEN(telefony[[#This Row],[nr]])=8,1,0)</f>
        <v>1</v>
      </c>
      <c r="G204">
        <f>IF(LEN(telefony[[#This Row],[nr]])=7,1,0)</f>
        <v>0</v>
      </c>
      <c r="H204" s="9">
        <f>IF(LEN(telefony[[#This Row],[nr]])&gt;=10,1,0)</f>
        <v>0</v>
      </c>
      <c r="I204" s="9" t="s">
        <v>1087</v>
      </c>
      <c r="J204">
        <f>COUNTIF(telefony[nr],I204)</f>
        <v>2</v>
      </c>
      <c r="M204" t="str">
        <f>IF(LEN(telefony[[#This Row],[nr]])=7,telefony[[#This Row],[nr]],"")</f>
        <v/>
      </c>
      <c r="N204" t="str">
        <f>IF(LEN(telefony[[#This Row],[nr]])=8,telefony[[#This Row],[nr]],"")</f>
        <v>73690742</v>
      </c>
      <c r="V204" s="22" t="s">
        <v>202</v>
      </c>
      <c r="W204" s="9">
        <v>0</v>
      </c>
    </row>
    <row r="205" spans="1:23" x14ac:dyDescent="0.3">
      <c r="A205" s="9" t="s">
        <v>172</v>
      </c>
      <c r="B205" s="1">
        <v>42921</v>
      </c>
      <c r="C205" s="2">
        <v>0.36261574074074077</v>
      </c>
      <c r="D205" s="2">
        <v>0.36730324074074072</v>
      </c>
      <c r="E205">
        <f>DAY(telefony[[#This Row],[data]])</f>
        <v>5</v>
      </c>
      <c r="F205">
        <f>IF(LEN(telefony[[#This Row],[nr]])=8,1,0)</f>
        <v>1</v>
      </c>
      <c r="G205">
        <f>IF(LEN(telefony[[#This Row],[nr]])=7,1,0)</f>
        <v>0</v>
      </c>
      <c r="H205" s="9">
        <f>IF(LEN(telefony[[#This Row],[nr]])&gt;=10,1,0)</f>
        <v>0</v>
      </c>
      <c r="I205" s="9" t="s">
        <v>513</v>
      </c>
      <c r="J205">
        <f>COUNTIF(telefony[nr],I205)</f>
        <v>2</v>
      </c>
      <c r="M205" t="str">
        <f>IF(LEN(telefony[[#This Row],[nr]])=7,telefony[[#This Row],[nr]],"")</f>
        <v/>
      </c>
      <c r="N205" t="str">
        <f>IF(LEN(telefony[[#This Row],[nr]])=8,telefony[[#This Row],[nr]],"")</f>
        <v>58037769</v>
      </c>
      <c r="V205" s="22" t="s">
        <v>576</v>
      </c>
      <c r="W205" s="9">
        <v>0</v>
      </c>
    </row>
    <row r="206" spans="1:23" x14ac:dyDescent="0.3">
      <c r="A206" s="9" t="s">
        <v>173</v>
      </c>
      <c r="B206" s="1">
        <v>42921</v>
      </c>
      <c r="C206" s="2">
        <v>0.36760416666666668</v>
      </c>
      <c r="D206" s="2">
        <v>0.37854166666666667</v>
      </c>
      <c r="E206">
        <f>DAY(telefony[[#This Row],[data]])</f>
        <v>5</v>
      </c>
      <c r="F206">
        <f>IF(LEN(telefony[[#This Row],[nr]])=8,1,0)</f>
        <v>0</v>
      </c>
      <c r="G206">
        <f>IF(LEN(telefony[[#This Row],[nr]])=7,1,0)</f>
        <v>1</v>
      </c>
      <c r="H206" s="9">
        <f>IF(LEN(telefony[[#This Row],[nr]])&gt;=10,1,0)</f>
        <v>0</v>
      </c>
      <c r="I206" s="9" t="s">
        <v>789</v>
      </c>
      <c r="J206">
        <f>COUNTIF(telefony[nr],I206)</f>
        <v>2</v>
      </c>
      <c r="M206" t="str">
        <f>IF(LEN(telefony[[#This Row],[nr]])=7,telefony[[#This Row],[nr]],"")</f>
        <v>3434934</v>
      </c>
      <c r="N206" t="str">
        <f>IF(LEN(telefony[[#This Row],[nr]])=8,telefony[[#This Row],[nr]],"")</f>
        <v/>
      </c>
      <c r="V206" s="22" t="s">
        <v>203</v>
      </c>
      <c r="W206" s="9">
        <v>0</v>
      </c>
    </row>
    <row r="207" spans="1:23" x14ac:dyDescent="0.3">
      <c r="A207" s="9" t="s">
        <v>174</v>
      </c>
      <c r="B207" s="1">
        <v>42921</v>
      </c>
      <c r="C207" s="2">
        <v>0.37008101851851855</v>
      </c>
      <c r="D207" s="2">
        <v>0.37175925925925923</v>
      </c>
      <c r="E207">
        <f>DAY(telefony[[#This Row],[data]])</f>
        <v>5</v>
      </c>
      <c r="F207">
        <f>IF(LEN(telefony[[#This Row],[nr]])=8,1,0)</f>
        <v>0</v>
      </c>
      <c r="G207">
        <f>IF(LEN(telefony[[#This Row],[nr]])=7,1,0)</f>
        <v>1</v>
      </c>
      <c r="H207" s="9">
        <f>IF(LEN(telefony[[#This Row],[nr]])&gt;=10,1,0)</f>
        <v>0</v>
      </c>
      <c r="I207" s="9" t="s">
        <v>18</v>
      </c>
      <c r="J207">
        <f>COUNTIF(telefony[nr],I207)</f>
        <v>2</v>
      </c>
      <c r="M207" t="str">
        <f>IF(LEN(telefony[[#This Row],[nr]])=7,telefony[[#This Row],[nr]],"")</f>
        <v>4963499</v>
      </c>
      <c r="N207" t="str">
        <f>IF(LEN(telefony[[#This Row],[nr]])=8,telefony[[#This Row],[nr]],"")</f>
        <v/>
      </c>
      <c r="V207" s="22" t="s">
        <v>1143</v>
      </c>
      <c r="W207" s="9">
        <v>0</v>
      </c>
    </row>
    <row r="208" spans="1:23" x14ac:dyDescent="0.3">
      <c r="A208" s="9" t="s">
        <v>175</v>
      </c>
      <c r="B208" s="1">
        <v>42921</v>
      </c>
      <c r="C208" s="2">
        <v>0.37361111111111112</v>
      </c>
      <c r="D208" s="2">
        <v>0.3772800925925926</v>
      </c>
      <c r="E208">
        <f>DAY(telefony[[#This Row],[data]])</f>
        <v>5</v>
      </c>
      <c r="F208">
        <f>IF(LEN(telefony[[#This Row],[nr]])=8,1,0)</f>
        <v>0</v>
      </c>
      <c r="G208">
        <f>IF(LEN(telefony[[#This Row],[nr]])=7,1,0)</f>
        <v>1</v>
      </c>
      <c r="H208" s="9">
        <f>IF(LEN(telefony[[#This Row],[nr]])&gt;=10,1,0)</f>
        <v>0</v>
      </c>
      <c r="I208" s="9" t="s">
        <v>798</v>
      </c>
      <c r="J208">
        <f>COUNTIF(telefony[nr],I208)</f>
        <v>2</v>
      </c>
      <c r="M208" t="str">
        <f>IF(LEN(telefony[[#This Row],[nr]])=7,telefony[[#This Row],[nr]],"")</f>
        <v>7904403</v>
      </c>
      <c r="N208" t="str">
        <f>IF(LEN(telefony[[#This Row],[nr]])=8,telefony[[#This Row],[nr]],"")</f>
        <v/>
      </c>
      <c r="V208" s="22" t="s">
        <v>1732</v>
      </c>
      <c r="W208" s="9">
        <v>0</v>
      </c>
    </row>
    <row r="209" spans="1:23" x14ac:dyDescent="0.3">
      <c r="A209" s="9" t="s">
        <v>176</v>
      </c>
      <c r="B209" s="1">
        <v>42921</v>
      </c>
      <c r="C209" s="2">
        <v>0.37711805555555555</v>
      </c>
      <c r="D209" s="2">
        <v>0.37886574074074075</v>
      </c>
      <c r="E209">
        <f>DAY(telefony[[#This Row],[data]])</f>
        <v>5</v>
      </c>
      <c r="F209">
        <f>IF(LEN(telefony[[#This Row],[nr]])=8,1,0)</f>
        <v>0</v>
      </c>
      <c r="G209">
        <f>IF(LEN(telefony[[#This Row],[nr]])=7,1,0)</f>
        <v>1</v>
      </c>
      <c r="H209" s="9">
        <f>IF(LEN(telefony[[#This Row],[nr]])&gt;=10,1,0)</f>
        <v>0</v>
      </c>
      <c r="I209" s="9" t="s">
        <v>296</v>
      </c>
      <c r="J209">
        <f>COUNTIF(telefony[nr],I209)</f>
        <v>2</v>
      </c>
      <c r="M209" t="str">
        <f>IF(LEN(telefony[[#This Row],[nr]])=7,telefony[[#This Row],[nr]],"")</f>
        <v>4389240</v>
      </c>
      <c r="N209" t="str">
        <f>IF(LEN(telefony[[#This Row],[nr]])=8,telefony[[#This Row],[nr]],"")</f>
        <v/>
      </c>
      <c r="V209" s="22" t="s">
        <v>37</v>
      </c>
      <c r="W209" s="9">
        <v>0</v>
      </c>
    </row>
    <row r="210" spans="1:23" x14ac:dyDescent="0.3">
      <c r="A210" s="9" t="s">
        <v>177</v>
      </c>
      <c r="B210" s="1">
        <v>42921</v>
      </c>
      <c r="C210" s="2">
        <v>0.38180555555555556</v>
      </c>
      <c r="D210" s="2">
        <v>0.39295138888888886</v>
      </c>
      <c r="E210">
        <f>DAY(telefony[[#This Row],[data]])</f>
        <v>5</v>
      </c>
      <c r="F210">
        <f>IF(LEN(telefony[[#This Row],[nr]])=8,1,0)</f>
        <v>1</v>
      </c>
      <c r="G210">
        <f>IF(LEN(telefony[[#This Row],[nr]])=7,1,0)</f>
        <v>0</v>
      </c>
      <c r="H210" s="9">
        <f>IF(LEN(telefony[[#This Row],[nr]])&gt;=10,1,0)</f>
        <v>0</v>
      </c>
      <c r="I210" s="9" t="s">
        <v>178</v>
      </c>
      <c r="J210">
        <f>COUNTIF(telefony[nr],I210)</f>
        <v>2</v>
      </c>
      <c r="M210" t="str">
        <f>IF(LEN(telefony[[#This Row],[nr]])=7,telefony[[#This Row],[nr]],"")</f>
        <v/>
      </c>
      <c r="N210" t="str">
        <f>IF(LEN(telefony[[#This Row],[nr]])=8,telefony[[#This Row],[nr]],"")</f>
        <v>68647339</v>
      </c>
      <c r="V210" s="22" t="s">
        <v>1819</v>
      </c>
      <c r="W210" s="9">
        <v>0</v>
      </c>
    </row>
    <row r="211" spans="1:23" x14ac:dyDescent="0.3">
      <c r="A211" s="9" t="s">
        <v>178</v>
      </c>
      <c r="B211" s="1">
        <v>42921</v>
      </c>
      <c r="C211" s="2">
        <v>0.38335648148148149</v>
      </c>
      <c r="D211" s="2">
        <v>0.38451388888888888</v>
      </c>
      <c r="E211">
        <f>DAY(telefony[[#This Row],[data]])</f>
        <v>5</v>
      </c>
      <c r="F211">
        <f>IF(LEN(telefony[[#This Row],[nr]])=8,1,0)</f>
        <v>0</v>
      </c>
      <c r="G211">
        <f>IF(LEN(telefony[[#This Row],[nr]])=7,1,0)</f>
        <v>1</v>
      </c>
      <c r="H211" s="9">
        <f>IF(LEN(telefony[[#This Row],[nr]])&gt;=10,1,0)</f>
        <v>0</v>
      </c>
      <c r="I211" s="9" t="s">
        <v>80</v>
      </c>
      <c r="J211">
        <f>COUNTIF(telefony[nr],I211)</f>
        <v>2</v>
      </c>
      <c r="M211" t="str">
        <f>IF(LEN(telefony[[#This Row],[nr]])=7,telefony[[#This Row],[nr]],"")</f>
        <v>8461631</v>
      </c>
      <c r="N211" t="str">
        <f>IF(LEN(telefony[[#This Row],[nr]])=8,telefony[[#This Row],[nr]],"")</f>
        <v/>
      </c>
      <c r="V211" s="22" t="s">
        <v>890</v>
      </c>
      <c r="W211" s="9">
        <v>0</v>
      </c>
    </row>
    <row r="212" spans="1:23" x14ac:dyDescent="0.3">
      <c r="A212" s="9" t="s">
        <v>179</v>
      </c>
      <c r="B212" s="1">
        <v>42921</v>
      </c>
      <c r="C212" s="2">
        <v>0.38633101851851853</v>
      </c>
      <c r="D212" s="2">
        <v>0.39391203703703703</v>
      </c>
      <c r="E212">
        <f>DAY(telefony[[#This Row],[data]])</f>
        <v>5</v>
      </c>
      <c r="F212">
        <f>IF(LEN(telefony[[#This Row],[nr]])=8,1,0)</f>
        <v>0</v>
      </c>
      <c r="G212">
        <f>IF(LEN(telefony[[#This Row],[nr]])=7,1,0)</f>
        <v>1</v>
      </c>
      <c r="H212" s="9">
        <f>IF(LEN(telefony[[#This Row],[nr]])&gt;=10,1,0)</f>
        <v>0</v>
      </c>
      <c r="I212" s="9" t="s">
        <v>1709</v>
      </c>
      <c r="J212">
        <f>COUNTIF(telefony[nr],I212)</f>
        <v>2</v>
      </c>
      <c r="M212" t="str">
        <f>IF(LEN(telefony[[#This Row],[nr]])=7,telefony[[#This Row],[nr]],"")</f>
        <v>3087246</v>
      </c>
      <c r="N212" t="str">
        <f>IF(LEN(telefony[[#This Row],[nr]])=8,telefony[[#This Row],[nr]],"")</f>
        <v/>
      </c>
      <c r="V212" s="22" t="s">
        <v>395</v>
      </c>
      <c r="W212" s="9">
        <v>0</v>
      </c>
    </row>
    <row r="213" spans="1:23" x14ac:dyDescent="0.3">
      <c r="A213" s="9" t="s">
        <v>180</v>
      </c>
      <c r="B213" s="1">
        <v>42921</v>
      </c>
      <c r="C213" s="2">
        <v>0.38976851851851851</v>
      </c>
      <c r="D213" s="2">
        <v>0.40090277777777777</v>
      </c>
      <c r="E213">
        <f>DAY(telefony[[#This Row],[data]])</f>
        <v>5</v>
      </c>
      <c r="F213">
        <f>IF(LEN(telefony[[#This Row],[nr]])=8,1,0)</f>
        <v>0</v>
      </c>
      <c r="G213">
        <f>IF(LEN(telefony[[#This Row],[nr]])=7,1,0)</f>
        <v>1</v>
      </c>
      <c r="H213" s="9">
        <f>IF(LEN(telefony[[#This Row],[nr]])&gt;=10,1,0)</f>
        <v>0</v>
      </c>
      <c r="I213" s="9" t="s">
        <v>293</v>
      </c>
      <c r="J213">
        <f>COUNTIF(telefony[nr],I213)</f>
        <v>2</v>
      </c>
      <c r="M213" t="str">
        <f>IF(LEN(telefony[[#This Row],[nr]])=7,telefony[[#This Row],[nr]],"")</f>
        <v>9321082</v>
      </c>
      <c r="N213" t="str">
        <f>IF(LEN(telefony[[#This Row],[nr]])=8,telefony[[#This Row],[nr]],"")</f>
        <v/>
      </c>
      <c r="V213" s="22" t="s">
        <v>253</v>
      </c>
      <c r="W213" s="9">
        <v>0</v>
      </c>
    </row>
    <row r="214" spans="1:23" x14ac:dyDescent="0.3">
      <c r="A214" s="9" t="s">
        <v>181</v>
      </c>
      <c r="B214" s="1">
        <v>42921</v>
      </c>
      <c r="C214" s="2">
        <v>0.39114583333333336</v>
      </c>
      <c r="D214" s="2">
        <v>0.39870370370370373</v>
      </c>
      <c r="E214">
        <f>DAY(telefony[[#This Row],[data]])</f>
        <v>5</v>
      </c>
      <c r="F214">
        <f>IF(LEN(telefony[[#This Row],[nr]])=8,1,0)</f>
        <v>0</v>
      </c>
      <c r="G214">
        <f>IF(LEN(telefony[[#This Row],[nr]])=7,1,0)</f>
        <v>0</v>
      </c>
      <c r="H214" s="9">
        <f>IF(LEN(telefony[[#This Row],[nr]])&gt;=10,1,0)</f>
        <v>1</v>
      </c>
      <c r="I214" s="9" t="s">
        <v>422</v>
      </c>
      <c r="J214">
        <f>COUNTIF(telefony[nr],I214)</f>
        <v>2</v>
      </c>
      <c r="M214" t="str">
        <f>IF(LEN(telefony[[#This Row],[nr]])=7,telefony[[#This Row],[nr]],"")</f>
        <v/>
      </c>
      <c r="N214" t="str">
        <f>IF(LEN(telefony[[#This Row],[nr]])=8,telefony[[#This Row],[nr]],"")</f>
        <v/>
      </c>
      <c r="V214" s="22" t="s">
        <v>311</v>
      </c>
      <c r="W214" s="9">
        <v>0</v>
      </c>
    </row>
    <row r="215" spans="1:23" x14ac:dyDescent="0.3">
      <c r="A215" s="9" t="s">
        <v>44</v>
      </c>
      <c r="B215" s="1">
        <v>42921</v>
      </c>
      <c r="C215" s="2">
        <v>0.3959375</v>
      </c>
      <c r="D215" s="2">
        <v>0.3982060185185185</v>
      </c>
      <c r="E215">
        <f>DAY(telefony[[#This Row],[data]])</f>
        <v>5</v>
      </c>
      <c r="F215">
        <f>IF(LEN(telefony[[#This Row],[nr]])=8,1,0)</f>
        <v>1</v>
      </c>
      <c r="G215">
        <f>IF(LEN(telefony[[#This Row],[nr]])=7,1,0)</f>
        <v>0</v>
      </c>
      <c r="H215" s="9">
        <f>IF(LEN(telefony[[#This Row],[nr]])&gt;=10,1,0)</f>
        <v>0</v>
      </c>
      <c r="I215" s="9" t="s">
        <v>1009</v>
      </c>
      <c r="J215">
        <f>COUNTIF(telefony[nr],I215)</f>
        <v>2</v>
      </c>
      <c r="M215" t="str">
        <f>IF(LEN(telefony[[#This Row],[nr]])=7,telefony[[#This Row],[nr]],"")</f>
        <v/>
      </c>
      <c r="N215" t="str">
        <f>IF(LEN(telefony[[#This Row],[nr]])=8,telefony[[#This Row],[nr]],"")</f>
        <v>13484133</v>
      </c>
      <c r="V215" s="22" t="s">
        <v>920</v>
      </c>
      <c r="W215" s="9">
        <v>0</v>
      </c>
    </row>
    <row r="216" spans="1:23" x14ac:dyDescent="0.3">
      <c r="A216" s="9" t="s">
        <v>182</v>
      </c>
      <c r="B216" s="1">
        <v>42921</v>
      </c>
      <c r="C216" s="2">
        <v>0.40074074074074073</v>
      </c>
      <c r="D216" s="2">
        <v>0.40766203703703702</v>
      </c>
      <c r="E216">
        <f>DAY(telefony[[#This Row],[data]])</f>
        <v>5</v>
      </c>
      <c r="F216">
        <f>IF(LEN(telefony[[#This Row],[nr]])=8,1,0)</f>
        <v>0</v>
      </c>
      <c r="G216">
        <f>IF(LEN(telefony[[#This Row],[nr]])=7,1,0)</f>
        <v>1</v>
      </c>
      <c r="H216" s="9">
        <f>IF(LEN(telefony[[#This Row],[nr]])&gt;=10,1,0)</f>
        <v>0</v>
      </c>
      <c r="I216" s="9" t="s">
        <v>294</v>
      </c>
      <c r="J216">
        <f>COUNTIF(telefony[nr],I216)</f>
        <v>2</v>
      </c>
      <c r="M216" t="str">
        <f>IF(LEN(telefony[[#This Row],[nr]])=7,telefony[[#This Row],[nr]],"")</f>
        <v>9610703</v>
      </c>
      <c r="N216" t="str">
        <f>IF(LEN(telefony[[#This Row],[nr]])=8,telefony[[#This Row],[nr]],"")</f>
        <v/>
      </c>
      <c r="V216" s="22" t="s">
        <v>617</v>
      </c>
      <c r="W216" s="9">
        <v>0</v>
      </c>
    </row>
    <row r="217" spans="1:23" x14ac:dyDescent="0.3">
      <c r="A217" s="9" t="s">
        <v>183</v>
      </c>
      <c r="B217" s="1">
        <v>42921</v>
      </c>
      <c r="C217" s="2">
        <v>0.40517361111111111</v>
      </c>
      <c r="D217" s="2">
        <v>0.41189814814814812</v>
      </c>
      <c r="E217">
        <f>DAY(telefony[[#This Row],[data]])</f>
        <v>5</v>
      </c>
      <c r="F217">
        <f>IF(LEN(telefony[[#This Row],[nr]])=8,1,0)</f>
        <v>0</v>
      </c>
      <c r="G217">
        <f>IF(LEN(telefony[[#This Row],[nr]])=7,1,0)</f>
        <v>1</v>
      </c>
      <c r="H217" s="9">
        <f>IF(LEN(telefony[[#This Row],[nr]])&gt;=10,1,0)</f>
        <v>0</v>
      </c>
      <c r="I217" s="9" t="s">
        <v>60</v>
      </c>
      <c r="J217">
        <f>COUNTIF(telefony[nr],I217)</f>
        <v>2</v>
      </c>
      <c r="M217" t="str">
        <f>IF(LEN(telefony[[#This Row],[nr]])=7,telefony[[#This Row],[nr]],"")</f>
        <v>7236035</v>
      </c>
      <c r="N217" t="str">
        <f>IF(LEN(telefony[[#This Row],[nr]])=8,telefony[[#This Row],[nr]],"")</f>
        <v/>
      </c>
      <c r="V217" s="22" t="s">
        <v>143</v>
      </c>
      <c r="W217" s="9">
        <v>0</v>
      </c>
    </row>
    <row r="218" spans="1:23" x14ac:dyDescent="0.3">
      <c r="A218" s="9" t="s">
        <v>183</v>
      </c>
      <c r="B218" s="1">
        <v>42921</v>
      </c>
      <c r="C218" s="2">
        <v>0.4089814814814815</v>
      </c>
      <c r="D218" s="2">
        <v>0.41927083333333331</v>
      </c>
      <c r="E218">
        <f>DAY(telefony[[#This Row],[data]])</f>
        <v>5</v>
      </c>
      <c r="F218">
        <f>IF(LEN(telefony[[#This Row],[nr]])=8,1,0)</f>
        <v>0</v>
      </c>
      <c r="G218">
        <f>IF(LEN(telefony[[#This Row],[nr]])=7,1,0)</f>
        <v>1</v>
      </c>
      <c r="H218" s="9">
        <f>IF(LEN(telefony[[#This Row],[nr]])&gt;=10,1,0)</f>
        <v>0</v>
      </c>
      <c r="I218" s="9" t="s">
        <v>1249</v>
      </c>
      <c r="J218">
        <f>COUNTIF(telefony[nr],I218)</f>
        <v>2</v>
      </c>
      <c r="M218" t="str">
        <f>IF(LEN(telefony[[#This Row],[nr]])=7,telefony[[#This Row],[nr]],"")</f>
        <v>7236035</v>
      </c>
      <c r="N218" t="str">
        <f>IF(LEN(telefony[[#This Row],[nr]])=8,telefony[[#This Row],[nr]],"")</f>
        <v/>
      </c>
      <c r="V218" s="22" t="s">
        <v>307</v>
      </c>
      <c r="W218" s="9">
        <v>0</v>
      </c>
    </row>
    <row r="219" spans="1:23" x14ac:dyDescent="0.3">
      <c r="A219" s="9" t="s">
        <v>184</v>
      </c>
      <c r="B219" s="1">
        <v>42921</v>
      </c>
      <c r="C219" s="2">
        <v>0.41393518518518518</v>
      </c>
      <c r="D219" s="2">
        <v>0.42075231481481479</v>
      </c>
      <c r="E219">
        <f>DAY(telefony[[#This Row],[data]])</f>
        <v>5</v>
      </c>
      <c r="F219">
        <f>IF(LEN(telefony[[#This Row],[nr]])=8,1,0)</f>
        <v>0</v>
      </c>
      <c r="G219">
        <f>IF(LEN(telefony[[#This Row],[nr]])=7,1,0)</f>
        <v>1</v>
      </c>
      <c r="H219" s="9">
        <f>IF(LEN(telefony[[#This Row],[nr]])&gt;=10,1,0)</f>
        <v>0</v>
      </c>
      <c r="I219" s="9" t="s">
        <v>954</v>
      </c>
      <c r="J219">
        <f>COUNTIF(telefony[nr],I219)</f>
        <v>2</v>
      </c>
      <c r="M219" t="str">
        <f>IF(LEN(telefony[[#This Row],[nr]])=7,telefony[[#This Row],[nr]],"")</f>
        <v>2675422</v>
      </c>
      <c r="N219" t="str">
        <f>IF(LEN(telefony[[#This Row],[nr]])=8,telefony[[#This Row],[nr]],"")</f>
        <v/>
      </c>
      <c r="V219" s="22" t="s">
        <v>1432</v>
      </c>
      <c r="W219" s="9">
        <v>0</v>
      </c>
    </row>
    <row r="220" spans="1:23" x14ac:dyDescent="0.3">
      <c r="A220" s="9" t="s">
        <v>185</v>
      </c>
      <c r="B220" s="1">
        <v>42921</v>
      </c>
      <c r="C220" s="2">
        <v>0.41749999999999998</v>
      </c>
      <c r="D220" s="2">
        <v>0.42891203703703706</v>
      </c>
      <c r="E220">
        <f>DAY(telefony[[#This Row],[data]])</f>
        <v>5</v>
      </c>
      <c r="F220">
        <f>IF(LEN(telefony[[#This Row],[nr]])=8,1,0)</f>
        <v>1</v>
      </c>
      <c r="G220">
        <f>IF(LEN(telefony[[#This Row],[nr]])=7,1,0)</f>
        <v>0</v>
      </c>
      <c r="H220" s="9">
        <f>IF(LEN(telefony[[#This Row],[nr]])&gt;=10,1,0)</f>
        <v>0</v>
      </c>
      <c r="I220" s="9" t="s">
        <v>336</v>
      </c>
      <c r="J220">
        <f>COUNTIF(telefony[nr],I220)</f>
        <v>2</v>
      </c>
      <c r="M220" t="str">
        <f>IF(LEN(telefony[[#This Row],[nr]])=7,telefony[[#This Row],[nr]],"")</f>
        <v/>
      </c>
      <c r="N220" t="str">
        <f>IF(LEN(telefony[[#This Row],[nr]])=8,telefony[[#This Row],[nr]],"")</f>
        <v>99056276</v>
      </c>
      <c r="V220" s="22" t="s">
        <v>777</v>
      </c>
      <c r="W220" s="9">
        <v>0</v>
      </c>
    </row>
    <row r="221" spans="1:23" x14ac:dyDescent="0.3">
      <c r="A221" s="9" t="s">
        <v>186</v>
      </c>
      <c r="B221" s="1">
        <v>42921</v>
      </c>
      <c r="C221" s="2">
        <v>0.41847222222222225</v>
      </c>
      <c r="D221" s="2">
        <v>0.42833333333333334</v>
      </c>
      <c r="E221">
        <f>DAY(telefony[[#This Row],[data]])</f>
        <v>5</v>
      </c>
      <c r="F221">
        <f>IF(LEN(telefony[[#This Row],[nr]])=8,1,0)</f>
        <v>0</v>
      </c>
      <c r="G221">
        <f>IF(LEN(telefony[[#This Row],[nr]])=7,1,0)</f>
        <v>1</v>
      </c>
      <c r="H221" s="9">
        <f>IF(LEN(telefony[[#This Row],[nr]])&gt;=10,1,0)</f>
        <v>0</v>
      </c>
      <c r="I221" s="9" t="s">
        <v>180</v>
      </c>
      <c r="J221">
        <f>COUNTIF(telefony[nr],I221)</f>
        <v>2</v>
      </c>
      <c r="M221" t="str">
        <f>IF(LEN(telefony[[#This Row],[nr]])=7,telefony[[#This Row],[nr]],"")</f>
        <v>1715377</v>
      </c>
      <c r="N221" t="str">
        <f>IF(LEN(telefony[[#This Row],[nr]])=8,telefony[[#This Row],[nr]],"")</f>
        <v/>
      </c>
      <c r="V221" s="22" t="s">
        <v>1026</v>
      </c>
      <c r="W221" s="9">
        <v>0</v>
      </c>
    </row>
    <row r="222" spans="1:23" x14ac:dyDescent="0.3">
      <c r="A222" s="9" t="s">
        <v>187</v>
      </c>
      <c r="B222" s="1">
        <v>42921</v>
      </c>
      <c r="C222" s="2">
        <v>0.42149305555555555</v>
      </c>
      <c r="D222" s="2">
        <v>0.42678240740740742</v>
      </c>
      <c r="E222">
        <f>DAY(telefony[[#This Row],[data]])</f>
        <v>5</v>
      </c>
      <c r="F222">
        <f>IF(LEN(telefony[[#This Row],[nr]])=8,1,0)</f>
        <v>0</v>
      </c>
      <c r="G222">
        <f>IF(LEN(telefony[[#This Row],[nr]])=7,1,0)</f>
        <v>0</v>
      </c>
      <c r="H222" s="9">
        <f>IF(LEN(telefony[[#This Row],[nr]])&gt;=10,1,0)</f>
        <v>1</v>
      </c>
      <c r="I222" s="9" t="s">
        <v>101</v>
      </c>
      <c r="J222">
        <f>COUNTIF(telefony[nr],I222)</f>
        <v>2</v>
      </c>
      <c r="M222" t="str">
        <f>IF(LEN(telefony[[#This Row],[nr]])=7,telefony[[#This Row],[nr]],"")</f>
        <v/>
      </c>
      <c r="N222" t="str">
        <f>IF(LEN(telefony[[#This Row],[nr]])=8,telefony[[#This Row],[nr]],"")</f>
        <v/>
      </c>
      <c r="V222" s="22" t="s">
        <v>1779</v>
      </c>
      <c r="W222" s="9">
        <v>0</v>
      </c>
    </row>
    <row r="223" spans="1:23" x14ac:dyDescent="0.3">
      <c r="A223" s="9" t="s">
        <v>188</v>
      </c>
      <c r="B223" s="1">
        <v>42921</v>
      </c>
      <c r="C223" s="2">
        <v>0.42168981481481482</v>
      </c>
      <c r="D223" s="2">
        <v>0.42326388888888888</v>
      </c>
      <c r="E223">
        <f>DAY(telefony[[#This Row],[data]])</f>
        <v>5</v>
      </c>
      <c r="F223">
        <f>IF(LEN(telefony[[#This Row],[nr]])=8,1,0)</f>
        <v>0</v>
      </c>
      <c r="G223">
        <f>IF(LEN(telefony[[#This Row],[nr]])=7,1,0)</f>
        <v>0</v>
      </c>
      <c r="H223" s="9">
        <f>IF(LEN(telefony[[#This Row],[nr]])&gt;=10,1,0)</f>
        <v>1</v>
      </c>
      <c r="I223" s="9" t="s">
        <v>87</v>
      </c>
      <c r="J223">
        <f>COUNTIF(telefony[nr],I223)</f>
        <v>2</v>
      </c>
      <c r="M223" t="str">
        <f>IF(LEN(telefony[[#This Row],[nr]])=7,telefony[[#This Row],[nr]],"")</f>
        <v/>
      </c>
      <c r="N223" t="str">
        <f>IF(LEN(telefony[[#This Row],[nr]])=8,telefony[[#This Row],[nr]],"")</f>
        <v/>
      </c>
      <c r="V223" s="22" t="s">
        <v>476</v>
      </c>
      <c r="W223" s="9">
        <v>0</v>
      </c>
    </row>
    <row r="224" spans="1:23" x14ac:dyDescent="0.3">
      <c r="A224" s="9" t="s">
        <v>189</v>
      </c>
      <c r="B224" s="1">
        <v>42921</v>
      </c>
      <c r="C224" s="2">
        <v>0.42202546296296295</v>
      </c>
      <c r="D224" s="2">
        <v>0.42905092592592592</v>
      </c>
      <c r="E224">
        <f>DAY(telefony[[#This Row],[data]])</f>
        <v>5</v>
      </c>
      <c r="F224">
        <f>IF(LEN(telefony[[#This Row],[nr]])=8,1,0)</f>
        <v>0</v>
      </c>
      <c r="G224">
        <f>IF(LEN(telefony[[#This Row],[nr]])=7,1,0)</f>
        <v>1</v>
      </c>
      <c r="H224" s="9">
        <f>IF(LEN(telefony[[#This Row],[nr]])&gt;=10,1,0)</f>
        <v>0</v>
      </c>
      <c r="I224" s="9" t="s">
        <v>1373</v>
      </c>
      <c r="J224">
        <f>COUNTIF(telefony[nr],I224)</f>
        <v>2</v>
      </c>
      <c r="M224" t="str">
        <f>IF(LEN(telefony[[#This Row],[nr]])=7,telefony[[#This Row],[nr]],"")</f>
        <v>9866373</v>
      </c>
      <c r="N224" t="str">
        <f>IF(LEN(telefony[[#This Row],[nr]])=8,telefony[[#This Row],[nr]],"")</f>
        <v/>
      </c>
      <c r="V224" s="22" t="s">
        <v>233</v>
      </c>
      <c r="W224" s="9">
        <v>0</v>
      </c>
    </row>
    <row r="225" spans="1:23" x14ac:dyDescent="0.3">
      <c r="A225" s="9" t="s">
        <v>190</v>
      </c>
      <c r="B225" s="1">
        <v>42921</v>
      </c>
      <c r="C225" s="2">
        <v>0.42313657407407407</v>
      </c>
      <c r="D225" s="2">
        <v>0.42508101851851854</v>
      </c>
      <c r="E225">
        <f>DAY(telefony[[#This Row],[data]])</f>
        <v>5</v>
      </c>
      <c r="F225">
        <f>IF(LEN(telefony[[#This Row],[nr]])=8,1,0)</f>
        <v>0</v>
      </c>
      <c r="G225">
        <f>IF(LEN(telefony[[#This Row],[nr]])=7,1,0)</f>
        <v>1</v>
      </c>
      <c r="H225" s="9">
        <f>IF(LEN(telefony[[#This Row],[nr]])&gt;=10,1,0)</f>
        <v>0</v>
      </c>
      <c r="I225" s="9" t="s">
        <v>578</v>
      </c>
      <c r="J225">
        <f>COUNTIF(telefony[nr],I225)</f>
        <v>2</v>
      </c>
      <c r="M225" t="str">
        <f>IF(LEN(telefony[[#This Row],[nr]])=7,telefony[[#This Row],[nr]],"")</f>
        <v>4526057</v>
      </c>
      <c r="N225" t="str">
        <f>IF(LEN(telefony[[#This Row],[nr]])=8,telefony[[#This Row],[nr]],"")</f>
        <v/>
      </c>
      <c r="V225" s="22" t="s">
        <v>1807</v>
      </c>
      <c r="W225" s="9">
        <v>0</v>
      </c>
    </row>
    <row r="226" spans="1:23" x14ac:dyDescent="0.3">
      <c r="A226" s="9" t="s">
        <v>191</v>
      </c>
      <c r="B226" s="1">
        <v>42921</v>
      </c>
      <c r="C226" s="2">
        <v>0.42357638888888888</v>
      </c>
      <c r="D226" s="2">
        <v>0.4253587962962963</v>
      </c>
      <c r="E226">
        <f>DAY(telefony[[#This Row],[data]])</f>
        <v>5</v>
      </c>
      <c r="F226">
        <f>IF(LEN(telefony[[#This Row],[nr]])=8,1,0)</f>
        <v>1</v>
      </c>
      <c r="G226">
        <f>IF(LEN(telefony[[#This Row],[nr]])=7,1,0)</f>
        <v>0</v>
      </c>
      <c r="H226" s="9">
        <f>IF(LEN(telefony[[#This Row],[nr]])&gt;=10,1,0)</f>
        <v>0</v>
      </c>
      <c r="I226" s="9" t="s">
        <v>442</v>
      </c>
      <c r="J226">
        <f>COUNTIF(telefony[nr],I226)</f>
        <v>2</v>
      </c>
      <c r="M226" t="str">
        <f>IF(LEN(telefony[[#This Row],[nr]])=7,telefony[[#This Row],[nr]],"")</f>
        <v/>
      </c>
      <c r="N226" t="str">
        <f>IF(LEN(telefony[[#This Row],[nr]])=8,telefony[[#This Row],[nr]],"")</f>
        <v>70786056</v>
      </c>
      <c r="V226" s="22" t="s">
        <v>65</v>
      </c>
      <c r="W226" s="9">
        <v>0</v>
      </c>
    </row>
    <row r="227" spans="1:23" x14ac:dyDescent="0.3">
      <c r="A227" s="9" t="s">
        <v>192</v>
      </c>
      <c r="B227" s="1">
        <v>42921</v>
      </c>
      <c r="C227" s="2">
        <v>0.4274074074074074</v>
      </c>
      <c r="D227" s="2">
        <v>0.43408564814814815</v>
      </c>
      <c r="E227">
        <f>DAY(telefony[[#This Row],[data]])</f>
        <v>5</v>
      </c>
      <c r="F227">
        <f>IF(LEN(telefony[[#This Row],[nr]])=8,1,0)</f>
        <v>0</v>
      </c>
      <c r="G227">
        <f>IF(LEN(telefony[[#This Row],[nr]])=7,1,0)</f>
        <v>1</v>
      </c>
      <c r="H227" s="9">
        <f>IF(LEN(telefony[[#This Row],[nr]])&gt;=10,1,0)</f>
        <v>0</v>
      </c>
      <c r="I227" s="9" t="s">
        <v>315</v>
      </c>
      <c r="J227">
        <f>COUNTIF(telefony[nr],I227)</f>
        <v>2</v>
      </c>
      <c r="M227" t="str">
        <f>IF(LEN(telefony[[#This Row],[nr]])=7,telefony[[#This Row],[nr]],"")</f>
        <v>9874705</v>
      </c>
      <c r="N227" t="str">
        <f>IF(LEN(telefony[[#This Row],[nr]])=8,telefony[[#This Row],[nr]],"")</f>
        <v/>
      </c>
      <c r="V227" s="22" t="s">
        <v>1424</v>
      </c>
      <c r="W227" s="9">
        <v>0</v>
      </c>
    </row>
    <row r="228" spans="1:23" x14ac:dyDescent="0.3">
      <c r="A228" s="9" t="s">
        <v>193</v>
      </c>
      <c r="B228" s="1">
        <v>42921</v>
      </c>
      <c r="C228" s="2">
        <v>0.43084490740740738</v>
      </c>
      <c r="D228" s="2">
        <v>0.43738425925925928</v>
      </c>
      <c r="E228">
        <f>DAY(telefony[[#This Row],[data]])</f>
        <v>5</v>
      </c>
      <c r="F228">
        <f>IF(LEN(telefony[[#This Row],[nr]])=8,1,0)</f>
        <v>0</v>
      </c>
      <c r="G228">
        <f>IF(LEN(telefony[[#This Row],[nr]])=7,1,0)</f>
        <v>1</v>
      </c>
      <c r="H228" s="9">
        <f>IF(LEN(telefony[[#This Row],[nr]])&gt;=10,1,0)</f>
        <v>0</v>
      </c>
      <c r="I228" s="9" t="s">
        <v>51</v>
      </c>
      <c r="J228">
        <f>COUNTIF(telefony[nr],I228)</f>
        <v>2</v>
      </c>
      <c r="M228" t="str">
        <f>IF(LEN(telefony[[#This Row],[nr]])=7,telefony[[#This Row],[nr]],"")</f>
        <v>2506618</v>
      </c>
      <c r="N228" t="str">
        <f>IF(LEN(telefony[[#This Row],[nr]])=8,telefony[[#This Row],[nr]],"")</f>
        <v/>
      </c>
      <c r="V228" s="22" t="s">
        <v>506</v>
      </c>
      <c r="W228" s="9">
        <v>0</v>
      </c>
    </row>
    <row r="229" spans="1:23" x14ac:dyDescent="0.3">
      <c r="A229" s="9" t="s">
        <v>30</v>
      </c>
      <c r="B229" s="1">
        <v>42921</v>
      </c>
      <c r="C229" s="2">
        <v>0.43234953703703705</v>
      </c>
      <c r="D229" s="2">
        <v>0.44233796296296296</v>
      </c>
      <c r="E229">
        <f>DAY(telefony[[#This Row],[data]])</f>
        <v>5</v>
      </c>
      <c r="F229">
        <f>IF(LEN(telefony[[#This Row],[nr]])=8,1,0)</f>
        <v>0</v>
      </c>
      <c r="G229">
        <f>IF(LEN(telefony[[#This Row],[nr]])=7,1,0)</f>
        <v>1</v>
      </c>
      <c r="H229" s="9">
        <f>IF(LEN(telefony[[#This Row],[nr]])&gt;=10,1,0)</f>
        <v>0</v>
      </c>
      <c r="I229" s="9" t="s">
        <v>483</v>
      </c>
      <c r="J229">
        <f>COUNTIF(telefony[nr],I229)</f>
        <v>2</v>
      </c>
      <c r="M229" t="str">
        <f>IF(LEN(telefony[[#This Row],[nr]])=7,telefony[[#This Row],[nr]],"")</f>
        <v>6312575</v>
      </c>
      <c r="N229" t="str">
        <f>IF(LEN(telefony[[#This Row],[nr]])=8,telefony[[#This Row],[nr]],"")</f>
        <v/>
      </c>
      <c r="V229" s="22" t="s">
        <v>1086</v>
      </c>
      <c r="W229" s="9">
        <v>0</v>
      </c>
    </row>
    <row r="230" spans="1:23" x14ac:dyDescent="0.3">
      <c r="A230" s="9" t="s">
        <v>194</v>
      </c>
      <c r="B230" s="1">
        <v>42921</v>
      </c>
      <c r="C230" s="2">
        <v>0.4362847222222222</v>
      </c>
      <c r="D230" s="2">
        <v>0.44714120370370369</v>
      </c>
      <c r="E230">
        <f>DAY(telefony[[#This Row],[data]])</f>
        <v>5</v>
      </c>
      <c r="F230">
        <f>IF(LEN(telefony[[#This Row],[nr]])=8,1,0)</f>
        <v>0</v>
      </c>
      <c r="G230">
        <f>IF(LEN(telefony[[#This Row],[nr]])=7,1,0)</f>
        <v>1</v>
      </c>
      <c r="H230" s="9">
        <f>IF(LEN(telefony[[#This Row],[nr]])&gt;=10,1,0)</f>
        <v>0</v>
      </c>
      <c r="I230" s="9" t="s">
        <v>781</v>
      </c>
      <c r="J230">
        <f>COUNTIF(telefony[nr],I230)</f>
        <v>2</v>
      </c>
      <c r="M230" t="str">
        <f>IF(LEN(telefony[[#This Row],[nr]])=7,telefony[[#This Row],[nr]],"")</f>
        <v>9620895</v>
      </c>
      <c r="N230" t="str">
        <f>IF(LEN(telefony[[#This Row],[nr]])=8,telefony[[#This Row],[nr]],"")</f>
        <v/>
      </c>
      <c r="V230" s="22" t="s">
        <v>1415</v>
      </c>
      <c r="W230" s="9">
        <v>0</v>
      </c>
    </row>
    <row r="231" spans="1:23" x14ac:dyDescent="0.3">
      <c r="A231" s="9" t="s">
        <v>195</v>
      </c>
      <c r="B231" s="1">
        <v>42921</v>
      </c>
      <c r="C231" s="2">
        <v>0.43898148148148147</v>
      </c>
      <c r="D231" s="2">
        <v>0.44800925925925927</v>
      </c>
      <c r="E231">
        <f>DAY(telefony[[#This Row],[data]])</f>
        <v>5</v>
      </c>
      <c r="F231">
        <f>IF(LEN(telefony[[#This Row],[nr]])=8,1,0)</f>
        <v>0</v>
      </c>
      <c r="G231">
        <f>IF(LEN(telefony[[#This Row],[nr]])=7,1,0)</f>
        <v>1</v>
      </c>
      <c r="H231" s="9">
        <f>IF(LEN(telefony[[#This Row],[nr]])&gt;=10,1,0)</f>
        <v>0</v>
      </c>
      <c r="I231" s="9" t="s">
        <v>351</v>
      </c>
      <c r="J231">
        <f>COUNTIF(telefony[nr],I231)</f>
        <v>2</v>
      </c>
      <c r="M231" t="str">
        <f>IF(LEN(telefony[[#This Row],[nr]])=7,telefony[[#This Row],[nr]],"")</f>
        <v>8187780</v>
      </c>
      <c r="N231" t="str">
        <f>IF(LEN(telefony[[#This Row],[nr]])=8,telefony[[#This Row],[nr]],"")</f>
        <v/>
      </c>
      <c r="V231" s="22" t="s">
        <v>1229</v>
      </c>
      <c r="W231" s="9">
        <v>0</v>
      </c>
    </row>
    <row r="232" spans="1:23" x14ac:dyDescent="0.3">
      <c r="A232" s="9" t="s">
        <v>196</v>
      </c>
      <c r="B232" s="1">
        <v>42921</v>
      </c>
      <c r="C232" s="2">
        <v>0.44148148148148147</v>
      </c>
      <c r="D232" s="2">
        <v>0.45222222222222225</v>
      </c>
      <c r="E232">
        <f>DAY(telefony[[#This Row],[data]])</f>
        <v>5</v>
      </c>
      <c r="F232">
        <f>IF(LEN(telefony[[#This Row],[nr]])=8,1,0)</f>
        <v>0</v>
      </c>
      <c r="G232">
        <f>IF(LEN(telefony[[#This Row],[nr]])=7,1,0)</f>
        <v>1</v>
      </c>
      <c r="H232" s="9">
        <f>IF(LEN(telefony[[#This Row],[nr]])&gt;=10,1,0)</f>
        <v>0</v>
      </c>
      <c r="I232" s="9" t="s">
        <v>958</v>
      </c>
      <c r="J232">
        <f>COUNTIF(telefony[nr],I232)</f>
        <v>2</v>
      </c>
      <c r="M232" t="str">
        <f>IF(LEN(telefony[[#This Row],[nr]])=7,telefony[[#This Row],[nr]],"")</f>
        <v>4176999</v>
      </c>
      <c r="N232" t="str">
        <f>IF(LEN(telefony[[#This Row],[nr]])=8,telefony[[#This Row],[nr]],"")</f>
        <v/>
      </c>
      <c r="V232" s="22" t="s">
        <v>1632</v>
      </c>
      <c r="W232" s="9">
        <v>0</v>
      </c>
    </row>
    <row r="233" spans="1:23" x14ac:dyDescent="0.3">
      <c r="A233" s="9" t="s">
        <v>197</v>
      </c>
      <c r="B233" s="1">
        <v>42921</v>
      </c>
      <c r="C233" s="2">
        <v>0.44383101851851853</v>
      </c>
      <c r="D233" s="2">
        <v>0.44697916666666665</v>
      </c>
      <c r="E233">
        <f>DAY(telefony[[#This Row],[data]])</f>
        <v>5</v>
      </c>
      <c r="F233">
        <f>IF(LEN(telefony[[#This Row],[nr]])=8,1,0)</f>
        <v>0</v>
      </c>
      <c r="G233">
        <f>IF(LEN(telefony[[#This Row],[nr]])=7,1,0)</f>
        <v>1</v>
      </c>
      <c r="H233" s="9">
        <f>IF(LEN(telefony[[#This Row],[nr]])&gt;=10,1,0)</f>
        <v>0</v>
      </c>
      <c r="I233" s="9" t="s">
        <v>690</v>
      </c>
      <c r="J233">
        <f>COUNTIF(telefony[nr],I233)</f>
        <v>2</v>
      </c>
      <c r="M233" t="str">
        <f>IF(LEN(telefony[[#This Row],[nr]])=7,telefony[[#This Row],[nr]],"")</f>
        <v>9937257</v>
      </c>
      <c r="N233" t="str">
        <f>IF(LEN(telefony[[#This Row],[nr]])=8,telefony[[#This Row],[nr]],"")</f>
        <v/>
      </c>
      <c r="V233" s="22" t="s">
        <v>88</v>
      </c>
      <c r="W233" s="9">
        <v>0</v>
      </c>
    </row>
    <row r="234" spans="1:23" x14ac:dyDescent="0.3">
      <c r="A234" s="9" t="s">
        <v>198</v>
      </c>
      <c r="B234" s="1">
        <v>42921</v>
      </c>
      <c r="C234" s="2">
        <v>0.44436342592592593</v>
      </c>
      <c r="D234" s="2">
        <v>0.45106481481481481</v>
      </c>
      <c r="E234">
        <f>DAY(telefony[[#This Row],[data]])</f>
        <v>5</v>
      </c>
      <c r="F234">
        <f>IF(LEN(telefony[[#This Row],[nr]])=8,1,0)</f>
        <v>0</v>
      </c>
      <c r="G234">
        <f>IF(LEN(telefony[[#This Row],[nr]])=7,1,0)</f>
        <v>1</v>
      </c>
      <c r="H234" s="9">
        <f>IF(LEN(telefony[[#This Row],[nr]])&gt;=10,1,0)</f>
        <v>0</v>
      </c>
      <c r="I234" s="9" t="s">
        <v>641</v>
      </c>
      <c r="J234">
        <f>COUNTIF(telefony[nr],I234)</f>
        <v>2</v>
      </c>
      <c r="M234" t="str">
        <f>IF(LEN(telefony[[#This Row],[nr]])=7,telefony[[#This Row],[nr]],"")</f>
        <v>4363716</v>
      </c>
      <c r="N234" t="str">
        <f>IF(LEN(telefony[[#This Row],[nr]])=8,telefony[[#This Row],[nr]],"")</f>
        <v/>
      </c>
      <c r="V234" s="22" t="s">
        <v>1535</v>
      </c>
      <c r="W234" s="9">
        <v>0</v>
      </c>
    </row>
    <row r="235" spans="1:23" x14ac:dyDescent="0.3">
      <c r="A235" s="9" t="s">
        <v>199</v>
      </c>
      <c r="B235" s="1">
        <v>42921</v>
      </c>
      <c r="C235" s="2">
        <v>0.44962962962962966</v>
      </c>
      <c r="D235" s="2">
        <v>0.45341435185185186</v>
      </c>
      <c r="E235">
        <f>DAY(telefony[[#This Row],[data]])</f>
        <v>5</v>
      </c>
      <c r="F235">
        <f>IF(LEN(telefony[[#This Row],[nr]])=8,1,0)</f>
        <v>1</v>
      </c>
      <c r="G235">
        <f>IF(LEN(telefony[[#This Row],[nr]])=7,1,0)</f>
        <v>0</v>
      </c>
      <c r="H235" s="9">
        <f>IF(LEN(telefony[[#This Row],[nr]])&gt;=10,1,0)</f>
        <v>0</v>
      </c>
      <c r="I235" s="9" t="s">
        <v>663</v>
      </c>
      <c r="J235">
        <f>COUNTIF(telefony[nr],I235)</f>
        <v>2</v>
      </c>
      <c r="M235" t="str">
        <f>IF(LEN(telefony[[#This Row],[nr]])=7,telefony[[#This Row],[nr]],"")</f>
        <v/>
      </c>
      <c r="N235" t="str">
        <f>IF(LEN(telefony[[#This Row],[nr]])=8,telefony[[#This Row],[nr]],"")</f>
        <v>96323047</v>
      </c>
      <c r="V235" s="22" t="s">
        <v>1309</v>
      </c>
      <c r="W235" s="9">
        <v>0</v>
      </c>
    </row>
    <row r="236" spans="1:23" x14ac:dyDescent="0.3">
      <c r="A236" s="9" t="s">
        <v>200</v>
      </c>
      <c r="B236" s="1">
        <v>42921</v>
      </c>
      <c r="C236" s="2">
        <v>0.45445601851851852</v>
      </c>
      <c r="D236" s="2">
        <v>0.455625</v>
      </c>
      <c r="E236">
        <f>DAY(telefony[[#This Row],[data]])</f>
        <v>5</v>
      </c>
      <c r="F236">
        <f>IF(LEN(telefony[[#This Row],[nr]])=8,1,0)</f>
        <v>0</v>
      </c>
      <c r="G236">
        <f>IF(LEN(telefony[[#This Row],[nr]])=7,1,0)</f>
        <v>1</v>
      </c>
      <c r="H236" s="9">
        <f>IF(LEN(telefony[[#This Row],[nr]])&gt;=10,1,0)</f>
        <v>0</v>
      </c>
      <c r="I236" s="9" t="s">
        <v>133</v>
      </c>
      <c r="J236">
        <f>COUNTIF(telefony[nr],I236)</f>
        <v>2</v>
      </c>
      <c r="M236" t="str">
        <f>IF(LEN(telefony[[#This Row],[nr]])=7,telefony[[#This Row],[nr]],"")</f>
        <v>2750193</v>
      </c>
      <c r="N236" t="str">
        <f>IF(LEN(telefony[[#This Row],[nr]])=8,telefony[[#This Row],[nr]],"")</f>
        <v/>
      </c>
      <c r="V236" s="22" t="s">
        <v>838</v>
      </c>
      <c r="W236" s="9">
        <v>0</v>
      </c>
    </row>
    <row r="237" spans="1:23" x14ac:dyDescent="0.3">
      <c r="A237" s="9" t="s">
        <v>201</v>
      </c>
      <c r="B237" s="1">
        <v>42921</v>
      </c>
      <c r="C237" s="2">
        <v>0.45565972222222223</v>
      </c>
      <c r="D237" s="2">
        <v>0.46090277777777777</v>
      </c>
      <c r="E237">
        <f>DAY(telefony[[#This Row],[data]])</f>
        <v>5</v>
      </c>
      <c r="F237">
        <f>IF(LEN(telefony[[#This Row],[nr]])=8,1,0)</f>
        <v>0</v>
      </c>
      <c r="G237">
        <f>IF(LEN(telefony[[#This Row],[nr]])=7,1,0)</f>
        <v>1</v>
      </c>
      <c r="H237" s="9">
        <f>IF(LEN(telefony[[#This Row],[nr]])&gt;=10,1,0)</f>
        <v>0</v>
      </c>
      <c r="I237" s="9" t="s">
        <v>670</v>
      </c>
      <c r="J237">
        <f>COUNTIF(telefony[nr],I237)</f>
        <v>2</v>
      </c>
      <c r="M237" t="str">
        <f>IF(LEN(telefony[[#This Row],[nr]])=7,telefony[[#This Row],[nr]],"")</f>
        <v>7973319</v>
      </c>
      <c r="N237" t="str">
        <f>IF(LEN(telefony[[#This Row],[nr]])=8,telefony[[#This Row],[nr]],"")</f>
        <v/>
      </c>
      <c r="V237" s="22" t="s">
        <v>999</v>
      </c>
      <c r="W237" s="9">
        <v>0</v>
      </c>
    </row>
    <row r="238" spans="1:23" x14ac:dyDescent="0.3">
      <c r="A238" s="9" t="s">
        <v>202</v>
      </c>
      <c r="B238" s="1">
        <v>42921</v>
      </c>
      <c r="C238" s="2">
        <v>0.45825231481481482</v>
      </c>
      <c r="D238" s="2">
        <v>0.46818287037037037</v>
      </c>
      <c r="E238">
        <f>DAY(telefony[[#This Row],[data]])</f>
        <v>5</v>
      </c>
      <c r="F238">
        <f>IF(LEN(telefony[[#This Row],[nr]])=8,1,0)</f>
        <v>0</v>
      </c>
      <c r="G238">
        <f>IF(LEN(telefony[[#This Row],[nr]])=7,1,0)</f>
        <v>1</v>
      </c>
      <c r="H238" s="9">
        <f>IF(LEN(telefony[[#This Row],[nr]])&gt;=10,1,0)</f>
        <v>0</v>
      </c>
      <c r="I238" s="9" t="s">
        <v>801</v>
      </c>
      <c r="J238">
        <f>COUNTIF(telefony[nr],I238)</f>
        <v>2</v>
      </c>
      <c r="M238" t="str">
        <f>IF(LEN(telefony[[#This Row],[nr]])=7,telefony[[#This Row],[nr]],"")</f>
        <v>1908394</v>
      </c>
      <c r="N238" t="str">
        <f>IF(LEN(telefony[[#This Row],[nr]])=8,telefony[[#This Row],[nr]],"")</f>
        <v/>
      </c>
      <c r="V238" s="22" t="s">
        <v>981</v>
      </c>
      <c r="W238" s="9">
        <v>0</v>
      </c>
    </row>
    <row r="239" spans="1:23" x14ac:dyDescent="0.3">
      <c r="A239" s="9" t="s">
        <v>203</v>
      </c>
      <c r="B239" s="1">
        <v>42921</v>
      </c>
      <c r="C239" s="2">
        <v>0.46032407407407405</v>
      </c>
      <c r="D239" s="2">
        <v>0.46797453703703706</v>
      </c>
      <c r="E239">
        <f>DAY(telefony[[#This Row],[data]])</f>
        <v>5</v>
      </c>
      <c r="F239">
        <f>IF(LEN(telefony[[#This Row],[nr]])=8,1,0)</f>
        <v>1</v>
      </c>
      <c r="G239">
        <f>IF(LEN(telefony[[#This Row],[nr]])=7,1,0)</f>
        <v>0</v>
      </c>
      <c r="H239" s="9">
        <f>IF(LEN(telefony[[#This Row],[nr]])&gt;=10,1,0)</f>
        <v>0</v>
      </c>
      <c r="I239" s="9" t="s">
        <v>86</v>
      </c>
      <c r="J239">
        <f>COUNTIF(telefony[nr],I239)</f>
        <v>2</v>
      </c>
      <c r="M239" t="str">
        <f>IF(LEN(telefony[[#This Row],[nr]])=7,telefony[[#This Row],[nr]],"")</f>
        <v/>
      </c>
      <c r="N239" t="str">
        <f>IF(LEN(telefony[[#This Row],[nr]])=8,telefony[[#This Row],[nr]],"")</f>
        <v>19116274</v>
      </c>
      <c r="V239" s="22" t="s">
        <v>1148</v>
      </c>
      <c r="W239" s="9">
        <v>0</v>
      </c>
    </row>
    <row r="240" spans="1:23" x14ac:dyDescent="0.3">
      <c r="A240" s="9" t="s">
        <v>204</v>
      </c>
      <c r="B240" s="1">
        <v>42921</v>
      </c>
      <c r="C240" s="2">
        <v>0.46460648148148148</v>
      </c>
      <c r="D240" s="2">
        <v>0.47087962962962965</v>
      </c>
      <c r="E240">
        <f>DAY(telefony[[#This Row],[data]])</f>
        <v>5</v>
      </c>
      <c r="F240">
        <f>IF(LEN(telefony[[#This Row],[nr]])=8,1,0)</f>
        <v>0</v>
      </c>
      <c r="G240">
        <f>IF(LEN(telefony[[#This Row],[nr]])=7,1,0)</f>
        <v>1</v>
      </c>
      <c r="H240" s="9">
        <f>IF(LEN(telefony[[#This Row],[nr]])&gt;=10,1,0)</f>
        <v>0</v>
      </c>
      <c r="I240" s="9" t="s">
        <v>1745</v>
      </c>
      <c r="J240">
        <f>COUNTIF(telefony[nr],I240)</f>
        <v>2</v>
      </c>
      <c r="M240" t="str">
        <f>IF(LEN(telefony[[#This Row],[nr]])=7,telefony[[#This Row],[nr]],"")</f>
        <v>1235622</v>
      </c>
      <c r="N240" t="str">
        <f>IF(LEN(telefony[[#This Row],[nr]])=8,telefony[[#This Row],[nr]],"")</f>
        <v/>
      </c>
      <c r="V240" s="22" t="s">
        <v>804</v>
      </c>
      <c r="W240" s="9">
        <v>0</v>
      </c>
    </row>
    <row r="241" spans="1:23" x14ac:dyDescent="0.3">
      <c r="A241" s="9" t="s">
        <v>37</v>
      </c>
      <c r="B241" s="1">
        <v>42921</v>
      </c>
      <c r="C241" s="2">
        <v>0.46751157407407407</v>
      </c>
      <c r="D241" s="2">
        <v>0.46879629629629632</v>
      </c>
      <c r="E241">
        <f>DAY(telefony[[#This Row],[data]])</f>
        <v>5</v>
      </c>
      <c r="F241">
        <f>IF(LEN(telefony[[#This Row],[nr]])=8,1,0)</f>
        <v>0</v>
      </c>
      <c r="G241">
        <f>IF(LEN(telefony[[#This Row],[nr]])=7,1,0)</f>
        <v>1</v>
      </c>
      <c r="H241" s="9">
        <f>IF(LEN(telefony[[#This Row],[nr]])&gt;=10,1,0)</f>
        <v>0</v>
      </c>
      <c r="I241" s="9" t="s">
        <v>1753</v>
      </c>
      <c r="J241">
        <f>COUNTIF(telefony[nr],I241)</f>
        <v>1</v>
      </c>
      <c r="M241" t="str">
        <f>IF(LEN(telefony[[#This Row],[nr]])=7,telefony[[#This Row],[nr]],"")</f>
        <v>1926053</v>
      </c>
      <c r="N241" t="str">
        <f>IF(LEN(telefony[[#This Row],[nr]])=8,telefony[[#This Row],[nr]],"")</f>
        <v/>
      </c>
      <c r="V241" s="22" t="s">
        <v>1597</v>
      </c>
      <c r="W241" s="9">
        <v>0</v>
      </c>
    </row>
    <row r="242" spans="1:23" x14ac:dyDescent="0.3">
      <c r="A242" s="9" t="s">
        <v>205</v>
      </c>
      <c r="B242" s="1">
        <v>42921</v>
      </c>
      <c r="C242" s="2">
        <v>0.47060185185185183</v>
      </c>
      <c r="D242" s="2">
        <v>0.47584490740740742</v>
      </c>
      <c r="E242">
        <f>DAY(telefony[[#This Row],[data]])</f>
        <v>5</v>
      </c>
      <c r="F242">
        <f>IF(LEN(telefony[[#This Row],[nr]])=8,1,0)</f>
        <v>0</v>
      </c>
      <c r="G242">
        <f>IF(LEN(telefony[[#This Row],[nr]])=7,1,0)</f>
        <v>1</v>
      </c>
      <c r="H242" s="9">
        <f>IF(LEN(telefony[[#This Row],[nr]])&gt;=10,1,0)</f>
        <v>0</v>
      </c>
      <c r="I242" s="9" t="s">
        <v>1042</v>
      </c>
      <c r="J242">
        <f>COUNTIF(telefony[nr],I242)</f>
        <v>1</v>
      </c>
      <c r="M242" t="str">
        <f>IF(LEN(telefony[[#This Row],[nr]])=7,telefony[[#This Row],[nr]],"")</f>
        <v>1458287</v>
      </c>
      <c r="N242" t="str">
        <f>IF(LEN(telefony[[#This Row],[nr]])=8,telefony[[#This Row],[nr]],"")</f>
        <v/>
      </c>
      <c r="V242" s="22" t="s">
        <v>285</v>
      </c>
      <c r="W242" s="9">
        <v>0</v>
      </c>
    </row>
    <row r="243" spans="1:23" x14ac:dyDescent="0.3">
      <c r="A243" s="9" t="s">
        <v>206</v>
      </c>
      <c r="B243" s="1">
        <v>42921</v>
      </c>
      <c r="C243" s="2">
        <v>0.47296296296296297</v>
      </c>
      <c r="D243" s="2">
        <v>0.47506944444444443</v>
      </c>
      <c r="E243">
        <f>DAY(telefony[[#This Row],[data]])</f>
        <v>5</v>
      </c>
      <c r="F243">
        <f>IF(LEN(telefony[[#This Row],[nr]])=8,1,0)</f>
        <v>0</v>
      </c>
      <c r="G243">
        <f>IF(LEN(telefony[[#This Row],[nr]])=7,1,0)</f>
        <v>0</v>
      </c>
      <c r="H243" s="9">
        <f>IF(LEN(telefony[[#This Row],[nr]])&gt;=10,1,0)</f>
        <v>1</v>
      </c>
      <c r="I243" s="9" t="s">
        <v>917</v>
      </c>
      <c r="J243">
        <f>COUNTIF(telefony[nr],I243)</f>
        <v>1</v>
      </c>
      <c r="M243" t="str">
        <f>IF(LEN(telefony[[#This Row],[nr]])=7,telefony[[#This Row],[nr]],"")</f>
        <v/>
      </c>
      <c r="N243" t="str">
        <f>IF(LEN(telefony[[#This Row],[nr]])=8,telefony[[#This Row],[nr]],"")</f>
        <v/>
      </c>
      <c r="V243" s="22" t="s">
        <v>1372</v>
      </c>
      <c r="W243" s="9">
        <v>0</v>
      </c>
    </row>
    <row r="244" spans="1:23" x14ac:dyDescent="0.3">
      <c r="A244" s="9" t="s">
        <v>207</v>
      </c>
      <c r="B244" s="1">
        <v>42921</v>
      </c>
      <c r="C244" s="2">
        <v>0.47431712962962963</v>
      </c>
      <c r="D244" s="2">
        <v>0.47746527777777775</v>
      </c>
      <c r="E244">
        <f>DAY(telefony[[#This Row],[data]])</f>
        <v>5</v>
      </c>
      <c r="F244">
        <f>IF(LEN(telefony[[#This Row],[nr]])=8,1,0)</f>
        <v>0</v>
      </c>
      <c r="G244">
        <f>IF(LEN(telefony[[#This Row],[nr]])=7,1,0)</f>
        <v>1</v>
      </c>
      <c r="H244" s="9">
        <f>IF(LEN(telefony[[#This Row],[nr]])&gt;=10,1,0)</f>
        <v>0</v>
      </c>
      <c r="I244" s="9" t="s">
        <v>1162</v>
      </c>
      <c r="J244">
        <f>COUNTIF(telefony[nr],I244)</f>
        <v>1</v>
      </c>
      <c r="M244" t="str">
        <f>IF(LEN(telefony[[#This Row],[nr]])=7,telefony[[#This Row],[nr]],"")</f>
        <v>8471021</v>
      </c>
      <c r="N244" t="str">
        <f>IF(LEN(telefony[[#This Row],[nr]])=8,telefony[[#This Row],[nr]],"")</f>
        <v/>
      </c>
      <c r="V244" s="22" t="s">
        <v>1757</v>
      </c>
      <c r="W244" s="9">
        <v>0</v>
      </c>
    </row>
    <row r="245" spans="1:23" x14ac:dyDescent="0.3">
      <c r="A245" s="9" t="s">
        <v>208</v>
      </c>
      <c r="B245" s="1">
        <v>42921</v>
      </c>
      <c r="C245" s="2">
        <v>0.47684027777777777</v>
      </c>
      <c r="D245" s="2">
        <v>0.4824074074074074</v>
      </c>
      <c r="E245">
        <f>DAY(telefony[[#This Row],[data]])</f>
        <v>5</v>
      </c>
      <c r="F245">
        <f>IF(LEN(telefony[[#This Row],[nr]])=8,1,0)</f>
        <v>0</v>
      </c>
      <c r="G245">
        <f>IF(LEN(telefony[[#This Row],[nr]])=7,1,0)</f>
        <v>1</v>
      </c>
      <c r="H245" s="9">
        <f>IF(LEN(telefony[[#This Row],[nr]])&gt;=10,1,0)</f>
        <v>0</v>
      </c>
      <c r="I245" s="9" t="s">
        <v>1645</v>
      </c>
      <c r="J245">
        <f>COUNTIF(telefony[nr],I245)</f>
        <v>1</v>
      </c>
      <c r="M245" t="str">
        <f>IF(LEN(telefony[[#This Row],[nr]])=7,telefony[[#This Row],[nr]],"")</f>
        <v>4039284</v>
      </c>
      <c r="N245" t="str">
        <f>IF(LEN(telefony[[#This Row],[nr]])=8,telefony[[#This Row],[nr]],"")</f>
        <v/>
      </c>
      <c r="V245" s="22" t="s">
        <v>20</v>
      </c>
      <c r="W245" s="9">
        <v>0</v>
      </c>
    </row>
    <row r="246" spans="1:23" x14ac:dyDescent="0.3">
      <c r="A246" s="9" t="s">
        <v>209</v>
      </c>
      <c r="B246" s="1">
        <v>42921</v>
      </c>
      <c r="C246" s="2">
        <v>0.47972222222222222</v>
      </c>
      <c r="D246" s="2">
        <v>0.48660879629629628</v>
      </c>
      <c r="E246">
        <f>DAY(telefony[[#This Row],[data]])</f>
        <v>5</v>
      </c>
      <c r="F246">
        <f>IF(LEN(telefony[[#This Row],[nr]])=8,1,0)</f>
        <v>0</v>
      </c>
      <c r="G246">
        <f>IF(LEN(telefony[[#This Row],[nr]])=7,1,0)</f>
        <v>1</v>
      </c>
      <c r="H246" s="9">
        <f>IF(LEN(telefony[[#This Row],[nr]])&gt;=10,1,0)</f>
        <v>0</v>
      </c>
      <c r="I246" s="9" t="s">
        <v>1830</v>
      </c>
      <c r="J246">
        <f>COUNTIF(telefony[nr],I246)</f>
        <v>1</v>
      </c>
      <c r="M246" t="str">
        <f>IF(LEN(telefony[[#This Row],[nr]])=7,telefony[[#This Row],[nr]],"")</f>
        <v>3177370</v>
      </c>
      <c r="N246" t="str">
        <f>IF(LEN(telefony[[#This Row],[nr]])=8,telefony[[#This Row],[nr]],"")</f>
        <v/>
      </c>
      <c r="V246" s="22" t="s">
        <v>537</v>
      </c>
      <c r="W246" s="9">
        <v>0</v>
      </c>
    </row>
    <row r="247" spans="1:23" x14ac:dyDescent="0.3">
      <c r="A247" s="9" t="s">
        <v>183</v>
      </c>
      <c r="B247" s="1">
        <v>42921</v>
      </c>
      <c r="C247" s="2">
        <v>0.48149305555555555</v>
      </c>
      <c r="D247" s="2">
        <v>0.48582175925925924</v>
      </c>
      <c r="E247">
        <f>DAY(telefony[[#This Row],[data]])</f>
        <v>5</v>
      </c>
      <c r="F247">
        <f>IF(LEN(telefony[[#This Row],[nr]])=8,1,0)</f>
        <v>0</v>
      </c>
      <c r="G247">
        <f>IF(LEN(telefony[[#This Row],[nr]])=7,1,0)</f>
        <v>1</v>
      </c>
      <c r="H247" s="9">
        <f>IF(LEN(telefony[[#This Row],[nr]])&gt;=10,1,0)</f>
        <v>0</v>
      </c>
      <c r="I247" s="9" t="s">
        <v>1837</v>
      </c>
      <c r="J247">
        <f>COUNTIF(telefony[nr],I247)</f>
        <v>1</v>
      </c>
      <c r="M247" t="str">
        <f>IF(LEN(telefony[[#This Row],[nr]])=7,telefony[[#This Row],[nr]],"")</f>
        <v>7236035</v>
      </c>
      <c r="N247" t="str">
        <f>IF(LEN(telefony[[#This Row],[nr]])=8,telefony[[#This Row],[nr]],"")</f>
        <v/>
      </c>
      <c r="V247" s="22" t="s">
        <v>627</v>
      </c>
      <c r="W247" s="9">
        <v>0</v>
      </c>
    </row>
    <row r="248" spans="1:23" x14ac:dyDescent="0.3">
      <c r="A248" s="9" t="s">
        <v>210</v>
      </c>
      <c r="B248" s="1">
        <v>42921</v>
      </c>
      <c r="C248" s="2">
        <v>0.48554398148148148</v>
      </c>
      <c r="D248" s="2">
        <v>0.49553240740740739</v>
      </c>
      <c r="E248">
        <f>DAY(telefony[[#This Row],[data]])</f>
        <v>5</v>
      </c>
      <c r="F248">
        <f>IF(LEN(telefony[[#This Row],[nr]])=8,1,0)</f>
        <v>0</v>
      </c>
      <c r="G248">
        <f>IF(LEN(telefony[[#This Row],[nr]])=7,1,0)</f>
        <v>1</v>
      </c>
      <c r="H248" s="9">
        <f>IF(LEN(telefony[[#This Row],[nr]])&gt;=10,1,0)</f>
        <v>0</v>
      </c>
      <c r="I248" s="9" t="s">
        <v>1215</v>
      </c>
      <c r="J248">
        <f>COUNTIF(telefony[nr],I248)</f>
        <v>1</v>
      </c>
      <c r="M248" t="str">
        <f>IF(LEN(telefony[[#This Row],[nr]])=7,telefony[[#This Row],[nr]],"")</f>
        <v>6689117</v>
      </c>
      <c r="N248" t="str">
        <f>IF(LEN(telefony[[#This Row],[nr]])=8,telefony[[#This Row],[nr]],"")</f>
        <v/>
      </c>
      <c r="V248" s="22" t="s">
        <v>1479</v>
      </c>
      <c r="W248" s="9">
        <v>0</v>
      </c>
    </row>
    <row r="249" spans="1:23" x14ac:dyDescent="0.3">
      <c r="A249" s="9" t="s">
        <v>211</v>
      </c>
      <c r="B249" s="1">
        <v>42921</v>
      </c>
      <c r="C249" s="2">
        <v>0.4871875</v>
      </c>
      <c r="D249" s="2">
        <v>0.49509259259259258</v>
      </c>
      <c r="E249">
        <f>DAY(telefony[[#This Row],[data]])</f>
        <v>5</v>
      </c>
      <c r="F249">
        <f>IF(LEN(telefony[[#This Row],[nr]])=8,1,0)</f>
        <v>0</v>
      </c>
      <c r="G249">
        <f>IF(LEN(telefony[[#This Row],[nr]])=7,1,0)</f>
        <v>1</v>
      </c>
      <c r="H249" s="9">
        <f>IF(LEN(telefony[[#This Row],[nr]])&gt;=10,1,0)</f>
        <v>0</v>
      </c>
      <c r="I249" s="9" t="s">
        <v>1582</v>
      </c>
      <c r="J249">
        <f>COUNTIF(telefony[nr],I249)</f>
        <v>1</v>
      </c>
      <c r="M249" t="str">
        <f>IF(LEN(telefony[[#This Row],[nr]])=7,telefony[[#This Row],[nr]],"")</f>
        <v>4824267</v>
      </c>
      <c r="N249" t="str">
        <f>IF(LEN(telefony[[#This Row],[nr]])=8,telefony[[#This Row],[nr]],"")</f>
        <v/>
      </c>
      <c r="V249" s="22" t="s">
        <v>698</v>
      </c>
      <c r="W249" s="9">
        <v>0</v>
      </c>
    </row>
    <row r="250" spans="1:23" x14ac:dyDescent="0.3">
      <c r="A250" s="9" t="s">
        <v>212</v>
      </c>
      <c r="B250" s="1">
        <v>42921</v>
      </c>
      <c r="C250" s="2">
        <v>0.48873842592592592</v>
      </c>
      <c r="D250" s="2">
        <v>0.49131944444444442</v>
      </c>
      <c r="E250">
        <f>DAY(telefony[[#This Row],[data]])</f>
        <v>5</v>
      </c>
      <c r="F250">
        <f>IF(LEN(telefony[[#This Row],[nr]])=8,1,0)</f>
        <v>0</v>
      </c>
      <c r="G250">
        <f>IF(LEN(telefony[[#This Row],[nr]])=7,1,0)</f>
        <v>1</v>
      </c>
      <c r="H250" s="9">
        <f>IF(LEN(telefony[[#This Row],[nr]])&gt;=10,1,0)</f>
        <v>0</v>
      </c>
      <c r="I250" s="9" t="s">
        <v>1642</v>
      </c>
      <c r="J250">
        <f>COUNTIF(telefony[nr],I250)</f>
        <v>1</v>
      </c>
      <c r="M250" t="str">
        <f>IF(LEN(telefony[[#This Row],[nr]])=7,telefony[[#This Row],[nr]],"")</f>
        <v>6978234</v>
      </c>
      <c r="N250" t="str">
        <f>IF(LEN(telefony[[#This Row],[nr]])=8,telefony[[#This Row],[nr]],"")</f>
        <v/>
      </c>
      <c r="V250" s="22" t="s">
        <v>1520</v>
      </c>
      <c r="W250" s="9">
        <v>0</v>
      </c>
    </row>
    <row r="251" spans="1:23" x14ac:dyDescent="0.3">
      <c r="A251" s="9" t="s">
        <v>213</v>
      </c>
      <c r="B251" s="1">
        <v>42921</v>
      </c>
      <c r="C251" s="2">
        <v>0.49149305555555556</v>
      </c>
      <c r="D251" s="2">
        <v>0.49283564814814818</v>
      </c>
      <c r="E251">
        <f>DAY(telefony[[#This Row],[data]])</f>
        <v>5</v>
      </c>
      <c r="F251">
        <f>IF(LEN(telefony[[#This Row],[nr]])=8,1,0)</f>
        <v>0</v>
      </c>
      <c r="G251">
        <f>IF(LEN(telefony[[#This Row],[nr]])=7,1,0)</f>
        <v>1</v>
      </c>
      <c r="H251" s="9">
        <f>IF(LEN(telefony[[#This Row],[nr]])&gt;=10,1,0)</f>
        <v>0</v>
      </c>
      <c r="I251" s="9" t="s">
        <v>1212</v>
      </c>
      <c r="J251">
        <f>COUNTIF(telefony[nr],I251)</f>
        <v>1</v>
      </c>
      <c r="M251" t="str">
        <f>IF(LEN(telefony[[#This Row],[nr]])=7,telefony[[#This Row],[nr]],"")</f>
        <v>2158377</v>
      </c>
      <c r="N251" t="str">
        <f>IF(LEN(telefony[[#This Row],[nr]])=8,telefony[[#This Row],[nr]],"")</f>
        <v/>
      </c>
      <c r="V251" s="22" t="s">
        <v>1612</v>
      </c>
      <c r="W251" s="9">
        <v>0</v>
      </c>
    </row>
    <row r="252" spans="1:23" x14ac:dyDescent="0.3">
      <c r="A252" s="9" t="s">
        <v>214</v>
      </c>
      <c r="B252" s="1">
        <v>42921</v>
      </c>
      <c r="C252" s="2">
        <v>0.49336805555555557</v>
      </c>
      <c r="D252" s="2">
        <v>0.49403935185185183</v>
      </c>
      <c r="E252">
        <f>DAY(telefony[[#This Row],[data]])</f>
        <v>5</v>
      </c>
      <c r="F252">
        <f>IF(LEN(telefony[[#This Row],[nr]])=8,1,0)</f>
        <v>1</v>
      </c>
      <c r="G252">
        <f>IF(LEN(telefony[[#This Row],[nr]])=7,1,0)</f>
        <v>0</v>
      </c>
      <c r="H252" s="9">
        <f>IF(LEN(telefony[[#This Row],[nr]])&gt;=10,1,0)</f>
        <v>0</v>
      </c>
      <c r="I252" s="9" t="s">
        <v>580</v>
      </c>
      <c r="J252">
        <f>COUNTIF(telefony[nr],I252)</f>
        <v>1</v>
      </c>
      <c r="M252" t="str">
        <f>IF(LEN(telefony[[#This Row],[nr]])=7,telefony[[#This Row],[nr]],"")</f>
        <v/>
      </c>
      <c r="N252" t="str">
        <f>IF(LEN(telefony[[#This Row],[nr]])=8,telefony[[#This Row],[nr]],"")</f>
        <v>73970924</v>
      </c>
      <c r="V252" s="22" t="s">
        <v>1706</v>
      </c>
      <c r="W252" s="9">
        <v>0</v>
      </c>
    </row>
    <row r="253" spans="1:23" x14ac:dyDescent="0.3">
      <c r="A253" s="9" t="s">
        <v>215</v>
      </c>
      <c r="B253" s="1">
        <v>42921</v>
      </c>
      <c r="C253" s="2">
        <v>0.49571759259259257</v>
      </c>
      <c r="D253" s="2">
        <v>0.50516203703703699</v>
      </c>
      <c r="E253">
        <f>DAY(telefony[[#This Row],[data]])</f>
        <v>5</v>
      </c>
      <c r="F253">
        <f>IF(LEN(telefony[[#This Row],[nr]])=8,1,0)</f>
        <v>0</v>
      </c>
      <c r="G253">
        <f>IF(LEN(telefony[[#This Row],[nr]])=7,1,0)</f>
        <v>1</v>
      </c>
      <c r="H253" s="9">
        <f>IF(LEN(telefony[[#This Row],[nr]])&gt;=10,1,0)</f>
        <v>0</v>
      </c>
      <c r="I253" s="9" t="s">
        <v>787</v>
      </c>
      <c r="J253">
        <f>COUNTIF(telefony[nr],I253)</f>
        <v>1</v>
      </c>
      <c r="M253" t="str">
        <f>IF(LEN(telefony[[#This Row],[nr]])=7,telefony[[#This Row],[nr]],"")</f>
        <v>6927270</v>
      </c>
      <c r="N253" t="str">
        <f>IF(LEN(telefony[[#This Row],[nr]])=8,telefony[[#This Row],[nr]],"")</f>
        <v/>
      </c>
      <c r="V253" s="22" t="s">
        <v>1337</v>
      </c>
      <c r="W253" s="9">
        <v>0</v>
      </c>
    </row>
    <row r="254" spans="1:23" x14ac:dyDescent="0.3">
      <c r="A254" s="9" t="s">
        <v>216</v>
      </c>
      <c r="B254" s="1">
        <v>42921</v>
      </c>
      <c r="C254" s="2">
        <v>0.49596064814814816</v>
      </c>
      <c r="D254" s="2">
        <v>0.49886574074074075</v>
      </c>
      <c r="E254">
        <f>DAY(telefony[[#This Row],[data]])</f>
        <v>5</v>
      </c>
      <c r="F254">
        <f>IF(LEN(telefony[[#This Row],[nr]])=8,1,0)</f>
        <v>0</v>
      </c>
      <c r="G254">
        <f>IF(LEN(telefony[[#This Row],[nr]])=7,1,0)</f>
        <v>0</v>
      </c>
      <c r="H254" s="9">
        <f>IF(LEN(telefony[[#This Row],[nr]])&gt;=10,1,0)</f>
        <v>1</v>
      </c>
      <c r="I254" s="9" t="s">
        <v>1781</v>
      </c>
      <c r="J254">
        <f>COUNTIF(telefony[nr],I254)</f>
        <v>1</v>
      </c>
      <c r="M254" t="str">
        <f>IF(LEN(telefony[[#This Row],[nr]])=7,telefony[[#This Row],[nr]],"")</f>
        <v/>
      </c>
      <c r="N254" t="str">
        <f>IF(LEN(telefony[[#This Row],[nr]])=8,telefony[[#This Row],[nr]],"")</f>
        <v/>
      </c>
      <c r="V254" s="22" t="s">
        <v>823</v>
      </c>
      <c r="W254" s="9">
        <v>0</v>
      </c>
    </row>
    <row r="255" spans="1:23" x14ac:dyDescent="0.3">
      <c r="A255" s="9" t="s">
        <v>217</v>
      </c>
      <c r="B255" s="1">
        <v>42921</v>
      </c>
      <c r="C255" s="2">
        <v>0.50134259259259262</v>
      </c>
      <c r="D255" s="2">
        <v>0.50873842592592589</v>
      </c>
      <c r="E255">
        <f>DAY(telefony[[#This Row],[data]])</f>
        <v>5</v>
      </c>
      <c r="F255">
        <f>IF(LEN(telefony[[#This Row],[nr]])=8,1,0)</f>
        <v>0</v>
      </c>
      <c r="G255">
        <f>IF(LEN(telefony[[#This Row],[nr]])=7,1,0)</f>
        <v>1</v>
      </c>
      <c r="H255" s="9">
        <f>IF(LEN(telefony[[#This Row],[nr]])&gt;=10,1,0)</f>
        <v>0</v>
      </c>
      <c r="I255" s="9" t="s">
        <v>912</v>
      </c>
      <c r="J255">
        <f>COUNTIF(telefony[nr],I255)</f>
        <v>1</v>
      </c>
      <c r="M255" t="str">
        <f>IF(LEN(telefony[[#This Row],[nr]])=7,telefony[[#This Row],[nr]],"")</f>
        <v>1579531</v>
      </c>
      <c r="N255" t="str">
        <f>IF(LEN(telefony[[#This Row],[nr]])=8,telefony[[#This Row],[nr]],"")</f>
        <v/>
      </c>
      <c r="V255" s="22" t="s">
        <v>1051</v>
      </c>
      <c r="W255" s="9">
        <v>0</v>
      </c>
    </row>
    <row r="256" spans="1:23" x14ac:dyDescent="0.3">
      <c r="A256" s="9" t="s">
        <v>218</v>
      </c>
      <c r="B256" s="1">
        <v>42921</v>
      </c>
      <c r="C256" s="2">
        <v>0.50179398148148147</v>
      </c>
      <c r="D256" s="2">
        <v>0.50248842592592591</v>
      </c>
      <c r="E256">
        <f>DAY(telefony[[#This Row],[data]])</f>
        <v>5</v>
      </c>
      <c r="F256">
        <f>IF(LEN(telefony[[#This Row],[nr]])=8,1,0)</f>
        <v>0</v>
      </c>
      <c r="G256">
        <f>IF(LEN(telefony[[#This Row],[nr]])=7,1,0)</f>
        <v>1</v>
      </c>
      <c r="H256" s="9">
        <f>IF(LEN(telefony[[#This Row],[nr]])&gt;=10,1,0)</f>
        <v>0</v>
      </c>
      <c r="I256" s="9" t="s">
        <v>1693</v>
      </c>
      <c r="J256">
        <f>COUNTIF(telefony[nr],I256)</f>
        <v>1</v>
      </c>
      <c r="M256" t="str">
        <f>IF(LEN(telefony[[#This Row],[nr]])=7,telefony[[#This Row],[nr]],"")</f>
        <v>9593481</v>
      </c>
      <c r="N256" t="str">
        <f>IF(LEN(telefony[[#This Row],[nr]])=8,telefony[[#This Row],[nr]],"")</f>
        <v/>
      </c>
      <c r="V256" s="22" t="s">
        <v>108</v>
      </c>
      <c r="W256" s="9">
        <v>0</v>
      </c>
    </row>
    <row r="257" spans="1:23" x14ac:dyDescent="0.3">
      <c r="A257" s="9" t="s">
        <v>219</v>
      </c>
      <c r="B257" s="1">
        <v>42921</v>
      </c>
      <c r="C257" s="2">
        <v>0.50288194444444445</v>
      </c>
      <c r="D257" s="2">
        <v>0.51248842592592592</v>
      </c>
      <c r="E257">
        <f>DAY(telefony[[#This Row],[data]])</f>
        <v>5</v>
      </c>
      <c r="F257">
        <f>IF(LEN(telefony[[#This Row],[nr]])=8,1,0)</f>
        <v>0</v>
      </c>
      <c r="G257">
        <f>IF(LEN(telefony[[#This Row],[nr]])=7,1,0)</f>
        <v>1</v>
      </c>
      <c r="H257" s="9">
        <f>IF(LEN(telefony[[#This Row],[nr]])&gt;=10,1,0)</f>
        <v>0</v>
      </c>
      <c r="I257" s="9" t="s">
        <v>74</v>
      </c>
      <c r="J257">
        <f>COUNTIF(telefony[nr],I257)</f>
        <v>1</v>
      </c>
      <c r="M257" t="str">
        <f>IF(LEN(telefony[[#This Row],[nr]])=7,telefony[[#This Row],[nr]],"")</f>
        <v>6657074</v>
      </c>
      <c r="N257" t="str">
        <f>IF(LEN(telefony[[#This Row],[nr]])=8,telefony[[#This Row],[nr]],"")</f>
        <v/>
      </c>
      <c r="V257" s="22" t="s">
        <v>213</v>
      </c>
      <c r="W257" s="9">
        <v>0</v>
      </c>
    </row>
    <row r="258" spans="1:23" x14ac:dyDescent="0.3">
      <c r="A258" s="9" t="s">
        <v>24</v>
      </c>
      <c r="B258" s="1">
        <v>42921</v>
      </c>
      <c r="C258" s="2">
        <v>0.50457175925925923</v>
      </c>
      <c r="D258" s="2">
        <v>0.51533564814814814</v>
      </c>
      <c r="E258">
        <f>DAY(telefony[[#This Row],[data]])</f>
        <v>5</v>
      </c>
      <c r="F258">
        <f>IF(LEN(telefony[[#This Row],[nr]])=8,1,0)</f>
        <v>0</v>
      </c>
      <c r="G258">
        <f>IF(LEN(telefony[[#This Row],[nr]])=7,1,0)</f>
        <v>1</v>
      </c>
      <c r="H258" s="9">
        <f>IF(LEN(telefony[[#This Row],[nr]])&gt;=10,1,0)</f>
        <v>0</v>
      </c>
      <c r="I258" s="9" t="s">
        <v>1311</v>
      </c>
      <c r="J258">
        <f>COUNTIF(telefony[nr],I258)</f>
        <v>1</v>
      </c>
      <c r="M258" t="str">
        <f>IF(LEN(telefony[[#This Row],[nr]])=7,telefony[[#This Row],[nr]],"")</f>
        <v>1488369</v>
      </c>
      <c r="N258" t="str">
        <f>IF(LEN(telefony[[#This Row],[nr]])=8,telefony[[#This Row],[nr]],"")</f>
        <v/>
      </c>
      <c r="V258" s="22" t="s">
        <v>1675</v>
      </c>
      <c r="W258" s="9">
        <v>0</v>
      </c>
    </row>
    <row r="259" spans="1:23" x14ac:dyDescent="0.3">
      <c r="A259" s="9" t="s">
        <v>220</v>
      </c>
      <c r="B259" s="1">
        <v>42921</v>
      </c>
      <c r="C259" s="2">
        <v>0.51026620370370368</v>
      </c>
      <c r="D259" s="2">
        <v>0.51557870370370373</v>
      </c>
      <c r="E259">
        <f>DAY(telefony[[#This Row],[data]])</f>
        <v>5</v>
      </c>
      <c r="F259">
        <f>IF(LEN(telefony[[#This Row],[nr]])=8,1,0)</f>
        <v>0</v>
      </c>
      <c r="G259">
        <f>IF(LEN(telefony[[#This Row],[nr]])=7,1,0)</f>
        <v>1</v>
      </c>
      <c r="H259" s="9">
        <f>IF(LEN(telefony[[#This Row],[nr]])&gt;=10,1,0)</f>
        <v>0</v>
      </c>
      <c r="I259" s="9" t="s">
        <v>1603</v>
      </c>
      <c r="J259">
        <f>COUNTIF(telefony[nr],I259)</f>
        <v>1</v>
      </c>
      <c r="M259" t="str">
        <f>IF(LEN(telefony[[#This Row],[nr]])=7,telefony[[#This Row],[nr]],"")</f>
        <v>1797960</v>
      </c>
      <c r="N259" t="str">
        <f>IF(LEN(telefony[[#This Row],[nr]])=8,telefony[[#This Row],[nr]],"")</f>
        <v/>
      </c>
      <c r="V259" s="22" t="s">
        <v>500</v>
      </c>
      <c r="W259" s="9">
        <v>0</v>
      </c>
    </row>
    <row r="260" spans="1:23" x14ac:dyDescent="0.3">
      <c r="A260" s="9" t="s">
        <v>221</v>
      </c>
      <c r="B260" s="1">
        <v>42921</v>
      </c>
      <c r="C260" s="2">
        <v>0.51388888888888884</v>
      </c>
      <c r="D260" s="2">
        <v>0.51673611111111106</v>
      </c>
      <c r="E260">
        <f>DAY(telefony[[#This Row],[data]])</f>
        <v>5</v>
      </c>
      <c r="F260">
        <f>IF(LEN(telefony[[#This Row],[nr]])=8,1,0)</f>
        <v>1</v>
      </c>
      <c r="G260">
        <f>IF(LEN(telefony[[#This Row],[nr]])=7,1,0)</f>
        <v>0</v>
      </c>
      <c r="H260" s="9">
        <f>IF(LEN(telefony[[#This Row],[nr]])&gt;=10,1,0)</f>
        <v>0</v>
      </c>
      <c r="I260" s="9" t="s">
        <v>1181</v>
      </c>
      <c r="J260">
        <f>COUNTIF(telefony[nr],I260)</f>
        <v>1</v>
      </c>
      <c r="M260" t="str">
        <f>IF(LEN(telefony[[#This Row],[nr]])=7,telefony[[#This Row],[nr]],"")</f>
        <v/>
      </c>
      <c r="N260" t="str">
        <f>IF(LEN(telefony[[#This Row],[nr]])=8,telefony[[#This Row],[nr]],"")</f>
        <v>65923776</v>
      </c>
      <c r="V260" s="22" t="s">
        <v>1550</v>
      </c>
      <c r="W260" s="9">
        <v>0</v>
      </c>
    </row>
    <row r="261" spans="1:23" x14ac:dyDescent="0.3">
      <c r="A261" s="9" t="s">
        <v>222</v>
      </c>
      <c r="B261" s="1">
        <v>42921</v>
      </c>
      <c r="C261" s="2">
        <v>0.51827546296296301</v>
      </c>
      <c r="D261" s="2">
        <v>0.51986111111111111</v>
      </c>
      <c r="E261">
        <f>DAY(telefony[[#This Row],[data]])</f>
        <v>5</v>
      </c>
      <c r="F261">
        <f>IF(LEN(telefony[[#This Row],[nr]])=8,1,0)</f>
        <v>0</v>
      </c>
      <c r="G261">
        <f>IF(LEN(telefony[[#This Row],[nr]])=7,1,0)</f>
        <v>1</v>
      </c>
      <c r="H261" s="9">
        <f>IF(LEN(telefony[[#This Row],[nr]])&gt;=10,1,0)</f>
        <v>0</v>
      </c>
      <c r="I261" s="9" t="s">
        <v>525</v>
      </c>
      <c r="J261">
        <f>COUNTIF(telefony[nr],I261)</f>
        <v>1</v>
      </c>
      <c r="M261" t="str">
        <f>IF(LEN(telefony[[#This Row],[nr]])=7,telefony[[#This Row],[nr]],"")</f>
        <v>3407358</v>
      </c>
      <c r="N261" t="str">
        <f>IF(LEN(telefony[[#This Row],[nr]])=8,telefony[[#This Row],[nr]],"")</f>
        <v/>
      </c>
      <c r="V261" s="22" t="s">
        <v>256</v>
      </c>
      <c r="W261" s="9">
        <v>0</v>
      </c>
    </row>
    <row r="262" spans="1:23" x14ac:dyDescent="0.3">
      <c r="A262" s="9" t="s">
        <v>223</v>
      </c>
      <c r="B262" s="1">
        <v>42921</v>
      </c>
      <c r="C262" s="2">
        <v>0.51884259259259258</v>
      </c>
      <c r="D262" s="2">
        <v>0.52637731481481487</v>
      </c>
      <c r="E262">
        <f>DAY(telefony[[#This Row],[data]])</f>
        <v>5</v>
      </c>
      <c r="F262">
        <f>IF(LEN(telefony[[#This Row],[nr]])=8,1,0)</f>
        <v>0</v>
      </c>
      <c r="G262">
        <f>IF(LEN(telefony[[#This Row],[nr]])=7,1,0)</f>
        <v>1</v>
      </c>
      <c r="H262" s="9">
        <f>IF(LEN(telefony[[#This Row],[nr]])&gt;=10,1,0)</f>
        <v>0</v>
      </c>
      <c r="I262" s="9" t="s">
        <v>626</v>
      </c>
      <c r="J262">
        <f>COUNTIF(telefony[nr],I262)</f>
        <v>1</v>
      </c>
      <c r="M262" t="str">
        <f>IF(LEN(telefony[[#This Row],[nr]])=7,telefony[[#This Row],[nr]],"")</f>
        <v>1887758</v>
      </c>
      <c r="N262" t="str">
        <f>IF(LEN(telefony[[#This Row],[nr]])=8,telefony[[#This Row],[nr]],"")</f>
        <v/>
      </c>
      <c r="V262" s="22" t="s">
        <v>1469</v>
      </c>
      <c r="W262" s="9">
        <v>0</v>
      </c>
    </row>
    <row r="263" spans="1:23" x14ac:dyDescent="0.3">
      <c r="A263" s="9" t="s">
        <v>224</v>
      </c>
      <c r="B263" s="1">
        <v>42921</v>
      </c>
      <c r="C263" s="2">
        <v>0.5242013888888889</v>
      </c>
      <c r="D263" s="2">
        <v>0.53452546296296299</v>
      </c>
      <c r="E263">
        <f>DAY(telefony[[#This Row],[data]])</f>
        <v>5</v>
      </c>
      <c r="F263">
        <f>IF(LEN(telefony[[#This Row],[nr]])=8,1,0)</f>
        <v>0</v>
      </c>
      <c r="G263">
        <f>IF(LEN(telefony[[#This Row],[nr]])=7,1,0)</f>
        <v>1</v>
      </c>
      <c r="H263" s="9">
        <f>IF(LEN(telefony[[#This Row],[nr]])&gt;=10,1,0)</f>
        <v>0</v>
      </c>
      <c r="I263" s="9" t="s">
        <v>1405</v>
      </c>
      <c r="J263">
        <f>COUNTIF(telefony[nr],I263)</f>
        <v>1</v>
      </c>
      <c r="M263" t="str">
        <f>IF(LEN(telefony[[#This Row],[nr]])=7,telefony[[#This Row],[nr]],"")</f>
        <v>9983997</v>
      </c>
      <c r="N263" t="str">
        <f>IF(LEN(telefony[[#This Row],[nr]])=8,telefony[[#This Row],[nr]],"")</f>
        <v/>
      </c>
      <c r="V263" s="22" t="s">
        <v>1255</v>
      </c>
      <c r="W263" s="9">
        <v>0</v>
      </c>
    </row>
    <row r="264" spans="1:23" x14ac:dyDescent="0.3">
      <c r="A264" s="9" t="s">
        <v>4</v>
      </c>
      <c r="B264" s="1">
        <v>42921</v>
      </c>
      <c r="C264" s="2">
        <v>0.5250231481481481</v>
      </c>
      <c r="D264" s="2">
        <v>0.5264699074074074</v>
      </c>
      <c r="E264">
        <f>DAY(telefony[[#This Row],[data]])</f>
        <v>5</v>
      </c>
      <c r="F264">
        <f>IF(LEN(telefony[[#This Row],[nr]])=8,1,0)</f>
        <v>0</v>
      </c>
      <c r="G264">
        <f>IF(LEN(telefony[[#This Row],[nr]])=7,1,0)</f>
        <v>1</v>
      </c>
      <c r="H264" s="9">
        <f>IF(LEN(telefony[[#This Row],[nr]])&gt;=10,1,0)</f>
        <v>0</v>
      </c>
      <c r="I264" s="9" t="s">
        <v>959</v>
      </c>
      <c r="J264">
        <f>COUNTIF(telefony[nr],I264)</f>
        <v>1</v>
      </c>
      <c r="M264" t="str">
        <f>IF(LEN(telefony[[#This Row],[nr]])=7,telefony[[#This Row],[nr]],"")</f>
        <v>3539762</v>
      </c>
      <c r="N264" t="str">
        <f>IF(LEN(telefony[[#This Row],[nr]])=8,telefony[[#This Row],[nr]],"")</f>
        <v/>
      </c>
      <c r="V264" s="22" t="s">
        <v>1677</v>
      </c>
      <c r="W264" s="9">
        <v>0</v>
      </c>
    </row>
    <row r="265" spans="1:23" x14ac:dyDescent="0.3">
      <c r="A265" s="9" t="s">
        <v>225</v>
      </c>
      <c r="B265" s="1">
        <v>42921</v>
      </c>
      <c r="C265" s="2">
        <v>0.52607638888888886</v>
      </c>
      <c r="D265" s="2">
        <v>0.52662037037037035</v>
      </c>
      <c r="E265">
        <f>DAY(telefony[[#This Row],[data]])</f>
        <v>5</v>
      </c>
      <c r="F265">
        <f>IF(LEN(telefony[[#This Row],[nr]])=8,1,0)</f>
        <v>1</v>
      </c>
      <c r="G265">
        <f>IF(LEN(telefony[[#This Row],[nr]])=7,1,0)</f>
        <v>0</v>
      </c>
      <c r="H265" s="9">
        <f>IF(LEN(telefony[[#This Row],[nr]])&gt;=10,1,0)</f>
        <v>0</v>
      </c>
      <c r="I265" s="9" t="s">
        <v>270</v>
      </c>
      <c r="J265">
        <f>COUNTIF(telefony[nr],I265)</f>
        <v>1</v>
      </c>
      <c r="M265" t="str">
        <f>IF(LEN(telefony[[#This Row],[nr]])=7,telefony[[#This Row],[nr]],"")</f>
        <v/>
      </c>
      <c r="N265" t="str">
        <f>IF(LEN(telefony[[#This Row],[nr]])=8,telefony[[#This Row],[nr]],"")</f>
        <v>58067439</v>
      </c>
      <c r="V265" s="22" t="s">
        <v>1685</v>
      </c>
      <c r="W265" s="9">
        <v>0</v>
      </c>
    </row>
    <row r="266" spans="1:23" x14ac:dyDescent="0.3">
      <c r="A266" s="9" t="s">
        <v>226</v>
      </c>
      <c r="B266" s="1">
        <v>42921</v>
      </c>
      <c r="C266" s="2">
        <v>0.52811342592592592</v>
      </c>
      <c r="D266" s="2">
        <v>0.53195601851851848</v>
      </c>
      <c r="E266">
        <f>DAY(telefony[[#This Row],[data]])</f>
        <v>5</v>
      </c>
      <c r="F266">
        <f>IF(LEN(telefony[[#This Row],[nr]])=8,1,0)</f>
        <v>0</v>
      </c>
      <c r="G266">
        <f>IF(LEN(telefony[[#This Row],[nr]])=7,1,0)</f>
        <v>0</v>
      </c>
      <c r="H266" s="9">
        <f>IF(LEN(telefony[[#This Row],[nr]])&gt;=10,1,0)</f>
        <v>1</v>
      </c>
      <c r="I266" s="9" t="s">
        <v>1327</v>
      </c>
      <c r="J266">
        <f>COUNTIF(telefony[nr],I266)</f>
        <v>1</v>
      </c>
      <c r="M266" t="str">
        <f>IF(LEN(telefony[[#This Row],[nr]])=7,telefony[[#This Row],[nr]],"")</f>
        <v/>
      </c>
      <c r="N266" t="str">
        <f>IF(LEN(telefony[[#This Row],[nr]])=8,telefony[[#This Row],[nr]],"")</f>
        <v/>
      </c>
      <c r="V266" s="22" t="s">
        <v>1697</v>
      </c>
      <c r="W266" s="9">
        <v>0</v>
      </c>
    </row>
    <row r="267" spans="1:23" x14ac:dyDescent="0.3">
      <c r="A267" s="9" t="s">
        <v>227</v>
      </c>
      <c r="B267" s="1">
        <v>42921</v>
      </c>
      <c r="C267" s="2">
        <v>0.53233796296296299</v>
      </c>
      <c r="D267" s="2">
        <v>0.54116898148148151</v>
      </c>
      <c r="E267">
        <f>DAY(telefony[[#This Row],[data]])</f>
        <v>5</v>
      </c>
      <c r="F267">
        <f>IF(LEN(telefony[[#This Row],[nr]])=8,1,0)</f>
        <v>0</v>
      </c>
      <c r="G267">
        <f>IF(LEN(telefony[[#This Row],[nr]])=7,1,0)</f>
        <v>1</v>
      </c>
      <c r="H267" s="9">
        <f>IF(LEN(telefony[[#This Row],[nr]])&gt;=10,1,0)</f>
        <v>0</v>
      </c>
      <c r="I267" s="9" t="s">
        <v>1538</v>
      </c>
      <c r="J267">
        <f>COUNTIF(telefony[nr],I267)</f>
        <v>1</v>
      </c>
      <c r="M267" t="str">
        <f>IF(LEN(telefony[[#This Row],[nr]])=7,telefony[[#This Row],[nr]],"")</f>
        <v>9803006</v>
      </c>
      <c r="N267" t="str">
        <f>IF(LEN(telefony[[#This Row],[nr]])=8,telefony[[#This Row],[nr]],"")</f>
        <v/>
      </c>
      <c r="V267" s="22" t="s">
        <v>639</v>
      </c>
      <c r="W267" s="9">
        <v>0</v>
      </c>
    </row>
    <row r="268" spans="1:23" x14ac:dyDescent="0.3">
      <c r="A268" s="9" t="s">
        <v>228</v>
      </c>
      <c r="B268" s="1">
        <v>42921</v>
      </c>
      <c r="C268" s="2">
        <v>0.53372685185185187</v>
      </c>
      <c r="D268" s="2">
        <v>0.53991898148148143</v>
      </c>
      <c r="E268">
        <f>DAY(telefony[[#This Row],[data]])</f>
        <v>5</v>
      </c>
      <c r="F268">
        <f>IF(LEN(telefony[[#This Row],[nr]])=8,1,0)</f>
        <v>0</v>
      </c>
      <c r="G268">
        <f>IF(LEN(telefony[[#This Row],[nr]])=7,1,0)</f>
        <v>1</v>
      </c>
      <c r="H268" s="9">
        <f>IF(LEN(telefony[[#This Row],[nr]])&gt;=10,1,0)</f>
        <v>0</v>
      </c>
      <c r="I268" s="9" t="s">
        <v>1088</v>
      </c>
      <c r="J268">
        <f>COUNTIF(telefony[nr],I268)</f>
        <v>1</v>
      </c>
      <c r="M268" t="str">
        <f>IF(LEN(telefony[[#This Row],[nr]])=7,telefony[[#This Row],[nr]],"")</f>
        <v>5312081</v>
      </c>
      <c r="N268" t="str">
        <f>IF(LEN(telefony[[#This Row],[nr]])=8,telefony[[#This Row],[nr]],"")</f>
        <v/>
      </c>
      <c r="V268" s="22" t="s">
        <v>328</v>
      </c>
      <c r="W268" s="9">
        <v>0</v>
      </c>
    </row>
    <row r="269" spans="1:23" x14ac:dyDescent="0.3">
      <c r="A269" s="9" t="s">
        <v>229</v>
      </c>
      <c r="B269" s="1">
        <v>42921</v>
      </c>
      <c r="C269" s="2">
        <v>0.53607638888888887</v>
      </c>
      <c r="D269" s="2">
        <v>0.54104166666666664</v>
      </c>
      <c r="E269">
        <f>DAY(telefony[[#This Row],[data]])</f>
        <v>5</v>
      </c>
      <c r="F269">
        <f>IF(LEN(telefony[[#This Row],[nr]])=8,1,0)</f>
        <v>0</v>
      </c>
      <c r="G269">
        <f>IF(LEN(telefony[[#This Row],[nr]])=7,1,0)</f>
        <v>1</v>
      </c>
      <c r="H269" s="9">
        <f>IF(LEN(telefony[[#This Row],[nr]])&gt;=10,1,0)</f>
        <v>0</v>
      </c>
      <c r="I269" s="9" t="s">
        <v>1639</v>
      </c>
      <c r="J269">
        <f>COUNTIF(telefony[nr],I269)</f>
        <v>1</v>
      </c>
      <c r="M269" t="str">
        <f>IF(LEN(telefony[[#This Row],[nr]])=7,telefony[[#This Row],[nr]],"")</f>
        <v>7114306</v>
      </c>
      <c r="N269" t="str">
        <f>IF(LEN(telefony[[#This Row],[nr]])=8,telefony[[#This Row],[nr]],"")</f>
        <v/>
      </c>
      <c r="V269" s="22" t="s">
        <v>188</v>
      </c>
      <c r="W269" s="9">
        <v>0</v>
      </c>
    </row>
    <row r="270" spans="1:23" x14ac:dyDescent="0.3">
      <c r="A270" s="9" t="s">
        <v>230</v>
      </c>
      <c r="B270" s="1">
        <v>42921</v>
      </c>
      <c r="C270" s="2">
        <v>0.53850694444444447</v>
      </c>
      <c r="D270" s="2">
        <v>0.53944444444444439</v>
      </c>
      <c r="E270">
        <f>DAY(telefony[[#This Row],[data]])</f>
        <v>5</v>
      </c>
      <c r="F270">
        <f>IF(LEN(telefony[[#This Row],[nr]])=8,1,0)</f>
        <v>0</v>
      </c>
      <c r="G270">
        <f>IF(LEN(telefony[[#This Row],[nr]])=7,1,0)</f>
        <v>1</v>
      </c>
      <c r="H270" s="9">
        <f>IF(LEN(telefony[[#This Row],[nr]])&gt;=10,1,0)</f>
        <v>0</v>
      </c>
      <c r="I270" s="9" t="s">
        <v>1258</v>
      </c>
      <c r="J270">
        <f>COUNTIF(telefony[nr],I270)</f>
        <v>1</v>
      </c>
      <c r="M270" t="str">
        <f>IF(LEN(telefony[[#This Row],[nr]])=7,telefony[[#This Row],[nr]],"")</f>
        <v>7594764</v>
      </c>
      <c r="N270" t="str">
        <f>IF(LEN(telefony[[#This Row],[nr]])=8,telefony[[#This Row],[nr]],"")</f>
        <v/>
      </c>
      <c r="V270" s="22" t="s">
        <v>1312</v>
      </c>
      <c r="W270" s="9">
        <v>0</v>
      </c>
    </row>
    <row r="271" spans="1:23" x14ac:dyDescent="0.3">
      <c r="A271" s="9" t="s">
        <v>231</v>
      </c>
      <c r="B271" s="1">
        <v>42921</v>
      </c>
      <c r="C271" s="2">
        <v>0.54194444444444445</v>
      </c>
      <c r="D271" s="2">
        <v>0.54666666666666663</v>
      </c>
      <c r="E271">
        <f>DAY(telefony[[#This Row],[data]])</f>
        <v>5</v>
      </c>
      <c r="F271">
        <f>IF(LEN(telefony[[#This Row],[nr]])=8,1,0)</f>
        <v>0</v>
      </c>
      <c r="G271">
        <f>IF(LEN(telefony[[#This Row],[nr]])=7,1,0)</f>
        <v>1</v>
      </c>
      <c r="H271" s="9">
        <f>IF(LEN(telefony[[#This Row],[nr]])&gt;=10,1,0)</f>
        <v>0</v>
      </c>
      <c r="I271" s="9" t="s">
        <v>1578</v>
      </c>
      <c r="J271">
        <f>COUNTIF(telefony[nr],I271)</f>
        <v>1</v>
      </c>
      <c r="M271" t="str">
        <f>IF(LEN(telefony[[#This Row],[nr]])=7,telefony[[#This Row],[nr]],"")</f>
        <v>3004571</v>
      </c>
      <c r="N271" t="str">
        <f>IF(LEN(telefony[[#This Row],[nr]])=8,telefony[[#This Row],[nr]],"")</f>
        <v/>
      </c>
      <c r="V271" s="22" t="s">
        <v>1290</v>
      </c>
      <c r="W271" s="9">
        <v>0</v>
      </c>
    </row>
    <row r="272" spans="1:23" x14ac:dyDescent="0.3">
      <c r="A272" s="9" t="s">
        <v>210</v>
      </c>
      <c r="B272" s="1">
        <v>42921</v>
      </c>
      <c r="C272" s="2">
        <v>0.54609953703703706</v>
      </c>
      <c r="D272" s="2">
        <v>0.55435185185185187</v>
      </c>
      <c r="E272">
        <f>DAY(telefony[[#This Row],[data]])</f>
        <v>5</v>
      </c>
      <c r="F272">
        <f>IF(LEN(telefony[[#This Row],[nr]])=8,1,0)</f>
        <v>0</v>
      </c>
      <c r="G272">
        <f>IF(LEN(telefony[[#This Row],[nr]])=7,1,0)</f>
        <v>1</v>
      </c>
      <c r="H272" s="9">
        <f>IF(LEN(telefony[[#This Row],[nr]])&gt;=10,1,0)</f>
        <v>0</v>
      </c>
      <c r="I272" s="9" t="s">
        <v>1505</v>
      </c>
      <c r="J272">
        <f>COUNTIF(telefony[nr],I272)</f>
        <v>1</v>
      </c>
      <c r="M272" t="str">
        <f>IF(LEN(telefony[[#This Row],[nr]])=7,telefony[[#This Row],[nr]],"")</f>
        <v>6689117</v>
      </c>
      <c r="N272" t="str">
        <f>IF(LEN(telefony[[#This Row],[nr]])=8,telefony[[#This Row],[nr]],"")</f>
        <v/>
      </c>
      <c r="V272" s="22" t="s">
        <v>631</v>
      </c>
      <c r="W272" s="9">
        <v>0</v>
      </c>
    </row>
    <row r="273" spans="1:23" x14ac:dyDescent="0.3">
      <c r="A273" s="9" t="s">
        <v>232</v>
      </c>
      <c r="B273" s="1">
        <v>42921</v>
      </c>
      <c r="C273" s="2">
        <v>0.54809027777777775</v>
      </c>
      <c r="D273" s="2">
        <v>0.55568287037037034</v>
      </c>
      <c r="E273">
        <f>DAY(telefony[[#This Row],[data]])</f>
        <v>5</v>
      </c>
      <c r="F273">
        <f>IF(LEN(telefony[[#This Row],[nr]])=8,1,0)</f>
        <v>0</v>
      </c>
      <c r="G273">
        <f>IF(LEN(telefony[[#This Row],[nr]])=7,1,0)</f>
        <v>1</v>
      </c>
      <c r="H273" s="9">
        <f>IF(LEN(telefony[[#This Row],[nr]])&gt;=10,1,0)</f>
        <v>0</v>
      </c>
      <c r="I273" s="9" t="s">
        <v>993</v>
      </c>
      <c r="J273">
        <f>COUNTIF(telefony[nr],I273)</f>
        <v>1</v>
      </c>
      <c r="M273" t="str">
        <f>IF(LEN(telefony[[#This Row],[nr]])=7,telefony[[#This Row],[nr]],"")</f>
        <v>1081610</v>
      </c>
      <c r="N273" t="str">
        <f>IF(LEN(telefony[[#This Row],[nr]])=8,telefony[[#This Row],[nr]],"")</f>
        <v/>
      </c>
      <c r="V273" s="22" t="s">
        <v>98</v>
      </c>
      <c r="W273" s="9">
        <v>0</v>
      </c>
    </row>
    <row r="274" spans="1:23" x14ac:dyDescent="0.3">
      <c r="A274" s="9" t="s">
        <v>233</v>
      </c>
      <c r="B274" s="1">
        <v>42921</v>
      </c>
      <c r="C274" s="2">
        <v>0.54857638888888893</v>
      </c>
      <c r="D274" s="2">
        <v>0.55879629629629635</v>
      </c>
      <c r="E274">
        <f>DAY(telefony[[#This Row],[data]])</f>
        <v>5</v>
      </c>
      <c r="F274">
        <f>IF(LEN(telefony[[#This Row],[nr]])=8,1,0)</f>
        <v>1</v>
      </c>
      <c r="G274">
        <f>IF(LEN(telefony[[#This Row],[nr]])=7,1,0)</f>
        <v>0</v>
      </c>
      <c r="H274" s="9">
        <f>IF(LEN(telefony[[#This Row],[nr]])&gt;=10,1,0)</f>
        <v>0</v>
      </c>
      <c r="I274" s="9" t="s">
        <v>836</v>
      </c>
      <c r="J274">
        <f>COUNTIF(telefony[nr],I274)</f>
        <v>1</v>
      </c>
      <c r="M274" t="str">
        <f>IF(LEN(telefony[[#This Row],[nr]])=7,telefony[[#This Row],[nr]],"")</f>
        <v/>
      </c>
      <c r="N274" t="str">
        <f>IF(LEN(telefony[[#This Row],[nr]])=8,telefony[[#This Row],[nr]],"")</f>
        <v>20220216</v>
      </c>
      <c r="V274" s="22" t="s">
        <v>1446</v>
      </c>
      <c r="W274" s="9">
        <v>0</v>
      </c>
    </row>
    <row r="275" spans="1:23" x14ac:dyDescent="0.3">
      <c r="A275" s="9" t="s">
        <v>234</v>
      </c>
      <c r="B275" s="1">
        <v>42921</v>
      </c>
      <c r="C275" s="2">
        <v>0.54859953703703701</v>
      </c>
      <c r="D275" s="2">
        <v>0.55990740740740741</v>
      </c>
      <c r="E275">
        <f>DAY(telefony[[#This Row],[data]])</f>
        <v>5</v>
      </c>
      <c r="F275">
        <f>IF(LEN(telefony[[#This Row],[nr]])=8,1,0)</f>
        <v>1</v>
      </c>
      <c r="G275">
        <f>IF(LEN(telefony[[#This Row],[nr]])=7,1,0)</f>
        <v>0</v>
      </c>
      <c r="H275" s="9">
        <f>IF(LEN(telefony[[#This Row],[nr]])&gt;=10,1,0)</f>
        <v>0</v>
      </c>
      <c r="I275" s="9" t="s">
        <v>946</v>
      </c>
      <c r="J275">
        <f>COUNTIF(telefony[nr],I275)</f>
        <v>1</v>
      </c>
      <c r="M275" t="str">
        <f>IF(LEN(telefony[[#This Row],[nr]])=7,telefony[[#This Row],[nr]],"")</f>
        <v/>
      </c>
      <c r="N275" t="str">
        <f>IF(LEN(telefony[[#This Row],[nr]])=8,telefony[[#This Row],[nr]],"")</f>
        <v>79890857</v>
      </c>
      <c r="V275" s="22" t="s">
        <v>1421</v>
      </c>
      <c r="W275" s="9">
        <v>0</v>
      </c>
    </row>
    <row r="276" spans="1:23" x14ac:dyDescent="0.3">
      <c r="A276" s="9" t="s">
        <v>235</v>
      </c>
      <c r="B276" s="1">
        <v>42921</v>
      </c>
      <c r="C276" s="2">
        <v>0.55166666666666664</v>
      </c>
      <c r="D276" s="2">
        <v>0.55865740740740744</v>
      </c>
      <c r="E276">
        <f>DAY(telefony[[#This Row],[data]])</f>
        <v>5</v>
      </c>
      <c r="F276">
        <f>IF(LEN(telefony[[#This Row],[nr]])=8,1,0)</f>
        <v>0</v>
      </c>
      <c r="G276">
        <f>IF(LEN(telefony[[#This Row],[nr]])=7,1,0)</f>
        <v>0</v>
      </c>
      <c r="H276" s="9">
        <f>IF(LEN(telefony[[#This Row],[nr]])&gt;=10,1,0)</f>
        <v>1</v>
      </c>
      <c r="I276" s="9" t="s">
        <v>1483</v>
      </c>
      <c r="J276">
        <f>COUNTIF(telefony[nr],I276)</f>
        <v>1</v>
      </c>
      <c r="M276" t="str">
        <f>IF(LEN(telefony[[#This Row],[nr]])=7,telefony[[#This Row],[nr]],"")</f>
        <v/>
      </c>
      <c r="N276" t="str">
        <f>IF(LEN(telefony[[#This Row],[nr]])=8,telefony[[#This Row],[nr]],"")</f>
        <v/>
      </c>
      <c r="V276" s="22" t="s">
        <v>665</v>
      </c>
      <c r="W276" s="9">
        <v>0</v>
      </c>
    </row>
    <row r="277" spans="1:23" x14ac:dyDescent="0.3">
      <c r="A277" s="9" t="s">
        <v>217</v>
      </c>
      <c r="B277" s="1">
        <v>42921</v>
      </c>
      <c r="C277" s="2">
        <v>0.55266203703703709</v>
      </c>
      <c r="D277" s="2">
        <v>0.56405092592592587</v>
      </c>
      <c r="E277">
        <f>DAY(telefony[[#This Row],[data]])</f>
        <v>5</v>
      </c>
      <c r="F277">
        <f>IF(LEN(telefony[[#This Row],[nr]])=8,1,0)</f>
        <v>0</v>
      </c>
      <c r="G277">
        <f>IF(LEN(telefony[[#This Row],[nr]])=7,1,0)</f>
        <v>1</v>
      </c>
      <c r="H277" s="9">
        <f>IF(LEN(telefony[[#This Row],[nr]])&gt;=10,1,0)</f>
        <v>0</v>
      </c>
      <c r="I277" s="9" t="s">
        <v>654</v>
      </c>
      <c r="J277">
        <f>COUNTIF(telefony[nr],I277)</f>
        <v>1</v>
      </c>
      <c r="M277" t="str">
        <f>IF(LEN(telefony[[#This Row],[nr]])=7,telefony[[#This Row],[nr]],"")</f>
        <v>1579531</v>
      </c>
      <c r="N277" t="str">
        <f>IF(LEN(telefony[[#This Row],[nr]])=8,telefony[[#This Row],[nr]],"")</f>
        <v/>
      </c>
      <c r="V277" s="22" t="s">
        <v>550</v>
      </c>
      <c r="W277" s="9">
        <v>0</v>
      </c>
    </row>
    <row r="278" spans="1:23" x14ac:dyDescent="0.3">
      <c r="A278" s="9" t="s">
        <v>236</v>
      </c>
      <c r="B278" s="1">
        <v>42921</v>
      </c>
      <c r="C278" s="2">
        <v>0.55269675925925921</v>
      </c>
      <c r="D278" s="2">
        <v>0.56355324074074076</v>
      </c>
      <c r="E278">
        <f>DAY(telefony[[#This Row],[data]])</f>
        <v>5</v>
      </c>
      <c r="F278">
        <f>IF(LEN(telefony[[#This Row],[nr]])=8,1,0)</f>
        <v>0</v>
      </c>
      <c r="G278">
        <f>IF(LEN(telefony[[#This Row],[nr]])=7,1,0)</f>
        <v>1</v>
      </c>
      <c r="H278" s="9">
        <f>IF(LEN(telefony[[#This Row],[nr]])&gt;=10,1,0)</f>
        <v>0</v>
      </c>
      <c r="I278" s="9" t="s">
        <v>498</v>
      </c>
      <c r="J278">
        <f>COUNTIF(telefony[nr],I278)</f>
        <v>1</v>
      </c>
      <c r="M278" t="str">
        <f>IF(LEN(telefony[[#This Row],[nr]])=7,telefony[[#This Row],[nr]],"")</f>
        <v>7110850</v>
      </c>
      <c r="N278" t="str">
        <f>IF(LEN(telefony[[#This Row],[nr]])=8,telefony[[#This Row],[nr]],"")</f>
        <v/>
      </c>
      <c r="V278" s="22" t="s">
        <v>144</v>
      </c>
      <c r="W278" s="9">
        <v>0</v>
      </c>
    </row>
    <row r="279" spans="1:23" x14ac:dyDescent="0.3">
      <c r="A279" s="9" t="s">
        <v>137</v>
      </c>
      <c r="B279" s="1">
        <v>42921</v>
      </c>
      <c r="C279" s="2">
        <v>0.55847222222222226</v>
      </c>
      <c r="D279" s="2">
        <v>0.56166666666666665</v>
      </c>
      <c r="E279">
        <f>DAY(telefony[[#This Row],[data]])</f>
        <v>5</v>
      </c>
      <c r="F279">
        <f>IF(LEN(telefony[[#This Row],[nr]])=8,1,0)</f>
        <v>1</v>
      </c>
      <c r="G279">
        <f>IF(LEN(telefony[[#This Row],[nr]])=7,1,0)</f>
        <v>0</v>
      </c>
      <c r="H279" s="9">
        <f>IF(LEN(telefony[[#This Row],[nr]])&gt;=10,1,0)</f>
        <v>0</v>
      </c>
      <c r="I279" s="9" t="s">
        <v>971</v>
      </c>
      <c r="J279">
        <f>COUNTIF(telefony[nr],I279)</f>
        <v>1</v>
      </c>
      <c r="M279" t="str">
        <f>IF(LEN(telefony[[#This Row],[nr]])=7,telefony[[#This Row],[nr]],"")</f>
        <v/>
      </c>
      <c r="N279" t="str">
        <f>IF(LEN(telefony[[#This Row],[nr]])=8,telefony[[#This Row],[nr]],"")</f>
        <v>18036364</v>
      </c>
      <c r="V279" s="22" t="s">
        <v>1665</v>
      </c>
      <c r="W279" s="9">
        <v>0</v>
      </c>
    </row>
    <row r="280" spans="1:23" x14ac:dyDescent="0.3">
      <c r="A280" s="9" t="s">
        <v>237</v>
      </c>
      <c r="B280" s="1">
        <v>42921</v>
      </c>
      <c r="C280" s="2">
        <v>0.56106481481481485</v>
      </c>
      <c r="D280" s="2">
        <v>0.56716435185185188</v>
      </c>
      <c r="E280">
        <f>DAY(telefony[[#This Row],[data]])</f>
        <v>5</v>
      </c>
      <c r="F280">
        <f>IF(LEN(telefony[[#This Row],[nr]])=8,1,0)</f>
        <v>0</v>
      </c>
      <c r="G280">
        <f>IF(LEN(telefony[[#This Row],[nr]])=7,1,0)</f>
        <v>1</v>
      </c>
      <c r="H280" s="9">
        <f>IF(LEN(telefony[[#This Row],[nr]])&gt;=10,1,0)</f>
        <v>0</v>
      </c>
      <c r="I280" s="9" t="s">
        <v>672</v>
      </c>
      <c r="J280">
        <f>COUNTIF(telefony[nr],I280)</f>
        <v>1</v>
      </c>
      <c r="M280" t="str">
        <f>IF(LEN(telefony[[#This Row],[nr]])=7,telefony[[#This Row],[nr]],"")</f>
        <v>6712006</v>
      </c>
      <c r="N280" t="str">
        <f>IF(LEN(telefony[[#This Row],[nr]])=8,telefony[[#This Row],[nr]],"")</f>
        <v/>
      </c>
      <c r="V280" s="22" t="s">
        <v>1306</v>
      </c>
      <c r="W280" s="9">
        <v>0</v>
      </c>
    </row>
    <row r="281" spans="1:23" x14ac:dyDescent="0.3">
      <c r="A281" s="9" t="s">
        <v>238</v>
      </c>
      <c r="B281" s="1">
        <v>42921</v>
      </c>
      <c r="C281" s="2">
        <v>0.56361111111111106</v>
      </c>
      <c r="D281" s="2">
        <v>0.57469907407407406</v>
      </c>
      <c r="E281">
        <f>DAY(telefony[[#This Row],[data]])</f>
        <v>5</v>
      </c>
      <c r="F281">
        <f>IF(LEN(telefony[[#This Row],[nr]])=8,1,0)</f>
        <v>0</v>
      </c>
      <c r="G281">
        <f>IF(LEN(telefony[[#This Row],[nr]])=7,1,0)</f>
        <v>1</v>
      </c>
      <c r="H281" s="9">
        <f>IF(LEN(telefony[[#This Row],[nr]])&gt;=10,1,0)</f>
        <v>0</v>
      </c>
      <c r="I281" s="9" t="s">
        <v>204</v>
      </c>
      <c r="J281">
        <f>COUNTIF(telefony[nr],I281)</f>
        <v>1</v>
      </c>
      <c r="M281" t="str">
        <f>IF(LEN(telefony[[#This Row],[nr]])=7,telefony[[#This Row],[nr]],"")</f>
        <v>5646830</v>
      </c>
      <c r="N281" t="str">
        <f>IF(LEN(telefony[[#This Row],[nr]])=8,telefony[[#This Row],[nr]],"")</f>
        <v/>
      </c>
      <c r="V281" s="22" t="s">
        <v>1599</v>
      </c>
      <c r="W281" s="9">
        <v>0</v>
      </c>
    </row>
    <row r="282" spans="1:23" x14ac:dyDescent="0.3">
      <c r="A282" s="9" t="s">
        <v>31</v>
      </c>
      <c r="B282" s="1">
        <v>42921</v>
      </c>
      <c r="C282" s="2">
        <v>0.56568287037037035</v>
      </c>
      <c r="D282" s="2">
        <v>0.56981481481481477</v>
      </c>
      <c r="E282">
        <f>DAY(telefony[[#This Row],[data]])</f>
        <v>5</v>
      </c>
      <c r="F282">
        <f>IF(LEN(telefony[[#This Row],[nr]])=8,1,0)</f>
        <v>1</v>
      </c>
      <c r="G282">
        <f>IF(LEN(telefony[[#This Row],[nr]])=7,1,0)</f>
        <v>0</v>
      </c>
      <c r="H282" s="9">
        <f>IF(LEN(telefony[[#This Row],[nr]])&gt;=10,1,0)</f>
        <v>0</v>
      </c>
      <c r="I282" s="9" t="s">
        <v>1585</v>
      </c>
      <c r="J282">
        <f>COUNTIF(telefony[nr],I282)</f>
        <v>1</v>
      </c>
      <c r="M282" t="str">
        <f>IF(LEN(telefony[[#This Row],[nr]])=7,telefony[[#This Row],[nr]],"")</f>
        <v/>
      </c>
      <c r="N282" t="str">
        <f>IF(LEN(telefony[[#This Row],[nr]])=8,telefony[[#This Row],[nr]],"")</f>
        <v>38535407</v>
      </c>
      <c r="V282" s="22" t="s">
        <v>15</v>
      </c>
      <c r="W282" s="9">
        <v>0</v>
      </c>
    </row>
    <row r="283" spans="1:23" x14ac:dyDescent="0.3">
      <c r="A283" s="9" t="s">
        <v>239</v>
      </c>
      <c r="B283" s="1">
        <v>42921</v>
      </c>
      <c r="C283" s="2">
        <v>0.56703703703703701</v>
      </c>
      <c r="D283" s="2">
        <v>0.57664351851851847</v>
      </c>
      <c r="E283">
        <f>DAY(telefony[[#This Row],[data]])</f>
        <v>5</v>
      </c>
      <c r="F283">
        <f>IF(LEN(telefony[[#This Row],[nr]])=8,1,0)</f>
        <v>1</v>
      </c>
      <c r="G283">
        <f>IF(LEN(telefony[[#This Row],[nr]])=7,1,0)</f>
        <v>0</v>
      </c>
      <c r="H283" s="9">
        <f>IF(LEN(telefony[[#This Row],[nr]])&gt;=10,1,0)</f>
        <v>0</v>
      </c>
      <c r="I283" s="9" t="s">
        <v>322</v>
      </c>
      <c r="J283">
        <f>COUNTIF(telefony[nr],I283)</f>
        <v>1</v>
      </c>
      <c r="M283" t="str">
        <f>IF(LEN(telefony[[#This Row],[nr]])=7,telefony[[#This Row],[nr]],"")</f>
        <v/>
      </c>
      <c r="N283" t="str">
        <f>IF(LEN(telefony[[#This Row],[nr]])=8,telefony[[#This Row],[nr]],"")</f>
        <v>66871690</v>
      </c>
      <c r="V283" s="22" t="s">
        <v>1198</v>
      </c>
      <c r="W283" s="9">
        <v>0</v>
      </c>
    </row>
    <row r="284" spans="1:23" x14ac:dyDescent="0.3">
      <c r="A284" s="9" t="s">
        <v>240</v>
      </c>
      <c r="B284" s="1">
        <v>42921</v>
      </c>
      <c r="C284" s="2">
        <v>0.57192129629629629</v>
      </c>
      <c r="D284" s="2">
        <v>0.57506944444444441</v>
      </c>
      <c r="E284">
        <f>DAY(telefony[[#This Row],[data]])</f>
        <v>5</v>
      </c>
      <c r="F284">
        <f>IF(LEN(telefony[[#This Row],[nr]])=8,1,0)</f>
        <v>0</v>
      </c>
      <c r="G284">
        <f>IF(LEN(telefony[[#This Row],[nr]])=7,1,0)</f>
        <v>1</v>
      </c>
      <c r="H284" s="9">
        <f>IF(LEN(telefony[[#This Row],[nr]])&gt;=10,1,0)</f>
        <v>0</v>
      </c>
      <c r="I284" s="9" t="s">
        <v>1752</v>
      </c>
      <c r="J284">
        <f>COUNTIF(telefony[nr],I284)</f>
        <v>1</v>
      </c>
      <c r="M284" t="str">
        <f>IF(LEN(telefony[[#This Row],[nr]])=7,telefony[[#This Row],[nr]],"")</f>
        <v>7085993</v>
      </c>
      <c r="N284" t="str">
        <f>IF(LEN(telefony[[#This Row],[nr]])=8,telefony[[#This Row],[nr]],"")</f>
        <v/>
      </c>
      <c r="V284" s="22" t="s">
        <v>1413</v>
      </c>
      <c r="W284" s="9">
        <v>0</v>
      </c>
    </row>
    <row r="285" spans="1:23" x14ac:dyDescent="0.3">
      <c r="A285" s="9" t="s">
        <v>241</v>
      </c>
      <c r="B285" s="1">
        <v>42921</v>
      </c>
      <c r="C285" s="2">
        <v>0.57589120370370372</v>
      </c>
      <c r="D285" s="2">
        <v>0.57648148148148148</v>
      </c>
      <c r="E285">
        <f>DAY(telefony[[#This Row],[data]])</f>
        <v>5</v>
      </c>
      <c r="F285">
        <f>IF(LEN(telefony[[#This Row],[nr]])=8,1,0)</f>
        <v>0</v>
      </c>
      <c r="G285">
        <f>IF(LEN(telefony[[#This Row],[nr]])=7,1,0)</f>
        <v>1</v>
      </c>
      <c r="H285" s="9">
        <f>IF(LEN(telefony[[#This Row],[nr]])&gt;=10,1,0)</f>
        <v>0</v>
      </c>
      <c r="I285" s="9" t="s">
        <v>957</v>
      </c>
      <c r="J285">
        <f>COUNTIF(telefony[nr],I285)</f>
        <v>1</v>
      </c>
      <c r="M285" t="str">
        <f>IF(LEN(telefony[[#This Row],[nr]])=7,telefony[[#This Row],[nr]],"")</f>
        <v>2890720</v>
      </c>
      <c r="N285" t="str">
        <f>IF(LEN(telefony[[#This Row],[nr]])=8,telefony[[#This Row],[nr]],"")</f>
        <v/>
      </c>
      <c r="V285" s="22" t="s">
        <v>1095</v>
      </c>
      <c r="W285" s="9">
        <v>0</v>
      </c>
    </row>
    <row r="286" spans="1:23" x14ac:dyDescent="0.3">
      <c r="A286" s="9" t="s">
        <v>242</v>
      </c>
      <c r="B286" s="1">
        <v>42921</v>
      </c>
      <c r="C286" s="2">
        <v>0.5786458333333333</v>
      </c>
      <c r="D286" s="2">
        <v>0.57954861111111111</v>
      </c>
      <c r="E286">
        <f>DAY(telefony[[#This Row],[data]])</f>
        <v>5</v>
      </c>
      <c r="F286">
        <f>IF(LEN(telefony[[#This Row],[nr]])=8,1,0)</f>
        <v>0</v>
      </c>
      <c r="G286">
        <f>IF(LEN(telefony[[#This Row],[nr]])=7,1,0)</f>
        <v>1</v>
      </c>
      <c r="H286" s="9">
        <f>IF(LEN(telefony[[#This Row],[nr]])&gt;=10,1,0)</f>
        <v>0</v>
      </c>
      <c r="I286" s="9" t="s">
        <v>1159</v>
      </c>
      <c r="J286">
        <f>COUNTIF(telefony[nr],I286)</f>
        <v>1</v>
      </c>
      <c r="M286" t="str">
        <f>IF(LEN(telefony[[#This Row],[nr]])=7,telefony[[#This Row],[nr]],"")</f>
        <v>8375968</v>
      </c>
      <c r="N286" t="str">
        <f>IF(LEN(telefony[[#This Row],[nr]])=8,telefony[[#This Row],[nr]],"")</f>
        <v/>
      </c>
      <c r="V286" s="22" t="s">
        <v>508</v>
      </c>
      <c r="W286" s="9">
        <v>0</v>
      </c>
    </row>
    <row r="287" spans="1:23" x14ac:dyDescent="0.3">
      <c r="A287" s="9" t="s">
        <v>243</v>
      </c>
      <c r="B287" s="1">
        <v>42921</v>
      </c>
      <c r="C287" s="2">
        <v>0.57876157407407403</v>
      </c>
      <c r="D287" s="2">
        <v>0.5811574074074074</v>
      </c>
      <c r="E287">
        <f>DAY(telefony[[#This Row],[data]])</f>
        <v>5</v>
      </c>
      <c r="F287">
        <f>IF(LEN(telefony[[#This Row],[nr]])=8,1,0)</f>
        <v>0</v>
      </c>
      <c r="G287">
        <f>IF(LEN(telefony[[#This Row],[nr]])=7,1,0)</f>
        <v>1</v>
      </c>
      <c r="H287" s="9">
        <f>IF(LEN(telefony[[#This Row],[nr]])&gt;=10,1,0)</f>
        <v>0</v>
      </c>
      <c r="I287" s="9" t="s">
        <v>254</v>
      </c>
      <c r="J287">
        <f>COUNTIF(telefony[nr],I287)</f>
        <v>1</v>
      </c>
      <c r="M287" t="str">
        <f>IF(LEN(telefony[[#This Row],[nr]])=7,telefony[[#This Row],[nr]],"")</f>
        <v>1119740</v>
      </c>
      <c r="N287" t="str">
        <f>IF(LEN(telefony[[#This Row],[nr]])=8,telefony[[#This Row],[nr]],"")</f>
        <v/>
      </c>
      <c r="V287" s="22" t="s">
        <v>1049</v>
      </c>
      <c r="W287" s="9">
        <v>0</v>
      </c>
    </row>
    <row r="288" spans="1:23" x14ac:dyDescent="0.3">
      <c r="A288" s="9" t="s">
        <v>244</v>
      </c>
      <c r="B288" s="1">
        <v>42921</v>
      </c>
      <c r="C288" s="2">
        <v>0.57901620370370366</v>
      </c>
      <c r="D288" s="2">
        <v>0.58940972222222221</v>
      </c>
      <c r="E288">
        <f>DAY(telefony[[#This Row],[data]])</f>
        <v>5</v>
      </c>
      <c r="F288">
        <f>IF(LEN(telefony[[#This Row],[nr]])=8,1,0)</f>
        <v>0</v>
      </c>
      <c r="G288">
        <f>IF(LEN(telefony[[#This Row],[nr]])=7,1,0)</f>
        <v>1</v>
      </c>
      <c r="H288" s="9">
        <f>IF(LEN(telefony[[#This Row],[nr]])&gt;=10,1,0)</f>
        <v>0</v>
      </c>
      <c r="I288" s="9" t="s">
        <v>116</v>
      </c>
      <c r="J288">
        <f>COUNTIF(telefony[nr],I288)</f>
        <v>1</v>
      </c>
      <c r="M288" t="str">
        <f>IF(LEN(telefony[[#This Row],[nr]])=7,telefony[[#This Row],[nr]],"")</f>
        <v>3796958</v>
      </c>
      <c r="N288" t="str">
        <f>IF(LEN(telefony[[#This Row],[nr]])=8,telefony[[#This Row],[nr]],"")</f>
        <v/>
      </c>
      <c r="V288" s="22" t="s">
        <v>705</v>
      </c>
      <c r="W288" s="9">
        <v>0</v>
      </c>
    </row>
    <row r="289" spans="1:23" x14ac:dyDescent="0.3">
      <c r="A289" s="9" t="s">
        <v>245</v>
      </c>
      <c r="B289" s="1">
        <v>42921</v>
      </c>
      <c r="C289" s="2">
        <v>0.58275462962962965</v>
      </c>
      <c r="D289" s="2">
        <v>0.5852546296296296</v>
      </c>
      <c r="E289">
        <f>DAY(telefony[[#This Row],[data]])</f>
        <v>5</v>
      </c>
      <c r="F289">
        <f>IF(LEN(telefony[[#This Row],[nr]])=8,1,0)</f>
        <v>0</v>
      </c>
      <c r="G289">
        <f>IF(LEN(telefony[[#This Row],[nr]])=7,1,0)</f>
        <v>1</v>
      </c>
      <c r="H289" s="9">
        <f>IF(LEN(telefony[[#This Row],[nr]])&gt;=10,1,0)</f>
        <v>0</v>
      </c>
      <c r="I289" s="9" t="s">
        <v>559</v>
      </c>
      <c r="J289">
        <f>COUNTIF(telefony[nr],I289)</f>
        <v>1</v>
      </c>
      <c r="M289" t="str">
        <f>IF(LEN(telefony[[#This Row],[nr]])=7,telefony[[#This Row],[nr]],"")</f>
        <v>8010775</v>
      </c>
      <c r="N289" t="str">
        <f>IF(LEN(telefony[[#This Row],[nr]])=8,telefony[[#This Row],[nr]],"")</f>
        <v/>
      </c>
      <c r="V289" s="22" t="s">
        <v>1492</v>
      </c>
      <c r="W289" s="9">
        <v>0</v>
      </c>
    </row>
    <row r="290" spans="1:23" x14ac:dyDescent="0.3">
      <c r="A290" s="9" t="s">
        <v>246</v>
      </c>
      <c r="B290" s="1">
        <v>42921</v>
      </c>
      <c r="C290" s="2">
        <v>0.58829861111111115</v>
      </c>
      <c r="D290" s="2">
        <v>0.59641203703703705</v>
      </c>
      <c r="E290">
        <f>DAY(telefony[[#This Row],[data]])</f>
        <v>5</v>
      </c>
      <c r="F290">
        <f>IF(LEN(telefony[[#This Row],[nr]])=8,1,0)</f>
        <v>1</v>
      </c>
      <c r="G290">
        <f>IF(LEN(telefony[[#This Row],[nr]])=7,1,0)</f>
        <v>0</v>
      </c>
      <c r="H290" s="9">
        <f>IF(LEN(telefony[[#This Row],[nr]])&gt;=10,1,0)</f>
        <v>0</v>
      </c>
      <c r="I290" s="9" t="s">
        <v>636</v>
      </c>
      <c r="J290">
        <f>COUNTIF(telefony[nr],I290)</f>
        <v>1</v>
      </c>
      <c r="M290" t="str">
        <f>IF(LEN(telefony[[#This Row],[nr]])=7,telefony[[#This Row],[nr]],"")</f>
        <v/>
      </c>
      <c r="N290" t="str">
        <f>IF(LEN(telefony[[#This Row],[nr]])=8,telefony[[#This Row],[nr]],"")</f>
        <v>46023878</v>
      </c>
      <c r="V290" s="22" t="s">
        <v>393</v>
      </c>
      <c r="W290" s="9">
        <v>0</v>
      </c>
    </row>
    <row r="291" spans="1:23" x14ac:dyDescent="0.3">
      <c r="A291" s="9" t="s">
        <v>247</v>
      </c>
      <c r="B291" s="1">
        <v>42921</v>
      </c>
      <c r="C291" s="2">
        <v>0.59281249999999996</v>
      </c>
      <c r="D291" s="2">
        <v>0.59871527777777778</v>
      </c>
      <c r="E291">
        <f>DAY(telefony[[#This Row],[data]])</f>
        <v>5</v>
      </c>
      <c r="F291">
        <f>IF(LEN(telefony[[#This Row],[nr]])=8,1,0)</f>
        <v>0</v>
      </c>
      <c r="G291">
        <f>IF(LEN(telefony[[#This Row],[nr]])=7,1,0)</f>
        <v>0</v>
      </c>
      <c r="H291" s="9">
        <f>IF(LEN(telefony[[#This Row],[nr]])&gt;=10,1,0)</f>
        <v>1</v>
      </c>
      <c r="I291" s="9" t="s">
        <v>1167</v>
      </c>
      <c r="J291">
        <f>COUNTIF(telefony[nr],I291)</f>
        <v>1</v>
      </c>
      <c r="M291" t="str">
        <f>IF(LEN(telefony[[#This Row],[nr]])=7,telefony[[#This Row],[nr]],"")</f>
        <v/>
      </c>
      <c r="N291" t="str">
        <f>IF(LEN(telefony[[#This Row],[nr]])=8,telefony[[#This Row],[nr]],"")</f>
        <v/>
      </c>
      <c r="V291" s="22" t="s">
        <v>818</v>
      </c>
      <c r="W291" s="9">
        <v>0</v>
      </c>
    </row>
    <row r="292" spans="1:23" x14ac:dyDescent="0.3">
      <c r="A292" s="9" t="s">
        <v>248</v>
      </c>
      <c r="B292" s="1">
        <v>42921</v>
      </c>
      <c r="C292" s="2">
        <v>0.59557870370370369</v>
      </c>
      <c r="D292" s="2">
        <v>0.59930555555555554</v>
      </c>
      <c r="E292">
        <f>DAY(telefony[[#This Row],[data]])</f>
        <v>5</v>
      </c>
      <c r="F292">
        <f>IF(LEN(telefony[[#This Row],[nr]])=8,1,0)</f>
        <v>0</v>
      </c>
      <c r="G292">
        <f>IF(LEN(telefony[[#This Row],[nr]])=7,1,0)</f>
        <v>0</v>
      </c>
      <c r="H292" s="9">
        <f>IF(LEN(telefony[[#This Row],[nr]])&gt;=10,1,0)</f>
        <v>1</v>
      </c>
      <c r="I292" s="9" t="s">
        <v>528</v>
      </c>
      <c r="J292">
        <f>COUNTIF(telefony[nr],I292)</f>
        <v>1</v>
      </c>
      <c r="M292" t="str">
        <f>IF(LEN(telefony[[#This Row],[nr]])=7,telefony[[#This Row],[nr]],"")</f>
        <v/>
      </c>
      <c r="N292" t="str">
        <f>IF(LEN(telefony[[#This Row],[nr]])=8,telefony[[#This Row],[nr]],"")</f>
        <v/>
      </c>
      <c r="V292" s="22" t="s">
        <v>1053</v>
      </c>
      <c r="W292" s="9">
        <v>0</v>
      </c>
    </row>
    <row r="293" spans="1:23" x14ac:dyDescent="0.3">
      <c r="A293" s="9" t="s">
        <v>249</v>
      </c>
      <c r="B293" s="1">
        <v>42921</v>
      </c>
      <c r="C293" s="2">
        <v>0.59718749999999998</v>
      </c>
      <c r="D293" s="2">
        <v>0.60711805555555554</v>
      </c>
      <c r="E293">
        <f>DAY(telefony[[#This Row],[data]])</f>
        <v>5</v>
      </c>
      <c r="F293">
        <f>IF(LEN(telefony[[#This Row],[nr]])=8,1,0)</f>
        <v>1</v>
      </c>
      <c r="G293">
        <f>IF(LEN(telefony[[#This Row],[nr]])=7,1,0)</f>
        <v>0</v>
      </c>
      <c r="H293" s="9">
        <f>IF(LEN(telefony[[#This Row],[nr]])&gt;=10,1,0)</f>
        <v>0</v>
      </c>
      <c r="I293" s="9" t="s">
        <v>1017</v>
      </c>
      <c r="J293">
        <f>COUNTIF(telefony[nr],I293)</f>
        <v>1</v>
      </c>
      <c r="M293" t="str">
        <f>IF(LEN(telefony[[#This Row],[nr]])=7,telefony[[#This Row],[nr]],"")</f>
        <v/>
      </c>
      <c r="N293" t="str">
        <f>IF(LEN(telefony[[#This Row],[nr]])=8,telefony[[#This Row],[nr]],"")</f>
        <v>27858818</v>
      </c>
      <c r="V293" s="22" t="s">
        <v>881</v>
      </c>
      <c r="W293" s="9">
        <v>0</v>
      </c>
    </row>
    <row r="294" spans="1:23" x14ac:dyDescent="0.3">
      <c r="A294" s="9" t="s">
        <v>250</v>
      </c>
      <c r="B294" s="1">
        <v>42921</v>
      </c>
      <c r="C294" s="2">
        <v>0.59803240740740737</v>
      </c>
      <c r="D294" s="2">
        <v>0.60223379629629625</v>
      </c>
      <c r="E294">
        <f>DAY(telefony[[#This Row],[data]])</f>
        <v>5</v>
      </c>
      <c r="F294">
        <f>IF(LEN(telefony[[#This Row],[nr]])=8,1,0)</f>
        <v>0</v>
      </c>
      <c r="G294">
        <f>IF(LEN(telefony[[#This Row],[nr]])=7,1,0)</f>
        <v>1</v>
      </c>
      <c r="H294" s="9">
        <f>IF(LEN(telefony[[#This Row],[nr]])&gt;=10,1,0)</f>
        <v>0</v>
      </c>
      <c r="I294" s="9" t="s">
        <v>1210</v>
      </c>
      <c r="J294">
        <f>COUNTIF(telefony[nr],I294)</f>
        <v>1</v>
      </c>
      <c r="M294" t="str">
        <f>IF(LEN(telefony[[#This Row],[nr]])=7,telefony[[#This Row],[nr]],"")</f>
        <v>5076649</v>
      </c>
      <c r="N294" t="str">
        <f>IF(LEN(telefony[[#This Row],[nr]])=8,telefony[[#This Row],[nr]],"")</f>
        <v/>
      </c>
      <c r="V294" s="22" t="s">
        <v>821</v>
      </c>
      <c r="W294" s="9">
        <v>0</v>
      </c>
    </row>
    <row r="295" spans="1:23" x14ac:dyDescent="0.3">
      <c r="A295" s="9" t="s">
        <v>251</v>
      </c>
      <c r="B295" s="1">
        <v>42921</v>
      </c>
      <c r="C295" s="2">
        <v>0.5982291666666667</v>
      </c>
      <c r="D295" s="2">
        <v>0.60077546296296291</v>
      </c>
      <c r="E295">
        <f>DAY(telefony[[#This Row],[data]])</f>
        <v>5</v>
      </c>
      <c r="F295">
        <f>IF(LEN(telefony[[#This Row],[nr]])=8,1,0)</f>
        <v>1</v>
      </c>
      <c r="G295">
        <f>IF(LEN(telefony[[#This Row],[nr]])=7,1,0)</f>
        <v>0</v>
      </c>
      <c r="H295" s="9">
        <f>IF(LEN(telefony[[#This Row],[nr]])&gt;=10,1,0)</f>
        <v>0</v>
      </c>
      <c r="I295" s="9" t="s">
        <v>1293</v>
      </c>
      <c r="J295">
        <f>COUNTIF(telefony[nr],I295)</f>
        <v>1</v>
      </c>
      <c r="M295" t="str">
        <f>IF(LEN(telefony[[#This Row],[nr]])=7,telefony[[#This Row],[nr]],"")</f>
        <v/>
      </c>
      <c r="N295" t="str">
        <f>IF(LEN(telefony[[#This Row],[nr]])=8,telefony[[#This Row],[nr]],"")</f>
        <v>70367818</v>
      </c>
      <c r="V295" s="22" t="s">
        <v>417</v>
      </c>
      <c r="W295" s="9">
        <v>0</v>
      </c>
    </row>
    <row r="296" spans="1:23" x14ac:dyDescent="0.3">
      <c r="A296" s="9" t="s">
        <v>252</v>
      </c>
      <c r="B296" s="1">
        <v>42921</v>
      </c>
      <c r="C296" s="2">
        <v>0.60070601851851857</v>
      </c>
      <c r="D296" s="2">
        <v>0.6075694444444445</v>
      </c>
      <c r="E296">
        <f>DAY(telefony[[#This Row],[data]])</f>
        <v>5</v>
      </c>
      <c r="F296">
        <f>IF(LEN(telefony[[#This Row],[nr]])=8,1,0)</f>
        <v>0</v>
      </c>
      <c r="G296">
        <f>IF(LEN(telefony[[#This Row],[nr]])=7,1,0)</f>
        <v>1</v>
      </c>
      <c r="H296" s="9">
        <f>IF(LEN(telefony[[#This Row],[nr]])&gt;=10,1,0)</f>
        <v>0</v>
      </c>
      <c r="I296" s="9" t="s">
        <v>152</v>
      </c>
      <c r="J296">
        <f>COUNTIF(telefony[nr],I296)</f>
        <v>1</v>
      </c>
      <c r="M296" t="str">
        <f>IF(LEN(telefony[[#This Row],[nr]])=7,telefony[[#This Row],[nr]],"")</f>
        <v>9788998</v>
      </c>
      <c r="N296" t="str">
        <f>IF(LEN(telefony[[#This Row],[nr]])=8,telefony[[#This Row],[nr]],"")</f>
        <v/>
      </c>
      <c r="V296" s="22" t="s">
        <v>1266</v>
      </c>
      <c r="W296" s="9">
        <v>0</v>
      </c>
    </row>
    <row r="297" spans="1:23" x14ac:dyDescent="0.3">
      <c r="A297" s="9" t="s">
        <v>253</v>
      </c>
      <c r="B297" s="1">
        <v>42921</v>
      </c>
      <c r="C297" s="2">
        <v>0.60379629629629628</v>
      </c>
      <c r="D297" s="2">
        <v>0.6139930555555555</v>
      </c>
      <c r="E297">
        <f>DAY(telefony[[#This Row],[data]])</f>
        <v>5</v>
      </c>
      <c r="F297">
        <f>IF(LEN(telefony[[#This Row],[nr]])=8,1,0)</f>
        <v>0</v>
      </c>
      <c r="G297">
        <f>IF(LEN(telefony[[#This Row],[nr]])=7,1,0)</f>
        <v>1</v>
      </c>
      <c r="H297" s="9">
        <f>IF(LEN(telefony[[#This Row],[nr]])&gt;=10,1,0)</f>
        <v>0</v>
      </c>
      <c r="I297" s="9" t="s">
        <v>906</v>
      </c>
      <c r="J297">
        <f>COUNTIF(telefony[nr],I297)</f>
        <v>1</v>
      </c>
      <c r="M297" t="str">
        <f>IF(LEN(telefony[[#This Row],[nr]])=7,telefony[[#This Row],[nr]],"")</f>
        <v>1951101</v>
      </c>
      <c r="N297" t="str">
        <f>IF(LEN(telefony[[#This Row],[nr]])=8,telefony[[#This Row],[nr]],"")</f>
        <v/>
      </c>
      <c r="V297" s="22" t="s">
        <v>1450</v>
      </c>
      <c r="W297" s="9">
        <v>0</v>
      </c>
    </row>
    <row r="298" spans="1:23" x14ac:dyDescent="0.3">
      <c r="A298" s="9" t="s">
        <v>5</v>
      </c>
      <c r="B298" s="1">
        <v>42921</v>
      </c>
      <c r="C298" s="2">
        <v>0.6040740740740741</v>
      </c>
      <c r="D298" s="2">
        <v>0.61181712962962964</v>
      </c>
      <c r="E298">
        <f>DAY(telefony[[#This Row],[data]])</f>
        <v>5</v>
      </c>
      <c r="F298">
        <f>IF(LEN(telefony[[#This Row],[nr]])=8,1,0)</f>
        <v>0</v>
      </c>
      <c r="G298">
        <f>IF(LEN(telefony[[#This Row],[nr]])=7,1,0)</f>
        <v>1</v>
      </c>
      <c r="H298" s="9">
        <f>IF(LEN(telefony[[#This Row],[nr]])&gt;=10,1,0)</f>
        <v>0</v>
      </c>
      <c r="I298" s="9" t="s">
        <v>1806</v>
      </c>
      <c r="J298">
        <f>COUNTIF(telefony[nr],I298)</f>
        <v>1</v>
      </c>
      <c r="M298" t="str">
        <f>IF(LEN(telefony[[#This Row],[nr]])=7,telefony[[#This Row],[nr]],"")</f>
        <v>4546455</v>
      </c>
      <c r="N298" t="str">
        <f>IF(LEN(telefony[[#This Row],[nr]])=8,telefony[[#This Row],[nr]],"")</f>
        <v/>
      </c>
      <c r="V298" s="22" t="s">
        <v>791</v>
      </c>
      <c r="W298" s="9">
        <v>0</v>
      </c>
    </row>
    <row r="299" spans="1:23" x14ac:dyDescent="0.3">
      <c r="A299" s="9" t="s">
        <v>254</v>
      </c>
      <c r="B299" s="1">
        <v>42921</v>
      </c>
      <c r="C299" s="2">
        <v>0.60660879629629627</v>
      </c>
      <c r="D299" s="2">
        <v>0.6086921296296296</v>
      </c>
      <c r="E299">
        <f>DAY(telefony[[#This Row],[data]])</f>
        <v>5</v>
      </c>
      <c r="F299">
        <f>IF(LEN(telefony[[#This Row],[nr]])=8,1,0)</f>
        <v>1</v>
      </c>
      <c r="G299">
        <f>IF(LEN(telefony[[#This Row],[nr]])=7,1,0)</f>
        <v>0</v>
      </c>
      <c r="H299" s="9">
        <f>IF(LEN(telefony[[#This Row],[nr]])&gt;=10,1,0)</f>
        <v>0</v>
      </c>
      <c r="I299" s="9" t="s">
        <v>389</v>
      </c>
      <c r="J299">
        <f>COUNTIF(telefony[nr],I299)</f>
        <v>1</v>
      </c>
      <c r="M299" t="str">
        <f>IF(LEN(telefony[[#This Row],[nr]])=7,telefony[[#This Row],[nr]],"")</f>
        <v/>
      </c>
      <c r="N299" t="str">
        <f>IF(LEN(telefony[[#This Row],[nr]])=8,telefony[[#This Row],[nr]],"")</f>
        <v>12687991</v>
      </c>
      <c r="V299" s="22" t="s">
        <v>1598</v>
      </c>
      <c r="W299" s="9">
        <v>0</v>
      </c>
    </row>
    <row r="300" spans="1:23" x14ac:dyDescent="0.3">
      <c r="A300" s="9" t="s">
        <v>255</v>
      </c>
      <c r="B300" s="1">
        <v>42921</v>
      </c>
      <c r="C300" s="2">
        <v>0.60927083333333332</v>
      </c>
      <c r="D300" s="2">
        <v>0.61127314814814815</v>
      </c>
      <c r="E300">
        <f>DAY(telefony[[#This Row],[data]])</f>
        <v>5</v>
      </c>
      <c r="F300">
        <f>IF(LEN(telefony[[#This Row],[nr]])=8,1,0)</f>
        <v>0</v>
      </c>
      <c r="G300">
        <f>IF(LEN(telefony[[#This Row],[nr]])=7,1,0)</f>
        <v>1</v>
      </c>
      <c r="H300" s="9">
        <f>IF(LEN(telefony[[#This Row],[nr]])&gt;=10,1,0)</f>
        <v>0</v>
      </c>
      <c r="I300" s="9" t="s">
        <v>829</v>
      </c>
      <c r="J300">
        <f>COUNTIF(telefony[nr],I300)</f>
        <v>1</v>
      </c>
      <c r="M300" t="str">
        <f>IF(LEN(telefony[[#This Row],[nr]])=7,telefony[[#This Row],[nr]],"")</f>
        <v>4328583</v>
      </c>
      <c r="N300" t="str">
        <f>IF(LEN(telefony[[#This Row],[nr]])=8,telefony[[#This Row],[nr]],"")</f>
        <v/>
      </c>
      <c r="V300" s="22" t="s">
        <v>1419</v>
      </c>
      <c r="W300" s="9">
        <v>0</v>
      </c>
    </row>
    <row r="301" spans="1:23" x14ac:dyDescent="0.3">
      <c r="A301" s="9" t="s">
        <v>256</v>
      </c>
      <c r="B301" s="1">
        <v>42921</v>
      </c>
      <c r="C301" s="2">
        <v>0.61251157407407408</v>
      </c>
      <c r="D301" s="2">
        <v>0.61998842592592596</v>
      </c>
      <c r="E301">
        <f>DAY(telefony[[#This Row],[data]])</f>
        <v>5</v>
      </c>
      <c r="F301">
        <f>IF(LEN(telefony[[#This Row],[nr]])=8,1,0)</f>
        <v>0</v>
      </c>
      <c r="G301">
        <f>IF(LEN(telefony[[#This Row],[nr]])=7,1,0)</f>
        <v>1</v>
      </c>
      <c r="H301" s="9">
        <f>IF(LEN(telefony[[#This Row],[nr]])&gt;=10,1,0)</f>
        <v>0</v>
      </c>
      <c r="I301" s="9" t="s">
        <v>1131</v>
      </c>
      <c r="J301">
        <f>COUNTIF(telefony[nr],I301)</f>
        <v>1</v>
      </c>
      <c r="M301" t="str">
        <f>IF(LEN(telefony[[#This Row],[nr]])=7,telefony[[#This Row],[nr]],"")</f>
        <v>2184116</v>
      </c>
      <c r="N301" t="str">
        <f>IF(LEN(telefony[[#This Row],[nr]])=8,telefony[[#This Row],[nr]],"")</f>
        <v/>
      </c>
      <c r="V301" s="22" t="s">
        <v>344</v>
      </c>
      <c r="W301" s="9">
        <v>0</v>
      </c>
    </row>
    <row r="302" spans="1:23" x14ac:dyDescent="0.3">
      <c r="A302" s="9" t="s">
        <v>257</v>
      </c>
      <c r="B302" s="1">
        <v>42921</v>
      </c>
      <c r="C302" s="2">
        <v>0.61430555555555555</v>
      </c>
      <c r="D302" s="2">
        <v>0.61843749999999997</v>
      </c>
      <c r="E302">
        <f>DAY(telefony[[#This Row],[data]])</f>
        <v>5</v>
      </c>
      <c r="F302">
        <f>IF(LEN(telefony[[#This Row],[nr]])=8,1,0)</f>
        <v>1</v>
      </c>
      <c r="G302">
        <f>IF(LEN(telefony[[#This Row],[nr]])=7,1,0)</f>
        <v>0</v>
      </c>
      <c r="H302" s="9">
        <f>IF(LEN(telefony[[#This Row],[nr]])&gt;=10,1,0)</f>
        <v>0</v>
      </c>
      <c r="I302" s="9" t="s">
        <v>333</v>
      </c>
      <c r="J302">
        <f>COUNTIF(telefony[nr],I302)</f>
        <v>1</v>
      </c>
      <c r="M302" t="str">
        <f>IF(LEN(telefony[[#This Row],[nr]])=7,telefony[[#This Row],[nr]],"")</f>
        <v/>
      </c>
      <c r="N302" t="str">
        <f>IF(LEN(telefony[[#This Row],[nr]])=8,telefony[[#This Row],[nr]],"")</f>
        <v>24724570</v>
      </c>
      <c r="V302" s="22" t="s">
        <v>350</v>
      </c>
      <c r="W302" s="9">
        <v>0</v>
      </c>
    </row>
    <row r="303" spans="1:23" x14ac:dyDescent="0.3">
      <c r="A303" s="9" t="s">
        <v>258</v>
      </c>
      <c r="B303" s="1">
        <v>42921</v>
      </c>
      <c r="C303" s="2">
        <v>0.61957175925925922</v>
      </c>
      <c r="D303" s="2">
        <v>0.62241898148148145</v>
      </c>
      <c r="E303">
        <f>DAY(telefony[[#This Row],[data]])</f>
        <v>5</v>
      </c>
      <c r="F303">
        <f>IF(LEN(telefony[[#This Row],[nr]])=8,1,0)</f>
        <v>0</v>
      </c>
      <c r="G303">
        <f>IF(LEN(telefony[[#This Row],[nr]])=7,1,0)</f>
        <v>1</v>
      </c>
      <c r="H303" s="9">
        <f>IF(LEN(telefony[[#This Row],[nr]])&gt;=10,1,0)</f>
        <v>0</v>
      </c>
      <c r="I303" s="9" t="s">
        <v>939</v>
      </c>
      <c r="J303">
        <f>COUNTIF(telefony[nr],I303)</f>
        <v>1</v>
      </c>
      <c r="M303" t="str">
        <f>IF(LEN(telefony[[#This Row],[nr]])=7,telefony[[#This Row],[nr]],"")</f>
        <v>4843076</v>
      </c>
      <c r="N303" t="str">
        <f>IF(LEN(telefony[[#This Row],[nr]])=8,telefony[[#This Row],[nr]],"")</f>
        <v/>
      </c>
      <c r="V303" s="22" t="s">
        <v>1569</v>
      </c>
      <c r="W303" s="9">
        <v>0</v>
      </c>
    </row>
    <row r="304" spans="1:23" x14ac:dyDescent="0.3">
      <c r="A304" s="9" t="s">
        <v>75</v>
      </c>
      <c r="B304" s="1">
        <v>42921</v>
      </c>
      <c r="C304" s="2">
        <v>0.62047453703703703</v>
      </c>
      <c r="D304" s="2">
        <v>0.62715277777777778</v>
      </c>
      <c r="E304">
        <f>DAY(telefony[[#This Row],[data]])</f>
        <v>5</v>
      </c>
      <c r="F304">
        <f>IF(LEN(telefony[[#This Row],[nr]])=8,1,0)</f>
        <v>0</v>
      </c>
      <c r="G304">
        <f>IF(LEN(telefony[[#This Row],[nr]])=7,1,0)</f>
        <v>1</v>
      </c>
      <c r="H304" s="9">
        <f>IF(LEN(telefony[[#This Row],[nr]])&gt;=10,1,0)</f>
        <v>0</v>
      </c>
      <c r="I304" s="9" t="s">
        <v>1814</v>
      </c>
      <c r="J304">
        <f>COUNTIF(telefony[nr],I304)</f>
        <v>1</v>
      </c>
      <c r="M304" t="str">
        <f>IF(LEN(telefony[[#This Row],[nr]])=7,telefony[[#This Row],[nr]],"")</f>
        <v>7795911</v>
      </c>
      <c r="N304" t="str">
        <f>IF(LEN(telefony[[#This Row],[nr]])=8,telefony[[#This Row],[nr]],"")</f>
        <v/>
      </c>
      <c r="V304" s="22" t="s">
        <v>1402</v>
      </c>
      <c r="W304" s="9">
        <v>0</v>
      </c>
    </row>
    <row r="305" spans="1:23" x14ac:dyDescent="0.3">
      <c r="A305" s="9" t="s">
        <v>259</v>
      </c>
      <c r="B305" s="1">
        <v>42921</v>
      </c>
      <c r="C305" s="2">
        <v>0.62094907407407407</v>
      </c>
      <c r="D305" s="2">
        <v>0.62687499999999996</v>
      </c>
      <c r="E305">
        <f>DAY(telefony[[#This Row],[data]])</f>
        <v>5</v>
      </c>
      <c r="F305">
        <f>IF(LEN(telefony[[#This Row],[nr]])=8,1,0)</f>
        <v>1</v>
      </c>
      <c r="G305">
        <f>IF(LEN(telefony[[#This Row],[nr]])=7,1,0)</f>
        <v>0</v>
      </c>
      <c r="H305" s="9">
        <f>IF(LEN(telefony[[#This Row],[nr]])&gt;=10,1,0)</f>
        <v>0</v>
      </c>
      <c r="I305" s="9" t="s">
        <v>583</v>
      </c>
      <c r="J305">
        <f>COUNTIF(telefony[nr],I305)</f>
        <v>1</v>
      </c>
      <c r="M305" t="str">
        <f>IF(LEN(telefony[[#This Row],[nr]])=7,telefony[[#This Row],[nr]],"")</f>
        <v/>
      </c>
      <c r="N305" t="str">
        <f>IF(LEN(telefony[[#This Row],[nr]])=8,telefony[[#This Row],[nr]],"")</f>
        <v>42722517</v>
      </c>
      <c r="V305" s="22" t="s">
        <v>1764</v>
      </c>
      <c r="W305" s="9">
        <v>0</v>
      </c>
    </row>
    <row r="306" spans="1:23" x14ac:dyDescent="0.3">
      <c r="A306" s="9" t="s">
        <v>260</v>
      </c>
      <c r="B306" s="1">
        <v>42921</v>
      </c>
      <c r="C306" s="2">
        <v>0.62251157407407409</v>
      </c>
      <c r="D306" s="2">
        <v>0.6234143518518519</v>
      </c>
      <c r="E306">
        <f>DAY(telefony[[#This Row],[data]])</f>
        <v>5</v>
      </c>
      <c r="F306">
        <f>IF(LEN(telefony[[#This Row],[nr]])=8,1,0)</f>
        <v>0</v>
      </c>
      <c r="G306">
        <f>IF(LEN(telefony[[#This Row],[nr]])=7,1,0)</f>
        <v>1</v>
      </c>
      <c r="H306" s="9">
        <f>IF(LEN(telefony[[#This Row],[nr]])&gt;=10,1,0)</f>
        <v>0</v>
      </c>
      <c r="I306" s="9" t="s">
        <v>933</v>
      </c>
      <c r="J306">
        <f>COUNTIF(telefony[nr],I306)</f>
        <v>1</v>
      </c>
      <c r="M306" t="str">
        <f>IF(LEN(telefony[[#This Row],[nr]])=7,telefony[[#This Row],[nr]],"")</f>
        <v>9697189</v>
      </c>
      <c r="N306" t="str">
        <f>IF(LEN(telefony[[#This Row],[nr]])=8,telefony[[#This Row],[nr]],"")</f>
        <v/>
      </c>
      <c r="V306" s="22" t="s">
        <v>1120</v>
      </c>
      <c r="W306" s="9">
        <v>0</v>
      </c>
    </row>
    <row r="307" spans="1:23" x14ac:dyDescent="0.3">
      <c r="A307" s="9" t="s">
        <v>261</v>
      </c>
      <c r="B307" s="1">
        <v>42921</v>
      </c>
      <c r="C307" s="2">
        <v>0.62403935185185189</v>
      </c>
      <c r="D307" s="2">
        <v>0.62936342592592598</v>
      </c>
      <c r="E307">
        <f>DAY(telefony[[#This Row],[data]])</f>
        <v>5</v>
      </c>
      <c r="F307">
        <f>IF(LEN(telefony[[#This Row],[nr]])=8,1,0)</f>
        <v>0</v>
      </c>
      <c r="G307">
        <f>IF(LEN(telefony[[#This Row],[nr]])=7,1,0)</f>
        <v>1</v>
      </c>
      <c r="H307" s="9">
        <f>IF(LEN(telefony[[#This Row],[nr]])&gt;=10,1,0)</f>
        <v>0</v>
      </c>
      <c r="I307" s="9" t="s">
        <v>443</v>
      </c>
      <c r="J307">
        <f>COUNTIF(telefony[nr],I307)</f>
        <v>1</v>
      </c>
      <c r="M307" t="str">
        <f>IF(LEN(telefony[[#This Row],[nr]])=7,telefony[[#This Row],[nr]],"")</f>
        <v>4471203</v>
      </c>
      <c r="N307" t="str">
        <f>IF(LEN(telefony[[#This Row],[nr]])=8,telefony[[#This Row],[nr]],"")</f>
        <v/>
      </c>
      <c r="V307" s="22" t="s">
        <v>1169</v>
      </c>
      <c r="W307" s="9">
        <v>0</v>
      </c>
    </row>
    <row r="308" spans="1:23" x14ac:dyDescent="0.3">
      <c r="A308" s="9" t="s">
        <v>262</v>
      </c>
      <c r="B308" s="1">
        <v>42921</v>
      </c>
      <c r="C308" s="2">
        <v>0.62589120370370366</v>
      </c>
      <c r="D308" s="2">
        <v>0.62774305555555554</v>
      </c>
      <c r="E308">
        <f>DAY(telefony[[#This Row],[data]])</f>
        <v>5</v>
      </c>
      <c r="F308">
        <f>IF(LEN(telefony[[#This Row],[nr]])=8,1,0)</f>
        <v>0</v>
      </c>
      <c r="G308">
        <f>IF(LEN(telefony[[#This Row],[nr]])=7,1,0)</f>
        <v>1</v>
      </c>
      <c r="H308" s="9">
        <f>IF(LEN(telefony[[#This Row],[nr]])&gt;=10,1,0)</f>
        <v>0</v>
      </c>
      <c r="I308" s="9" t="s">
        <v>1493</v>
      </c>
      <c r="J308">
        <f>COUNTIF(telefony[nr],I308)</f>
        <v>1</v>
      </c>
      <c r="M308" t="str">
        <f>IF(LEN(telefony[[#This Row],[nr]])=7,telefony[[#This Row],[nr]],"")</f>
        <v>1439114</v>
      </c>
      <c r="N308" t="str">
        <f>IF(LEN(telefony[[#This Row],[nr]])=8,telefony[[#This Row],[nr]],"")</f>
        <v/>
      </c>
      <c r="V308" s="22" t="s">
        <v>692</v>
      </c>
      <c r="W308" s="9">
        <v>0</v>
      </c>
    </row>
    <row r="309" spans="1:23" x14ac:dyDescent="0.3">
      <c r="A309" s="9" t="s">
        <v>263</v>
      </c>
      <c r="B309" s="1">
        <v>42922</v>
      </c>
      <c r="C309" s="2">
        <v>0.33555555555555555</v>
      </c>
      <c r="D309" s="2">
        <v>0.34137731481481481</v>
      </c>
      <c r="E309">
        <f>DAY(telefony[[#This Row],[data]])</f>
        <v>6</v>
      </c>
      <c r="F309">
        <f>IF(LEN(telefony[[#This Row],[nr]])=8,1,0)</f>
        <v>0</v>
      </c>
      <c r="G309">
        <f>IF(LEN(telefony[[#This Row],[nr]])=7,1,0)</f>
        <v>1</v>
      </c>
      <c r="H309" s="9">
        <f>IF(LEN(telefony[[#This Row],[nr]])&gt;=10,1,0)</f>
        <v>0</v>
      </c>
      <c r="I309" s="9" t="s">
        <v>1113</v>
      </c>
      <c r="J309">
        <f>COUNTIF(telefony[nr],I309)</f>
        <v>1</v>
      </c>
      <c r="M309" t="str">
        <f>IF(LEN(telefony[[#This Row],[nr]])=7,telefony[[#This Row],[nr]],"")</f>
        <v>5822881</v>
      </c>
      <c r="N309" t="str">
        <f>IF(LEN(telefony[[#This Row],[nr]])=8,telefony[[#This Row],[nr]],"")</f>
        <v/>
      </c>
      <c r="V309" s="22" t="s">
        <v>1024</v>
      </c>
      <c r="W309" s="9">
        <v>0</v>
      </c>
    </row>
    <row r="310" spans="1:23" x14ac:dyDescent="0.3">
      <c r="A310" s="9" t="s">
        <v>264</v>
      </c>
      <c r="B310" s="1">
        <v>42922</v>
      </c>
      <c r="C310" s="2">
        <v>0.33814814814814814</v>
      </c>
      <c r="D310" s="2">
        <v>0.34232638888888889</v>
      </c>
      <c r="E310">
        <f>DAY(telefony[[#This Row],[data]])</f>
        <v>6</v>
      </c>
      <c r="F310">
        <f>IF(LEN(telefony[[#This Row],[nr]])=8,1,0)</f>
        <v>0</v>
      </c>
      <c r="G310">
        <f>IF(LEN(telefony[[#This Row],[nr]])=7,1,0)</f>
        <v>1</v>
      </c>
      <c r="H310" s="9">
        <f>IF(LEN(telefony[[#This Row],[nr]])&gt;=10,1,0)</f>
        <v>0</v>
      </c>
      <c r="I310" s="9" t="s">
        <v>1660</v>
      </c>
      <c r="J310">
        <f>COUNTIF(telefony[nr],I310)</f>
        <v>1</v>
      </c>
      <c r="M310" t="str">
        <f>IF(LEN(telefony[[#This Row],[nr]])=7,telefony[[#This Row],[nr]],"")</f>
        <v>6027120</v>
      </c>
      <c r="N310" t="str">
        <f>IF(LEN(telefony[[#This Row],[nr]])=8,telefony[[#This Row],[nr]],"")</f>
        <v/>
      </c>
      <c r="V310" s="22" t="s">
        <v>1678</v>
      </c>
      <c r="W310" s="9">
        <v>0</v>
      </c>
    </row>
    <row r="311" spans="1:23" x14ac:dyDescent="0.3">
      <c r="A311" s="9" t="s">
        <v>265</v>
      </c>
      <c r="B311" s="1">
        <v>42922</v>
      </c>
      <c r="C311" s="2">
        <v>0.34349537037037037</v>
      </c>
      <c r="D311" s="2">
        <v>0.34965277777777776</v>
      </c>
      <c r="E311">
        <f>DAY(telefony[[#This Row],[data]])</f>
        <v>6</v>
      </c>
      <c r="F311">
        <f>IF(LEN(telefony[[#This Row],[nr]])=8,1,0)</f>
        <v>0</v>
      </c>
      <c r="G311">
        <f>IF(LEN(telefony[[#This Row],[nr]])=7,1,0)</f>
        <v>1</v>
      </c>
      <c r="H311" s="9">
        <f>IF(LEN(telefony[[#This Row],[nr]])&gt;=10,1,0)</f>
        <v>0</v>
      </c>
      <c r="I311" s="9" t="s">
        <v>799</v>
      </c>
      <c r="J311">
        <f>COUNTIF(telefony[nr],I311)</f>
        <v>1</v>
      </c>
      <c r="M311" t="str">
        <f>IF(LEN(telefony[[#This Row],[nr]])=7,telefony[[#This Row],[nr]],"")</f>
        <v>2790475</v>
      </c>
      <c r="N311" t="str">
        <f>IF(LEN(telefony[[#This Row],[nr]])=8,telefony[[#This Row],[nr]],"")</f>
        <v/>
      </c>
      <c r="V311" s="22" t="s">
        <v>849</v>
      </c>
      <c r="W311" s="9">
        <v>0</v>
      </c>
    </row>
    <row r="312" spans="1:23" x14ac:dyDescent="0.3">
      <c r="A312" s="9" t="s">
        <v>266</v>
      </c>
      <c r="B312" s="1">
        <v>42922</v>
      </c>
      <c r="C312" s="2">
        <v>0.34708333333333335</v>
      </c>
      <c r="D312" s="2">
        <v>0.34912037037037036</v>
      </c>
      <c r="E312">
        <f>DAY(telefony[[#This Row],[data]])</f>
        <v>6</v>
      </c>
      <c r="F312">
        <f>IF(LEN(telefony[[#This Row],[nr]])=8,1,0)</f>
        <v>1</v>
      </c>
      <c r="G312">
        <f>IF(LEN(telefony[[#This Row],[nr]])=7,1,0)</f>
        <v>0</v>
      </c>
      <c r="H312" s="9">
        <f>IF(LEN(telefony[[#This Row],[nr]])&gt;=10,1,0)</f>
        <v>0</v>
      </c>
      <c r="I312" s="9" t="s">
        <v>844</v>
      </c>
      <c r="J312">
        <f>COUNTIF(telefony[nr],I312)</f>
        <v>1</v>
      </c>
      <c r="M312" t="str">
        <f>IF(LEN(telefony[[#This Row],[nr]])=7,telefony[[#This Row],[nr]],"")</f>
        <v/>
      </c>
      <c r="N312" t="str">
        <f>IF(LEN(telefony[[#This Row],[nr]])=8,telefony[[#This Row],[nr]],"")</f>
        <v>30893038</v>
      </c>
      <c r="V312" s="22" t="s">
        <v>642</v>
      </c>
      <c r="W312" s="9">
        <v>0</v>
      </c>
    </row>
    <row r="313" spans="1:23" x14ac:dyDescent="0.3">
      <c r="A313" s="9" t="s">
        <v>250</v>
      </c>
      <c r="B313" s="1">
        <v>42922</v>
      </c>
      <c r="C313" s="2">
        <v>0.35163194444444446</v>
      </c>
      <c r="D313" s="2">
        <v>0.35670138888888892</v>
      </c>
      <c r="E313">
        <f>DAY(telefony[[#This Row],[data]])</f>
        <v>6</v>
      </c>
      <c r="F313">
        <f>IF(LEN(telefony[[#This Row],[nr]])=8,1,0)</f>
        <v>0</v>
      </c>
      <c r="G313">
        <f>IF(LEN(telefony[[#This Row],[nr]])=7,1,0)</f>
        <v>1</v>
      </c>
      <c r="H313" s="9">
        <f>IF(LEN(telefony[[#This Row],[nr]])&gt;=10,1,0)</f>
        <v>0</v>
      </c>
      <c r="I313" s="9" t="s">
        <v>1242</v>
      </c>
      <c r="J313">
        <f>COUNTIF(telefony[nr],I313)</f>
        <v>1</v>
      </c>
      <c r="M313" t="str">
        <f>IF(LEN(telefony[[#This Row],[nr]])=7,telefony[[#This Row],[nr]],"")</f>
        <v>5076649</v>
      </c>
      <c r="N313" t="str">
        <f>IF(LEN(telefony[[#This Row],[nr]])=8,telefony[[#This Row],[nr]],"")</f>
        <v/>
      </c>
      <c r="V313" s="22" t="s">
        <v>304</v>
      </c>
      <c r="W313" s="9">
        <v>0</v>
      </c>
    </row>
    <row r="314" spans="1:23" x14ac:dyDescent="0.3">
      <c r="A314" s="9" t="s">
        <v>267</v>
      </c>
      <c r="B314" s="1">
        <v>42922</v>
      </c>
      <c r="C314" s="2">
        <v>0.35531249999999998</v>
      </c>
      <c r="D314" s="2">
        <v>0.3630902777777778</v>
      </c>
      <c r="E314">
        <f>DAY(telefony[[#This Row],[data]])</f>
        <v>6</v>
      </c>
      <c r="F314">
        <f>IF(LEN(telefony[[#This Row],[nr]])=8,1,0)</f>
        <v>0</v>
      </c>
      <c r="G314">
        <f>IF(LEN(telefony[[#This Row],[nr]])=7,1,0)</f>
        <v>1</v>
      </c>
      <c r="H314" s="9">
        <f>IF(LEN(telefony[[#This Row],[nr]])&gt;=10,1,0)</f>
        <v>0</v>
      </c>
      <c r="I314" s="9" t="s">
        <v>1379</v>
      </c>
      <c r="J314">
        <f>COUNTIF(telefony[nr],I314)</f>
        <v>1</v>
      </c>
      <c r="M314" t="str">
        <f>IF(LEN(telefony[[#This Row],[nr]])=7,telefony[[#This Row],[nr]],"")</f>
        <v>5013602</v>
      </c>
      <c r="N314" t="str">
        <f>IF(LEN(telefony[[#This Row],[nr]])=8,telefony[[#This Row],[nr]],"")</f>
        <v/>
      </c>
      <c r="V314" s="22" t="s">
        <v>974</v>
      </c>
      <c r="W314" s="9">
        <v>0</v>
      </c>
    </row>
    <row r="315" spans="1:23" x14ac:dyDescent="0.3">
      <c r="A315" s="9" t="s">
        <v>268</v>
      </c>
      <c r="B315" s="1">
        <v>42922</v>
      </c>
      <c r="C315" s="2">
        <v>0.36097222222222225</v>
      </c>
      <c r="D315" s="2">
        <v>0.36534722222222221</v>
      </c>
      <c r="E315">
        <f>DAY(telefony[[#This Row],[data]])</f>
        <v>6</v>
      </c>
      <c r="F315">
        <f>IF(LEN(telefony[[#This Row],[nr]])=8,1,0)</f>
        <v>0</v>
      </c>
      <c r="G315">
        <f>IF(LEN(telefony[[#This Row],[nr]])=7,1,0)</f>
        <v>1</v>
      </c>
      <c r="H315" s="9">
        <f>IF(LEN(telefony[[#This Row],[nr]])&gt;=10,1,0)</f>
        <v>0</v>
      </c>
      <c r="I315" s="9" t="s">
        <v>1114</v>
      </c>
      <c r="J315">
        <f>COUNTIF(telefony[nr],I315)</f>
        <v>1</v>
      </c>
      <c r="M315" t="str">
        <f>IF(LEN(telefony[[#This Row],[nr]])=7,telefony[[#This Row],[nr]],"")</f>
        <v>5696056</v>
      </c>
      <c r="N315" t="str">
        <f>IF(LEN(telefony[[#This Row],[nr]])=8,telefony[[#This Row],[nr]],"")</f>
        <v/>
      </c>
      <c r="V315" s="22" t="s">
        <v>1096</v>
      </c>
      <c r="W315" s="9">
        <v>0</v>
      </c>
    </row>
    <row r="316" spans="1:23" x14ac:dyDescent="0.3">
      <c r="A316" s="9" t="s">
        <v>269</v>
      </c>
      <c r="B316" s="1">
        <v>42922</v>
      </c>
      <c r="C316" s="2">
        <v>0.36618055555555556</v>
      </c>
      <c r="D316" s="2">
        <v>0.37038194444444444</v>
      </c>
      <c r="E316">
        <f>DAY(telefony[[#This Row],[data]])</f>
        <v>6</v>
      </c>
      <c r="F316">
        <f>IF(LEN(telefony[[#This Row],[nr]])=8,1,0)</f>
        <v>1</v>
      </c>
      <c r="G316">
        <f>IF(LEN(telefony[[#This Row],[nr]])=7,1,0)</f>
        <v>0</v>
      </c>
      <c r="H316" s="9">
        <f>IF(LEN(telefony[[#This Row],[nr]])&gt;=10,1,0)</f>
        <v>0</v>
      </c>
      <c r="I316" s="9" t="s">
        <v>544</v>
      </c>
      <c r="J316">
        <f>COUNTIF(telefony[nr],I316)</f>
        <v>1</v>
      </c>
      <c r="M316" t="str">
        <f>IF(LEN(telefony[[#This Row],[nr]])=7,telefony[[#This Row],[nr]],"")</f>
        <v/>
      </c>
      <c r="N316" t="str">
        <f>IF(LEN(telefony[[#This Row],[nr]])=8,telefony[[#This Row],[nr]],"")</f>
        <v>11274735</v>
      </c>
      <c r="V316" s="22" t="s">
        <v>1507</v>
      </c>
      <c r="W316" s="9">
        <v>0</v>
      </c>
    </row>
    <row r="317" spans="1:23" x14ac:dyDescent="0.3">
      <c r="A317" s="9" t="s">
        <v>270</v>
      </c>
      <c r="B317" s="1">
        <v>42922</v>
      </c>
      <c r="C317" s="2">
        <v>0.3664351851851852</v>
      </c>
      <c r="D317" s="2">
        <v>0.37646990740740743</v>
      </c>
      <c r="E317">
        <f>DAY(telefony[[#This Row],[data]])</f>
        <v>6</v>
      </c>
      <c r="F317">
        <f>IF(LEN(telefony[[#This Row],[nr]])=8,1,0)</f>
        <v>0</v>
      </c>
      <c r="G317">
        <f>IF(LEN(telefony[[#This Row],[nr]])=7,1,0)</f>
        <v>1</v>
      </c>
      <c r="H317" s="9">
        <f>IF(LEN(telefony[[#This Row],[nr]])&gt;=10,1,0)</f>
        <v>0</v>
      </c>
      <c r="I317" s="9" t="s">
        <v>812</v>
      </c>
      <c r="J317">
        <f>COUNTIF(telefony[nr],I317)</f>
        <v>1</v>
      </c>
      <c r="M317" t="str">
        <f>IF(LEN(telefony[[#This Row],[nr]])=7,telefony[[#This Row],[nr]],"")</f>
        <v>1158631</v>
      </c>
      <c r="N317" t="str">
        <f>IF(LEN(telefony[[#This Row],[nr]])=8,telefony[[#This Row],[nr]],"")</f>
        <v/>
      </c>
      <c r="V317" s="22" t="s">
        <v>1044</v>
      </c>
      <c r="W317" s="9">
        <v>0</v>
      </c>
    </row>
    <row r="318" spans="1:23" x14ac:dyDescent="0.3">
      <c r="A318" s="9" t="s">
        <v>271</v>
      </c>
      <c r="B318" s="1">
        <v>42922</v>
      </c>
      <c r="C318" s="2">
        <v>0.37092592592592594</v>
      </c>
      <c r="D318" s="2">
        <v>0.37193287037037037</v>
      </c>
      <c r="E318">
        <f>DAY(telefony[[#This Row],[data]])</f>
        <v>6</v>
      </c>
      <c r="F318">
        <f>IF(LEN(telefony[[#This Row],[nr]])=8,1,0)</f>
        <v>0</v>
      </c>
      <c r="G318">
        <f>IF(LEN(telefony[[#This Row],[nr]])=7,1,0)</f>
        <v>1</v>
      </c>
      <c r="H318" s="9">
        <f>IF(LEN(telefony[[#This Row],[nr]])&gt;=10,1,0)</f>
        <v>0</v>
      </c>
      <c r="I318" s="9" t="s">
        <v>289</v>
      </c>
      <c r="J318">
        <f>COUNTIF(telefony[nr],I318)</f>
        <v>1</v>
      </c>
      <c r="M318" t="str">
        <f>IF(LEN(telefony[[#This Row],[nr]])=7,telefony[[#This Row],[nr]],"")</f>
        <v>6009110</v>
      </c>
      <c r="N318" t="str">
        <f>IF(LEN(telefony[[#This Row],[nr]])=8,telefony[[#This Row],[nr]],"")</f>
        <v/>
      </c>
      <c r="V318" s="22" t="s">
        <v>1785</v>
      </c>
      <c r="W318" s="9">
        <v>0</v>
      </c>
    </row>
    <row r="319" spans="1:23" x14ac:dyDescent="0.3">
      <c r="A319" s="9" t="s">
        <v>272</v>
      </c>
      <c r="B319" s="1">
        <v>42922</v>
      </c>
      <c r="C319" s="2">
        <v>0.37333333333333335</v>
      </c>
      <c r="D319" s="2">
        <v>0.37968750000000001</v>
      </c>
      <c r="E319">
        <f>DAY(telefony[[#This Row],[data]])</f>
        <v>6</v>
      </c>
      <c r="F319">
        <f>IF(LEN(telefony[[#This Row],[nr]])=8,1,0)</f>
        <v>0</v>
      </c>
      <c r="G319">
        <f>IF(LEN(telefony[[#This Row],[nr]])=7,1,0)</f>
        <v>0</v>
      </c>
      <c r="H319" s="9">
        <f>IF(LEN(telefony[[#This Row],[nr]])&gt;=10,1,0)</f>
        <v>1</v>
      </c>
      <c r="I319" s="9" t="s">
        <v>1082</v>
      </c>
      <c r="J319">
        <f>COUNTIF(telefony[nr],I319)</f>
        <v>1</v>
      </c>
      <c r="M319" t="str">
        <f>IF(LEN(telefony[[#This Row],[nr]])=7,telefony[[#This Row],[nr]],"")</f>
        <v/>
      </c>
      <c r="N319" t="str">
        <f>IF(LEN(telefony[[#This Row],[nr]])=8,telefony[[#This Row],[nr]],"")</f>
        <v/>
      </c>
      <c r="V319" s="22" t="s">
        <v>874</v>
      </c>
      <c r="W319" s="9">
        <v>0</v>
      </c>
    </row>
    <row r="320" spans="1:23" x14ac:dyDescent="0.3">
      <c r="A320" s="9" t="s">
        <v>273</v>
      </c>
      <c r="B320" s="1">
        <v>42922</v>
      </c>
      <c r="C320" s="2">
        <v>0.37799768518518517</v>
      </c>
      <c r="D320" s="2">
        <v>0.38377314814814817</v>
      </c>
      <c r="E320">
        <f>DAY(telefony[[#This Row],[data]])</f>
        <v>6</v>
      </c>
      <c r="F320">
        <f>IF(LEN(telefony[[#This Row],[nr]])=8,1,0)</f>
        <v>0</v>
      </c>
      <c r="G320">
        <f>IF(LEN(telefony[[#This Row],[nr]])=7,1,0)</f>
        <v>1</v>
      </c>
      <c r="H320" s="9">
        <f>IF(LEN(telefony[[#This Row],[nr]])&gt;=10,1,0)</f>
        <v>0</v>
      </c>
      <c r="I320" s="9" t="s">
        <v>357</v>
      </c>
      <c r="J320">
        <f>COUNTIF(telefony[nr],I320)</f>
        <v>1</v>
      </c>
      <c r="M320" t="str">
        <f>IF(LEN(telefony[[#This Row],[nr]])=7,telefony[[#This Row],[nr]],"")</f>
        <v>6045882</v>
      </c>
      <c r="N320" t="str">
        <f>IF(LEN(telefony[[#This Row],[nr]])=8,telefony[[#This Row],[nr]],"")</f>
        <v/>
      </c>
      <c r="V320" s="22" t="s">
        <v>310</v>
      </c>
      <c r="W320" s="9">
        <v>0</v>
      </c>
    </row>
    <row r="321" spans="1:23" x14ac:dyDescent="0.3">
      <c r="A321" s="9" t="s">
        <v>274</v>
      </c>
      <c r="B321" s="1">
        <v>42922</v>
      </c>
      <c r="C321" s="2">
        <v>0.37913194444444442</v>
      </c>
      <c r="D321" s="2">
        <v>0.3800115740740741</v>
      </c>
      <c r="E321">
        <f>DAY(telefony[[#This Row],[data]])</f>
        <v>6</v>
      </c>
      <c r="F321">
        <f>IF(LEN(telefony[[#This Row],[nr]])=8,1,0)</f>
        <v>0</v>
      </c>
      <c r="G321">
        <f>IF(LEN(telefony[[#This Row],[nr]])=7,1,0)</f>
        <v>1</v>
      </c>
      <c r="H321" s="9">
        <f>IF(LEN(telefony[[#This Row],[nr]])&gt;=10,1,0)</f>
        <v>0</v>
      </c>
      <c r="I321" s="9" t="s">
        <v>1593</v>
      </c>
      <c r="J321">
        <f>COUNTIF(telefony[nr],I321)</f>
        <v>1</v>
      </c>
      <c r="M321" t="str">
        <f>IF(LEN(telefony[[#This Row],[nr]])=7,telefony[[#This Row],[nr]],"")</f>
        <v>4113351</v>
      </c>
      <c r="N321" t="str">
        <f>IF(LEN(telefony[[#This Row],[nr]])=8,telefony[[#This Row],[nr]],"")</f>
        <v/>
      </c>
      <c r="V321" s="22" t="s">
        <v>790</v>
      </c>
      <c r="W321" s="9">
        <v>0</v>
      </c>
    </row>
    <row r="322" spans="1:23" x14ac:dyDescent="0.3">
      <c r="A322" s="9" t="s">
        <v>275</v>
      </c>
      <c r="B322" s="1">
        <v>42922</v>
      </c>
      <c r="C322" s="2">
        <v>0.38156250000000003</v>
      </c>
      <c r="D322" s="2">
        <v>0.3878240740740741</v>
      </c>
      <c r="E322">
        <f>DAY(telefony[[#This Row],[data]])</f>
        <v>6</v>
      </c>
      <c r="F322">
        <f>IF(LEN(telefony[[#This Row],[nr]])=8,1,0)</f>
        <v>0</v>
      </c>
      <c r="G322">
        <f>IF(LEN(telefony[[#This Row],[nr]])=7,1,0)</f>
        <v>1</v>
      </c>
      <c r="H322" s="9">
        <f>IF(LEN(telefony[[#This Row],[nr]])&gt;=10,1,0)</f>
        <v>0</v>
      </c>
      <c r="I322" s="9" t="s">
        <v>1236</v>
      </c>
      <c r="J322">
        <f>COUNTIF(telefony[nr],I322)</f>
        <v>1</v>
      </c>
      <c r="M322" t="str">
        <f>IF(LEN(telefony[[#This Row],[nr]])=7,telefony[[#This Row],[nr]],"")</f>
        <v>9777118</v>
      </c>
      <c r="N322" t="str">
        <f>IF(LEN(telefony[[#This Row],[nr]])=8,telefony[[#This Row],[nr]],"")</f>
        <v/>
      </c>
      <c r="V322" s="22" t="s">
        <v>257</v>
      </c>
      <c r="W322" s="9">
        <v>0</v>
      </c>
    </row>
    <row r="323" spans="1:23" x14ac:dyDescent="0.3">
      <c r="A323" s="9" t="s">
        <v>276</v>
      </c>
      <c r="B323" s="1">
        <v>42922</v>
      </c>
      <c r="C323" s="2">
        <v>0.38416666666666666</v>
      </c>
      <c r="D323" s="2">
        <v>0.39554398148148145</v>
      </c>
      <c r="E323">
        <f>DAY(telefony[[#This Row],[data]])</f>
        <v>6</v>
      </c>
      <c r="F323">
        <f>IF(LEN(telefony[[#This Row],[nr]])=8,1,0)</f>
        <v>0</v>
      </c>
      <c r="G323">
        <f>IF(LEN(telefony[[#This Row],[nr]])=7,1,0)</f>
        <v>1</v>
      </c>
      <c r="H323" s="9">
        <f>IF(LEN(telefony[[#This Row],[nr]])&gt;=10,1,0)</f>
        <v>0</v>
      </c>
      <c r="I323" s="9" t="s">
        <v>880</v>
      </c>
      <c r="J323">
        <f>COUNTIF(telefony[nr],I323)</f>
        <v>1</v>
      </c>
      <c r="M323" t="str">
        <f>IF(LEN(telefony[[#This Row],[nr]])=7,telefony[[#This Row],[nr]],"")</f>
        <v>1659814</v>
      </c>
      <c r="N323" t="str">
        <f>IF(LEN(telefony[[#This Row],[nr]])=8,telefony[[#This Row],[nr]],"")</f>
        <v/>
      </c>
      <c r="V323" s="22" t="s">
        <v>1784</v>
      </c>
      <c r="W323" s="9">
        <v>0</v>
      </c>
    </row>
    <row r="324" spans="1:23" x14ac:dyDescent="0.3">
      <c r="A324" s="9" t="s">
        <v>9</v>
      </c>
      <c r="B324" s="1">
        <v>42922</v>
      </c>
      <c r="C324" s="2">
        <v>0.38806712962962964</v>
      </c>
      <c r="D324" s="2">
        <v>0.39144675925925926</v>
      </c>
      <c r="E324">
        <f>DAY(telefony[[#This Row],[data]])</f>
        <v>6</v>
      </c>
      <c r="F324">
        <f>IF(LEN(telefony[[#This Row],[nr]])=8,1,0)</f>
        <v>1</v>
      </c>
      <c r="G324">
        <f>IF(LEN(telefony[[#This Row],[nr]])=7,1,0)</f>
        <v>0</v>
      </c>
      <c r="H324" s="9">
        <f>IF(LEN(telefony[[#This Row],[nr]])&gt;=10,1,0)</f>
        <v>0</v>
      </c>
      <c r="I324" s="9" t="s">
        <v>1434</v>
      </c>
      <c r="J324">
        <f>COUNTIF(telefony[nr],I324)</f>
        <v>1</v>
      </c>
      <c r="M324" t="str">
        <f>IF(LEN(telefony[[#This Row],[nr]])=7,telefony[[#This Row],[nr]],"")</f>
        <v/>
      </c>
      <c r="N324" t="str">
        <f>IF(LEN(telefony[[#This Row],[nr]])=8,telefony[[#This Row],[nr]],"")</f>
        <v>26204415</v>
      </c>
      <c r="V324" s="22" t="s">
        <v>1064</v>
      </c>
      <c r="W324" s="9">
        <v>0</v>
      </c>
    </row>
    <row r="325" spans="1:23" x14ac:dyDescent="0.3">
      <c r="A325" s="9" t="s">
        <v>277</v>
      </c>
      <c r="B325" s="1">
        <v>42922</v>
      </c>
      <c r="C325" s="2">
        <v>0.38960648148148147</v>
      </c>
      <c r="D325" s="2">
        <v>0.39498842592592592</v>
      </c>
      <c r="E325">
        <f>DAY(telefony[[#This Row],[data]])</f>
        <v>6</v>
      </c>
      <c r="F325">
        <f>IF(LEN(telefony[[#This Row],[nr]])=8,1,0)</f>
        <v>0</v>
      </c>
      <c r="G325">
        <f>IF(LEN(telefony[[#This Row],[nr]])=7,1,0)</f>
        <v>1</v>
      </c>
      <c r="H325" s="9">
        <f>IF(LEN(telefony[[#This Row],[nr]])&gt;=10,1,0)</f>
        <v>0</v>
      </c>
      <c r="I325" s="9" t="s">
        <v>616</v>
      </c>
      <c r="J325">
        <f>COUNTIF(telefony[nr],I325)</f>
        <v>1</v>
      </c>
      <c r="M325" t="str">
        <f>IF(LEN(telefony[[#This Row],[nr]])=7,telefony[[#This Row],[nr]],"")</f>
        <v>8471544</v>
      </c>
      <c r="N325" t="str">
        <f>IF(LEN(telefony[[#This Row],[nr]])=8,telefony[[#This Row],[nr]],"")</f>
        <v/>
      </c>
      <c r="V325" s="22" t="s">
        <v>518</v>
      </c>
      <c r="W325" s="9">
        <v>0</v>
      </c>
    </row>
    <row r="326" spans="1:23" x14ac:dyDescent="0.3">
      <c r="A326" s="9" t="s">
        <v>61</v>
      </c>
      <c r="B326" s="1">
        <v>42922</v>
      </c>
      <c r="C326" s="2">
        <v>0.39466435185185184</v>
      </c>
      <c r="D326" s="2">
        <v>0.40501157407407407</v>
      </c>
      <c r="E326">
        <f>DAY(telefony[[#This Row],[data]])</f>
        <v>6</v>
      </c>
      <c r="F326">
        <f>IF(LEN(telefony[[#This Row],[nr]])=8,1,0)</f>
        <v>0</v>
      </c>
      <c r="G326">
        <f>IF(LEN(telefony[[#This Row],[nr]])=7,1,0)</f>
        <v>1</v>
      </c>
      <c r="H326" s="9">
        <f>IF(LEN(telefony[[#This Row],[nr]])&gt;=10,1,0)</f>
        <v>0</v>
      </c>
      <c r="I326" s="9" t="s">
        <v>952</v>
      </c>
      <c r="J326">
        <f>COUNTIF(telefony[nr],I326)</f>
        <v>1</v>
      </c>
      <c r="M326" t="str">
        <f>IF(LEN(telefony[[#This Row],[nr]])=7,telefony[[#This Row],[nr]],"")</f>
        <v>3379401</v>
      </c>
      <c r="N326" t="str">
        <f>IF(LEN(telefony[[#This Row],[nr]])=8,telefony[[#This Row],[nr]],"")</f>
        <v/>
      </c>
      <c r="V326" s="22" t="s">
        <v>1463</v>
      </c>
      <c r="W326" s="9">
        <v>0</v>
      </c>
    </row>
    <row r="327" spans="1:23" x14ac:dyDescent="0.3">
      <c r="A327" s="9" t="s">
        <v>278</v>
      </c>
      <c r="B327" s="1">
        <v>42922</v>
      </c>
      <c r="C327" s="2">
        <v>0.39613425925925927</v>
      </c>
      <c r="D327" s="2">
        <v>0.39868055555555554</v>
      </c>
      <c r="E327">
        <f>DAY(telefony[[#This Row],[data]])</f>
        <v>6</v>
      </c>
      <c r="F327">
        <f>IF(LEN(telefony[[#This Row],[nr]])=8,1,0)</f>
        <v>0</v>
      </c>
      <c r="G327">
        <f>IF(LEN(telefony[[#This Row],[nr]])=7,1,0)</f>
        <v>0</v>
      </c>
      <c r="H327" s="9">
        <f>IF(LEN(telefony[[#This Row],[nr]])&gt;=10,1,0)</f>
        <v>1</v>
      </c>
      <c r="I327" s="9" t="s">
        <v>35</v>
      </c>
      <c r="J327">
        <f>COUNTIF(telefony[nr],I327)</f>
        <v>1</v>
      </c>
      <c r="M327" t="str">
        <f>IF(LEN(telefony[[#This Row],[nr]])=7,telefony[[#This Row],[nr]],"")</f>
        <v/>
      </c>
      <c r="N327" t="str">
        <f>IF(LEN(telefony[[#This Row],[nr]])=8,telefony[[#This Row],[nr]],"")</f>
        <v/>
      </c>
      <c r="V327" s="22" t="s">
        <v>545</v>
      </c>
      <c r="W327" s="9">
        <v>0</v>
      </c>
    </row>
    <row r="328" spans="1:23" x14ac:dyDescent="0.3">
      <c r="A328" s="9" t="s">
        <v>279</v>
      </c>
      <c r="B328" s="1">
        <v>42922</v>
      </c>
      <c r="C328" s="2">
        <v>0.39956018518518521</v>
      </c>
      <c r="D328" s="2">
        <v>0.40025462962962965</v>
      </c>
      <c r="E328">
        <f>DAY(telefony[[#This Row],[data]])</f>
        <v>6</v>
      </c>
      <c r="F328">
        <f>IF(LEN(telefony[[#This Row],[nr]])=8,1,0)</f>
        <v>1</v>
      </c>
      <c r="G328">
        <f>IF(LEN(telefony[[#This Row],[nr]])=7,1,0)</f>
        <v>0</v>
      </c>
      <c r="H328" s="9">
        <f>IF(LEN(telefony[[#This Row],[nr]])&gt;=10,1,0)</f>
        <v>0</v>
      </c>
      <c r="I328" s="9" t="s">
        <v>262</v>
      </c>
      <c r="J328">
        <f>COUNTIF(telefony[nr],I328)</f>
        <v>1</v>
      </c>
      <c r="M328" t="str">
        <f>IF(LEN(telefony[[#This Row],[nr]])=7,telefony[[#This Row],[nr]],"")</f>
        <v/>
      </c>
      <c r="N328" t="str">
        <f>IF(LEN(telefony[[#This Row],[nr]])=8,telefony[[#This Row],[nr]],"")</f>
        <v>77705897</v>
      </c>
      <c r="V328" s="22" t="s">
        <v>702</v>
      </c>
      <c r="W328" s="9">
        <v>0</v>
      </c>
    </row>
    <row r="329" spans="1:23" x14ac:dyDescent="0.3">
      <c r="A329" s="9" t="s">
        <v>280</v>
      </c>
      <c r="B329" s="1">
        <v>42922</v>
      </c>
      <c r="C329" s="2">
        <v>0.40255787037037039</v>
      </c>
      <c r="D329" s="2">
        <v>0.40554398148148146</v>
      </c>
      <c r="E329">
        <f>DAY(telefony[[#This Row],[data]])</f>
        <v>6</v>
      </c>
      <c r="F329">
        <f>IF(LEN(telefony[[#This Row],[nr]])=8,1,0)</f>
        <v>0</v>
      </c>
      <c r="G329">
        <f>IF(LEN(telefony[[#This Row],[nr]])=7,1,0)</f>
        <v>1</v>
      </c>
      <c r="H329" s="9">
        <f>IF(LEN(telefony[[#This Row],[nr]])&gt;=10,1,0)</f>
        <v>0</v>
      </c>
      <c r="I329" s="9" t="s">
        <v>1762</v>
      </c>
      <c r="J329">
        <f>COUNTIF(telefony[nr],I329)</f>
        <v>1</v>
      </c>
      <c r="M329" t="str">
        <f>IF(LEN(telefony[[#This Row],[nr]])=7,telefony[[#This Row],[nr]],"")</f>
        <v>5894865</v>
      </c>
      <c r="N329" t="str">
        <f>IF(LEN(telefony[[#This Row],[nr]])=8,telefony[[#This Row],[nr]],"")</f>
        <v/>
      </c>
      <c r="V329" s="22" t="s">
        <v>193</v>
      </c>
      <c r="W329" s="9">
        <v>0</v>
      </c>
    </row>
    <row r="330" spans="1:23" x14ac:dyDescent="0.3">
      <c r="A330" s="9" t="s">
        <v>281</v>
      </c>
      <c r="B330" s="1">
        <v>42922</v>
      </c>
      <c r="C330" s="2">
        <v>0.40559027777777779</v>
      </c>
      <c r="D330" s="2">
        <v>0.41425925925925927</v>
      </c>
      <c r="E330">
        <f>DAY(telefony[[#This Row],[data]])</f>
        <v>6</v>
      </c>
      <c r="F330">
        <f>IF(LEN(telefony[[#This Row],[nr]])=8,1,0)</f>
        <v>0</v>
      </c>
      <c r="G330">
        <f>IF(LEN(telefony[[#This Row],[nr]])=7,1,0)</f>
        <v>1</v>
      </c>
      <c r="H330" s="9">
        <f>IF(LEN(telefony[[#This Row],[nr]])&gt;=10,1,0)</f>
        <v>0</v>
      </c>
      <c r="I330" s="9" t="s">
        <v>638</v>
      </c>
      <c r="J330">
        <f>COUNTIF(telefony[nr],I330)</f>
        <v>1</v>
      </c>
      <c r="M330" t="str">
        <f>IF(LEN(telefony[[#This Row],[nr]])=7,telefony[[#This Row],[nr]],"")</f>
        <v>7449832</v>
      </c>
      <c r="N330" t="str">
        <f>IF(LEN(telefony[[#This Row],[nr]])=8,telefony[[#This Row],[nr]],"")</f>
        <v/>
      </c>
      <c r="V330" s="22" t="s">
        <v>1453</v>
      </c>
      <c r="W330" s="9">
        <v>0</v>
      </c>
    </row>
    <row r="331" spans="1:23" x14ac:dyDescent="0.3">
      <c r="A331" s="9" t="s">
        <v>282</v>
      </c>
      <c r="B331" s="1">
        <v>42922</v>
      </c>
      <c r="C331" s="2">
        <v>0.40645833333333331</v>
      </c>
      <c r="D331" s="2">
        <v>0.41598379629629628</v>
      </c>
      <c r="E331">
        <f>DAY(telefony[[#This Row],[data]])</f>
        <v>6</v>
      </c>
      <c r="F331">
        <f>IF(LEN(telefony[[#This Row],[nr]])=8,1,0)</f>
        <v>1</v>
      </c>
      <c r="G331">
        <f>IF(LEN(telefony[[#This Row],[nr]])=7,1,0)</f>
        <v>0</v>
      </c>
      <c r="H331" s="9">
        <f>IF(LEN(telefony[[#This Row],[nr]])&gt;=10,1,0)</f>
        <v>0</v>
      </c>
      <c r="I331" s="9" t="s">
        <v>1436</v>
      </c>
      <c r="J331">
        <f>COUNTIF(telefony[nr],I331)</f>
        <v>1</v>
      </c>
      <c r="M331" t="str">
        <f>IF(LEN(telefony[[#This Row],[nr]])=7,telefony[[#This Row],[nr]],"")</f>
        <v/>
      </c>
      <c r="N331" t="str">
        <f>IF(LEN(telefony[[#This Row],[nr]])=8,telefony[[#This Row],[nr]],"")</f>
        <v>49390412</v>
      </c>
      <c r="V331" s="22" t="s">
        <v>323</v>
      </c>
      <c r="W331" s="9">
        <v>0</v>
      </c>
    </row>
    <row r="332" spans="1:23" x14ac:dyDescent="0.3">
      <c r="A332" s="9" t="s">
        <v>283</v>
      </c>
      <c r="B332" s="1">
        <v>42922</v>
      </c>
      <c r="C332" s="2">
        <v>0.41142361111111109</v>
      </c>
      <c r="D332" s="2">
        <v>0.42168981481481482</v>
      </c>
      <c r="E332">
        <f>DAY(telefony[[#This Row],[data]])</f>
        <v>6</v>
      </c>
      <c r="F332">
        <f>IF(LEN(telefony[[#This Row],[nr]])=8,1,0)</f>
        <v>0</v>
      </c>
      <c r="G332">
        <f>IF(LEN(telefony[[#This Row],[nr]])=7,1,0)</f>
        <v>1</v>
      </c>
      <c r="H332" s="9">
        <f>IF(LEN(telefony[[#This Row],[nr]])&gt;=10,1,0)</f>
        <v>0</v>
      </c>
      <c r="I332" s="9" t="s">
        <v>205</v>
      </c>
      <c r="J332">
        <f>COUNTIF(telefony[nr],I332)</f>
        <v>1</v>
      </c>
      <c r="M332" t="str">
        <f>IF(LEN(telefony[[#This Row],[nr]])=7,telefony[[#This Row],[nr]],"")</f>
        <v>6156594</v>
      </c>
      <c r="N332" t="str">
        <f>IF(LEN(telefony[[#This Row],[nr]])=8,telefony[[#This Row],[nr]],"")</f>
        <v/>
      </c>
      <c r="V332" s="22" t="s">
        <v>435</v>
      </c>
      <c r="W332" s="9">
        <v>0</v>
      </c>
    </row>
    <row r="333" spans="1:23" x14ac:dyDescent="0.3">
      <c r="A333" s="9" t="s">
        <v>284</v>
      </c>
      <c r="B333" s="1">
        <v>42922</v>
      </c>
      <c r="C333" s="2">
        <v>0.4129976851851852</v>
      </c>
      <c r="D333" s="2">
        <v>0.41953703703703704</v>
      </c>
      <c r="E333">
        <f>DAY(telefony[[#This Row],[data]])</f>
        <v>6</v>
      </c>
      <c r="F333">
        <f>IF(LEN(telefony[[#This Row],[nr]])=8,1,0)</f>
        <v>0</v>
      </c>
      <c r="G333">
        <f>IF(LEN(telefony[[#This Row],[nr]])=7,1,0)</f>
        <v>1</v>
      </c>
      <c r="H333" s="9">
        <f>IF(LEN(telefony[[#This Row],[nr]])&gt;=10,1,0)</f>
        <v>0</v>
      </c>
      <c r="I333" s="9" t="s">
        <v>1738</v>
      </c>
      <c r="J333">
        <f>COUNTIF(telefony[nr],I333)</f>
        <v>1</v>
      </c>
      <c r="M333" t="str">
        <f>IF(LEN(telefony[[#This Row],[nr]])=7,telefony[[#This Row],[nr]],"")</f>
        <v>5006675</v>
      </c>
      <c r="N333" t="str">
        <f>IF(LEN(telefony[[#This Row],[nr]])=8,telefony[[#This Row],[nr]],"")</f>
        <v/>
      </c>
      <c r="V333" s="22" t="s">
        <v>163</v>
      </c>
      <c r="W333" s="9">
        <v>0</v>
      </c>
    </row>
    <row r="334" spans="1:23" x14ac:dyDescent="0.3">
      <c r="A334" s="9" t="s">
        <v>285</v>
      </c>
      <c r="B334" s="1">
        <v>42922</v>
      </c>
      <c r="C334" s="2">
        <v>0.41351851851851851</v>
      </c>
      <c r="D334" s="2">
        <v>0.41670138888888891</v>
      </c>
      <c r="E334">
        <f>DAY(telefony[[#This Row],[data]])</f>
        <v>6</v>
      </c>
      <c r="F334">
        <f>IF(LEN(telefony[[#This Row],[nr]])=8,1,0)</f>
        <v>0</v>
      </c>
      <c r="G334">
        <f>IF(LEN(telefony[[#This Row],[nr]])=7,1,0)</f>
        <v>1</v>
      </c>
      <c r="H334" s="9">
        <f>IF(LEN(telefony[[#This Row],[nr]])&gt;=10,1,0)</f>
        <v>0</v>
      </c>
      <c r="I334" s="9" t="s">
        <v>1269</v>
      </c>
      <c r="J334">
        <f>COUNTIF(telefony[nr],I334)</f>
        <v>1</v>
      </c>
      <c r="M334" t="str">
        <f>IF(LEN(telefony[[#This Row],[nr]])=7,telefony[[#This Row],[nr]],"")</f>
        <v>2096180</v>
      </c>
      <c r="N334" t="str">
        <f>IF(LEN(telefony[[#This Row],[nr]])=8,telefony[[#This Row],[nr]],"")</f>
        <v/>
      </c>
      <c r="V334" s="22" t="s">
        <v>1360</v>
      </c>
      <c r="W334" s="9">
        <v>0</v>
      </c>
    </row>
    <row r="335" spans="1:23" x14ac:dyDescent="0.3">
      <c r="A335" s="9" t="s">
        <v>70</v>
      </c>
      <c r="B335" s="1">
        <v>42922</v>
      </c>
      <c r="C335" s="2">
        <v>0.41638888888888886</v>
      </c>
      <c r="D335" s="2">
        <v>0.42116898148148146</v>
      </c>
      <c r="E335">
        <f>DAY(telefony[[#This Row],[data]])</f>
        <v>6</v>
      </c>
      <c r="F335">
        <f>IF(LEN(telefony[[#This Row],[nr]])=8,1,0)</f>
        <v>0</v>
      </c>
      <c r="G335">
        <f>IF(LEN(telefony[[#This Row],[nr]])=7,1,0)</f>
        <v>1</v>
      </c>
      <c r="H335" s="9">
        <f>IF(LEN(telefony[[#This Row],[nr]])&gt;=10,1,0)</f>
        <v>0</v>
      </c>
      <c r="I335" s="9" t="s">
        <v>1616</v>
      </c>
      <c r="J335">
        <f>COUNTIF(telefony[nr],I335)</f>
        <v>1</v>
      </c>
      <c r="M335" t="str">
        <f>IF(LEN(telefony[[#This Row],[nr]])=7,telefony[[#This Row],[nr]],"")</f>
        <v>8214927</v>
      </c>
      <c r="N335" t="str">
        <f>IF(LEN(telefony[[#This Row],[nr]])=8,telefony[[#This Row],[nr]],"")</f>
        <v/>
      </c>
      <c r="V335" s="22" t="s">
        <v>1328</v>
      </c>
      <c r="W335" s="9">
        <v>0</v>
      </c>
    </row>
    <row r="336" spans="1:23" x14ac:dyDescent="0.3">
      <c r="A336" s="9" t="s">
        <v>12</v>
      </c>
      <c r="B336" s="1">
        <v>42922</v>
      </c>
      <c r="C336" s="2">
        <v>0.41684027777777777</v>
      </c>
      <c r="D336" s="2">
        <v>0.4230902777777778</v>
      </c>
      <c r="E336">
        <f>DAY(telefony[[#This Row],[data]])</f>
        <v>6</v>
      </c>
      <c r="F336">
        <f>IF(LEN(telefony[[#This Row],[nr]])=8,1,0)</f>
        <v>0</v>
      </c>
      <c r="G336">
        <f>IF(LEN(telefony[[#This Row],[nr]])=7,1,0)</f>
        <v>1</v>
      </c>
      <c r="H336" s="9">
        <f>IF(LEN(telefony[[#This Row],[nr]])&gt;=10,1,0)</f>
        <v>0</v>
      </c>
      <c r="I336" s="9" t="s">
        <v>984</v>
      </c>
      <c r="J336">
        <f>COUNTIF(telefony[nr],I336)</f>
        <v>1</v>
      </c>
      <c r="M336" t="str">
        <f>IF(LEN(telefony[[#This Row],[nr]])=7,telefony[[#This Row],[nr]],"")</f>
        <v>5816822</v>
      </c>
      <c r="N336" t="str">
        <f>IF(LEN(telefony[[#This Row],[nr]])=8,telefony[[#This Row],[nr]],"")</f>
        <v/>
      </c>
      <c r="V336" s="22" t="s">
        <v>779</v>
      </c>
      <c r="W336" s="9">
        <v>0</v>
      </c>
    </row>
    <row r="337" spans="1:23" x14ac:dyDescent="0.3">
      <c r="A337" s="9" t="s">
        <v>286</v>
      </c>
      <c r="B337" s="1">
        <v>42922</v>
      </c>
      <c r="C337" s="2">
        <v>0.42046296296296298</v>
      </c>
      <c r="D337" s="2">
        <v>0.42086805555555556</v>
      </c>
      <c r="E337">
        <f>DAY(telefony[[#This Row],[data]])</f>
        <v>6</v>
      </c>
      <c r="F337">
        <f>IF(LEN(telefony[[#This Row],[nr]])=8,1,0)</f>
        <v>0</v>
      </c>
      <c r="G337">
        <f>IF(LEN(telefony[[#This Row],[nr]])=7,1,0)</f>
        <v>1</v>
      </c>
      <c r="H337" s="9">
        <f>IF(LEN(telefony[[#This Row],[nr]])&gt;=10,1,0)</f>
        <v>0</v>
      </c>
      <c r="I337" s="9" t="s">
        <v>1347</v>
      </c>
      <c r="J337">
        <f>COUNTIF(telefony[nr],I337)</f>
        <v>1</v>
      </c>
      <c r="M337" t="str">
        <f>IF(LEN(telefony[[#This Row],[nr]])=7,telefony[[#This Row],[nr]],"")</f>
        <v>9683894</v>
      </c>
      <c r="N337" t="str">
        <f>IF(LEN(telefony[[#This Row],[nr]])=8,telefony[[#This Row],[nr]],"")</f>
        <v/>
      </c>
      <c r="V337" s="22" t="s">
        <v>552</v>
      </c>
      <c r="W337" s="9">
        <v>0</v>
      </c>
    </row>
    <row r="338" spans="1:23" x14ac:dyDescent="0.3">
      <c r="A338" s="9" t="s">
        <v>287</v>
      </c>
      <c r="B338" s="1">
        <v>42922</v>
      </c>
      <c r="C338" s="2">
        <v>0.42144675925925928</v>
      </c>
      <c r="D338" s="2">
        <v>0.43079861111111112</v>
      </c>
      <c r="E338">
        <f>DAY(telefony[[#This Row],[data]])</f>
        <v>6</v>
      </c>
      <c r="F338">
        <f>IF(LEN(telefony[[#This Row],[nr]])=8,1,0)</f>
        <v>0</v>
      </c>
      <c r="G338">
        <f>IF(LEN(telefony[[#This Row],[nr]])=7,1,0)</f>
        <v>1</v>
      </c>
      <c r="H338" s="9">
        <f>IF(LEN(telefony[[#This Row],[nr]])&gt;=10,1,0)</f>
        <v>0</v>
      </c>
      <c r="I338" s="9" t="s">
        <v>1831</v>
      </c>
      <c r="J338">
        <f>COUNTIF(telefony[nr],I338)</f>
        <v>1</v>
      </c>
      <c r="M338" t="str">
        <f>IF(LEN(telefony[[#This Row],[nr]])=7,telefony[[#This Row],[nr]],"")</f>
        <v>2808052</v>
      </c>
      <c r="N338" t="str">
        <f>IF(LEN(telefony[[#This Row],[nr]])=8,telefony[[#This Row],[nr]],"")</f>
        <v/>
      </c>
      <c r="V338" s="22" t="s">
        <v>833</v>
      </c>
      <c r="W338" s="9">
        <v>0</v>
      </c>
    </row>
    <row r="339" spans="1:23" x14ac:dyDescent="0.3">
      <c r="A339" s="9" t="s">
        <v>288</v>
      </c>
      <c r="B339" s="1">
        <v>42922</v>
      </c>
      <c r="C339" s="2">
        <v>0.42482638888888891</v>
      </c>
      <c r="D339" s="2">
        <v>0.43292824074074077</v>
      </c>
      <c r="E339">
        <f>DAY(telefony[[#This Row],[data]])</f>
        <v>6</v>
      </c>
      <c r="F339">
        <f>IF(LEN(telefony[[#This Row],[nr]])=8,1,0)</f>
        <v>1</v>
      </c>
      <c r="G339">
        <f>IF(LEN(telefony[[#This Row],[nr]])=7,1,0)</f>
        <v>0</v>
      </c>
      <c r="H339" s="9">
        <f>IF(LEN(telefony[[#This Row],[nr]])&gt;=10,1,0)</f>
        <v>0</v>
      </c>
      <c r="I339" s="9" t="s">
        <v>64</v>
      </c>
      <c r="J339">
        <f>COUNTIF(telefony[nr],I339)</f>
        <v>1</v>
      </c>
      <c r="M339" t="str">
        <f>IF(LEN(telefony[[#This Row],[nr]])=7,telefony[[#This Row],[nr]],"")</f>
        <v/>
      </c>
      <c r="N339" t="str">
        <f>IF(LEN(telefony[[#This Row],[nr]])=8,telefony[[#This Row],[nr]],"")</f>
        <v>18084593</v>
      </c>
      <c r="V339" s="22" t="s">
        <v>1126</v>
      </c>
      <c r="W339" s="9">
        <v>0</v>
      </c>
    </row>
    <row r="340" spans="1:23" x14ac:dyDescent="0.3">
      <c r="A340" s="9" t="s">
        <v>289</v>
      </c>
      <c r="B340" s="1">
        <v>42922</v>
      </c>
      <c r="C340" s="2">
        <v>0.42880787037037038</v>
      </c>
      <c r="D340" s="2">
        <v>0.44034722222222222</v>
      </c>
      <c r="E340">
        <f>DAY(telefony[[#This Row],[data]])</f>
        <v>6</v>
      </c>
      <c r="F340">
        <f>IF(LEN(telefony[[#This Row],[nr]])=8,1,0)</f>
        <v>0</v>
      </c>
      <c r="G340">
        <f>IF(LEN(telefony[[#This Row],[nr]])=7,1,0)</f>
        <v>1</v>
      </c>
      <c r="H340" s="9">
        <f>IF(LEN(telefony[[#This Row],[nr]])&gt;=10,1,0)</f>
        <v>0</v>
      </c>
      <c r="I340" s="9" t="s">
        <v>895</v>
      </c>
      <c r="J340">
        <f>COUNTIF(telefony[nr],I340)</f>
        <v>1</v>
      </c>
      <c r="M340" t="str">
        <f>IF(LEN(telefony[[#This Row],[nr]])=7,telefony[[#This Row],[nr]],"")</f>
        <v>1390402</v>
      </c>
      <c r="N340" t="str">
        <f>IF(LEN(telefony[[#This Row],[nr]])=8,telefony[[#This Row],[nr]],"")</f>
        <v/>
      </c>
      <c r="V340" s="22" t="s">
        <v>878</v>
      </c>
      <c r="W340" s="9">
        <v>0</v>
      </c>
    </row>
    <row r="341" spans="1:23" x14ac:dyDescent="0.3">
      <c r="A341" s="9" t="s">
        <v>290</v>
      </c>
      <c r="B341" s="1">
        <v>42922</v>
      </c>
      <c r="C341" s="2">
        <v>0.42920138888888887</v>
      </c>
      <c r="D341" s="2">
        <v>0.43532407407407409</v>
      </c>
      <c r="E341">
        <f>DAY(telefony[[#This Row],[data]])</f>
        <v>6</v>
      </c>
      <c r="F341">
        <f>IF(LEN(telefony[[#This Row],[nr]])=8,1,0)</f>
        <v>1</v>
      </c>
      <c r="G341">
        <f>IF(LEN(telefony[[#This Row],[nr]])=7,1,0)</f>
        <v>0</v>
      </c>
      <c r="H341" s="9">
        <f>IF(LEN(telefony[[#This Row],[nr]])&gt;=10,1,0)</f>
        <v>0</v>
      </c>
      <c r="I341" s="9" t="s">
        <v>761</v>
      </c>
      <c r="J341">
        <f>COUNTIF(telefony[nr],I341)</f>
        <v>1</v>
      </c>
      <c r="M341" t="str">
        <f>IF(LEN(telefony[[#This Row],[nr]])=7,telefony[[#This Row],[nr]],"")</f>
        <v/>
      </c>
      <c r="N341" t="str">
        <f>IF(LEN(telefony[[#This Row],[nr]])=8,telefony[[#This Row],[nr]],"")</f>
        <v>44200961</v>
      </c>
      <c r="V341" s="22" t="s">
        <v>411</v>
      </c>
      <c r="W341" s="9">
        <v>0</v>
      </c>
    </row>
    <row r="342" spans="1:23" x14ac:dyDescent="0.3">
      <c r="A342" s="9" t="s">
        <v>291</v>
      </c>
      <c r="B342" s="1">
        <v>42922</v>
      </c>
      <c r="C342" s="2">
        <v>0.43037037037037035</v>
      </c>
      <c r="D342" s="2">
        <v>0.4344675925925926</v>
      </c>
      <c r="E342">
        <f>DAY(telefony[[#This Row],[data]])</f>
        <v>6</v>
      </c>
      <c r="F342">
        <f>IF(LEN(telefony[[#This Row],[nr]])=8,1,0)</f>
        <v>0</v>
      </c>
      <c r="G342">
        <f>IF(LEN(telefony[[#This Row],[nr]])=7,1,0)</f>
        <v>1</v>
      </c>
      <c r="H342" s="9">
        <f>IF(LEN(telefony[[#This Row],[nr]])&gt;=10,1,0)</f>
        <v>0</v>
      </c>
      <c r="I342" s="9" t="s">
        <v>1288</v>
      </c>
      <c r="J342">
        <f>COUNTIF(telefony[nr],I342)</f>
        <v>1</v>
      </c>
      <c r="M342" t="str">
        <f>IF(LEN(telefony[[#This Row],[nr]])=7,telefony[[#This Row],[nr]],"")</f>
        <v>5859235</v>
      </c>
      <c r="N342" t="str">
        <f>IF(LEN(telefony[[#This Row],[nr]])=8,telefony[[#This Row],[nr]],"")</f>
        <v/>
      </c>
      <c r="V342" s="22" t="s">
        <v>1035</v>
      </c>
      <c r="W342" s="9">
        <v>0</v>
      </c>
    </row>
    <row r="343" spans="1:23" x14ac:dyDescent="0.3">
      <c r="A343" s="9" t="s">
        <v>292</v>
      </c>
      <c r="B343" s="1">
        <v>42922</v>
      </c>
      <c r="C343" s="2">
        <v>0.43266203703703704</v>
      </c>
      <c r="D343" s="2">
        <v>0.44364583333333335</v>
      </c>
      <c r="E343">
        <f>DAY(telefony[[#This Row],[data]])</f>
        <v>6</v>
      </c>
      <c r="F343">
        <f>IF(LEN(telefony[[#This Row],[nr]])=8,1,0)</f>
        <v>1</v>
      </c>
      <c r="G343">
        <f>IF(LEN(telefony[[#This Row],[nr]])=7,1,0)</f>
        <v>0</v>
      </c>
      <c r="H343" s="9">
        <f>IF(LEN(telefony[[#This Row],[nr]])&gt;=10,1,0)</f>
        <v>0</v>
      </c>
      <c r="I343" s="9" t="s">
        <v>1224</v>
      </c>
      <c r="J343">
        <f>COUNTIF(telefony[nr],I343)</f>
        <v>1</v>
      </c>
      <c r="M343" t="str">
        <f>IF(LEN(telefony[[#This Row],[nr]])=7,telefony[[#This Row],[nr]],"")</f>
        <v/>
      </c>
      <c r="N343" t="str">
        <f>IF(LEN(telefony[[#This Row],[nr]])=8,telefony[[#This Row],[nr]],"")</f>
        <v>51855396</v>
      </c>
      <c r="V343" s="22" t="s">
        <v>1438</v>
      </c>
      <c r="W343" s="9">
        <v>0</v>
      </c>
    </row>
    <row r="344" spans="1:23" x14ac:dyDescent="0.3">
      <c r="A344" s="9" t="s">
        <v>293</v>
      </c>
      <c r="B344" s="1">
        <v>42922</v>
      </c>
      <c r="C344" s="2">
        <v>0.43590277777777775</v>
      </c>
      <c r="D344" s="2">
        <v>0.44127314814814816</v>
      </c>
      <c r="E344">
        <f>DAY(telefony[[#This Row],[data]])</f>
        <v>6</v>
      </c>
      <c r="F344">
        <f>IF(LEN(telefony[[#This Row],[nr]])=8,1,0)</f>
        <v>0</v>
      </c>
      <c r="G344">
        <f>IF(LEN(telefony[[#This Row],[nr]])=7,1,0)</f>
        <v>1</v>
      </c>
      <c r="H344" s="9">
        <f>IF(LEN(telefony[[#This Row],[nr]])&gt;=10,1,0)</f>
        <v>0</v>
      </c>
      <c r="I344" s="9" t="s">
        <v>91</v>
      </c>
      <c r="J344">
        <f>COUNTIF(telefony[nr],I344)</f>
        <v>1</v>
      </c>
      <c r="M344" t="str">
        <f>IF(LEN(telefony[[#This Row],[nr]])=7,telefony[[#This Row],[nr]],"")</f>
        <v>8768896</v>
      </c>
      <c r="N344" t="str">
        <f>IF(LEN(telefony[[#This Row],[nr]])=8,telefony[[#This Row],[nr]],"")</f>
        <v/>
      </c>
      <c r="V344" s="22" t="s">
        <v>1339</v>
      </c>
      <c r="W344" s="9">
        <v>0</v>
      </c>
    </row>
    <row r="345" spans="1:23" x14ac:dyDescent="0.3">
      <c r="A345" s="9" t="s">
        <v>294</v>
      </c>
      <c r="B345" s="1">
        <v>42922</v>
      </c>
      <c r="C345" s="2">
        <v>0.44063657407407408</v>
      </c>
      <c r="D345" s="2">
        <v>0.44285879629629632</v>
      </c>
      <c r="E345">
        <f>DAY(telefony[[#This Row],[data]])</f>
        <v>6</v>
      </c>
      <c r="F345">
        <f>IF(LEN(telefony[[#This Row],[nr]])=8,1,0)</f>
        <v>0</v>
      </c>
      <c r="G345">
        <f>IF(LEN(telefony[[#This Row],[nr]])=7,1,0)</f>
        <v>1</v>
      </c>
      <c r="H345" s="9">
        <f>IF(LEN(telefony[[#This Row],[nr]])&gt;=10,1,0)</f>
        <v>0</v>
      </c>
      <c r="I345" s="9" t="s">
        <v>908</v>
      </c>
      <c r="J345">
        <f>COUNTIF(telefony[nr],I345)</f>
        <v>1</v>
      </c>
      <c r="M345" t="str">
        <f>IF(LEN(telefony[[#This Row],[nr]])=7,telefony[[#This Row],[nr]],"")</f>
        <v>9088045</v>
      </c>
      <c r="N345" t="str">
        <f>IF(LEN(telefony[[#This Row],[nr]])=8,telefony[[#This Row],[nr]],"")</f>
        <v/>
      </c>
      <c r="V345" s="22" t="s">
        <v>637</v>
      </c>
      <c r="W345" s="9">
        <v>0</v>
      </c>
    </row>
    <row r="346" spans="1:23" x14ac:dyDescent="0.3">
      <c r="A346" s="9" t="s">
        <v>295</v>
      </c>
      <c r="B346" s="1">
        <v>42922</v>
      </c>
      <c r="C346" s="2">
        <v>0.44200231481481483</v>
      </c>
      <c r="D346" s="2">
        <v>0.44886574074074076</v>
      </c>
      <c r="E346">
        <f>DAY(telefony[[#This Row],[data]])</f>
        <v>6</v>
      </c>
      <c r="F346">
        <f>IF(LEN(telefony[[#This Row],[nr]])=8,1,0)</f>
        <v>0</v>
      </c>
      <c r="G346">
        <f>IF(LEN(telefony[[#This Row],[nr]])=7,1,0)</f>
        <v>1</v>
      </c>
      <c r="H346" s="9">
        <f>IF(LEN(telefony[[#This Row],[nr]])&gt;=10,1,0)</f>
        <v>0</v>
      </c>
      <c r="I346" s="9" t="s">
        <v>166</v>
      </c>
      <c r="J346">
        <f>COUNTIF(telefony[nr],I346)</f>
        <v>1</v>
      </c>
      <c r="M346" t="str">
        <f>IF(LEN(telefony[[#This Row],[nr]])=7,telefony[[#This Row],[nr]],"")</f>
        <v>9872216</v>
      </c>
      <c r="N346" t="str">
        <f>IF(LEN(telefony[[#This Row],[nr]])=8,telefony[[#This Row],[nr]],"")</f>
        <v/>
      </c>
      <c r="V346" s="22" t="s">
        <v>884</v>
      </c>
      <c r="W346" s="9">
        <v>0</v>
      </c>
    </row>
    <row r="347" spans="1:23" x14ac:dyDescent="0.3">
      <c r="A347" s="9" t="s">
        <v>296</v>
      </c>
      <c r="B347" s="1">
        <v>42922</v>
      </c>
      <c r="C347" s="2">
        <v>0.44350694444444444</v>
      </c>
      <c r="D347" s="2">
        <v>0.44528935185185187</v>
      </c>
      <c r="E347">
        <f>DAY(telefony[[#This Row],[data]])</f>
        <v>6</v>
      </c>
      <c r="F347">
        <f>IF(LEN(telefony[[#This Row],[nr]])=8,1,0)</f>
        <v>0</v>
      </c>
      <c r="G347">
        <f>IF(LEN(telefony[[#This Row],[nr]])=7,1,0)</f>
        <v>1</v>
      </c>
      <c r="H347" s="9">
        <f>IF(LEN(telefony[[#This Row],[nr]])&gt;=10,1,0)</f>
        <v>0</v>
      </c>
      <c r="I347" s="9" t="s">
        <v>1528</v>
      </c>
      <c r="J347">
        <f>COUNTIF(telefony[nr],I347)</f>
        <v>1</v>
      </c>
      <c r="M347" t="str">
        <f>IF(LEN(telefony[[#This Row],[nr]])=7,telefony[[#This Row],[nr]],"")</f>
        <v>8369815</v>
      </c>
      <c r="N347" t="str">
        <f>IF(LEN(telefony[[#This Row],[nr]])=8,telefony[[#This Row],[nr]],"")</f>
        <v/>
      </c>
      <c r="V347" s="22" t="s">
        <v>1000</v>
      </c>
      <c r="W347" s="9">
        <v>0</v>
      </c>
    </row>
    <row r="348" spans="1:23" x14ac:dyDescent="0.3">
      <c r="A348" s="9" t="s">
        <v>297</v>
      </c>
      <c r="B348" s="1">
        <v>42922</v>
      </c>
      <c r="C348" s="2">
        <v>0.44452546296296297</v>
      </c>
      <c r="D348" s="2">
        <v>0.44923611111111111</v>
      </c>
      <c r="E348">
        <f>DAY(telefony[[#This Row],[data]])</f>
        <v>6</v>
      </c>
      <c r="F348">
        <f>IF(LEN(telefony[[#This Row],[nr]])=8,1,0)</f>
        <v>0</v>
      </c>
      <c r="G348">
        <f>IF(LEN(telefony[[#This Row],[nr]])=7,1,0)</f>
        <v>1</v>
      </c>
      <c r="H348" s="9">
        <f>IF(LEN(telefony[[#This Row],[nr]])&gt;=10,1,0)</f>
        <v>0</v>
      </c>
      <c r="I348" s="9" t="s">
        <v>840</v>
      </c>
      <c r="J348">
        <f>COUNTIF(telefony[nr],I348)</f>
        <v>1</v>
      </c>
      <c r="M348" t="str">
        <f>IF(LEN(telefony[[#This Row],[nr]])=7,telefony[[#This Row],[nr]],"")</f>
        <v>3370151</v>
      </c>
      <c r="N348" t="str">
        <f>IF(LEN(telefony[[#This Row],[nr]])=8,telefony[[#This Row],[nr]],"")</f>
        <v/>
      </c>
      <c r="V348" s="22" t="s">
        <v>1334</v>
      </c>
      <c r="W348" s="9">
        <v>0</v>
      </c>
    </row>
    <row r="349" spans="1:23" x14ac:dyDescent="0.3">
      <c r="A349" s="9" t="s">
        <v>24</v>
      </c>
      <c r="B349" s="1">
        <v>42922</v>
      </c>
      <c r="C349" s="2">
        <v>0.44871527777777775</v>
      </c>
      <c r="D349" s="2">
        <v>0.45627314814814812</v>
      </c>
      <c r="E349">
        <f>DAY(telefony[[#This Row],[data]])</f>
        <v>6</v>
      </c>
      <c r="F349">
        <f>IF(LEN(telefony[[#This Row],[nr]])=8,1,0)</f>
        <v>0</v>
      </c>
      <c r="G349">
        <f>IF(LEN(telefony[[#This Row],[nr]])=7,1,0)</f>
        <v>1</v>
      </c>
      <c r="H349" s="9">
        <f>IF(LEN(telefony[[#This Row],[nr]])&gt;=10,1,0)</f>
        <v>0</v>
      </c>
      <c r="I349" s="9" t="s">
        <v>1010</v>
      </c>
      <c r="J349">
        <f>COUNTIF(telefony[nr],I349)</f>
        <v>1</v>
      </c>
      <c r="M349" t="str">
        <f>IF(LEN(telefony[[#This Row],[nr]])=7,telefony[[#This Row],[nr]],"")</f>
        <v>1488369</v>
      </c>
      <c r="N349" t="str">
        <f>IF(LEN(telefony[[#This Row],[nr]])=8,telefony[[#This Row],[nr]],"")</f>
        <v/>
      </c>
      <c r="V349" s="22" t="s">
        <v>987</v>
      </c>
      <c r="W349" s="9">
        <v>0</v>
      </c>
    </row>
    <row r="350" spans="1:23" x14ac:dyDescent="0.3">
      <c r="A350" s="9" t="s">
        <v>298</v>
      </c>
      <c r="B350" s="1">
        <v>42922</v>
      </c>
      <c r="C350" s="2">
        <v>0.45281250000000001</v>
      </c>
      <c r="D350" s="2">
        <v>0.45374999999999999</v>
      </c>
      <c r="E350">
        <f>DAY(telefony[[#This Row],[data]])</f>
        <v>6</v>
      </c>
      <c r="F350">
        <f>IF(LEN(telefony[[#This Row],[nr]])=8,1,0)</f>
        <v>0</v>
      </c>
      <c r="G350">
        <f>IF(LEN(telefony[[#This Row],[nr]])=7,1,0)</f>
        <v>1</v>
      </c>
      <c r="H350" s="9">
        <f>IF(LEN(telefony[[#This Row],[nr]])&gt;=10,1,0)</f>
        <v>0</v>
      </c>
      <c r="I350" s="9" t="s">
        <v>1277</v>
      </c>
      <c r="J350">
        <f>COUNTIF(telefony[nr],I350)</f>
        <v>1</v>
      </c>
      <c r="M350" t="str">
        <f>IF(LEN(telefony[[#This Row],[nr]])=7,telefony[[#This Row],[nr]],"")</f>
        <v>4132754</v>
      </c>
      <c r="N350" t="str">
        <f>IF(LEN(telefony[[#This Row],[nr]])=8,telefony[[#This Row],[nr]],"")</f>
        <v/>
      </c>
      <c r="V350" s="22" t="s">
        <v>1727</v>
      </c>
      <c r="W350" s="9">
        <v>0</v>
      </c>
    </row>
    <row r="351" spans="1:23" x14ac:dyDescent="0.3">
      <c r="A351" s="9" t="s">
        <v>299</v>
      </c>
      <c r="B351" s="1">
        <v>42922</v>
      </c>
      <c r="C351" s="2">
        <v>0.45401620370370371</v>
      </c>
      <c r="D351" s="2">
        <v>0.46406249999999999</v>
      </c>
      <c r="E351">
        <f>DAY(telefony[[#This Row],[data]])</f>
        <v>6</v>
      </c>
      <c r="F351">
        <f>IF(LEN(telefony[[#This Row],[nr]])=8,1,0)</f>
        <v>1</v>
      </c>
      <c r="G351">
        <f>IF(LEN(telefony[[#This Row],[nr]])=7,1,0)</f>
        <v>0</v>
      </c>
      <c r="H351" s="9">
        <f>IF(LEN(telefony[[#This Row],[nr]])&gt;=10,1,0)</f>
        <v>0</v>
      </c>
      <c r="I351" s="9" t="s">
        <v>676</v>
      </c>
      <c r="J351">
        <f>COUNTIF(telefony[nr],I351)</f>
        <v>1</v>
      </c>
      <c r="M351" t="str">
        <f>IF(LEN(telefony[[#This Row],[nr]])=7,telefony[[#This Row],[nr]],"")</f>
        <v/>
      </c>
      <c r="N351" t="str">
        <f>IF(LEN(telefony[[#This Row],[nr]])=8,telefony[[#This Row],[nr]],"")</f>
        <v>66638685</v>
      </c>
      <c r="V351" s="22" t="s">
        <v>1583</v>
      </c>
      <c r="W351" s="9">
        <v>0</v>
      </c>
    </row>
    <row r="352" spans="1:23" x14ac:dyDescent="0.3">
      <c r="A352" s="9" t="s">
        <v>300</v>
      </c>
      <c r="B352" s="1">
        <v>42922</v>
      </c>
      <c r="C352" s="2">
        <v>0.4584259259259259</v>
      </c>
      <c r="D352" s="2">
        <v>0.46380787037037036</v>
      </c>
      <c r="E352">
        <f>DAY(telefony[[#This Row],[data]])</f>
        <v>6</v>
      </c>
      <c r="F352">
        <f>IF(LEN(telefony[[#This Row],[nr]])=8,1,0)</f>
        <v>0</v>
      </c>
      <c r="G352">
        <f>IF(LEN(telefony[[#This Row],[nr]])=7,1,0)</f>
        <v>1</v>
      </c>
      <c r="H352" s="9">
        <f>IF(LEN(telefony[[#This Row],[nr]])&gt;=10,1,0)</f>
        <v>0</v>
      </c>
      <c r="I352" s="9" t="s">
        <v>972</v>
      </c>
      <c r="J352">
        <f>COUNTIF(telefony[nr],I352)</f>
        <v>1</v>
      </c>
      <c r="M352" t="str">
        <f>IF(LEN(telefony[[#This Row],[nr]])=7,telefony[[#This Row],[nr]],"")</f>
        <v>6818507</v>
      </c>
      <c r="N352" t="str">
        <f>IF(LEN(telefony[[#This Row],[nr]])=8,telefony[[#This Row],[nr]],"")</f>
        <v/>
      </c>
      <c r="V352" s="22" t="s">
        <v>1694</v>
      </c>
      <c r="W352" s="9">
        <v>0</v>
      </c>
    </row>
    <row r="353" spans="1:23" x14ac:dyDescent="0.3">
      <c r="A353" s="9" t="s">
        <v>101</v>
      </c>
      <c r="B353" s="1">
        <v>42922</v>
      </c>
      <c r="C353" s="2">
        <v>0.45853009259259259</v>
      </c>
      <c r="D353" s="2">
        <v>0.46674768518518517</v>
      </c>
      <c r="E353">
        <f>DAY(telefony[[#This Row],[data]])</f>
        <v>6</v>
      </c>
      <c r="F353">
        <f>IF(LEN(telefony[[#This Row],[nr]])=8,1,0)</f>
        <v>1</v>
      </c>
      <c r="G353">
        <f>IF(LEN(telefony[[#This Row],[nr]])=7,1,0)</f>
        <v>0</v>
      </c>
      <c r="H353" s="9">
        <f>IF(LEN(telefony[[#This Row],[nr]])&gt;=10,1,0)</f>
        <v>0</v>
      </c>
      <c r="I353" s="9" t="s">
        <v>1072</v>
      </c>
      <c r="J353">
        <f>COUNTIF(telefony[nr],I353)</f>
        <v>1</v>
      </c>
      <c r="M353" t="str">
        <f>IF(LEN(telefony[[#This Row],[nr]])=7,telefony[[#This Row],[nr]],"")</f>
        <v/>
      </c>
      <c r="N353" t="str">
        <f>IF(LEN(telefony[[#This Row],[nr]])=8,telefony[[#This Row],[nr]],"")</f>
        <v>93611539</v>
      </c>
      <c r="V353" s="22" t="s">
        <v>426</v>
      </c>
      <c r="W353" s="9">
        <v>0</v>
      </c>
    </row>
    <row r="354" spans="1:23" x14ac:dyDescent="0.3">
      <c r="A354" s="9" t="s">
        <v>248</v>
      </c>
      <c r="B354" s="1">
        <v>42922</v>
      </c>
      <c r="C354" s="2">
        <v>0.4613888888888889</v>
      </c>
      <c r="D354" s="2">
        <v>0.46836805555555555</v>
      </c>
      <c r="E354">
        <f>DAY(telefony[[#This Row],[data]])</f>
        <v>6</v>
      </c>
      <c r="F354">
        <f>IF(LEN(telefony[[#This Row],[nr]])=8,1,0)</f>
        <v>0</v>
      </c>
      <c r="G354">
        <f>IF(LEN(telefony[[#This Row],[nr]])=7,1,0)</f>
        <v>0</v>
      </c>
      <c r="H354" s="9">
        <f>IF(LEN(telefony[[#This Row],[nr]])&gt;=10,1,0)</f>
        <v>1</v>
      </c>
      <c r="I354" s="9" t="s">
        <v>473</v>
      </c>
      <c r="J354">
        <f>COUNTIF(telefony[nr],I354)</f>
        <v>1</v>
      </c>
      <c r="M354" t="str">
        <f>IF(LEN(telefony[[#This Row],[nr]])=7,telefony[[#This Row],[nr]],"")</f>
        <v/>
      </c>
      <c r="N354" t="str">
        <f>IF(LEN(telefony[[#This Row],[nr]])=8,telefony[[#This Row],[nr]],"")</f>
        <v/>
      </c>
      <c r="V354" s="22" t="s">
        <v>9</v>
      </c>
      <c r="W354" s="9">
        <v>0</v>
      </c>
    </row>
    <row r="355" spans="1:23" x14ac:dyDescent="0.3">
      <c r="A355" s="9" t="s">
        <v>301</v>
      </c>
      <c r="B355" s="1">
        <v>42922</v>
      </c>
      <c r="C355" s="2">
        <v>0.46322916666666669</v>
      </c>
      <c r="D355" s="2">
        <v>0.4642013888888889</v>
      </c>
      <c r="E355">
        <f>DAY(telefony[[#This Row],[data]])</f>
        <v>6</v>
      </c>
      <c r="F355">
        <f>IF(LEN(telefony[[#This Row],[nr]])=8,1,0)</f>
        <v>1</v>
      </c>
      <c r="G355">
        <f>IF(LEN(telefony[[#This Row],[nr]])=7,1,0)</f>
        <v>0</v>
      </c>
      <c r="H355" s="9">
        <f>IF(LEN(telefony[[#This Row],[nr]])&gt;=10,1,0)</f>
        <v>0</v>
      </c>
      <c r="I355" s="9" t="s">
        <v>992</v>
      </c>
      <c r="J355">
        <f>COUNTIF(telefony[nr],I355)</f>
        <v>1</v>
      </c>
      <c r="M355" t="str">
        <f>IF(LEN(telefony[[#This Row],[nr]])=7,telefony[[#This Row],[nr]],"")</f>
        <v/>
      </c>
      <c r="N355" t="str">
        <f>IF(LEN(telefony[[#This Row],[nr]])=8,telefony[[#This Row],[nr]],"")</f>
        <v>66336445</v>
      </c>
      <c r="V355" s="22" t="s">
        <v>1375</v>
      </c>
      <c r="W355" s="9">
        <v>0</v>
      </c>
    </row>
    <row r="356" spans="1:23" x14ac:dyDescent="0.3">
      <c r="A356" s="9" t="s">
        <v>302</v>
      </c>
      <c r="B356" s="1">
        <v>42922</v>
      </c>
      <c r="C356" s="2">
        <v>0.46339120370370368</v>
      </c>
      <c r="D356" s="2">
        <v>0.47425925925925927</v>
      </c>
      <c r="E356">
        <f>DAY(telefony[[#This Row],[data]])</f>
        <v>6</v>
      </c>
      <c r="F356">
        <f>IF(LEN(telefony[[#This Row],[nr]])=8,1,0)</f>
        <v>0</v>
      </c>
      <c r="G356">
        <f>IF(LEN(telefony[[#This Row],[nr]])=7,1,0)</f>
        <v>1</v>
      </c>
      <c r="H356" s="9">
        <f>IF(LEN(telefony[[#This Row],[nr]])&gt;=10,1,0)</f>
        <v>0</v>
      </c>
      <c r="I356" s="9" t="s">
        <v>99</v>
      </c>
      <c r="J356">
        <f>COUNTIF(telefony[nr],I356)</f>
        <v>1</v>
      </c>
      <c r="M356" t="str">
        <f>IF(LEN(telefony[[#This Row],[nr]])=7,telefony[[#This Row],[nr]],"")</f>
        <v>9356324</v>
      </c>
      <c r="N356" t="str">
        <f>IF(LEN(telefony[[#This Row],[nr]])=8,telefony[[#This Row],[nr]],"")</f>
        <v/>
      </c>
      <c r="V356" s="22" t="s">
        <v>25</v>
      </c>
      <c r="W356" s="9">
        <v>0</v>
      </c>
    </row>
    <row r="357" spans="1:23" x14ac:dyDescent="0.3">
      <c r="A357" s="9" t="s">
        <v>303</v>
      </c>
      <c r="B357" s="1">
        <v>42922</v>
      </c>
      <c r="C357" s="2">
        <v>0.46871527777777777</v>
      </c>
      <c r="D357" s="2">
        <v>0.47319444444444442</v>
      </c>
      <c r="E357">
        <f>DAY(telefony[[#This Row],[data]])</f>
        <v>6</v>
      </c>
      <c r="F357">
        <f>IF(LEN(telefony[[#This Row],[nr]])=8,1,0)</f>
        <v>0</v>
      </c>
      <c r="G357">
        <f>IF(LEN(telefony[[#This Row],[nr]])=7,1,0)</f>
        <v>0</v>
      </c>
      <c r="H357" s="9">
        <f>IF(LEN(telefony[[#This Row],[nr]])&gt;=10,1,0)</f>
        <v>1</v>
      </c>
      <c r="I357" s="9" t="s">
        <v>689</v>
      </c>
      <c r="J357">
        <f>COUNTIF(telefony[nr],I357)</f>
        <v>1</v>
      </c>
      <c r="M357" t="str">
        <f>IF(LEN(telefony[[#This Row],[nr]])=7,telefony[[#This Row],[nr]],"")</f>
        <v/>
      </c>
      <c r="N357" t="str">
        <f>IF(LEN(telefony[[#This Row],[nr]])=8,telefony[[#This Row],[nr]],"")</f>
        <v/>
      </c>
      <c r="V357" s="22" t="s">
        <v>1149</v>
      </c>
      <c r="W357" s="9">
        <v>0</v>
      </c>
    </row>
    <row r="358" spans="1:23" x14ac:dyDescent="0.3">
      <c r="A358" s="9" t="s">
        <v>304</v>
      </c>
      <c r="B358" s="1">
        <v>42922</v>
      </c>
      <c r="C358" s="2">
        <v>0.47395833333333331</v>
      </c>
      <c r="D358" s="2">
        <v>0.47423611111111114</v>
      </c>
      <c r="E358">
        <f>DAY(telefony[[#This Row],[data]])</f>
        <v>6</v>
      </c>
      <c r="F358">
        <f>IF(LEN(telefony[[#This Row],[nr]])=8,1,0)</f>
        <v>0</v>
      </c>
      <c r="G358">
        <f>IF(LEN(telefony[[#This Row],[nr]])=7,1,0)</f>
        <v>1</v>
      </c>
      <c r="H358" s="9">
        <f>IF(LEN(telefony[[#This Row],[nr]])&gt;=10,1,0)</f>
        <v>0</v>
      </c>
      <c r="I358" s="9" t="s">
        <v>1232</v>
      </c>
      <c r="J358">
        <f>COUNTIF(telefony[nr],I358)</f>
        <v>1</v>
      </c>
      <c r="M358" t="str">
        <f>IF(LEN(telefony[[#This Row],[nr]])=7,telefony[[#This Row],[nr]],"")</f>
        <v>2435007</v>
      </c>
      <c r="N358" t="str">
        <f>IF(LEN(telefony[[#This Row],[nr]])=8,telefony[[#This Row],[nr]],"")</f>
        <v/>
      </c>
      <c r="V358" s="22" t="s">
        <v>83</v>
      </c>
      <c r="W358" s="9">
        <v>0</v>
      </c>
    </row>
    <row r="359" spans="1:23" x14ac:dyDescent="0.3">
      <c r="A359" s="9" t="s">
        <v>305</v>
      </c>
      <c r="B359" s="1">
        <v>42922</v>
      </c>
      <c r="C359" s="2">
        <v>0.47865740740740742</v>
      </c>
      <c r="D359" s="2">
        <v>0.48923611111111109</v>
      </c>
      <c r="E359">
        <f>DAY(telefony[[#This Row],[data]])</f>
        <v>6</v>
      </c>
      <c r="F359">
        <f>IF(LEN(telefony[[#This Row],[nr]])=8,1,0)</f>
        <v>0</v>
      </c>
      <c r="G359">
        <f>IF(LEN(telefony[[#This Row],[nr]])=7,1,0)</f>
        <v>1</v>
      </c>
      <c r="H359" s="9">
        <f>IF(LEN(telefony[[#This Row],[nr]])&gt;=10,1,0)</f>
        <v>0</v>
      </c>
      <c r="I359" s="9" t="s">
        <v>408</v>
      </c>
      <c r="J359">
        <f>COUNTIF(telefony[nr],I359)</f>
        <v>1</v>
      </c>
      <c r="M359" t="str">
        <f>IF(LEN(telefony[[#This Row],[nr]])=7,telefony[[#This Row],[nr]],"")</f>
        <v>6694568</v>
      </c>
      <c r="N359" t="str">
        <f>IF(LEN(telefony[[#This Row],[nr]])=8,telefony[[#This Row],[nr]],"")</f>
        <v/>
      </c>
      <c r="V359" s="22" t="s">
        <v>1392</v>
      </c>
      <c r="W359" s="9">
        <v>0</v>
      </c>
    </row>
    <row r="360" spans="1:23" x14ac:dyDescent="0.3">
      <c r="A360" s="9" t="s">
        <v>306</v>
      </c>
      <c r="B360" s="1">
        <v>42922</v>
      </c>
      <c r="C360" s="2">
        <v>0.48</v>
      </c>
      <c r="D360" s="2">
        <v>0.48539351851851853</v>
      </c>
      <c r="E360">
        <f>DAY(telefony[[#This Row],[data]])</f>
        <v>6</v>
      </c>
      <c r="F360">
        <f>IF(LEN(telefony[[#This Row],[nr]])=8,1,0)</f>
        <v>0</v>
      </c>
      <c r="G360">
        <f>IF(LEN(telefony[[#This Row],[nr]])=7,1,0)</f>
        <v>1</v>
      </c>
      <c r="H360" s="9">
        <f>IF(LEN(telefony[[#This Row],[nr]])&gt;=10,1,0)</f>
        <v>0</v>
      </c>
      <c r="I360" s="9" t="s">
        <v>502</v>
      </c>
      <c r="J360">
        <f>COUNTIF(telefony[nr],I360)</f>
        <v>1</v>
      </c>
      <c r="M360" t="str">
        <f>IF(LEN(telefony[[#This Row],[nr]])=7,telefony[[#This Row],[nr]],"")</f>
        <v>6420583</v>
      </c>
      <c r="N360" t="str">
        <f>IF(LEN(telefony[[#This Row],[nr]])=8,telefony[[#This Row],[nr]],"")</f>
        <v/>
      </c>
      <c r="V360" s="22" t="s">
        <v>950</v>
      </c>
      <c r="W360" s="9">
        <v>0</v>
      </c>
    </row>
    <row r="361" spans="1:23" x14ac:dyDescent="0.3">
      <c r="A361" s="9" t="s">
        <v>307</v>
      </c>
      <c r="B361" s="1">
        <v>42922</v>
      </c>
      <c r="C361" s="2">
        <v>0.48478009259259258</v>
      </c>
      <c r="D361" s="2">
        <v>0.49233796296296295</v>
      </c>
      <c r="E361">
        <f>DAY(telefony[[#This Row],[data]])</f>
        <v>6</v>
      </c>
      <c r="F361">
        <f>IF(LEN(telefony[[#This Row],[nr]])=8,1,0)</f>
        <v>1</v>
      </c>
      <c r="G361">
        <f>IF(LEN(telefony[[#This Row],[nr]])=7,1,0)</f>
        <v>0</v>
      </c>
      <c r="H361" s="9">
        <f>IF(LEN(telefony[[#This Row],[nr]])&gt;=10,1,0)</f>
        <v>0</v>
      </c>
      <c r="I361" s="9" t="s">
        <v>1708</v>
      </c>
      <c r="J361">
        <f>COUNTIF(telefony[nr],I361)</f>
        <v>1</v>
      </c>
      <c r="M361" t="str">
        <f>IF(LEN(telefony[[#This Row],[nr]])=7,telefony[[#This Row],[nr]],"")</f>
        <v/>
      </c>
      <c r="N361" t="str">
        <f>IF(LEN(telefony[[#This Row],[nr]])=8,telefony[[#This Row],[nr]],"")</f>
        <v>19835498</v>
      </c>
      <c r="V361" s="22" t="s">
        <v>1376</v>
      </c>
      <c r="W361" s="9">
        <v>0</v>
      </c>
    </row>
    <row r="362" spans="1:23" x14ac:dyDescent="0.3">
      <c r="A362" s="9" t="s">
        <v>308</v>
      </c>
      <c r="B362" s="1">
        <v>42922</v>
      </c>
      <c r="C362" s="2">
        <v>0.48605324074074074</v>
      </c>
      <c r="D362" s="2">
        <v>0.49381944444444442</v>
      </c>
      <c r="E362">
        <f>DAY(telefony[[#This Row],[data]])</f>
        <v>6</v>
      </c>
      <c r="F362">
        <f>IF(LEN(telefony[[#This Row],[nr]])=8,1,0)</f>
        <v>0</v>
      </c>
      <c r="G362">
        <f>IF(LEN(telefony[[#This Row],[nr]])=7,1,0)</f>
        <v>1</v>
      </c>
      <c r="H362" s="9">
        <f>IF(LEN(telefony[[#This Row],[nr]])&gt;=10,1,0)</f>
        <v>0</v>
      </c>
      <c r="I362" s="9" t="s">
        <v>415</v>
      </c>
      <c r="J362">
        <f>COUNTIF(telefony[nr],I362)</f>
        <v>1</v>
      </c>
      <c r="M362" t="str">
        <f>IF(LEN(telefony[[#This Row],[nr]])=7,telefony[[#This Row],[nr]],"")</f>
        <v>6663334</v>
      </c>
      <c r="N362" t="str">
        <f>IF(LEN(telefony[[#This Row],[nr]])=8,telefony[[#This Row],[nr]],"")</f>
        <v/>
      </c>
      <c r="V362" s="22" t="s">
        <v>940</v>
      </c>
      <c r="W362" s="9">
        <v>0</v>
      </c>
    </row>
    <row r="363" spans="1:23" x14ac:dyDescent="0.3">
      <c r="A363" s="9" t="s">
        <v>309</v>
      </c>
      <c r="B363" s="1">
        <v>42922</v>
      </c>
      <c r="C363" s="2">
        <v>0.4887037037037037</v>
      </c>
      <c r="D363" s="2">
        <v>0.49343749999999997</v>
      </c>
      <c r="E363">
        <f>DAY(telefony[[#This Row],[data]])</f>
        <v>6</v>
      </c>
      <c r="F363">
        <f>IF(LEN(telefony[[#This Row],[nr]])=8,1,0)</f>
        <v>1</v>
      </c>
      <c r="G363">
        <f>IF(LEN(telefony[[#This Row],[nr]])=7,1,0)</f>
        <v>0</v>
      </c>
      <c r="H363" s="9">
        <f>IF(LEN(telefony[[#This Row],[nr]])&gt;=10,1,0)</f>
        <v>0</v>
      </c>
      <c r="I363" s="9" t="s">
        <v>1734</v>
      </c>
      <c r="J363">
        <f>COUNTIF(telefony[nr],I363)</f>
        <v>1</v>
      </c>
      <c r="M363" t="str">
        <f>IF(LEN(telefony[[#This Row],[nr]])=7,telefony[[#This Row],[nr]],"")</f>
        <v/>
      </c>
      <c r="N363" t="str">
        <f>IF(LEN(telefony[[#This Row],[nr]])=8,telefony[[#This Row],[nr]],"")</f>
        <v>44765837</v>
      </c>
      <c r="V363" s="22" t="s">
        <v>962</v>
      </c>
      <c r="W363" s="9">
        <v>0</v>
      </c>
    </row>
    <row r="364" spans="1:23" x14ac:dyDescent="0.3">
      <c r="A364" s="9" t="s">
        <v>310</v>
      </c>
      <c r="B364" s="1">
        <v>42922</v>
      </c>
      <c r="C364" s="2">
        <v>0.49236111111111114</v>
      </c>
      <c r="D364" s="2">
        <v>0.49780092592592595</v>
      </c>
      <c r="E364">
        <f>DAY(telefony[[#This Row],[data]])</f>
        <v>6</v>
      </c>
      <c r="F364">
        <f>IF(LEN(telefony[[#This Row],[nr]])=8,1,0)</f>
        <v>0</v>
      </c>
      <c r="G364">
        <f>IF(LEN(telefony[[#This Row],[nr]])=7,1,0)</f>
        <v>1</v>
      </c>
      <c r="H364" s="9">
        <f>IF(LEN(telefony[[#This Row],[nr]])&gt;=10,1,0)</f>
        <v>0</v>
      </c>
      <c r="I364" s="9" t="s">
        <v>856</v>
      </c>
      <c r="J364">
        <f>COUNTIF(telefony[nr],I364)</f>
        <v>1</v>
      </c>
      <c r="M364" t="str">
        <f>IF(LEN(telefony[[#This Row],[nr]])=7,telefony[[#This Row],[nr]],"")</f>
        <v>2469778</v>
      </c>
      <c r="N364" t="str">
        <f>IF(LEN(telefony[[#This Row],[nr]])=8,telefony[[#This Row],[nr]],"")</f>
        <v/>
      </c>
      <c r="V364" s="22" t="s">
        <v>47</v>
      </c>
      <c r="W364" s="9">
        <v>0</v>
      </c>
    </row>
    <row r="365" spans="1:23" x14ac:dyDescent="0.3">
      <c r="A365" s="9" t="s">
        <v>311</v>
      </c>
      <c r="B365" s="1">
        <v>42922</v>
      </c>
      <c r="C365" s="2">
        <v>0.49372685185185183</v>
      </c>
      <c r="D365" s="2">
        <v>0.50436342592592598</v>
      </c>
      <c r="E365">
        <f>DAY(telefony[[#This Row],[data]])</f>
        <v>6</v>
      </c>
      <c r="F365">
        <f>IF(LEN(telefony[[#This Row],[nr]])=8,1,0)</f>
        <v>0</v>
      </c>
      <c r="G365">
        <f>IF(LEN(telefony[[#This Row],[nr]])=7,1,0)</f>
        <v>1</v>
      </c>
      <c r="H365" s="9">
        <f>IF(LEN(telefony[[#This Row],[nr]])&gt;=10,1,0)</f>
        <v>0</v>
      </c>
      <c r="I365" s="9" t="s">
        <v>1641</v>
      </c>
      <c r="J365">
        <f>COUNTIF(telefony[nr],I365)</f>
        <v>1</v>
      </c>
      <c r="M365" t="str">
        <f>IF(LEN(telefony[[#This Row],[nr]])=7,telefony[[#This Row],[nr]],"")</f>
        <v>1959826</v>
      </c>
      <c r="N365" t="str">
        <f>IF(LEN(telefony[[#This Row],[nr]])=8,telefony[[#This Row],[nr]],"")</f>
        <v/>
      </c>
      <c r="V365" s="22" t="s">
        <v>753</v>
      </c>
      <c r="W365" s="9">
        <v>0</v>
      </c>
    </row>
    <row r="366" spans="1:23" x14ac:dyDescent="0.3">
      <c r="A366" s="9" t="s">
        <v>312</v>
      </c>
      <c r="B366" s="1">
        <v>42922</v>
      </c>
      <c r="C366" s="2">
        <v>0.49387731481481484</v>
      </c>
      <c r="D366" s="2">
        <v>0.50420138888888888</v>
      </c>
      <c r="E366">
        <f>DAY(telefony[[#This Row],[data]])</f>
        <v>6</v>
      </c>
      <c r="F366">
        <f>IF(LEN(telefony[[#This Row],[nr]])=8,1,0)</f>
        <v>1</v>
      </c>
      <c r="G366">
        <f>IF(LEN(telefony[[#This Row],[nr]])=7,1,0)</f>
        <v>0</v>
      </c>
      <c r="H366" s="9">
        <f>IF(LEN(telefony[[#This Row],[nr]])&gt;=10,1,0)</f>
        <v>0</v>
      </c>
      <c r="I366" s="9" t="s">
        <v>998</v>
      </c>
      <c r="J366">
        <f>COUNTIF(telefony[nr],I366)</f>
        <v>1</v>
      </c>
      <c r="M366" t="str">
        <f>IF(LEN(telefony[[#This Row],[nr]])=7,telefony[[#This Row],[nr]],"")</f>
        <v/>
      </c>
      <c r="N366" t="str">
        <f>IF(LEN(telefony[[#This Row],[nr]])=8,telefony[[#This Row],[nr]],"")</f>
        <v>37032078</v>
      </c>
      <c r="V366" s="22" t="s">
        <v>973</v>
      </c>
      <c r="W366" s="9">
        <v>0</v>
      </c>
    </row>
    <row r="367" spans="1:23" x14ac:dyDescent="0.3">
      <c r="A367" s="9" t="s">
        <v>313</v>
      </c>
      <c r="B367" s="1">
        <v>42922</v>
      </c>
      <c r="C367" s="2">
        <v>0.49438657407407405</v>
      </c>
      <c r="D367" s="2">
        <v>0.49909722222222225</v>
      </c>
      <c r="E367">
        <f>DAY(telefony[[#This Row],[data]])</f>
        <v>6</v>
      </c>
      <c r="F367">
        <f>IF(LEN(telefony[[#This Row],[nr]])=8,1,0)</f>
        <v>0</v>
      </c>
      <c r="G367">
        <f>IF(LEN(telefony[[#This Row],[nr]])=7,1,0)</f>
        <v>1</v>
      </c>
      <c r="H367" s="9">
        <f>IF(LEN(telefony[[#This Row],[nr]])&gt;=10,1,0)</f>
        <v>0</v>
      </c>
      <c r="I367" s="9" t="s">
        <v>1735</v>
      </c>
      <c r="J367">
        <f>COUNTIF(telefony[nr],I367)</f>
        <v>1</v>
      </c>
      <c r="M367" t="str">
        <f>IF(LEN(telefony[[#This Row],[nr]])=7,telefony[[#This Row],[nr]],"")</f>
        <v>6516512</v>
      </c>
      <c r="N367" t="str">
        <f>IF(LEN(telefony[[#This Row],[nr]])=8,telefony[[#This Row],[nr]],"")</f>
        <v/>
      </c>
      <c r="V367" s="22" t="s">
        <v>184</v>
      </c>
      <c r="W367" s="9">
        <v>0</v>
      </c>
    </row>
    <row r="368" spans="1:23" x14ac:dyDescent="0.3">
      <c r="A368" s="9" t="s">
        <v>314</v>
      </c>
      <c r="B368" s="1">
        <v>42922</v>
      </c>
      <c r="C368" s="2">
        <v>0.49910879629629629</v>
      </c>
      <c r="D368" s="2">
        <v>0.5009837962962963</v>
      </c>
      <c r="E368">
        <f>DAY(telefony[[#This Row],[data]])</f>
        <v>6</v>
      </c>
      <c r="F368">
        <f>IF(LEN(telefony[[#This Row],[nr]])=8,1,0)</f>
        <v>0</v>
      </c>
      <c r="G368">
        <f>IF(LEN(telefony[[#This Row],[nr]])=7,1,0)</f>
        <v>1</v>
      </c>
      <c r="H368" s="9">
        <f>IF(LEN(telefony[[#This Row],[nr]])&gt;=10,1,0)</f>
        <v>0</v>
      </c>
      <c r="I368" s="9" t="s">
        <v>276</v>
      </c>
      <c r="J368">
        <f>COUNTIF(telefony[nr],I368)</f>
        <v>1</v>
      </c>
      <c r="M368" t="str">
        <f>IF(LEN(telefony[[#This Row],[nr]])=7,telefony[[#This Row],[nr]],"")</f>
        <v>4726561</v>
      </c>
      <c r="N368" t="str">
        <f>IF(LEN(telefony[[#This Row],[nr]])=8,telefony[[#This Row],[nr]],"")</f>
        <v/>
      </c>
      <c r="V368" s="22" t="s">
        <v>1744</v>
      </c>
      <c r="W368" s="9">
        <v>0</v>
      </c>
    </row>
    <row r="369" spans="1:23" x14ac:dyDescent="0.3">
      <c r="A369" s="9" t="s">
        <v>315</v>
      </c>
      <c r="B369" s="1">
        <v>42922</v>
      </c>
      <c r="C369" s="2">
        <v>0.50342592592592594</v>
      </c>
      <c r="D369" s="2">
        <v>0.51392361111111107</v>
      </c>
      <c r="E369">
        <f>DAY(telefony[[#This Row],[data]])</f>
        <v>6</v>
      </c>
      <c r="F369">
        <f>IF(LEN(telefony[[#This Row],[nr]])=8,1,0)</f>
        <v>0</v>
      </c>
      <c r="G369">
        <f>IF(LEN(telefony[[#This Row],[nr]])=7,1,0)</f>
        <v>1</v>
      </c>
      <c r="H369" s="9">
        <f>IF(LEN(telefony[[#This Row],[nr]])&gt;=10,1,0)</f>
        <v>0</v>
      </c>
      <c r="I369" s="9" t="s">
        <v>1710</v>
      </c>
      <c r="J369">
        <f>COUNTIF(telefony[nr],I369)</f>
        <v>1</v>
      </c>
      <c r="M369" t="str">
        <f>IF(LEN(telefony[[#This Row],[nr]])=7,telefony[[#This Row],[nr]],"")</f>
        <v>9685747</v>
      </c>
      <c r="N369" t="str">
        <f>IF(LEN(telefony[[#This Row],[nr]])=8,telefony[[#This Row],[nr]],"")</f>
        <v/>
      </c>
      <c r="V369" s="22" t="s">
        <v>1510</v>
      </c>
      <c r="W369" s="9">
        <v>0</v>
      </c>
    </row>
    <row r="370" spans="1:23" x14ac:dyDescent="0.3">
      <c r="A370" s="9" t="s">
        <v>316</v>
      </c>
      <c r="B370" s="1">
        <v>42922</v>
      </c>
      <c r="C370" s="2">
        <v>0.50700231481481484</v>
      </c>
      <c r="D370" s="2">
        <v>0.51186342592592593</v>
      </c>
      <c r="E370">
        <f>DAY(telefony[[#This Row],[data]])</f>
        <v>6</v>
      </c>
      <c r="F370">
        <f>IF(LEN(telefony[[#This Row],[nr]])=8,1,0)</f>
        <v>0</v>
      </c>
      <c r="G370">
        <f>IF(LEN(telefony[[#This Row],[nr]])=7,1,0)</f>
        <v>1</v>
      </c>
      <c r="H370" s="9">
        <f>IF(LEN(telefony[[#This Row],[nr]])&gt;=10,1,0)</f>
        <v>0</v>
      </c>
      <c r="I370" s="9" t="s">
        <v>889</v>
      </c>
      <c r="J370">
        <f>COUNTIF(telefony[nr],I370)</f>
        <v>1</v>
      </c>
      <c r="M370" t="str">
        <f>IF(LEN(telefony[[#This Row],[nr]])=7,telefony[[#This Row],[nr]],"")</f>
        <v>7507354</v>
      </c>
      <c r="N370" t="str">
        <f>IF(LEN(telefony[[#This Row],[nr]])=8,telefony[[#This Row],[nr]],"")</f>
        <v/>
      </c>
      <c r="V370" s="22" t="s">
        <v>1496</v>
      </c>
      <c r="W370" s="9">
        <v>0</v>
      </c>
    </row>
    <row r="371" spans="1:23" x14ac:dyDescent="0.3">
      <c r="A371" s="9" t="s">
        <v>317</v>
      </c>
      <c r="B371" s="1">
        <v>42922</v>
      </c>
      <c r="C371" s="2">
        <v>0.5119097222222222</v>
      </c>
      <c r="D371" s="2">
        <v>0.52288194444444447</v>
      </c>
      <c r="E371">
        <f>DAY(telefony[[#This Row],[data]])</f>
        <v>6</v>
      </c>
      <c r="F371">
        <f>IF(LEN(telefony[[#This Row],[nr]])=8,1,0)</f>
        <v>0</v>
      </c>
      <c r="G371">
        <f>IF(LEN(telefony[[#This Row],[nr]])=7,1,0)</f>
        <v>1</v>
      </c>
      <c r="H371" s="9">
        <f>IF(LEN(telefony[[#This Row],[nr]])&gt;=10,1,0)</f>
        <v>0</v>
      </c>
      <c r="I371" s="9" t="s">
        <v>1397</v>
      </c>
      <c r="J371">
        <f>COUNTIF(telefony[nr],I371)</f>
        <v>1</v>
      </c>
      <c r="M371" t="str">
        <f>IF(LEN(telefony[[#This Row],[nr]])=7,telefony[[#This Row],[nr]],"")</f>
        <v>8605742</v>
      </c>
      <c r="N371" t="str">
        <f>IF(LEN(telefony[[#This Row],[nr]])=8,telefony[[#This Row],[nr]],"")</f>
        <v/>
      </c>
      <c r="V371" s="22" t="s">
        <v>1189</v>
      </c>
      <c r="W371" s="9">
        <v>0</v>
      </c>
    </row>
    <row r="372" spans="1:23" x14ac:dyDescent="0.3">
      <c r="A372" s="9" t="s">
        <v>318</v>
      </c>
      <c r="B372" s="1">
        <v>42922</v>
      </c>
      <c r="C372" s="2">
        <v>0.51452546296296298</v>
      </c>
      <c r="D372" s="2">
        <v>0.51570601851851849</v>
      </c>
      <c r="E372">
        <f>DAY(telefony[[#This Row],[data]])</f>
        <v>6</v>
      </c>
      <c r="F372">
        <f>IF(LEN(telefony[[#This Row],[nr]])=8,1,0)</f>
        <v>0</v>
      </c>
      <c r="G372">
        <f>IF(LEN(telefony[[#This Row],[nr]])=7,1,0)</f>
        <v>1</v>
      </c>
      <c r="H372" s="9">
        <f>IF(LEN(telefony[[#This Row],[nr]])&gt;=10,1,0)</f>
        <v>0</v>
      </c>
      <c r="I372" s="9" t="s">
        <v>1257</v>
      </c>
      <c r="J372">
        <f>COUNTIF(telefony[nr],I372)</f>
        <v>1</v>
      </c>
      <c r="M372" t="str">
        <f>IF(LEN(telefony[[#This Row],[nr]])=7,telefony[[#This Row],[nr]],"")</f>
        <v>4681236</v>
      </c>
      <c r="N372" t="str">
        <f>IF(LEN(telefony[[#This Row],[nr]])=8,telefony[[#This Row],[nr]],"")</f>
        <v/>
      </c>
      <c r="V372" s="22" t="s">
        <v>1338</v>
      </c>
      <c r="W372" s="9">
        <v>0</v>
      </c>
    </row>
    <row r="373" spans="1:23" x14ac:dyDescent="0.3">
      <c r="A373" s="9" t="s">
        <v>319</v>
      </c>
      <c r="B373" s="1">
        <v>42922</v>
      </c>
      <c r="C373" s="2">
        <v>0.51556712962962958</v>
      </c>
      <c r="D373" s="2">
        <v>0.52572916666666669</v>
      </c>
      <c r="E373">
        <f>DAY(telefony[[#This Row],[data]])</f>
        <v>6</v>
      </c>
      <c r="F373">
        <f>IF(LEN(telefony[[#This Row],[nr]])=8,1,0)</f>
        <v>0</v>
      </c>
      <c r="G373">
        <f>IF(LEN(telefony[[#This Row],[nr]])=7,1,0)</f>
        <v>1</v>
      </c>
      <c r="H373" s="9">
        <f>IF(LEN(telefony[[#This Row],[nr]])&gt;=10,1,0)</f>
        <v>0</v>
      </c>
      <c r="I373" s="9" t="s">
        <v>893</v>
      </c>
      <c r="J373">
        <f>COUNTIF(telefony[nr],I373)</f>
        <v>1</v>
      </c>
      <c r="M373" t="str">
        <f>IF(LEN(telefony[[#This Row],[nr]])=7,telefony[[#This Row],[nr]],"")</f>
        <v>3590468</v>
      </c>
      <c r="N373" t="str">
        <f>IF(LEN(telefony[[#This Row],[nr]])=8,telefony[[#This Row],[nr]],"")</f>
        <v/>
      </c>
      <c r="V373" s="22" t="s">
        <v>1308</v>
      </c>
      <c r="W373" s="9">
        <v>0</v>
      </c>
    </row>
    <row r="374" spans="1:23" x14ac:dyDescent="0.3">
      <c r="A374" s="9" t="s">
        <v>320</v>
      </c>
      <c r="B374" s="1">
        <v>42922</v>
      </c>
      <c r="C374" s="2">
        <v>0.51858796296296295</v>
      </c>
      <c r="D374" s="2">
        <v>0.52776620370370375</v>
      </c>
      <c r="E374">
        <f>DAY(telefony[[#This Row],[data]])</f>
        <v>6</v>
      </c>
      <c r="F374">
        <f>IF(LEN(telefony[[#This Row],[nr]])=8,1,0)</f>
        <v>0</v>
      </c>
      <c r="G374">
        <f>IF(LEN(telefony[[#This Row],[nr]])=7,1,0)</f>
        <v>1</v>
      </c>
      <c r="H374" s="9">
        <f>IF(LEN(telefony[[#This Row],[nr]])&gt;=10,1,0)</f>
        <v>0</v>
      </c>
      <c r="I374" s="9" t="s">
        <v>597</v>
      </c>
      <c r="J374">
        <f>COUNTIF(telefony[nr],I374)</f>
        <v>1</v>
      </c>
      <c r="M374" t="str">
        <f>IF(LEN(telefony[[#This Row],[nr]])=7,telefony[[#This Row],[nr]],"")</f>
        <v>9878283</v>
      </c>
      <c r="N374" t="str">
        <f>IF(LEN(telefony[[#This Row],[nr]])=8,telefony[[#This Row],[nr]],"")</f>
        <v/>
      </c>
      <c r="V374" s="22" t="s">
        <v>396</v>
      </c>
      <c r="W374" s="9">
        <v>0</v>
      </c>
    </row>
    <row r="375" spans="1:23" x14ac:dyDescent="0.3">
      <c r="A375" s="9" t="s">
        <v>321</v>
      </c>
      <c r="B375" s="1">
        <v>42922</v>
      </c>
      <c r="C375" s="2">
        <v>0.52217592592592588</v>
      </c>
      <c r="D375" s="2">
        <v>0.53173611111111108</v>
      </c>
      <c r="E375">
        <f>DAY(telefony[[#This Row],[data]])</f>
        <v>6</v>
      </c>
      <c r="F375">
        <f>IF(LEN(telefony[[#This Row],[nr]])=8,1,0)</f>
        <v>0</v>
      </c>
      <c r="G375">
        <f>IF(LEN(telefony[[#This Row],[nr]])=7,1,0)</f>
        <v>1</v>
      </c>
      <c r="H375" s="9">
        <f>IF(LEN(telefony[[#This Row],[nr]])&gt;=10,1,0)</f>
        <v>0</v>
      </c>
      <c r="I375" s="9" t="s">
        <v>1504</v>
      </c>
      <c r="J375">
        <f>COUNTIF(telefony[nr],I375)</f>
        <v>1</v>
      </c>
      <c r="M375" t="str">
        <f>IF(LEN(telefony[[#This Row],[nr]])=7,telefony[[#This Row],[nr]],"")</f>
        <v>5991516</v>
      </c>
      <c r="N375" t="str">
        <f>IF(LEN(telefony[[#This Row],[nr]])=8,telefony[[#This Row],[nr]],"")</f>
        <v/>
      </c>
      <c r="V375" s="22" t="s">
        <v>1296</v>
      </c>
      <c r="W375" s="9">
        <v>0</v>
      </c>
    </row>
    <row r="376" spans="1:23" x14ac:dyDescent="0.3">
      <c r="A376" s="9" t="s">
        <v>322</v>
      </c>
      <c r="B376" s="1">
        <v>42922</v>
      </c>
      <c r="C376" s="2">
        <v>0.52767361111111111</v>
      </c>
      <c r="D376" s="2">
        <v>0.52850694444444446</v>
      </c>
      <c r="E376">
        <f>DAY(telefony[[#This Row],[data]])</f>
        <v>6</v>
      </c>
      <c r="F376">
        <f>IF(LEN(telefony[[#This Row],[nr]])=8,1,0)</f>
        <v>0</v>
      </c>
      <c r="G376">
        <f>IF(LEN(telefony[[#This Row],[nr]])=7,1,0)</f>
        <v>1</v>
      </c>
      <c r="H376" s="9">
        <f>IF(LEN(telefony[[#This Row],[nr]])&gt;=10,1,0)</f>
        <v>0</v>
      </c>
      <c r="I376" s="9" t="s">
        <v>720</v>
      </c>
      <c r="J376">
        <f>COUNTIF(telefony[nr],I376)</f>
        <v>1</v>
      </c>
      <c r="M376" t="str">
        <f>IF(LEN(telefony[[#This Row],[nr]])=7,telefony[[#This Row],[nr]],"")</f>
        <v>1240369</v>
      </c>
      <c r="N376" t="str">
        <f>IF(LEN(telefony[[#This Row],[nr]])=8,telefony[[#This Row],[nr]],"")</f>
        <v/>
      </c>
      <c r="V376" s="22" t="s">
        <v>507</v>
      </c>
      <c r="W376" s="9">
        <v>0</v>
      </c>
    </row>
    <row r="377" spans="1:23" x14ac:dyDescent="0.3">
      <c r="A377" s="9" t="s">
        <v>323</v>
      </c>
      <c r="B377" s="1">
        <v>42922</v>
      </c>
      <c r="C377" s="2">
        <v>0.528900462962963</v>
      </c>
      <c r="D377" s="2">
        <v>0.53740740740740744</v>
      </c>
      <c r="E377">
        <f>DAY(telefony[[#This Row],[data]])</f>
        <v>6</v>
      </c>
      <c r="F377">
        <f>IF(LEN(telefony[[#This Row],[nr]])=8,1,0)</f>
        <v>1</v>
      </c>
      <c r="G377">
        <f>IF(LEN(telefony[[#This Row],[nr]])=7,1,0)</f>
        <v>0</v>
      </c>
      <c r="H377" s="9">
        <f>IF(LEN(telefony[[#This Row],[nr]])&gt;=10,1,0)</f>
        <v>0</v>
      </c>
      <c r="I377" s="9" t="s">
        <v>938</v>
      </c>
      <c r="J377">
        <f>COUNTIF(telefony[nr],I377)</f>
        <v>1</v>
      </c>
      <c r="M377" t="str">
        <f>IF(LEN(telefony[[#This Row],[nr]])=7,telefony[[#This Row],[nr]],"")</f>
        <v/>
      </c>
      <c r="N377" t="str">
        <f>IF(LEN(telefony[[#This Row],[nr]])=8,telefony[[#This Row],[nr]],"")</f>
        <v>25133293</v>
      </c>
      <c r="V377" s="22" t="s">
        <v>1117</v>
      </c>
      <c r="W377" s="9">
        <v>0</v>
      </c>
    </row>
    <row r="378" spans="1:23" x14ac:dyDescent="0.3">
      <c r="A378" s="9" t="s">
        <v>324</v>
      </c>
      <c r="B378" s="1">
        <v>42922</v>
      </c>
      <c r="C378" s="2">
        <v>0.52986111111111112</v>
      </c>
      <c r="D378" s="2">
        <v>0.53047453703703706</v>
      </c>
      <c r="E378">
        <f>DAY(telefony[[#This Row],[data]])</f>
        <v>6</v>
      </c>
      <c r="F378">
        <f>IF(LEN(telefony[[#This Row],[nr]])=8,1,0)</f>
        <v>0</v>
      </c>
      <c r="G378">
        <f>IF(LEN(telefony[[#This Row],[nr]])=7,1,0)</f>
        <v>1</v>
      </c>
      <c r="H378" s="9">
        <f>IF(LEN(telefony[[#This Row],[nr]])&gt;=10,1,0)</f>
        <v>0</v>
      </c>
      <c r="I378" s="9" t="s">
        <v>139</v>
      </c>
      <c r="J378">
        <f>COUNTIF(telefony[nr],I378)</f>
        <v>1</v>
      </c>
      <c r="M378" t="str">
        <f>IF(LEN(telefony[[#This Row],[nr]])=7,telefony[[#This Row],[nr]],"")</f>
        <v>5036422</v>
      </c>
      <c r="N378" t="str">
        <f>IF(LEN(telefony[[#This Row],[nr]])=8,telefony[[#This Row],[nr]],"")</f>
        <v/>
      </c>
      <c r="V378" s="22" t="s">
        <v>707</v>
      </c>
      <c r="W378" s="9">
        <v>0</v>
      </c>
    </row>
    <row r="379" spans="1:23" x14ac:dyDescent="0.3">
      <c r="A379" s="9" t="s">
        <v>325</v>
      </c>
      <c r="B379" s="1">
        <v>42922</v>
      </c>
      <c r="C379" s="2">
        <v>0.53134259259259264</v>
      </c>
      <c r="D379" s="2">
        <v>0.53738425925925926</v>
      </c>
      <c r="E379">
        <f>DAY(telefony[[#This Row],[data]])</f>
        <v>6</v>
      </c>
      <c r="F379">
        <f>IF(LEN(telefony[[#This Row],[nr]])=8,1,0)</f>
        <v>0</v>
      </c>
      <c r="G379">
        <f>IF(LEN(telefony[[#This Row],[nr]])=7,1,0)</f>
        <v>1</v>
      </c>
      <c r="H379" s="9">
        <f>IF(LEN(telefony[[#This Row],[nr]])&gt;=10,1,0)</f>
        <v>0</v>
      </c>
      <c r="I379" s="9" t="s">
        <v>968</v>
      </c>
      <c r="J379">
        <f>COUNTIF(telefony[nr],I379)</f>
        <v>1</v>
      </c>
      <c r="M379" t="str">
        <f>IF(LEN(telefony[[#This Row],[nr]])=7,telefony[[#This Row],[nr]],"")</f>
        <v>4283724</v>
      </c>
      <c r="N379" t="str">
        <f>IF(LEN(telefony[[#This Row],[nr]])=8,telefony[[#This Row],[nr]],"")</f>
        <v/>
      </c>
      <c r="V379" s="22" t="s">
        <v>911</v>
      </c>
      <c r="W379" s="9">
        <v>0</v>
      </c>
    </row>
    <row r="380" spans="1:23" x14ac:dyDescent="0.3">
      <c r="A380" s="9" t="s">
        <v>326</v>
      </c>
      <c r="B380" s="1">
        <v>42922</v>
      </c>
      <c r="C380" s="2">
        <v>0.533599537037037</v>
      </c>
      <c r="D380" s="2">
        <v>0.53469907407407402</v>
      </c>
      <c r="E380">
        <f>DAY(telefony[[#This Row],[data]])</f>
        <v>6</v>
      </c>
      <c r="F380">
        <f>IF(LEN(telefony[[#This Row],[nr]])=8,1,0)</f>
        <v>0</v>
      </c>
      <c r="G380">
        <f>IF(LEN(telefony[[#This Row],[nr]])=7,1,0)</f>
        <v>1</v>
      </c>
      <c r="H380" s="9">
        <f>IF(LEN(telefony[[#This Row],[nr]])&gt;=10,1,0)</f>
        <v>0</v>
      </c>
      <c r="I380" s="9" t="s">
        <v>1776</v>
      </c>
      <c r="J380">
        <f>COUNTIF(telefony[nr],I380)</f>
        <v>1</v>
      </c>
      <c r="M380" t="str">
        <f>IF(LEN(telefony[[#This Row],[nr]])=7,telefony[[#This Row],[nr]],"")</f>
        <v>5856822</v>
      </c>
      <c r="N380" t="str">
        <f>IF(LEN(telefony[[#This Row],[nr]])=8,telefony[[#This Row],[nr]],"")</f>
        <v/>
      </c>
      <c r="V380" s="22" t="s">
        <v>619</v>
      </c>
      <c r="W380" s="9">
        <v>0</v>
      </c>
    </row>
    <row r="381" spans="1:23" x14ac:dyDescent="0.3">
      <c r="A381" s="9" t="s">
        <v>327</v>
      </c>
      <c r="B381" s="1">
        <v>42922</v>
      </c>
      <c r="C381" s="2">
        <v>0.53796296296296298</v>
      </c>
      <c r="D381" s="2">
        <v>0.54479166666666667</v>
      </c>
      <c r="E381">
        <f>DAY(telefony[[#This Row],[data]])</f>
        <v>6</v>
      </c>
      <c r="F381">
        <f>IF(LEN(telefony[[#This Row],[nr]])=8,1,0)</f>
        <v>0</v>
      </c>
      <c r="G381">
        <f>IF(LEN(telefony[[#This Row],[nr]])=7,1,0)</f>
        <v>1</v>
      </c>
      <c r="H381" s="9">
        <f>IF(LEN(telefony[[#This Row],[nr]])&gt;=10,1,0)</f>
        <v>0</v>
      </c>
      <c r="I381" s="9" t="s">
        <v>885</v>
      </c>
      <c r="J381">
        <f>COUNTIF(telefony[nr],I381)</f>
        <v>1</v>
      </c>
      <c r="M381" t="str">
        <f>IF(LEN(telefony[[#This Row],[nr]])=7,telefony[[#This Row],[nr]],"")</f>
        <v>7880396</v>
      </c>
      <c r="N381" t="str">
        <f>IF(LEN(telefony[[#This Row],[nr]])=8,telefony[[#This Row],[nr]],"")</f>
        <v/>
      </c>
      <c r="V381" s="22" t="s">
        <v>200</v>
      </c>
      <c r="W381" s="9">
        <v>0</v>
      </c>
    </row>
    <row r="382" spans="1:23" x14ac:dyDescent="0.3">
      <c r="A382" s="9" t="s">
        <v>328</v>
      </c>
      <c r="B382" s="1">
        <v>42922</v>
      </c>
      <c r="C382" s="2">
        <v>0.54072916666666671</v>
      </c>
      <c r="D382" s="2">
        <v>0.544525462962963</v>
      </c>
      <c r="E382">
        <f>DAY(telefony[[#This Row],[data]])</f>
        <v>6</v>
      </c>
      <c r="F382">
        <f>IF(LEN(telefony[[#This Row],[nr]])=8,1,0)</f>
        <v>0</v>
      </c>
      <c r="G382">
        <f>IF(LEN(telefony[[#This Row],[nr]])=7,1,0)</f>
        <v>1</v>
      </c>
      <c r="H382" s="9">
        <f>IF(LEN(telefony[[#This Row],[nr]])&gt;=10,1,0)</f>
        <v>0</v>
      </c>
      <c r="I382" s="9" t="s">
        <v>76</v>
      </c>
      <c r="J382">
        <f>COUNTIF(telefony[nr],I382)</f>
        <v>1</v>
      </c>
      <c r="M382" t="str">
        <f>IF(LEN(telefony[[#This Row],[nr]])=7,telefony[[#This Row],[nr]],"")</f>
        <v>2201085</v>
      </c>
      <c r="N382" t="str">
        <f>IF(LEN(telefony[[#This Row],[nr]])=8,telefony[[#This Row],[nr]],"")</f>
        <v/>
      </c>
      <c r="V382" s="22" t="s">
        <v>1234</v>
      </c>
      <c r="W382" s="9">
        <v>0</v>
      </c>
    </row>
    <row r="383" spans="1:23" x14ac:dyDescent="0.3">
      <c r="A383" s="9" t="s">
        <v>266</v>
      </c>
      <c r="B383" s="1">
        <v>42922</v>
      </c>
      <c r="C383" s="2">
        <v>0.54082175925925924</v>
      </c>
      <c r="D383" s="2">
        <v>0.54995370370370367</v>
      </c>
      <c r="E383">
        <f>DAY(telefony[[#This Row],[data]])</f>
        <v>6</v>
      </c>
      <c r="F383">
        <f>IF(LEN(telefony[[#This Row],[nr]])=8,1,0)</f>
        <v>1</v>
      </c>
      <c r="G383">
        <f>IF(LEN(telefony[[#This Row],[nr]])=7,1,0)</f>
        <v>0</v>
      </c>
      <c r="H383" s="9">
        <f>IF(LEN(telefony[[#This Row],[nr]])&gt;=10,1,0)</f>
        <v>0</v>
      </c>
      <c r="I383" s="9" t="s">
        <v>119</v>
      </c>
      <c r="J383">
        <f>COUNTIF(telefony[nr],I383)</f>
        <v>1</v>
      </c>
      <c r="M383" t="str">
        <f>IF(LEN(telefony[[#This Row],[nr]])=7,telefony[[#This Row],[nr]],"")</f>
        <v/>
      </c>
      <c r="N383" t="str">
        <f>IF(LEN(telefony[[#This Row],[nr]])=8,telefony[[#This Row],[nr]],"")</f>
        <v>30893038</v>
      </c>
      <c r="V383" s="22" t="s">
        <v>1748</v>
      </c>
      <c r="W383" s="9">
        <v>0</v>
      </c>
    </row>
    <row r="384" spans="1:23" x14ac:dyDescent="0.3">
      <c r="A384" s="9" t="s">
        <v>329</v>
      </c>
      <c r="B384" s="1">
        <v>42922</v>
      </c>
      <c r="C384" s="2">
        <v>0.54207175925925921</v>
      </c>
      <c r="D384" s="2">
        <v>0.54953703703703705</v>
      </c>
      <c r="E384">
        <f>DAY(telefony[[#This Row],[data]])</f>
        <v>6</v>
      </c>
      <c r="F384">
        <f>IF(LEN(telefony[[#This Row],[nr]])=8,1,0)</f>
        <v>0</v>
      </c>
      <c r="G384">
        <f>IF(LEN(telefony[[#This Row],[nr]])=7,1,0)</f>
        <v>1</v>
      </c>
      <c r="H384" s="9">
        <f>IF(LEN(telefony[[#This Row],[nr]])&gt;=10,1,0)</f>
        <v>0</v>
      </c>
      <c r="I384" s="9" t="s">
        <v>186</v>
      </c>
      <c r="J384">
        <f>COUNTIF(telefony[nr],I384)</f>
        <v>1</v>
      </c>
      <c r="M384" t="str">
        <f>IF(LEN(telefony[[#This Row],[nr]])=7,telefony[[#This Row],[nr]],"")</f>
        <v>9319894</v>
      </c>
      <c r="N384" t="str">
        <f>IF(LEN(telefony[[#This Row],[nr]])=8,telefony[[#This Row],[nr]],"")</f>
        <v/>
      </c>
      <c r="V384" s="22" t="s">
        <v>1045</v>
      </c>
      <c r="W384" s="9">
        <v>0</v>
      </c>
    </row>
    <row r="385" spans="1:23" x14ac:dyDescent="0.3">
      <c r="A385" s="9" t="s">
        <v>330</v>
      </c>
      <c r="B385" s="1">
        <v>42922</v>
      </c>
      <c r="C385" s="2">
        <v>0.54693287037037042</v>
      </c>
      <c r="D385" s="2">
        <v>0.54781250000000004</v>
      </c>
      <c r="E385">
        <f>DAY(telefony[[#This Row],[data]])</f>
        <v>6</v>
      </c>
      <c r="F385">
        <f>IF(LEN(telefony[[#This Row],[nr]])=8,1,0)</f>
        <v>0</v>
      </c>
      <c r="G385">
        <f>IF(LEN(telefony[[#This Row],[nr]])=7,1,0)</f>
        <v>1</v>
      </c>
      <c r="H385" s="9">
        <f>IF(LEN(telefony[[#This Row],[nr]])&gt;=10,1,0)</f>
        <v>0</v>
      </c>
      <c r="I385" s="9" t="s">
        <v>1622</v>
      </c>
      <c r="J385">
        <f>COUNTIF(telefony[nr],I385)</f>
        <v>1</v>
      </c>
      <c r="M385" t="str">
        <f>IF(LEN(telefony[[#This Row],[nr]])=7,telefony[[#This Row],[nr]],"")</f>
        <v>3211876</v>
      </c>
      <c r="N385" t="str">
        <f>IF(LEN(telefony[[#This Row],[nr]])=8,telefony[[#This Row],[nr]],"")</f>
        <v/>
      </c>
      <c r="V385" s="22" t="s">
        <v>1071</v>
      </c>
      <c r="W385" s="9">
        <v>0</v>
      </c>
    </row>
    <row r="386" spans="1:23" x14ac:dyDescent="0.3">
      <c r="A386" s="9" t="s">
        <v>331</v>
      </c>
      <c r="B386" s="1">
        <v>42922</v>
      </c>
      <c r="C386" s="2">
        <v>0.55115740740740737</v>
      </c>
      <c r="D386" s="2">
        <v>0.55248842592592595</v>
      </c>
      <c r="E386">
        <f>DAY(telefony[[#This Row],[data]])</f>
        <v>6</v>
      </c>
      <c r="F386">
        <f>IF(LEN(telefony[[#This Row],[nr]])=8,1,0)</f>
        <v>0</v>
      </c>
      <c r="G386">
        <f>IF(LEN(telefony[[#This Row],[nr]])=7,1,0)</f>
        <v>1</v>
      </c>
      <c r="H386" s="9">
        <f>IF(LEN(telefony[[#This Row],[nr]])&gt;=10,1,0)</f>
        <v>0</v>
      </c>
      <c r="I386" s="9" t="s">
        <v>1498</v>
      </c>
      <c r="J386">
        <f>COUNTIF(telefony[nr],I386)</f>
        <v>1</v>
      </c>
      <c r="M386" t="str">
        <f>IF(LEN(telefony[[#This Row],[nr]])=7,telefony[[#This Row],[nr]],"")</f>
        <v>4736016</v>
      </c>
      <c r="N386" t="str">
        <f>IF(LEN(telefony[[#This Row],[nr]])=8,telefony[[#This Row],[nr]],"")</f>
        <v/>
      </c>
      <c r="V386" s="22" t="s">
        <v>1153</v>
      </c>
      <c r="W386" s="9">
        <v>0</v>
      </c>
    </row>
    <row r="387" spans="1:23" x14ac:dyDescent="0.3">
      <c r="A387" s="9" t="s">
        <v>332</v>
      </c>
      <c r="B387" s="1">
        <v>42922</v>
      </c>
      <c r="C387" s="2">
        <v>0.55269675925925921</v>
      </c>
      <c r="D387" s="2">
        <v>0.56017361111111108</v>
      </c>
      <c r="E387">
        <f>DAY(telefony[[#This Row],[data]])</f>
        <v>6</v>
      </c>
      <c r="F387">
        <f>IF(LEN(telefony[[#This Row],[nr]])=8,1,0)</f>
        <v>0</v>
      </c>
      <c r="G387">
        <f>IF(LEN(telefony[[#This Row],[nr]])=7,1,0)</f>
        <v>1</v>
      </c>
      <c r="H387" s="9">
        <f>IF(LEN(telefony[[#This Row],[nr]])&gt;=10,1,0)</f>
        <v>0</v>
      </c>
      <c r="I387" s="9" t="s">
        <v>1821</v>
      </c>
      <c r="J387">
        <f>COUNTIF(telefony[nr],I387)</f>
        <v>1</v>
      </c>
      <c r="M387" t="str">
        <f>IF(LEN(telefony[[#This Row],[nr]])=7,telefony[[#This Row],[nr]],"")</f>
        <v>8063487</v>
      </c>
      <c r="N387" t="str">
        <f>IF(LEN(telefony[[#This Row],[nr]])=8,telefony[[#This Row],[nr]],"")</f>
        <v/>
      </c>
      <c r="V387" s="22" t="s">
        <v>127</v>
      </c>
      <c r="W387" s="9">
        <v>0</v>
      </c>
    </row>
    <row r="388" spans="1:23" x14ac:dyDescent="0.3">
      <c r="A388" s="9" t="s">
        <v>333</v>
      </c>
      <c r="B388" s="1">
        <v>42922</v>
      </c>
      <c r="C388" s="2">
        <v>0.55652777777777773</v>
      </c>
      <c r="D388" s="2">
        <v>0.55682870370370374</v>
      </c>
      <c r="E388">
        <f>DAY(telefony[[#This Row],[data]])</f>
        <v>6</v>
      </c>
      <c r="F388">
        <f>IF(LEN(telefony[[#This Row],[nr]])=8,1,0)</f>
        <v>0</v>
      </c>
      <c r="G388">
        <f>IF(LEN(telefony[[#This Row],[nr]])=7,1,0)</f>
        <v>1</v>
      </c>
      <c r="H388" s="9">
        <f>IF(LEN(telefony[[#This Row],[nr]])&gt;=10,1,0)</f>
        <v>0</v>
      </c>
      <c r="I388" s="9" t="s">
        <v>432</v>
      </c>
      <c r="J388">
        <f>COUNTIF(telefony[nr],I388)</f>
        <v>1</v>
      </c>
      <c r="M388" t="str">
        <f>IF(LEN(telefony[[#This Row],[nr]])=7,telefony[[#This Row],[nr]],"")</f>
        <v>1319121</v>
      </c>
      <c r="N388" t="str">
        <f>IF(LEN(telefony[[#This Row],[nr]])=8,telefony[[#This Row],[nr]],"")</f>
        <v/>
      </c>
      <c r="V388" s="22" t="s">
        <v>1609</v>
      </c>
      <c r="W388" s="9">
        <v>0</v>
      </c>
    </row>
    <row r="389" spans="1:23" x14ac:dyDescent="0.3">
      <c r="A389" s="9" t="s">
        <v>334</v>
      </c>
      <c r="B389" s="1">
        <v>42922</v>
      </c>
      <c r="C389" s="2">
        <v>0.55969907407407404</v>
      </c>
      <c r="D389" s="2">
        <v>0.5655324074074074</v>
      </c>
      <c r="E389">
        <f>DAY(telefony[[#This Row],[data]])</f>
        <v>6</v>
      </c>
      <c r="F389">
        <f>IF(LEN(telefony[[#This Row],[nr]])=8,1,0)</f>
        <v>0</v>
      </c>
      <c r="G389">
        <f>IF(LEN(telefony[[#This Row],[nr]])=7,1,0)</f>
        <v>1</v>
      </c>
      <c r="H389" s="9">
        <f>IF(LEN(telefony[[#This Row],[nr]])&gt;=10,1,0)</f>
        <v>0</v>
      </c>
      <c r="I389" s="9" t="s">
        <v>1396</v>
      </c>
      <c r="J389">
        <f>COUNTIF(telefony[nr],I389)</f>
        <v>1</v>
      </c>
      <c r="M389" t="str">
        <f>IF(LEN(telefony[[#This Row],[nr]])=7,telefony[[#This Row],[nr]],"")</f>
        <v>5026277</v>
      </c>
      <c r="N389" t="str">
        <f>IF(LEN(telefony[[#This Row],[nr]])=8,telefony[[#This Row],[nr]],"")</f>
        <v/>
      </c>
      <c r="V389" s="22" t="s">
        <v>1384</v>
      </c>
      <c r="W389" s="9">
        <v>0</v>
      </c>
    </row>
    <row r="390" spans="1:23" x14ac:dyDescent="0.3">
      <c r="A390" s="9" t="s">
        <v>293</v>
      </c>
      <c r="B390" s="1">
        <v>42922</v>
      </c>
      <c r="C390" s="2">
        <v>0.55982638888888892</v>
      </c>
      <c r="D390" s="2">
        <v>0.57039351851851849</v>
      </c>
      <c r="E390">
        <f>DAY(telefony[[#This Row],[data]])</f>
        <v>6</v>
      </c>
      <c r="F390">
        <f>IF(LEN(telefony[[#This Row],[nr]])=8,1,0)</f>
        <v>0</v>
      </c>
      <c r="G390">
        <f>IF(LEN(telefony[[#This Row],[nr]])=7,1,0)</f>
        <v>1</v>
      </c>
      <c r="H390" s="9">
        <f>IF(LEN(telefony[[#This Row],[nr]])&gt;=10,1,0)</f>
        <v>0</v>
      </c>
      <c r="I390" s="9" t="s">
        <v>1400</v>
      </c>
      <c r="J390">
        <f>COUNTIF(telefony[nr],I390)</f>
        <v>1</v>
      </c>
      <c r="M390" t="str">
        <f>IF(LEN(telefony[[#This Row],[nr]])=7,telefony[[#This Row],[nr]],"")</f>
        <v>8768896</v>
      </c>
      <c r="N390" t="str">
        <f>IF(LEN(telefony[[#This Row],[nr]])=8,telefony[[#This Row],[nr]],"")</f>
        <v/>
      </c>
      <c r="V390" s="22" t="s">
        <v>598</v>
      </c>
      <c r="W390" s="9">
        <v>0</v>
      </c>
    </row>
    <row r="391" spans="1:23" x14ac:dyDescent="0.3">
      <c r="A391" s="9" t="s">
        <v>335</v>
      </c>
      <c r="B391" s="1">
        <v>42922</v>
      </c>
      <c r="C391" s="2">
        <v>0.56123842592592588</v>
      </c>
      <c r="D391" s="2">
        <v>0.56376157407407412</v>
      </c>
      <c r="E391">
        <f>DAY(telefony[[#This Row],[data]])</f>
        <v>6</v>
      </c>
      <c r="F391">
        <f>IF(LEN(telefony[[#This Row],[nr]])=8,1,0)</f>
        <v>1</v>
      </c>
      <c r="G391">
        <f>IF(LEN(telefony[[#This Row],[nr]])=7,1,0)</f>
        <v>0</v>
      </c>
      <c r="H391" s="9">
        <f>IF(LEN(telefony[[#This Row],[nr]])&gt;=10,1,0)</f>
        <v>0</v>
      </c>
      <c r="I391" s="9" t="s">
        <v>1164</v>
      </c>
      <c r="J391">
        <f>COUNTIF(telefony[nr],I391)</f>
        <v>1</v>
      </c>
      <c r="M391" t="str">
        <f>IF(LEN(telefony[[#This Row],[nr]])=7,telefony[[#This Row],[nr]],"")</f>
        <v/>
      </c>
      <c r="N391" t="str">
        <f>IF(LEN(telefony[[#This Row],[nr]])=8,telefony[[#This Row],[nr]],"")</f>
        <v>48661666</v>
      </c>
      <c r="V391" s="22" t="s">
        <v>249</v>
      </c>
      <c r="W391" s="9">
        <v>0</v>
      </c>
    </row>
    <row r="392" spans="1:23" x14ac:dyDescent="0.3">
      <c r="A392" s="9" t="s">
        <v>336</v>
      </c>
      <c r="B392" s="1">
        <v>42922</v>
      </c>
      <c r="C392" s="2">
        <v>0.56671296296296292</v>
      </c>
      <c r="D392" s="2">
        <v>0.56832175925925921</v>
      </c>
      <c r="E392">
        <f>DAY(telefony[[#This Row],[data]])</f>
        <v>6</v>
      </c>
      <c r="F392">
        <f>IF(LEN(telefony[[#This Row],[nr]])=8,1,0)</f>
        <v>0</v>
      </c>
      <c r="G392">
        <f>IF(LEN(telefony[[#This Row],[nr]])=7,1,0)</f>
        <v>1</v>
      </c>
      <c r="H392" s="9">
        <f>IF(LEN(telefony[[#This Row],[nr]])&gt;=10,1,0)</f>
        <v>0</v>
      </c>
      <c r="I392" s="9" t="s">
        <v>402</v>
      </c>
      <c r="J392">
        <f>COUNTIF(telefony[nr],I392)</f>
        <v>1</v>
      </c>
      <c r="M392" t="str">
        <f>IF(LEN(telefony[[#This Row],[nr]])=7,telefony[[#This Row],[nr]],"")</f>
        <v>9304830</v>
      </c>
      <c r="N392" t="str">
        <f>IF(LEN(telefony[[#This Row],[nr]])=8,telefony[[#This Row],[nr]],"")</f>
        <v/>
      </c>
      <c r="V392" s="22" t="s">
        <v>265</v>
      </c>
      <c r="W392" s="9">
        <v>0</v>
      </c>
    </row>
    <row r="393" spans="1:23" x14ac:dyDescent="0.3">
      <c r="A393" s="9" t="s">
        <v>337</v>
      </c>
      <c r="B393" s="1">
        <v>42922</v>
      </c>
      <c r="C393" s="2">
        <v>0.56738425925925928</v>
      </c>
      <c r="D393" s="2">
        <v>0.578587962962963</v>
      </c>
      <c r="E393">
        <f>DAY(telefony[[#This Row],[data]])</f>
        <v>6</v>
      </c>
      <c r="F393">
        <f>IF(LEN(telefony[[#This Row],[nr]])=8,1,0)</f>
        <v>0</v>
      </c>
      <c r="G393">
        <f>IF(LEN(telefony[[#This Row],[nr]])=7,1,0)</f>
        <v>1</v>
      </c>
      <c r="H393" s="9">
        <f>IF(LEN(telefony[[#This Row],[nr]])&gt;=10,1,0)</f>
        <v>0</v>
      </c>
      <c r="I393" s="9" t="s">
        <v>135</v>
      </c>
      <c r="J393">
        <f>COUNTIF(telefony[nr],I393)</f>
        <v>1</v>
      </c>
      <c r="M393" t="str">
        <f>IF(LEN(telefony[[#This Row],[nr]])=7,telefony[[#This Row],[nr]],"")</f>
        <v>3040267</v>
      </c>
      <c r="N393" t="str">
        <f>IF(LEN(telefony[[#This Row],[nr]])=8,telefony[[#This Row],[nr]],"")</f>
        <v/>
      </c>
      <c r="V393" s="22" t="s">
        <v>287</v>
      </c>
      <c r="W393" s="9">
        <v>0</v>
      </c>
    </row>
    <row r="394" spans="1:23" x14ac:dyDescent="0.3">
      <c r="A394" s="9" t="s">
        <v>338</v>
      </c>
      <c r="B394" s="1">
        <v>42922</v>
      </c>
      <c r="C394" s="2">
        <v>0.57164351851851847</v>
      </c>
      <c r="D394" s="2">
        <v>0.57528935185185182</v>
      </c>
      <c r="E394">
        <f>DAY(telefony[[#This Row],[data]])</f>
        <v>6</v>
      </c>
      <c r="F394">
        <f>IF(LEN(telefony[[#This Row],[nr]])=8,1,0)</f>
        <v>0</v>
      </c>
      <c r="G394">
        <f>IF(LEN(telefony[[#This Row],[nr]])=7,1,0)</f>
        <v>1</v>
      </c>
      <c r="H394" s="9">
        <f>IF(LEN(telefony[[#This Row],[nr]])&gt;=10,1,0)</f>
        <v>0</v>
      </c>
      <c r="I394" s="9" t="s">
        <v>1267</v>
      </c>
      <c r="J394">
        <f>COUNTIF(telefony[nr],I394)</f>
        <v>1</v>
      </c>
      <c r="M394" t="str">
        <f>IF(LEN(telefony[[#This Row],[nr]])=7,telefony[[#This Row],[nr]],"")</f>
        <v>8405954</v>
      </c>
      <c r="N394" t="str">
        <f>IF(LEN(telefony[[#This Row],[nr]])=8,telefony[[#This Row],[nr]],"")</f>
        <v/>
      </c>
      <c r="V394" s="22" t="s">
        <v>374</v>
      </c>
      <c r="W394" s="9">
        <v>0</v>
      </c>
    </row>
    <row r="395" spans="1:23" x14ac:dyDescent="0.3">
      <c r="A395" s="9" t="s">
        <v>339</v>
      </c>
      <c r="B395" s="1">
        <v>42922</v>
      </c>
      <c r="C395" s="2">
        <v>0.57399305555555558</v>
      </c>
      <c r="D395" s="2">
        <v>0.58403935185185185</v>
      </c>
      <c r="E395">
        <f>DAY(telefony[[#This Row],[data]])</f>
        <v>6</v>
      </c>
      <c r="F395">
        <f>IF(LEN(telefony[[#This Row],[nr]])=8,1,0)</f>
        <v>1</v>
      </c>
      <c r="G395">
        <f>IF(LEN(telefony[[#This Row],[nr]])=7,1,0)</f>
        <v>0</v>
      </c>
      <c r="H395" s="9">
        <f>IF(LEN(telefony[[#This Row],[nr]])&gt;=10,1,0)</f>
        <v>0</v>
      </c>
      <c r="I395" s="9" t="s">
        <v>153</v>
      </c>
      <c r="J395">
        <f>COUNTIF(telefony[nr],I395)</f>
        <v>1</v>
      </c>
      <c r="M395" t="str">
        <f>IF(LEN(telefony[[#This Row],[nr]])=7,telefony[[#This Row],[nr]],"")</f>
        <v/>
      </c>
      <c r="N395" t="str">
        <f>IF(LEN(telefony[[#This Row],[nr]])=8,telefony[[#This Row],[nr]],"")</f>
        <v>75873682</v>
      </c>
      <c r="V395" s="22" t="s">
        <v>711</v>
      </c>
      <c r="W395" s="9">
        <v>0</v>
      </c>
    </row>
    <row r="396" spans="1:23" x14ac:dyDescent="0.3">
      <c r="A396" s="9" t="s">
        <v>340</v>
      </c>
      <c r="B396" s="1">
        <v>42922</v>
      </c>
      <c r="C396" s="2">
        <v>0.57586805555555554</v>
      </c>
      <c r="D396" s="2">
        <v>0.57981481481481478</v>
      </c>
      <c r="E396">
        <f>DAY(telefony[[#This Row],[data]])</f>
        <v>6</v>
      </c>
      <c r="F396">
        <f>IF(LEN(telefony[[#This Row],[nr]])=8,1,0)</f>
        <v>0</v>
      </c>
      <c r="G396">
        <f>IF(LEN(telefony[[#This Row],[nr]])=7,1,0)</f>
        <v>1</v>
      </c>
      <c r="H396" s="9">
        <f>IF(LEN(telefony[[#This Row],[nr]])&gt;=10,1,0)</f>
        <v>0</v>
      </c>
      <c r="I396" s="9" t="s">
        <v>792</v>
      </c>
      <c r="J396">
        <f>COUNTIF(telefony[nr],I396)</f>
        <v>1</v>
      </c>
      <c r="M396" t="str">
        <f>IF(LEN(telefony[[#This Row],[nr]])=7,telefony[[#This Row],[nr]],"")</f>
        <v>5984039</v>
      </c>
      <c r="N396" t="str">
        <f>IF(LEN(telefony[[#This Row],[nr]])=8,telefony[[#This Row],[nr]],"")</f>
        <v/>
      </c>
      <c r="V396" s="22" t="s">
        <v>896</v>
      </c>
      <c r="W396" s="9">
        <v>0</v>
      </c>
    </row>
    <row r="397" spans="1:23" x14ac:dyDescent="0.3">
      <c r="A397" s="9" t="s">
        <v>341</v>
      </c>
      <c r="B397" s="1">
        <v>42922</v>
      </c>
      <c r="C397" s="2">
        <v>0.57592592592592595</v>
      </c>
      <c r="D397" s="2">
        <v>0.57924768518518521</v>
      </c>
      <c r="E397">
        <f>DAY(telefony[[#This Row],[data]])</f>
        <v>6</v>
      </c>
      <c r="F397">
        <f>IF(LEN(telefony[[#This Row],[nr]])=8,1,0)</f>
        <v>0</v>
      </c>
      <c r="G397">
        <f>IF(LEN(telefony[[#This Row],[nr]])=7,1,0)</f>
        <v>1</v>
      </c>
      <c r="H397" s="9">
        <f>IF(LEN(telefony[[#This Row],[nr]])&gt;=10,1,0)</f>
        <v>0</v>
      </c>
      <c r="I397" s="9" t="s">
        <v>1698</v>
      </c>
      <c r="J397">
        <f>COUNTIF(telefony[nr],I397)</f>
        <v>1</v>
      </c>
      <c r="M397" t="str">
        <f>IF(LEN(telefony[[#This Row],[nr]])=7,telefony[[#This Row],[nr]],"")</f>
        <v>9807682</v>
      </c>
      <c r="N397" t="str">
        <f>IF(LEN(telefony[[#This Row],[nr]])=8,telefony[[#This Row],[nr]],"")</f>
        <v/>
      </c>
      <c r="V397" s="22" t="s">
        <v>1625</v>
      </c>
      <c r="W397" s="9">
        <v>0</v>
      </c>
    </row>
    <row r="398" spans="1:23" x14ac:dyDescent="0.3">
      <c r="A398" s="9" t="s">
        <v>342</v>
      </c>
      <c r="B398" s="1">
        <v>42922</v>
      </c>
      <c r="C398" s="2">
        <v>0.57737268518518514</v>
      </c>
      <c r="D398" s="2">
        <v>0.58391203703703709</v>
      </c>
      <c r="E398">
        <f>DAY(telefony[[#This Row],[data]])</f>
        <v>6</v>
      </c>
      <c r="F398">
        <f>IF(LEN(telefony[[#This Row],[nr]])=8,1,0)</f>
        <v>0</v>
      </c>
      <c r="G398">
        <f>IF(LEN(telefony[[#This Row],[nr]])=7,1,0)</f>
        <v>1</v>
      </c>
      <c r="H398" s="9">
        <f>IF(LEN(telefony[[#This Row],[nr]])&gt;=10,1,0)</f>
        <v>0</v>
      </c>
      <c r="I398" s="9" t="s">
        <v>220</v>
      </c>
      <c r="J398">
        <f>COUNTIF(telefony[nr],I398)</f>
        <v>1</v>
      </c>
      <c r="M398" t="str">
        <f>IF(LEN(telefony[[#This Row],[nr]])=7,telefony[[#This Row],[nr]],"")</f>
        <v>3029994</v>
      </c>
      <c r="N398" t="str">
        <f>IF(LEN(telefony[[#This Row],[nr]])=8,telefony[[#This Row],[nr]],"")</f>
        <v/>
      </c>
      <c r="V398" s="22" t="s">
        <v>439</v>
      </c>
      <c r="W398" s="9">
        <v>0</v>
      </c>
    </row>
    <row r="399" spans="1:23" x14ac:dyDescent="0.3">
      <c r="A399" s="9" t="s">
        <v>343</v>
      </c>
      <c r="B399" s="1">
        <v>42922</v>
      </c>
      <c r="C399" s="2">
        <v>0.5827430555555555</v>
      </c>
      <c r="D399" s="2">
        <v>0.58309027777777778</v>
      </c>
      <c r="E399">
        <f>DAY(telefony[[#This Row],[data]])</f>
        <v>6</v>
      </c>
      <c r="F399">
        <f>IF(LEN(telefony[[#This Row],[nr]])=8,1,0)</f>
        <v>0</v>
      </c>
      <c r="G399">
        <f>IF(LEN(telefony[[#This Row],[nr]])=7,1,0)</f>
        <v>0</v>
      </c>
      <c r="H399" s="9">
        <f>IF(LEN(telefony[[#This Row],[nr]])&gt;=10,1,0)</f>
        <v>1</v>
      </c>
      <c r="I399" s="9" t="s">
        <v>368</v>
      </c>
      <c r="J399">
        <f>COUNTIF(telefony[nr],I399)</f>
        <v>1</v>
      </c>
      <c r="M399" t="str">
        <f>IF(LEN(telefony[[#This Row],[nr]])=7,telefony[[#This Row],[nr]],"")</f>
        <v/>
      </c>
      <c r="N399" t="str">
        <f>IF(LEN(telefony[[#This Row],[nr]])=8,telefony[[#This Row],[nr]],"")</f>
        <v/>
      </c>
      <c r="V399" s="22" t="s">
        <v>1254</v>
      </c>
      <c r="W399" s="9">
        <v>0</v>
      </c>
    </row>
    <row r="400" spans="1:23" x14ac:dyDescent="0.3">
      <c r="A400" s="9" t="s">
        <v>344</v>
      </c>
      <c r="B400" s="1">
        <v>42922</v>
      </c>
      <c r="C400" s="2">
        <v>0.58496527777777774</v>
      </c>
      <c r="D400" s="2">
        <v>0.59334490740740742</v>
      </c>
      <c r="E400">
        <f>DAY(telefony[[#This Row],[data]])</f>
        <v>6</v>
      </c>
      <c r="F400">
        <f>IF(LEN(telefony[[#This Row],[nr]])=8,1,0)</f>
        <v>0</v>
      </c>
      <c r="G400">
        <f>IF(LEN(telefony[[#This Row],[nr]])=7,1,0)</f>
        <v>1</v>
      </c>
      <c r="H400" s="9">
        <f>IF(LEN(telefony[[#This Row],[nr]])&gt;=10,1,0)</f>
        <v>0</v>
      </c>
      <c r="I400" s="9" t="s">
        <v>855</v>
      </c>
      <c r="J400">
        <f>COUNTIF(telefony[nr],I400)</f>
        <v>1</v>
      </c>
      <c r="M400" t="str">
        <f>IF(LEN(telefony[[#This Row],[nr]])=7,telefony[[#This Row],[nr]],"")</f>
        <v>2388040</v>
      </c>
      <c r="N400" t="str">
        <f>IF(LEN(telefony[[#This Row],[nr]])=8,telefony[[#This Row],[nr]],"")</f>
        <v/>
      </c>
      <c r="V400" s="22" t="s">
        <v>542</v>
      </c>
      <c r="W400" s="9">
        <v>0</v>
      </c>
    </row>
    <row r="401" spans="1:23" x14ac:dyDescent="0.3">
      <c r="A401" s="9" t="s">
        <v>345</v>
      </c>
      <c r="B401" s="1">
        <v>42922</v>
      </c>
      <c r="C401" s="2">
        <v>0.58890046296296295</v>
      </c>
      <c r="D401" s="2">
        <v>0.59614583333333337</v>
      </c>
      <c r="E401">
        <f>DAY(telefony[[#This Row],[data]])</f>
        <v>6</v>
      </c>
      <c r="F401">
        <f>IF(LEN(telefony[[#This Row],[nr]])=8,1,0)</f>
        <v>1</v>
      </c>
      <c r="G401">
        <f>IF(LEN(telefony[[#This Row],[nr]])=7,1,0)</f>
        <v>0</v>
      </c>
      <c r="H401" s="9">
        <f>IF(LEN(telefony[[#This Row],[nr]])&gt;=10,1,0)</f>
        <v>0</v>
      </c>
      <c r="I401" s="9" t="s">
        <v>288</v>
      </c>
      <c r="J401">
        <f>COUNTIF(telefony[nr],I401)</f>
        <v>1</v>
      </c>
      <c r="M401" t="str">
        <f>IF(LEN(telefony[[#This Row],[nr]])=7,telefony[[#This Row],[nr]],"")</f>
        <v/>
      </c>
      <c r="N401" t="str">
        <f>IF(LEN(telefony[[#This Row],[nr]])=8,telefony[[#This Row],[nr]],"")</f>
        <v>41974998</v>
      </c>
      <c r="V401" s="22" t="s">
        <v>725</v>
      </c>
      <c r="W401" s="9">
        <v>0</v>
      </c>
    </row>
    <row r="402" spans="1:23" x14ac:dyDescent="0.3">
      <c r="A402" s="9" t="s">
        <v>346</v>
      </c>
      <c r="B402" s="1">
        <v>42922</v>
      </c>
      <c r="C402" s="2">
        <v>0.59182870370370366</v>
      </c>
      <c r="D402" s="2">
        <v>0.59376157407407404</v>
      </c>
      <c r="E402">
        <f>DAY(telefony[[#This Row],[data]])</f>
        <v>6</v>
      </c>
      <c r="F402">
        <f>IF(LEN(telefony[[#This Row],[nr]])=8,1,0)</f>
        <v>0</v>
      </c>
      <c r="G402">
        <f>IF(LEN(telefony[[#This Row],[nr]])=7,1,0)</f>
        <v>1</v>
      </c>
      <c r="H402" s="9">
        <f>IF(LEN(telefony[[#This Row],[nr]])&gt;=10,1,0)</f>
        <v>0</v>
      </c>
      <c r="I402" s="9" t="s">
        <v>1828</v>
      </c>
      <c r="J402">
        <f>COUNTIF(telefony[nr],I402)</f>
        <v>1</v>
      </c>
      <c r="M402" t="str">
        <f>IF(LEN(telefony[[#This Row],[nr]])=7,telefony[[#This Row],[nr]],"")</f>
        <v>8400710</v>
      </c>
      <c r="N402" t="str">
        <f>IF(LEN(telefony[[#This Row],[nr]])=8,telefony[[#This Row],[nr]],"")</f>
        <v/>
      </c>
      <c r="V402" s="22" t="s">
        <v>519</v>
      </c>
      <c r="W402" s="9">
        <v>0</v>
      </c>
    </row>
    <row r="403" spans="1:23" x14ac:dyDescent="0.3">
      <c r="A403" s="9" t="s">
        <v>347</v>
      </c>
      <c r="B403" s="1">
        <v>42922</v>
      </c>
      <c r="C403" s="2">
        <v>0.59666666666666668</v>
      </c>
      <c r="D403" s="2">
        <v>0.5975462962962963</v>
      </c>
      <c r="E403">
        <f>DAY(telefony[[#This Row],[data]])</f>
        <v>6</v>
      </c>
      <c r="F403">
        <f>IF(LEN(telefony[[#This Row],[nr]])=8,1,0)</f>
        <v>0</v>
      </c>
      <c r="G403">
        <f>IF(LEN(telefony[[#This Row],[nr]])=7,1,0)</f>
        <v>0</v>
      </c>
      <c r="H403" s="9">
        <f>IF(LEN(telefony[[#This Row],[nr]])&gt;=10,1,0)</f>
        <v>1</v>
      </c>
      <c r="I403" s="9" t="s">
        <v>624</v>
      </c>
      <c r="J403">
        <f>COUNTIF(telefony[nr],I403)</f>
        <v>1</v>
      </c>
      <c r="M403" t="str">
        <f>IF(LEN(telefony[[#This Row],[nr]])=7,telefony[[#This Row],[nr]],"")</f>
        <v/>
      </c>
      <c r="N403" t="str">
        <f>IF(LEN(telefony[[#This Row],[nr]])=8,telefony[[#This Row],[nr]],"")</f>
        <v/>
      </c>
      <c r="V403" s="22" t="s">
        <v>1183</v>
      </c>
      <c r="W403" s="9">
        <v>0</v>
      </c>
    </row>
    <row r="404" spans="1:23" x14ac:dyDescent="0.3">
      <c r="A404" s="9" t="s">
        <v>348</v>
      </c>
      <c r="B404" s="1">
        <v>42922</v>
      </c>
      <c r="C404" s="2">
        <v>0.60146990740740736</v>
      </c>
      <c r="D404" s="2">
        <v>0.60932870370370373</v>
      </c>
      <c r="E404">
        <f>DAY(telefony[[#This Row],[data]])</f>
        <v>6</v>
      </c>
      <c r="F404">
        <f>IF(LEN(telefony[[#This Row],[nr]])=8,1,0)</f>
        <v>1</v>
      </c>
      <c r="G404">
        <f>IF(LEN(telefony[[#This Row],[nr]])=7,1,0)</f>
        <v>0</v>
      </c>
      <c r="H404" s="9">
        <f>IF(LEN(telefony[[#This Row],[nr]])&gt;=10,1,0)</f>
        <v>0</v>
      </c>
      <c r="I404" s="9" t="s">
        <v>421</v>
      </c>
      <c r="J404">
        <f>COUNTIF(telefony[nr],I404)</f>
        <v>1</v>
      </c>
      <c r="M404" t="str">
        <f>IF(LEN(telefony[[#This Row],[nr]])=7,telefony[[#This Row],[nr]],"")</f>
        <v/>
      </c>
      <c r="N404" t="str">
        <f>IF(LEN(telefony[[#This Row],[nr]])=8,telefony[[#This Row],[nr]],"")</f>
        <v>62016185</v>
      </c>
      <c r="V404" s="22" t="s">
        <v>989</v>
      </c>
      <c r="W404" s="9">
        <v>0</v>
      </c>
    </row>
    <row r="405" spans="1:23" x14ac:dyDescent="0.3">
      <c r="A405" s="9" t="s">
        <v>349</v>
      </c>
      <c r="B405" s="1">
        <v>42922</v>
      </c>
      <c r="C405" s="2">
        <v>0.60247685185185185</v>
      </c>
      <c r="D405" s="2">
        <v>0.60782407407407413</v>
      </c>
      <c r="E405">
        <f>DAY(telefony[[#This Row],[data]])</f>
        <v>6</v>
      </c>
      <c r="F405">
        <f>IF(LEN(telefony[[#This Row],[nr]])=8,1,0)</f>
        <v>0</v>
      </c>
      <c r="G405">
        <f>IF(LEN(telefony[[#This Row],[nr]])=7,1,0)</f>
        <v>1</v>
      </c>
      <c r="H405" s="9">
        <f>IF(LEN(telefony[[#This Row],[nr]])&gt;=10,1,0)</f>
        <v>0</v>
      </c>
      <c r="I405" s="9" t="s">
        <v>741</v>
      </c>
      <c r="J405">
        <f>COUNTIF(telefony[nr],I405)</f>
        <v>1</v>
      </c>
      <c r="M405" t="str">
        <f>IF(LEN(telefony[[#This Row],[nr]])=7,telefony[[#This Row],[nr]],"")</f>
        <v>4002406</v>
      </c>
      <c r="N405" t="str">
        <f>IF(LEN(telefony[[#This Row],[nr]])=8,telefony[[#This Row],[nr]],"")</f>
        <v/>
      </c>
      <c r="V405" s="22" t="s">
        <v>1725</v>
      </c>
      <c r="W405" s="9">
        <v>0</v>
      </c>
    </row>
    <row r="406" spans="1:23" x14ac:dyDescent="0.3">
      <c r="A406" s="9" t="s">
        <v>350</v>
      </c>
      <c r="B406" s="1">
        <v>42922</v>
      </c>
      <c r="C406" s="2">
        <v>0.60774305555555552</v>
      </c>
      <c r="D406" s="2">
        <v>0.61297453703703708</v>
      </c>
      <c r="E406">
        <f>DAY(telefony[[#This Row],[data]])</f>
        <v>6</v>
      </c>
      <c r="F406">
        <f>IF(LEN(telefony[[#This Row],[nr]])=8,1,0)</f>
        <v>0</v>
      </c>
      <c r="G406">
        <f>IF(LEN(telefony[[#This Row],[nr]])=7,1,0)</f>
        <v>1</v>
      </c>
      <c r="H406" s="9">
        <f>IF(LEN(telefony[[#This Row],[nr]])&gt;=10,1,0)</f>
        <v>0</v>
      </c>
      <c r="I406" s="9" t="s">
        <v>914</v>
      </c>
      <c r="J406">
        <f>COUNTIF(telefony[nr],I406)</f>
        <v>1</v>
      </c>
      <c r="M406" t="str">
        <f>IF(LEN(telefony[[#This Row],[nr]])=7,telefony[[#This Row],[nr]],"")</f>
        <v>2394144</v>
      </c>
      <c r="N406" t="str">
        <f>IF(LEN(telefony[[#This Row],[nr]])=8,telefony[[#This Row],[nr]],"")</f>
        <v/>
      </c>
      <c r="V406" s="22" t="s">
        <v>1377</v>
      </c>
      <c r="W406" s="9">
        <v>0</v>
      </c>
    </row>
    <row r="407" spans="1:23" x14ac:dyDescent="0.3">
      <c r="A407" s="9" t="s">
        <v>351</v>
      </c>
      <c r="B407" s="1">
        <v>42922</v>
      </c>
      <c r="C407" s="2">
        <v>0.611724537037037</v>
      </c>
      <c r="D407" s="2">
        <v>0.62217592592592597</v>
      </c>
      <c r="E407">
        <f>DAY(telefony[[#This Row],[data]])</f>
        <v>6</v>
      </c>
      <c r="F407">
        <f>IF(LEN(telefony[[#This Row],[nr]])=8,1,0)</f>
        <v>0</v>
      </c>
      <c r="G407">
        <f>IF(LEN(telefony[[#This Row],[nr]])=7,1,0)</f>
        <v>1</v>
      </c>
      <c r="H407" s="9">
        <f>IF(LEN(telefony[[#This Row],[nr]])&gt;=10,1,0)</f>
        <v>0</v>
      </c>
      <c r="I407" s="9" t="s">
        <v>1378</v>
      </c>
      <c r="J407">
        <f>COUNTIF(telefony[nr],I407)</f>
        <v>1</v>
      </c>
      <c r="M407" t="str">
        <f>IF(LEN(telefony[[#This Row],[nr]])=7,telefony[[#This Row],[nr]],"")</f>
        <v>9763924</v>
      </c>
      <c r="N407" t="str">
        <f>IF(LEN(telefony[[#This Row],[nr]])=8,telefony[[#This Row],[nr]],"")</f>
        <v/>
      </c>
      <c r="V407" s="22" t="s">
        <v>1182</v>
      </c>
      <c r="W407" s="9">
        <v>0</v>
      </c>
    </row>
    <row r="408" spans="1:23" x14ac:dyDescent="0.3">
      <c r="A408" s="9" t="s">
        <v>352</v>
      </c>
      <c r="B408" s="1">
        <v>42922</v>
      </c>
      <c r="C408" s="2">
        <v>0.6139930555555555</v>
      </c>
      <c r="D408" s="2">
        <v>0.62364583333333334</v>
      </c>
      <c r="E408">
        <f>DAY(telefony[[#This Row],[data]])</f>
        <v>6</v>
      </c>
      <c r="F408">
        <f>IF(LEN(telefony[[#This Row],[nr]])=8,1,0)</f>
        <v>0</v>
      </c>
      <c r="G408">
        <f>IF(LEN(telefony[[#This Row],[nr]])=7,1,0)</f>
        <v>1</v>
      </c>
      <c r="H408" s="9">
        <f>IF(LEN(telefony[[#This Row],[nr]])&gt;=10,1,0)</f>
        <v>0</v>
      </c>
      <c r="I408" s="9" t="s">
        <v>1514</v>
      </c>
      <c r="J408">
        <f>COUNTIF(telefony[nr],I408)</f>
        <v>1</v>
      </c>
      <c r="M408" t="str">
        <f>IF(LEN(telefony[[#This Row],[nr]])=7,telefony[[#This Row],[nr]],"")</f>
        <v>7977726</v>
      </c>
      <c r="N408" t="str">
        <f>IF(LEN(telefony[[#This Row],[nr]])=8,telefony[[#This Row],[nr]],"")</f>
        <v/>
      </c>
      <c r="V408" s="22" t="s">
        <v>828</v>
      </c>
      <c r="W408" s="9">
        <v>0</v>
      </c>
    </row>
    <row r="409" spans="1:23" x14ac:dyDescent="0.3">
      <c r="A409" s="9" t="s">
        <v>353</v>
      </c>
      <c r="B409" s="1">
        <v>42922</v>
      </c>
      <c r="C409" s="2">
        <v>0.61871527777777779</v>
      </c>
      <c r="D409" s="2">
        <v>0.62458333333333338</v>
      </c>
      <c r="E409">
        <f>DAY(telefony[[#This Row],[data]])</f>
        <v>6</v>
      </c>
      <c r="F409">
        <f>IF(LEN(telefony[[#This Row],[nr]])=8,1,0)</f>
        <v>0</v>
      </c>
      <c r="G409">
        <f>IF(LEN(telefony[[#This Row],[nr]])=7,1,0)</f>
        <v>1</v>
      </c>
      <c r="H409" s="9">
        <f>IF(LEN(telefony[[#This Row],[nr]])&gt;=10,1,0)</f>
        <v>0</v>
      </c>
      <c r="I409" s="9" t="s">
        <v>1798</v>
      </c>
      <c r="J409">
        <f>COUNTIF(telefony[nr],I409)</f>
        <v>1</v>
      </c>
      <c r="M409" t="str">
        <f>IF(LEN(telefony[[#This Row],[nr]])=7,telefony[[#This Row],[nr]],"")</f>
        <v>7219884</v>
      </c>
      <c r="N409" t="str">
        <f>IF(LEN(telefony[[#This Row],[nr]])=8,telefony[[#This Row],[nr]],"")</f>
        <v/>
      </c>
      <c r="V409" s="22" t="s">
        <v>1418</v>
      </c>
      <c r="W409" s="9">
        <v>0</v>
      </c>
    </row>
    <row r="410" spans="1:23" x14ac:dyDescent="0.3">
      <c r="A410" s="9" t="s">
        <v>354</v>
      </c>
      <c r="B410" s="1">
        <v>42922</v>
      </c>
      <c r="C410" s="2">
        <v>0.6237731481481481</v>
      </c>
      <c r="D410" s="2">
        <v>0.63299768518518518</v>
      </c>
      <c r="E410">
        <f>DAY(telefony[[#This Row],[data]])</f>
        <v>6</v>
      </c>
      <c r="F410">
        <f>IF(LEN(telefony[[#This Row],[nr]])=8,1,0)</f>
        <v>0</v>
      </c>
      <c r="G410">
        <f>IF(LEN(telefony[[#This Row],[nr]])=7,1,0)</f>
        <v>0</v>
      </c>
      <c r="H410" s="9">
        <f>IF(LEN(telefony[[#This Row],[nr]])&gt;=10,1,0)</f>
        <v>1</v>
      </c>
      <c r="I410" s="9" t="s">
        <v>146</v>
      </c>
      <c r="J410">
        <f>COUNTIF(telefony[nr],I410)</f>
        <v>1</v>
      </c>
      <c r="M410" t="str">
        <f>IF(LEN(telefony[[#This Row],[nr]])=7,telefony[[#This Row],[nr]],"")</f>
        <v/>
      </c>
      <c r="N410" t="str">
        <f>IF(LEN(telefony[[#This Row],[nr]])=8,telefony[[#This Row],[nr]],"")</f>
        <v/>
      </c>
      <c r="V410" s="22" t="s">
        <v>1116</v>
      </c>
      <c r="W410" s="9">
        <v>0</v>
      </c>
    </row>
    <row r="411" spans="1:23" x14ac:dyDescent="0.3">
      <c r="A411" s="9" t="s">
        <v>355</v>
      </c>
      <c r="B411" s="1">
        <v>42922</v>
      </c>
      <c r="C411" s="2">
        <v>0.62396990740740743</v>
      </c>
      <c r="D411" s="2">
        <v>0.62693287037037038</v>
      </c>
      <c r="E411">
        <f>DAY(telefony[[#This Row],[data]])</f>
        <v>6</v>
      </c>
      <c r="F411">
        <f>IF(LEN(telefony[[#This Row],[nr]])=8,1,0)</f>
        <v>0</v>
      </c>
      <c r="G411">
        <f>IF(LEN(telefony[[#This Row],[nr]])=7,1,0)</f>
        <v>1</v>
      </c>
      <c r="H411" s="9">
        <f>IF(LEN(telefony[[#This Row],[nr]])&gt;=10,1,0)</f>
        <v>0</v>
      </c>
      <c r="I411" s="9" t="s">
        <v>499</v>
      </c>
      <c r="J411">
        <f>COUNTIF(telefony[nr],I411)</f>
        <v>1</v>
      </c>
      <c r="M411" t="str">
        <f>IF(LEN(telefony[[#This Row],[nr]])=7,telefony[[#This Row],[nr]],"")</f>
        <v>4860618</v>
      </c>
      <c r="N411" t="str">
        <f>IF(LEN(telefony[[#This Row],[nr]])=8,telefony[[#This Row],[nr]],"")</f>
        <v/>
      </c>
      <c r="V411" s="22" t="s">
        <v>1351</v>
      </c>
      <c r="W411" s="9">
        <v>0</v>
      </c>
    </row>
    <row r="412" spans="1:23" x14ac:dyDescent="0.3">
      <c r="A412" s="9" t="s">
        <v>147</v>
      </c>
      <c r="B412" s="1">
        <v>42922</v>
      </c>
      <c r="C412" s="2">
        <v>0.62491898148148151</v>
      </c>
      <c r="D412" s="2">
        <v>0.63265046296296301</v>
      </c>
      <c r="E412">
        <f>DAY(telefony[[#This Row],[data]])</f>
        <v>6</v>
      </c>
      <c r="F412">
        <f>IF(LEN(telefony[[#This Row],[nr]])=8,1,0)</f>
        <v>0</v>
      </c>
      <c r="G412">
        <f>IF(LEN(telefony[[#This Row],[nr]])=7,1,0)</f>
        <v>1</v>
      </c>
      <c r="H412" s="9">
        <f>IF(LEN(telefony[[#This Row],[nr]])&gt;=10,1,0)</f>
        <v>0</v>
      </c>
      <c r="I412" s="9" t="s">
        <v>106</v>
      </c>
      <c r="J412">
        <f>COUNTIF(telefony[nr],I412)</f>
        <v>1</v>
      </c>
      <c r="M412" t="str">
        <f>IF(LEN(telefony[[#This Row],[nr]])=7,telefony[[#This Row],[nr]],"")</f>
        <v>6772052</v>
      </c>
      <c r="N412" t="str">
        <f>IF(LEN(telefony[[#This Row],[nr]])=8,telefony[[#This Row],[nr]],"")</f>
        <v/>
      </c>
      <c r="V412" s="22" t="s">
        <v>248</v>
      </c>
      <c r="W412" s="9">
        <v>0</v>
      </c>
    </row>
    <row r="413" spans="1:23" x14ac:dyDescent="0.3">
      <c r="A413" s="9" t="s">
        <v>356</v>
      </c>
      <c r="B413" s="1">
        <v>42922</v>
      </c>
      <c r="C413" s="2">
        <v>0.62614583333333329</v>
      </c>
      <c r="D413" s="2">
        <v>0.6318287037037037</v>
      </c>
      <c r="E413">
        <f>DAY(telefony[[#This Row],[data]])</f>
        <v>6</v>
      </c>
      <c r="F413">
        <f>IF(LEN(telefony[[#This Row],[nr]])=8,1,0)</f>
        <v>0</v>
      </c>
      <c r="G413">
        <f>IF(LEN(telefony[[#This Row],[nr]])=7,1,0)</f>
        <v>1</v>
      </c>
      <c r="H413" s="9">
        <f>IF(LEN(telefony[[#This Row],[nr]])&gt;=10,1,0)</f>
        <v>0</v>
      </c>
      <c r="I413" s="9" t="s">
        <v>1417</v>
      </c>
      <c r="J413">
        <f>COUNTIF(telefony[nr],I413)</f>
        <v>1</v>
      </c>
      <c r="M413" t="str">
        <f>IF(LEN(telefony[[#This Row],[nr]])=7,telefony[[#This Row],[nr]],"")</f>
        <v>6290575</v>
      </c>
      <c r="N413" t="str">
        <f>IF(LEN(telefony[[#This Row],[nr]])=8,telefony[[#This Row],[nr]],"")</f>
        <v/>
      </c>
      <c r="V413" s="22" t="s">
        <v>241</v>
      </c>
      <c r="W413" s="9">
        <v>0</v>
      </c>
    </row>
    <row r="414" spans="1:23" x14ac:dyDescent="0.3">
      <c r="A414" s="9" t="s">
        <v>357</v>
      </c>
      <c r="B414" s="1">
        <v>42923</v>
      </c>
      <c r="C414" s="2">
        <v>0.33677083333333335</v>
      </c>
      <c r="D414" s="2">
        <v>0.34700231481481481</v>
      </c>
      <c r="E414">
        <f>DAY(telefony[[#This Row],[data]])</f>
        <v>7</v>
      </c>
      <c r="F414">
        <f>IF(LEN(telefony[[#This Row],[nr]])=8,1,0)</f>
        <v>1</v>
      </c>
      <c r="G414">
        <f>IF(LEN(telefony[[#This Row],[nr]])=7,1,0)</f>
        <v>0</v>
      </c>
      <c r="H414" s="9">
        <f>IF(LEN(telefony[[#This Row],[nr]])&gt;=10,1,0)</f>
        <v>0</v>
      </c>
      <c r="I414" s="9" t="s">
        <v>1534</v>
      </c>
      <c r="J414">
        <f>COUNTIF(telefony[nr],I414)</f>
        <v>1</v>
      </c>
      <c r="M414" t="str">
        <f>IF(LEN(telefony[[#This Row],[nr]])=7,telefony[[#This Row],[nr]],"")</f>
        <v/>
      </c>
      <c r="N414" t="str">
        <f>IF(LEN(telefony[[#This Row],[nr]])=8,telefony[[#This Row],[nr]],"")</f>
        <v>13972929</v>
      </c>
      <c r="V414" s="22" t="s">
        <v>747</v>
      </c>
      <c r="W414" s="9">
        <v>0</v>
      </c>
    </row>
    <row r="415" spans="1:23" x14ac:dyDescent="0.3">
      <c r="A415" s="9" t="s">
        <v>358</v>
      </c>
      <c r="B415" s="1">
        <v>42923</v>
      </c>
      <c r="C415" s="2">
        <v>0.34092592592592591</v>
      </c>
      <c r="D415" s="2">
        <v>0.3448148148148148</v>
      </c>
      <c r="E415">
        <f>DAY(telefony[[#This Row],[data]])</f>
        <v>7</v>
      </c>
      <c r="F415">
        <f>IF(LEN(telefony[[#This Row],[nr]])=8,1,0)</f>
        <v>0</v>
      </c>
      <c r="G415">
        <f>IF(LEN(telefony[[#This Row],[nr]])=7,1,0)</f>
        <v>1</v>
      </c>
      <c r="H415" s="9">
        <f>IF(LEN(telefony[[#This Row],[nr]])&gt;=10,1,0)</f>
        <v>0</v>
      </c>
      <c r="I415" s="9" t="s">
        <v>50</v>
      </c>
      <c r="J415">
        <f>COUNTIF(telefony[nr],I415)</f>
        <v>1</v>
      </c>
      <c r="M415" t="str">
        <f>IF(LEN(telefony[[#This Row],[nr]])=7,telefony[[#This Row],[nr]],"")</f>
        <v>7663988</v>
      </c>
      <c r="N415" t="str">
        <f>IF(LEN(telefony[[#This Row],[nr]])=8,telefony[[#This Row],[nr]],"")</f>
        <v/>
      </c>
      <c r="V415" s="22" t="s">
        <v>1406</v>
      </c>
      <c r="W415" s="9">
        <v>0</v>
      </c>
    </row>
    <row r="416" spans="1:23" x14ac:dyDescent="0.3">
      <c r="A416" s="9" t="s">
        <v>359</v>
      </c>
      <c r="B416" s="1">
        <v>42923</v>
      </c>
      <c r="C416" s="2">
        <v>0.34288194444444442</v>
      </c>
      <c r="D416" s="2">
        <v>0.34506944444444443</v>
      </c>
      <c r="E416">
        <f>DAY(telefony[[#This Row],[data]])</f>
        <v>7</v>
      </c>
      <c r="F416">
        <f>IF(LEN(telefony[[#This Row],[nr]])=8,1,0)</f>
        <v>1</v>
      </c>
      <c r="G416">
        <f>IF(LEN(telefony[[#This Row],[nr]])=7,1,0)</f>
        <v>0</v>
      </c>
      <c r="H416" s="9">
        <f>IF(LEN(telefony[[#This Row],[nr]])&gt;=10,1,0)</f>
        <v>0</v>
      </c>
      <c r="I416" s="9" t="s">
        <v>1552</v>
      </c>
      <c r="J416">
        <f>COUNTIF(telefony[nr],I416)</f>
        <v>1</v>
      </c>
      <c r="M416" t="str">
        <f>IF(LEN(telefony[[#This Row],[nr]])=7,telefony[[#This Row],[nr]],"")</f>
        <v/>
      </c>
      <c r="N416" t="str">
        <f>IF(LEN(telefony[[#This Row],[nr]])=8,telefony[[#This Row],[nr]],"")</f>
        <v>90532439</v>
      </c>
      <c r="V416" s="22" t="s">
        <v>373</v>
      </c>
      <c r="W416" s="9">
        <v>0</v>
      </c>
    </row>
    <row r="417" spans="1:23" x14ac:dyDescent="0.3">
      <c r="A417" s="9" t="s">
        <v>360</v>
      </c>
      <c r="B417" s="1">
        <v>42923</v>
      </c>
      <c r="C417" s="2">
        <v>0.34465277777777775</v>
      </c>
      <c r="D417" s="2">
        <v>0.34819444444444442</v>
      </c>
      <c r="E417">
        <f>DAY(telefony[[#This Row],[data]])</f>
        <v>7</v>
      </c>
      <c r="F417">
        <f>IF(LEN(telefony[[#This Row],[nr]])=8,1,0)</f>
        <v>0</v>
      </c>
      <c r="G417">
        <f>IF(LEN(telefony[[#This Row],[nr]])=7,1,0)</f>
        <v>1</v>
      </c>
      <c r="H417" s="9">
        <f>IF(LEN(telefony[[#This Row],[nr]])&gt;=10,1,0)</f>
        <v>0</v>
      </c>
      <c r="I417" s="9" t="s">
        <v>765</v>
      </c>
      <c r="J417">
        <f>COUNTIF(telefony[nr],I417)</f>
        <v>1</v>
      </c>
      <c r="M417" t="str">
        <f>IF(LEN(telefony[[#This Row],[nr]])=7,telefony[[#This Row],[nr]],"")</f>
        <v>5505912</v>
      </c>
      <c r="N417" t="str">
        <f>IF(LEN(telefony[[#This Row],[nr]])=8,telefony[[#This Row],[nr]],"")</f>
        <v/>
      </c>
      <c r="V417" s="22" t="s">
        <v>1284</v>
      </c>
      <c r="W417" s="9">
        <v>0</v>
      </c>
    </row>
    <row r="418" spans="1:23" x14ac:dyDescent="0.3">
      <c r="A418" s="9" t="s">
        <v>360</v>
      </c>
      <c r="B418" s="1">
        <v>42923</v>
      </c>
      <c r="C418" s="2">
        <v>0.34848379629629628</v>
      </c>
      <c r="D418" s="2">
        <v>0.35015046296296298</v>
      </c>
      <c r="E418">
        <f>DAY(telefony[[#This Row],[data]])</f>
        <v>7</v>
      </c>
      <c r="F418">
        <f>IF(LEN(telefony[[#This Row],[nr]])=8,1,0)</f>
        <v>0</v>
      </c>
      <c r="G418">
        <f>IF(LEN(telefony[[#This Row],[nr]])=7,1,0)</f>
        <v>1</v>
      </c>
      <c r="H418" s="9">
        <f>IF(LEN(telefony[[#This Row],[nr]])&gt;=10,1,0)</f>
        <v>0</v>
      </c>
      <c r="I418" s="9" t="s">
        <v>1607</v>
      </c>
      <c r="J418">
        <f>COUNTIF(telefony[nr],I418)</f>
        <v>1</v>
      </c>
      <c r="M418" t="str">
        <f>IF(LEN(telefony[[#This Row],[nr]])=7,telefony[[#This Row],[nr]],"")</f>
        <v>5505912</v>
      </c>
      <c r="N418" t="str">
        <f>IF(LEN(telefony[[#This Row],[nr]])=8,telefony[[#This Row],[nr]],"")</f>
        <v/>
      </c>
      <c r="V418" s="22" t="s">
        <v>73</v>
      </c>
      <c r="W418" s="9">
        <v>0</v>
      </c>
    </row>
    <row r="419" spans="1:23" x14ac:dyDescent="0.3">
      <c r="A419" s="9" t="s">
        <v>361</v>
      </c>
      <c r="B419" s="1">
        <v>42923</v>
      </c>
      <c r="C419" s="2">
        <v>0.35130787037037037</v>
      </c>
      <c r="D419" s="2">
        <v>0.35899305555555555</v>
      </c>
      <c r="E419">
        <f>DAY(telefony[[#This Row],[data]])</f>
        <v>7</v>
      </c>
      <c r="F419">
        <f>IF(LEN(telefony[[#This Row],[nr]])=8,1,0)</f>
        <v>1</v>
      </c>
      <c r="G419">
        <f>IF(LEN(telefony[[#This Row],[nr]])=7,1,0)</f>
        <v>0</v>
      </c>
      <c r="H419" s="9">
        <f>IF(LEN(telefony[[#This Row],[nr]])&gt;=10,1,0)</f>
        <v>0</v>
      </c>
      <c r="I419" s="9" t="s">
        <v>1135</v>
      </c>
      <c r="J419">
        <f>COUNTIF(telefony[nr],I419)</f>
        <v>1</v>
      </c>
      <c r="M419" t="str">
        <f>IF(LEN(telefony[[#This Row],[nr]])=7,telefony[[#This Row],[nr]],"")</f>
        <v/>
      </c>
      <c r="N419" t="str">
        <f>IF(LEN(telefony[[#This Row],[nr]])=8,telefony[[#This Row],[nr]],"")</f>
        <v>70678482</v>
      </c>
      <c r="V419" s="22" t="s">
        <v>587</v>
      </c>
      <c r="W419" s="9">
        <v>0</v>
      </c>
    </row>
    <row r="420" spans="1:23" x14ac:dyDescent="0.3">
      <c r="A420" s="9" t="s">
        <v>362</v>
      </c>
      <c r="B420" s="1">
        <v>42923</v>
      </c>
      <c r="C420" s="2">
        <v>0.35699074074074072</v>
      </c>
      <c r="D420" s="2">
        <v>0.36546296296296299</v>
      </c>
      <c r="E420">
        <f>DAY(telefony[[#This Row],[data]])</f>
        <v>7</v>
      </c>
      <c r="F420">
        <f>IF(LEN(telefony[[#This Row],[nr]])=8,1,0)</f>
        <v>0</v>
      </c>
      <c r="G420">
        <f>IF(LEN(telefony[[#This Row],[nr]])=7,1,0)</f>
        <v>1</v>
      </c>
      <c r="H420" s="9">
        <f>IF(LEN(telefony[[#This Row],[nr]])&gt;=10,1,0)</f>
        <v>0</v>
      </c>
      <c r="I420" s="9" t="s">
        <v>202</v>
      </c>
      <c r="J420">
        <f>COUNTIF(telefony[nr],I420)</f>
        <v>1</v>
      </c>
      <c r="M420" t="str">
        <f>IF(LEN(telefony[[#This Row],[nr]])=7,telefony[[#This Row],[nr]],"")</f>
        <v>6578914</v>
      </c>
      <c r="N420" t="str">
        <f>IF(LEN(telefony[[#This Row],[nr]])=8,telefony[[#This Row],[nr]],"")</f>
        <v/>
      </c>
      <c r="V420" s="22" t="s">
        <v>1268</v>
      </c>
      <c r="W420" s="9">
        <v>0</v>
      </c>
    </row>
    <row r="421" spans="1:23" x14ac:dyDescent="0.3">
      <c r="A421" s="9" t="s">
        <v>363</v>
      </c>
      <c r="B421" s="1">
        <v>42923</v>
      </c>
      <c r="C421" s="2">
        <v>0.36015046296296294</v>
      </c>
      <c r="D421" s="2">
        <v>0.36656250000000001</v>
      </c>
      <c r="E421">
        <f>DAY(telefony[[#This Row],[data]])</f>
        <v>7</v>
      </c>
      <c r="F421">
        <f>IF(LEN(telefony[[#This Row],[nr]])=8,1,0)</f>
        <v>0</v>
      </c>
      <c r="G421">
        <f>IF(LEN(telefony[[#This Row],[nr]])=7,1,0)</f>
        <v>1</v>
      </c>
      <c r="H421" s="9">
        <f>IF(LEN(telefony[[#This Row],[nr]])&gt;=10,1,0)</f>
        <v>0</v>
      </c>
      <c r="I421" s="9" t="s">
        <v>576</v>
      </c>
      <c r="J421">
        <f>COUNTIF(telefony[nr],I421)</f>
        <v>1</v>
      </c>
      <c r="M421" t="str">
        <f>IF(LEN(telefony[[#This Row],[nr]])=7,telefony[[#This Row],[nr]],"")</f>
        <v>3444629</v>
      </c>
      <c r="N421" t="str">
        <f>IF(LEN(telefony[[#This Row],[nr]])=8,telefony[[#This Row],[nr]],"")</f>
        <v/>
      </c>
      <c r="V421" s="22" t="s">
        <v>1322</v>
      </c>
      <c r="W421" s="9">
        <v>0</v>
      </c>
    </row>
    <row r="422" spans="1:23" x14ac:dyDescent="0.3">
      <c r="A422" s="9" t="s">
        <v>364</v>
      </c>
      <c r="B422" s="1">
        <v>42923</v>
      </c>
      <c r="C422" s="2">
        <v>0.36069444444444443</v>
      </c>
      <c r="D422" s="2">
        <v>0.36572916666666666</v>
      </c>
      <c r="E422">
        <f>DAY(telefony[[#This Row],[data]])</f>
        <v>7</v>
      </c>
      <c r="F422">
        <f>IF(LEN(telefony[[#This Row],[nr]])=8,1,0)</f>
        <v>1</v>
      </c>
      <c r="G422">
        <f>IF(LEN(telefony[[#This Row],[nr]])=7,1,0)</f>
        <v>0</v>
      </c>
      <c r="H422" s="9">
        <f>IF(LEN(telefony[[#This Row],[nr]])&gt;=10,1,0)</f>
        <v>0</v>
      </c>
      <c r="I422" s="9" t="s">
        <v>203</v>
      </c>
      <c r="J422">
        <f>COUNTIF(telefony[nr],I422)</f>
        <v>1</v>
      </c>
      <c r="M422" t="str">
        <f>IF(LEN(telefony[[#This Row],[nr]])=7,telefony[[#This Row],[nr]],"")</f>
        <v/>
      </c>
      <c r="N422" t="str">
        <f>IF(LEN(telefony[[#This Row],[nr]])=8,telefony[[#This Row],[nr]],"")</f>
        <v>95211263</v>
      </c>
      <c r="V422" s="22" t="s">
        <v>1353</v>
      </c>
      <c r="W422" s="9">
        <v>0</v>
      </c>
    </row>
    <row r="423" spans="1:23" x14ac:dyDescent="0.3">
      <c r="A423" s="9" t="s">
        <v>365</v>
      </c>
      <c r="B423" s="1">
        <v>42923</v>
      </c>
      <c r="C423" s="2">
        <v>0.36225694444444445</v>
      </c>
      <c r="D423" s="2">
        <v>0.36364583333333333</v>
      </c>
      <c r="E423">
        <f>DAY(telefony[[#This Row],[data]])</f>
        <v>7</v>
      </c>
      <c r="F423">
        <f>IF(LEN(telefony[[#This Row],[nr]])=8,1,0)</f>
        <v>0</v>
      </c>
      <c r="G423">
        <f>IF(LEN(telefony[[#This Row],[nr]])=7,1,0)</f>
        <v>1</v>
      </c>
      <c r="H423" s="9">
        <f>IF(LEN(telefony[[#This Row],[nr]])&gt;=10,1,0)</f>
        <v>0</v>
      </c>
      <c r="I423" s="9" t="s">
        <v>1143</v>
      </c>
      <c r="J423">
        <f>COUNTIF(telefony[nr],I423)</f>
        <v>1</v>
      </c>
      <c r="M423" t="str">
        <f>IF(LEN(telefony[[#This Row],[nr]])=7,telefony[[#This Row],[nr]],"")</f>
        <v>9468070</v>
      </c>
      <c r="N423" t="str">
        <f>IF(LEN(telefony[[#This Row],[nr]])=8,telefony[[#This Row],[nr]],"")</f>
        <v/>
      </c>
      <c r="V423" s="22" t="s">
        <v>1335</v>
      </c>
      <c r="W423" s="9">
        <v>0</v>
      </c>
    </row>
    <row r="424" spans="1:23" x14ac:dyDescent="0.3">
      <c r="A424" s="9" t="s">
        <v>366</v>
      </c>
      <c r="B424" s="1">
        <v>42923</v>
      </c>
      <c r="C424" s="2">
        <v>0.36267361111111113</v>
      </c>
      <c r="D424" s="2">
        <v>0.36622685185185183</v>
      </c>
      <c r="E424">
        <f>DAY(telefony[[#This Row],[data]])</f>
        <v>7</v>
      </c>
      <c r="F424">
        <f>IF(LEN(telefony[[#This Row],[nr]])=8,1,0)</f>
        <v>1</v>
      </c>
      <c r="G424">
        <f>IF(LEN(telefony[[#This Row],[nr]])=7,1,0)</f>
        <v>0</v>
      </c>
      <c r="H424" s="9">
        <f>IF(LEN(telefony[[#This Row],[nr]])&gt;=10,1,0)</f>
        <v>0</v>
      </c>
      <c r="I424" s="9" t="s">
        <v>1732</v>
      </c>
      <c r="J424">
        <f>COUNTIF(telefony[nr],I424)</f>
        <v>1</v>
      </c>
      <c r="M424" t="str">
        <f>IF(LEN(telefony[[#This Row],[nr]])=7,telefony[[#This Row],[nr]],"")</f>
        <v/>
      </c>
      <c r="N424" t="str">
        <f>IF(LEN(telefony[[#This Row],[nr]])=8,telefony[[#This Row],[nr]],"")</f>
        <v>31516318</v>
      </c>
      <c r="V424" s="22" t="s">
        <v>555</v>
      </c>
      <c r="W424" s="9">
        <v>0</v>
      </c>
    </row>
    <row r="425" spans="1:23" x14ac:dyDescent="0.3">
      <c r="A425" s="9" t="s">
        <v>133</v>
      </c>
      <c r="B425" s="1">
        <v>42923</v>
      </c>
      <c r="C425" s="2">
        <v>0.36584490740740738</v>
      </c>
      <c r="D425" s="2">
        <v>0.37709490740740742</v>
      </c>
      <c r="E425">
        <f>DAY(telefony[[#This Row],[data]])</f>
        <v>7</v>
      </c>
      <c r="F425">
        <f>IF(LEN(telefony[[#This Row],[nr]])=8,1,0)</f>
        <v>0</v>
      </c>
      <c r="G425">
        <f>IF(LEN(telefony[[#This Row],[nr]])=7,1,0)</f>
        <v>1</v>
      </c>
      <c r="H425" s="9">
        <f>IF(LEN(telefony[[#This Row],[nr]])&gt;=10,1,0)</f>
        <v>0</v>
      </c>
      <c r="I425" s="9" t="s">
        <v>1819</v>
      </c>
      <c r="J425">
        <f>COUNTIF(telefony[nr],I425)</f>
        <v>1</v>
      </c>
      <c r="M425" t="str">
        <f>IF(LEN(telefony[[#This Row],[nr]])=7,telefony[[#This Row],[nr]],"")</f>
        <v>9865716</v>
      </c>
      <c r="N425" t="str">
        <f>IF(LEN(telefony[[#This Row],[nr]])=8,telefony[[#This Row],[nr]],"")</f>
        <v/>
      </c>
      <c r="V425" s="22" t="s">
        <v>512</v>
      </c>
      <c r="W425" s="9">
        <v>0</v>
      </c>
    </row>
    <row r="426" spans="1:23" x14ac:dyDescent="0.3">
      <c r="A426" s="9" t="s">
        <v>367</v>
      </c>
      <c r="B426" s="1">
        <v>42923</v>
      </c>
      <c r="C426" s="2">
        <v>0.36885416666666665</v>
      </c>
      <c r="D426" s="2">
        <v>0.36932870370370369</v>
      </c>
      <c r="E426">
        <f>DAY(telefony[[#This Row],[data]])</f>
        <v>7</v>
      </c>
      <c r="F426">
        <f>IF(LEN(telefony[[#This Row],[nr]])=8,1,0)</f>
        <v>0</v>
      </c>
      <c r="G426">
        <f>IF(LEN(telefony[[#This Row],[nr]])=7,1,0)</f>
        <v>1</v>
      </c>
      <c r="H426" s="9">
        <f>IF(LEN(telefony[[#This Row],[nr]])&gt;=10,1,0)</f>
        <v>0</v>
      </c>
      <c r="I426" s="9" t="s">
        <v>890</v>
      </c>
      <c r="J426">
        <f>COUNTIF(telefony[nr],I426)</f>
        <v>1</v>
      </c>
      <c r="M426" t="str">
        <f>IF(LEN(telefony[[#This Row],[nr]])=7,telefony[[#This Row],[nr]],"")</f>
        <v>8163790</v>
      </c>
      <c r="N426" t="str">
        <f>IF(LEN(telefony[[#This Row],[nr]])=8,telefony[[#This Row],[nr]],"")</f>
        <v/>
      </c>
      <c r="V426" s="22" t="s">
        <v>1430</v>
      </c>
      <c r="W426" s="9">
        <v>0</v>
      </c>
    </row>
    <row r="427" spans="1:23" x14ac:dyDescent="0.3">
      <c r="A427" s="9" t="s">
        <v>368</v>
      </c>
      <c r="B427" s="1">
        <v>42923</v>
      </c>
      <c r="C427" s="2">
        <v>0.36996527777777777</v>
      </c>
      <c r="D427" s="2">
        <v>0.37149305555555556</v>
      </c>
      <c r="E427">
        <f>DAY(telefony[[#This Row],[data]])</f>
        <v>7</v>
      </c>
      <c r="F427">
        <f>IF(LEN(telefony[[#This Row],[nr]])=8,1,0)</f>
        <v>1</v>
      </c>
      <c r="G427">
        <f>IF(LEN(telefony[[#This Row],[nr]])=7,1,0)</f>
        <v>0</v>
      </c>
      <c r="H427" s="9">
        <f>IF(LEN(telefony[[#This Row],[nr]])&gt;=10,1,0)</f>
        <v>0</v>
      </c>
      <c r="I427" s="9" t="s">
        <v>395</v>
      </c>
      <c r="J427">
        <f>COUNTIF(telefony[nr],I427)</f>
        <v>1</v>
      </c>
      <c r="M427" t="str">
        <f>IF(LEN(telefony[[#This Row],[nr]])=7,telefony[[#This Row],[nr]],"")</f>
        <v/>
      </c>
      <c r="N427" t="str">
        <f>IF(LEN(telefony[[#This Row],[nr]])=8,telefony[[#This Row],[nr]],"")</f>
        <v>18070008</v>
      </c>
      <c r="V427" s="22" t="s">
        <v>1280</v>
      </c>
      <c r="W427" s="9">
        <v>0</v>
      </c>
    </row>
    <row r="428" spans="1:23" x14ac:dyDescent="0.3">
      <c r="A428" s="9" t="s">
        <v>243</v>
      </c>
      <c r="B428" s="1">
        <v>42923</v>
      </c>
      <c r="C428" s="2">
        <v>0.37112268518518521</v>
      </c>
      <c r="D428" s="2">
        <v>0.37534722222222222</v>
      </c>
      <c r="E428">
        <f>DAY(telefony[[#This Row],[data]])</f>
        <v>7</v>
      </c>
      <c r="F428">
        <f>IF(LEN(telefony[[#This Row],[nr]])=8,1,0)</f>
        <v>0</v>
      </c>
      <c r="G428">
        <f>IF(LEN(telefony[[#This Row],[nr]])=7,1,0)</f>
        <v>1</v>
      </c>
      <c r="H428" s="9">
        <f>IF(LEN(telefony[[#This Row],[nr]])&gt;=10,1,0)</f>
        <v>0</v>
      </c>
      <c r="I428" s="9" t="s">
        <v>253</v>
      </c>
      <c r="J428">
        <f>COUNTIF(telefony[nr],I428)</f>
        <v>1</v>
      </c>
      <c r="M428" t="str">
        <f>IF(LEN(telefony[[#This Row],[nr]])=7,telefony[[#This Row],[nr]],"")</f>
        <v>1119740</v>
      </c>
      <c r="N428" t="str">
        <f>IF(LEN(telefony[[#This Row],[nr]])=8,telefony[[#This Row],[nr]],"")</f>
        <v/>
      </c>
      <c r="V428" s="22" t="s">
        <v>819</v>
      </c>
      <c r="W428" s="9">
        <v>0</v>
      </c>
    </row>
    <row r="429" spans="1:23" x14ac:dyDescent="0.3">
      <c r="A429" s="9" t="s">
        <v>369</v>
      </c>
      <c r="B429" s="1">
        <v>42923</v>
      </c>
      <c r="C429" s="2">
        <v>0.3721990740740741</v>
      </c>
      <c r="D429" s="2">
        <v>0.37956018518518519</v>
      </c>
      <c r="E429">
        <f>DAY(telefony[[#This Row],[data]])</f>
        <v>7</v>
      </c>
      <c r="F429">
        <f>IF(LEN(telefony[[#This Row],[nr]])=8,1,0)</f>
        <v>1</v>
      </c>
      <c r="G429">
        <f>IF(LEN(telefony[[#This Row],[nr]])=7,1,0)</f>
        <v>0</v>
      </c>
      <c r="H429" s="9">
        <f>IF(LEN(telefony[[#This Row],[nr]])&gt;=10,1,0)</f>
        <v>0</v>
      </c>
      <c r="I429" s="9" t="s">
        <v>311</v>
      </c>
      <c r="J429">
        <f>COUNTIF(telefony[nr],I429)</f>
        <v>1</v>
      </c>
      <c r="M429" t="str">
        <f>IF(LEN(telefony[[#This Row],[nr]])=7,telefony[[#This Row],[nr]],"")</f>
        <v/>
      </c>
      <c r="N429" t="str">
        <f>IF(LEN(telefony[[#This Row],[nr]])=8,telefony[[#This Row],[nr]],"")</f>
        <v>94634526</v>
      </c>
      <c r="V429" s="22" t="s">
        <v>909</v>
      </c>
      <c r="W429" s="9">
        <v>0</v>
      </c>
    </row>
    <row r="430" spans="1:23" x14ac:dyDescent="0.3">
      <c r="A430" s="9" t="s">
        <v>370</v>
      </c>
      <c r="B430" s="1">
        <v>42923</v>
      </c>
      <c r="C430" s="2">
        <v>0.37445601851851851</v>
      </c>
      <c r="D430" s="2">
        <v>0.38145833333333334</v>
      </c>
      <c r="E430">
        <f>DAY(telefony[[#This Row],[data]])</f>
        <v>7</v>
      </c>
      <c r="F430">
        <f>IF(LEN(telefony[[#This Row],[nr]])=8,1,0)</f>
        <v>1</v>
      </c>
      <c r="G430">
        <f>IF(LEN(telefony[[#This Row],[nr]])=7,1,0)</f>
        <v>0</v>
      </c>
      <c r="H430" s="9">
        <f>IF(LEN(telefony[[#This Row],[nr]])&gt;=10,1,0)</f>
        <v>0</v>
      </c>
      <c r="I430" s="9" t="s">
        <v>920</v>
      </c>
      <c r="J430">
        <f>COUNTIF(telefony[nr],I430)</f>
        <v>1</v>
      </c>
      <c r="M430" t="str">
        <f>IF(LEN(telefony[[#This Row],[nr]])=7,telefony[[#This Row],[nr]],"")</f>
        <v/>
      </c>
      <c r="N430" t="str">
        <f>IF(LEN(telefony[[#This Row],[nr]])=8,telefony[[#This Row],[nr]],"")</f>
        <v>67964973</v>
      </c>
      <c r="V430" s="22" t="s">
        <v>521</v>
      </c>
      <c r="W430" s="9">
        <v>0</v>
      </c>
    </row>
    <row r="431" spans="1:23" x14ac:dyDescent="0.3">
      <c r="A431" s="9" t="s">
        <v>68</v>
      </c>
      <c r="B431" s="1">
        <v>42923</v>
      </c>
      <c r="C431" s="2">
        <v>0.3767476851851852</v>
      </c>
      <c r="D431" s="2">
        <v>0.38192129629629629</v>
      </c>
      <c r="E431">
        <f>DAY(telefony[[#This Row],[data]])</f>
        <v>7</v>
      </c>
      <c r="F431">
        <f>IF(LEN(telefony[[#This Row],[nr]])=8,1,0)</f>
        <v>0</v>
      </c>
      <c r="G431">
        <f>IF(LEN(telefony[[#This Row],[nr]])=7,1,0)</f>
        <v>1</v>
      </c>
      <c r="H431" s="9">
        <f>IF(LEN(telefony[[#This Row],[nr]])&gt;=10,1,0)</f>
        <v>0</v>
      </c>
      <c r="I431" s="9" t="s">
        <v>617</v>
      </c>
      <c r="J431">
        <f>COUNTIF(telefony[nr],I431)</f>
        <v>1</v>
      </c>
      <c r="M431" t="str">
        <f>IF(LEN(telefony[[#This Row],[nr]])=7,telefony[[#This Row],[nr]],"")</f>
        <v>3505978</v>
      </c>
      <c r="N431" t="str">
        <f>IF(LEN(telefony[[#This Row],[nr]])=8,telefony[[#This Row],[nr]],"")</f>
        <v/>
      </c>
      <c r="V431" s="22" t="s">
        <v>1646</v>
      </c>
      <c r="W431" s="9">
        <v>0</v>
      </c>
    </row>
    <row r="432" spans="1:23" x14ac:dyDescent="0.3">
      <c r="A432" s="9" t="s">
        <v>371</v>
      </c>
      <c r="B432" s="1">
        <v>42923</v>
      </c>
      <c r="C432" s="2">
        <v>0.3778009259259259</v>
      </c>
      <c r="D432" s="2">
        <v>0.37927083333333333</v>
      </c>
      <c r="E432">
        <f>DAY(telefony[[#This Row],[data]])</f>
        <v>7</v>
      </c>
      <c r="F432">
        <f>IF(LEN(telefony[[#This Row],[nr]])=8,1,0)</f>
        <v>0</v>
      </c>
      <c r="G432">
        <f>IF(LEN(telefony[[#This Row],[nr]])=7,1,0)</f>
        <v>0</v>
      </c>
      <c r="H432" s="9">
        <f>IF(LEN(telefony[[#This Row],[nr]])&gt;=10,1,0)</f>
        <v>1</v>
      </c>
      <c r="I432" s="9" t="s">
        <v>307</v>
      </c>
      <c r="J432">
        <f>COUNTIF(telefony[nr],I432)</f>
        <v>1</v>
      </c>
      <c r="M432" t="str">
        <f>IF(LEN(telefony[[#This Row],[nr]])=7,telefony[[#This Row],[nr]],"")</f>
        <v/>
      </c>
      <c r="N432" t="str">
        <f>IF(LEN(telefony[[#This Row],[nr]])=8,telefony[[#This Row],[nr]],"")</f>
        <v/>
      </c>
      <c r="V432" s="22" t="s">
        <v>662</v>
      </c>
      <c r="W432" s="9">
        <v>0</v>
      </c>
    </row>
    <row r="433" spans="1:23" x14ac:dyDescent="0.3">
      <c r="A433" s="9" t="s">
        <v>372</v>
      </c>
      <c r="B433" s="1">
        <v>42923</v>
      </c>
      <c r="C433" s="2">
        <v>0.37998842592592591</v>
      </c>
      <c r="D433" s="2">
        <v>0.38434027777777779</v>
      </c>
      <c r="E433">
        <f>DAY(telefony[[#This Row],[data]])</f>
        <v>7</v>
      </c>
      <c r="F433">
        <f>IF(LEN(telefony[[#This Row],[nr]])=8,1,0)</f>
        <v>0</v>
      </c>
      <c r="G433">
        <f>IF(LEN(telefony[[#This Row],[nr]])=7,1,0)</f>
        <v>1</v>
      </c>
      <c r="H433" s="9">
        <f>IF(LEN(telefony[[#This Row],[nr]])&gt;=10,1,0)</f>
        <v>0</v>
      </c>
      <c r="I433" s="9" t="s">
        <v>1432</v>
      </c>
      <c r="J433">
        <f>COUNTIF(telefony[nr],I433)</f>
        <v>1</v>
      </c>
      <c r="M433" t="str">
        <f>IF(LEN(telefony[[#This Row],[nr]])=7,telefony[[#This Row],[nr]],"")</f>
        <v>8863988</v>
      </c>
      <c r="N433" t="str">
        <f>IF(LEN(telefony[[#This Row],[nr]])=8,telefony[[#This Row],[nr]],"")</f>
        <v/>
      </c>
      <c r="V433" s="22" t="s">
        <v>231</v>
      </c>
      <c r="W433" s="9">
        <v>0</v>
      </c>
    </row>
    <row r="434" spans="1:23" x14ac:dyDescent="0.3">
      <c r="A434" s="9" t="s">
        <v>373</v>
      </c>
      <c r="B434" s="1">
        <v>42923</v>
      </c>
      <c r="C434" s="2">
        <v>0.3835763888888889</v>
      </c>
      <c r="D434" s="2">
        <v>0.38965277777777779</v>
      </c>
      <c r="E434">
        <f>DAY(telefony[[#This Row],[data]])</f>
        <v>7</v>
      </c>
      <c r="F434">
        <f>IF(LEN(telefony[[#This Row],[nr]])=8,1,0)</f>
        <v>1</v>
      </c>
      <c r="G434">
        <f>IF(LEN(telefony[[#This Row],[nr]])=7,1,0)</f>
        <v>0</v>
      </c>
      <c r="H434" s="9">
        <f>IF(LEN(telefony[[#This Row],[nr]])&gt;=10,1,0)</f>
        <v>0</v>
      </c>
      <c r="I434" s="9" t="s">
        <v>777</v>
      </c>
      <c r="J434">
        <f>COUNTIF(telefony[nr],I434)</f>
        <v>1</v>
      </c>
      <c r="M434" t="str">
        <f>IF(LEN(telefony[[#This Row],[nr]])=7,telefony[[#This Row],[nr]],"")</f>
        <v/>
      </c>
      <c r="N434" t="str">
        <f>IF(LEN(telefony[[#This Row],[nr]])=8,telefony[[#This Row],[nr]],"")</f>
        <v>29121099</v>
      </c>
      <c r="V434" s="22" t="s">
        <v>1621</v>
      </c>
      <c r="W434" s="9">
        <v>0</v>
      </c>
    </row>
    <row r="435" spans="1:23" x14ac:dyDescent="0.3">
      <c r="A435" s="9" t="s">
        <v>374</v>
      </c>
      <c r="B435" s="1">
        <v>42923</v>
      </c>
      <c r="C435" s="2">
        <v>0.38922453703703702</v>
      </c>
      <c r="D435" s="2">
        <v>0.39096064814814813</v>
      </c>
      <c r="E435">
        <f>DAY(telefony[[#This Row],[data]])</f>
        <v>7</v>
      </c>
      <c r="F435">
        <f>IF(LEN(telefony[[#This Row],[nr]])=8,1,0)</f>
        <v>0</v>
      </c>
      <c r="G435">
        <f>IF(LEN(telefony[[#This Row],[nr]])=7,1,0)</f>
        <v>1</v>
      </c>
      <c r="H435" s="9">
        <f>IF(LEN(telefony[[#This Row],[nr]])&gt;=10,1,0)</f>
        <v>0</v>
      </c>
      <c r="I435" s="9" t="s">
        <v>1779</v>
      </c>
      <c r="J435">
        <f>COUNTIF(telefony[nr],I435)</f>
        <v>1</v>
      </c>
      <c r="M435" t="str">
        <f>IF(LEN(telefony[[#This Row],[nr]])=7,telefony[[#This Row],[nr]],"")</f>
        <v>2814524</v>
      </c>
      <c r="N435" t="str">
        <f>IF(LEN(telefony[[#This Row],[nr]])=8,telefony[[#This Row],[nr]],"")</f>
        <v/>
      </c>
      <c r="V435" s="22" t="s">
        <v>752</v>
      </c>
      <c r="W435" s="9">
        <v>0</v>
      </c>
    </row>
    <row r="436" spans="1:23" x14ac:dyDescent="0.3">
      <c r="A436" s="9" t="s">
        <v>375</v>
      </c>
      <c r="B436" s="1">
        <v>42923</v>
      </c>
      <c r="C436" s="2">
        <v>0.39091435185185186</v>
      </c>
      <c r="D436" s="2">
        <v>0.39620370370370372</v>
      </c>
      <c r="E436">
        <f>DAY(telefony[[#This Row],[data]])</f>
        <v>7</v>
      </c>
      <c r="F436">
        <f>IF(LEN(telefony[[#This Row],[nr]])=8,1,0)</f>
        <v>0</v>
      </c>
      <c r="G436">
        <f>IF(LEN(telefony[[#This Row],[nr]])=7,1,0)</f>
        <v>0</v>
      </c>
      <c r="H436" s="9">
        <f>IF(LEN(telefony[[#This Row],[nr]])&gt;=10,1,0)</f>
        <v>1</v>
      </c>
      <c r="I436" s="9" t="s">
        <v>476</v>
      </c>
      <c r="J436">
        <f>COUNTIF(telefony[nr],I436)</f>
        <v>1</v>
      </c>
      <c r="M436" t="str">
        <f>IF(LEN(telefony[[#This Row],[nr]])=7,telefony[[#This Row],[nr]],"")</f>
        <v/>
      </c>
      <c r="N436" t="str">
        <f>IF(LEN(telefony[[#This Row],[nr]])=8,telefony[[#This Row],[nr]],"")</f>
        <v/>
      </c>
      <c r="V436" s="22" t="s">
        <v>728</v>
      </c>
      <c r="W436" s="9">
        <v>0</v>
      </c>
    </row>
    <row r="437" spans="1:23" x14ac:dyDescent="0.3">
      <c r="A437" s="9" t="s">
        <v>376</v>
      </c>
      <c r="B437" s="1">
        <v>42923</v>
      </c>
      <c r="C437" s="2">
        <v>0.39196759259259262</v>
      </c>
      <c r="D437" s="2">
        <v>0.39486111111111111</v>
      </c>
      <c r="E437">
        <f>DAY(telefony[[#This Row],[data]])</f>
        <v>7</v>
      </c>
      <c r="F437">
        <f>IF(LEN(telefony[[#This Row],[nr]])=8,1,0)</f>
        <v>0</v>
      </c>
      <c r="G437">
        <f>IF(LEN(telefony[[#This Row],[nr]])=7,1,0)</f>
        <v>1</v>
      </c>
      <c r="H437" s="9">
        <f>IF(LEN(telefony[[#This Row],[nr]])&gt;=10,1,0)</f>
        <v>0</v>
      </c>
      <c r="I437" s="9" t="s">
        <v>233</v>
      </c>
      <c r="J437">
        <f>COUNTIF(telefony[nr],I437)</f>
        <v>1</v>
      </c>
      <c r="M437" t="str">
        <f>IF(LEN(telefony[[#This Row],[nr]])=7,telefony[[#This Row],[nr]],"")</f>
        <v>4102482</v>
      </c>
      <c r="N437" t="str">
        <f>IF(LEN(telefony[[#This Row],[nr]])=8,telefony[[#This Row],[nr]],"")</f>
        <v/>
      </c>
      <c r="V437" s="22" t="s">
        <v>397</v>
      </c>
      <c r="W437" s="9">
        <v>0</v>
      </c>
    </row>
    <row r="438" spans="1:23" x14ac:dyDescent="0.3">
      <c r="A438" s="9" t="s">
        <v>377</v>
      </c>
      <c r="B438" s="1">
        <v>42923</v>
      </c>
      <c r="C438" s="2">
        <v>0.39731481481481479</v>
      </c>
      <c r="D438" s="2">
        <v>0.40688657407407408</v>
      </c>
      <c r="E438">
        <f>DAY(telefony[[#This Row],[data]])</f>
        <v>7</v>
      </c>
      <c r="F438">
        <f>IF(LEN(telefony[[#This Row],[nr]])=8,1,0)</f>
        <v>0</v>
      </c>
      <c r="G438">
        <f>IF(LEN(telefony[[#This Row],[nr]])=7,1,0)</f>
        <v>1</v>
      </c>
      <c r="H438" s="9">
        <f>IF(LEN(telefony[[#This Row],[nr]])&gt;=10,1,0)</f>
        <v>0</v>
      </c>
      <c r="I438" s="9" t="s">
        <v>1807</v>
      </c>
      <c r="J438">
        <f>COUNTIF(telefony[nr],I438)</f>
        <v>1</v>
      </c>
      <c r="M438" t="str">
        <f>IF(LEN(telefony[[#This Row],[nr]])=7,telefony[[#This Row],[nr]],"")</f>
        <v>5636281</v>
      </c>
      <c r="N438" t="str">
        <f>IF(LEN(telefony[[#This Row],[nr]])=8,telefony[[#This Row],[nr]],"")</f>
        <v/>
      </c>
      <c r="V438" s="22" t="s">
        <v>1481</v>
      </c>
      <c r="W438" s="9">
        <v>0</v>
      </c>
    </row>
    <row r="439" spans="1:23" x14ac:dyDescent="0.3">
      <c r="A439" s="9" t="s">
        <v>378</v>
      </c>
      <c r="B439" s="1">
        <v>42923</v>
      </c>
      <c r="C439" s="2">
        <v>0.40283564814814815</v>
      </c>
      <c r="D439" s="2">
        <v>0.41091435185185188</v>
      </c>
      <c r="E439">
        <f>DAY(telefony[[#This Row],[data]])</f>
        <v>7</v>
      </c>
      <c r="F439">
        <f>IF(LEN(telefony[[#This Row],[nr]])=8,1,0)</f>
        <v>0</v>
      </c>
      <c r="G439">
        <f>IF(LEN(telefony[[#This Row],[nr]])=7,1,0)</f>
        <v>1</v>
      </c>
      <c r="H439" s="9">
        <f>IF(LEN(telefony[[#This Row],[nr]])&gt;=10,1,0)</f>
        <v>0</v>
      </c>
      <c r="I439" s="9" t="s">
        <v>65</v>
      </c>
      <c r="J439">
        <f>COUNTIF(telefony[nr],I439)</f>
        <v>1</v>
      </c>
      <c r="M439" t="str">
        <f>IF(LEN(telefony[[#This Row],[nr]])=7,telefony[[#This Row],[nr]],"")</f>
        <v>7715424</v>
      </c>
      <c r="N439" t="str">
        <f>IF(LEN(telefony[[#This Row],[nr]])=8,telefony[[#This Row],[nr]],"")</f>
        <v/>
      </c>
      <c r="V439" s="22" t="s">
        <v>822</v>
      </c>
      <c r="W439" s="9">
        <v>0</v>
      </c>
    </row>
    <row r="440" spans="1:23" x14ac:dyDescent="0.3">
      <c r="A440" s="9" t="s">
        <v>379</v>
      </c>
      <c r="B440" s="1">
        <v>42923</v>
      </c>
      <c r="C440" s="2">
        <v>0.4039814814814815</v>
      </c>
      <c r="D440" s="2">
        <v>0.41211805555555553</v>
      </c>
      <c r="E440">
        <f>DAY(telefony[[#This Row],[data]])</f>
        <v>7</v>
      </c>
      <c r="F440">
        <f>IF(LEN(telefony[[#This Row],[nr]])=8,1,0)</f>
        <v>0</v>
      </c>
      <c r="G440">
        <f>IF(LEN(telefony[[#This Row],[nr]])=7,1,0)</f>
        <v>1</v>
      </c>
      <c r="H440" s="9">
        <f>IF(LEN(telefony[[#This Row],[nr]])&gt;=10,1,0)</f>
        <v>0</v>
      </c>
      <c r="I440" s="9" t="s">
        <v>1424</v>
      </c>
      <c r="J440">
        <f>COUNTIF(telefony[nr],I440)</f>
        <v>1</v>
      </c>
      <c r="M440" t="str">
        <f>IF(LEN(telefony[[#This Row],[nr]])=7,telefony[[#This Row],[nr]],"")</f>
        <v>3811342</v>
      </c>
      <c r="N440" t="str">
        <f>IF(LEN(telefony[[#This Row],[nr]])=8,telefony[[#This Row],[nr]],"")</f>
        <v/>
      </c>
      <c r="V440" s="22" t="s">
        <v>618</v>
      </c>
      <c r="W440" s="9">
        <v>0</v>
      </c>
    </row>
    <row r="441" spans="1:23" x14ac:dyDescent="0.3">
      <c r="A441" s="9" t="s">
        <v>380</v>
      </c>
      <c r="B441" s="1">
        <v>42923</v>
      </c>
      <c r="C441" s="2">
        <v>0.40534722222222225</v>
      </c>
      <c r="D441" s="2">
        <v>0.40887731481481482</v>
      </c>
      <c r="E441">
        <f>DAY(telefony[[#This Row],[data]])</f>
        <v>7</v>
      </c>
      <c r="F441">
        <f>IF(LEN(telefony[[#This Row],[nr]])=8,1,0)</f>
        <v>0</v>
      </c>
      <c r="G441">
        <f>IF(LEN(telefony[[#This Row],[nr]])=7,1,0)</f>
        <v>1</v>
      </c>
      <c r="H441" s="9">
        <f>IF(LEN(telefony[[#This Row],[nr]])&gt;=10,1,0)</f>
        <v>0</v>
      </c>
      <c r="I441" s="9" t="s">
        <v>506</v>
      </c>
      <c r="J441">
        <f>COUNTIF(telefony[nr],I441)</f>
        <v>1</v>
      </c>
      <c r="M441" t="str">
        <f>IF(LEN(telefony[[#This Row],[nr]])=7,telefony[[#This Row],[nr]],"")</f>
        <v>8177683</v>
      </c>
      <c r="N441" t="str">
        <f>IF(LEN(telefony[[#This Row],[nr]])=8,telefony[[#This Row],[nr]],"")</f>
        <v/>
      </c>
      <c r="V441" s="22" t="s">
        <v>342</v>
      </c>
      <c r="W441" s="9">
        <v>0</v>
      </c>
    </row>
    <row r="442" spans="1:23" x14ac:dyDescent="0.3">
      <c r="A442" s="9" t="s">
        <v>381</v>
      </c>
      <c r="B442" s="1">
        <v>42923</v>
      </c>
      <c r="C442" s="2">
        <v>0.41025462962962961</v>
      </c>
      <c r="D442" s="2">
        <v>0.41064814814814815</v>
      </c>
      <c r="E442">
        <f>DAY(telefony[[#This Row],[data]])</f>
        <v>7</v>
      </c>
      <c r="F442">
        <f>IF(LEN(telefony[[#This Row],[nr]])=8,1,0)</f>
        <v>1</v>
      </c>
      <c r="G442">
        <f>IF(LEN(telefony[[#This Row],[nr]])=7,1,0)</f>
        <v>0</v>
      </c>
      <c r="H442" s="9">
        <f>IF(LEN(telefony[[#This Row],[nr]])&gt;=10,1,0)</f>
        <v>0</v>
      </c>
      <c r="I442" s="9" t="s">
        <v>1086</v>
      </c>
      <c r="J442">
        <f>COUNTIF(telefony[nr],I442)</f>
        <v>1</v>
      </c>
      <c r="M442" t="str">
        <f>IF(LEN(telefony[[#This Row],[nr]])=7,telefony[[#This Row],[nr]],"")</f>
        <v/>
      </c>
      <c r="N442" t="str">
        <f>IF(LEN(telefony[[#This Row],[nr]])=8,telefony[[#This Row],[nr]],"")</f>
        <v>51367705</v>
      </c>
      <c r="V442" s="22" t="s">
        <v>337</v>
      </c>
      <c r="W442" s="9">
        <v>0</v>
      </c>
    </row>
    <row r="443" spans="1:23" x14ac:dyDescent="0.3">
      <c r="A443" s="9" t="s">
        <v>382</v>
      </c>
      <c r="B443" s="1">
        <v>42923</v>
      </c>
      <c r="C443" s="2">
        <v>0.4103472222222222</v>
      </c>
      <c r="D443" s="2">
        <v>0.41578703703703701</v>
      </c>
      <c r="E443">
        <f>DAY(telefony[[#This Row],[data]])</f>
        <v>7</v>
      </c>
      <c r="F443">
        <f>IF(LEN(telefony[[#This Row],[nr]])=8,1,0)</f>
        <v>0</v>
      </c>
      <c r="G443">
        <f>IF(LEN(telefony[[#This Row],[nr]])=7,1,0)</f>
        <v>1</v>
      </c>
      <c r="H443" s="9">
        <f>IF(LEN(telefony[[#This Row],[nr]])&gt;=10,1,0)</f>
        <v>0</v>
      </c>
      <c r="I443" s="9" t="s">
        <v>1415</v>
      </c>
      <c r="J443">
        <f>COUNTIF(telefony[nr],I443)</f>
        <v>1</v>
      </c>
      <c r="M443" t="str">
        <f>IF(LEN(telefony[[#This Row],[nr]])=7,telefony[[#This Row],[nr]],"")</f>
        <v>7646265</v>
      </c>
      <c r="N443" t="str">
        <f>IF(LEN(telefony[[#This Row],[nr]])=8,telefony[[#This Row],[nr]],"")</f>
        <v/>
      </c>
      <c r="V443" s="22" t="s">
        <v>1240</v>
      </c>
      <c r="W443" s="9">
        <v>0</v>
      </c>
    </row>
    <row r="444" spans="1:23" x14ac:dyDescent="0.3">
      <c r="A444" s="9" t="s">
        <v>383</v>
      </c>
      <c r="B444" s="1">
        <v>42923</v>
      </c>
      <c r="C444" s="2">
        <v>0.41248842592592594</v>
      </c>
      <c r="D444" s="2">
        <v>0.41328703703703706</v>
      </c>
      <c r="E444">
        <f>DAY(telefony[[#This Row],[data]])</f>
        <v>7</v>
      </c>
      <c r="F444">
        <f>IF(LEN(telefony[[#This Row],[nr]])=8,1,0)</f>
        <v>1</v>
      </c>
      <c r="G444">
        <f>IF(LEN(telefony[[#This Row],[nr]])=7,1,0)</f>
        <v>0</v>
      </c>
      <c r="H444" s="9">
        <f>IF(LEN(telefony[[#This Row],[nr]])&gt;=10,1,0)</f>
        <v>0</v>
      </c>
      <c r="I444" s="9" t="s">
        <v>1229</v>
      </c>
      <c r="J444">
        <f>COUNTIF(telefony[nr],I444)</f>
        <v>1</v>
      </c>
      <c r="M444" t="str">
        <f>IF(LEN(telefony[[#This Row],[nr]])=7,telefony[[#This Row],[nr]],"")</f>
        <v/>
      </c>
      <c r="N444" t="str">
        <f>IF(LEN(telefony[[#This Row],[nr]])=8,telefony[[#This Row],[nr]],"")</f>
        <v>37906881</v>
      </c>
      <c r="V444" s="22" t="s">
        <v>575</v>
      </c>
      <c r="W444" s="9">
        <v>0</v>
      </c>
    </row>
    <row r="445" spans="1:23" x14ac:dyDescent="0.3">
      <c r="A445" s="9" t="s">
        <v>384</v>
      </c>
      <c r="B445" s="1">
        <v>42923</v>
      </c>
      <c r="C445" s="2">
        <v>0.41260416666666666</v>
      </c>
      <c r="D445" s="2">
        <v>0.41520833333333335</v>
      </c>
      <c r="E445">
        <f>DAY(telefony[[#This Row],[data]])</f>
        <v>7</v>
      </c>
      <c r="F445">
        <f>IF(LEN(telefony[[#This Row],[nr]])=8,1,0)</f>
        <v>0</v>
      </c>
      <c r="G445">
        <f>IF(LEN(telefony[[#This Row],[nr]])=7,1,0)</f>
        <v>1</v>
      </c>
      <c r="H445" s="9">
        <f>IF(LEN(telefony[[#This Row],[nr]])&gt;=10,1,0)</f>
        <v>0</v>
      </c>
      <c r="I445" s="9" t="s">
        <v>1632</v>
      </c>
      <c r="J445">
        <f>COUNTIF(telefony[nr],I445)</f>
        <v>1</v>
      </c>
      <c r="M445" t="str">
        <f>IF(LEN(telefony[[#This Row],[nr]])=7,telefony[[#This Row],[nr]],"")</f>
        <v>9740908</v>
      </c>
      <c r="N445" t="str">
        <f>IF(LEN(telefony[[#This Row],[nr]])=8,telefony[[#This Row],[nr]],"")</f>
        <v/>
      </c>
      <c r="V445" s="22" t="s">
        <v>1046</v>
      </c>
      <c r="W445" s="9">
        <v>0</v>
      </c>
    </row>
    <row r="446" spans="1:23" x14ac:dyDescent="0.3">
      <c r="A446" s="9" t="s">
        <v>171</v>
      </c>
      <c r="B446" s="1">
        <v>42923</v>
      </c>
      <c r="C446" s="2">
        <v>0.41680555555555554</v>
      </c>
      <c r="D446" s="2">
        <v>0.4243865740740741</v>
      </c>
      <c r="E446">
        <f>DAY(telefony[[#This Row],[data]])</f>
        <v>7</v>
      </c>
      <c r="F446">
        <f>IF(LEN(telefony[[#This Row],[nr]])=8,1,0)</f>
        <v>1</v>
      </c>
      <c r="G446">
        <f>IF(LEN(telefony[[#This Row],[nr]])=7,1,0)</f>
        <v>0</v>
      </c>
      <c r="H446" s="9">
        <f>IF(LEN(telefony[[#This Row],[nr]])&gt;=10,1,0)</f>
        <v>0</v>
      </c>
      <c r="I446" s="9" t="s">
        <v>1535</v>
      </c>
      <c r="J446">
        <f>COUNTIF(telefony[nr],I446)</f>
        <v>1</v>
      </c>
      <c r="M446" t="str">
        <f>IF(LEN(telefony[[#This Row],[nr]])=7,telefony[[#This Row],[nr]],"")</f>
        <v/>
      </c>
      <c r="N446" t="str">
        <f>IF(LEN(telefony[[#This Row],[nr]])=8,telefony[[#This Row],[nr]],"")</f>
        <v>45948073</v>
      </c>
      <c r="V446" s="22" t="s">
        <v>1145</v>
      </c>
      <c r="W446" s="9">
        <v>0</v>
      </c>
    </row>
    <row r="447" spans="1:23" x14ac:dyDescent="0.3">
      <c r="A447" s="9" t="s">
        <v>385</v>
      </c>
      <c r="B447" s="1">
        <v>42923</v>
      </c>
      <c r="C447" s="2">
        <v>0.41829861111111111</v>
      </c>
      <c r="D447" s="2">
        <v>0.42706018518518518</v>
      </c>
      <c r="E447">
        <f>DAY(telefony[[#This Row],[data]])</f>
        <v>7</v>
      </c>
      <c r="F447">
        <f>IF(LEN(telefony[[#This Row],[nr]])=8,1,0)</f>
        <v>0</v>
      </c>
      <c r="G447">
        <f>IF(LEN(telefony[[#This Row],[nr]])=7,1,0)</f>
        <v>1</v>
      </c>
      <c r="H447" s="9">
        <f>IF(LEN(telefony[[#This Row],[nr]])&gt;=10,1,0)</f>
        <v>0</v>
      </c>
      <c r="I447" s="9" t="s">
        <v>1309</v>
      </c>
      <c r="J447">
        <f>COUNTIF(telefony[nr],I447)</f>
        <v>1</v>
      </c>
      <c r="M447" t="str">
        <f>IF(LEN(telefony[[#This Row],[nr]])=7,telefony[[#This Row],[nr]],"")</f>
        <v>8070345</v>
      </c>
      <c r="N447" t="str">
        <f>IF(LEN(telefony[[#This Row],[nr]])=8,telefony[[#This Row],[nr]],"")</f>
        <v/>
      </c>
      <c r="V447" s="22" t="s">
        <v>179</v>
      </c>
      <c r="W447" s="9">
        <v>0</v>
      </c>
    </row>
    <row r="448" spans="1:23" x14ac:dyDescent="0.3">
      <c r="A448" s="9" t="s">
        <v>386</v>
      </c>
      <c r="B448" s="1">
        <v>42923</v>
      </c>
      <c r="C448" s="2">
        <v>0.4199074074074074</v>
      </c>
      <c r="D448" s="2">
        <v>0.42357638888888888</v>
      </c>
      <c r="E448">
        <f>DAY(telefony[[#This Row],[data]])</f>
        <v>7</v>
      </c>
      <c r="F448">
        <f>IF(LEN(telefony[[#This Row],[nr]])=8,1,0)</f>
        <v>1</v>
      </c>
      <c r="G448">
        <f>IF(LEN(telefony[[#This Row],[nr]])=7,1,0)</f>
        <v>0</v>
      </c>
      <c r="H448" s="9">
        <f>IF(LEN(telefony[[#This Row],[nr]])&gt;=10,1,0)</f>
        <v>0</v>
      </c>
      <c r="I448" s="9" t="s">
        <v>838</v>
      </c>
      <c r="J448">
        <f>COUNTIF(telefony[nr],I448)</f>
        <v>1</v>
      </c>
      <c r="M448" t="str">
        <f>IF(LEN(telefony[[#This Row],[nr]])=7,telefony[[#This Row],[nr]],"")</f>
        <v/>
      </c>
      <c r="N448" t="str">
        <f>IF(LEN(telefony[[#This Row],[nr]])=8,telefony[[#This Row],[nr]],"")</f>
        <v>52214055</v>
      </c>
      <c r="V448" s="22" t="s">
        <v>266</v>
      </c>
      <c r="W448" s="9">
        <v>0</v>
      </c>
    </row>
    <row r="449" spans="1:23" x14ac:dyDescent="0.3">
      <c r="A449" s="9" t="s">
        <v>387</v>
      </c>
      <c r="B449" s="1">
        <v>42923</v>
      </c>
      <c r="C449" s="2">
        <v>0.42149305555555555</v>
      </c>
      <c r="D449" s="2">
        <v>0.42736111111111114</v>
      </c>
      <c r="E449">
        <f>DAY(telefony[[#This Row],[data]])</f>
        <v>7</v>
      </c>
      <c r="F449">
        <f>IF(LEN(telefony[[#This Row],[nr]])=8,1,0)</f>
        <v>0</v>
      </c>
      <c r="G449">
        <f>IF(LEN(telefony[[#This Row],[nr]])=7,1,0)</f>
        <v>1</v>
      </c>
      <c r="H449" s="9">
        <f>IF(LEN(telefony[[#This Row],[nr]])&gt;=10,1,0)</f>
        <v>0</v>
      </c>
      <c r="I449" s="9" t="s">
        <v>999</v>
      </c>
      <c r="J449">
        <f>COUNTIF(telefony[nr],I449)</f>
        <v>1</v>
      </c>
      <c r="M449" t="str">
        <f>IF(LEN(telefony[[#This Row],[nr]])=7,telefony[[#This Row],[nr]],"")</f>
        <v>8434044</v>
      </c>
      <c r="N449" t="str">
        <f>IF(LEN(telefony[[#This Row],[nr]])=8,telefony[[#This Row],[nr]],"")</f>
        <v/>
      </c>
      <c r="V449" s="22" t="s">
        <v>1606</v>
      </c>
      <c r="W449" s="9">
        <v>0</v>
      </c>
    </row>
    <row r="450" spans="1:23" x14ac:dyDescent="0.3">
      <c r="A450" s="9" t="s">
        <v>388</v>
      </c>
      <c r="B450" s="1">
        <v>42923</v>
      </c>
      <c r="C450" s="2">
        <v>0.4255902777777778</v>
      </c>
      <c r="D450" s="2">
        <v>0.43464120370370368</v>
      </c>
      <c r="E450">
        <f>DAY(telefony[[#This Row],[data]])</f>
        <v>7</v>
      </c>
      <c r="F450">
        <f>IF(LEN(telefony[[#This Row],[nr]])=8,1,0)</f>
        <v>0</v>
      </c>
      <c r="G450">
        <f>IF(LEN(telefony[[#This Row],[nr]])=7,1,0)</f>
        <v>1</v>
      </c>
      <c r="H450" s="9">
        <f>IF(LEN(telefony[[#This Row],[nr]])&gt;=10,1,0)</f>
        <v>0</v>
      </c>
      <c r="I450" s="9" t="s">
        <v>981</v>
      </c>
      <c r="J450">
        <f>COUNTIF(telefony[nr],I450)</f>
        <v>1</v>
      </c>
      <c r="M450" t="str">
        <f>IF(LEN(telefony[[#This Row],[nr]])=7,telefony[[#This Row],[nr]],"")</f>
        <v>4702334</v>
      </c>
      <c r="N450" t="str">
        <f>IF(LEN(telefony[[#This Row],[nr]])=8,telefony[[#This Row],[nr]],"")</f>
        <v/>
      </c>
      <c r="V450" s="22" t="s">
        <v>57</v>
      </c>
      <c r="W450" s="9">
        <v>0</v>
      </c>
    </row>
    <row r="451" spans="1:23" x14ac:dyDescent="0.3">
      <c r="A451" s="9" t="s">
        <v>389</v>
      </c>
      <c r="B451" s="1">
        <v>42923</v>
      </c>
      <c r="C451" s="2">
        <v>0.43016203703703704</v>
      </c>
      <c r="D451" s="2">
        <v>0.44123842592592594</v>
      </c>
      <c r="E451">
        <f>DAY(telefony[[#This Row],[data]])</f>
        <v>7</v>
      </c>
      <c r="F451">
        <f>IF(LEN(telefony[[#This Row],[nr]])=8,1,0)</f>
        <v>0</v>
      </c>
      <c r="G451">
        <f>IF(LEN(telefony[[#This Row],[nr]])=7,1,0)</f>
        <v>0</v>
      </c>
      <c r="H451" s="9">
        <f>IF(LEN(telefony[[#This Row],[nr]])&gt;=10,1,0)</f>
        <v>1</v>
      </c>
      <c r="I451" s="9" t="s">
        <v>1148</v>
      </c>
      <c r="J451">
        <f>COUNTIF(telefony[nr],I451)</f>
        <v>1</v>
      </c>
      <c r="M451" t="str">
        <f>IF(LEN(telefony[[#This Row],[nr]])=7,telefony[[#This Row],[nr]],"")</f>
        <v/>
      </c>
      <c r="N451" t="str">
        <f>IF(LEN(telefony[[#This Row],[nr]])=8,telefony[[#This Row],[nr]],"")</f>
        <v/>
      </c>
      <c r="V451" s="22" t="s">
        <v>170</v>
      </c>
      <c r="W451" s="9">
        <v>0</v>
      </c>
    </row>
    <row r="452" spans="1:23" x14ac:dyDescent="0.3">
      <c r="A452" s="9" t="s">
        <v>390</v>
      </c>
      <c r="B452" s="1">
        <v>42923</v>
      </c>
      <c r="C452" s="2">
        <v>0.43146990740740743</v>
      </c>
      <c r="D452" s="2">
        <v>0.43192129629629628</v>
      </c>
      <c r="E452">
        <f>DAY(telefony[[#This Row],[data]])</f>
        <v>7</v>
      </c>
      <c r="F452">
        <f>IF(LEN(telefony[[#This Row],[nr]])=8,1,0)</f>
        <v>1</v>
      </c>
      <c r="G452">
        <f>IF(LEN(telefony[[#This Row],[nr]])=7,1,0)</f>
        <v>0</v>
      </c>
      <c r="H452" s="9">
        <f>IF(LEN(telefony[[#This Row],[nr]])&gt;=10,1,0)</f>
        <v>0</v>
      </c>
      <c r="I452" s="9" t="s">
        <v>804</v>
      </c>
      <c r="J452">
        <f>COUNTIF(telefony[nr],I452)</f>
        <v>1</v>
      </c>
      <c r="M452" t="str">
        <f>IF(LEN(telefony[[#This Row],[nr]])=7,telefony[[#This Row],[nr]],"")</f>
        <v/>
      </c>
      <c r="N452" t="str">
        <f>IF(LEN(telefony[[#This Row],[nr]])=8,telefony[[#This Row],[nr]],"")</f>
        <v>34556399</v>
      </c>
      <c r="V452" s="22" t="s">
        <v>1060</v>
      </c>
      <c r="W452" s="9">
        <v>0</v>
      </c>
    </row>
    <row r="453" spans="1:23" x14ac:dyDescent="0.3">
      <c r="A453" s="9" t="s">
        <v>391</v>
      </c>
      <c r="B453" s="1">
        <v>42923</v>
      </c>
      <c r="C453" s="2">
        <v>0.43313657407407408</v>
      </c>
      <c r="D453" s="2">
        <v>0.43811342592592595</v>
      </c>
      <c r="E453">
        <f>DAY(telefony[[#This Row],[data]])</f>
        <v>7</v>
      </c>
      <c r="F453">
        <f>IF(LEN(telefony[[#This Row],[nr]])=8,1,0)</f>
        <v>1</v>
      </c>
      <c r="G453">
        <f>IF(LEN(telefony[[#This Row],[nr]])=7,1,0)</f>
        <v>0</v>
      </c>
      <c r="H453" s="9">
        <f>IF(LEN(telefony[[#This Row],[nr]])&gt;=10,1,0)</f>
        <v>0</v>
      </c>
      <c r="I453" s="9" t="s">
        <v>1597</v>
      </c>
      <c r="J453">
        <f>COUNTIF(telefony[nr],I453)</f>
        <v>1</v>
      </c>
      <c r="M453" t="str">
        <f>IF(LEN(telefony[[#This Row],[nr]])=7,telefony[[#This Row],[nr]],"")</f>
        <v/>
      </c>
      <c r="N453" t="str">
        <f>IF(LEN(telefony[[#This Row],[nr]])=8,telefony[[#This Row],[nr]],"")</f>
        <v>48676568</v>
      </c>
      <c r="V453" s="22" t="s">
        <v>1206</v>
      </c>
      <c r="W453" s="9">
        <v>0</v>
      </c>
    </row>
    <row r="454" spans="1:23" x14ac:dyDescent="0.3">
      <c r="A454" s="9" t="s">
        <v>223</v>
      </c>
      <c r="B454" s="1">
        <v>42923</v>
      </c>
      <c r="C454" s="2">
        <v>0.43752314814814813</v>
      </c>
      <c r="D454" s="2">
        <v>0.44806712962962963</v>
      </c>
      <c r="E454">
        <f>DAY(telefony[[#This Row],[data]])</f>
        <v>7</v>
      </c>
      <c r="F454">
        <f>IF(LEN(telefony[[#This Row],[nr]])=8,1,0)</f>
        <v>0</v>
      </c>
      <c r="G454">
        <f>IF(LEN(telefony[[#This Row],[nr]])=7,1,0)</f>
        <v>1</v>
      </c>
      <c r="H454" s="9">
        <f>IF(LEN(telefony[[#This Row],[nr]])&gt;=10,1,0)</f>
        <v>0</v>
      </c>
      <c r="I454" s="9" t="s">
        <v>285</v>
      </c>
      <c r="J454">
        <f>COUNTIF(telefony[nr],I454)</f>
        <v>1</v>
      </c>
      <c r="M454" t="str">
        <f>IF(LEN(telefony[[#This Row],[nr]])=7,telefony[[#This Row],[nr]],"")</f>
        <v>1887758</v>
      </c>
      <c r="N454" t="str">
        <f>IF(LEN(telefony[[#This Row],[nr]])=8,telefony[[#This Row],[nr]],"")</f>
        <v/>
      </c>
      <c r="V454" s="22" t="s">
        <v>1686</v>
      </c>
      <c r="W454" s="9">
        <v>0</v>
      </c>
    </row>
    <row r="455" spans="1:23" x14ac:dyDescent="0.3">
      <c r="A455" s="9" t="s">
        <v>68</v>
      </c>
      <c r="B455" s="1">
        <v>42923</v>
      </c>
      <c r="C455" s="2">
        <v>0.44184027777777779</v>
      </c>
      <c r="D455" s="2">
        <v>0.44582175925925926</v>
      </c>
      <c r="E455">
        <f>DAY(telefony[[#This Row],[data]])</f>
        <v>7</v>
      </c>
      <c r="F455">
        <f>IF(LEN(telefony[[#This Row],[nr]])=8,1,0)</f>
        <v>0</v>
      </c>
      <c r="G455">
        <f>IF(LEN(telefony[[#This Row],[nr]])=7,1,0)</f>
        <v>1</v>
      </c>
      <c r="H455" s="9">
        <f>IF(LEN(telefony[[#This Row],[nr]])&gt;=10,1,0)</f>
        <v>0</v>
      </c>
      <c r="I455" s="9" t="s">
        <v>1372</v>
      </c>
      <c r="J455">
        <f>COUNTIF(telefony[nr],I455)</f>
        <v>1</v>
      </c>
      <c r="M455" t="str">
        <f>IF(LEN(telefony[[#This Row],[nr]])=7,telefony[[#This Row],[nr]],"")</f>
        <v>3505978</v>
      </c>
      <c r="N455" t="str">
        <f>IF(LEN(telefony[[#This Row],[nr]])=8,telefony[[#This Row],[nr]],"")</f>
        <v/>
      </c>
      <c r="V455" s="22" t="s">
        <v>1032</v>
      </c>
      <c r="W455" s="9">
        <v>0</v>
      </c>
    </row>
    <row r="456" spans="1:23" x14ac:dyDescent="0.3">
      <c r="A456" s="9" t="s">
        <v>392</v>
      </c>
      <c r="B456" s="1">
        <v>42923</v>
      </c>
      <c r="C456" s="2">
        <v>0.44543981481481482</v>
      </c>
      <c r="D456" s="2">
        <v>0.45271990740740742</v>
      </c>
      <c r="E456">
        <f>DAY(telefony[[#This Row],[data]])</f>
        <v>7</v>
      </c>
      <c r="F456">
        <f>IF(LEN(telefony[[#This Row],[nr]])=8,1,0)</f>
        <v>0</v>
      </c>
      <c r="G456">
        <f>IF(LEN(telefony[[#This Row],[nr]])=7,1,0)</f>
        <v>1</v>
      </c>
      <c r="H456" s="9">
        <f>IF(LEN(telefony[[#This Row],[nr]])&gt;=10,1,0)</f>
        <v>0</v>
      </c>
      <c r="I456" s="9" t="s">
        <v>1757</v>
      </c>
      <c r="J456">
        <f>COUNTIF(telefony[nr],I456)</f>
        <v>1</v>
      </c>
      <c r="M456" t="str">
        <f>IF(LEN(telefony[[#This Row],[nr]])=7,telefony[[#This Row],[nr]],"")</f>
        <v>4405604</v>
      </c>
      <c r="N456" t="str">
        <f>IF(LEN(telefony[[#This Row],[nr]])=8,telefony[[#This Row],[nr]],"")</f>
        <v/>
      </c>
      <c r="V456" s="22" t="s">
        <v>161</v>
      </c>
      <c r="W456" s="9">
        <v>0</v>
      </c>
    </row>
    <row r="457" spans="1:23" x14ac:dyDescent="0.3">
      <c r="A457" s="9" t="s">
        <v>393</v>
      </c>
      <c r="B457" s="1">
        <v>42923</v>
      </c>
      <c r="C457" s="2">
        <v>0.44775462962962964</v>
      </c>
      <c r="D457" s="2">
        <v>0.45450231481481479</v>
      </c>
      <c r="E457">
        <f>DAY(telefony[[#This Row],[data]])</f>
        <v>7</v>
      </c>
      <c r="F457">
        <f>IF(LEN(telefony[[#This Row],[nr]])=8,1,0)</f>
        <v>0</v>
      </c>
      <c r="G457">
        <f>IF(LEN(telefony[[#This Row],[nr]])=7,1,0)</f>
        <v>1</v>
      </c>
      <c r="H457" s="9">
        <f>IF(LEN(telefony[[#This Row],[nr]])&gt;=10,1,0)</f>
        <v>0</v>
      </c>
      <c r="I457" s="9" t="s">
        <v>537</v>
      </c>
      <c r="J457">
        <f>COUNTIF(telefony[nr],I457)</f>
        <v>1</v>
      </c>
      <c r="M457" t="str">
        <f>IF(LEN(telefony[[#This Row],[nr]])=7,telefony[[#This Row],[nr]],"")</f>
        <v>2327418</v>
      </c>
      <c r="N457" t="str">
        <f>IF(LEN(telefony[[#This Row],[nr]])=8,telefony[[#This Row],[nr]],"")</f>
        <v/>
      </c>
      <c r="V457" s="22" t="s">
        <v>118</v>
      </c>
      <c r="W457" s="9">
        <v>0</v>
      </c>
    </row>
    <row r="458" spans="1:23" x14ac:dyDescent="0.3">
      <c r="A458" s="9" t="s">
        <v>394</v>
      </c>
      <c r="B458" s="1">
        <v>42923</v>
      </c>
      <c r="C458" s="2">
        <v>0.44927083333333334</v>
      </c>
      <c r="D458" s="2">
        <v>0.45666666666666667</v>
      </c>
      <c r="E458">
        <f>DAY(telefony[[#This Row],[data]])</f>
        <v>7</v>
      </c>
      <c r="F458">
        <f>IF(LEN(telefony[[#This Row],[nr]])=8,1,0)</f>
        <v>0</v>
      </c>
      <c r="G458">
        <f>IF(LEN(telefony[[#This Row],[nr]])=7,1,0)</f>
        <v>1</v>
      </c>
      <c r="H458" s="9">
        <f>IF(LEN(telefony[[#This Row],[nr]])&gt;=10,1,0)</f>
        <v>0</v>
      </c>
      <c r="I458" s="9" t="s">
        <v>627</v>
      </c>
      <c r="J458">
        <f>COUNTIF(telefony[nr],I458)</f>
        <v>1</v>
      </c>
      <c r="M458" t="str">
        <f>IF(LEN(telefony[[#This Row],[nr]])=7,telefony[[#This Row],[nr]],"")</f>
        <v>5205087</v>
      </c>
      <c r="N458" t="str">
        <f>IF(LEN(telefony[[#This Row],[nr]])=8,telefony[[#This Row],[nr]],"")</f>
        <v/>
      </c>
      <c r="V458" s="22" t="s">
        <v>839</v>
      </c>
      <c r="W458" s="9">
        <v>0</v>
      </c>
    </row>
    <row r="459" spans="1:23" x14ac:dyDescent="0.3">
      <c r="A459" s="9" t="s">
        <v>395</v>
      </c>
      <c r="B459" s="1">
        <v>42923</v>
      </c>
      <c r="C459" s="2">
        <v>0.45091435185185186</v>
      </c>
      <c r="D459" s="2">
        <v>0.4586574074074074</v>
      </c>
      <c r="E459">
        <f>DAY(telefony[[#This Row],[data]])</f>
        <v>7</v>
      </c>
      <c r="F459">
        <f>IF(LEN(telefony[[#This Row],[nr]])=8,1,0)</f>
        <v>0</v>
      </c>
      <c r="G459">
        <f>IF(LEN(telefony[[#This Row],[nr]])=7,1,0)</f>
        <v>0</v>
      </c>
      <c r="H459" s="9">
        <f>IF(LEN(telefony[[#This Row],[nr]])&gt;=10,1,0)</f>
        <v>1</v>
      </c>
      <c r="I459" s="9" t="s">
        <v>1479</v>
      </c>
      <c r="J459">
        <f>COUNTIF(telefony[nr],I459)</f>
        <v>1</v>
      </c>
      <c r="M459" t="str">
        <f>IF(LEN(telefony[[#This Row],[nr]])=7,telefony[[#This Row],[nr]],"")</f>
        <v/>
      </c>
      <c r="N459" t="str">
        <f>IF(LEN(telefony[[#This Row],[nr]])=8,telefony[[#This Row],[nr]],"")</f>
        <v/>
      </c>
      <c r="V459" s="22" t="s">
        <v>1180</v>
      </c>
      <c r="W459" s="9">
        <v>0</v>
      </c>
    </row>
    <row r="460" spans="1:23" x14ac:dyDescent="0.3">
      <c r="A460" s="9" t="s">
        <v>396</v>
      </c>
      <c r="B460" s="1">
        <v>42923</v>
      </c>
      <c r="C460" s="2">
        <v>0.45416666666666666</v>
      </c>
      <c r="D460" s="2">
        <v>0.46155092592592595</v>
      </c>
      <c r="E460">
        <f>DAY(telefony[[#This Row],[data]])</f>
        <v>7</v>
      </c>
      <c r="F460">
        <f>IF(LEN(telefony[[#This Row],[nr]])=8,1,0)</f>
        <v>0</v>
      </c>
      <c r="G460">
        <f>IF(LEN(telefony[[#This Row],[nr]])=7,1,0)</f>
        <v>1</v>
      </c>
      <c r="H460" s="9">
        <f>IF(LEN(telefony[[#This Row],[nr]])&gt;=10,1,0)</f>
        <v>0</v>
      </c>
      <c r="I460" s="9" t="s">
        <v>698</v>
      </c>
      <c r="J460">
        <f>COUNTIF(telefony[nr],I460)</f>
        <v>1</v>
      </c>
      <c r="M460" t="str">
        <f>IF(LEN(telefony[[#This Row],[nr]])=7,telefony[[#This Row],[nr]],"")</f>
        <v>2722706</v>
      </c>
      <c r="N460" t="str">
        <f>IF(LEN(telefony[[#This Row],[nr]])=8,telefony[[#This Row],[nr]],"")</f>
        <v/>
      </c>
      <c r="V460" s="22" t="s">
        <v>1521</v>
      </c>
      <c r="W460" s="9">
        <v>0</v>
      </c>
    </row>
    <row r="461" spans="1:23" x14ac:dyDescent="0.3">
      <c r="A461" s="9" t="s">
        <v>397</v>
      </c>
      <c r="B461" s="1">
        <v>42923</v>
      </c>
      <c r="C461" s="2">
        <v>0.45950231481481479</v>
      </c>
      <c r="D461" s="2">
        <v>0.46091435185185187</v>
      </c>
      <c r="E461">
        <f>DAY(telefony[[#This Row],[data]])</f>
        <v>7</v>
      </c>
      <c r="F461">
        <f>IF(LEN(telefony[[#This Row],[nr]])=8,1,0)</f>
        <v>0</v>
      </c>
      <c r="G461">
        <f>IF(LEN(telefony[[#This Row],[nr]])=7,1,0)</f>
        <v>1</v>
      </c>
      <c r="H461" s="9">
        <f>IF(LEN(telefony[[#This Row],[nr]])&gt;=10,1,0)</f>
        <v>0</v>
      </c>
      <c r="I461" s="9" t="s">
        <v>1520</v>
      </c>
      <c r="J461">
        <f>COUNTIF(telefony[nr],I461)</f>
        <v>1</v>
      </c>
      <c r="M461" t="str">
        <f>IF(LEN(telefony[[#This Row],[nr]])=7,telefony[[#This Row],[nr]],"")</f>
        <v>3018218</v>
      </c>
      <c r="N461" t="str">
        <f>IF(LEN(telefony[[#This Row],[nr]])=8,telefony[[#This Row],[nr]],"")</f>
        <v/>
      </c>
      <c r="V461" s="22" t="s">
        <v>1177</v>
      </c>
      <c r="W461" s="9">
        <v>0</v>
      </c>
    </row>
    <row r="462" spans="1:23" x14ac:dyDescent="0.3">
      <c r="A462" s="9" t="s">
        <v>398</v>
      </c>
      <c r="B462" s="1">
        <v>42923</v>
      </c>
      <c r="C462" s="2">
        <v>0.45981481481481479</v>
      </c>
      <c r="D462" s="2">
        <v>0.46148148148148149</v>
      </c>
      <c r="E462">
        <f>DAY(telefony[[#This Row],[data]])</f>
        <v>7</v>
      </c>
      <c r="F462">
        <f>IF(LEN(telefony[[#This Row],[nr]])=8,1,0)</f>
        <v>0</v>
      </c>
      <c r="G462">
        <f>IF(LEN(telefony[[#This Row],[nr]])=7,1,0)</f>
        <v>1</v>
      </c>
      <c r="H462" s="9">
        <f>IF(LEN(telefony[[#This Row],[nr]])&gt;=10,1,0)</f>
        <v>0</v>
      </c>
      <c r="I462" s="9" t="s">
        <v>1612</v>
      </c>
      <c r="J462">
        <f>COUNTIF(telefony[nr],I462)</f>
        <v>1</v>
      </c>
      <c r="M462" t="str">
        <f>IF(LEN(telefony[[#This Row],[nr]])=7,telefony[[#This Row],[nr]],"")</f>
        <v>3765658</v>
      </c>
      <c r="N462" t="str">
        <f>IF(LEN(telefony[[#This Row],[nr]])=8,telefony[[#This Row],[nr]],"")</f>
        <v/>
      </c>
      <c r="V462" s="22" t="s">
        <v>745</v>
      </c>
      <c r="W462" s="9">
        <v>0</v>
      </c>
    </row>
    <row r="463" spans="1:23" x14ac:dyDescent="0.3">
      <c r="A463" s="9" t="s">
        <v>399</v>
      </c>
      <c r="B463" s="1">
        <v>42923</v>
      </c>
      <c r="C463" s="2">
        <v>0.46357638888888891</v>
      </c>
      <c r="D463" s="2">
        <v>0.46807870370370369</v>
      </c>
      <c r="E463">
        <f>DAY(telefony[[#This Row],[data]])</f>
        <v>7</v>
      </c>
      <c r="F463">
        <f>IF(LEN(telefony[[#This Row],[nr]])=8,1,0)</f>
        <v>1</v>
      </c>
      <c r="G463">
        <f>IF(LEN(telefony[[#This Row],[nr]])=7,1,0)</f>
        <v>0</v>
      </c>
      <c r="H463" s="9">
        <f>IF(LEN(telefony[[#This Row],[nr]])&gt;=10,1,0)</f>
        <v>0</v>
      </c>
      <c r="I463" s="9" t="s">
        <v>1706</v>
      </c>
      <c r="J463">
        <f>COUNTIF(telefony[nr],I463)</f>
        <v>1</v>
      </c>
      <c r="M463" t="str">
        <f>IF(LEN(telefony[[#This Row],[nr]])=7,telefony[[#This Row],[nr]],"")</f>
        <v/>
      </c>
      <c r="N463" t="str">
        <f>IF(LEN(telefony[[#This Row],[nr]])=8,telefony[[#This Row],[nr]],"")</f>
        <v>43109897</v>
      </c>
      <c r="V463" s="22" t="s">
        <v>366</v>
      </c>
      <c r="W463" s="9">
        <v>0</v>
      </c>
    </row>
    <row r="464" spans="1:23" x14ac:dyDescent="0.3">
      <c r="A464" s="9" t="s">
        <v>126</v>
      </c>
      <c r="B464" s="1">
        <v>42923</v>
      </c>
      <c r="C464" s="2">
        <v>0.46891203703703704</v>
      </c>
      <c r="D464" s="2">
        <v>0.47209490740740739</v>
      </c>
      <c r="E464">
        <f>DAY(telefony[[#This Row],[data]])</f>
        <v>7</v>
      </c>
      <c r="F464">
        <f>IF(LEN(telefony[[#This Row],[nr]])=8,1,0)</f>
        <v>0</v>
      </c>
      <c r="G464">
        <f>IF(LEN(telefony[[#This Row],[nr]])=7,1,0)</f>
        <v>1</v>
      </c>
      <c r="H464" s="9">
        <f>IF(LEN(telefony[[#This Row],[nr]])&gt;=10,1,0)</f>
        <v>0</v>
      </c>
      <c r="I464" s="9" t="s">
        <v>1337</v>
      </c>
      <c r="J464">
        <f>COUNTIF(telefony[nr],I464)</f>
        <v>1</v>
      </c>
      <c r="M464" t="str">
        <f>IF(LEN(telefony[[#This Row],[nr]])=7,telefony[[#This Row],[nr]],"")</f>
        <v>3178616</v>
      </c>
      <c r="N464" t="str">
        <f>IF(LEN(telefony[[#This Row],[nr]])=8,telefony[[#This Row],[nr]],"")</f>
        <v/>
      </c>
      <c r="V464" s="22" t="s">
        <v>1163</v>
      </c>
      <c r="W464" s="9">
        <v>0</v>
      </c>
    </row>
    <row r="465" spans="1:23" x14ac:dyDescent="0.3">
      <c r="A465" s="9" t="s">
        <v>400</v>
      </c>
      <c r="B465" s="1">
        <v>42923</v>
      </c>
      <c r="C465" s="2">
        <v>0.47127314814814814</v>
      </c>
      <c r="D465" s="2">
        <v>0.47475694444444444</v>
      </c>
      <c r="E465">
        <f>DAY(telefony[[#This Row],[data]])</f>
        <v>7</v>
      </c>
      <c r="F465">
        <f>IF(LEN(telefony[[#This Row],[nr]])=8,1,0)</f>
        <v>1</v>
      </c>
      <c r="G465">
        <f>IF(LEN(telefony[[#This Row],[nr]])=7,1,0)</f>
        <v>0</v>
      </c>
      <c r="H465" s="9">
        <f>IF(LEN(telefony[[#This Row],[nr]])&gt;=10,1,0)</f>
        <v>0</v>
      </c>
      <c r="I465" s="9" t="s">
        <v>823</v>
      </c>
      <c r="J465">
        <f>COUNTIF(telefony[nr],I465)</f>
        <v>1</v>
      </c>
      <c r="M465" t="str">
        <f>IF(LEN(telefony[[#This Row],[nr]])=7,telefony[[#This Row],[nr]],"")</f>
        <v/>
      </c>
      <c r="N465" t="str">
        <f>IF(LEN(telefony[[#This Row],[nr]])=8,telefony[[#This Row],[nr]],"")</f>
        <v>71207090</v>
      </c>
      <c r="V465" s="22" t="s">
        <v>478</v>
      </c>
      <c r="W465" s="9">
        <v>0</v>
      </c>
    </row>
    <row r="466" spans="1:23" x14ac:dyDescent="0.3">
      <c r="A466" s="9" t="s">
        <v>401</v>
      </c>
      <c r="B466" s="1">
        <v>42923</v>
      </c>
      <c r="C466" s="2">
        <v>0.47285879629629629</v>
      </c>
      <c r="D466" s="2">
        <v>0.47479166666666667</v>
      </c>
      <c r="E466">
        <f>DAY(telefony[[#This Row],[data]])</f>
        <v>7</v>
      </c>
      <c r="F466">
        <f>IF(LEN(telefony[[#This Row],[nr]])=8,1,0)</f>
        <v>0</v>
      </c>
      <c r="G466">
        <f>IF(LEN(telefony[[#This Row],[nr]])=7,1,0)</f>
        <v>1</v>
      </c>
      <c r="H466" s="9">
        <f>IF(LEN(telefony[[#This Row],[nr]])&gt;=10,1,0)</f>
        <v>0</v>
      </c>
      <c r="I466" s="9" t="s">
        <v>1051</v>
      </c>
      <c r="J466">
        <f>COUNTIF(telefony[nr],I466)</f>
        <v>1</v>
      </c>
      <c r="M466" t="str">
        <f>IF(LEN(telefony[[#This Row],[nr]])=7,telefony[[#This Row],[nr]],"")</f>
        <v>3465997</v>
      </c>
      <c r="N466" t="str">
        <f>IF(LEN(telefony[[#This Row],[nr]])=8,telefony[[#This Row],[nr]],"")</f>
        <v/>
      </c>
      <c r="V466" s="22" t="s">
        <v>209</v>
      </c>
      <c r="W466" s="9">
        <v>0</v>
      </c>
    </row>
    <row r="467" spans="1:23" x14ac:dyDescent="0.3">
      <c r="A467" s="9" t="s">
        <v>402</v>
      </c>
      <c r="B467" s="1">
        <v>42923</v>
      </c>
      <c r="C467" s="2">
        <v>0.47409722222222223</v>
      </c>
      <c r="D467" s="2">
        <v>0.48534722222222221</v>
      </c>
      <c r="E467">
        <f>DAY(telefony[[#This Row],[data]])</f>
        <v>7</v>
      </c>
      <c r="F467">
        <f>IF(LEN(telefony[[#This Row],[nr]])=8,1,0)</f>
        <v>1</v>
      </c>
      <c r="G467">
        <f>IF(LEN(telefony[[#This Row],[nr]])=7,1,0)</f>
        <v>0</v>
      </c>
      <c r="H467" s="9">
        <f>IF(LEN(telefony[[#This Row],[nr]])&gt;=10,1,0)</f>
        <v>0</v>
      </c>
      <c r="I467" s="9" t="s">
        <v>108</v>
      </c>
      <c r="J467">
        <f>COUNTIF(telefony[nr],I467)</f>
        <v>1</v>
      </c>
      <c r="M467" t="str">
        <f>IF(LEN(telefony[[#This Row],[nr]])=7,telefony[[#This Row],[nr]],"")</f>
        <v/>
      </c>
      <c r="N467" t="str">
        <f>IF(LEN(telefony[[#This Row],[nr]])=8,telefony[[#This Row],[nr]],"")</f>
        <v>17490780</v>
      </c>
      <c r="V467" s="22" t="s">
        <v>126</v>
      </c>
      <c r="W467" s="9">
        <v>0</v>
      </c>
    </row>
    <row r="468" spans="1:23" x14ac:dyDescent="0.3">
      <c r="A468" s="9" t="s">
        <v>403</v>
      </c>
      <c r="B468" s="1">
        <v>42923</v>
      </c>
      <c r="C468" s="2">
        <v>0.47561342592592593</v>
      </c>
      <c r="D468" s="2">
        <v>0.47950231481481481</v>
      </c>
      <c r="E468">
        <f>DAY(telefony[[#This Row],[data]])</f>
        <v>7</v>
      </c>
      <c r="F468">
        <f>IF(LEN(telefony[[#This Row],[nr]])=8,1,0)</f>
        <v>0</v>
      </c>
      <c r="G468">
        <f>IF(LEN(telefony[[#This Row],[nr]])=7,1,0)</f>
        <v>1</v>
      </c>
      <c r="H468" s="9">
        <f>IF(LEN(telefony[[#This Row],[nr]])&gt;=10,1,0)</f>
        <v>0</v>
      </c>
      <c r="I468" s="9" t="s">
        <v>213</v>
      </c>
      <c r="J468">
        <f>COUNTIF(telefony[nr],I468)</f>
        <v>1</v>
      </c>
      <c r="M468" t="str">
        <f>IF(LEN(telefony[[#This Row],[nr]])=7,telefony[[#This Row],[nr]],"")</f>
        <v>9805082</v>
      </c>
      <c r="N468" t="str">
        <f>IF(LEN(telefony[[#This Row],[nr]])=8,telefony[[#This Row],[nr]],"")</f>
        <v/>
      </c>
      <c r="V468" s="22" t="s">
        <v>613</v>
      </c>
      <c r="W468" s="9">
        <v>0</v>
      </c>
    </row>
    <row r="469" spans="1:23" x14ac:dyDescent="0.3">
      <c r="A469" s="9" t="s">
        <v>404</v>
      </c>
      <c r="B469" s="1">
        <v>42923</v>
      </c>
      <c r="C469" s="2">
        <v>0.4788425925925926</v>
      </c>
      <c r="D469" s="2">
        <v>0.48685185185185187</v>
      </c>
      <c r="E469">
        <f>DAY(telefony[[#This Row],[data]])</f>
        <v>7</v>
      </c>
      <c r="F469">
        <f>IF(LEN(telefony[[#This Row],[nr]])=8,1,0)</f>
        <v>0</v>
      </c>
      <c r="G469">
        <f>IF(LEN(telefony[[#This Row],[nr]])=7,1,0)</f>
        <v>1</v>
      </c>
      <c r="H469" s="9">
        <f>IF(LEN(telefony[[#This Row],[nr]])&gt;=10,1,0)</f>
        <v>0</v>
      </c>
      <c r="I469" s="9" t="s">
        <v>1675</v>
      </c>
      <c r="J469">
        <f>COUNTIF(telefony[nr],I469)</f>
        <v>1</v>
      </c>
      <c r="M469" t="str">
        <f>IF(LEN(telefony[[#This Row],[nr]])=7,telefony[[#This Row],[nr]],"")</f>
        <v>6333547</v>
      </c>
      <c r="N469" t="str">
        <f>IF(LEN(telefony[[#This Row],[nr]])=8,telefony[[#This Row],[nr]],"")</f>
        <v/>
      </c>
      <c r="V469" s="22" t="s">
        <v>1564</v>
      </c>
      <c r="W469" s="9">
        <v>0</v>
      </c>
    </row>
    <row r="470" spans="1:23" x14ac:dyDescent="0.3">
      <c r="A470" s="9" t="s">
        <v>405</v>
      </c>
      <c r="B470" s="1">
        <v>42923</v>
      </c>
      <c r="C470" s="2">
        <v>0.48380787037037037</v>
      </c>
      <c r="D470" s="2">
        <v>0.49267361111111113</v>
      </c>
      <c r="E470">
        <f>DAY(telefony[[#This Row],[data]])</f>
        <v>7</v>
      </c>
      <c r="F470">
        <f>IF(LEN(telefony[[#This Row],[nr]])=8,1,0)</f>
        <v>0</v>
      </c>
      <c r="G470">
        <f>IF(LEN(telefony[[#This Row],[nr]])=7,1,0)</f>
        <v>1</v>
      </c>
      <c r="H470" s="9">
        <f>IF(LEN(telefony[[#This Row],[nr]])&gt;=10,1,0)</f>
        <v>0</v>
      </c>
      <c r="I470" s="9" t="s">
        <v>500</v>
      </c>
      <c r="J470">
        <f>COUNTIF(telefony[nr],I470)</f>
        <v>1</v>
      </c>
      <c r="M470" t="str">
        <f>IF(LEN(telefony[[#This Row],[nr]])=7,telefony[[#This Row],[nr]],"")</f>
        <v>8424969</v>
      </c>
      <c r="N470" t="str">
        <f>IF(LEN(telefony[[#This Row],[nr]])=8,telefony[[#This Row],[nr]],"")</f>
        <v/>
      </c>
      <c r="V470" s="22" t="s">
        <v>1449</v>
      </c>
      <c r="W470" s="9">
        <v>0</v>
      </c>
    </row>
    <row r="471" spans="1:23" x14ac:dyDescent="0.3">
      <c r="A471" s="9" t="s">
        <v>406</v>
      </c>
      <c r="B471" s="1">
        <v>42923</v>
      </c>
      <c r="C471" s="2">
        <v>0.48699074074074072</v>
      </c>
      <c r="D471" s="2">
        <v>0.48884259259259261</v>
      </c>
      <c r="E471">
        <f>DAY(telefony[[#This Row],[data]])</f>
        <v>7</v>
      </c>
      <c r="F471">
        <f>IF(LEN(telefony[[#This Row],[nr]])=8,1,0)</f>
        <v>1</v>
      </c>
      <c r="G471">
        <f>IF(LEN(telefony[[#This Row],[nr]])=7,1,0)</f>
        <v>0</v>
      </c>
      <c r="H471" s="9">
        <f>IF(LEN(telefony[[#This Row],[nr]])&gt;=10,1,0)</f>
        <v>0</v>
      </c>
      <c r="I471" s="9" t="s">
        <v>1550</v>
      </c>
      <c r="J471">
        <f>COUNTIF(telefony[nr],I471)</f>
        <v>1</v>
      </c>
      <c r="M471" t="str">
        <f>IF(LEN(telefony[[#This Row],[nr]])=7,telefony[[#This Row],[nr]],"")</f>
        <v/>
      </c>
      <c r="N471" t="str">
        <f>IF(LEN(telefony[[#This Row],[nr]])=8,telefony[[#This Row],[nr]],"")</f>
        <v>41210751</v>
      </c>
      <c r="V471" s="22" t="s">
        <v>754</v>
      </c>
      <c r="W471" s="9">
        <v>0</v>
      </c>
    </row>
    <row r="472" spans="1:23" x14ac:dyDescent="0.3">
      <c r="A472" s="9" t="s">
        <v>180</v>
      </c>
      <c r="B472" s="1">
        <v>42923</v>
      </c>
      <c r="C472" s="2">
        <v>0.49206018518518518</v>
      </c>
      <c r="D472" s="2">
        <v>0.50086805555555558</v>
      </c>
      <c r="E472">
        <f>DAY(telefony[[#This Row],[data]])</f>
        <v>7</v>
      </c>
      <c r="F472">
        <f>IF(LEN(telefony[[#This Row],[nr]])=8,1,0)</f>
        <v>0</v>
      </c>
      <c r="G472">
        <f>IF(LEN(telefony[[#This Row],[nr]])=7,1,0)</f>
        <v>1</v>
      </c>
      <c r="H472" s="9">
        <f>IF(LEN(telefony[[#This Row],[nr]])&gt;=10,1,0)</f>
        <v>0</v>
      </c>
      <c r="I472" s="9" t="s">
        <v>256</v>
      </c>
      <c r="J472">
        <f>COUNTIF(telefony[nr],I472)</f>
        <v>1</v>
      </c>
      <c r="M472" t="str">
        <f>IF(LEN(telefony[[#This Row],[nr]])=7,telefony[[#This Row],[nr]],"")</f>
        <v>9321082</v>
      </c>
      <c r="N472" t="str">
        <f>IF(LEN(telefony[[#This Row],[nr]])=8,telefony[[#This Row],[nr]],"")</f>
        <v/>
      </c>
      <c r="V472" s="22" t="s">
        <v>571</v>
      </c>
      <c r="W472" s="9">
        <v>0</v>
      </c>
    </row>
    <row r="473" spans="1:23" x14ac:dyDescent="0.3">
      <c r="A473" s="9" t="s">
        <v>407</v>
      </c>
      <c r="B473" s="1">
        <v>42923</v>
      </c>
      <c r="C473" s="2">
        <v>0.49668981481481483</v>
      </c>
      <c r="D473" s="2">
        <v>0.50266203703703705</v>
      </c>
      <c r="E473">
        <f>DAY(telefony[[#This Row],[data]])</f>
        <v>7</v>
      </c>
      <c r="F473">
        <f>IF(LEN(telefony[[#This Row],[nr]])=8,1,0)</f>
        <v>1</v>
      </c>
      <c r="G473">
        <f>IF(LEN(telefony[[#This Row],[nr]])=7,1,0)</f>
        <v>0</v>
      </c>
      <c r="H473" s="9">
        <f>IF(LEN(telefony[[#This Row],[nr]])&gt;=10,1,0)</f>
        <v>0</v>
      </c>
      <c r="I473" s="9" t="s">
        <v>1469</v>
      </c>
      <c r="J473">
        <f>COUNTIF(telefony[nr],I473)</f>
        <v>1</v>
      </c>
      <c r="M473" t="str">
        <f>IF(LEN(telefony[[#This Row],[nr]])=7,telefony[[#This Row],[nr]],"")</f>
        <v/>
      </c>
      <c r="N473" t="str">
        <f>IF(LEN(telefony[[#This Row],[nr]])=8,telefony[[#This Row],[nr]],"")</f>
        <v>80907155</v>
      </c>
      <c r="V473" s="22" t="s">
        <v>1475</v>
      </c>
      <c r="W473" s="9">
        <v>0</v>
      </c>
    </row>
    <row r="474" spans="1:23" x14ac:dyDescent="0.3">
      <c r="A474" s="9" t="s">
        <v>408</v>
      </c>
      <c r="B474" s="1">
        <v>42923</v>
      </c>
      <c r="C474" s="2">
        <v>0.50232638888888892</v>
      </c>
      <c r="D474" s="2">
        <v>0.50351851851851848</v>
      </c>
      <c r="E474">
        <f>DAY(telefony[[#This Row],[data]])</f>
        <v>7</v>
      </c>
      <c r="F474">
        <f>IF(LEN(telefony[[#This Row],[nr]])=8,1,0)</f>
        <v>1</v>
      </c>
      <c r="G474">
        <f>IF(LEN(telefony[[#This Row],[nr]])=7,1,0)</f>
        <v>0</v>
      </c>
      <c r="H474" s="9">
        <f>IF(LEN(telefony[[#This Row],[nr]])&gt;=10,1,0)</f>
        <v>0</v>
      </c>
      <c r="I474" s="9" t="s">
        <v>1255</v>
      </c>
      <c r="J474">
        <f>COUNTIF(telefony[nr],I474)</f>
        <v>1</v>
      </c>
      <c r="M474" t="str">
        <f>IF(LEN(telefony[[#This Row],[nr]])=7,telefony[[#This Row],[nr]],"")</f>
        <v/>
      </c>
      <c r="N474" t="str">
        <f>IF(LEN(telefony[[#This Row],[nr]])=8,telefony[[#This Row],[nr]],"")</f>
        <v>16303399</v>
      </c>
      <c r="V474" s="22" t="s">
        <v>1624</v>
      </c>
      <c r="W474" s="9">
        <v>0</v>
      </c>
    </row>
    <row r="475" spans="1:23" x14ac:dyDescent="0.3">
      <c r="A475" s="9" t="s">
        <v>409</v>
      </c>
      <c r="B475" s="1">
        <v>42923</v>
      </c>
      <c r="C475" s="2">
        <v>0.50498842592592597</v>
      </c>
      <c r="D475" s="2">
        <v>0.50807870370370367</v>
      </c>
      <c r="E475">
        <f>DAY(telefony[[#This Row],[data]])</f>
        <v>7</v>
      </c>
      <c r="F475">
        <f>IF(LEN(telefony[[#This Row],[nr]])=8,1,0)</f>
        <v>0</v>
      </c>
      <c r="G475">
        <f>IF(LEN(telefony[[#This Row],[nr]])=7,1,0)</f>
        <v>1</v>
      </c>
      <c r="H475" s="9">
        <f>IF(LEN(telefony[[#This Row],[nr]])&gt;=10,1,0)</f>
        <v>0</v>
      </c>
      <c r="I475" s="9" t="s">
        <v>1677</v>
      </c>
      <c r="J475">
        <f>COUNTIF(telefony[nr],I475)</f>
        <v>1</v>
      </c>
      <c r="M475" t="str">
        <f>IF(LEN(telefony[[#This Row],[nr]])=7,telefony[[#This Row],[nr]],"")</f>
        <v>7841442</v>
      </c>
      <c r="N475" t="str">
        <f>IF(LEN(telefony[[#This Row],[nr]])=8,telefony[[#This Row],[nr]],"")</f>
        <v/>
      </c>
      <c r="V475" s="22" t="s">
        <v>773</v>
      </c>
      <c r="W475" s="9">
        <v>0</v>
      </c>
    </row>
    <row r="476" spans="1:23" x14ac:dyDescent="0.3">
      <c r="A476" s="9" t="s">
        <v>410</v>
      </c>
      <c r="B476" s="1">
        <v>42923</v>
      </c>
      <c r="C476" s="2">
        <v>0.50883101851851853</v>
      </c>
      <c r="D476" s="2">
        <v>0.50998842592592597</v>
      </c>
      <c r="E476">
        <f>DAY(telefony[[#This Row],[data]])</f>
        <v>7</v>
      </c>
      <c r="F476">
        <f>IF(LEN(telefony[[#This Row],[nr]])=8,1,0)</f>
        <v>0</v>
      </c>
      <c r="G476">
        <f>IF(LEN(telefony[[#This Row],[nr]])=7,1,0)</f>
        <v>1</v>
      </c>
      <c r="H476" s="9">
        <f>IF(LEN(telefony[[#This Row],[nr]])&gt;=10,1,0)</f>
        <v>0</v>
      </c>
      <c r="I476" s="9" t="s">
        <v>1685</v>
      </c>
      <c r="J476">
        <f>COUNTIF(telefony[nr],I476)</f>
        <v>1</v>
      </c>
      <c r="M476" t="str">
        <f>IF(LEN(telefony[[#This Row],[nr]])=7,telefony[[#This Row],[nr]],"")</f>
        <v>5512237</v>
      </c>
      <c r="N476" t="str">
        <f>IF(LEN(telefony[[#This Row],[nr]])=8,telefony[[#This Row],[nr]],"")</f>
        <v/>
      </c>
      <c r="V476" s="22" t="s">
        <v>330</v>
      </c>
      <c r="W476" s="9">
        <v>0</v>
      </c>
    </row>
    <row r="477" spans="1:23" x14ac:dyDescent="0.3">
      <c r="A477" s="9" t="s">
        <v>411</v>
      </c>
      <c r="B477" s="1">
        <v>42923</v>
      </c>
      <c r="C477" s="2">
        <v>0.51253472222222218</v>
      </c>
      <c r="D477" s="2">
        <v>0.51974537037037039</v>
      </c>
      <c r="E477">
        <f>DAY(telefony[[#This Row],[data]])</f>
        <v>7</v>
      </c>
      <c r="F477">
        <f>IF(LEN(telefony[[#This Row],[nr]])=8,1,0)</f>
        <v>0</v>
      </c>
      <c r="G477">
        <f>IF(LEN(telefony[[#This Row],[nr]])=7,1,0)</f>
        <v>1</v>
      </c>
      <c r="H477" s="9">
        <f>IF(LEN(telefony[[#This Row],[nr]])&gt;=10,1,0)</f>
        <v>0</v>
      </c>
      <c r="I477" s="9" t="s">
        <v>1697</v>
      </c>
      <c r="J477">
        <f>COUNTIF(telefony[nr],I477)</f>
        <v>1</v>
      </c>
      <c r="M477" t="str">
        <f>IF(LEN(telefony[[#This Row],[nr]])=7,telefony[[#This Row],[nr]],"")</f>
        <v>2557668</v>
      </c>
      <c r="N477" t="str">
        <f>IF(LEN(telefony[[#This Row],[nr]])=8,telefony[[#This Row],[nr]],"")</f>
        <v/>
      </c>
      <c r="V477" s="22" t="s">
        <v>1729</v>
      </c>
      <c r="W477" s="9">
        <v>0</v>
      </c>
    </row>
    <row r="478" spans="1:23" x14ac:dyDescent="0.3">
      <c r="A478" s="9" t="s">
        <v>412</v>
      </c>
      <c r="B478" s="1">
        <v>42923</v>
      </c>
      <c r="C478" s="2">
        <v>0.51744212962962965</v>
      </c>
      <c r="D478" s="2">
        <v>0.52157407407407408</v>
      </c>
      <c r="E478">
        <f>DAY(telefony[[#This Row],[data]])</f>
        <v>7</v>
      </c>
      <c r="F478">
        <f>IF(LEN(telefony[[#This Row],[nr]])=8,1,0)</f>
        <v>0</v>
      </c>
      <c r="G478">
        <f>IF(LEN(telefony[[#This Row],[nr]])=7,1,0)</f>
        <v>1</v>
      </c>
      <c r="H478" s="9">
        <f>IF(LEN(telefony[[#This Row],[nr]])&gt;=10,1,0)</f>
        <v>0</v>
      </c>
      <c r="I478" s="9" t="s">
        <v>639</v>
      </c>
      <c r="J478">
        <f>COUNTIF(telefony[nr],I478)</f>
        <v>1</v>
      </c>
      <c r="M478" t="str">
        <f>IF(LEN(telefony[[#This Row],[nr]])=7,telefony[[#This Row],[nr]],"")</f>
        <v>4469748</v>
      </c>
      <c r="N478" t="str">
        <f>IF(LEN(telefony[[#This Row],[nr]])=8,telefony[[#This Row],[nr]],"")</f>
        <v/>
      </c>
      <c r="V478" s="22" t="s">
        <v>808</v>
      </c>
      <c r="W478" s="9">
        <v>0</v>
      </c>
    </row>
    <row r="479" spans="1:23" x14ac:dyDescent="0.3">
      <c r="A479" s="9" t="s">
        <v>413</v>
      </c>
      <c r="B479" s="1">
        <v>42923</v>
      </c>
      <c r="C479" s="2">
        <v>0.51883101851851854</v>
      </c>
      <c r="D479" s="2">
        <v>0.52545138888888887</v>
      </c>
      <c r="E479">
        <f>DAY(telefony[[#This Row],[data]])</f>
        <v>7</v>
      </c>
      <c r="F479">
        <f>IF(LEN(telefony[[#This Row],[nr]])=8,1,0)</f>
        <v>0</v>
      </c>
      <c r="G479">
        <f>IF(LEN(telefony[[#This Row],[nr]])=7,1,0)</f>
        <v>1</v>
      </c>
      <c r="H479" s="9">
        <f>IF(LEN(telefony[[#This Row],[nr]])&gt;=10,1,0)</f>
        <v>0</v>
      </c>
      <c r="I479" s="9" t="s">
        <v>328</v>
      </c>
      <c r="J479">
        <f>COUNTIF(telefony[nr],I479)</f>
        <v>1</v>
      </c>
      <c r="M479" t="str">
        <f>IF(LEN(telefony[[#This Row],[nr]])=7,telefony[[#This Row],[nr]],"")</f>
        <v>7773546</v>
      </c>
      <c r="N479" t="str">
        <f>IF(LEN(telefony[[#This Row],[nr]])=8,telefony[[#This Row],[nr]],"")</f>
        <v/>
      </c>
      <c r="V479" s="22" t="s">
        <v>1778</v>
      </c>
      <c r="W479" s="9">
        <v>0</v>
      </c>
    </row>
    <row r="480" spans="1:23" x14ac:dyDescent="0.3">
      <c r="A480" s="9" t="s">
        <v>414</v>
      </c>
      <c r="B480" s="1">
        <v>42923</v>
      </c>
      <c r="C480" s="2">
        <v>0.52357638888888891</v>
      </c>
      <c r="D480" s="2">
        <v>0.53096064814814814</v>
      </c>
      <c r="E480">
        <f>DAY(telefony[[#This Row],[data]])</f>
        <v>7</v>
      </c>
      <c r="F480">
        <f>IF(LEN(telefony[[#This Row],[nr]])=8,1,0)</f>
        <v>0</v>
      </c>
      <c r="G480">
        <f>IF(LEN(telefony[[#This Row],[nr]])=7,1,0)</f>
        <v>1</v>
      </c>
      <c r="H480" s="9">
        <f>IF(LEN(telefony[[#This Row],[nr]])&gt;=10,1,0)</f>
        <v>0</v>
      </c>
      <c r="I480" s="9" t="s">
        <v>1312</v>
      </c>
      <c r="J480">
        <f>COUNTIF(telefony[nr],I480)</f>
        <v>1</v>
      </c>
      <c r="M480" t="str">
        <f>IF(LEN(telefony[[#This Row],[nr]])=7,telefony[[#This Row],[nr]],"")</f>
        <v>9521805</v>
      </c>
      <c r="N480" t="str">
        <f>IF(LEN(telefony[[#This Row],[nr]])=8,telefony[[#This Row],[nr]],"")</f>
        <v/>
      </c>
      <c r="V480" s="22" t="s">
        <v>1590</v>
      </c>
      <c r="W480" s="9">
        <v>0</v>
      </c>
    </row>
    <row r="481" spans="1:23" x14ac:dyDescent="0.3">
      <c r="A481" s="9" t="s">
        <v>415</v>
      </c>
      <c r="B481" s="1">
        <v>42923</v>
      </c>
      <c r="C481" s="2">
        <v>0.52484953703703707</v>
      </c>
      <c r="D481" s="2">
        <v>0.53331018518518514</v>
      </c>
      <c r="E481">
        <f>DAY(telefony[[#This Row],[data]])</f>
        <v>7</v>
      </c>
      <c r="F481">
        <f>IF(LEN(telefony[[#This Row],[nr]])=8,1,0)</f>
        <v>0</v>
      </c>
      <c r="G481">
        <f>IF(LEN(telefony[[#This Row],[nr]])=7,1,0)</f>
        <v>1</v>
      </c>
      <c r="H481" s="9">
        <f>IF(LEN(telefony[[#This Row],[nr]])&gt;=10,1,0)</f>
        <v>0</v>
      </c>
      <c r="I481" s="9" t="s">
        <v>1290</v>
      </c>
      <c r="J481">
        <f>COUNTIF(telefony[nr],I481)</f>
        <v>1</v>
      </c>
      <c r="M481" t="str">
        <f>IF(LEN(telefony[[#This Row],[nr]])=7,telefony[[#This Row],[nr]],"")</f>
        <v>1640140</v>
      </c>
      <c r="N481" t="str">
        <f>IF(LEN(telefony[[#This Row],[nr]])=8,telefony[[#This Row],[nr]],"")</f>
        <v/>
      </c>
      <c r="V481" s="22" t="s">
        <v>645</v>
      </c>
      <c r="W481" s="9">
        <v>0</v>
      </c>
    </row>
    <row r="482" spans="1:23" x14ac:dyDescent="0.3">
      <c r="A482" s="9" t="s">
        <v>416</v>
      </c>
      <c r="B482" s="1">
        <v>42923</v>
      </c>
      <c r="C482" s="2">
        <v>0.52690972222222221</v>
      </c>
      <c r="D482" s="2">
        <v>0.53266203703703707</v>
      </c>
      <c r="E482">
        <f>DAY(telefony[[#This Row],[data]])</f>
        <v>7</v>
      </c>
      <c r="F482">
        <f>IF(LEN(telefony[[#This Row],[nr]])=8,1,0)</f>
        <v>0</v>
      </c>
      <c r="G482">
        <f>IF(LEN(telefony[[#This Row],[nr]])=7,1,0)</f>
        <v>1</v>
      </c>
      <c r="H482" s="9">
        <f>IF(LEN(telefony[[#This Row],[nr]])&gt;=10,1,0)</f>
        <v>0</v>
      </c>
      <c r="I482" s="9" t="s">
        <v>631</v>
      </c>
      <c r="J482">
        <f>COUNTIF(telefony[nr],I482)</f>
        <v>1</v>
      </c>
      <c r="M482" t="str">
        <f>IF(LEN(telefony[[#This Row],[nr]])=7,telefony[[#This Row],[nr]],"")</f>
        <v>5415372</v>
      </c>
      <c r="N482" t="str">
        <f>IF(LEN(telefony[[#This Row],[nr]])=8,telefony[[#This Row],[nr]],"")</f>
        <v/>
      </c>
      <c r="V482" s="22" t="s">
        <v>515</v>
      </c>
      <c r="W482" s="9">
        <v>0</v>
      </c>
    </row>
    <row r="483" spans="1:23" x14ac:dyDescent="0.3">
      <c r="A483" s="9" t="s">
        <v>417</v>
      </c>
      <c r="B483" s="1">
        <v>42923</v>
      </c>
      <c r="C483" s="2">
        <v>0.52921296296296294</v>
      </c>
      <c r="D483" s="2">
        <v>0.53706018518518517</v>
      </c>
      <c r="E483">
        <f>DAY(telefony[[#This Row],[data]])</f>
        <v>7</v>
      </c>
      <c r="F483">
        <f>IF(LEN(telefony[[#This Row],[nr]])=8,1,0)</f>
        <v>1</v>
      </c>
      <c r="G483">
        <f>IF(LEN(telefony[[#This Row],[nr]])=7,1,0)</f>
        <v>0</v>
      </c>
      <c r="H483" s="9">
        <f>IF(LEN(telefony[[#This Row],[nr]])&gt;=10,1,0)</f>
        <v>0</v>
      </c>
      <c r="I483" s="9" t="s">
        <v>1446</v>
      </c>
      <c r="J483">
        <f>COUNTIF(telefony[nr],I483)</f>
        <v>1</v>
      </c>
      <c r="M483" t="str">
        <f>IF(LEN(telefony[[#This Row],[nr]])=7,telefony[[#This Row],[nr]],"")</f>
        <v/>
      </c>
      <c r="N483" t="str">
        <f>IF(LEN(telefony[[#This Row],[nr]])=8,telefony[[#This Row],[nr]],"")</f>
        <v>23504109</v>
      </c>
      <c r="V483" s="22" t="s">
        <v>1788</v>
      </c>
      <c r="W483" s="9">
        <v>0</v>
      </c>
    </row>
    <row r="484" spans="1:23" x14ac:dyDescent="0.3">
      <c r="A484" s="9" t="s">
        <v>418</v>
      </c>
      <c r="B484" s="1">
        <v>42923</v>
      </c>
      <c r="C484" s="2">
        <v>0.52964120370370371</v>
      </c>
      <c r="D484" s="2">
        <v>0.53607638888888887</v>
      </c>
      <c r="E484">
        <f>DAY(telefony[[#This Row],[data]])</f>
        <v>7</v>
      </c>
      <c r="F484">
        <f>IF(LEN(telefony[[#This Row],[nr]])=8,1,0)</f>
        <v>0</v>
      </c>
      <c r="G484">
        <f>IF(LEN(telefony[[#This Row],[nr]])=7,1,0)</f>
        <v>1</v>
      </c>
      <c r="H484" s="9">
        <f>IF(LEN(telefony[[#This Row],[nr]])&gt;=10,1,0)</f>
        <v>0</v>
      </c>
      <c r="I484" s="9" t="s">
        <v>1421</v>
      </c>
      <c r="J484">
        <f>COUNTIF(telefony[nr],I484)</f>
        <v>1</v>
      </c>
      <c r="M484" t="str">
        <f>IF(LEN(telefony[[#This Row],[nr]])=7,telefony[[#This Row],[nr]],"")</f>
        <v>7914439</v>
      </c>
      <c r="N484" t="str">
        <f>IF(LEN(telefony[[#This Row],[nr]])=8,telefony[[#This Row],[nr]],"")</f>
        <v/>
      </c>
      <c r="V484" s="22" t="s">
        <v>1286</v>
      </c>
      <c r="W484" s="9">
        <v>0</v>
      </c>
    </row>
    <row r="485" spans="1:23" x14ac:dyDescent="0.3">
      <c r="A485" s="9" t="s">
        <v>419</v>
      </c>
      <c r="B485" s="1">
        <v>42923</v>
      </c>
      <c r="C485" s="2">
        <v>0.52968749999999998</v>
      </c>
      <c r="D485" s="2">
        <v>0.53865740740740742</v>
      </c>
      <c r="E485">
        <f>DAY(telefony[[#This Row],[data]])</f>
        <v>7</v>
      </c>
      <c r="F485">
        <f>IF(LEN(telefony[[#This Row],[nr]])=8,1,0)</f>
        <v>0</v>
      </c>
      <c r="G485">
        <f>IF(LEN(telefony[[#This Row],[nr]])=7,1,0)</f>
        <v>1</v>
      </c>
      <c r="H485" s="9">
        <f>IF(LEN(telefony[[#This Row],[nr]])&gt;=10,1,0)</f>
        <v>0</v>
      </c>
      <c r="I485" s="9" t="s">
        <v>665</v>
      </c>
      <c r="J485">
        <f>COUNTIF(telefony[nr],I485)</f>
        <v>1</v>
      </c>
      <c r="M485" t="str">
        <f>IF(LEN(telefony[[#This Row],[nr]])=7,telefony[[#This Row],[nr]],"")</f>
        <v>3900921</v>
      </c>
      <c r="N485" t="str">
        <f>IF(LEN(telefony[[#This Row],[nr]])=8,telefony[[#This Row],[nr]],"")</f>
        <v/>
      </c>
      <c r="V485" s="22" t="s">
        <v>1110</v>
      </c>
      <c r="W485" s="9">
        <v>0</v>
      </c>
    </row>
    <row r="486" spans="1:23" x14ac:dyDescent="0.3">
      <c r="A486" s="9" t="s">
        <v>232</v>
      </c>
      <c r="B486" s="1">
        <v>42923</v>
      </c>
      <c r="C486" s="2">
        <v>0.53372685185185187</v>
      </c>
      <c r="D486" s="2">
        <v>0.54082175925925924</v>
      </c>
      <c r="E486">
        <f>DAY(telefony[[#This Row],[data]])</f>
        <v>7</v>
      </c>
      <c r="F486">
        <f>IF(LEN(telefony[[#This Row],[nr]])=8,1,0)</f>
        <v>0</v>
      </c>
      <c r="G486">
        <f>IF(LEN(telefony[[#This Row],[nr]])=7,1,0)</f>
        <v>1</v>
      </c>
      <c r="H486" s="9">
        <f>IF(LEN(telefony[[#This Row],[nr]])&gt;=10,1,0)</f>
        <v>0</v>
      </c>
      <c r="I486" s="9" t="s">
        <v>550</v>
      </c>
      <c r="J486">
        <f>COUNTIF(telefony[nr],I486)</f>
        <v>1</v>
      </c>
      <c r="M486" t="str">
        <f>IF(LEN(telefony[[#This Row],[nr]])=7,telefony[[#This Row],[nr]],"")</f>
        <v>1081610</v>
      </c>
      <c r="N486" t="str">
        <f>IF(LEN(telefony[[#This Row],[nr]])=8,telefony[[#This Row],[nr]],"")</f>
        <v/>
      </c>
      <c r="V486" s="22" t="s">
        <v>963</v>
      </c>
      <c r="W486" s="9">
        <v>0</v>
      </c>
    </row>
    <row r="487" spans="1:23" x14ac:dyDescent="0.3">
      <c r="A487" s="9" t="s">
        <v>420</v>
      </c>
      <c r="B487" s="1">
        <v>42923</v>
      </c>
      <c r="C487" s="2">
        <v>0.5345833333333333</v>
      </c>
      <c r="D487" s="2">
        <v>0.54532407407407413</v>
      </c>
      <c r="E487">
        <f>DAY(telefony[[#This Row],[data]])</f>
        <v>7</v>
      </c>
      <c r="F487">
        <f>IF(LEN(telefony[[#This Row],[nr]])=8,1,0)</f>
        <v>0</v>
      </c>
      <c r="G487">
        <f>IF(LEN(telefony[[#This Row],[nr]])=7,1,0)</f>
        <v>1</v>
      </c>
      <c r="H487" s="9">
        <f>IF(LEN(telefony[[#This Row],[nr]])&gt;=10,1,0)</f>
        <v>0</v>
      </c>
      <c r="I487" s="9" t="s">
        <v>144</v>
      </c>
      <c r="J487">
        <f>COUNTIF(telefony[nr],I487)</f>
        <v>1</v>
      </c>
      <c r="M487" t="str">
        <f>IF(LEN(telefony[[#This Row],[nr]])=7,telefony[[#This Row],[nr]],"")</f>
        <v>9176754</v>
      </c>
      <c r="N487" t="str">
        <f>IF(LEN(telefony[[#This Row],[nr]])=8,telefony[[#This Row],[nr]],"")</f>
        <v/>
      </c>
      <c r="V487" s="22" t="s">
        <v>913</v>
      </c>
      <c r="W487" s="9">
        <v>0</v>
      </c>
    </row>
    <row r="488" spans="1:23" x14ac:dyDescent="0.3">
      <c r="A488" s="9" t="s">
        <v>421</v>
      </c>
      <c r="B488" s="1">
        <v>42923</v>
      </c>
      <c r="C488" s="2">
        <v>0.5385416666666667</v>
      </c>
      <c r="D488" s="2">
        <v>0.53870370370370368</v>
      </c>
      <c r="E488">
        <f>DAY(telefony[[#This Row],[data]])</f>
        <v>7</v>
      </c>
      <c r="F488">
        <f>IF(LEN(telefony[[#This Row],[nr]])=8,1,0)</f>
        <v>0</v>
      </c>
      <c r="G488">
        <f>IF(LEN(telefony[[#This Row],[nr]])=7,1,0)</f>
        <v>1</v>
      </c>
      <c r="H488" s="9">
        <f>IF(LEN(telefony[[#This Row],[nr]])&gt;=10,1,0)</f>
        <v>0</v>
      </c>
      <c r="I488" s="9" t="s">
        <v>1665</v>
      </c>
      <c r="J488">
        <f>COUNTIF(telefony[nr],I488)</f>
        <v>1</v>
      </c>
      <c r="M488" t="str">
        <f>IF(LEN(telefony[[#This Row],[nr]])=7,telefony[[#This Row],[nr]],"")</f>
        <v>1814327</v>
      </c>
      <c r="N488" t="str">
        <f>IF(LEN(telefony[[#This Row],[nr]])=8,telefony[[#This Row],[nr]],"")</f>
        <v/>
      </c>
      <c r="V488" s="22" t="s">
        <v>1018</v>
      </c>
      <c r="W488" s="9">
        <v>0</v>
      </c>
    </row>
    <row r="489" spans="1:23" x14ac:dyDescent="0.3">
      <c r="A489" s="9" t="s">
        <v>422</v>
      </c>
      <c r="B489" s="1">
        <v>42923</v>
      </c>
      <c r="C489" s="2">
        <v>0.54137731481481477</v>
      </c>
      <c r="D489" s="2">
        <v>0.55253472222222222</v>
      </c>
      <c r="E489">
        <f>DAY(telefony[[#This Row],[data]])</f>
        <v>7</v>
      </c>
      <c r="F489">
        <f>IF(LEN(telefony[[#This Row],[nr]])=8,1,0)</f>
        <v>1</v>
      </c>
      <c r="G489">
        <f>IF(LEN(telefony[[#This Row],[nr]])=7,1,0)</f>
        <v>0</v>
      </c>
      <c r="H489" s="9">
        <f>IF(LEN(telefony[[#This Row],[nr]])&gt;=10,1,0)</f>
        <v>0</v>
      </c>
      <c r="I489" s="9" t="s">
        <v>1306</v>
      </c>
      <c r="J489">
        <f>COUNTIF(telefony[nr],I489)</f>
        <v>1</v>
      </c>
      <c r="M489" t="str">
        <f>IF(LEN(telefony[[#This Row],[nr]])=7,telefony[[#This Row],[nr]],"")</f>
        <v/>
      </c>
      <c r="N489" t="str">
        <f>IF(LEN(telefony[[#This Row],[nr]])=8,telefony[[#This Row],[nr]],"")</f>
        <v>87702896</v>
      </c>
      <c r="V489" s="22" t="s">
        <v>845</v>
      </c>
      <c r="W489" s="9">
        <v>0</v>
      </c>
    </row>
    <row r="490" spans="1:23" x14ac:dyDescent="0.3">
      <c r="A490" s="9" t="s">
        <v>423</v>
      </c>
      <c r="B490" s="1">
        <v>42923</v>
      </c>
      <c r="C490" s="2">
        <v>0.54305555555555551</v>
      </c>
      <c r="D490" s="2">
        <v>0.5444444444444444</v>
      </c>
      <c r="E490">
        <f>DAY(telefony[[#This Row],[data]])</f>
        <v>7</v>
      </c>
      <c r="F490">
        <f>IF(LEN(telefony[[#This Row],[nr]])=8,1,0)</f>
        <v>0</v>
      </c>
      <c r="G490">
        <f>IF(LEN(telefony[[#This Row],[nr]])=7,1,0)</f>
        <v>1</v>
      </c>
      <c r="H490" s="9">
        <f>IF(LEN(telefony[[#This Row],[nr]])&gt;=10,1,0)</f>
        <v>0</v>
      </c>
      <c r="I490" s="9" t="s">
        <v>1599</v>
      </c>
      <c r="J490">
        <f>COUNTIF(telefony[nr],I490)</f>
        <v>1</v>
      </c>
      <c r="M490" t="str">
        <f>IF(LEN(telefony[[#This Row],[nr]])=7,telefony[[#This Row],[nr]],"")</f>
        <v>4131448</v>
      </c>
      <c r="N490" t="str">
        <f>IF(LEN(telefony[[#This Row],[nr]])=8,telefony[[#This Row],[nr]],"")</f>
        <v/>
      </c>
      <c r="V490" s="22" t="s">
        <v>1331</v>
      </c>
      <c r="W490" s="9">
        <v>0</v>
      </c>
    </row>
    <row r="491" spans="1:23" x14ac:dyDescent="0.3">
      <c r="A491" s="9" t="s">
        <v>424</v>
      </c>
      <c r="B491" s="1">
        <v>42923</v>
      </c>
      <c r="C491" s="2">
        <v>0.5434606481481481</v>
      </c>
      <c r="D491" s="2">
        <v>0.55003472222222227</v>
      </c>
      <c r="E491">
        <f>DAY(telefony[[#This Row],[data]])</f>
        <v>7</v>
      </c>
      <c r="F491">
        <f>IF(LEN(telefony[[#This Row],[nr]])=8,1,0)</f>
        <v>1</v>
      </c>
      <c r="G491">
        <f>IF(LEN(telefony[[#This Row],[nr]])=7,1,0)</f>
        <v>0</v>
      </c>
      <c r="H491" s="9">
        <f>IF(LEN(telefony[[#This Row],[nr]])&gt;=10,1,0)</f>
        <v>0</v>
      </c>
      <c r="I491" s="9" t="s">
        <v>1198</v>
      </c>
      <c r="J491">
        <f>COUNTIF(telefony[nr],I491)</f>
        <v>1</v>
      </c>
      <c r="M491" t="str">
        <f>IF(LEN(telefony[[#This Row],[nr]])=7,telefony[[#This Row],[nr]],"")</f>
        <v/>
      </c>
      <c r="N491" t="str">
        <f>IF(LEN(telefony[[#This Row],[nr]])=8,telefony[[#This Row],[nr]],"")</f>
        <v>97798921</v>
      </c>
      <c r="V491" s="22" t="s">
        <v>1766</v>
      </c>
      <c r="W491" s="9">
        <v>0</v>
      </c>
    </row>
    <row r="492" spans="1:23" x14ac:dyDescent="0.3">
      <c r="A492" s="9" t="s">
        <v>424</v>
      </c>
      <c r="B492" s="1">
        <v>42923</v>
      </c>
      <c r="C492" s="2">
        <v>0.54372685185185188</v>
      </c>
      <c r="D492" s="2">
        <v>0.54856481481481478</v>
      </c>
      <c r="E492">
        <f>DAY(telefony[[#This Row],[data]])</f>
        <v>7</v>
      </c>
      <c r="F492">
        <f>IF(LEN(telefony[[#This Row],[nr]])=8,1,0)</f>
        <v>1</v>
      </c>
      <c r="G492">
        <f>IF(LEN(telefony[[#This Row],[nr]])=7,1,0)</f>
        <v>0</v>
      </c>
      <c r="H492" s="9">
        <f>IF(LEN(telefony[[#This Row],[nr]])&gt;=10,1,0)</f>
        <v>0</v>
      </c>
      <c r="I492" s="9" t="s">
        <v>1413</v>
      </c>
      <c r="J492">
        <f>COUNTIF(telefony[nr],I492)</f>
        <v>1</v>
      </c>
      <c r="M492" t="str">
        <f>IF(LEN(telefony[[#This Row],[nr]])=7,telefony[[#This Row],[nr]],"")</f>
        <v/>
      </c>
      <c r="N492" t="str">
        <f>IF(LEN(telefony[[#This Row],[nr]])=8,telefony[[#This Row],[nr]],"")</f>
        <v>97798921</v>
      </c>
      <c r="V492" s="22" t="s">
        <v>875</v>
      </c>
      <c r="W492" s="9">
        <v>0</v>
      </c>
    </row>
    <row r="493" spans="1:23" x14ac:dyDescent="0.3">
      <c r="A493" s="9" t="s">
        <v>425</v>
      </c>
      <c r="B493" s="1">
        <v>42923</v>
      </c>
      <c r="C493" s="2">
        <v>0.54379629629629633</v>
      </c>
      <c r="D493" s="2">
        <v>0.54679398148148151</v>
      </c>
      <c r="E493">
        <f>DAY(telefony[[#This Row],[data]])</f>
        <v>7</v>
      </c>
      <c r="F493">
        <f>IF(LEN(telefony[[#This Row],[nr]])=8,1,0)</f>
        <v>0</v>
      </c>
      <c r="G493">
        <f>IF(LEN(telefony[[#This Row],[nr]])=7,1,0)</f>
        <v>1</v>
      </c>
      <c r="H493" s="9">
        <f>IF(LEN(telefony[[#This Row],[nr]])&gt;=10,1,0)</f>
        <v>0</v>
      </c>
      <c r="I493" s="9" t="s">
        <v>1095</v>
      </c>
      <c r="J493">
        <f>COUNTIF(telefony[nr],I493)</f>
        <v>1</v>
      </c>
      <c r="M493" t="str">
        <f>IF(LEN(telefony[[#This Row],[nr]])=7,telefony[[#This Row],[nr]],"")</f>
        <v>3919087</v>
      </c>
      <c r="N493" t="str">
        <f>IF(LEN(telefony[[#This Row],[nr]])=8,telefony[[#This Row],[nr]],"")</f>
        <v/>
      </c>
      <c r="V493" s="22" t="s">
        <v>132</v>
      </c>
      <c r="W493" s="9">
        <v>0</v>
      </c>
    </row>
    <row r="494" spans="1:23" x14ac:dyDescent="0.3">
      <c r="A494" s="9" t="s">
        <v>426</v>
      </c>
      <c r="B494" s="1">
        <v>42923</v>
      </c>
      <c r="C494" s="2">
        <v>0.54752314814814818</v>
      </c>
      <c r="D494" s="2">
        <v>0.5486805555555555</v>
      </c>
      <c r="E494">
        <f>DAY(telefony[[#This Row],[data]])</f>
        <v>7</v>
      </c>
      <c r="F494">
        <f>IF(LEN(telefony[[#This Row],[nr]])=8,1,0)</f>
        <v>0</v>
      </c>
      <c r="G494">
        <f>IF(LEN(telefony[[#This Row],[nr]])=7,1,0)</f>
        <v>1</v>
      </c>
      <c r="H494" s="9">
        <f>IF(LEN(telefony[[#This Row],[nr]])&gt;=10,1,0)</f>
        <v>0</v>
      </c>
      <c r="I494" s="9" t="s">
        <v>1049</v>
      </c>
      <c r="J494">
        <f>COUNTIF(telefony[nr],I494)</f>
        <v>1</v>
      </c>
      <c r="M494" t="str">
        <f>IF(LEN(telefony[[#This Row],[nr]])=7,telefony[[#This Row],[nr]],"")</f>
        <v>2619219</v>
      </c>
      <c r="N494" t="str">
        <f>IF(LEN(telefony[[#This Row],[nr]])=8,telefony[[#This Row],[nr]],"")</f>
        <v/>
      </c>
      <c r="V494" s="22" t="s">
        <v>748</v>
      </c>
      <c r="W494" s="9">
        <v>0</v>
      </c>
    </row>
    <row r="495" spans="1:23" x14ac:dyDescent="0.3">
      <c r="A495" s="9" t="s">
        <v>427</v>
      </c>
      <c r="B495" s="1">
        <v>42923</v>
      </c>
      <c r="C495" s="2">
        <v>0.54858796296296297</v>
      </c>
      <c r="D495" s="2">
        <v>0.55723379629629632</v>
      </c>
      <c r="E495">
        <f>DAY(telefony[[#This Row],[data]])</f>
        <v>7</v>
      </c>
      <c r="F495">
        <f>IF(LEN(telefony[[#This Row],[nr]])=8,1,0)</f>
        <v>1</v>
      </c>
      <c r="G495">
        <f>IF(LEN(telefony[[#This Row],[nr]])=7,1,0)</f>
        <v>0</v>
      </c>
      <c r="H495" s="9">
        <f>IF(LEN(telefony[[#This Row],[nr]])&gt;=10,1,0)</f>
        <v>0</v>
      </c>
      <c r="I495" s="9" t="s">
        <v>1492</v>
      </c>
      <c r="J495">
        <f>COUNTIF(telefony[nr],I495)</f>
        <v>1</v>
      </c>
      <c r="M495" t="str">
        <f>IF(LEN(telefony[[#This Row],[nr]])=7,telefony[[#This Row],[nr]],"")</f>
        <v/>
      </c>
      <c r="N495" t="str">
        <f>IF(LEN(telefony[[#This Row],[nr]])=8,telefony[[#This Row],[nr]],"")</f>
        <v>54536153</v>
      </c>
      <c r="V495" s="22" t="s">
        <v>23</v>
      </c>
      <c r="W495" s="9">
        <v>0</v>
      </c>
    </row>
    <row r="496" spans="1:23" x14ac:dyDescent="0.3">
      <c r="A496" s="9" t="s">
        <v>428</v>
      </c>
      <c r="B496" s="1">
        <v>42923</v>
      </c>
      <c r="C496" s="2">
        <v>0.55363425925925924</v>
      </c>
      <c r="D496" s="2">
        <v>0.55819444444444444</v>
      </c>
      <c r="E496">
        <f>DAY(telefony[[#This Row],[data]])</f>
        <v>7</v>
      </c>
      <c r="F496">
        <f>IF(LEN(telefony[[#This Row],[nr]])=8,1,0)</f>
        <v>0</v>
      </c>
      <c r="G496">
        <f>IF(LEN(telefony[[#This Row],[nr]])=7,1,0)</f>
        <v>1</v>
      </c>
      <c r="H496" s="9">
        <f>IF(LEN(telefony[[#This Row],[nr]])&gt;=10,1,0)</f>
        <v>0</v>
      </c>
      <c r="I496" s="9" t="s">
        <v>393</v>
      </c>
      <c r="J496">
        <f>COUNTIF(telefony[nr],I496)</f>
        <v>1</v>
      </c>
      <c r="M496" t="str">
        <f>IF(LEN(telefony[[#This Row],[nr]])=7,telefony[[#This Row],[nr]],"")</f>
        <v>6813775</v>
      </c>
      <c r="N496" t="str">
        <f>IF(LEN(telefony[[#This Row],[nr]])=8,telefony[[#This Row],[nr]],"")</f>
        <v/>
      </c>
      <c r="V496" s="22" t="s">
        <v>1001</v>
      </c>
      <c r="W496" s="9">
        <v>0</v>
      </c>
    </row>
    <row r="497" spans="1:23" x14ac:dyDescent="0.3">
      <c r="A497" s="9" t="s">
        <v>429</v>
      </c>
      <c r="B497" s="1">
        <v>42923</v>
      </c>
      <c r="C497" s="2">
        <v>0.55532407407407403</v>
      </c>
      <c r="D497" s="2">
        <v>0.56598379629629625</v>
      </c>
      <c r="E497">
        <f>DAY(telefony[[#This Row],[data]])</f>
        <v>7</v>
      </c>
      <c r="F497">
        <f>IF(LEN(telefony[[#This Row],[nr]])=8,1,0)</f>
        <v>1</v>
      </c>
      <c r="G497">
        <f>IF(LEN(telefony[[#This Row],[nr]])=7,1,0)</f>
        <v>0</v>
      </c>
      <c r="H497" s="9">
        <f>IF(LEN(telefony[[#This Row],[nr]])&gt;=10,1,0)</f>
        <v>0</v>
      </c>
      <c r="I497" s="9" t="s">
        <v>818</v>
      </c>
      <c r="J497">
        <f>COUNTIF(telefony[nr],I497)</f>
        <v>1</v>
      </c>
      <c r="M497" t="str">
        <f>IF(LEN(telefony[[#This Row],[nr]])=7,telefony[[#This Row],[nr]],"")</f>
        <v/>
      </c>
      <c r="N497" t="str">
        <f>IF(LEN(telefony[[#This Row],[nr]])=8,telefony[[#This Row],[nr]],"")</f>
        <v>72312196</v>
      </c>
      <c r="V497" s="22" t="s">
        <v>930</v>
      </c>
      <c r="W497" s="9">
        <v>0</v>
      </c>
    </row>
    <row r="498" spans="1:23" x14ac:dyDescent="0.3">
      <c r="A498" s="9" t="s">
        <v>98</v>
      </c>
      <c r="B498" s="1">
        <v>42923</v>
      </c>
      <c r="C498" s="2">
        <v>0.56019675925925927</v>
      </c>
      <c r="D498" s="2">
        <v>0.56783564814814813</v>
      </c>
      <c r="E498">
        <f>DAY(telefony[[#This Row],[data]])</f>
        <v>7</v>
      </c>
      <c r="F498">
        <f>IF(LEN(telefony[[#This Row],[nr]])=8,1,0)</f>
        <v>0</v>
      </c>
      <c r="G498">
        <f>IF(LEN(telefony[[#This Row],[nr]])=7,1,0)</f>
        <v>1</v>
      </c>
      <c r="H498" s="9">
        <f>IF(LEN(telefony[[#This Row],[nr]])&gt;=10,1,0)</f>
        <v>0</v>
      </c>
      <c r="I498" s="9" t="s">
        <v>1053</v>
      </c>
      <c r="J498">
        <f>COUNTIF(telefony[nr],I498)</f>
        <v>1</v>
      </c>
      <c r="M498" t="str">
        <f>IF(LEN(telefony[[#This Row],[nr]])=7,telefony[[#This Row],[nr]],"")</f>
        <v>2235911</v>
      </c>
      <c r="N498" t="str">
        <f>IF(LEN(telefony[[#This Row],[nr]])=8,telefony[[#This Row],[nr]],"")</f>
        <v/>
      </c>
      <c r="V498" s="22" t="s">
        <v>16</v>
      </c>
      <c r="W498" s="9">
        <v>0</v>
      </c>
    </row>
    <row r="499" spans="1:23" x14ac:dyDescent="0.3">
      <c r="A499" s="9" t="s">
        <v>430</v>
      </c>
      <c r="B499" s="1">
        <v>42923</v>
      </c>
      <c r="C499" s="2">
        <v>0.56347222222222226</v>
      </c>
      <c r="D499" s="2">
        <v>0.57157407407407412</v>
      </c>
      <c r="E499">
        <f>DAY(telefony[[#This Row],[data]])</f>
        <v>7</v>
      </c>
      <c r="F499">
        <f>IF(LEN(telefony[[#This Row],[nr]])=8,1,0)</f>
        <v>0</v>
      </c>
      <c r="G499">
        <f>IF(LEN(telefony[[#This Row],[nr]])=7,1,0)</f>
        <v>0</v>
      </c>
      <c r="H499" s="9">
        <f>IF(LEN(telefony[[#This Row],[nr]])&gt;=10,1,0)</f>
        <v>1</v>
      </c>
      <c r="I499" s="9" t="s">
        <v>881</v>
      </c>
      <c r="J499">
        <f>COUNTIF(telefony[nr],I499)</f>
        <v>1</v>
      </c>
      <c r="M499" t="str">
        <f>IF(LEN(telefony[[#This Row],[nr]])=7,telefony[[#This Row],[nr]],"")</f>
        <v/>
      </c>
      <c r="N499" t="str">
        <f>IF(LEN(telefony[[#This Row],[nr]])=8,telefony[[#This Row],[nr]],"")</f>
        <v/>
      </c>
      <c r="V499" s="22" t="s">
        <v>1013</v>
      </c>
      <c r="W499" s="9">
        <v>0</v>
      </c>
    </row>
    <row r="500" spans="1:23" x14ac:dyDescent="0.3">
      <c r="A500" s="9" t="s">
        <v>431</v>
      </c>
      <c r="B500" s="1">
        <v>42923</v>
      </c>
      <c r="C500" s="2">
        <v>0.56795138888888885</v>
      </c>
      <c r="D500" s="2">
        <v>0.57596064814814818</v>
      </c>
      <c r="E500">
        <f>DAY(telefony[[#This Row],[data]])</f>
        <v>7</v>
      </c>
      <c r="F500">
        <f>IF(LEN(telefony[[#This Row],[nr]])=8,1,0)</f>
        <v>0</v>
      </c>
      <c r="G500">
        <f>IF(LEN(telefony[[#This Row],[nr]])=7,1,0)</f>
        <v>1</v>
      </c>
      <c r="H500" s="9">
        <f>IF(LEN(telefony[[#This Row],[nr]])&gt;=10,1,0)</f>
        <v>0</v>
      </c>
      <c r="I500" s="9" t="s">
        <v>821</v>
      </c>
      <c r="J500">
        <f>COUNTIF(telefony[nr],I500)</f>
        <v>1</v>
      </c>
      <c r="M500" t="str">
        <f>IF(LEN(telefony[[#This Row],[nr]])=7,telefony[[#This Row],[nr]],"")</f>
        <v>4653709</v>
      </c>
      <c r="N500" t="str">
        <f>IF(LEN(telefony[[#This Row],[nr]])=8,telefony[[#This Row],[nr]],"")</f>
        <v/>
      </c>
      <c r="V500" s="22" t="s">
        <v>783</v>
      </c>
      <c r="W500" s="9">
        <v>0</v>
      </c>
    </row>
    <row r="501" spans="1:23" x14ac:dyDescent="0.3">
      <c r="A501" s="9" t="s">
        <v>432</v>
      </c>
      <c r="B501" s="1">
        <v>42923</v>
      </c>
      <c r="C501" s="2">
        <v>0.57093749999999999</v>
      </c>
      <c r="D501" s="2">
        <v>0.5765393518518519</v>
      </c>
      <c r="E501">
        <f>DAY(telefony[[#This Row],[data]])</f>
        <v>7</v>
      </c>
      <c r="F501">
        <f>IF(LEN(telefony[[#This Row],[nr]])=8,1,0)</f>
        <v>0</v>
      </c>
      <c r="G501">
        <f>IF(LEN(telefony[[#This Row],[nr]])=7,1,0)</f>
        <v>1</v>
      </c>
      <c r="H501" s="9">
        <f>IF(LEN(telefony[[#This Row],[nr]])&gt;=10,1,0)</f>
        <v>0</v>
      </c>
      <c r="I501" s="9" t="s">
        <v>417</v>
      </c>
      <c r="J501">
        <f>COUNTIF(telefony[nr],I501)</f>
        <v>1</v>
      </c>
      <c r="M501" t="str">
        <f>IF(LEN(telefony[[#This Row],[nr]])=7,telefony[[#This Row],[nr]],"")</f>
        <v>1734512</v>
      </c>
      <c r="N501" t="str">
        <f>IF(LEN(telefony[[#This Row],[nr]])=8,telefony[[#This Row],[nr]],"")</f>
        <v/>
      </c>
      <c r="V501" s="22" t="s">
        <v>297</v>
      </c>
      <c r="W501" s="9">
        <v>0</v>
      </c>
    </row>
    <row r="502" spans="1:23" x14ac:dyDescent="0.3">
      <c r="A502" s="9" t="s">
        <v>433</v>
      </c>
      <c r="B502" s="1">
        <v>42923</v>
      </c>
      <c r="C502" s="2">
        <v>0.57523148148148151</v>
      </c>
      <c r="D502" s="2">
        <v>0.57535879629629627</v>
      </c>
      <c r="E502">
        <f>DAY(telefony[[#This Row],[data]])</f>
        <v>7</v>
      </c>
      <c r="F502">
        <f>IF(LEN(telefony[[#This Row],[nr]])=8,1,0)</f>
        <v>0</v>
      </c>
      <c r="G502">
        <f>IF(LEN(telefony[[#This Row],[nr]])=7,1,0)</f>
        <v>1</v>
      </c>
      <c r="H502" s="9">
        <f>IF(LEN(telefony[[#This Row],[nr]])&gt;=10,1,0)</f>
        <v>0</v>
      </c>
      <c r="I502" s="9" t="s">
        <v>1266</v>
      </c>
      <c r="J502">
        <f>COUNTIF(telefony[nr],I502)</f>
        <v>1</v>
      </c>
      <c r="M502" t="str">
        <f>IF(LEN(telefony[[#This Row],[nr]])=7,telefony[[#This Row],[nr]],"")</f>
        <v>6741642</v>
      </c>
      <c r="N502" t="str">
        <f>IF(LEN(telefony[[#This Row],[nr]])=8,telefony[[#This Row],[nr]],"")</f>
        <v/>
      </c>
      <c r="V502" s="22" t="s">
        <v>841</v>
      </c>
      <c r="W502" s="9">
        <v>0</v>
      </c>
    </row>
    <row r="503" spans="1:23" x14ac:dyDescent="0.3">
      <c r="A503" s="9" t="s">
        <v>434</v>
      </c>
      <c r="B503" s="1">
        <v>42923</v>
      </c>
      <c r="C503" s="2">
        <v>0.57768518518518519</v>
      </c>
      <c r="D503" s="2">
        <v>0.58636574074074077</v>
      </c>
      <c r="E503">
        <f>DAY(telefony[[#This Row],[data]])</f>
        <v>7</v>
      </c>
      <c r="F503">
        <f>IF(LEN(telefony[[#This Row],[nr]])=8,1,0)</f>
        <v>1</v>
      </c>
      <c r="G503">
        <f>IF(LEN(telefony[[#This Row],[nr]])=7,1,0)</f>
        <v>0</v>
      </c>
      <c r="H503" s="9">
        <f>IF(LEN(telefony[[#This Row],[nr]])&gt;=10,1,0)</f>
        <v>0</v>
      </c>
      <c r="I503" s="9" t="s">
        <v>1450</v>
      </c>
      <c r="J503">
        <f>COUNTIF(telefony[nr],I503)</f>
        <v>1</v>
      </c>
      <c r="M503" t="str">
        <f>IF(LEN(telefony[[#This Row],[nr]])=7,telefony[[#This Row],[nr]],"")</f>
        <v/>
      </c>
      <c r="N503" t="str">
        <f>IF(LEN(telefony[[#This Row],[nr]])=8,telefony[[#This Row],[nr]],"")</f>
        <v>45862784</v>
      </c>
      <c r="V503" s="22" t="s">
        <v>247</v>
      </c>
      <c r="W503" s="9">
        <v>0</v>
      </c>
    </row>
    <row r="504" spans="1:23" x14ac:dyDescent="0.3">
      <c r="A504" s="9" t="s">
        <v>435</v>
      </c>
      <c r="B504" s="1">
        <v>42923</v>
      </c>
      <c r="C504" s="2">
        <v>0.57922453703703702</v>
      </c>
      <c r="D504" s="2">
        <v>0.58821759259259254</v>
      </c>
      <c r="E504">
        <f>DAY(telefony[[#This Row],[data]])</f>
        <v>7</v>
      </c>
      <c r="F504">
        <f>IF(LEN(telefony[[#This Row],[nr]])=8,1,0)</f>
        <v>1</v>
      </c>
      <c r="G504">
        <f>IF(LEN(telefony[[#This Row],[nr]])=7,1,0)</f>
        <v>0</v>
      </c>
      <c r="H504" s="9">
        <f>IF(LEN(telefony[[#This Row],[nr]])&gt;=10,1,0)</f>
        <v>0</v>
      </c>
      <c r="I504" s="9" t="s">
        <v>791</v>
      </c>
      <c r="J504">
        <f>COUNTIF(telefony[nr],I504)</f>
        <v>1</v>
      </c>
      <c r="M504" t="str">
        <f>IF(LEN(telefony[[#This Row],[nr]])=7,telefony[[#This Row],[nr]],"")</f>
        <v/>
      </c>
      <c r="N504" t="str">
        <f>IF(LEN(telefony[[#This Row],[nr]])=8,telefony[[#This Row],[nr]],"")</f>
        <v>25147401</v>
      </c>
      <c r="V504" s="22" t="s">
        <v>61</v>
      </c>
      <c r="W504" s="9">
        <v>0</v>
      </c>
    </row>
    <row r="505" spans="1:23" x14ac:dyDescent="0.3">
      <c r="A505" s="9" t="s">
        <v>174</v>
      </c>
      <c r="B505" s="1">
        <v>42923</v>
      </c>
      <c r="C505" s="2">
        <v>0.58484953703703701</v>
      </c>
      <c r="D505" s="2">
        <v>0.5869212962962963</v>
      </c>
      <c r="E505">
        <f>DAY(telefony[[#This Row],[data]])</f>
        <v>7</v>
      </c>
      <c r="F505">
        <f>IF(LEN(telefony[[#This Row],[nr]])=8,1,0)</f>
        <v>0</v>
      </c>
      <c r="G505">
        <f>IF(LEN(telefony[[#This Row],[nr]])=7,1,0)</f>
        <v>1</v>
      </c>
      <c r="H505" s="9">
        <f>IF(LEN(telefony[[#This Row],[nr]])&gt;=10,1,0)</f>
        <v>0</v>
      </c>
      <c r="I505" s="9" t="s">
        <v>1598</v>
      </c>
      <c r="J505">
        <f>COUNTIF(telefony[nr],I505)</f>
        <v>1</v>
      </c>
      <c r="M505" t="str">
        <f>IF(LEN(telefony[[#This Row],[nr]])=7,telefony[[#This Row],[nr]],"")</f>
        <v>4963499</v>
      </c>
      <c r="N505" t="str">
        <f>IF(LEN(telefony[[#This Row],[nr]])=8,telefony[[#This Row],[nr]],"")</f>
        <v/>
      </c>
      <c r="V505" s="22" t="s">
        <v>1207</v>
      </c>
      <c r="W505" s="9">
        <v>0</v>
      </c>
    </row>
    <row r="506" spans="1:23" x14ac:dyDescent="0.3">
      <c r="A506" s="9" t="s">
        <v>436</v>
      </c>
      <c r="B506" s="1">
        <v>42923</v>
      </c>
      <c r="C506" s="2">
        <v>0.58508101851851857</v>
      </c>
      <c r="D506" s="2">
        <v>0.58635416666666662</v>
      </c>
      <c r="E506">
        <f>DAY(telefony[[#This Row],[data]])</f>
        <v>7</v>
      </c>
      <c r="F506">
        <f>IF(LEN(telefony[[#This Row],[nr]])=8,1,0)</f>
        <v>0</v>
      </c>
      <c r="G506">
        <f>IF(LEN(telefony[[#This Row],[nr]])=7,1,0)</f>
        <v>1</v>
      </c>
      <c r="H506" s="9">
        <f>IF(LEN(telefony[[#This Row],[nr]])&gt;=10,1,0)</f>
        <v>0</v>
      </c>
      <c r="I506" s="9" t="s">
        <v>1419</v>
      </c>
      <c r="J506">
        <f>COUNTIF(telefony[nr],I506)</f>
        <v>1</v>
      </c>
      <c r="M506" t="str">
        <f>IF(LEN(telefony[[#This Row],[nr]])=7,telefony[[#This Row],[nr]],"")</f>
        <v>7432767</v>
      </c>
      <c r="N506" t="str">
        <f>IF(LEN(telefony[[#This Row],[nr]])=8,telefony[[#This Row],[nr]],"")</f>
        <v/>
      </c>
      <c r="V506" s="22" t="s">
        <v>681</v>
      </c>
      <c r="W506" s="9">
        <v>0</v>
      </c>
    </row>
    <row r="507" spans="1:23" x14ac:dyDescent="0.3">
      <c r="A507" s="9" t="s">
        <v>437</v>
      </c>
      <c r="B507" s="1">
        <v>42923</v>
      </c>
      <c r="C507" s="2">
        <v>0.58832175925925922</v>
      </c>
      <c r="D507" s="2">
        <v>0.59277777777777774</v>
      </c>
      <c r="E507">
        <f>DAY(telefony[[#This Row],[data]])</f>
        <v>7</v>
      </c>
      <c r="F507">
        <f>IF(LEN(telefony[[#This Row],[nr]])=8,1,0)</f>
        <v>0</v>
      </c>
      <c r="G507">
        <f>IF(LEN(telefony[[#This Row],[nr]])=7,1,0)</f>
        <v>1</v>
      </c>
      <c r="H507" s="9">
        <f>IF(LEN(telefony[[#This Row],[nr]])&gt;=10,1,0)</f>
        <v>0</v>
      </c>
      <c r="I507" s="9" t="s">
        <v>344</v>
      </c>
      <c r="J507">
        <f>COUNTIF(telefony[nr],I507)</f>
        <v>1</v>
      </c>
      <c r="M507" t="str">
        <f>IF(LEN(telefony[[#This Row],[nr]])=7,telefony[[#This Row],[nr]],"")</f>
        <v>3599100</v>
      </c>
      <c r="N507" t="str">
        <f>IF(LEN(telefony[[#This Row],[nr]])=8,telefony[[#This Row],[nr]],"")</f>
        <v/>
      </c>
      <c r="V507" s="22" t="s">
        <v>674</v>
      </c>
      <c r="W507" s="9">
        <v>0</v>
      </c>
    </row>
    <row r="508" spans="1:23" x14ac:dyDescent="0.3">
      <c r="A508" s="9" t="s">
        <v>438</v>
      </c>
      <c r="B508" s="1">
        <v>42923</v>
      </c>
      <c r="C508" s="2">
        <v>0.59281249999999996</v>
      </c>
      <c r="D508" s="2">
        <v>0.59375</v>
      </c>
      <c r="E508">
        <f>DAY(telefony[[#This Row],[data]])</f>
        <v>7</v>
      </c>
      <c r="F508">
        <f>IF(LEN(telefony[[#This Row],[nr]])=8,1,0)</f>
        <v>0</v>
      </c>
      <c r="G508">
        <f>IF(LEN(telefony[[#This Row],[nr]])=7,1,0)</f>
        <v>1</v>
      </c>
      <c r="H508" s="9">
        <f>IF(LEN(telefony[[#This Row],[nr]])&gt;=10,1,0)</f>
        <v>0</v>
      </c>
      <c r="I508" s="9" t="s">
        <v>350</v>
      </c>
      <c r="J508">
        <f>COUNTIF(telefony[nr],I508)</f>
        <v>1</v>
      </c>
      <c r="M508" t="str">
        <f>IF(LEN(telefony[[#This Row],[nr]])=7,telefony[[#This Row],[nr]],"")</f>
        <v>8251878</v>
      </c>
      <c r="N508" t="str">
        <f>IF(LEN(telefony[[#This Row],[nr]])=8,telefony[[#This Row],[nr]],"")</f>
        <v/>
      </c>
      <c r="V508" s="22" t="s">
        <v>222</v>
      </c>
      <c r="W508" s="9">
        <v>0</v>
      </c>
    </row>
    <row r="509" spans="1:23" x14ac:dyDescent="0.3">
      <c r="A509" s="9" t="s">
        <v>439</v>
      </c>
      <c r="B509" s="1">
        <v>42923</v>
      </c>
      <c r="C509" s="2">
        <v>0.59672453703703698</v>
      </c>
      <c r="D509" s="2">
        <v>0.60435185185185181</v>
      </c>
      <c r="E509">
        <f>DAY(telefony[[#This Row],[data]])</f>
        <v>7</v>
      </c>
      <c r="F509">
        <f>IF(LEN(telefony[[#This Row],[nr]])=8,1,0)</f>
        <v>0</v>
      </c>
      <c r="G509">
        <f>IF(LEN(telefony[[#This Row],[nr]])=7,1,0)</f>
        <v>1</v>
      </c>
      <c r="H509" s="9">
        <f>IF(LEN(telefony[[#This Row],[nr]])&gt;=10,1,0)</f>
        <v>0</v>
      </c>
      <c r="I509" s="9" t="s">
        <v>1569</v>
      </c>
      <c r="J509">
        <f>COUNTIF(telefony[nr],I509)</f>
        <v>1</v>
      </c>
      <c r="M509" t="str">
        <f>IF(LEN(telefony[[#This Row],[nr]])=7,telefony[[#This Row],[nr]],"")</f>
        <v>2826868</v>
      </c>
      <c r="N509" t="str">
        <f>IF(LEN(telefony[[#This Row],[nr]])=8,telefony[[#This Row],[nr]],"")</f>
        <v/>
      </c>
      <c r="V509" s="22" t="s">
        <v>1554</v>
      </c>
      <c r="W509" s="9">
        <v>0</v>
      </c>
    </row>
    <row r="510" spans="1:23" x14ac:dyDescent="0.3">
      <c r="A510" s="9" t="s">
        <v>440</v>
      </c>
      <c r="B510" s="1">
        <v>42923</v>
      </c>
      <c r="C510" s="2">
        <v>0.6004976851851852</v>
      </c>
      <c r="D510" s="2">
        <v>0.61106481481481478</v>
      </c>
      <c r="E510">
        <f>DAY(telefony[[#This Row],[data]])</f>
        <v>7</v>
      </c>
      <c r="F510">
        <f>IF(LEN(telefony[[#This Row],[nr]])=8,1,0)</f>
        <v>1</v>
      </c>
      <c r="G510">
        <f>IF(LEN(telefony[[#This Row],[nr]])=7,1,0)</f>
        <v>0</v>
      </c>
      <c r="H510" s="9">
        <f>IF(LEN(telefony[[#This Row],[nr]])&gt;=10,1,0)</f>
        <v>0</v>
      </c>
      <c r="I510" s="9" t="s">
        <v>1402</v>
      </c>
      <c r="J510">
        <f>COUNTIF(telefony[nr],I510)</f>
        <v>1</v>
      </c>
      <c r="M510" t="str">
        <f>IF(LEN(telefony[[#This Row],[nr]])=7,telefony[[#This Row],[nr]],"")</f>
        <v/>
      </c>
      <c r="N510" t="str">
        <f>IF(LEN(telefony[[#This Row],[nr]])=8,telefony[[#This Row],[nr]],"")</f>
        <v>76099906</v>
      </c>
      <c r="V510" s="22" t="s">
        <v>1587</v>
      </c>
      <c r="W510" s="9">
        <v>0</v>
      </c>
    </row>
    <row r="511" spans="1:23" x14ac:dyDescent="0.3">
      <c r="A511" s="9" t="s">
        <v>441</v>
      </c>
      <c r="B511" s="1">
        <v>42923</v>
      </c>
      <c r="C511" s="2">
        <v>0.60381944444444446</v>
      </c>
      <c r="D511" s="2">
        <v>0.60589120370370375</v>
      </c>
      <c r="E511">
        <f>DAY(telefony[[#This Row],[data]])</f>
        <v>7</v>
      </c>
      <c r="F511">
        <f>IF(LEN(telefony[[#This Row],[nr]])=8,1,0)</f>
        <v>0</v>
      </c>
      <c r="G511">
        <f>IF(LEN(telefony[[#This Row],[nr]])=7,1,0)</f>
        <v>1</v>
      </c>
      <c r="H511" s="9">
        <f>IF(LEN(telefony[[#This Row],[nr]])&gt;=10,1,0)</f>
        <v>0</v>
      </c>
      <c r="I511" s="9" t="s">
        <v>1764</v>
      </c>
      <c r="J511">
        <f>COUNTIF(telefony[nr],I511)</f>
        <v>1</v>
      </c>
      <c r="M511" t="str">
        <f>IF(LEN(telefony[[#This Row],[nr]])=7,telefony[[#This Row],[nr]],"")</f>
        <v>5147242</v>
      </c>
      <c r="N511" t="str">
        <f>IF(LEN(telefony[[#This Row],[nr]])=8,telefony[[#This Row],[nr]],"")</f>
        <v/>
      </c>
      <c r="V511" s="22" t="s">
        <v>1079</v>
      </c>
      <c r="W511" s="9">
        <v>0</v>
      </c>
    </row>
    <row r="512" spans="1:23" x14ac:dyDescent="0.3">
      <c r="A512" s="9" t="s">
        <v>442</v>
      </c>
      <c r="B512" s="1">
        <v>42923</v>
      </c>
      <c r="C512" s="2">
        <v>0.60758101851851853</v>
      </c>
      <c r="D512" s="2">
        <v>0.61008101851851848</v>
      </c>
      <c r="E512">
        <f>DAY(telefony[[#This Row],[data]])</f>
        <v>7</v>
      </c>
      <c r="F512">
        <f>IF(LEN(telefony[[#This Row],[nr]])=8,1,0)</f>
        <v>0</v>
      </c>
      <c r="G512">
        <f>IF(LEN(telefony[[#This Row],[nr]])=7,1,0)</f>
        <v>1</v>
      </c>
      <c r="H512" s="9">
        <f>IF(LEN(telefony[[#This Row],[nr]])&gt;=10,1,0)</f>
        <v>0</v>
      </c>
      <c r="I512" s="9" t="s">
        <v>1120</v>
      </c>
      <c r="J512">
        <f>COUNTIF(telefony[nr],I512)</f>
        <v>1</v>
      </c>
      <c r="M512" t="str">
        <f>IF(LEN(telefony[[#This Row],[nr]])=7,telefony[[#This Row],[nr]],"")</f>
        <v>9600226</v>
      </c>
      <c r="N512" t="str">
        <f>IF(LEN(telefony[[#This Row],[nr]])=8,telefony[[#This Row],[nr]],"")</f>
        <v/>
      </c>
      <c r="V512" s="22" t="s">
        <v>772</v>
      </c>
      <c r="W512" s="9">
        <v>0</v>
      </c>
    </row>
    <row r="513" spans="1:23" x14ac:dyDescent="0.3">
      <c r="A513" s="9" t="s">
        <v>443</v>
      </c>
      <c r="B513" s="1">
        <v>42923</v>
      </c>
      <c r="C513" s="2">
        <v>0.60930555555555554</v>
      </c>
      <c r="D513" s="2">
        <v>0.62085648148148154</v>
      </c>
      <c r="E513">
        <f>DAY(telefony[[#This Row],[data]])</f>
        <v>7</v>
      </c>
      <c r="F513">
        <f>IF(LEN(telefony[[#This Row],[nr]])=8,1,0)</f>
        <v>0</v>
      </c>
      <c r="G513">
        <f>IF(LEN(telefony[[#This Row],[nr]])=7,1,0)</f>
        <v>1</v>
      </c>
      <c r="H513" s="9">
        <f>IF(LEN(telefony[[#This Row],[nr]])&gt;=10,1,0)</f>
        <v>0</v>
      </c>
      <c r="I513" s="9" t="s">
        <v>1169</v>
      </c>
      <c r="J513">
        <f>COUNTIF(telefony[nr],I513)</f>
        <v>1</v>
      </c>
      <c r="M513" t="str">
        <f>IF(LEN(telefony[[#This Row],[nr]])=7,telefony[[#This Row],[nr]],"")</f>
        <v>1337042</v>
      </c>
      <c r="N513" t="str">
        <f>IF(LEN(telefony[[#This Row],[nr]])=8,telefony[[#This Row],[nr]],"")</f>
        <v/>
      </c>
      <c r="V513" s="22" t="s">
        <v>173</v>
      </c>
      <c r="W513" s="9">
        <v>0</v>
      </c>
    </row>
    <row r="514" spans="1:23" x14ac:dyDescent="0.3">
      <c r="A514" s="9" t="s">
        <v>444</v>
      </c>
      <c r="B514" s="1">
        <v>42923</v>
      </c>
      <c r="C514" s="2">
        <v>0.61412037037037037</v>
      </c>
      <c r="D514" s="2">
        <v>0.62342592592592594</v>
      </c>
      <c r="E514">
        <f>DAY(telefony[[#This Row],[data]])</f>
        <v>7</v>
      </c>
      <c r="F514">
        <f>IF(LEN(telefony[[#This Row],[nr]])=8,1,0)</f>
        <v>0</v>
      </c>
      <c r="G514">
        <f>IF(LEN(telefony[[#This Row],[nr]])=7,1,0)</f>
        <v>1</v>
      </c>
      <c r="H514" s="9">
        <f>IF(LEN(telefony[[#This Row],[nr]])&gt;=10,1,0)</f>
        <v>0</v>
      </c>
      <c r="I514" s="9" t="s">
        <v>692</v>
      </c>
      <c r="J514">
        <f>COUNTIF(telefony[nr],I514)</f>
        <v>1</v>
      </c>
      <c r="M514" t="str">
        <f>IF(LEN(telefony[[#This Row],[nr]])=7,telefony[[#This Row],[nr]],"")</f>
        <v>1223943</v>
      </c>
      <c r="N514" t="str">
        <f>IF(LEN(telefony[[#This Row],[nr]])=8,telefony[[#This Row],[nr]],"")</f>
        <v/>
      </c>
      <c r="V514" s="22" t="s">
        <v>697</v>
      </c>
      <c r="W514" s="9">
        <v>0</v>
      </c>
    </row>
    <row r="515" spans="1:23" x14ac:dyDescent="0.3">
      <c r="A515" s="9" t="s">
        <v>445</v>
      </c>
      <c r="B515" s="1">
        <v>42923</v>
      </c>
      <c r="C515" s="2">
        <v>0.61557870370370371</v>
      </c>
      <c r="D515" s="2">
        <v>0.61946759259259254</v>
      </c>
      <c r="E515">
        <f>DAY(telefony[[#This Row],[data]])</f>
        <v>7</v>
      </c>
      <c r="F515">
        <f>IF(LEN(telefony[[#This Row],[nr]])=8,1,0)</f>
        <v>0</v>
      </c>
      <c r="G515">
        <f>IF(LEN(telefony[[#This Row],[nr]])=7,1,0)</f>
        <v>1</v>
      </c>
      <c r="H515" s="9">
        <f>IF(LEN(telefony[[#This Row],[nr]])&gt;=10,1,0)</f>
        <v>0</v>
      </c>
      <c r="I515" s="9" t="s">
        <v>1024</v>
      </c>
      <c r="J515">
        <f>COUNTIF(telefony[nr],I515)</f>
        <v>1</v>
      </c>
      <c r="M515" t="str">
        <f>IF(LEN(telefony[[#This Row],[nr]])=7,telefony[[#This Row],[nr]],"")</f>
        <v>3525921</v>
      </c>
      <c r="N515" t="str">
        <f>IF(LEN(telefony[[#This Row],[nr]])=8,telefony[[#This Row],[nr]],"")</f>
        <v/>
      </c>
      <c r="V515" s="22" t="s">
        <v>1562</v>
      </c>
      <c r="W515" s="9">
        <v>0</v>
      </c>
    </row>
    <row r="516" spans="1:23" x14ac:dyDescent="0.3">
      <c r="A516" s="9" t="s">
        <v>446</v>
      </c>
      <c r="B516" s="1">
        <v>42923</v>
      </c>
      <c r="C516" s="2">
        <v>0.61901620370370369</v>
      </c>
      <c r="D516" s="2">
        <v>0.62861111111111112</v>
      </c>
      <c r="E516">
        <f>DAY(telefony[[#This Row],[data]])</f>
        <v>7</v>
      </c>
      <c r="F516">
        <f>IF(LEN(telefony[[#This Row],[nr]])=8,1,0)</f>
        <v>0</v>
      </c>
      <c r="G516">
        <f>IF(LEN(telefony[[#This Row],[nr]])=7,1,0)</f>
        <v>1</v>
      </c>
      <c r="H516" s="9">
        <f>IF(LEN(telefony[[#This Row],[nr]])&gt;=10,1,0)</f>
        <v>0</v>
      </c>
      <c r="I516" s="9" t="s">
        <v>1678</v>
      </c>
      <c r="J516">
        <f>COUNTIF(telefony[nr],I516)</f>
        <v>1</v>
      </c>
      <c r="M516" t="str">
        <f>IF(LEN(telefony[[#This Row],[nr]])=7,telefony[[#This Row],[nr]],"")</f>
        <v>5094248</v>
      </c>
      <c r="N516" t="str">
        <f>IF(LEN(telefony[[#This Row],[nr]])=8,telefony[[#This Row],[nr]],"")</f>
        <v/>
      </c>
      <c r="V516" s="22" t="s">
        <v>363</v>
      </c>
      <c r="W516" s="9">
        <v>0</v>
      </c>
    </row>
    <row r="517" spans="1:23" x14ac:dyDescent="0.3">
      <c r="A517" s="9" t="s">
        <v>447</v>
      </c>
      <c r="B517" s="1">
        <v>42923</v>
      </c>
      <c r="C517" s="2">
        <v>0.62306712962962962</v>
      </c>
      <c r="D517" s="2">
        <v>0.63328703703703704</v>
      </c>
      <c r="E517">
        <f>DAY(telefony[[#This Row],[data]])</f>
        <v>7</v>
      </c>
      <c r="F517">
        <f>IF(LEN(telefony[[#This Row],[nr]])=8,1,0)</f>
        <v>0</v>
      </c>
      <c r="G517">
        <f>IF(LEN(telefony[[#This Row],[nr]])=7,1,0)</f>
        <v>1</v>
      </c>
      <c r="H517" s="9">
        <f>IF(LEN(telefony[[#This Row],[nr]])&gt;=10,1,0)</f>
        <v>0</v>
      </c>
      <c r="I517" s="9" t="s">
        <v>642</v>
      </c>
      <c r="J517">
        <f>COUNTIF(telefony[nr],I517)</f>
        <v>1</v>
      </c>
      <c r="M517" t="str">
        <f>IF(LEN(telefony[[#This Row],[nr]])=7,telefony[[#This Row],[nr]],"")</f>
        <v>7275091</v>
      </c>
      <c r="N517" t="str">
        <f>IF(LEN(telefony[[#This Row],[nr]])=8,telefony[[#This Row],[nr]],"")</f>
        <v/>
      </c>
      <c r="V517" s="22" t="s">
        <v>390</v>
      </c>
      <c r="W517" s="9">
        <v>0</v>
      </c>
    </row>
    <row r="518" spans="1:23" x14ac:dyDescent="0.3">
      <c r="A518" s="9" t="s">
        <v>448</v>
      </c>
      <c r="B518" s="1">
        <v>42923</v>
      </c>
      <c r="C518" s="2">
        <v>0.62537037037037035</v>
      </c>
      <c r="D518" s="2">
        <v>0.63498842592592597</v>
      </c>
      <c r="E518">
        <f>DAY(telefony[[#This Row],[data]])</f>
        <v>7</v>
      </c>
      <c r="F518">
        <f>IF(LEN(telefony[[#This Row],[nr]])=8,1,0)</f>
        <v>1</v>
      </c>
      <c r="G518">
        <f>IF(LEN(telefony[[#This Row],[nr]])=7,1,0)</f>
        <v>0</v>
      </c>
      <c r="H518" s="9">
        <f>IF(LEN(telefony[[#This Row],[nr]])&gt;=10,1,0)</f>
        <v>0</v>
      </c>
      <c r="I518" s="9" t="s">
        <v>304</v>
      </c>
      <c r="J518">
        <f>COUNTIF(telefony[nr],I518)</f>
        <v>1</v>
      </c>
      <c r="M518" t="str">
        <f>IF(LEN(telefony[[#This Row],[nr]])=7,telefony[[#This Row],[nr]],"")</f>
        <v/>
      </c>
      <c r="N518" t="str">
        <f>IF(LEN(telefony[[#This Row],[nr]])=8,telefony[[#This Row],[nr]],"")</f>
        <v>73042148</v>
      </c>
      <c r="V518" s="22" t="s">
        <v>696</v>
      </c>
      <c r="W518" s="9">
        <v>0</v>
      </c>
    </row>
    <row r="519" spans="1:23" x14ac:dyDescent="0.3">
      <c r="A519" s="9" t="s">
        <v>449</v>
      </c>
      <c r="B519" s="1">
        <v>42926</v>
      </c>
      <c r="C519" s="2">
        <v>0.33759259259259261</v>
      </c>
      <c r="D519" s="2">
        <v>0.34880787037037037</v>
      </c>
      <c r="E519">
        <f>DAY(telefony[[#This Row],[data]])</f>
        <v>10</v>
      </c>
      <c r="F519">
        <f>IF(LEN(telefony[[#This Row],[nr]])=8,1,0)</f>
        <v>0</v>
      </c>
      <c r="G519">
        <f>IF(LEN(telefony[[#This Row],[nr]])=7,1,0)</f>
        <v>1</v>
      </c>
      <c r="H519" s="9">
        <f>IF(LEN(telefony[[#This Row],[nr]])&gt;=10,1,0)</f>
        <v>0</v>
      </c>
      <c r="I519" s="9" t="s">
        <v>974</v>
      </c>
      <c r="J519">
        <f>COUNTIF(telefony[nr],I519)</f>
        <v>1</v>
      </c>
      <c r="M519" t="str">
        <f>IF(LEN(telefony[[#This Row],[nr]])=7,telefony[[#This Row],[nr]],"")</f>
        <v>8570276</v>
      </c>
      <c r="N519" t="str">
        <f>IF(LEN(telefony[[#This Row],[nr]])=8,telefony[[#This Row],[nr]],"")</f>
        <v/>
      </c>
      <c r="V519" s="22" t="s">
        <v>832</v>
      </c>
      <c r="W519" s="9">
        <v>0</v>
      </c>
    </row>
    <row r="520" spans="1:23" x14ac:dyDescent="0.3">
      <c r="A520" s="9" t="s">
        <v>450</v>
      </c>
      <c r="B520" s="1">
        <v>42926</v>
      </c>
      <c r="C520" s="2">
        <v>0.34016203703703701</v>
      </c>
      <c r="D520" s="2">
        <v>0.3495138888888889</v>
      </c>
      <c r="E520">
        <f>DAY(telefony[[#This Row],[data]])</f>
        <v>10</v>
      </c>
      <c r="F520">
        <f>IF(LEN(telefony[[#This Row],[nr]])=8,1,0)</f>
        <v>0</v>
      </c>
      <c r="G520">
        <f>IF(LEN(telefony[[#This Row],[nr]])=7,1,0)</f>
        <v>1</v>
      </c>
      <c r="H520" s="9">
        <f>IF(LEN(telefony[[#This Row],[nr]])&gt;=10,1,0)</f>
        <v>0</v>
      </c>
      <c r="I520" s="9" t="s">
        <v>1096</v>
      </c>
      <c r="J520">
        <f>COUNTIF(telefony[nr],I520)</f>
        <v>1</v>
      </c>
      <c r="M520" t="str">
        <f>IF(LEN(telefony[[#This Row],[nr]])=7,telefony[[#This Row],[nr]],"")</f>
        <v>1775586</v>
      </c>
      <c r="N520" t="str">
        <f>IF(LEN(telefony[[#This Row],[nr]])=8,telefony[[#This Row],[nr]],"")</f>
        <v/>
      </c>
      <c r="V520" s="22" t="s">
        <v>1811</v>
      </c>
      <c r="W520" s="9">
        <v>0</v>
      </c>
    </row>
    <row r="521" spans="1:23" x14ac:dyDescent="0.3">
      <c r="A521" s="9" t="s">
        <v>127</v>
      </c>
      <c r="B521" s="1">
        <v>42926</v>
      </c>
      <c r="C521" s="2">
        <v>0.34312500000000001</v>
      </c>
      <c r="D521" s="2">
        <v>0.34373842592592591</v>
      </c>
      <c r="E521">
        <f>DAY(telefony[[#This Row],[data]])</f>
        <v>10</v>
      </c>
      <c r="F521">
        <f>IF(LEN(telefony[[#This Row],[nr]])=8,1,0)</f>
        <v>1</v>
      </c>
      <c r="G521">
        <f>IF(LEN(telefony[[#This Row],[nr]])=7,1,0)</f>
        <v>0</v>
      </c>
      <c r="H521" s="9">
        <f>IF(LEN(telefony[[#This Row],[nr]])&gt;=10,1,0)</f>
        <v>0</v>
      </c>
      <c r="I521" s="9" t="s">
        <v>1507</v>
      </c>
      <c r="J521">
        <f>COUNTIF(telefony[nr],I521)</f>
        <v>1</v>
      </c>
      <c r="M521" t="str">
        <f>IF(LEN(telefony[[#This Row],[nr]])=7,telefony[[#This Row],[nr]],"")</f>
        <v/>
      </c>
      <c r="N521" t="str">
        <f>IF(LEN(telefony[[#This Row],[nr]])=8,telefony[[#This Row],[nr]],"")</f>
        <v>27791497</v>
      </c>
      <c r="V521" s="22" t="s">
        <v>800</v>
      </c>
      <c r="W521" s="9">
        <v>0</v>
      </c>
    </row>
    <row r="522" spans="1:23" x14ac:dyDescent="0.3">
      <c r="A522" s="9" t="s">
        <v>451</v>
      </c>
      <c r="B522" s="1">
        <v>42926</v>
      </c>
      <c r="C522" s="2">
        <v>0.34364583333333332</v>
      </c>
      <c r="D522" s="2">
        <v>0.3492824074074074</v>
      </c>
      <c r="E522">
        <f>DAY(telefony[[#This Row],[data]])</f>
        <v>10</v>
      </c>
      <c r="F522">
        <f>IF(LEN(telefony[[#This Row],[nr]])=8,1,0)</f>
        <v>0</v>
      </c>
      <c r="G522">
        <f>IF(LEN(telefony[[#This Row],[nr]])=7,1,0)</f>
        <v>1</v>
      </c>
      <c r="H522" s="9">
        <f>IF(LEN(telefony[[#This Row],[nr]])&gt;=10,1,0)</f>
        <v>0</v>
      </c>
      <c r="I522" s="9" t="s">
        <v>1044</v>
      </c>
      <c r="J522">
        <f>COUNTIF(telefony[nr],I522)</f>
        <v>1</v>
      </c>
      <c r="M522" t="str">
        <f>IF(LEN(telefony[[#This Row],[nr]])=7,telefony[[#This Row],[nr]],"")</f>
        <v>5162775</v>
      </c>
      <c r="N522" t="str">
        <f>IF(LEN(telefony[[#This Row],[nr]])=8,telefony[[#This Row],[nr]],"")</f>
        <v/>
      </c>
      <c r="V522" s="22" t="s">
        <v>401</v>
      </c>
      <c r="W522" s="9">
        <v>0</v>
      </c>
    </row>
    <row r="523" spans="1:23" x14ac:dyDescent="0.3">
      <c r="A523" s="9" t="s">
        <v>452</v>
      </c>
      <c r="B523" s="1">
        <v>42926</v>
      </c>
      <c r="C523" s="2">
        <v>0.34796296296296297</v>
      </c>
      <c r="D523" s="2">
        <v>0.35728009259259258</v>
      </c>
      <c r="E523">
        <f>DAY(telefony[[#This Row],[data]])</f>
        <v>10</v>
      </c>
      <c r="F523">
        <f>IF(LEN(telefony[[#This Row],[nr]])=8,1,0)</f>
        <v>1</v>
      </c>
      <c r="G523">
        <f>IF(LEN(telefony[[#This Row],[nr]])=7,1,0)</f>
        <v>0</v>
      </c>
      <c r="H523" s="9">
        <f>IF(LEN(telefony[[#This Row],[nr]])&gt;=10,1,0)</f>
        <v>0</v>
      </c>
      <c r="I523" s="9" t="s">
        <v>1785</v>
      </c>
      <c r="J523">
        <f>COUNTIF(telefony[nr],I523)</f>
        <v>1</v>
      </c>
      <c r="M523" t="str">
        <f>IF(LEN(telefony[[#This Row],[nr]])=7,telefony[[#This Row],[nr]],"")</f>
        <v/>
      </c>
      <c r="N523" t="str">
        <f>IF(LEN(telefony[[#This Row],[nr]])=8,telefony[[#This Row],[nr]],"")</f>
        <v>56115408</v>
      </c>
      <c r="V523" s="22" t="s">
        <v>1370</v>
      </c>
      <c r="W523" s="9">
        <v>0</v>
      </c>
    </row>
    <row r="524" spans="1:23" x14ac:dyDescent="0.3">
      <c r="A524" s="9" t="s">
        <v>453</v>
      </c>
      <c r="B524" s="1">
        <v>42926</v>
      </c>
      <c r="C524" s="2">
        <v>0.35249999999999998</v>
      </c>
      <c r="D524" s="2">
        <v>0.35278935185185184</v>
      </c>
      <c r="E524">
        <f>DAY(telefony[[#This Row],[data]])</f>
        <v>10</v>
      </c>
      <c r="F524">
        <f>IF(LEN(telefony[[#This Row],[nr]])=8,1,0)</f>
        <v>0</v>
      </c>
      <c r="G524">
        <f>IF(LEN(telefony[[#This Row],[nr]])=7,1,0)</f>
        <v>1</v>
      </c>
      <c r="H524" s="9">
        <f>IF(LEN(telefony[[#This Row],[nr]])&gt;=10,1,0)</f>
        <v>0</v>
      </c>
      <c r="I524" s="9" t="s">
        <v>310</v>
      </c>
      <c r="J524">
        <f>COUNTIF(telefony[nr],I524)</f>
        <v>1</v>
      </c>
      <c r="M524" t="str">
        <f>IF(LEN(telefony[[#This Row],[nr]])=7,telefony[[#This Row],[nr]],"")</f>
        <v>6766881</v>
      </c>
      <c r="N524" t="str">
        <f>IF(LEN(telefony[[#This Row],[nr]])=8,telefony[[#This Row],[nr]],"")</f>
        <v/>
      </c>
      <c r="V524" s="22" t="s">
        <v>876</v>
      </c>
      <c r="W524" s="9">
        <v>0</v>
      </c>
    </row>
    <row r="525" spans="1:23" x14ac:dyDescent="0.3">
      <c r="A525" s="9" t="s">
        <v>454</v>
      </c>
      <c r="B525" s="1">
        <v>42926</v>
      </c>
      <c r="C525" s="2">
        <v>0.35483796296296294</v>
      </c>
      <c r="D525" s="2">
        <v>0.35699074074074072</v>
      </c>
      <c r="E525">
        <f>DAY(telefony[[#This Row],[data]])</f>
        <v>10</v>
      </c>
      <c r="F525">
        <f>IF(LEN(telefony[[#This Row],[nr]])=8,1,0)</f>
        <v>0</v>
      </c>
      <c r="G525">
        <f>IF(LEN(telefony[[#This Row],[nr]])=7,1,0)</f>
        <v>1</v>
      </c>
      <c r="H525" s="9">
        <f>IF(LEN(telefony[[#This Row],[nr]])&gt;=10,1,0)</f>
        <v>0</v>
      </c>
      <c r="I525" s="9" t="s">
        <v>790</v>
      </c>
      <c r="J525">
        <f>COUNTIF(telefony[nr],I525)</f>
        <v>1</v>
      </c>
      <c r="M525" t="str">
        <f>IF(LEN(telefony[[#This Row],[nr]])=7,telefony[[#This Row],[nr]],"")</f>
        <v>9502975</v>
      </c>
      <c r="N525" t="str">
        <f>IF(LEN(telefony[[#This Row],[nr]])=8,telefony[[#This Row],[nr]],"")</f>
        <v/>
      </c>
      <c r="V525" s="22" t="s">
        <v>796</v>
      </c>
      <c r="W525" s="9">
        <v>0</v>
      </c>
    </row>
    <row r="526" spans="1:23" x14ac:dyDescent="0.3">
      <c r="A526" s="9" t="s">
        <v>455</v>
      </c>
      <c r="B526" s="1">
        <v>42926</v>
      </c>
      <c r="C526" s="2">
        <v>0.35760416666666667</v>
      </c>
      <c r="D526" s="2">
        <v>0.35951388888888891</v>
      </c>
      <c r="E526">
        <f>DAY(telefony[[#This Row],[data]])</f>
        <v>10</v>
      </c>
      <c r="F526">
        <f>IF(LEN(telefony[[#This Row],[nr]])=8,1,0)</f>
        <v>0</v>
      </c>
      <c r="G526">
        <f>IF(LEN(telefony[[#This Row],[nr]])=7,1,0)</f>
        <v>1</v>
      </c>
      <c r="H526" s="9">
        <f>IF(LEN(telefony[[#This Row],[nr]])&gt;=10,1,0)</f>
        <v>0</v>
      </c>
      <c r="I526" s="9" t="s">
        <v>257</v>
      </c>
      <c r="J526">
        <f>COUNTIF(telefony[nr],I526)</f>
        <v>1</v>
      </c>
      <c r="M526" t="str">
        <f>IF(LEN(telefony[[#This Row],[nr]])=7,telefony[[#This Row],[nr]],"")</f>
        <v>4212838</v>
      </c>
      <c r="N526" t="str">
        <f>IF(LEN(telefony[[#This Row],[nr]])=8,telefony[[#This Row],[nr]],"")</f>
        <v/>
      </c>
      <c r="V526" s="22" t="s">
        <v>629</v>
      </c>
      <c r="W526" s="9">
        <v>0</v>
      </c>
    </row>
    <row r="527" spans="1:23" x14ac:dyDescent="0.3">
      <c r="A527" s="9" t="s">
        <v>456</v>
      </c>
      <c r="B527" s="1">
        <v>42926</v>
      </c>
      <c r="C527" s="2">
        <v>0.36282407407407408</v>
      </c>
      <c r="D527" s="2">
        <v>0.37093749999999998</v>
      </c>
      <c r="E527">
        <f>DAY(telefony[[#This Row],[data]])</f>
        <v>10</v>
      </c>
      <c r="F527">
        <f>IF(LEN(telefony[[#This Row],[nr]])=8,1,0)</f>
        <v>0</v>
      </c>
      <c r="G527">
        <f>IF(LEN(telefony[[#This Row],[nr]])=7,1,0)</f>
        <v>1</v>
      </c>
      <c r="H527" s="9">
        <f>IF(LEN(telefony[[#This Row],[nr]])&gt;=10,1,0)</f>
        <v>0</v>
      </c>
      <c r="I527" s="9" t="s">
        <v>1784</v>
      </c>
      <c r="J527">
        <f>COUNTIF(telefony[nr],I527)</f>
        <v>1</v>
      </c>
      <c r="M527" t="str">
        <f>IF(LEN(telefony[[#This Row],[nr]])=7,telefony[[#This Row],[nr]],"")</f>
        <v>6952061</v>
      </c>
      <c r="N527" t="str">
        <f>IF(LEN(telefony[[#This Row],[nr]])=8,telefony[[#This Row],[nr]],"")</f>
        <v/>
      </c>
      <c r="V527" s="22" t="s">
        <v>534</v>
      </c>
      <c r="W527" s="9">
        <v>0</v>
      </c>
    </row>
    <row r="528" spans="1:23" x14ac:dyDescent="0.3">
      <c r="A528" s="9" t="s">
        <v>457</v>
      </c>
      <c r="B528" s="1">
        <v>42926</v>
      </c>
      <c r="C528" s="2">
        <v>0.36803240740740739</v>
      </c>
      <c r="D528" s="2">
        <v>0.37565972222222221</v>
      </c>
      <c r="E528">
        <f>DAY(telefony[[#This Row],[data]])</f>
        <v>10</v>
      </c>
      <c r="F528">
        <f>IF(LEN(telefony[[#This Row],[nr]])=8,1,0)</f>
        <v>1</v>
      </c>
      <c r="G528">
        <f>IF(LEN(telefony[[#This Row],[nr]])=7,1,0)</f>
        <v>0</v>
      </c>
      <c r="H528" s="9">
        <f>IF(LEN(telefony[[#This Row],[nr]])&gt;=10,1,0)</f>
        <v>0</v>
      </c>
      <c r="I528" s="9" t="s">
        <v>1064</v>
      </c>
      <c r="J528">
        <f>COUNTIF(telefony[nr],I528)</f>
        <v>1</v>
      </c>
      <c r="M528" t="str">
        <f>IF(LEN(telefony[[#This Row],[nr]])=7,telefony[[#This Row],[nr]],"")</f>
        <v/>
      </c>
      <c r="N528" t="str">
        <f>IF(LEN(telefony[[#This Row],[nr]])=8,telefony[[#This Row],[nr]],"")</f>
        <v>56127547</v>
      </c>
      <c r="V528" s="22" t="s">
        <v>1750</v>
      </c>
      <c r="W528" s="9">
        <v>0</v>
      </c>
    </row>
    <row r="529" spans="1:23" x14ac:dyDescent="0.3">
      <c r="A529" s="9" t="s">
        <v>458</v>
      </c>
      <c r="B529" s="1">
        <v>42926</v>
      </c>
      <c r="C529" s="2">
        <v>0.36895833333333333</v>
      </c>
      <c r="D529" s="2">
        <v>0.37655092592592593</v>
      </c>
      <c r="E529">
        <f>DAY(telefony[[#This Row],[data]])</f>
        <v>10</v>
      </c>
      <c r="F529">
        <f>IF(LEN(telefony[[#This Row],[nr]])=8,1,0)</f>
        <v>0</v>
      </c>
      <c r="G529">
        <f>IF(LEN(telefony[[#This Row],[nr]])=7,1,0)</f>
        <v>1</v>
      </c>
      <c r="H529" s="9">
        <f>IF(LEN(telefony[[#This Row],[nr]])&gt;=10,1,0)</f>
        <v>0</v>
      </c>
      <c r="I529" s="9" t="s">
        <v>518</v>
      </c>
      <c r="J529">
        <f>COUNTIF(telefony[nr],I529)</f>
        <v>1</v>
      </c>
      <c r="M529" t="str">
        <f>IF(LEN(telefony[[#This Row],[nr]])=7,telefony[[#This Row],[nr]],"")</f>
        <v>4952685</v>
      </c>
      <c r="N529" t="str">
        <f>IF(LEN(telefony[[#This Row],[nr]])=8,telefony[[#This Row],[nr]],"")</f>
        <v/>
      </c>
      <c r="V529" s="22" t="s">
        <v>68</v>
      </c>
      <c r="W529" s="9">
        <v>0</v>
      </c>
    </row>
    <row r="530" spans="1:23" x14ac:dyDescent="0.3">
      <c r="A530" s="9" t="s">
        <v>459</v>
      </c>
      <c r="B530" s="1">
        <v>42926</v>
      </c>
      <c r="C530" s="2">
        <v>0.36996527777777777</v>
      </c>
      <c r="D530" s="2">
        <v>0.37988425925925928</v>
      </c>
      <c r="E530">
        <f>DAY(telefony[[#This Row],[data]])</f>
        <v>10</v>
      </c>
      <c r="F530">
        <f>IF(LEN(telefony[[#This Row],[nr]])=8,1,0)</f>
        <v>0</v>
      </c>
      <c r="G530">
        <f>IF(LEN(telefony[[#This Row],[nr]])=7,1,0)</f>
        <v>1</v>
      </c>
      <c r="H530" s="9">
        <f>IF(LEN(telefony[[#This Row],[nr]])&gt;=10,1,0)</f>
        <v>0</v>
      </c>
      <c r="I530" s="9" t="s">
        <v>1463</v>
      </c>
      <c r="J530">
        <f>COUNTIF(telefony[nr],I530)</f>
        <v>1</v>
      </c>
      <c r="M530" t="str">
        <f>IF(LEN(telefony[[#This Row],[nr]])=7,telefony[[#This Row],[nr]],"")</f>
        <v>8632893</v>
      </c>
      <c r="N530" t="str">
        <f>IF(LEN(telefony[[#This Row],[nr]])=8,telefony[[#This Row],[nr]],"")</f>
        <v/>
      </c>
      <c r="V530" s="22" t="s">
        <v>1235</v>
      </c>
      <c r="W530" s="9">
        <v>0</v>
      </c>
    </row>
    <row r="531" spans="1:23" x14ac:dyDescent="0.3">
      <c r="A531" s="9" t="s">
        <v>460</v>
      </c>
      <c r="B531" s="1">
        <v>42926</v>
      </c>
      <c r="C531" s="2">
        <v>0.37015046296296295</v>
      </c>
      <c r="D531" s="2">
        <v>0.37528935185185186</v>
      </c>
      <c r="E531">
        <f>DAY(telefony[[#This Row],[data]])</f>
        <v>10</v>
      </c>
      <c r="F531">
        <f>IF(LEN(telefony[[#This Row],[nr]])=8,1,0)</f>
        <v>0</v>
      </c>
      <c r="G531">
        <f>IF(LEN(telefony[[#This Row],[nr]])=7,1,0)</f>
        <v>1</v>
      </c>
      <c r="H531" s="9">
        <f>IF(LEN(telefony[[#This Row],[nr]])&gt;=10,1,0)</f>
        <v>0</v>
      </c>
      <c r="I531" s="9" t="s">
        <v>545</v>
      </c>
      <c r="J531">
        <f>COUNTIF(telefony[nr],I531)</f>
        <v>1</v>
      </c>
      <c r="M531" t="str">
        <f>IF(LEN(telefony[[#This Row],[nr]])=7,telefony[[#This Row],[nr]],"")</f>
        <v>7320123</v>
      </c>
      <c r="N531" t="str">
        <f>IF(LEN(telefony[[#This Row],[nr]])=8,telefony[[#This Row],[nr]],"")</f>
        <v/>
      </c>
      <c r="V531" s="22" t="s">
        <v>48</v>
      </c>
      <c r="W531" s="9">
        <v>0</v>
      </c>
    </row>
    <row r="532" spans="1:23" x14ac:dyDescent="0.3">
      <c r="A532" s="9" t="s">
        <v>235</v>
      </c>
      <c r="B532" s="1">
        <v>42926</v>
      </c>
      <c r="C532" s="2">
        <v>0.3706712962962963</v>
      </c>
      <c r="D532" s="2">
        <v>0.37572916666666667</v>
      </c>
      <c r="E532">
        <f>DAY(telefony[[#This Row],[data]])</f>
        <v>10</v>
      </c>
      <c r="F532">
        <f>IF(LEN(telefony[[#This Row],[nr]])=8,1,0)</f>
        <v>0</v>
      </c>
      <c r="G532">
        <f>IF(LEN(telefony[[#This Row],[nr]])=7,1,0)</f>
        <v>0</v>
      </c>
      <c r="H532" s="9">
        <f>IF(LEN(telefony[[#This Row],[nr]])&gt;=10,1,0)</f>
        <v>1</v>
      </c>
      <c r="I532" s="9" t="s">
        <v>702</v>
      </c>
      <c r="J532">
        <f>COUNTIF(telefony[nr],I532)</f>
        <v>1</v>
      </c>
      <c r="M532" t="str">
        <f>IF(LEN(telefony[[#This Row],[nr]])=7,telefony[[#This Row],[nr]],"")</f>
        <v/>
      </c>
      <c r="N532" t="str">
        <f>IF(LEN(telefony[[#This Row],[nr]])=8,telefony[[#This Row],[nr]],"")</f>
        <v/>
      </c>
      <c r="V532" s="22" t="s">
        <v>1670</v>
      </c>
      <c r="W532" s="9">
        <v>0</v>
      </c>
    </row>
    <row r="533" spans="1:23" x14ac:dyDescent="0.3">
      <c r="A533" s="9" t="s">
        <v>138</v>
      </c>
      <c r="B533" s="1">
        <v>42926</v>
      </c>
      <c r="C533" s="2">
        <v>0.37207175925925928</v>
      </c>
      <c r="D533" s="2">
        <v>0.37332175925925926</v>
      </c>
      <c r="E533">
        <f>DAY(telefony[[#This Row],[data]])</f>
        <v>10</v>
      </c>
      <c r="F533">
        <f>IF(LEN(telefony[[#This Row],[nr]])=8,1,0)</f>
        <v>1</v>
      </c>
      <c r="G533">
        <f>IF(LEN(telefony[[#This Row],[nr]])=7,1,0)</f>
        <v>0</v>
      </c>
      <c r="H533" s="9">
        <f>IF(LEN(telefony[[#This Row],[nr]])&gt;=10,1,0)</f>
        <v>0</v>
      </c>
      <c r="I533" s="9" t="s">
        <v>1453</v>
      </c>
      <c r="J533">
        <f>COUNTIF(telefony[nr],I533)</f>
        <v>1</v>
      </c>
      <c r="M533" t="str">
        <f>IF(LEN(telefony[[#This Row],[nr]])=7,telefony[[#This Row],[nr]],"")</f>
        <v/>
      </c>
      <c r="N533" t="str">
        <f>IF(LEN(telefony[[#This Row],[nr]])=8,telefony[[#This Row],[nr]],"")</f>
        <v>38063903</v>
      </c>
      <c r="V533" s="22" t="s">
        <v>445</v>
      </c>
      <c r="W533" s="9">
        <v>0</v>
      </c>
    </row>
    <row r="534" spans="1:23" x14ac:dyDescent="0.3">
      <c r="A534" s="9" t="s">
        <v>461</v>
      </c>
      <c r="B534" s="1">
        <v>42926</v>
      </c>
      <c r="C534" s="2">
        <v>0.37747685185185187</v>
      </c>
      <c r="D534" s="2">
        <v>0.38609953703703703</v>
      </c>
      <c r="E534">
        <f>DAY(telefony[[#This Row],[data]])</f>
        <v>10</v>
      </c>
      <c r="F534">
        <f>IF(LEN(telefony[[#This Row],[nr]])=8,1,0)</f>
        <v>0</v>
      </c>
      <c r="G534">
        <f>IF(LEN(telefony[[#This Row],[nr]])=7,1,0)</f>
        <v>1</v>
      </c>
      <c r="H534" s="9">
        <f>IF(LEN(telefony[[#This Row],[nr]])&gt;=10,1,0)</f>
        <v>0</v>
      </c>
      <c r="I534" s="9" t="s">
        <v>323</v>
      </c>
      <c r="J534">
        <f>COUNTIF(telefony[nr],I534)</f>
        <v>1</v>
      </c>
      <c r="M534" t="str">
        <f>IF(LEN(telefony[[#This Row],[nr]])=7,telefony[[#This Row],[nr]],"")</f>
        <v>4901642</v>
      </c>
      <c r="N534" t="str">
        <f>IF(LEN(telefony[[#This Row],[nr]])=8,telefony[[#This Row],[nr]],"")</f>
        <v/>
      </c>
      <c r="V534" s="22" t="s">
        <v>1777</v>
      </c>
      <c r="W534" s="9">
        <v>0</v>
      </c>
    </row>
    <row r="535" spans="1:23" x14ac:dyDescent="0.3">
      <c r="A535" s="9" t="s">
        <v>462</v>
      </c>
      <c r="B535" s="1">
        <v>42926</v>
      </c>
      <c r="C535" s="2">
        <v>0.37930555555555556</v>
      </c>
      <c r="D535" s="2">
        <v>0.38686342592592593</v>
      </c>
      <c r="E535">
        <f>DAY(telefony[[#This Row],[data]])</f>
        <v>10</v>
      </c>
      <c r="F535">
        <f>IF(LEN(telefony[[#This Row],[nr]])=8,1,0)</f>
        <v>1</v>
      </c>
      <c r="G535">
        <f>IF(LEN(telefony[[#This Row],[nr]])=7,1,0)</f>
        <v>0</v>
      </c>
      <c r="H535" s="9">
        <f>IF(LEN(telefony[[#This Row],[nr]])&gt;=10,1,0)</f>
        <v>0</v>
      </c>
      <c r="I535" s="9" t="s">
        <v>435</v>
      </c>
      <c r="J535">
        <f>COUNTIF(telefony[nr],I535)</f>
        <v>1</v>
      </c>
      <c r="M535" t="str">
        <f>IF(LEN(telefony[[#This Row],[nr]])=7,telefony[[#This Row],[nr]],"")</f>
        <v/>
      </c>
      <c r="N535" t="str">
        <f>IF(LEN(telefony[[#This Row],[nr]])=8,telefony[[#This Row],[nr]],"")</f>
        <v>39669014</v>
      </c>
      <c r="V535" s="22" t="s">
        <v>59</v>
      </c>
      <c r="W535" s="9">
        <v>0</v>
      </c>
    </row>
    <row r="536" spans="1:23" x14ac:dyDescent="0.3">
      <c r="A536" s="9" t="s">
        <v>463</v>
      </c>
      <c r="B536" s="1">
        <v>42926</v>
      </c>
      <c r="C536" s="2">
        <v>0.38040509259259259</v>
      </c>
      <c r="D536" s="2">
        <v>0.38484953703703706</v>
      </c>
      <c r="E536">
        <f>DAY(telefony[[#This Row],[data]])</f>
        <v>10</v>
      </c>
      <c r="F536">
        <f>IF(LEN(telefony[[#This Row],[nr]])=8,1,0)</f>
        <v>1</v>
      </c>
      <c r="G536">
        <f>IF(LEN(telefony[[#This Row],[nr]])=7,1,0)</f>
        <v>0</v>
      </c>
      <c r="H536" s="9">
        <f>IF(LEN(telefony[[#This Row],[nr]])&gt;=10,1,0)</f>
        <v>0</v>
      </c>
      <c r="I536" s="9" t="s">
        <v>163</v>
      </c>
      <c r="J536">
        <f>COUNTIF(telefony[nr],I536)</f>
        <v>1</v>
      </c>
      <c r="M536" t="str">
        <f>IF(LEN(telefony[[#This Row],[nr]])=7,telefony[[#This Row],[nr]],"")</f>
        <v/>
      </c>
      <c r="N536" t="str">
        <f>IF(LEN(telefony[[#This Row],[nr]])=8,telefony[[#This Row],[nr]],"")</f>
        <v>48919339</v>
      </c>
      <c r="V536" s="22" t="s">
        <v>1537</v>
      </c>
      <c r="W536" s="9">
        <v>0</v>
      </c>
    </row>
    <row r="537" spans="1:23" x14ac:dyDescent="0.3">
      <c r="A537" s="9" t="s">
        <v>464</v>
      </c>
      <c r="B537" s="1">
        <v>42926</v>
      </c>
      <c r="C537" s="2">
        <v>0.3835648148148148</v>
      </c>
      <c r="D537" s="2">
        <v>0.3941087962962963</v>
      </c>
      <c r="E537">
        <f>DAY(telefony[[#This Row],[data]])</f>
        <v>10</v>
      </c>
      <c r="F537">
        <f>IF(LEN(telefony[[#This Row],[nr]])=8,1,0)</f>
        <v>0</v>
      </c>
      <c r="G537">
        <f>IF(LEN(telefony[[#This Row],[nr]])=7,1,0)</f>
        <v>1</v>
      </c>
      <c r="H537" s="9">
        <f>IF(LEN(telefony[[#This Row],[nr]])&gt;=10,1,0)</f>
        <v>0</v>
      </c>
      <c r="I537" s="9" t="s">
        <v>1360</v>
      </c>
      <c r="J537">
        <f>COUNTIF(telefony[nr],I537)</f>
        <v>1</v>
      </c>
      <c r="M537" t="str">
        <f>IF(LEN(telefony[[#This Row],[nr]])=7,telefony[[#This Row],[nr]],"")</f>
        <v>4960687</v>
      </c>
      <c r="N537" t="str">
        <f>IF(LEN(telefony[[#This Row],[nr]])=8,telefony[[#This Row],[nr]],"")</f>
        <v/>
      </c>
      <c r="V537" s="22" t="s">
        <v>1826</v>
      </c>
      <c r="W537" s="9">
        <v>0</v>
      </c>
    </row>
    <row r="538" spans="1:23" x14ac:dyDescent="0.3">
      <c r="A538" s="9" t="s">
        <v>465</v>
      </c>
      <c r="B538" s="1">
        <v>42926</v>
      </c>
      <c r="C538" s="2">
        <v>0.38715277777777779</v>
      </c>
      <c r="D538" s="2">
        <v>0.39293981481481483</v>
      </c>
      <c r="E538">
        <f>DAY(telefony[[#This Row],[data]])</f>
        <v>10</v>
      </c>
      <c r="F538">
        <f>IF(LEN(telefony[[#This Row],[nr]])=8,1,0)</f>
        <v>1</v>
      </c>
      <c r="G538">
        <f>IF(LEN(telefony[[#This Row],[nr]])=7,1,0)</f>
        <v>0</v>
      </c>
      <c r="H538" s="9">
        <f>IF(LEN(telefony[[#This Row],[nr]])&gt;=10,1,0)</f>
        <v>0</v>
      </c>
      <c r="I538" s="9" t="s">
        <v>1328</v>
      </c>
      <c r="J538">
        <f>COUNTIF(telefony[nr],I538)</f>
        <v>1</v>
      </c>
      <c r="M538" t="str">
        <f>IF(LEN(telefony[[#This Row],[nr]])=7,telefony[[#This Row],[nr]],"")</f>
        <v/>
      </c>
      <c r="N538" t="str">
        <f>IF(LEN(telefony[[#This Row],[nr]])=8,telefony[[#This Row],[nr]],"")</f>
        <v>41156424</v>
      </c>
      <c r="V538" s="22" t="s">
        <v>4</v>
      </c>
      <c r="W538" s="9">
        <v>0</v>
      </c>
    </row>
    <row r="539" spans="1:23" x14ac:dyDescent="0.3">
      <c r="A539" s="9" t="s">
        <v>466</v>
      </c>
      <c r="B539" s="1">
        <v>42926</v>
      </c>
      <c r="C539" s="2">
        <v>0.3894097222222222</v>
      </c>
      <c r="D539" s="2">
        <v>0.39869212962962963</v>
      </c>
      <c r="E539">
        <f>DAY(telefony[[#This Row],[data]])</f>
        <v>10</v>
      </c>
      <c r="F539">
        <f>IF(LEN(telefony[[#This Row],[nr]])=8,1,0)</f>
        <v>0</v>
      </c>
      <c r="G539">
        <f>IF(LEN(telefony[[#This Row],[nr]])=7,1,0)</f>
        <v>1</v>
      </c>
      <c r="H539" s="9">
        <f>IF(LEN(telefony[[#This Row],[nr]])&gt;=10,1,0)</f>
        <v>0</v>
      </c>
      <c r="I539" s="9" t="s">
        <v>779</v>
      </c>
      <c r="J539">
        <f>COUNTIF(telefony[nr],I539)</f>
        <v>1</v>
      </c>
      <c r="M539" t="str">
        <f>IF(LEN(telefony[[#This Row],[nr]])=7,telefony[[#This Row],[nr]],"")</f>
        <v>5087066</v>
      </c>
      <c r="N539" t="str">
        <f>IF(LEN(telefony[[#This Row],[nr]])=8,telefony[[#This Row],[nr]],"")</f>
        <v/>
      </c>
      <c r="V539" s="22" t="s">
        <v>778</v>
      </c>
      <c r="W539" s="9">
        <v>0</v>
      </c>
    </row>
    <row r="540" spans="1:23" x14ac:dyDescent="0.3">
      <c r="A540" s="9" t="s">
        <v>467</v>
      </c>
      <c r="B540" s="1">
        <v>42926</v>
      </c>
      <c r="C540" s="2">
        <v>0.39193287037037039</v>
      </c>
      <c r="D540" s="2">
        <v>0.39712962962962961</v>
      </c>
      <c r="E540">
        <f>DAY(telefony[[#This Row],[data]])</f>
        <v>10</v>
      </c>
      <c r="F540">
        <f>IF(LEN(telefony[[#This Row],[nr]])=8,1,0)</f>
        <v>0</v>
      </c>
      <c r="G540">
        <f>IF(LEN(telefony[[#This Row],[nr]])=7,1,0)</f>
        <v>1</v>
      </c>
      <c r="H540" s="9">
        <f>IF(LEN(telefony[[#This Row],[nr]])&gt;=10,1,0)</f>
        <v>0</v>
      </c>
      <c r="I540" s="9" t="s">
        <v>552</v>
      </c>
      <c r="J540">
        <f>COUNTIF(telefony[nr],I540)</f>
        <v>1</v>
      </c>
      <c r="M540" t="str">
        <f>IF(LEN(telefony[[#This Row],[nr]])=7,telefony[[#This Row],[nr]],"")</f>
        <v>4636713</v>
      </c>
      <c r="N540" t="str">
        <f>IF(LEN(telefony[[#This Row],[nr]])=8,telefony[[#This Row],[nr]],"")</f>
        <v/>
      </c>
      <c r="V540" s="22" t="s">
        <v>1094</v>
      </c>
      <c r="W540" s="9">
        <v>0</v>
      </c>
    </row>
    <row r="541" spans="1:23" x14ac:dyDescent="0.3">
      <c r="A541" s="9" t="s">
        <v>468</v>
      </c>
      <c r="B541" s="1">
        <v>42926</v>
      </c>
      <c r="C541" s="2">
        <v>0.39307870370370368</v>
      </c>
      <c r="D541" s="2">
        <v>0.39380787037037035</v>
      </c>
      <c r="E541">
        <f>DAY(telefony[[#This Row],[data]])</f>
        <v>10</v>
      </c>
      <c r="F541">
        <f>IF(LEN(telefony[[#This Row],[nr]])=8,1,0)</f>
        <v>0</v>
      </c>
      <c r="G541">
        <f>IF(LEN(telefony[[#This Row],[nr]])=7,1,0)</f>
        <v>1</v>
      </c>
      <c r="H541" s="9">
        <f>IF(LEN(telefony[[#This Row],[nr]])&gt;=10,1,0)</f>
        <v>0</v>
      </c>
      <c r="I541" s="9" t="s">
        <v>833</v>
      </c>
      <c r="J541">
        <f>COUNTIF(telefony[nr],I541)</f>
        <v>1</v>
      </c>
      <c r="M541" t="str">
        <f>IF(LEN(telefony[[#This Row],[nr]])=7,telefony[[#This Row],[nr]],"")</f>
        <v>3944120</v>
      </c>
      <c r="N541" t="str">
        <f>IF(LEN(telefony[[#This Row],[nr]])=8,telefony[[#This Row],[nr]],"")</f>
        <v/>
      </c>
      <c r="V541" s="22" t="s">
        <v>17</v>
      </c>
      <c r="W541" s="9">
        <v>0</v>
      </c>
    </row>
    <row r="542" spans="1:23" x14ac:dyDescent="0.3">
      <c r="A542" s="9" t="s">
        <v>469</v>
      </c>
      <c r="B542" s="1">
        <v>42926</v>
      </c>
      <c r="C542" s="2">
        <v>0.3984375</v>
      </c>
      <c r="D542" s="2">
        <v>0.40802083333333333</v>
      </c>
      <c r="E542">
        <f>DAY(telefony[[#This Row],[data]])</f>
        <v>10</v>
      </c>
      <c r="F542">
        <f>IF(LEN(telefony[[#This Row],[nr]])=8,1,0)</f>
        <v>0</v>
      </c>
      <c r="G542">
        <f>IF(LEN(telefony[[#This Row],[nr]])=7,1,0)</f>
        <v>1</v>
      </c>
      <c r="H542" s="9">
        <f>IF(LEN(telefony[[#This Row],[nr]])&gt;=10,1,0)</f>
        <v>0</v>
      </c>
      <c r="I542" s="9" t="s">
        <v>1126</v>
      </c>
      <c r="J542">
        <f>COUNTIF(telefony[nr],I542)</f>
        <v>1</v>
      </c>
      <c r="M542" t="str">
        <f>IF(LEN(telefony[[#This Row],[nr]])=7,telefony[[#This Row],[nr]],"")</f>
        <v>5960122</v>
      </c>
      <c r="N542" t="str">
        <f>IF(LEN(telefony[[#This Row],[nr]])=8,telefony[[#This Row],[nr]],"")</f>
        <v/>
      </c>
      <c r="V542" s="22" t="s">
        <v>1132</v>
      </c>
      <c r="W542" s="9">
        <v>0</v>
      </c>
    </row>
    <row r="543" spans="1:23" x14ac:dyDescent="0.3">
      <c r="A543" s="9" t="s">
        <v>470</v>
      </c>
      <c r="B543" s="1">
        <v>42926</v>
      </c>
      <c r="C543" s="2">
        <v>0.40265046296296297</v>
      </c>
      <c r="D543" s="2">
        <v>0.40284722222222225</v>
      </c>
      <c r="E543">
        <f>DAY(telefony[[#This Row],[data]])</f>
        <v>10</v>
      </c>
      <c r="F543">
        <f>IF(LEN(telefony[[#This Row],[nr]])=8,1,0)</f>
        <v>0</v>
      </c>
      <c r="G543">
        <f>IF(LEN(telefony[[#This Row],[nr]])=7,1,0)</f>
        <v>1</v>
      </c>
      <c r="H543" s="9">
        <f>IF(LEN(telefony[[#This Row],[nr]])&gt;=10,1,0)</f>
        <v>0</v>
      </c>
      <c r="I543" s="9" t="s">
        <v>878</v>
      </c>
      <c r="J543">
        <f>COUNTIF(telefony[nr],I543)</f>
        <v>1</v>
      </c>
      <c r="M543" t="str">
        <f>IF(LEN(telefony[[#This Row],[nr]])=7,telefony[[#This Row],[nr]],"")</f>
        <v>6795454</v>
      </c>
      <c r="N543" t="str">
        <f>IF(LEN(telefony[[#This Row],[nr]])=8,telefony[[#This Row],[nr]],"")</f>
        <v/>
      </c>
      <c r="V543" s="22" t="s">
        <v>1091</v>
      </c>
      <c r="W543" s="9">
        <v>0</v>
      </c>
    </row>
    <row r="544" spans="1:23" x14ac:dyDescent="0.3">
      <c r="A544" s="9" t="s">
        <v>471</v>
      </c>
      <c r="B544" s="1">
        <v>42926</v>
      </c>
      <c r="C544" s="2">
        <v>0.40662037037037035</v>
      </c>
      <c r="D544" s="2">
        <v>0.41171296296296295</v>
      </c>
      <c r="E544">
        <f>DAY(telefony[[#This Row],[data]])</f>
        <v>10</v>
      </c>
      <c r="F544">
        <f>IF(LEN(telefony[[#This Row],[nr]])=8,1,0)</f>
        <v>0</v>
      </c>
      <c r="G544">
        <f>IF(LEN(telefony[[#This Row],[nr]])=7,1,0)</f>
        <v>1</v>
      </c>
      <c r="H544" s="9">
        <f>IF(LEN(telefony[[#This Row],[nr]])&gt;=10,1,0)</f>
        <v>0</v>
      </c>
      <c r="I544" s="9" t="s">
        <v>411</v>
      </c>
      <c r="J544">
        <f>COUNTIF(telefony[nr],I544)</f>
        <v>1</v>
      </c>
      <c r="M544" t="str">
        <f>IF(LEN(telefony[[#This Row],[nr]])=7,telefony[[#This Row],[nr]],"")</f>
        <v>5013688</v>
      </c>
      <c r="N544" t="str">
        <f>IF(LEN(telefony[[#This Row],[nr]])=8,telefony[[#This Row],[nr]],"")</f>
        <v/>
      </c>
      <c r="V544" s="22" t="s">
        <v>319</v>
      </c>
      <c r="W544" s="9">
        <v>0</v>
      </c>
    </row>
    <row r="545" spans="1:23" x14ac:dyDescent="0.3">
      <c r="A545" s="9" t="s">
        <v>472</v>
      </c>
      <c r="B545" s="1">
        <v>42926</v>
      </c>
      <c r="C545" s="2">
        <v>0.40997685185185184</v>
      </c>
      <c r="D545" s="2">
        <v>0.41947916666666668</v>
      </c>
      <c r="E545">
        <f>DAY(telefony[[#This Row],[data]])</f>
        <v>10</v>
      </c>
      <c r="F545">
        <f>IF(LEN(telefony[[#This Row],[nr]])=8,1,0)</f>
        <v>0</v>
      </c>
      <c r="G545">
        <f>IF(LEN(telefony[[#This Row],[nr]])=7,1,0)</f>
        <v>1</v>
      </c>
      <c r="H545" s="9">
        <f>IF(LEN(telefony[[#This Row],[nr]])&gt;=10,1,0)</f>
        <v>0</v>
      </c>
      <c r="I545" s="9" t="s">
        <v>1035</v>
      </c>
      <c r="J545">
        <f>COUNTIF(telefony[nr],I545)</f>
        <v>1</v>
      </c>
      <c r="M545" t="str">
        <f>IF(LEN(telefony[[#This Row],[nr]])=7,telefony[[#This Row],[nr]],"")</f>
        <v>9487255</v>
      </c>
      <c r="N545" t="str">
        <f>IF(LEN(telefony[[#This Row],[nr]])=8,telefony[[#This Row],[nr]],"")</f>
        <v/>
      </c>
      <c r="V545" s="22" t="s">
        <v>603</v>
      </c>
      <c r="W545" s="9">
        <v>0</v>
      </c>
    </row>
    <row r="546" spans="1:23" x14ac:dyDescent="0.3">
      <c r="A546" s="9" t="s">
        <v>473</v>
      </c>
      <c r="B546" s="1">
        <v>42926</v>
      </c>
      <c r="C546" s="2">
        <v>0.41422453703703704</v>
      </c>
      <c r="D546" s="2">
        <v>0.42549768518518516</v>
      </c>
      <c r="E546">
        <f>DAY(telefony[[#This Row],[data]])</f>
        <v>10</v>
      </c>
      <c r="F546">
        <f>IF(LEN(telefony[[#This Row],[nr]])=8,1,0)</f>
        <v>0</v>
      </c>
      <c r="G546">
        <f>IF(LEN(telefony[[#This Row],[nr]])=7,1,0)</f>
        <v>1</v>
      </c>
      <c r="H546" s="9">
        <f>IF(LEN(telefony[[#This Row],[nr]])&gt;=10,1,0)</f>
        <v>0</v>
      </c>
      <c r="I546" s="9" t="s">
        <v>1438</v>
      </c>
      <c r="J546">
        <f>COUNTIF(telefony[nr],I546)</f>
        <v>1</v>
      </c>
      <c r="M546" t="str">
        <f>IF(LEN(telefony[[#This Row],[nr]])=7,telefony[[#This Row],[nr]],"")</f>
        <v>1592822</v>
      </c>
      <c r="N546" t="str">
        <f>IF(LEN(telefony[[#This Row],[nr]])=8,telefony[[#This Row],[nr]],"")</f>
        <v/>
      </c>
      <c r="V546" s="22" t="s">
        <v>437</v>
      </c>
      <c r="W546" s="9">
        <v>0</v>
      </c>
    </row>
    <row r="547" spans="1:23" x14ac:dyDescent="0.3">
      <c r="A547" s="9" t="s">
        <v>474</v>
      </c>
      <c r="B547" s="1">
        <v>42926</v>
      </c>
      <c r="C547" s="2">
        <v>0.41553240740740743</v>
      </c>
      <c r="D547" s="2">
        <v>0.42593750000000002</v>
      </c>
      <c r="E547">
        <f>DAY(telefony[[#This Row],[data]])</f>
        <v>10</v>
      </c>
      <c r="F547">
        <f>IF(LEN(telefony[[#This Row],[nr]])=8,1,0)</f>
        <v>0</v>
      </c>
      <c r="G547">
        <f>IF(LEN(telefony[[#This Row],[nr]])=7,1,0)</f>
        <v>1</v>
      </c>
      <c r="H547" s="9">
        <f>IF(LEN(telefony[[#This Row],[nr]])&gt;=10,1,0)</f>
        <v>0</v>
      </c>
      <c r="I547" s="9" t="s">
        <v>1339</v>
      </c>
      <c r="J547">
        <f>COUNTIF(telefony[nr],I547)</f>
        <v>1</v>
      </c>
      <c r="M547" t="str">
        <f>IF(LEN(telefony[[#This Row],[nr]])=7,telefony[[#This Row],[nr]],"")</f>
        <v>9084978</v>
      </c>
      <c r="N547" t="str">
        <f>IF(LEN(telefony[[#This Row],[nr]])=8,telefony[[#This Row],[nr]],"")</f>
        <v/>
      </c>
      <c r="V547" s="22" t="s">
        <v>1484</v>
      </c>
      <c r="W547" s="9">
        <v>0</v>
      </c>
    </row>
    <row r="548" spans="1:23" x14ac:dyDescent="0.3">
      <c r="A548" s="9" t="s">
        <v>475</v>
      </c>
      <c r="B548" s="1">
        <v>42926</v>
      </c>
      <c r="C548" s="2">
        <v>0.41734953703703703</v>
      </c>
      <c r="D548" s="2">
        <v>0.42822916666666666</v>
      </c>
      <c r="E548">
        <f>DAY(telefony[[#This Row],[data]])</f>
        <v>10</v>
      </c>
      <c r="F548">
        <f>IF(LEN(telefony[[#This Row],[nr]])=8,1,0)</f>
        <v>1</v>
      </c>
      <c r="G548">
        <f>IF(LEN(telefony[[#This Row],[nr]])=7,1,0)</f>
        <v>0</v>
      </c>
      <c r="H548" s="9">
        <f>IF(LEN(telefony[[#This Row],[nr]])&gt;=10,1,0)</f>
        <v>0</v>
      </c>
      <c r="I548" s="9" t="s">
        <v>637</v>
      </c>
      <c r="J548">
        <f>COUNTIF(telefony[nr],I548)</f>
        <v>1</v>
      </c>
      <c r="M548" t="str">
        <f>IF(LEN(telefony[[#This Row],[nr]])=7,telefony[[#This Row],[nr]],"")</f>
        <v/>
      </c>
      <c r="N548" t="str">
        <f>IF(LEN(telefony[[#This Row],[nr]])=8,telefony[[#This Row],[nr]],"")</f>
        <v>80038636</v>
      </c>
      <c r="V548" s="22" t="s">
        <v>568</v>
      </c>
      <c r="W548" s="9">
        <v>0</v>
      </c>
    </row>
    <row r="549" spans="1:23" x14ac:dyDescent="0.3">
      <c r="A549" s="9" t="s">
        <v>476</v>
      </c>
      <c r="B549" s="1">
        <v>42926</v>
      </c>
      <c r="C549" s="2">
        <v>0.41863425925925923</v>
      </c>
      <c r="D549" s="2">
        <v>0.42877314814814815</v>
      </c>
      <c r="E549">
        <f>DAY(telefony[[#This Row],[data]])</f>
        <v>10</v>
      </c>
      <c r="F549">
        <f>IF(LEN(telefony[[#This Row],[nr]])=8,1,0)</f>
        <v>0</v>
      </c>
      <c r="G549">
        <f>IF(LEN(telefony[[#This Row],[nr]])=7,1,0)</f>
        <v>0</v>
      </c>
      <c r="H549" s="9">
        <f>IF(LEN(telefony[[#This Row],[nr]])&gt;=10,1,0)</f>
        <v>1</v>
      </c>
      <c r="I549" s="9" t="s">
        <v>884</v>
      </c>
      <c r="J549">
        <f>COUNTIF(telefony[nr],I549)</f>
        <v>1</v>
      </c>
      <c r="M549" t="str">
        <f>IF(LEN(telefony[[#This Row],[nr]])=7,telefony[[#This Row],[nr]],"")</f>
        <v/>
      </c>
      <c r="N549" t="str">
        <f>IF(LEN(telefony[[#This Row],[nr]])=8,telefony[[#This Row],[nr]],"")</f>
        <v/>
      </c>
      <c r="V549" s="22" t="s">
        <v>1369</v>
      </c>
      <c r="W549" s="9">
        <v>0</v>
      </c>
    </row>
    <row r="550" spans="1:23" x14ac:dyDescent="0.3">
      <c r="A550" s="9" t="s">
        <v>477</v>
      </c>
      <c r="B550" s="1">
        <v>42926</v>
      </c>
      <c r="C550" s="2">
        <v>0.42002314814814817</v>
      </c>
      <c r="D550" s="2">
        <v>0.42700231481481482</v>
      </c>
      <c r="E550">
        <f>DAY(telefony[[#This Row],[data]])</f>
        <v>10</v>
      </c>
      <c r="F550">
        <f>IF(LEN(telefony[[#This Row],[nr]])=8,1,0)</f>
        <v>0</v>
      </c>
      <c r="G550">
        <f>IF(LEN(telefony[[#This Row],[nr]])=7,1,0)</f>
        <v>1</v>
      </c>
      <c r="H550" s="9">
        <f>IF(LEN(telefony[[#This Row],[nr]])&gt;=10,1,0)</f>
        <v>0</v>
      </c>
      <c r="I550" s="9" t="s">
        <v>1000</v>
      </c>
      <c r="J550">
        <f>COUNTIF(telefony[nr],I550)</f>
        <v>1</v>
      </c>
      <c r="M550" t="str">
        <f>IF(LEN(telefony[[#This Row],[nr]])=7,telefony[[#This Row],[nr]],"")</f>
        <v>7718350</v>
      </c>
      <c r="N550" t="str">
        <f>IF(LEN(telefony[[#This Row],[nr]])=8,telefony[[#This Row],[nr]],"")</f>
        <v/>
      </c>
      <c r="V550" s="22" t="s">
        <v>1329</v>
      </c>
      <c r="W550" s="9">
        <v>0</v>
      </c>
    </row>
    <row r="551" spans="1:23" x14ac:dyDescent="0.3">
      <c r="A551" s="9" t="s">
        <v>478</v>
      </c>
      <c r="B551" s="1">
        <v>42926</v>
      </c>
      <c r="C551" s="2">
        <v>0.42396990740740742</v>
      </c>
      <c r="D551" s="2">
        <v>0.43335648148148148</v>
      </c>
      <c r="E551">
        <f>DAY(telefony[[#This Row],[data]])</f>
        <v>10</v>
      </c>
      <c r="F551">
        <f>IF(LEN(telefony[[#This Row],[nr]])=8,1,0)</f>
        <v>0</v>
      </c>
      <c r="G551">
        <f>IF(LEN(telefony[[#This Row],[nr]])=7,1,0)</f>
        <v>1</v>
      </c>
      <c r="H551" s="9">
        <f>IF(LEN(telefony[[#This Row],[nr]])&gt;=10,1,0)</f>
        <v>0</v>
      </c>
      <c r="I551" s="9" t="s">
        <v>1334</v>
      </c>
      <c r="J551">
        <f>COUNTIF(telefony[nr],I551)</f>
        <v>1</v>
      </c>
      <c r="M551" t="str">
        <f>IF(LEN(telefony[[#This Row],[nr]])=7,telefony[[#This Row],[nr]],"")</f>
        <v>3153283</v>
      </c>
      <c r="N551" t="str">
        <f>IF(LEN(telefony[[#This Row],[nr]])=8,telefony[[#This Row],[nr]],"")</f>
        <v/>
      </c>
      <c r="V551" s="22" t="s">
        <v>816</v>
      </c>
      <c r="W551" s="9">
        <v>0</v>
      </c>
    </row>
    <row r="552" spans="1:23" x14ac:dyDescent="0.3">
      <c r="A552" s="9" t="s">
        <v>479</v>
      </c>
      <c r="B552" s="1">
        <v>42926</v>
      </c>
      <c r="C552" s="2">
        <v>0.42922453703703706</v>
      </c>
      <c r="D552" s="2">
        <v>0.43947916666666664</v>
      </c>
      <c r="E552">
        <f>DAY(telefony[[#This Row],[data]])</f>
        <v>10</v>
      </c>
      <c r="F552">
        <f>IF(LEN(telefony[[#This Row],[nr]])=8,1,0)</f>
        <v>0</v>
      </c>
      <c r="G552">
        <f>IF(LEN(telefony[[#This Row],[nr]])=7,1,0)</f>
        <v>1</v>
      </c>
      <c r="H552" s="9">
        <f>IF(LEN(telefony[[#This Row],[nr]])&gt;=10,1,0)</f>
        <v>0</v>
      </c>
      <c r="I552" s="9" t="s">
        <v>987</v>
      </c>
      <c r="J552">
        <f>COUNTIF(telefony[nr],I552)</f>
        <v>1</v>
      </c>
      <c r="M552" t="str">
        <f>IF(LEN(telefony[[#This Row],[nr]])=7,telefony[[#This Row],[nr]],"")</f>
        <v>6341482</v>
      </c>
      <c r="N552" t="str">
        <f>IF(LEN(telefony[[#This Row],[nr]])=8,telefony[[#This Row],[nr]],"")</f>
        <v/>
      </c>
      <c r="V552" s="22" t="s">
        <v>1382</v>
      </c>
      <c r="W552" s="9">
        <v>0</v>
      </c>
    </row>
    <row r="553" spans="1:23" x14ac:dyDescent="0.3">
      <c r="A553" s="9" t="s">
        <v>370</v>
      </c>
      <c r="B553" s="1">
        <v>42926</v>
      </c>
      <c r="C553" s="2">
        <v>0.43475694444444446</v>
      </c>
      <c r="D553" s="2">
        <v>0.43590277777777775</v>
      </c>
      <c r="E553">
        <f>DAY(telefony[[#This Row],[data]])</f>
        <v>10</v>
      </c>
      <c r="F553">
        <f>IF(LEN(telefony[[#This Row],[nr]])=8,1,0)</f>
        <v>1</v>
      </c>
      <c r="G553">
        <f>IF(LEN(telefony[[#This Row],[nr]])=7,1,0)</f>
        <v>0</v>
      </c>
      <c r="H553" s="9">
        <f>IF(LEN(telefony[[#This Row],[nr]])&gt;=10,1,0)</f>
        <v>0</v>
      </c>
      <c r="I553" s="9" t="s">
        <v>1727</v>
      </c>
      <c r="J553">
        <f>COUNTIF(telefony[nr],I553)</f>
        <v>1</v>
      </c>
      <c r="M553" t="str">
        <f>IF(LEN(telefony[[#This Row],[nr]])=7,telefony[[#This Row],[nr]],"")</f>
        <v/>
      </c>
      <c r="N553" t="str">
        <f>IF(LEN(telefony[[#This Row],[nr]])=8,telefony[[#This Row],[nr]],"")</f>
        <v>67964973</v>
      </c>
      <c r="V553" s="22" t="s">
        <v>1541</v>
      </c>
      <c r="W553" s="9">
        <v>0</v>
      </c>
    </row>
    <row r="554" spans="1:23" x14ac:dyDescent="0.3">
      <c r="A554" s="9" t="s">
        <v>444</v>
      </c>
      <c r="B554" s="1">
        <v>42926</v>
      </c>
      <c r="C554" s="2">
        <v>0.43961805555555555</v>
      </c>
      <c r="D554" s="2">
        <v>0.45087962962962963</v>
      </c>
      <c r="E554">
        <f>DAY(telefony[[#This Row],[data]])</f>
        <v>10</v>
      </c>
      <c r="F554">
        <f>IF(LEN(telefony[[#This Row],[nr]])=8,1,0)</f>
        <v>0</v>
      </c>
      <c r="G554">
        <f>IF(LEN(telefony[[#This Row],[nr]])=7,1,0)</f>
        <v>1</v>
      </c>
      <c r="H554" s="9">
        <f>IF(LEN(telefony[[#This Row],[nr]])&gt;=10,1,0)</f>
        <v>0</v>
      </c>
      <c r="I554" s="9" t="s">
        <v>1583</v>
      </c>
      <c r="J554">
        <f>COUNTIF(telefony[nr],I554)</f>
        <v>1</v>
      </c>
      <c r="M554" t="str">
        <f>IF(LEN(telefony[[#This Row],[nr]])=7,telefony[[#This Row],[nr]],"")</f>
        <v>1223943</v>
      </c>
      <c r="N554" t="str">
        <f>IF(LEN(telefony[[#This Row],[nr]])=8,telefony[[#This Row],[nr]],"")</f>
        <v/>
      </c>
      <c r="V554" s="22" t="s">
        <v>866</v>
      </c>
      <c r="W554" s="9">
        <v>0</v>
      </c>
    </row>
    <row r="555" spans="1:23" x14ac:dyDescent="0.3">
      <c r="A555" s="9" t="s">
        <v>480</v>
      </c>
      <c r="B555" s="1">
        <v>42926</v>
      </c>
      <c r="C555" s="2">
        <v>0.44210648148148146</v>
      </c>
      <c r="D555" s="2">
        <v>0.44369212962962962</v>
      </c>
      <c r="E555">
        <f>DAY(telefony[[#This Row],[data]])</f>
        <v>10</v>
      </c>
      <c r="F555">
        <f>IF(LEN(telefony[[#This Row],[nr]])=8,1,0)</f>
        <v>0</v>
      </c>
      <c r="G555">
        <f>IF(LEN(telefony[[#This Row],[nr]])=7,1,0)</f>
        <v>1</v>
      </c>
      <c r="H555" s="9">
        <f>IF(LEN(telefony[[#This Row],[nr]])&gt;=10,1,0)</f>
        <v>0</v>
      </c>
      <c r="I555" s="9" t="s">
        <v>1694</v>
      </c>
      <c r="J555">
        <f>COUNTIF(telefony[nr],I555)</f>
        <v>1</v>
      </c>
      <c r="M555" t="str">
        <f>IF(LEN(telefony[[#This Row],[nr]])=7,telefony[[#This Row],[nr]],"")</f>
        <v>8049834</v>
      </c>
      <c r="N555" t="str">
        <f>IF(LEN(telefony[[#This Row],[nr]])=8,telefony[[#This Row],[nr]],"")</f>
        <v/>
      </c>
      <c r="V555" s="22" t="s">
        <v>1448</v>
      </c>
      <c r="W555" s="9">
        <v>0</v>
      </c>
    </row>
    <row r="556" spans="1:23" x14ac:dyDescent="0.3">
      <c r="A556" s="9" t="s">
        <v>481</v>
      </c>
      <c r="B556" s="1">
        <v>42926</v>
      </c>
      <c r="C556" s="2">
        <v>0.44572916666666668</v>
      </c>
      <c r="D556" s="2">
        <v>0.4548726851851852</v>
      </c>
      <c r="E556">
        <f>DAY(telefony[[#This Row],[data]])</f>
        <v>10</v>
      </c>
      <c r="F556">
        <f>IF(LEN(telefony[[#This Row],[nr]])=8,1,0)</f>
        <v>0</v>
      </c>
      <c r="G556">
        <f>IF(LEN(telefony[[#This Row],[nr]])=7,1,0)</f>
        <v>1</v>
      </c>
      <c r="H556" s="9">
        <f>IF(LEN(telefony[[#This Row],[nr]])&gt;=10,1,0)</f>
        <v>0</v>
      </c>
      <c r="I556" s="9" t="s">
        <v>1375</v>
      </c>
      <c r="J556">
        <f>COUNTIF(telefony[nr],I556)</f>
        <v>1</v>
      </c>
      <c r="M556" t="str">
        <f>IF(LEN(telefony[[#This Row],[nr]])=7,telefony[[#This Row],[nr]],"")</f>
        <v>6374704</v>
      </c>
      <c r="N556" t="str">
        <f>IF(LEN(telefony[[#This Row],[nr]])=8,telefony[[#This Row],[nr]],"")</f>
        <v/>
      </c>
      <c r="V556" s="22" t="s">
        <v>763</v>
      </c>
      <c r="W556" s="9">
        <v>0</v>
      </c>
    </row>
    <row r="557" spans="1:23" x14ac:dyDescent="0.3">
      <c r="A557" s="9" t="s">
        <v>482</v>
      </c>
      <c r="B557" s="1">
        <v>42926</v>
      </c>
      <c r="C557" s="2">
        <v>0.44592592592592595</v>
      </c>
      <c r="D557" s="2">
        <v>0.45026620370370368</v>
      </c>
      <c r="E557">
        <f>DAY(telefony[[#This Row],[data]])</f>
        <v>10</v>
      </c>
      <c r="F557">
        <f>IF(LEN(telefony[[#This Row],[nr]])=8,1,0)</f>
        <v>1</v>
      </c>
      <c r="G557">
        <f>IF(LEN(telefony[[#This Row],[nr]])=7,1,0)</f>
        <v>0</v>
      </c>
      <c r="H557" s="9">
        <f>IF(LEN(telefony[[#This Row],[nr]])&gt;=10,1,0)</f>
        <v>0</v>
      </c>
      <c r="I557" s="9" t="s">
        <v>25</v>
      </c>
      <c r="J557">
        <f>COUNTIF(telefony[nr],I557)</f>
        <v>1</v>
      </c>
      <c r="M557" t="str">
        <f>IF(LEN(telefony[[#This Row],[nr]])=7,telefony[[#This Row],[nr]],"")</f>
        <v/>
      </c>
      <c r="N557" t="str">
        <f>IF(LEN(telefony[[#This Row],[nr]])=8,telefony[[#This Row],[nr]],"")</f>
        <v>99625315</v>
      </c>
      <c r="V557" s="22" t="s">
        <v>1627</v>
      </c>
      <c r="W557" s="9">
        <v>0</v>
      </c>
    </row>
    <row r="558" spans="1:23" x14ac:dyDescent="0.3">
      <c r="A558" s="9" t="s">
        <v>483</v>
      </c>
      <c r="B558" s="1">
        <v>42926</v>
      </c>
      <c r="C558" s="2">
        <v>0.44641203703703702</v>
      </c>
      <c r="D558" s="2">
        <v>0.45089120370370372</v>
      </c>
      <c r="E558">
        <f>DAY(telefony[[#This Row],[data]])</f>
        <v>10</v>
      </c>
      <c r="F558">
        <f>IF(LEN(telefony[[#This Row],[nr]])=8,1,0)</f>
        <v>0</v>
      </c>
      <c r="G558">
        <f>IF(LEN(telefony[[#This Row],[nr]])=7,1,0)</f>
        <v>1</v>
      </c>
      <c r="H558" s="9">
        <f>IF(LEN(telefony[[#This Row],[nr]])&gt;=10,1,0)</f>
        <v>0</v>
      </c>
      <c r="I558" s="9" t="s">
        <v>1149</v>
      </c>
      <c r="J558">
        <f>COUNTIF(telefony[nr],I558)</f>
        <v>1</v>
      </c>
      <c r="M558" t="str">
        <f>IF(LEN(telefony[[#This Row],[nr]])=7,telefony[[#This Row],[nr]],"")</f>
        <v>9728932</v>
      </c>
      <c r="N558" t="str">
        <f>IF(LEN(telefony[[#This Row],[nr]])=8,telefony[[#This Row],[nr]],"")</f>
        <v/>
      </c>
      <c r="V558" s="22" t="s">
        <v>1447</v>
      </c>
      <c r="W558" s="9">
        <v>0</v>
      </c>
    </row>
    <row r="559" spans="1:23" x14ac:dyDescent="0.3">
      <c r="A559" s="9" t="s">
        <v>484</v>
      </c>
      <c r="B559" s="1">
        <v>42926</v>
      </c>
      <c r="C559" s="2">
        <v>0.45106481481481481</v>
      </c>
      <c r="D559" s="2">
        <v>0.45603009259259258</v>
      </c>
      <c r="E559">
        <f>DAY(telefony[[#This Row],[data]])</f>
        <v>10</v>
      </c>
      <c r="F559">
        <f>IF(LEN(telefony[[#This Row],[nr]])=8,1,0)</f>
        <v>0</v>
      </c>
      <c r="G559">
        <f>IF(LEN(telefony[[#This Row],[nr]])=7,1,0)</f>
        <v>1</v>
      </c>
      <c r="H559" s="9">
        <f>IF(LEN(telefony[[#This Row],[nr]])&gt;=10,1,0)</f>
        <v>0</v>
      </c>
      <c r="I559" s="9" t="s">
        <v>83</v>
      </c>
      <c r="J559">
        <f>COUNTIF(telefony[nr],I559)</f>
        <v>1</v>
      </c>
      <c r="M559" t="str">
        <f>IF(LEN(telefony[[#This Row],[nr]])=7,telefony[[#This Row],[nr]],"")</f>
        <v>9121149</v>
      </c>
      <c r="N559" t="str">
        <f>IF(LEN(telefony[[#This Row],[nr]])=8,telefony[[#This Row],[nr]],"")</f>
        <v/>
      </c>
      <c r="V559" s="22" t="s">
        <v>1245</v>
      </c>
      <c r="W559" s="9">
        <v>0</v>
      </c>
    </row>
    <row r="560" spans="1:23" x14ac:dyDescent="0.3">
      <c r="A560" s="9" t="s">
        <v>265</v>
      </c>
      <c r="B560" s="1">
        <v>42926</v>
      </c>
      <c r="C560" s="2">
        <v>0.45663194444444444</v>
      </c>
      <c r="D560" s="2">
        <v>0.46517361111111111</v>
      </c>
      <c r="E560">
        <f>DAY(telefony[[#This Row],[data]])</f>
        <v>10</v>
      </c>
      <c r="F560">
        <f>IF(LEN(telefony[[#This Row],[nr]])=8,1,0)</f>
        <v>0</v>
      </c>
      <c r="G560">
        <f>IF(LEN(telefony[[#This Row],[nr]])=7,1,0)</f>
        <v>1</v>
      </c>
      <c r="H560" s="9">
        <f>IF(LEN(telefony[[#This Row],[nr]])&gt;=10,1,0)</f>
        <v>0</v>
      </c>
      <c r="I560" s="9" t="s">
        <v>1392</v>
      </c>
      <c r="J560">
        <f>COUNTIF(telefony[nr],I560)</f>
        <v>1</v>
      </c>
      <c r="M560" t="str">
        <f>IF(LEN(telefony[[#This Row],[nr]])=7,telefony[[#This Row],[nr]],"")</f>
        <v>2790475</v>
      </c>
      <c r="N560" t="str">
        <f>IF(LEN(telefony[[#This Row],[nr]])=8,telefony[[#This Row],[nr]],"")</f>
        <v/>
      </c>
      <c r="V560" s="22" t="s">
        <v>867</v>
      </c>
      <c r="W560" s="9">
        <v>0</v>
      </c>
    </row>
    <row r="561" spans="1:23" x14ac:dyDescent="0.3">
      <c r="A561" s="9" t="s">
        <v>485</v>
      </c>
      <c r="B561" s="1">
        <v>42926</v>
      </c>
      <c r="C561" s="2">
        <v>0.46108796296296295</v>
      </c>
      <c r="D561" s="2">
        <v>0.46989583333333335</v>
      </c>
      <c r="E561">
        <f>DAY(telefony[[#This Row],[data]])</f>
        <v>10</v>
      </c>
      <c r="F561">
        <f>IF(LEN(telefony[[#This Row],[nr]])=8,1,0)</f>
        <v>0</v>
      </c>
      <c r="G561">
        <f>IF(LEN(telefony[[#This Row],[nr]])=7,1,0)</f>
        <v>1</v>
      </c>
      <c r="H561" s="9">
        <f>IF(LEN(telefony[[#This Row],[nr]])&gt;=10,1,0)</f>
        <v>0</v>
      </c>
      <c r="I561" s="9" t="s">
        <v>950</v>
      </c>
      <c r="J561">
        <f>COUNTIF(telefony[nr],I561)</f>
        <v>1</v>
      </c>
      <c r="M561" t="str">
        <f>IF(LEN(telefony[[#This Row],[nr]])=7,telefony[[#This Row],[nr]],"")</f>
        <v>4148520</v>
      </c>
      <c r="N561" t="str">
        <f>IF(LEN(telefony[[#This Row],[nr]])=8,telefony[[#This Row],[nr]],"")</f>
        <v/>
      </c>
      <c r="V561" s="22" t="s">
        <v>1456</v>
      </c>
      <c r="W561" s="9">
        <v>0</v>
      </c>
    </row>
    <row r="562" spans="1:23" x14ac:dyDescent="0.3">
      <c r="A562" s="9" t="s">
        <v>486</v>
      </c>
      <c r="B562" s="1">
        <v>42926</v>
      </c>
      <c r="C562" s="2">
        <v>0.46597222222222223</v>
      </c>
      <c r="D562" s="2">
        <v>0.46732638888888889</v>
      </c>
      <c r="E562">
        <f>DAY(telefony[[#This Row],[data]])</f>
        <v>10</v>
      </c>
      <c r="F562">
        <f>IF(LEN(telefony[[#This Row],[nr]])=8,1,0)</f>
        <v>1</v>
      </c>
      <c r="G562">
        <f>IF(LEN(telefony[[#This Row],[nr]])=7,1,0)</f>
        <v>0</v>
      </c>
      <c r="H562" s="9">
        <f>IF(LEN(telefony[[#This Row],[nr]])&gt;=10,1,0)</f>
        <v>0</v>
      </c>
      <c r="I562" s="9" t="s">
        <v>1376</v>
      </c>
      <c r="J562">
        <f>COUNTIF(telefony[nr],I562)</f>
        <v>1</v>
      </c>
      <c r="M562" t="str">
        <f>IF(LEN(telefony[[#This Row],[nr]])=7,telefony[[#This Row],[nr]],"")</f>
        <v/>
      </c>
      <c r="N562" t="str">
        <f>IF(LEN(telefony[[#This Row],[nr]])=8,telefony[[#This Row],[nr]],"")</f>
        <v>55462392</v>
      </c>
      <c r="V562" s="22" t="s">
        <v>46</v>
      </c>
      <c r="W562" s="9">
        <v>0</v>
      </c>
    </row>
    <row r="563" spans="1:23" x14ac:dyDescent="0.3">
      <c r="A563" s="9" t="s">
        <v>487</v>
      </c>
      <c r="B563" s="1">
        <v>42926</v>
      </c>
      <c r="C563" s="2">
        <v>0.46649305555555554</v>
      </c>
      <c r="D563" s="2">
        <v>0.47717592592592595</v>
      </c>
      <c r="E563">
        <f>DAY(telefony[[#This Row],[data]])</f>
        <v>10</v>
      </c>
      <c r="F563">
        <f>IF(LEN(telefony[[#This Row],[nr]])=8,1,0)</f>
        <v>0</v>
      </c>
      <c r="G563">
        <f>IF(LEN(telefony[[#This Row],[nr]])=7,1,0)</f>
        <v>1</v>
      </c>
      <c r="H563" s="9">
        <f>IF(LEN(telefony[[#This Row],[nr]])&gt;=10,1,0)</f>
        <v>0</v>
      </c>
      <c r="I563" s="9" t="s">
        <v>940</v>
      </c>
      <c r="J563">
        <f>COUNTIF(telefony[nr],I563)</f>
        <v>1</v>
      </c>
      <c r="M563" t="str">
        <f>IF(LEN(telefony[[#This Row],[nr]])=7,telefony[[#This Row],[nr]],"")</f>
        <v>8130722</v>
      </c>
      <c r="N563" t="str">
        <f>IF(LEN(telefony[[#This Row],[nr]])=8,telefony[[#This Row],[nr]],"")</f>
        <v/>
      </c>
      <c r="V563" s="22" t="s">
        <v>312</v>
      </c>
      <c r="W563" s="9">
        <v>0</v>
      </c>
    </row>
    <row r="564" spans="1:23" x14ac:dyDescent="0.3">
      <c r="A564" s="9" t="s">
        <v>488</v>
      </c>
      <c r="B564" s="1">
        <v>42926</v>
      </c>
      <c r="C564" s="2">
        <v>0.46957175925925926</v>
      </c>
      <c r="D564" s="2">
        <v>0.47247685185185184</v>
      </c>
      <c r="E564">
        <f>DAY(telefony[[#This Row],[data]])</f>
        <v>10</v>
      </c>
      <c r="F564">
        <f>IF(LEN(telefony[[#This Row],[nr]])=8,1,0)</f>
        <v>0</v>
      </c>
      <c r="G564">
        <f>IF(LEN(telefony[[#This Row],[nr]])=7,1,0)</f>
        <v>1</v>
      </c>
      <c r="H564" s="9">
        <f>IF(LEN(telefony[[#This Row],[nr]])&gt;=10,1,0)</f>
        <v>0</v>
      </c>
      <c r="I564" s="9" t="s">
        <v>962</v>
      </c>
      <c r="J564">
        <f>COUNTIF(telefony[nr],I564)</f>
        <v>1</v>
      </c>
      <c r="M564" t="str">
        <f>IF(LEN(telefony[[#This Row],[nr]])=7,telefony[[#This Row],[nr]],"")</f>
        <v>5448890</v>
      </c>
      <c r="N564" t="str">
        <f>IF(LEN(telefony[[#This Row],[nr]])=8,telefony[[#This Row],[nr]],"")</f>
        <v/>
      </c>
      <c r="V564" s="22" t="s">
        <v>1202</v>
      </c>
      <c r="W564" s="9">
        <v>0</v>
      </c>
    </row>
    <row r="565" spans="1:23" x14ac:dyDescent="0.3">
      <c r="A565" s="9" t="s">
        <v>489</v>
      </c>
      <c r="B565" s="1">
        <v>42926</v>
      </c>
      <c r="C565" s="2">
        <v>0.47462962962962962</v>
      </c>
      <c r="D565" s="2">
        <v>0.47839120370370369</v>
      </c>
      <c r="E565">
        <f>DAY(telefony[[#This Row],[data]])</f>
        <v>10</v>
      </c>
      <c r="F565">
        <f>IF(LEN(telefony[[#This Row],[nr]])=8,1,0)</f>
        <v>0</v>
      </c>
      <c r="G565">
        <f>IF(LEN(telefony[[#This Row],[nr]])=7,1,0)</f>
        <v>1</v>
      </c>
      <c r="H565" s="9">
        <f>IF(LEN(telefony[[#This Row],[nr]])&gt;=10,1,0)</f>
        <v>0</v>
      </c>
      <c r="I565" s="9" t="s">
        <v>753</v>
      </c>
      <c r="J565">
        <f>COUNTIF(telefony[nr],I565)</f>
        <v>1</v>
      </c>
      <c r="M565" t="str">
        <f>IF(LEN(telefony[[#This Row],[nr]])=7,telefony[[#This Row],[nr]],"")</f>
        <v>6118241</v>
      </c>
      <c r="N565" t="str">
        <f>IF(LEN(telefony[[#This Row],[nr]])=8,telefony[[#This Row],[nr]],"")</f>
        <v/>
      </c>
      <c r="V565" s="22" t="s">
        <v>600</v>
      </c>
      <c r="W565" s="9">
        <v>0</v>
      </c>
    </row>
    <row r="566" spans="1:23" x14ac:dyDescent="0.3">
      <c r="A566" s="9" t="s">
        <v>347</v>
      </c>
      <c r="B566" s="1">
        <v>42926</v>
      </c>
      <c r="C566" s="2">
        <v>0.47535879629629629</v>
      </c>
      <c r="D566" s="2">
        <v>0.48454861111111114</v>
      </c>
      <c r="E566">
        <f>DAY(telefony[[#This Row],[data]])</f>
        <v>10</v>
      </c>
      <c r="F566">
        <f>IF(LEN(telefony[[#This Row],[nr]])=8,1,0)</f>
        <v>0</v>
      </c>
      <c r="G566">
        <f>IF(LEN(telefony[[#This Row],[nr]])=7,1,0)</f>
        <v>0</v>
      </c>
      <c r="H566" s="9">
        <f>IF(LEN(telefony[[#This Row],[nr]])&gt;=10,1,0)</f>
        <v>1</v>
      </c>
      <c r="I566" s="9" t="s">
        <v>973</v>
      </c>
      <c r="J566">
        <f>COUNTIF(telefony[nr],I566)</f>
        <v>1</v>
      </c>
      <c r="M566" t="str">
        <f>IF(LEN(telefony[[#This Row],[nr]])=7,telefony[[#This Row],[nr]],"")</f>
        <v/>
      </c>
      <c r="N566" t="str">
        <f>IF(LEN(telefony[[#This Row],[nr]])=8,telefony[[#This Row],[nr]],"")</f>
        <v/>
      </c>
      <c r="V566" s="22" t="s">
        <v>1610</v>
      </c>
      <c r="W566" s="9">
        <v>0</v>
      </c>
    </row>
    <row r="567" spans="1:23" x14ac:dyDescent="0.3">
      <c r="A567" s="9" t="s">
        <v>490</v>
      </c>
      <c r="B567" s="1">
        <v>42926</v>
      </c>
      <c r="C567" s="2">
        <v>0.47989583333333335</v>
      </c>
      <c r="D567" s="2">
        <v>0.48138888888888887</v>
      </c>
      <c r="E567">
        <f>DAY(telefony[[#This Row],[data]])</f>
        <v>10</v>
      </c>
      <c r="F567">
        <f>IF(LEN(telefony[[#This Row],[nr]])=8,1,0)</f>
        <v>1</v>
      </c>
      <c r="G567">
        <f>IF(LEN(telefony[[#This Row],[nr]])=7,1,0)</f>
        <v>0</v>
      </c>
      <c r="H567" s="9">
        <f>IF(LEN(telefony[[#This Row],[nr]])&gt;=10,1,0)</f>
        <v>0</v>
      </c>
      <c r="I567" s="9" t="s">
        <v>184</v>
      </c>
      <c r="J567">
        <f>COUNTIF(telefony[nr],I567)</f>
        <v>1</v>
      </c>
      <c r="M567" t="str">
        <f>IF(LEN(telefony[[#This Row],[nr]])=7,telefony[[#This Row],[nr]],"")</f>
        <v/>
      </c>
      <c r="N567" t="str">
        <f>IF(LEN(telefony[[#This Row],[nr]])=8,telefony[[#This Row],[nr]],"")</f>
        <v>98238772</v>
      </c>
      <c r="V567" s="22" t="s">
        <v>1385</v>
      </c>
      <c r="W567" s="9">
        <v>0</v>
      </c>
    </row>
    <row r="568" spans="1:23" x14ac:dyDescent="0.3">
      <c r="A568" s="9" t="s">
        <v>491</v>
      </c>
      <c r="B568" s="1">
        <v>42926</v>
      </c>
      <c r="C568" s="2">
        <v>0.4846759259259259</v>
      </c>
      <c r="D568" s="2">
        <v>0.49550925925925926</v>
      </c>
      <c r="E568">
        <f>DAY(telefony[[#This Row],[data]])</f>
        <v>10</v>
      </c>
      <c r="F568">
        <f>IF(LEN(telefony[[#This Row],[nr]])=8,1,0)</f>
        <v>0</v>
      </c>
      <c r="G568">
        <f>IF(LEN(telefony[[#This Row],[nr]])=7,1,0)</f>
        <v>1</v>
      </c>
      <c r="H568" s="9">
        <f>IF(LEN(telefony[[#This Row],[nr]])&gt;=10,1,0)</f>
        <v>0</v>
      </c>
      <c r="I568" s="9" t="s">
        <v>1744</v>
      </c>
      <c r="J568">
        <f>COUNTIF(telefony[nr],I568)</f>
        <v>1</v>
      </c>
      <c r="M568" t="str">
        <f>IF(LEN(telefony[[#This Row],[nr]])=7,telefony[[#This Row],[nr]],"")</f>
        <v>9524588</v>
      </c>
      <c r="N568" t="str">
        <f>IF(LEN(telefony[[#This Row],[nr]])=8,telefony[[#This Row],[nr]],"")</f>
        <v/>
      </c>
      <c r="V568" s="22" t="s">
        <v>1601</v>
      </c>
      <c r="W568" s="9">
        <v>0</v>
      </c>
    </row>
    <row r="569" spans="1:23" x14ac:dyDescent="0.3">
      <c r="A569" s="9" t="s">
        <v>27</v>
      </c>
      <c r="B569" s="1">
        <v>42926</v>
      </c>
      <c r="C569" s="2">
        <v>0.4881712962962963</v>
      </c>
      <c r="D569" s="2">
        <v>0.49769675925925927</v>
      </c>
      <c r="E569">
        <f>DAY(telefony[[#This Row],[data]])</f>
        <v>10</v>
      </c>
      <c r="F569">
        <f>IF(LEN(telefony[[#This Row],[nr]])=8,1,0)</f>
        <v>1</v>
      </c>
      <c r="G569">
        <f>IF(LEN(telefony[[#This Row],[nr]])=7,1,0)</f>
        <v>0</v>
      </c>
      <c r="H569" s="9">
        <f>IF(LEN(telefony[[#This Row],[nr]])&gt;=10,1,0)</f>
        <v>0</v>
      </c>
      <c r="I569" s="9" t="s">
        <v>1510</v>
      </c>
      <c r="J569">
        <f>COUNTIF(telefony[nr],I569)</f>
        <v>1</v>
      </c>
      <c r="M569" t="str">
        <f>IF(LEN(telefony[[#This Row],[nr]])=7,telefony[[#This Row],[nr]],"")</f>
        <v/>
      </c>
      <c r="N569" t="str">
        <f>IF(LEN(telefony[[#This Row],[nr]])=8,telefony[[#This Row],[nr]],"")</f>
        <v>96375379</v>
      </c>
      <c r="V569" s="22" t="s">
        <v>1200</v>
      </c>
      <c r="W569" s="9">
        <v>0</v>
      </c>
    </row>
    <row r="570" spans="1:23" x14ac:dyDescent="0.3">
      <c r="A570" s="9" t="s">
        <v>492</v>
      </c>
      <c r="B570" s="1">
        <v>42926</v>
      </c>
      <c r="C570" s="2">
        <v>0.49055555555555558</v>
      </c>
      <c r="D570" s="2">
        <v>0.49449074074074073</v>
      </c>
      <c r="E570">
        <f>DAY(telefony[[#This Row],[data]])</f>
        <v>10</v>
      </c>
      <c r="F570">
        <f>IF(LEN(telefony[[#This Row],[nr]])=8,1,0)</f>
        <v>0</v>
      </c>
      <c r="G570">
        <f>IF(LEN(telefony[[#This Row],[nr]])=7,1,0)</f>
        <v>1</v>
      </c>
      <c r="H570" s="9">
        <f>IF(LEN(telefony[[#This Row],[nr]])&gt;=10,1,0)</f>
        <v>0</v>
      </c>
      <c r="I570" s="9" t="s">
        <v>1496</v>
      </c>
      <c r="J570">
        <f>COUNTIF(telefony[nr],I570)</f>
        <v>1</v>
      </c>
      <c r="M570" t="str">
        <f>IF(LEN(telefony[[#This Row],[nr]])=7,telefony[[#This Row],[nr]],"")</f>
        <v>4759206</v>
      </c>
      <c r="N570" t="str">
        <f>IF(LEN(telefony[[#This Row],[nr]])=8,telefony[[#This Row],[nr]],"")</f>
        <v/>
      </c>
      <c r="V570" s="22" t="s">
        <v>206</v>
      </c>
      <c r="W570" s="9">
        <v>0</v>
      </c>
    </row>
    <row r="571" spans="1:23" x14ac:dyDescent="0.3">
      <c r="A571" s="9" t="s">
        <v>493</v>
      </c>
      <c r="B571" s="1">
        <v>42926</v>
      </c>
      <c r="C571" s="2">
        <v>0.49488425925925927</v>
      </c>
      <c r="D571" s="2">
        <v>0.50590277777777781</v>
      </c>
      <c r="E571">
        <f>DAY(telefony[[#This Row],[data]])</f>
        <v>10</v>
      </c>
      <c r="F571">
        <f>IF(LEN(telefony[[#This Row],[nr]])=8,1,0)</f>
        <v>0</v>
      </c>
      <c r="G571">
        <f>IF(LEN(telefony[[#This Row],[nr]])=7,1,0)</f>
        <v>1</v>
      </c>
      <c r="H571" s="9">
        <f>IF(LEN(telefony[[#This Row],[nr]])&gt;=10,1,0)</f>
        <v>0</v>
      </c>
      <c r="I571" s="9" t="s">
        <v>1189</v>
      </c>
      <c r="J571">
        <f>COUNTIF(telefony[nr],I571)</f>
        <v>1</v>
      </c>
      <c r="M571" t="str">
        <f>IF(LEN(telefony[[#This Row],[nr]])=7,telefony[[#This Row],[nr]],"")</f>
        <v>9197309</v>
      </c>
      <c r="N571" t="str">
        <f>IF(LEN(telefony[[#This Row],[nr]])=8,telefony[[#This Row],[nr]],"")</f>
        <v/>
      </c>
      <c r="V571" s="22" t="s">
        <v>1575</v>
      </c>
      <c r="W571" s="9">
        <v>0</v>
      </c>
    </row>
    <row r="572" spans="1:23" x14ac:dyDescent="0.3">
      <c r="A572" s="9" t="s">
        <v>494</v>
      </c>
      <c r="B572" s="1">
        <v>42926</v>
      </c>
      <c r="C572" s="2">
        <v>0.49674768518518519</v>
      </c>
      <c r="D572" s="2">
        <v>0.50796296296296295</v>
      </c>
      <c r="E572">
        <f>DAY(telefony[[#This Row],[data]])</f>
        <v>10</v>
      </c>
      <c r="F572">
        <f>IF(LEN(telefony[[#This Row],[nr]])=8,1,0)</f>
        <v>0</v>
      </c>
      <c r="G572">
        <f>IF(LEN(telefony[[#This Row],[nr]])=7,1,0)</f>
        <v>1</v>
      </c>
      <c r="H572" s="9">
        <f>IF(LEN(telefony[[#This Row],[nr]])&gt;=10,1,0)</f>
        <v>0</v>
      </c>
      <c r="I572" s="9" t="s">
        <v>1338</v>
      </c>
      <c r="J572">
        <f>COUNTIF(telefony[nr],I572)</f>
        <v>1</v>
      </c>
      <c r="M572" t="str">
        <f>IF(LEN(telefony[[#This Row],[nr]])=7,telefony[[#This Row],[nr]],"")</f>
        <v>8322522</v>
      </c>
      <c r="N572" t="str">
        <f>IF(LEN(telefony[[#This Row],[nr]])=8,telefony[[#This Row],[nr]],"")</f>
        <v/>
      </c>
      <c r="V572" s="22" t="s">
        <v>737</v>
      </c>
      <c r="W572" s="9">
        <v>0</v>
      </c>
    </row>
    <row r="573" spans="1:23" x14ac:dyDescent="0.3">
      <c r="A573" s="9" t="s">
        <v>495</v>
      </c>
      <c r="B573" s="1">
        <v>42926</v>
      </c>
      <c r="C573" s="2">
        <v>0.50089120370370366</v>
      </c>
      <c r="D573" s="2">
        <v>0.50109953703703702</v>
      </c>
      <c r="E573">
        <f>DAY(telefony[[#This Row],[data]])</f>
        <v>10</v>
      </c>
      <c r="F573">
        <f>IF(LEN(telefony[[#This Row],[nr]])=8,1,0)</f>
        <v>0</v>
      </c>
      <c r="G573">
        <f>IF(LEN(telefony[[#This Row],[nr]])=7,1,0)</f>
        <v>1</v>
      </c>
      <c r="H573" s="9">
        <f>IF(LEN(telefony[[#This Row],[nr]])&gt;=10,1,0)</f>
        <v>0</v>
      </c>
      <c r="I573" s="9" t="s">
        <v>1308</v>
      </c>
      <c r="J573">
        <f>COUNTIF(telefony[nr],I573)</f>
        <v>1</v>
      </c>
      <c r="M573" t="str">
        <f>IF(LEN(telefony[[#This Row],[nr]])=7,telefony[[#This Row],[nr]],"")</f>
        <v>4264808</v>
      </c>
      <c r="N573" t="str">
        <f>IF(LEN(telefony[[#This Row],[nr]])=8,telefony[[#This Row],[nr]],"")</f>
        <v/>
      </c>
      <c r="V573" s="22" t="s">
        <v>398</v>
      </c>
      <c r="W573" s="9">
        <v>0</v>
      </c>
    </row>
    <row r="574" spans="1:23" x14ac:dyDescent="0.3">
      <c r="A574" s="9" t="s">
        <v>57</v>
      </c>
      <c r="B574" s="1">
        <v>42926</v>
      </c>
      <c r="C574" s="2">
        <v>0.50635416666666666</v>
      </c>
      <c r="D574" s="2">
        <v>0.51716435185185183</v>
      </c>
      <c r="E574">
        <f>DAY(telefony[[#This Row],[data]])</f>
        <v>10</v>
      </c>
      <c r="F574">
        <f>IF(LEN(telefony[[#This Row],[nr]])=8,1,0)</f>
        <v>0</v>
      </c>
      <c r="G574">
        <f>IF(LEN(telefony[[#This Row],[nr]])=7,1,0)</f>
        <v>1</v>
      </c>
      <c r="H574" s="9">
        <f>IF(LEN(telefony[[#This Row],[nr]])&gt;=10,1,0)</f>
        <v>0</v>
      </c>
      <c r="I574" s="9" t="s">
        <v>1296</v>
      </c>
      <c r="J574">
        <f>COUNTIF(telefony[nr],I574)</f>
        <v>1</v>
      </c>
      <c r="M574" t="str">
        <f>IF(LEN(telefony[[#This Row],[nr]])=7,telefony[[#This Row],[nr]],"")</f>
        <v>3095218</v>
      </c>
      <c r="N574" t="str">
        <f>IF(LEN(telefony[[#This Row],[nr]])=8,telefony[[#This Row],[nr]],"")</f>
        <v/>
      </c>
      <c r="V574" s="22" t="s">
        <v>1802</v>
      </c>
      <c r="W574" s="9">
        <v>0</v>
      </c>
    </row>
    <row r="575" spans="1:23" x14ac:dyDescent="0.3">
      <c r="A575" s="9" t="s">
        <v>496</v>
      </c>
      <c r="B575" s="1">
        <v>42926</v>
      </c>
      <c r="C575" s="2">
        <v>0.51010416666666669</v>
      </c>
      <c r="D575" s="2">
        <v>0.51879629629629631</v>
      </c>
      <c r="E575">
        <f>DAY(telefony[[#This Row],[data]])</f>
        <v>10</v>
      </c>
      <c r="F575">
        <f>IF(LEN(telefony[[#This Row],[nr]])=8,1,0)</f>
        <v>0</v>
      </c>
      <c r="G575">
        <f>IF(LEN(telefony[[#This Row],[nr]])=7,1,0)</f>
        <v>0</v>
      </c>
      <c r="H575" s="9">
        <f>IF(LEN(telefony[[#This Row],[nr]])&gt;=10,1,0)</f>
        <v>1</v>
      </c>
      <c r="I575" s="9" t="s">
        <v>507</v>
      </c>
      <c r="J575">
        <f>COUNTIF(telefony[nr],I575)</f>
        <v>1</v>
      </c>
      <c r="M575" t="str">
        <f>IF(LEN(telefony[[#This Row],[nr]])=7,telefony[[#This Row],[nr]],"")</f>
        <v/>
      </c>
      <c r="N575" t="str">
        <f>IF(LEN(telefony[[#This Row],[nr]])=8,telefony[[#This Row],[nr]],"")</f>
        <v/>
      </c>
      <c r="V575" s="22" t="s">
        <v>82</v>
      </c>
      <c r="W575" s="9">
        <v>0</v>
      </c>
    </row>
    <row r="576" spans="1:23" x14ac:dyDescent="0.3">
      <c r="A576" s="9" t="s">
        <v>497</v>
      </c>
      <c r="B576" s="1">
        <v>42926</v>
      </c>
      <c r="C576" s="2">
        <v>0.51090277777777782</v>
      </c>
      <c r="D576" s="2">
        <v>0.51175925925925925</v>
      </c>
      <c r="E576">
        <f>DAY(telefony[[#This Row],[data]])</f>
        <v>10</v>
      </c>
      <c r="F576">
        <f>IF(LEN(telefony[[#This Row],[nr]])=8,1,0)</f>
        <v>1</v>
      </c>
      <c r="G576">
        <f>IF(LEN(telefony[[#This Row],[nr]])=7,1,0)</f>
        <v>0</v>
      </c>
      <c r="H576" s="9">
        <f>IF(LEN(telefony[[#This Row],[nr]])&gt;=10,1,0)</f>
        <v>0</v>
      </c>
      <c r="I576" s="9" t="s">
        <v>1117</v>
      </c>
      <c r="J576">
        <f>COUNTIF(telefony[nr],I576)</f>
        <v>1</v>
      </c>
      <c r="M576" t="str">
        <f>IF(LEN(telefony[[#This Row],[nr]])=7,telefony[[#This Row],[nr]],"")</f>
        <v/>
      </c>
      <c r="N576" t="str">
        <f>IF(LEN(telefony[[#This Row],[nr]])=8,telefony[[#This Row],[nr]],"")</f>
        <v>89814525</v>
      </c>
      <c r="V576" s="22" t="s">
        <v>1576</v>
      </c>
      <c r="W576" s="9">
        <v>0</v>
      </c>
    </row>
    <row r="577" spans="1:23" x14ac:dyDescent="0.3">
      <c r="A577" s="9" t="s">
        <v>498</v>
      </c>
      <c r="B577" s="1">
        <v>42926</v>
      </c>
      <c r="C577" s="2">
        <v>0.51116898148148149</v>
      </c>
      <c r="D577" s="2">
        <v>0.51718750000000002</v>
      </c>
      <c r="E577">
        <f>DAY(telefony[[#This Row],[data]])</f>
        <v>10</v>
      </c>
      <c r="F577">
        <f>IF(LEN(telefony[[#This Row],[nr]])=8,1,0)</f>
        <v>0</v>
      </c>
      <c r="G577">
        <f>IF(LEN(telefony[[#This Row],[nr]])=7,1,0)</f>
        <v>1</v>
      </c>
      <c r="H577" s="9">
        <f>IF(LEN(telefony[[#This Row],[nr]])&gt;=10,1,0)</f>
        <v>0</v>
      </c>
      <c r="I577" s="9" t="s">
        <v>707</v>
      </c>
      <c r="J577">
        <f>COUNTIF(telefony[nr],I577)</f>
        <v>1</v>
      </c>
      <c r="M577" t="str">
        <f>IF(LEN(telefony[[#This Row],[nr]])=7,telefony[[#This Row],[nr]],"")</f>
        <v>1223816</v>
      </c>
      <c r="N577" t="str">
        <f>IF(LEN(telefony[[#This Row],[nr]])=8,telefony[[#This Row],[nr]],"")</f>
        <v/>
      </c>
      <c r="V577" s="22" t="s">
        <v>898</v>
      </c>
      <c r="W577" s="9">
        <v>0</v>
      </c>
    </row>
    <row r="578" spans="1:23" x14ac:dyDescent="0.3">
      <c r="A578" s="9" t="s">
        <v>499</v>
      </c>
      <c r="B578" s="1">
        <v>42926</v>
      </c>
      <c r="C578" s="2">
        <v>0.51157407407407407</v>
      </c>
      <c r="D578" s="2">
        <v>0.51663194444444449</v>
      </c>
      <c r="E578">
        <f>DAY(telefony[[#This Row],[data]])</f>
        <v>10</v>
      </c>
      <c r="F578">
        <f>IF(LEN(telefony[[#This Row],[nr]])=8,1,0)</f>
        <v>1</v>
      </c>
      <c r="G578">
        <f>IF(LEN(telefony[[#This Row],[nr]])=7,1,0)</f>
        <v>0</v>
      </c>
      <c r="H578" s="9">
        <f>IF(LEN(telefony[[#This Row],[nr]])&gt;=10,1,0)</f>
        <v>0</v>
      </c>
      <c r="I578" s="9" t="s">
        <v>911</v>
      </c>
      <c r="J578">
        <f>COUNTIF(telefony[nr],I578)</f>
        <v>1</v>
      </c>
      <c r="M578" t="str">
        <f>IF(LEN(telefony[[#This Row],[nr]])=7,telefony[[#This Row],[nr]],"")</f>
        <v/>
      </c>
      <c r="N578" t="str">
        <f>IF(LEN(telefony[[#This Row],[nr]])=8,telefony[[#This Row],[nr]],"")</f>
        <v>18503160</v>
      </c>
      <c r="V578" s="22" t="s">
        <v>383</v>
      </c>
      <c r="W578" s="9">
        <v>0</v>
      </c>
    </row>
    <row r="579" spans="1:23" x14ac:dyDescent="0.3">
      <c r="A579" s="9" t="s">
        <v>500</v>
      </c>
      <c r="B579" s="1">
        <v>42926</v>
      </c>
      <c r="C579" s="2">
        <v>0.51328703703703704</v>
      </c>
      <c r="D579" s="2">
        <v>0.51821759259259259</v>
      </c>
      <c r="E579">
        <f>DAY(telefony[[#This Row],[data]])</f>
        <v>10</v>
      </c>
      <c r="F579">
        <f>IF(LEN(telefony[[#This Row],[nr]])=8,1,0)</f>
        <v>1</v>
      </c>
      <c r="G579">
        <f>IF(LEN(telefony[[#This Row],[nr]])=7,1,0)</f>
        <v>0</v>
      </c>
      <c r="H579" s="9">
        <f>IF(LEN(telefony[[#This Row],[nr]])&gt;=10,1,0)</f>
        <v>0</v>
      </c>
      <c r="I579" s="9" t="s">
        <v>619</v>
      </c>
      <c r="J579">
        <f>COUNTIF(telefony[nr],I579)</f>
        <v>1</v>
      </c>
      <c r="M579" t="str">
        <f>IF(LEN(telefony[[#This Row],[nr]])=7,telefony[[#This Row],[nr]],"")</f>
        <v/>
      </c>
      <c r="N579" t="str">
        <f>IF(LEN(telefony[[#This Row],[nr]])=8,telefony[[#This Row],[nr]],"")</f>
        <v>21677804</v>
      </c>
      <c r="V579" s="22" t="s">
        <v>1772</v>
      </c>
      <c r="W579" s="9">
        <v>0</v>
      </c>
    </row>
    <row r="580" spans="1:23" x14ac:dyDescent="0.3">
      <c r="A580" s="9" t="s">
        <v>466</v>
      </c>
      <c r="B580" s="1">
        <v>42926</v>
      </c>
      <c r="C580" s="2">
        <v>0.51603009259259258</v>
      </c>
      <c r="D580" s="2">
        <v>0.5269907407407407</v>
      </c>
      <c r="E580">
        <f>DAY(telefony[[#This Row],[data]])</f>
        <v>10</v>
      </c>
      <c r="F580">
        <f>IF(LEN(telefony[[#This Row],[nr]])=8,1,0)</f>
        <v>0</v>
      </c>
      <c r="G580">
        <f>IF(LEN(telefony[[#This Row],[nr]])=7,1,0)</f>
        <v>1</v>
      </c>
      <c r="H580" s="9">
        <f>IF(LEN(telefony[[#This Row],[nr]])&gt;=10,1,0)</f>
        <v>0</v>
      </c>
      <c r="I580" s="9" t="s">
        <v>200</v>
      </c>
      <c r="J580">
        <f>COUNTIF(telefony[nr],I580)</f>
        <v>1</v>
      </c>
      <c r="M580" t="str">
        <f>IF(LEN(telefony[[#This Row],[nr]])=7,telefony[[#This Row],[nr]],"")</f>
        <v>5087066</v>
      </c>
      <c r="N580" t="str">
        <f>IF(LEN(telefony[[#This Row],[nr]])=8,telefony[[#This Row],[nr]],"")</f>
        <v/>
      </c>
      <c r="V580" s="22" t="s">
        <v>244</v>
      </c>
      <c r="W580" s="9">
        <v>0</v>
      </c>
    </row>
    <row r="581" spans="1:23" x14ac:dyDescent="0.3">
      <c r="A581" s="9" t="s">
        <v>162</v>
      </c>
      <c r="B581" s="1">
        <v>42926</v>
      </c>
      <c r="C581" s="2">
        <v>0.52123842592592595</v>
      </c>
      <c r="D581" s="2">
        <v>0.53008101851851852</v>
      </c>
      <c r="E581">
        <f>DAY(telefony[[#This Row],[data]])</f>
        <v>10</v>
      </c>
      <c r="F581">
        <f>IF(LEN(telefony[[#This Row],[nr]])=8,1,0)</f>
        <v>0</v>
      </c>
      <c r="G581">
        <f>IF(LEN(telefony[[#This Row],[nr]])=7,1,0)</f>
        <v>1</v>
      </c>
      <c r="H581" s="9">
        <f>IF(LEN(telefony[[#This Row],[nr]])&gt;=10,1,0)</f>
        <v>0</v>
      </c>
      <c r="I581" s="9" t="s">
        <v>1234</v>
      </c>
      <c r="J581">
        <f>COUNTIF(telefony[nr],I581)</f>
        <v>1</v>
      </c>
      <c r="M581" t="str">
        <f>IF(LEN(telefony[[#This Row],[nr]])=7,telefony[[#This Row],[nr]],"")</f>
        <v>6905863</v>
      </c>
      <c r="N581" t="str">
        <f>IF(LEN(telefony[[#This Row],[nr]])=8,telefony[[#This Row],[nr]],"")</f>
        <v/>
      </c>
      <c r="V581" s="22" t="s">
        <v>1263</v>
      </c>
      <c r="W581" s="9">
        <v>0</v>
      </c>
    </row>
    <row r="582" spans="1:23" x14ac:dyDescent="0.3">
      <c r="A582" s="9" t="s">
        <v>501</v>
      </c>
      <c r="B582" s="1">
        <v>42926</v>
      </c>
      <c r="C582" s="2">
        <v>0.52134259259259264</v>
      </c>
      <c r="D582" s="2">
        <v>0.53226851851851853</v>
      </c>
      <c r="E582">
        <f>DAY(telefony[[#This Row],[data]])</f>
        <v>10</v>
      </c>
      <c r="F582">
        <f>IF(LEN(telefony[[#This Row],[nr]])=8,1,0)</f>
        <v>0</v>
      </c>
      <c r="G582">
        <f>IF(LEN(telefony[[#This Row],[nr]])=7,1,0)</f>
        <v>1</v>
      </c>
      <c r="H582" s="9">
        <f>IF(LEN(telefony[[#This Row],[nr]])&gt;=10,1,0)</f>
        <v>0</v>
      </c>
      <c r="I582" s="9" t="s">
        <v>1748</v>
      </c>
      <c r="J582">
        <f>COUNTIF(telefony[nr],I582)</f>
        <v>1</v>
      </c>
      <c r="M582" t="str">
        <f>IF(LEN(telefony[[#This Row],[nr]])=7,telefony[[#This Row],[nr]],"")</f>
        <v>4144248</v>
      </c>
      <c r="N582" t="str">
        <f>IF(LEN(telefony[[#This Row],[nr]])=8,telefony[[#This Row],[nr]],"")</f>
        <v/>
      </c>
      <c r="V582" s="22" t="s">
        <v>612</v>
      </c>
      <c r="W582" s="9">
        <v>0</v>
      </c>
    </row>
    <row r="583" spans="1:23" x14ac:dyDescent="0.3">
      <c r="A583" s="9" t="s">
        <v>502</v>
      </c>
      <c r="B583" s="1">
        <v>42926</v>
      </c>
      <c r="C583" s="2">
        <v>0.52254629629629634</v>
      </c>
      <c r="D583" s="2">
        <v>0.52263888888888888</v>
      </c>
      <c r="E583">
        <f>DAY(telefony[[#This Row],[data]])</f>
        <v>10</v>
      </c>
      <c r="F583">
        <f>IF(LEN(telefony[[#This Row],[nr]])=8,1,0)</f>
        <v>1</v>
      </c>
      <c r="G583">
        <f>IF(LEN(telefony[[#This Row],[nr]])=7,1,0)</f>
        <v>0</v>
      </c>
      <c r="H583" s="9">
        <f>IF(LEN(telefony[[#This Row],[nr]])&gt;=10,1,0)</f>
        <v>0</v>
      </c>
      <c r="I583" s="9" t="s">
        <v>1045</v>
      </c>
      <c r="J583">
        <f>COUNTIF(telefony[nr],I583)</f>
        <v>1</v>
      </c>
      <c r="M583" t="str">
        <f>IF(LEN(telefony[[#This Row],[nr]])=7,telefony[[#This Row],[nr]],"")</f>
        <v/>
      </c>
      <c r="N583" t="str">
        <f>IF(LEN(telefony[[#This Row],[nr]])=8,telefony[[#This Row],[nr]],"")</f>
        <v>16392077</v>
      </c>
      <c r="V583" s="22" t="s">
        <v>138</v>
      </c>
      <c r="W583" s="9">
        <v>0</v>
      </c>
    </row>
    <row r="584" spans="1:23" x14ac:dyDescent="0.3">
      <c r="A584" s="9" t="s">
        <v>503</v>
      </c>
      <c r="B584" s="1">
        <v>42926</v>
      </c>
      <c r="C584" s="2">
        <v>0.52392361111111108</v>
      </c>
      <c r="D584" s="2">
        <v>0.53378472222222217</v>
      </c>
      <c r="E584">
        <f>DAY(telefony[[#This Row],[data]])</f>
        <v>10</v>
      </c>
      <c r="F584">
        <f>IF(LEN(telefony[[#This Row],[nr]])=8,1,0)</f>
        <v>0</v>
      </c>
      <c r="G584">
        <f>IF(LEN(telefony[[#This Row],[nr]])=7,1,0)</f>
        <v>1</v>
      </c>
      <c r="H584" s="9">
        <f>IF(LEN(telefony[[#This Row],[nr]])&gt;=10,1,0)</f>
        <v>0</v>
      </c>
      <c r="I584" s="9" t="s">
        <v>1071</v>
      </c>
      <c r="J584">
        <f>COUNTIF(telefony[nr],I584)</f>
        <v>1</v>
      </c>
      <c r="M584" t="str">
        <f>IF(LEN(telefony[[#This Row],[nr]])=7,telefony[[#This Row],[nr]],"")</f>
        <v>8865092</v>
      </c>
      <c r="N584" t="str">
        <f>IF(LEN(telefony[[#This Row],[nr]])=8,telefony[[#This Row],[nr]],"")</f>
        <v/>
      </c>
      <c r="V584" s="22" t="s">
        <v>379</v>
      </c>
      <c r="W584" s="9">
        <v>0</v>
      </c>
    </row>
    <row r="585" spans="1:23" x14ac:dyDescent="0.3">
      <c r="A585" s="9" t="s">
        <v>504</v>
      </c>
      <c r="B585" s="1">
        <v>42926</v>
      </c>
      <c r="C585" s="2">
        <v>0.52837962962962959</v>
      </c>
      <c r="D585" s="2">
        <v>0.53084490740740742</v>
      </c>
      <c r="E585">
        <f>DAY(telefony[[#This Row],[data]])</f>
        <v>10</v>
      </c>
      <c r="F585">
        <f>IF(LEN(telefony[[#This Row],[nr]])=8,1,0)</f>
        <v>1</v>
      </c>
      <c r="G585">
        <f>IF(LEN(telefony[[#This Row],[nr]])=7,1,0)</f>
        <v>0</v>
      </c>
      <c r="H585" s="9">
        <f>IF(LEN(telefony[[#This Row],[nr]])&gt;=10,1,0)</f>
        <v>0</v>
      </c>
      <c r="I585" s="9" t="s">
        <v>1153</v>
      </c>
      <c r="J585">
        <f>COUNTIF(telefony[nr],I585)</f>
        <v>1</v>
      </c>
      <c r="M585" t="str">
        <f>IF(LEN(telefony[[#This Row],[nr]])=7,telefony[[#This Row],[nr]],"")</f>
        <v/>
      </c>
      <c r="N585" t="str">
        <f>IF(LEN(telefony[[#This Row],[nr]])=8,telefony[[#This Row],[nr]],"")</f>
        <v>92597723</v>
      </c>
      <c r="V585" s="22" t="s">
        <v>653</v>
      </c>
      <c r="W585" s="9">
        <v>0</v>
      </c>
    </row>
    <row r="586" spans="1:23" x14ac:dyDescent="0.3">
      <c r="A586" s="9" t="s">
        <v>505</v>
      </c>
      <c r="B586" s="1">
        <v>42926</v>
      </c>
      <c r="C586" s="2">
        <v>0.53204861111111112</v>
      </c>
      <c r="D586" s="2">
        <v>0.53737268518518522</v>
      </c>
      <c r="E586">
        <f>DAY(telefony[[#This Row],[data]])</f>
        <v>10</v>
      </c>
      <c r="F586">
        <f>IF(LEN(telefony[[#This Row],[nr]])=8,1,0)</f>
        <v>1</v>
      </c>
      <c r="G586">
        <f>IF(LEN(telefony[[#This Row],[nr]])=7,1,0)</f>
        <v>0</v>
      </c>
      <c r="H586" s="9">
        <f>IF(LEN(telefony[[#This Row],[nr]])&gt;=10,1,0)</f>
        <v>0</v>
      </c>
      <c r="I586" s="9" t="s">
        <v>1609</v>
      </c>
      <c r="J586">
        <f>COUNTIF(telefony[nr],I586)</f>
        <v>1</v>
      </c>
      <c r="M586" t="str">
        <f>IF(LEN(telefony[[#This Row],[nr]])=7,telefony[[#This Row],[nr]],"")</f>
        <v/>
      </c>
      <c r="N586" t="str">
        <f>IF(LEN(telefony[[#This Row],[nr]])=8,telefony[[#This Row],[nr]],"")</f>
        <v>49840829</v>
      </c>
      <c r="V586" s="22" t="s">
        <v>567</v>
      </c>
      <c r="W586" s="9">
        <v>0</v>
      </c>
    </row>
    <row r="587" spans="1:23" x14ac:dyDescent="0.3">
      <c r="A587" s="9" t="s">
        <v>506</v>
      </c>
      <c r="B587" s="1">
        <v>42926</v>
      </c>
      <c r="C587" s="2">
        <v>0.53291666666666671</v>
      </c>
      <c r="D587" s="2">
        <v>0.53758101851851847</v>
      </c>
      <c r="E587">
        <f>DAY(telefony[[#This Row],[data]])</f>
        <v>10</v>
      </c>
      <c r="F587">
        <f>IF(LEN(telefony[[#This Row],[nr]])=8,1,0)</f>
        <v>1</v>
      </c>
      <c r="G587">
        <f>IF(LEN(telefony[[#This Row],[nr]])=7,1,0)</f>
        <v>0</v>
      </c>
      <c r="H587" s="9">
        <f>IF(LEN(telefony[[#This Row],[nr]])&gt;=10,1,0)</f>
        <v>0</v>
      </c>
      <c r="I587" s="9" t="s">
        <v>1384</v>
      </c>
      <c r="J587">
        <f>COUNTIF(telefony[nr],I587)</f>
        <v>1</v>
      </c>
      <c r="M587" t="str">
        <f>IF(LEN(telefony[[#This Row],[nr]])=7,telefony[[#This Row],[nr]],"")</f>
        <v/>
      </c>
      <c r="N587" t="str">
        <f>IF(LEN(telefony[[#This Row],[nr]])=8,telefony[[#This Row],[nr]],"")</f>
        <v>20354301</v>
      </c>
      <c r="V587" s="22" t="s">
        <v>562</v>
      </c>
      <c r="W587" s="9">
        <v>0</v>
      </c>
    </row>
    <row r="588" spans="1:23" x14ac:dyDescent="0.3">
      <c r="A588" s="9" t="s">
        <v>507</v>
      </c>
      <c r="B588" s="1">
        <v>42926</v>
      </c>
      <c r="C588" s="2">
        <v>0.53843750000000001</v>
      </c>
      <c r="D588" s="2">
        <v>0.54283564814814811</v>
      </c>
      <c r="E588">
        <f>DAY(telefony[[#This Row],[data]])</f>
        <v>10</v>
      </c>
      <c r="F588">
        <f>IF(LEN(telefony[[#This Row],[nr]])=8,1,0)</f>
        <v>0</v>
      </c>
      <c r="G588">
        <f>IF(LEN(telefony[[#This Row],[nr]])=7,1,0)</f>
        <v>1</v>
      </c>
      <c r="H588" s="9">
        <f>IF(LEN(telefony[[#This Row],[nr]])&gt;=10,1,0)</f>
        <v>0</v>
      </c>
      <c r="I588" s="9" t="s">
        <v>249</v>
      </c>
      <c r="J588">
        <f>COUNTIF(telefony[nr],I588)</f>
        <v>1</v>
      </c>
      <c r="M588" t="str">
        <f>IF(LEN(telefony[[#This Row],[nr]])=7,telefony[[#This Row],[nr]],"")</f>
        <v>2731955</v>
      </c>
      <c r="N588" t="str">
        <f>IF(LEN(telefony[[#This Row],[nr]])=8,telefony[[#This Row],[nr]],"")</f>
        <v/>
      </c>
      <c r="V588" s="22" t="s">
        <v>847</v>
      </c>
      <c r="W588" s="9">
        <v>0</v>
      </c>
    </row>
    <row r="589" spans="1:23" x14ac:dyDescent="0.3">
      <c r="A589" s="9" t="s">
        <v>508</v>
      </c>
      <c r="B589" s="1">
        <v>42926</v>
      </c>
      <c r="C589" s="2">
        <v>0.54197916666666668</v>
      </c>
      <c r="D589" s="2">
        <v>0.54866898148148147</v>
      </c>
      <c r="E589">
        <f>DAY(telefony[[#This Row],[data]])</f>
        <v>10</v>
      </c>
      <c r="F589">
        <f>IF(LEN(telefony[[#This Row],[nr]])=8,1,0)</f>
        <v>0</v>
      </c>
      <c r="G589">
        <f>IF(LEN(telefony[[#This Row],[nr]])=7,1,0)</f>
        <v>1</v>
      </c>
      <c r="H589" s="9">
        <f>IF(LEN(telefony[[#This Row],[nr]])&gt;=10,1,0)</f>
        <v>0</v>
      </c>
      <c r="I589" s="9" t="s">
        <v>287</v>
      </c>
      <c r="J589">
        <f>COUNTIF(telefony[nr],I589)</f>
        <v>1</v>
      </c>
      <c r="M589" t="str">
        <f>IF(LEN(telefony[[#This Row],[nr]])=7,telefony[[#This Row],[nr]],"")</f>
        <v>2304726</v>
      </c>
      <c r="N589" t="str">
        <f>IF(LEN(telefony[[#This Row],[nr]])=8,telefony[[#This Row],[nr]],"")</f>
        <v/>
      </c>
      <c r="V589" s="22" t="s">
        <v>1141</v>
      </c>
      <c r="W589" s="9">
        <v>0</v>
      </c>
    </row>
    <row r="590" spans="1:23" x14ac:dyDescent="0.3">
      <c r="A590" s="9" t="s">
        <v>431</v>
      </c>
      <c r="B590" s="1">
        <v>42926</v>
      </c>
      <c r="C590" s="2">
        <v>0.54292824074074075</v>
      </c>
      <c r="D590" s="2">
        <v>0.5444444444444444</v>
      </c>
      <c r="E590">
        <f>DAY(telefony[[#This Row],[data]])</f>
        <v>10</v>
      </c>
      <c r="F590">
        <f>IF(LEN(telefony[[#This Row],[nr]])=8,1,0)</f>
        <v>0</v>
      </c>
      <c r="G590">
        <f>IF(LEN(telefony[[#This Row],[nr]])=7,1,0)</f>
        <v>1</v>
      </c>
      <c r="H590" s="9">
        <f>IF(LEN(telefony[[#This Row],[nr]])&gt;=10,1,0)</f>
        <v>0</v>
      </c>
      <c r="I590" s="9" t="s">
        <v>374</v>
      </c>
      <c r="J590">
        <f>COUNTIF(telefony[nr],I590)</f>
        <v>1</v>
      </c>
      <c r="M590" t="str">
        <f>IF(LEN(telefony[[#This Row],[nr]])=7,telefony[[#This Row],[nr]],"")</f>
        <v>4653709</v>
      </c>
      <c r="N590" t="str">
        <f>IF(LEN(telefony[[#This Row],[nr]])=8,telefony[[#This Row],[nr]],"")</f>
        <v/>
      </c>
      <c r="V590" s="22" t="s">
        <v>31</v>
      </c>
      <c r="W590" s="9">
        <v>0</v>
      </c>
    </row>
    <row r="591" spans="1:23" x14ac:dyDescent="0.3">
      <c r="A591" s="9" t="s">
        <v>509</v>
      </c>
      <c r="B591" s="1">
        <v>42926</v>
      </c>
      <c r="C591" s="2">
        <v>0.54432870370370368</v>
      </c>
      <c r="D591" s="2">
        <v>0.55090277777777774</v>
      </c>
      <c r="E591">
        <f>DAY(telefony[[#This Row],[data]])</f>
        <v>10</v>
      </c>
      <c r="F591">
        <f>IF(LEN(telefony[[#This Row],[nr]])=8,1,0)</f>
        <v>0</v>
      </c>
      <c r="G591">
        <f>IF(LEN(telefony[[#This Row],[nr]])=7,1,0)</f>
        <v>1</v>
      </c>
      <c r="H591" s="9">
        <f>IF(LEN(telefony[[#This Row],[nr]])&gt;=10,1,0)</f>
        <v>0</v>
      </c>
      <c r="I591" s="9" t="s">
        <v>711</v>
      </c>
      <c r="J591">
        <f>COUNTIF(telefony[nr],I591)</f>
        <v>1</v>
      </c>
      <c r="M591" t="str">
        <f>IF(LEN(telefony[[#This Row],[nr]])=7,telefony[[#This Row],[nr]],"")</f>
        <v>4848864</v>
      </c>
      <c r="N591" t="str">
        <f>IF(LEN(telefony[[#This Row],[nr]])=8,telefony[[#This Row],[nr]],"")</f>
        <v/>
      </c>
      <c r="V591" s="22" t="s">
        <v>1124</v>
      </c>
      <c r="W591" s="9">
        <v>0</v>
      </c>
    </row>
    <row r="592" spans="1:23" x14ac:dyDescent="0.3">
      <c r="A592" s="9" t="s">
        <v>510</v>
      </c>
      <c r="B592" s="1">
        <v>42926</v>
      </c>
      <c r="C592" s="2">
        <v>0.54692129629629627</v>
      </c>
      <c r="D592" s="2">
        <v>0.55000000000000004</v>
      </c>
      <c r="E592">
        <f>DAY(telefony[[#This Row],[data]])</f>
        <v>10</v>
      </c>
      <c r="F592">
        <f>IF(LEN(telefony[[#This Row],[nr]])=8,1,0)</f>
        <v>0</v>
      </c>
      <c r="G592">
        <f>IF(LEN(telefony[[#This Row],[nr]])=7,1,0)</f>
        <v>1</v>
      </c>
      <c r="H592" s="9">
        <f>IF(LEN(telefony[[#This Row],[nr]])&gt;=10,1,0)</f>
        <v>0</v>
      </c>
      <c r="I592" s="9" t="s">
        <v>896</v>
      </c>
      <c r="J592">
        <f>COUNTIF(telefony[nr],I592)</f>
        <v>1</v>
      </c>
      <c r="M592" t="str">
        <f>IF(LEN(telefony[[#This Row],[nr]])=7,telefony[[#This Row],[nr]],"")</f>
        <v>6709939</v>
      </c>
      <c r="N592" t="str">
        <f>IF(LEN(telefony[[#This Row],[nr]])=8,telefony[[#This Row],[nr]],"")</f>
        <v/>
      </c>
      <c r="V592" s="22" t="s">
        <v>1299</v>
      </c>
      <c r="W592" s="9">
        <v>0</v>
      </c>
    </row>
    <row r="593" spans="1:23" x14ac:dyDescent="0.3">
      <c r="A593" s="9" t="s">
        <v>511</v>
      </c>
      <c r="B593" s="1">
        <v>42926</v>
      </c>
      <c r="C593" s="2">
        <v>0.55046296296296293</v>
      </c>
      <c r="D593" s="2">
        <v>0.55986111111111114</v>
      </c>
      <c r="E593">
        <f>DAY(telefony[[#This Row],[data]])</f>
        <v>10</v>
      </c>
      <c r="F593">
        <f>IF(LEN(telefony[[#This Row],[nr]])=8,1,0)</f>
        <v>0</v>
      </c>
      <c r="G593">
        <f>IF(LEN(telefony[[#This Row],[nr]])=7,1,0)</f>
        <v>1</v>
      </c>
      <c r="H593" s="9">
        <f>IF(LEN(telefony[[#This Row],[nr]])&gt;=10,1,0)</f>
        <v>0</v>
      </c>
      <c r="I593" s="9" t="s">
        <v>1625</v>
      </c>
      <c r="J593">
        <f>COUNTIF(telefony[nr],I593)</f>
        <v>1</v>
      </c>
      <c r="M593" t="str">
        <f>IF(LEN(telefony[[#This Row],[nr]])=7,telefony[[#This Row],[nr]],"")</f>
        <v>8870498</v>
      </c>
      <c r="N593" t="str">
        <f>IF(LEN(telefony[[#This Row],[nr]])=8,telefony[[#This Row],[nr]],"")</f>
        <v/>
      </c>
      <c r="V593" s="22" t="s">
        <v>997</v>
      </c>
      <c r="W593" s="9">
        <v>0</v>
      </c>
    </row>
    <row r="594" spans="1:23" x14ac:dyDescent="0.3">
      <c r="A594" s="9" t="s">
        <v>512</v>
      </c>
      <c r="B594" s="1">
        <v>42926</v>
      </c>
      <c r="C594" s="2">
        <v>0.55246527777777776</v>
      </c>
      <c r="D594" s="2">
        <v>0.56334490740740739</v>
      </c>
      <c r="E594">
        <f>DAY(telefony[[#This Row],[data]])</f>
        <v>10</v>
      </c>
      <c r="F594">
        <f>IF(LEN(telefony[[#This Row],[nr]])=8,1,0)</f>
        <v>0</v>
      </c>
      <c r="G594">
        <f>IF(LEN(telefony[[#This Row],[nr]])=7,1,0)</f>
        <v>1</v>
      </c>
      <c r="H594" s="9">
        <f>IF(LEN(telefony[[#This Row],[nr]])&gt;=10,1,0)</f>
        <v>0</v>
      </c>
      <c r="I594" s="9" t="s">
        <v>1254</v>
      </c>
      <c r="J594">
        <f>COUNTIF(telefony[nr],I594)</f>
        <v>1</v>
      </c>
      <c r="M594" t="str">
        <f>IF(LEN(telefony[[#This Row],[nr]])=7,telefony[[#This Row],[nr]],"")</f>
        <v>2947889</v>
      </c>
      <c r="N594" t="str">
        <f>IF(LEN(telefony[[#This Row],[nr]])=8,telefony[[#This Row],[nr]],"")</f>
        <v/>
      </c>
      <c r="V594" s="22" t="s">
        <v>1655</v>
      </c>
      <c r="W594" s="9">
        <v>0</v>
      </c>
    </row>
    <row r="595" spans="1:23" x14ac:dyDescent="0.3">
      <c r="A595" s="9" t="s">
        <v>513</v>
      </c>
      <c r="B595" s="1">
        <v>42926</v>
      </c>
      <c r="C595" s="2">
        <v>0.55650462962962965</v>
      </c>
      <c r="D595" s="2">
        <v>0.55850694444444449</v>
      </c>
      <c r="E595">
        <f>DAY(telefony[[#This Row],[data]])</f>
        <v>10</v>
      </c>
      <c r="F595">
        <f>IF(LEN(telefony[[#This Row],[nr]])=8,1,0)</f>
        <v>0</v>
      </c>
      <c r="G595">
        <f>IF(LEN(telefony[[#This Row],[nr]])=7,1,0)</f>
        <v>1</v>
      </c>
      <c r="H595" s="9">
        <f>IF(LEN(telefony[[#This Row],[nr]])&gt;=10,1,0)</f>
        <v>0</v>
      </c>
      <c r="I595" s="9" t="s">
        <v>542</v>
      </c>
      <c r="J595">
        <f>COUNTIF(telefony[nr],I595)</f>
        <v>1</v>
      </c>
      <c r="M595" t="str">
        <f>IF(LEN(telefony[[#This Row],[nr]])=7,telefony[[#This Row],[nr]],"")</f>
        <v>8270097</v>
      </c>
      <c r="N595" t="str">
        <f>IF(LEN(telefony[[#This Row],[nr]])=8,telefony[[#This Row],[nr]],"")</f>
        <v/>
      </c>
      <c r="V595" s="22" t="s">
        <v>934</v>
      </c>
      <c r="W595" s="9">
        <v>0</v>
      </c>
    </row>
    <row r="596" spans="1:23" x14ac:dyDescent="0.3">
      <c r="A596" s="9" t="s">
        <v>514</v>
      </c>
      <c r="B596" s="1">
        <v>42926</v>
      </c>
      <c r="C596" s="2">
        <v>0.55832175925925931</v>
      </c>
      <c r="D596" s="2">
        <v>0.56265046296296295</v>
      </c>
      <c r="E596">
        <f>DAY(telefony[[#This Row],[data]])</f>
        <v>10</v>
      </c>
      <c r="F596">
        <f>IF(LEN(telefony[[#This Row],[nr]])=8,1,0)</f>
        <v>0</v>
      </c>
      <c r="G596">
        <f>IF(LEN(telefony[[#This Row],[nr]])=7,1,0)</f>
        <v>1</v>
      </c>
      <c r="H596" s="9">
        <f>IF(LEN(telefony[[#This Row],[nr]])&gt;=10,1,0)</f>
        <v>0</v>
      </c>
      <c r="I596" s="9" t="s">
        <v>725</v>
      </c>
      <c r="J596">
        <f>COUNTIF(telefony[nr],I596)</f>
        <v>1</v>
      </c>
      <c r="M596" t="str">
        <f>IF(LEN(telefony[[#This Row],[nr]])=7,telefony[[#This Row],[nr]],"")</f>
        <v>8183468</v>
      </c>
      <c r="N596" t="str">
        <f>IF(LEN(telefony[[#This Row],[nr]])=8,telefony[[#This Row],[nr]],"")</f>
        <v/>
      </c>
      <c r="V596" s="22" t="s">
        <v>49</v>
      </c>
      <c r="W596" s="9">
        <v>0</v>
      </c>
    </row>
    <row r="597" spans="1:23" x14ac:dyDescent="0.3">
      <c r="A597" s="9" t="s">
        <v>515</v>
      </c>
      <c r="B597" s="1">
        <v>42926</v>
      </c>
      <c r="C597" s="2">
        <v>0.55864583333333329</v>
      </c>
      <c r="D597" s="2">
        <v>0.56383101851851847</v>
      </c>
      <c r="E597">
        <f>DAY(telefony[[#This Row],[data]])</f>
        <v>10</v>
      </c>
      <c r="F597">
        <f>IF(LEN(telefony[[#This Row],[nr]])=8,1,0)</f>
        <v>0</v>
      </c>
      <c r="G597">
        <f>IF(LEN(telefony[[#This Row],[nr]])=7,1,0)</f>
        <v>1</v>
      </c>
      <c r="H597" s="9">
        <f>IF(LEN(telefony[[#This Row],[nr]])&gt;=10,1,0)</f>
        <v>0</v>
      </c>
      <c r="I597" s="9" t="s">
        <v>519</v>
      </c>
      <c r="J597">
        <f>COUNTIF(telefony[nr],I597)</f>
        <v>1</v>
      </c>
      <c r="M597" t="str">
        <f>IF(LEN(telefony[[#This Row],[nr]])=7,telefony[[#This Row],[nr]],"")</f>
        <v>3263806</v>
      </c>
      <c r="N597" t="str">
        <f>IF(LEN(telefony[[#This Row],[nr]])=8,telefony[[#This Row],[nr]],"")</f>
        <v/>
      </c>
      <c r="V597" s="22" t="s">
        <v>883</v>
      </c>
      <c r="W597" s="9">
        <v>0</v>
      </c>
    </row>
    <row r="598" spans="1:23" x14ac:dyDescent="0.3">
      <c r="A598" s="9" t="s">
        <v>516</v>
      </c>
      <c r="B598" s="1">
        <v>42926</v>
      </c>
      <c r="C598" s="2">
        <v>0.56234953703703705</v>
      </c>
      <c r="D598" s="2">
        <v>0.57378472222222221</v>
      </c>
      <c r="E598">
        <f>DAY(telefony[[#This Row],[data]])</f>
        <v>10</v>
      </c>
      <c r="F598">
        <f>IF(LEN(telefony[[#This Row],[nr]])=8,1,0)</f>
        <v>0</v>
      </c>
      <c r="G598">
        <f>IF(LEN(telefony[[#This Row],[nr]])=7,1,0)</f>
        <v>1</v>
      </c>
      <c r="H598" s="9">
        <f>IF(LEN(telefony[[#This Row],[nr]])&gt;=10,1,0)</f>
        <v>0</v>
      </c>
      <c r="I598" s="9" t="s">
        <v>1183</v>
      </c>
      <c r="J598">
        <f>COUNTIF(telefony[nr],I598)</f>
        <v>1</v>
      </c>
      <c r="M598" t="str">
        <f>IF(LEN(telefony[[#This Row],[nr]])=7,telefony[[#This Row],[nr]],"")</f>
        <v>7792980</v>
      </c>
      <c r="N598" t="str">
        <f>IF(LEN(telefony[[#This Row],[nr]])=8,telefony[[#This Row],[nr]],"")</f>
        <v/>
      </c>
      <c r="V598" s="22" t="s">
        <v>419</v>
      </c>
      <c r="W598" s="9">
        <v>0</v>
      </c>
    </row>
    <row r="599" spans="1:23" x14ac:dyDescent="0.3">
      <c r="A599" s="9" t="s">
        <v>517</v>
      </c>
      <c r="B599" s="1">
        <v>42926</v>
      </c>
      <c r="C599" s="2">
        <v>0.56688657407407406</v>
      </c>
      <c r="D599" s="2">
        <v>0.57342592592592589</v>
      </c>
      <c r="E599">
        <f>DAY(telefony[[#This Row],[data]])</f>
        <v>10</v>
      </c>
      <c r="F599">
        <f>IF(LEN(telefony[[#This Row],[nr]])=8,1,0)</f>
        <v>1</v>
      </c>
      <c r="G599">
        <f>IF(LEN(telefony[[#This Row],[nr]])=7,1,0)</f>
        <v>0</v>
      </c>
      <c r="H599" s="9">
        <f>IF(LEN(telefony[[#This Row],[nr]])&gt;=10,1,0)</f>
        <v>0</v>
      </c>
      <c r="I599" s="9" t="s">
        <v>989</v>
      </c>
      <c r="J599">
        <f>COUNTIF(telefony[nr],I599)</f>
        <v>1</v>
      </c>
      <c r="M599" t="str">
        <f>IF(LEN(telefony[[#This Row],[nr]])=7,telefony[[#This Row],[nr]],"")</f>
        <v/>
      </c>
      <c r="N599" t="str">
        <f>IF(LEN(telefony[[#This Row],[nr]])=8,telefony[[#This Row],[nr]],"")</f>
        <v>88929925</v>
      </c>
      <c r="V599" s="22" t="s">
        <v>1414</v>
      </c>
      <c r="W599" s="9">
        <v>0</v>
      </c>
    </row>
    <row r="600" spans="1:23" x14ac:dyDescent="0.3">
      <c r="A600" s="9" t="s">
        <v>518</v>
      </c>
      <c r="B600" s="1">
        <v>42926</v>
      </c>
      <c r="C600" s="2">
        <v>0.56980324074074074</v>
      </c>
      <c r="D600" s="2">
        <v>0.575775462962963</v>
      </c>
      <c r="E600">
        <f>DAY(telefony[[#This Row],[data]])</f>
        <v>10</v>
      </c>
      <c r="F600">
        <f>IF(LEN(telefony[[#This Row],[nr]])=8,1,0)</f>
        <v>0</v>
      </c>
      <c r="G600">
        <f>IF(LEN(telefony[[#This Row],[nr]])=7,1,0)</f>
        <v>1</v>
      </c>
      <c r="H600" s="9">
        <f>IF(LEN(telefony[[#This Row],[nr]])&gt;=10,1,0)</f>
        <v>0</v>
      </c>
      <c r="I600" s="9" t="s">
        <v>1725</v>
      </c>
      <c r="J600">
        <f>COUNTIF(telefony[nr],I600)</f>
        <v>1</v>
      </c>
      <c r="M600" t="str">
        <f>IF(LEN(telefony[[#This Row],[nr]])=7,telefony[[#This Row],[nr]],"")</f>
        <v>2478461</v>
      </c>
      <c r="N600" t="str">
        <f>IF(LEN(telefony[[#This Row],[nr]])=8,telefony[[#This Row],[nr]],"")</f>
        <v/>
      </c>
      <c r="V600" s="22" t="s">
        <v>1635</v>
      </c>
      <c r="W600" s="9">
        <v>0</v>
      </c>
    </row>
    <row r="601" spans="1:23" x14ac:dyDescent="0.3">
      <c r="A601" s="9" t="s">
        <v>519</v>
      </c>
      <c r="B601" s="1">
        <v>42926</v>
      </c>
      <c r="C601" s="2">
        <v>0.5755555555555556</v>
      </c>
      <c r="D601" s="2">
        <v>0.57737268518518514</v>
      </c>
      <c r="E601">
        <f>DAY(telefony[[#This Row],[data]])</f>
        <v>10</v>
      </c>
      <c r="F601">
        <f>IF(LEN(telefony[[#This Row],[nr]])=8,1,0)</f>
        <v>0</v>
      </c>
      <c r="G601">
        <f>IF(LEN(telefony[[#This Row],[nr]])=7,1,0)</f>
        <v>1</v>
      </c>
      <c r="H601" s="9">
        <f>IF(LEN(telefony[[#This Row],[nr]])&gt;=10,1,0)</f>
        <v>0</v>
      </c>
      <c r="I601" s="9" t="s">
        <v>1377</v>
      </c>
      <c r="J601">
        <f>COUNTIF(telefony[nr],I601)</f>
        <v>1</v>
      </c>
      <c r="M601" t="str">
        <f>IF(LEN(telefony[[#This Row],[nr]])=7,telefony[[#This Row],[nr]],"")</f>
        <v>2838216</v>
      </c>
      <c r="N601" t="str">
        <f>IF(LEN(telefony[[#This Row],[nr]])=8,telefony[[#This Row],[nr]],"")</f>
        <v/>
      </c>
      <c r="V601" s="22" t="s">
        <v>1274</v>
      </c>
      <c r="W601" s="9">
        <v>0</v>
      </c>
    </row>
    <row r="602" spans="1:23" x14ac:dyDescent="0.3">
      <c r="A602" s="9" t="s">
        <v>520</v>
      </c>
      <c r="B602" s="1">
        <v>42926</v>
      </c>
      <c r="C602" s="2">
        <v>0.5803935185185185</v>
      </c>
      <c r="D602" s="2">
        <v>0.58190972222222226</v>
      </c>
      <c r="E602">
        <f>DAY(telefony[[#This Row],[data]])</f>
        <v>10</v>
      </c>
      <c r="F602">
        <f>IF(LEN(telefony[[#This Row],[nr]])=8,1,0)</f>
        <v>0</v>
      </c>
      <c r="G602">
        <f>IF(LEN(telefony[[#This Row],[nr]])=7,1,0)</f>
        <v>1</v>
      </c>
      <c r="H602" s="9">
        <f>IF(LEN(telefony[[#This Row],[nr]])&gt;=10,1,0)</f>
        <v>0</v>
      </c>
      <c r="I602" s="9" t="s">
        <v>1182</v>
      </c>
      <c r="J602">
        <f>COUNTIF(telefony[nr],I602)</f>
        <v>1</v>
      </c>
      <c r="M602" t="str">
        <f>IF(LEN(telefony[[#This Row],[nr]])=7,telefony[[#This Row],[nr]],"")</f>
        <v>4853153</v>
      </c>
      <c r="N602" t="str">
        <f>IF(LEN(telefony[[#This Row],[nr]])=8,telefony[[#This Row],[nr]],"")</f>
        <v/>
      </c>
      <c r="V602" s="22" t="s">
        <v>425</v>
      </c>
      <c r="W602" s="9">
        <v>0</v>
      </c>
    </row>
    <row r="603" spans="1:23" x14ac:dyDescent="0.3">
      <c r="A603" s="9" t="s">
        <v>521</v>
      </c>
      <c r="B603" s="1">
        <v>42926</v>
      </c>
      <c r="C603" s="2">
        <v>0.58189814814814811</v>
      </c>
      <c r="D603" s="2">
        <v>0.59070601851851856</v>
      </c>
      <c r="E603">
        <f>DAY(telefony[[#This Row],[data]])</f>
        <v>10</v>
      </c>
      <c r="F603">
        <f>IF(LEN(telefony[[#This Row],[nr]])=8,1,0)</f>
        <v>0</v>
      </c>
      <c r="G603">
        <f>IF(LEN(telefony[[#This Row],[nr]])=7,1,0)</f>
        <v>1</v>
      </c>
      <c r="H603" s="9">
        <f>IF(LEN(telefony[[#This Row],[nr]])&gt;=10,1,0)</f>
        <v>0</v>
      </c>
      <c r="I603" s="9" t="s">
        <v>1418</v>
      </c>
      <c r="J603">
        <f>COUNTIF(telefony[nr],I603)</f>
        <v>1</v>
      </c>
      <c r="M603" t="str">
        <f>IF(LEN(telefony[[#This Row],[nr]])=7,telefony[[#This Row],[nr]],"")</f>
        <v>2985743</v>
      </c>
      <c r="N603" t="str">
        <f>IF(LEN(telefony[[#This Row],[nr]])=8,telefony[[#This Row],[nr]],"")</f>
        <v/>
      </c>
      <c r="V603" s="22" t="s">
        <v>1066</v>
      </c>
      <c r="W603" s="9">
        <v>0</v>
      </c>
    </row>
    <row r="604" spans="1:23" x14ac:dyDescent="0.3">
      <c r="A604" s="9" t="s">
        <v>173</v>
      </c>
      <c r="B604" s="1">
        <v>42926</v>
      </c>
      <c r="C604" s="2">
        <v>0.58254629629629628</v>
      </c>
      <c r="D604" s="2">
        <v>0.58601851851851849</v>
      </c>
      <c r="E604">
        <f>DAY(telefony[[#This Row],[data]])</f>
        <v>10</v>
      </c>
      <c r="F604">
        <f>IF(LEN(telefony[[#This Row],[nr]])=8,1,0)</f>
        <v>0</v>
      </c>
      <c r="G604">
        <f>IF(LEN(telefony[[#This Row],[nr]])=7,1,0)</f>
        <v>1</v>
      </c>
      <c r="H604" s="9">
        <f>IF(LEN(telefony[[#This Row],[nr]])&gt;=10,1,0)</f>
        <v>0</v>
      </c>
      <c r="I604" s="9" t="s">
        <v>1116</v>
      </c>
      <c r="J604">
        <f>COUNTIF(telefony[nr],I604)</f>
        <v>1</v>
      </c>
      <c r="M604" t="str">
        <f>IF(LEN(telefony[[#This Row],[nr]])=7,telefony[[#This Row],[nr]],"")</f>
        <v>3434934</v>
      </c>
      <c r="N604" t="str">
        <f>IF(LEN(telefony[[#This Row],[nr]])=8,telefony[[#This Row],[nr]],"")</f>
        <v/>
      </c>
      <c r="V604" s="22" t="s">
        <v>1701</v>
      </c>
      <c r="W604" s="9">
        <v>0</v>
      </c>
    </row>
    <row r="605" spans="1:23" x14ac:dyDescent="0.3">
      <c r="A605" s="9" t="s">
        <v>522</v>
      </c>
      <c r="B605" s="1">
        <v>42926</v>
      </c>
      <c r="C605" s="2">
        <v>0.58351851851851855</v>
      </c>
      <c r="D605" s="2">
        <v>0.59368055555555554</v>
      </c>
      <c r="E605">
        <f>DAY(telefony[[#This Row],[data]])</f>
        <v>10</v>
      </c>
      <c r="F605">
        <f>IF(LEN(telefony[[#This Row],[nr]])=8,1,0)</f>
        <v>1</v>
      </c>
      <c r="G605">
        <f>IF(LEN(telefony[[#This Row],[nr]])=7,1,0)</f>
        <v>0</v>
      </c>
      <c r="H605" s="9">
        <f>IF(LEN(telefony[[#This Row],[nr]])&gt;=10,1,0)</f>
        <v>0</v>
      </c>
      <c r="I605" s="9" t="s">
        <v>1351</v>
      </c>
      <c r="J605">
        <f>COUNTIF(telefony[nr],I605)</f>
        <v>1</v>
      </c>
      <c r="M605" t="str">
        <f>IF(LEN(telefony[[#This Row],[nr]])=7,telefony[[#This Row],[nr]],"")</f>
        <v/>
      </c>
      <c r="N605" t="str">
        <f>IF(LEN(telefony[[#This Row],[nr]])=8,telefony[[#This Row],[nr]],"")</f>
        <v>97596112</v>
      </c>
      <c r="V605" s="22" t="s">
        <v>164</v>
      </c>
      <c r="W605" s="9">
        <v>0</v>
      </c>
    </row>
    <row r="606" spans="1:23" x14ac:dyDescent="0.3">
      <c r="A606" s="9" t="s">
        <v>523</v>
      </c>
      <c r="B606" s="1">
        <v>42926</v>
      </c>
      <c r="C606" s="2">
        <v>0.58575231481481482</v>
      </c>
      <c r="D606" s="2">
        <v>0.5935300925925926</v>
      </c>
      <c r="E606">
        <f>DAY(telefony[[#This Row],[data]])</f>
        <v>10</v>
      </c>
      <c r="F606">
        <f>IF(LEN(telefony[[#This Row],[nr]])=8,1,0)</f>
        <v>0</v>
      </c>
      <c r="G606">
        <f>IF(LEN(telefony[[#This Row],[nr]])=7,1,0)</f>
        <v>1</v>
      </c>
      <c r="H606" s="9">
        <f>IF(LEN(telefony[[#This Row],[nr]])&gt;=10,1,0)</f>
        <v>0</v>
      </c>
      <c r="I606" s="9" t="s">
        <v>241</v>
      </c>
      <c r="J606">
        <f>COUNTIF(telefony[nr],I606)</f>
        <v>1</v>
      </c>
      <c r="M606" t="str">
        <f>IF(LEN(telefony[[#This Row],[nr]])=7,telefony[[#This Row],[nr]],"")</f>
        <v>1247125</v>
      </c>
      <c r="N606" t="str">
        <f>IF(LEN(telefony[[#This Row],[nr]])=8,telefony[[#This Row],[nr]],"")</f>
        <v/>
      </c>
      <c r="V606" s="22" t="s">
        <v>1068</v>
      </c>
      <c r="W606" s="9">
        <v>0</v>
      </c>
    </row>
    <row r="607" spans="1:23" x14ac:dyDescent="0.3">
      <c r="A607" s="9" t="s">
        <v>524</v>
      </c>
      <c r="B607" s="1">
        <v>42926</v>
      </c>
      <c r="C607" s="2">
        <v>0.58677083333333335</v>
      </c>
      <c r="D607" s="2">
        <v>0.58759259259259256</v>
      </c>
      <c r="E607">
        <f>DAY(telefony[[#This Row],[data]])</f>
        <v>10</v>
      </c>
      <c r="F607">
        <f>IF(LEN(telefony[[#This Row],[nr]])=8,1,0)</f>
        <v>0</v>
      </c>
      <c r="G607">
        <f>IF(LEN(telefony[[#This Row],[nr]])=7,1,0)</f>
        <v>1</v>
      </c>
      <c r="H607" s="9">
        <f>IF(LEN(telefony[[#This Row],[nr]])&gt;=10,1,0)</f>
        <v>0</v>
      </c>
      <c r="I607" s="9" t="s">
        <v>1406</v>
      </c>
      <c r="J607">
        <f>COUNTIF(telefony[nr],I607)</f>
        <v>1</v>
      </c>
      <c r="M607" t="str">
        <f>IF(LEN(telefony[[#This Row],[nr]])=7,telefony[[#This Row],[nr]],"")</f>
        <v>6982652</v>
      </c>
      <c r="N607" t="str">
        <f>IF(LEN(telefony[[#This Row],[nr]])=8,telefony[[#This Row],[nr]],"")</f>
        <v/>
      </c>
      <c r="V607" s="22" t="s">
        <v>1816</v>
      </c>
      <c r="W607" s="9">
        <v>0</v>
      </c>
    </row>
    <row r="608" spans="1:23" x14ac:dyDescent="0.3">
      <c r="A608" s="9" t="s">
        <v>525</v>
      </c>
      <c r="B608" s="1">
        <v>42926</v>
      </c>
      <c r="C608" s="2">
        <v>0.58877314814814818</v>
      </c>
      <c r="D608" s="2">
        <v>0.59027777777777779</v>
      </c>
      <c r="E608">
        <f>DAY(telefony[[#This Row],[data]])</f>
        <v>10</v>
      </c>
      <c r="F608">
        <f>IF(LEN(telefony[[#This Row],[nr]])=8,1,0)</f>
        <v>1</v>
      </c>
      <c r="G608">
        <f>IF(LEN(telefony[[#This Row],[nr]])=7,1,0)</f>
        <v>0</v>
      </c>
      <c r="H608" s="9">
        <f>IF(LEN(telefony[[#This Row],[nr]])&gt;=10,1,0)</f>
        <v>0</v>
      </c>
      <c r="I608" s="9" t="s">
        <v>373</v>
      </c>
      <c r="J608">
        <f>COUNTIF(telefony[nr],I608)</f>
        <v>1</v>
      </c>
      <c r="M608" t="str">
        <f>IF(LEN(telefony[[#This Row],[nr]])=7,telefony[[#This Row],[nr]],"")</f>
        <v/>
      </c>
      <c r="N608" t="str">
        <f>IF(LEN(telefony[[#This Row],[nr]])=8,telefony[[#This Row],[nr]],"")</f>
        <v>11209967</v>
      </c>
      <c r="V608" s="22" t="s">
        <v>536</v>
      </c>
      <c r="W608" s="9">
        <v>0</v>
      </c>
    </row>
    <row r="609" spans="1:23" x14ac:dyDescent="0.3">
      <c r="A609" s="9" t="s">
        <v>526</v>
      </c>
      <c r="B609" s="1">
        <v>42926</v>
      </c>
      <c r="C609" s="2">
        <v>0.58910879629629631</v>
      </c>
      <c r="D609" s="2">
        <v>0.59431712962962968</v>
      </c>
      <c r="E609">
        <f>DAY(telefony[[#This Row],[data]])</f>
        <v>10</v>
      </c>
      <c r="F609">
        <f>IF(LEN(telefony[[#This Row],[nr]])=8,1,0)</f>
        <v>0</v>
      </c>
      <c r="G609">
        <f>IF(LEN(telefony[[#This Row],[nr]])=7,1,0)</f>
        <v>1</v>
      </c>
      <c r="H609" s="9">
        <f>IF(LEN(telefony[[#This Row],[nr]])&gt;=10,1,0)</f>
        <v>0</v>
      </c>
      <c r="I609" s="9" t="s">
        <v>1284</v>
      </c>
      <c r="J609">
        <f>COUNTIF(telefony[nr],I609)</f>
        <v>1</v>
      </c>
      <c r="M609" t="str">
        <f>IF(LEN(telefony[[#This Row],[nr]])=7,telefony[[#This Row],[nr]],"")</f>
        <v>6251788</v>
      </c>
      <c r="N609" t="str">
        <f>IF(LEN(telefony[[#This Row],[nr]])=8,telefony[[#This Row],[nr]],"")</f>
        <v/>
      </c>
      <c r="V609" s="22" t="s">
        <v>553</v>
      </c>
      <c r="W609" s="9">
        <v>0</v>
      </c>
    </row>
    <row r="610" spans="1:23" x14ac:dyDescent="0.3">
      <c r="A610" s="9" t="s">
        <v>527</v>
      </c>
      <c r="B610" s="1">
        <v>42926</v>
      </c>
      <c r="C610" s="2">
        <v>0.58976851851851853</v>
      </c>
      <c r="D610" s="2">
        <v>0.60074074074074069</v>
      </c>
      <c r="E610">
        <f>DAY(telefony[[#This Row],[data]])</f>
        <v>10</v>
      </c>
      <c r="F610">
        <f>IF(LEN(telefony[[#This Row],[nr]])=8,1,0)</f>
        <v>0</v>
      </c>
      <c r="G610">
        <f>IF(LEN(telefony[[#This Row],[nr]])=7,1,0)</f>
        <v>1</v>
      </c>
      <c r="H610" s="9">
        <f>IF(LEN(telefony[[#This Row],[nr]])&gt;=10,1,0)</f>
        <v>0</v>
      </c>
      <c r="I610" s="9" t="s">
        <v>587</v>
      </c>
      <c r="J610">
        <f>COUNTIF(telefony[nr],I610)</f>
        <v>1</v>
      </c>
      <c r="M610" t="str">
        <f>IF(LEN(telefony[[#This Row],[nr]])=7,telefony[[#This Row],[nr]],"")</f>
        <v>8679036</v>
      </c>
      <c r="N610" t="str">
        <f>IF(LEN(telefony[[#This Row],[nr]])=8,telefony[[#This Row],[nr]],"")</f>
        <v/>
      </c>
      <c r="V610" s="22" t="s">
        <v>468</v>
      </c>
      <c r="W610" s="9">
        <v>0</v>
      </c>
    </row>
    <row r="611" spans="1:23" x14ac:dyDescent="0.3">
      <c r="A611" s="9" t="s">
        <v>528</v>
      </c>
      <c r="B611" s="1">
        <v>42926</v>
      </c>
      <c r="C611" s="2">
        <v>0.59277777777777774</v>
      </c>
      <c r="D611" s="2">
        <v>0.59365740740740736</v>
      </c>
      <c r="E611">
        <f>DAY(telefony[[#This Row],[data]])</f>
        <v>10</v>
      </c>
      <c r="F611">
        <f>IF(LEN(telefony[[#This Row],[nr]])=8,1,0)</f>
        <v>0</v>
      </c>
      <c r="G611">
        <f>IF(LEN(telefony[[#This Row],[nr]])=7,1,0)</f>
        <v>1</v>
      </c>
      <c r="H611" s="9">
        <f>IF(LEN(telefony[[#This Row],[nr]])&gt;=10,1,0)</f>
        <v>0</v>
      </c>
      <c r="I611" s="9" t="s">
        <v>1268</v>
      </c>
      <c r="J611">
        <f>COUNTIF(telefony[nr],I611)</f>
        <v>1</v>
      </c>
      <c r="M611" t="str">
        <f>IF(LEN(telefony[[#This Row],[nr]])=7,telefony[[#This Row],[nr]],"")</f>
        <v>1288637</v>
      </c>
      <c r="N611" t="str">
        <f>IF(LEN(telefony[[#This Row],[nr]])=8,telefony[[#This Row],[nr]],"")</f>
        <v/>
      </c>
      <c r="V611" s="22" t="s">
        <v>19</v>
      </c>
      <c r="W611" s="9">
        <v>0</v>
      </c>
    </row>
    <row r="612" spans="1:23" x14ac:dyDescent="0.3">
      <c r="A612" s="9" t="s">
        <v>529</v>
      </c>
      <c r="B612" s="1">
        <v>42926</v>
      </c>
      <c r="C612" s="2">
        <v>0.59670138888888891</v>
      </c>
      <c r="D612" s="2">
        <v>0.59701388888888884</v>
      </c>
      <c r="E612">
        <f>DAY(telefony[[#This Row],[data]])</f>
        <v>10</v>
      </c>
      <c r="F612">
        <f>IF(LEN(telefony[[#This Row],[nr]])=8,1,0)</f>
        <v>0</v>
      </c>
      <c r="G612">
        <f>IF(LEN(telefony[[#This Row],[nr]])=7,1,0)</f>
        <v>1</v>
      </c>
      <c r="H612" s="9">
        <f>IF(LEN(telefony[[#This Row],[nr]])&gt;=10,1,0)</f>
        <v>0</v>
      </c>
      <c r="I612" s="9" t="s">
        <v>1322</v>
      </c>
      <c r="J612">
        <f>COUNTIF(telefony[nr],I612)</f>
        <v>1</v>
      </c>
      <c r="M612" t="str">
        <f>IF(LEN(telefony[[#This Row],[nr]])=7,telefony[[#This Row],[nr]],"")</f>
        <v>4825302</v>
      </c>
      <c r="N612" t="str">
        <f>IF(LEN(telefony[[#This Row],[nr]])=8,telefony[[#This Row],[nr]],"")</f>
        <v/>
      </c>
      <c r="V612" s="22" t="s">
        <v>1455</v>
      </c>
      <c r="W612" s="9">
        <v>0</v>
      </c>
    </row>
    <row r="613" spans="1:23" x14ac:dyDescent="0.3">
      <c r="A613" s="9" t="s">
        <v>530</v>
      </c>
      <c r="B613" s="1">
        <v>42926</v>
      </c>
      <c r="C613" s="2">
        <v>0.60041666666666671</v>
      </c>
      <c r="D613" s="2">
        <v>0.6095949074074074</v>
      </c>
      <c r="E613">
        <f>DAY(telefony[[#This Row],[data]])</f>
        <v>10</v>
      </c>
      <c r="F613">
        <f>IF(LEN(telefony[[#This Row],[nr]])=8,1,0)</f>
        <v>0</v>
      </c>
      <c r="G613">
        <f>IF(LEN(telefony[[#This Row],[nr]])=7,1,0)</f>
        <v>1</v>
      </c>
      <c r="H613" s="9">
        <f>IF(LEN(telefony[[#This Row],[nr]])&gt;=10,1,0)</f>
        <v>0</v>
      </c>
      <c r="I613" s="9" t="s">
        <v>1353</v>
      </c>
      <c r="J613">
        <f>COUNTIF(telefony[nr],I613)</f>
        <v>1</v>
      </c>
      <c r="M613" t="str">
        <f>IF(LEN(telefony[[#This Row],[nr]])=7,telefony[[#This Row],[nr]],"")</f>
        <v>5349562</v>
      </c>
      <c r="N613" t="str">
        <f>IF(LEN(telefony[[#This Row],[nr]])=8,telefony[[#This Row],[nr]],"")</f>
        <v/>
      </c>
      <c r="V613" s="22" t="s">
        <v>462</v>
      </c>
      <c r="W613" s="9">
        <v>0</v>
      </c>
    </row>
    <row r="614" spans="1:23" x14ac:dyDescent="0.3">
      <c r="A614" s="9" t="s">
        <v>531</v>
      </c>
      <c r="B614" s="1">
        <v>42926</v>
      </c>
      <c r="C614" s="2">
        <v>0.60517361111111112</v>
      </c>
      <c r="D614" s="2">
        <v>0.61063657407407412</v>
      </c>
      <c r="E614">
        <f>DAY(telefony[[#This Row],[data]])</f>
        <v>10</v>
      </c>
      <c r="F614">
        <f>IF(LEN(telefony[[#This Row],[nr]])=8,1,0)</f>
        <v>0</v>
      </c>
      <c r="G614">
        <f>IF(LEN(telefony[[#This Row],[nr]])=7,1,0)</f>
        <v>1</v>
      </c>
      <c r="H614" s="9">
        <f>IF(LEN(telefony[[#This Row],[nr]])&gt;=10,1,0)</f>
        <v>0</v>
      </c>
      <c r="I614" s="9" t="s">
        <v>1335</v>
      </c>
      <c r="J614">
        <f>COUNTIF(telefony[nr],I614)</f>
        <v>1</v>
      </c>
      <c r="M614" t="str">
        <f>IF(LEN(telefony[[#This Row],[nr]])=7,telefony[[#This Row],[nr]],"")</f>
        <v>5893512</v>
      </c>
      <c r="N614" t="str">
        <f>IF(LEN(telefony[[#This Row],[nr]])=8,telefony[[#This Row],[nr]],"")</f>
        <v/>
      </c>
      <c r="V614" s="22" t="s">
        <v>1340</v>
      </c>
      <c r="W614" s="9">
        <v>0</v>
      </c>
    </row>
    <row r="615" spans="1:23" x14ac:dyDescent="0.3">
      <c r="A615" s="9" t="s">
        <v>532</v>
      </c>
      <c r="B615" s="1">
        <v>42926</v>
      </c>
      <c r="C615" s="2">
        <v>0.60578703703703707</v>
      </c>
      <c r="D615" s="2">
        <v>0.61459490740740741</v>
      </c>
      <c r="E615">
        <f>DAY(telefony[[#This Row],[data]])</f>
        <v>10</v>
      </c>
      <c r="F615">
        <f>IF(LEN(telefony[[#This Row],[nr]])=8,1,0)</f>
        <v>0</v>
      </c>
      <c r="G615">
        <f>IF(LEN(telefony[[#This Row],[nr]])=7,1,0)</f>
        <v>0</v>
      </c>
      <c r="H615" s="9">
        <f>IF(LEN(telefony[[#This Row],[nr]])&gt;=10,1,0)</f>
        <v>1</v>
      </c>
      <c r="I615" s="9" t="s">
        <v>555</v>
      </c>
      <c r="J615">
        <f>COUNTIF(telefony[nr],I615)</f>
        <v>1</v>
      </c>
      <c r="M615" t="str">
        <f>IF(LEN(telefony[[#This Row],[nr]])=7,telefony[[#This Row],[nr]],"")</f>
        <v/>
      </c>
      <c r="N615" t="str">
        <f>IF(LEN(telefony[[#This Row],[nr]])=8,telefony[[#This Row],[nr]],"")</f>
        <v/>
      </c>
      <c r="V615" s="22" t="s">
        <v>846</v>
      </c>
      <c r="W615" s="9">
        <v>0</v>
      </c>
    </row>
    <row r="616" spans="1:23" x14ac:dyDescent="0.3">
      <c r="A616" s="9" t="s">
        <v>533</v>
      </c>
      <c r="B616" s="1">
        <v>42926</v>
      </c>
      <c r="C616" s="2">
        <v>0.61140046296296291</v>
      </c>
      <c r="D616" s="2">
        <v>0.61952546296296296</v>
      </c>
      <c r="E616">
        <f>DAY(telefony[[#This Row],[data]])</f>
        <v>10</v>
      </c>
      <c r="F616">
        <f>IF(LEN(telefony[[#This Row],[nr]])=8,1,0)</f>
        <v>0</v>
      </c>
      <c r="G616">
        <f>IF(LEN(telefony[[#This Row],[nr]])=7,1,0)</f>
        <v>1</v>
      </c>
      <c r="H616" s="9">
        <f>IF(LEN(telefony[[#This Row],[nr]])&gt;=10,1,0)</f>
        <v>0</v>
      </c>
      <c r="I616" s="9" t="s">
        <v>1430</v>
      </c>
      <c r="J616">
        <f>COUNTIF(telefony[nr],I616)</f>
        <v>1</v>
      </c>
      <c r="M616" t="str">
        <f>IF(LEN(telefony[[#This Row],[nr]])=7,telefony[[#This Row],[nr]],"")</f>
        <v>6468376</v>
      </c>
      <c r="N616" t="str">
        <f>IF(LEN(telefony[[#This Row],[nr]])=8,telefony[[#This Row],[nr]],"")</f>
        <v/>
      </c>
      <c r="V616" s="22" t="s">
        <v>1499</v>
      </c>
      <c r="W616" s="9">
        <v>0</v>
      </c>
    </row>
    <row r="617" spans="1:23" x14ac:dyDescent="0.3">
      <c r="A617" s="9" t="s">
        <v>250</v>
      </c>
      <c r="B617" s="1">
        <v>42926</v>
      </c>
      <c r="C617" s="2">
        <v>0.61699074074074078</v>
      </c>
      <c r="D617" s="2">
        <v>0.62163194444444447</v>
      </c>
      <c r="E617">
        <f>DAY(telefony[[#This Row],[data]])</f>
        <v>10</v>
      </c>
      <c r="F617">
        <f>IF(LEN(telefony[[#This Row],[nr]])=8,1,0)</f>
        <v>0</v>
      </c>
      <c r="G617">
        <f>IF(LEN(telefony[[#This Row],[nr]])=7,1,0)</f>
        <v>1</v>
      </c>
      <c r="H617" s="9">
        <f>IF(LEN(telefony[[#This Row],[nr]])&gt;=10,1,0)</f>
        <v>0</v>
      </c>
      <c r="I617" s="9" t="s">
        <v>1280</v>
      </c>
      <c r="J617">
        <f>COUNTIF(telefony[nr],I617)</f>
        <v>1</v>
      </c>
      <c r="M617" t="str">
        <f>IF(LEN(telefony[[#This Row],[nr]])=7,telefony[[#This Row],[nr]],"")</f>
        <v>5076649</v>
      </c>
      <c r="N617" t="str">
        <f>IF(LEN(telefony[[#This Row],[nr]])=8,telefony[[#This Row],[nr]],"")</f>
        <v/>
      </c>
      <c r="V617" s="22" t="s">
        <v>1477</v>
      </c>
      <c r="W617" s="9">
        <v>0</v>
      </c>
    </row>
    <row r="618" spans="1:23" x14ac:dyDescent="0.3">
      <c r="A618" s="9" t="s">
        <v>534</v>
      </c>
      <c r="B618" s="1">
        <v>42926</v>
      </c>
      <c r="C618" s="2">
        <v>0.62216435185185182</v>
      </c>
      <c r="D618" s="2">
        <v>0.62291666666666667</v>
      </c>
      <c r="E618">
        <f>DAY(telefony[[#This Row],[data]])</f>
        <v>10</v>
      </c>
      <c r="F618">
        <f>IF(LEN(telefony[[#This Row],[nr]])=8,1,0)</f>
        <v>0</v>
      </c>
      <c r="G618">
        <f>IF(LEN(telefony[[#This Row],[nr]])=7,1,0)</f>
        <v>1</v>
      </c>
      <c r="H618" s="9">
        <f>IF(LEN(telefony[[#This Row],[nr]])&gt;=10,1,0)</f>
        <v>0</v>
      </c>
      <c r="I618" s="9" t="s">
        <v>819</v>
      </c>
      <c r="J618">
        <f>COUNTIF(telefony[nr],I618)</f>
        <v>1</v>
      </c>
      <c r="M618" t="str">
        <f>IF(LEN(telefony[[#This Row],[nr]])=7,telefony[[#This Row],[nr]],"")</f>
        <v>3494192</v>
      </c>
      <c r="N618" t="str">
        <f>IF(LEN(telefony[[#This Row],[nr]])=8,telefony[[#This Row],[nr]],"")</f>
        <v/>
      </c>
      <c r="V618" s="22" t="s">
        <v>1355</v>
      </c>
      <c r="W618" s="9">
        <v>0</v>
      </c>
    </row>
    <row r="619" spans="1:23" x14ac:dyDescent="0.3">
      <c r="A619" s="9" t="s">
        <v>535</v>
      </c>
      <c r="B619" s="1">
        <v>42926</v>
      </c>
      <c r="C619" s="2">
        <v>0.6272685185185185</v>
      </c>
      <c r="D619" s="2">
        <v>0.63475694444444442</v>
      </c>
      <c r="E619">
        <f>DAY(telefony[[#This Row],[data]])</f>
        <v>10</v>
      </c>
      <c r="F619">
        <f>IF(LEN(telefony[[#This Row],[nr]])=8,1,0)</f>
        <v>0</v>
      </c>
      <c r="G619">
        <f>IF(LEN(telefony[[#This Row],[nr]])=7,1,0)</f>
        <v>1</v>
      </c>
      <c r="H619" s="9">
        <f>IF(LEN(telefony[[#This Row],[nr]])&gt;=10,1,0)</f>
        <v>0</v>
      </c>
      <c r="I619" s="9" t="s">
        <v>909</v>
      </c>
      <c r="J619">
        <f>COUNTIF(telefony[nr],I619)</f>
        <v>1</v>
      </c>
      <c r="M619" t="str">
        <f>IF(LEN(telefony[[#This Row],[nr]])=7,telefony[[#This Row],[nr]],"")</f>
        <v>8150086</v>
      </c>
      <c r="N619" t="str">
        <f>IF(LEN(telefony[[#This Row],[nr]])=8,telefony[[#This Row],[nr]],"")</f>
        <v/>
      </c>
      <c r="V619" s="22" t="s">
        <v>1574</v>
      </c>
      <c r="W619" s="9">
        <v>0</v>
      </c>
    </row>
    <row r="620" spans="1:23" x14ac:dyDescent="0.3">
      <c r="A620" s="9" t="s">
        <v>536</v>
      </c>
      <c r="B620" s="1">
        <v>42927</v>
      </c>
      <c r="C620" s="2">
        <v>0.3349537037037037</v>
      </c>
      <c r="D620" s="2">
        <v>0.3379861111111111</v>
      </c>
      <c r="E620">
        <f>DAY(telefony[[#This Row],[data]])</f>
        <v>11</v>
      </c>
      <c r="F620">
        <f>IF(LEN(telefony[[#This Row],[nr]])=8,1,0)</f>
        <v>0</v>
      </c>
      <c r="G620">
        <f>IF(LEN(telefony[[#This Row],[nr]])=7,1,0)</f>
        <v>1</v>
      </c>
      <c r="H620" s="9">
        <f>IF(LEN(telefony[[#This Row],[nr]])&gt;=10,1,0)</f>
        <v>0</v>
      </c>
      <c r="I620" s="9" t="s">
        <v>521</v>
      </c>
      <c r="J620">
        <f>COUNTIF(telefony[nr],I620)</f>
        <v>1</v>
      </c>
      <c r="M620" t="str">
        <f>IF(LEN(telefony[[#This Row],[nr]])=7,telefony[[#This Row],[nr]],"")</f>
        <v>3934931</v>
      </c>
      <c r="N620" t="str">
        <f>IF(LEN(telefony[[#This Row],[nr]])=8,telefony[[#This Row],[nr]],"")</f>
        <v/>
      </c>
      <c r="V620" s="22" t="s">
        <v>1191</v>
      </c>
      <c r="W620" s="9">
        <v>0</v>
      </c>
    </row>
    <row r="621" spans="1:23" x14ac:dyDescent="0.3">
      <c r="A621" s="9" t="s">
        <v>537</v>
      </c>
      <c r="B621" s="1">
        <v>42927</v>
      </c>
      <c r="C621" s="2">
        <v>0.33706018518518521</v>
      </c>
      <c r="D621" s="2">
        <v>0.33875</v>
      </c>
      <c r="E621">
        <f>DAY(telefony[[#This Row],[data]])</f>
        <v>11</v>
      </c>
      <c r="F621">
        <f>IF(LEN(telefony[[#This Row],[nr]])=8,1,0)</f>
        <v>0</v>
      </c>
      <c r="G621">
        <f>IF(LEN(telefony[[#This Row],[nr]])=7,1,0)</f>
        <v>1</v>
      </c>
      <c r="H621" s="9">
        <f>IF(LEN(telefony[[#This Row],[nr]])&gt;=10,1,0)</f>
        <v>0</v>
      </c>
      <c r="I621" s="9" t="s">
        <v>1646</v>
      </c>
      <c r="J621">
        <f>COUNTIF(telefony[nr],I621)</f>
        <v>1</v>
      </c>
      <c r="M621" t="str">
        <f>IF(LEN(telefony[[#This Row],[nr]])=7,telefony[[#This Row],[nr]],"")</f>
        <v>2111996</v>
      </c>
      <c r="N621" t="str">
        <f>IF(LEN(telefony[[#This Row],[nr]])=8,telefony[[#This Row],[nr]],"")</f>
        <v/>
      </c>
      <c r="V621" s="22" t="s">
        <v>683</v>
      </c>
      <c r="W621" s="9">
        <v>0</v>
      </c>
    </row>
    <row r="622" spans="1:23" x14ac:dyDescent="0.3">
      <c r="A622" s="9" t="s">
        <v>538</v>
      </c>
      <c r="B622" s="1">
        <v>42927</v>
      </c>
      <c r="C622" s="2">
        <v>0.34006944444444442</v>
      </c>
      <c r="D622" s="2">
        <v>0.3427546296296296</v>
      </c>
      <c r="E622">
        <f>DAY(telefony[[#This Row],[data]])</f>
        <v>11</v>
      </c>
      <c r="F622">
        <f>IF(LEN(telefony[[#This Row],[nr]])=8,1,0)</f>
        <v>0</v>
      </c>
      <c r="G622">
        <f>IF(LEN(telefony[[#This Row],[nr]])=7,1,0)</f>
        <v>1</v>
      </c>
      <c r="H622" s="9">
        <f>IF(LEN(telefony[[#This Row],[nr]])&gt;=10,1,0)</f>
        <v>0</v>
      </c>
      <c r="I622" s="9" t="s">
        <v>662</v>
      </c>
      <c r="J622">
        <f>COUNTIF(telefony[nr],I622)</f>
        <v>1</v>
      </c>
      <c r="M622" t="str">
        <f>IF(LEN(telefony[[#This Row],[nr]])=7,telefony[[#This Row],[nr]],"")</f>
        <v>6484436</v>
      </c>
      <c r="N622" t="str">
        <f>IF(LEN(telefony[[#This Row],[nr]])=8,telefony[[#This Row],[nr]],"")</f>
        <v/>
      </c>
      <c r="V622" s="22" t="s">
        <v>1300</v>
      </c>
      <c r="W622" s="9">
        <v>0</v>
      </c>
    </row>
    <row r="623" spans="1:23" x14ac:dyDescent="0.3">
      <c r="A623" s="9" t="s">
        <v>539</v>
      </c>
      <c r="B623" s="1">
        <v>42927</v>
      </c>
      <c r="C623" s="2">
        <v>0.34304398148148146</v>
      </c>
      <c r="D623" s="2">
        <v>0.34310185185185182</v>
      </c>
      <c r="E623">
        <f>DAY(telefony[[#This Row],[data]])</f>
        <v>11</v>
      </c>
      <c r="F623">
        <f>IF(LEN(telefony[[#This Row],[nr]])=8,1,0)</f>
        <v>1</v>
      </c>
      <c r="G623">
        <f>IF(LEN(telefony[[#This Row],[nr]])=7,1,0)</f>
        <v>0</v>
      </c>
      <c r="H623" s="9">
        <f>IF(LEN(telefony[[#This Row],[nr]])&gt;=10,1,0)</f>
        <v>0</v>
      </c>
      <c r="I623" s="9" t="s">
        <v>231</v>
      </c>
      <c r="J623">
        <f>COUNTIF(telefony[nr],I623)</f>
        <v>1</v>
      </c>
      <c r="M623" t="str">
        <f>IF(LEN(telefony[[#This Row],[nr]])=7,telefony[[#This Row],[nr]],"")</f>
        <v/>
      </c>
      <c r="N623" t="str">
        <f>IF(LEN(telefony[[#This Row],[nr]])=8,telefony[[#This Row],[nr]],"")</f>
        <v>97646706</v>
      </c>
      <c r="V623" s="22" t="s">
        <v>1800</v>
      </c>
      <c r="W623" s="9">
        <v>0</v>
      </c>
    </row>
    <row r="624" spans="1:23" x14ac:dyDescent="0.3">
      <c r="A624" s="9" t="s">
        <v>540</v>
      </c>
      <c r="B624" s="1">
        <v>42927</v>
      </c>
      <c r="C624" s="2">
        <v>0.34778935185185184</v>
      </c>
      <c r="D624" s="2">
        <v>0.35474537037037035</v>
      </c>
      <c r="E624">
        <f>DAY(telefony[[#This Row],[data]])</f>
        <v>11</v>
      </c>
      <c r="F624">
        <f>IF(LEN(telefony[[#This Row],[nr]])=8,1,0)</f>
        <v>0</v>
      </c>
      <c r="G624">
        <f>IF(LEN(telefony[[#This Row],[nr]])=7,1,0)</f>
        <v>1</v>
      </c>
      <c r="H624" s="9">
        <f>IF(LEN(telefony[[#This Row],[nr]])&gt;=10,1,0)</f>
        <v>0</v>
      </c>
      <c r="I624" s="9" t="s">
        <v>1621</v>
      </c>
      <c r="J624">
        <f>COUNTIF(telefony[nr],I624)</f>
        <v>1</v>
      </c>
      <c r="M624" t="str">
        <f>IF(LEN(telefony[[#This Row],[nr]])=7,telefony[[#This Row],[nr]],"")</f>
        <v>9932676</v>
      </c>
      <c r="N624" t="str">
        <f>IF(LEN(telefony[[#This Row],[nr]])=8,telefony[[#This Row],[nr]],"")</f>
        <v/>
      </c>
      <c r="V624" s="22" t="s">
        <v>730</v>
      </c>
      <c r="W624" s="9">
        <v>0</v>
      </c>
    </row>
    <row r="625" spans="1:23" x14ac:dyDescent="0.3">
      <c r="A625" s="9" t="s">
        <v>541</v>
      </c>
      <c r="B625" s="1">
        <v>42927</v>
      </c>
      <c r="C625" s="2">
        <v>0.3513425925925926</v>
      </c>
      <c r="D625" s="2">
        <v>0.35505787037037034</v>
      </c>
      <c r="E625">
        <f>DAY(telefony[[#This Row],[data]])</f>
        <v>11</v>
      </c>
      <c r="F625">
        <f>IF(LEN(telefony[[#This Row],[nr]])=8,1,0)</f>
        <v>0</v>
      </c>
      <c r="G625">
        <f>IF(LEN(telefony[[#This Row],[nr]])=7,1,0)</f>
        <v>1</v>
      </c>
      <c r="H625" s="9">
        <f>IF(LEN(telefony[[#This Row],[nr]])&gt;=10,1,0)</f>
        <v>0</v>
      </c>
      <c r="I625" s="9" t="s">
        <v>397</v>
      </c>
      <c r="J625">
        <f>COUNTIF(telefony[nr],I625)</f>
        <v>1</v>
      </c>
      <c r="M625" t="str">
        <f>IF(LEN(telefony[[#This Row],[nr]])=7,telefony[[#This Row],[nr]],"")</f>
        <v>6062869</v>
      </c>
      <c r="N625" t="str">
        <f>IF(LEN(telefony[[#This Row],[nr]])=8,telefony[[#This Row],[nr]],"")</f>
        <v/>
      </c>
      <c r="V625" s="22" t="s">
        <v>953</v>
      </c>
      <c r="W625" s="9">
        <v>0</v>
      </c>
    </row>
    <row r="626" spans="1:23" x14ac:dyDescent="0.3">
      <c r="A626" s="9" t="s">
        <v>542</v>
      </c>
      <c r="B626" s="1">
        <v>42927</v>
      </c>
      <c r="C626" s="2">
        <v>0.35575231481481484</v>
      </c>
      <c r="D626" s="2">
        <v>0.35851851851851851</v>
      </c>
      <c r="E626">
        <f>DAY(telefony[[#This Row],[data]])</f>
        <v>11</v>
      </c>
      <c r="F626">
        <f>IF(LEN(telefony[[#This Row],[nr]])=8,1,0)</f>
        <v>0</v>
      </c>
      <c r="G626">
        <f>IF(LEN(telefony[[#This Row],[nr]])=7,1,0)</f>
        <v>1</v>
      </c>
      <c r="H626" s="9">
        <f>IF(LEN(telefony[[#This Row],[nr]])&gt;=10,1,0)</f>
        <v>0</v>
      </c>
      <c r="I626" s="9" t="s">
        <v>1481</v>
      </c>
      <c r="J626">
        <f>COUNTIF(telefony[nr],I626)</f>
        <v>1</v>
      </c>
      <c r="M626" t="str">
        <f>IF(LEN(telefony[[#This Row],[nr]])=7,telefony[[#This Row],[nr]],"")</f>
        <v>2828759</v>
      </c>
      <c r="N626" t="str">
        <f>IF(LEN(telefony[[#This Row],[nr]])=8,telefony[[#This Row],[nr]],"")</f>
        <v/>
      </c>
      <c r="V626" s="22" t="s">
        <v>112</v>
      </c>
      <c r="W626" s="9">
        <v>0</v>
      </c>
    </row>
    <row r="627" spans="1:23" x14ac:dyDescent="0.3">
      <c r="A627" s="9" t="s">
        <v>543</v>
      </c>
      <c r="B627" s="1">
        <v>42927</v>
      </c>
      <c r="C627" s="2">
        <v>0.3596759259259259</v>
      </c>
      <c r="D627" s="2">
        <v>0.36363425925925924</v>
      </c>
      <c r="E627">
        <f>DAY(telefony[[#This Row],[data]])</f>
        <v>11</v>
      </c>
      <c r="F627">
        <f>IF(LEN(telefony[[#This Row],[nr]])=8,1,0)</f>
        <v>0</v>
      </c>
      <c r="G627">
        <f>IF(LEN(telefony[[#This Row],[nr]])=7,1,0)</f>
        <v>1</v>
      </c>
      <c r="H627" s="9">
        <f>IF(LEN(telefony[[#This Row],[nr]])&gt;=10,1,0)</f>
        <v>0</v>
      </c>
      <c r="I627" s="9" t="s">
        <v>822</v>
      </c>
      <c r="J627">
        <f>COUNTIF(telefony[nr],I627)</f>
        <v>1</v>
      </c>
      <c r="M627" t="str">
        <f>IF(LEN(telefony[[#This Row],[nr]])=7,telefony[[#This Row],[nr]],"")</f>
        <v>7215284</v>
      </c>
      <c r="N627" t="str">
        <f>IF(LEN(telefony[[#This Row],[nr]])=8,telefony[[#This Row],[nr]],"")</f>
        <v/>
      </c>
      <c r="V627" s="22" t="s">
        <v>677</v>
      </c>
      <c r="W627" s="9">
        <v>0</v>
      </c>
    </row>
    <row r="628" spans="1:23" x14ac:dyDescent="0.3">
      <c r="A628" s="9" t="s">
        <v>544</v>
      </c>
      <c r="B628" s="1">
        <v>42927</v>
      </c>
      <c r="C628" s="2">
        <v>0.36203703703703705</v>
      </c>
      <c r="D628" s="2">
        <v>0.37155092592592592</v>
      </c>
      <c r="E628">
        <f>DAY(telefony[[#This Row],[data]])</f>
        <v>11</v>
      </c>
      <c r="F628">
        <f>IF(LEN(telefony[[#This Row],[nr]])=8,1,0)</f>
        <v>0</v>
      </c>
      <c r="G628">
        <f>IF(LEN(telefony[[#This Row],[nr]])=7,1,0)</f>
        <v>1</v>
      </c>
      <c r="H628" s="9">
        <f>IF(LEN(telefony[[#This Row],[nr]])&gt;=10,1,0)</f>
        <v>0</v>
      </c>
      <c r="I628" s="9" t="s">
        <v>618</v>
      </c>
      <c r="J628">
        <f>COUNTIF(telefony[nr],I628)</f>
        <v>1</v>
      </c>
      <c r="M628" t="str">
        <f>IF(LEN(telefony[[#This Row],[nr]])=7,telefony[[#This Row],[nr]],"")</f>
        <v>1384299</v>
      </c>
      <c r="N628" t="str">
        <f>IF(LEN(telefony[[#This Row],[nr]])=8,telefony[[#This Row],[nr]],"")</f>
        <v/>
      </c>
      <c r="V628" s="22" t="s">
        <v>797</v>
      </c>
      <c r="W628" s="9">
        <v>0</v>
      </c>
    </row>
    <row r="629" spans="1:23" x14ac:dyDescent="0.3">
      <c r="A629" s="9" t="s">
        <v>545</v>
      </c>
      <c r="B629" s="1">
        <v>42927</v>
      </c>
      <c r="C629" s="2">
        <v>0.36394675925925923</v>
      </c>
      <c r="D629" s="2">
        <v>0.36422453703703705</v>
      </c>
      <c r="E629">
        <f>DAY(telefony[[#This Row],[data]])</f>
        <v>11</v>
      </c>
      <c r="F629">
        <f>IF(LEN(telefony[[#This Row],[nr]])=8,1,0)</f>
        <v>0</v>
      </c>
      <c r="G629">
        <f>IF(LEN(telefony[[#This Row],[nr]])=7,1,0)</f>
        <v>1</v>
      </c>
      <c r="H629" s="9">
        <f>IF(LEN(telefony[[#This Row],[nr]])&gt;=10,1,0)</f>
        <v>0</v>
      </c>
      <c r="I629" s="9" t="s">
        <v>342</v>
      </c>
      <c r="J629">
        <f>COUNTIF(telefony[nr],I629)</f>
        <v>1</v>
      </c>
      <c r="M629" t="str">
        <f>IF(LEN(telefony[[#This Row],[nr]])=7,telefony[[#This Row],[nr]],"")</f>
        <v>2486941</v>
      </c>
      <c r="N629" t="str">
        <f>IF(LEN(telefony[[#This Row],[nr]])=8,telefony[[#This Row],[nr]],"")</f>
        <v/>
      </c>
      <c r="V629" s="22" t="s">
        <v>349</v>
      </c>
      <c r="W629" s="9">
        <v>0</v>
      </c>
    </row>
    <row r="630" spans="1:23" x14ac:dyDescent="0.3">
      <c r="A630" s="9" t="s">
        <v>546</v>
      </c>
      <c r="B630" s="1">
        <v>42927</v>
      </c>
      <c r="C630" s="2">
        <v>0.36930555555555555</v>
      </c>
      <c r="D630" s="2">
        <v>0.37052083333333335</v>
      </c>
      <c r="E630">
        <f>DAY(telefony[[#This Row],[data]])</f>
        <v>11</v>
      </c>
      <c r="F630">
        <f>IF(LEN(telefony[[#This Row],[nr]])=8,1,0)</f>
        <v>0</v>
      </c>
      <c r="G630">
        <f>IF(LEN(telefony[[#This Row],[nr]])=7,1,0)</f>
        <v>0</v>
      </c>
      <c r="H630" s="9">
        <f>IF(LEN(telefony[[#This Row],[nr]])&gt;=10,1,0)</f>
        <v>1</v>
      </c>
      <c r="I630" s="9" t="s">
        <v>337</v>
      </c>
      <c r="J630">
        <f>COUNTIF(telefony[nr],I630)</f>
        <v>1</v>
      </c>
      <c r="M630" t="str">
        <f>IF(LEN(telefony[[#This Row],[nr]])=7,telefony[[#This Row],[nr]],"")</f>
        <v/>
      </c>
      <c r="N630" t="str">
        <f>IF(LEN(telefony[[#This Row],[nr]])=8,telefony[[#This Row],[nr]],"")</f>
        <v/>
      </c>
      <c r="V630" s="22" t="s">
        <v>632</v>
      </c>
      <c r="W630" s="9">
        <v>0</v>
      </c>
    </row>
    <row r="631" spans="1:23" x14ac:dyDescent="0.3">
      <c r="A631" s="9" t="s">
        <v>547</v>
      </c>
      <c r="B631" s="1">
        <v>42927</v>
      </c>
      <c r="C631" s="2">
        <v>0.37410879629629629</v>
      </c>
      <c r="D631" s="2">
        <v>0.3767361111111111</v>
      </c>
      <c r="E631">
        <f>DAY(telefony[[#This Row],[data]])</f>
        <v>11</v>
      </c>
      <c r="F631">
        <f>IF(LEN(telefony[[#This Row],[nr]])=8,1,0)</f>
        <v>0</v>
      </c>
      <c r="G631">
        <f>IF(LEN(telefony[[#This Row],[nr]])=7,1,0)</f>
        <v>1</v>
      </c>
      <c r="H631" s="9">
        <f>IF(LEN(telefony[[#This Row],[nr]])&gt;=10,1,0)</f>
        <v>0</v>
      </c>
      <c r="I631" s="9" t="s">
        <v>1240</v>
      </c>
      <c r="J631">
        <f>COUNTIF(telefony[nr],I631)</f>
        <v>1</v>
      </c>
      <c r="M631" t="str">
        <f>IF(LEN(telefony[[#This Row],[nr]])=7,telefony[[#This Row],[nr]],"")</f>
        <v>1207918</v>
      </c>
      <c r="N631" t="str">
        <f>IF(LEN(telefony[[#This Row],[nr]])=8,telefony[[#This Row],[nr]],"")</f>
        <v/>
      </c>
      <c r="V631" s="22" t="s">
        <v>1366</v>
      </c>
      <c r="W631" s="9">
        <v>0</v>
      </c>
    </row>
    <row r="632" spans="1:23" x14ac:dyDescent="0.3">
      <c r="A632" s="9" t="s">
        <v>548</v>
      </c>
      <c r="B632" s="1">
        <v>42927</v>
      </c>
      <c r="C632" s="2">
        <v>0.37684027777777779</v>
      </c>
      <c r="D632" s="2">
        <v>0.38072916666666667</v>
      </c>
      <c r="E632">
        <f>DAY(telefony[[#This Row],[data]])</f>
        <v>11</v>
      </c>
      <c r="F632">
        <f>IF(LEN(telefony[[#This Row],[nr]])=8,1,0)</f>
        <v>1</v>
      </c>
      <c r="G632">
        <f>IF(LEN(telefony[[#This Row],[nr]])=7,1,0)</f>
        <v>0</v>
      </c>
      <c r="H632" s="9">
        <f>IF(LEN(telefony[[#This Row],[nr]])&gt;=10,1,0)</f>
        <v>0</v>
      </c>
      <c r="I632" s="9" t="s">
        <v>575</v>
      </c>
      <c r="J632">
        <f>COUNTIF(telefony[nr],I632)</f>
        <v>1</v>
      </c>
      <c r="M632" t="str">
        <f>IF(LEN(telefony[[#This Row],[nr]])=7,telefony[[#This Row],[nr]],"")</f>
        <v/>
      </c>
      <c r="N632" t="str">
        <f>IF(LEN(telefony[[#This Row],[nr]])=8,telefony[[#This Row],[nr]],"")</f>
        <v>66800387</v>
      </c>
      <c r="V632" s="22" t="s">
        <v>1658</v>
      </c>
      <c r="W632" s="9">
        <v>0</v>
      </c>
    </row>
    <row r="633" spans="1:23" x14ac:dyDescent="0.3">
      <c r="A633" s="9" t="s">
        <v>549</v>
      </c>
      <c r="B633" s="1">
        <v>42927</v>
      </c>
      <c r="C633" s="2">
        <v>0.37695601851851851</v>
      </c>
      <c r="D633" s="2">
        <v>0.38138888888888889</v>
      </c>
      <c r="E633">
        <f>DAY(telefony[[#This Row],[data]])</f>
        <v>11</v>
      </c>
      <c r="F633">
        <f>IF(LEN(telefony[[#This Row],[nr]])=8,1,0)</f>
        <v>1</v>
      </c>
      <c r="G633">
        <f>IF(LEN(telefony[[#This Row],[nr]])=7,1,0)</f>
        <v>0</v>
      </c>
      <c r="H633" s="9">
        <f>IF(LEN(telefony[[#This Row],[nr]])&gt;=10,1,0)</f>
        <v>0</v>
      </c>
      <c r="I633" s="9" t="s">
        <v>1046</v>
      </c>
      <c r="J633">
        <f>COUNTIF(telefony[nr],I633)</f>
        <v>1</v>
      </c>
      <c r="M633" t="str">
        <f>IF(LEN(telefony[[#This Row],[nr]])=7,telefony[[#This Row],[nr]],"")</f>
        <v/>
      </c>
      <c r="N633" t="str">
        <f>IF(LEN(telefony[[#This Row],[nr]])=8,telefony[[#This Row],[nr]],"")</f>
        <v>49093359</v>
      </c>
      <c r="V633" s="22" t="s">
        <v>1617</v>
      </c>
      <c r="W633" s="9">
        <v>0</v>
      </c>
    </row>
    <row r="634" spans="1:23" x14ac:dyDescent="0.3">
      <c r="A634" s="9" t="s">
        <v>550</v>
      </c>
      <c r="B634" s="1">
        <v>42927</v>
      </c>
      <c r="C634" s="2">
        <v>0.38233796296296296</v>
      </c>
      <c r="D634" s="2">
        <v>0.39034722222222223</v>
      </c>
      <c r="E634">
        <f>DAY(telefony[[#This Row],[data]])</f>
        <v>11</v>
      </c>
      <c r="F634">
        <f>IF(LEN(telefony[[#This Row],[nr]])=8,1,0)</f>
        <v>0</v>
      </c>
      <c r="G634">
        <f>IF(LEN(telefony[[#This Row],[nr]])=7,1,0)</f>
        <v>1</v>
      </c>
      <c r="H634" s="9">
        <f>IF(LEN(telefony[[#This Row],[nr]])&gt;=10,1,0)</f>
        <v>0</v>
      </c>
      <c r="I634" s="9" t="s">
        <v>179</v>
      </c>
      <c r="J634">
        <f>COUNTIF(telefony[nr],I634)</f>
        <v>1</v>
      </c>
      <c r="M634" t="str">
        <f>IF(LEN(telefony[[#This Row],[nr]])=7,telefony[[#This Row],[nr]],"")</f>
        <v>2252239</v>
      </c>
      <c r="N634" t="str">
        <f>IF(LEN(telefony[[#This Row],[nr]])=8,telefony[[#This Row],[nr]],"")</f>
        <v/>
      </c>
      <c r="V634" s="22" t="s">
        <v>750</v>
      </c>
      <c r="W634" s="9">
        <v>0</v>
      </c>
    </row>
    <row r="635" spans="1:23" x14ac:dyDescent="0.3">
      <c r="A635" s="9" t="s">
        <v>551</v>
      </c>
      <c r="B635" s="1">
        <v>42927</v>
      </c>
      <c r="C635" s="2">
        <v>0.3850925925925926</v>
      </c>
      <c r="D635" s="2">
        <v>0.38929398148148148</v>
      </c>
      <c r="E635">
        <f>DAY(telefony[[#This Row],[data]])</f>
        <v>11</v>
      </c>
      <c r="F635">
        <f>IF(LEN(telefony[[#This Row],[nr]])=8,1,0)</f>
        <v>0</v>
      </c>
      <c r="G635">
        <f>IF(LEN(telefony[[#This Row],[nr]])=7,1,0)</f>
        <v>1</v>
      </c>
      <c r="H635" s="9">
        <f>IF(LEN(telefony[[#This Row],[nr]])&gt;=10,1,0)</f>
        <v>0</v>
      </c>
      <c r="I635" s="9" t="s">
        <v>1606</v>
      </c>
      <c r="J635">
        <f>COUNTIF(telefony[nr],I635)</f>
        <v>1</v>
      </c>
      <c r="M635" t="str">
        <f>IF(LEN(telefony[[#This Row],[nr]])=7,telefony[[#This Row],[nr]],"")</f>
        <v>4925279</v>
      </c>
      <c r="N635" t="str">
        <f>IF(LEN(telefony[[#This Row],[nr]])=8,telefony[[#This Row],[nr]],"")</f>
        <v/>
      </c>
      <c r="V635" s="22" t="s">
        <v>1644</v>
      </c>
      <c r="W635" s="9">
        <v>0</v>
      </c>
    </row>
    <row r="636" spans="1:23" x14ac:dyDescent="0.3">
      <c r="A636" s="9" t="s">
        <v>552</v>
      </c>
      <c r="B636" s="1">
        <v>42927</v>
      </c>
      <c r="C636" s="2">
        <v>0.38797453703703705</v>
      </c>
      <c r="D636" s="2">
        <v>0.39458333333333334</v>
      </c>
      <c r="E636">
        <f>DAY(telefony[[#This Row],[data]])</f>
        <v>11</v>
      </c>
      <c r="F636">
        <f>IF(LEN(telefony[[#This Row],[nr]])=8,1,0)</f>
        <v>1</v>
      </c>
      <c r="G636">
        <f>IF(LEN(telefony[[#This Row],[nr]])=7,1,0)</f>
        <v>0</v>
      </c>
      <c r="H636" s="9">
        <f>IF(LEN(telefony[[#This Row],[nr]])&gt;=10,1,0)</f>
        <v>0</v>
      </c>
      <c r="I636" s="9" t="s">
        <v>170</v>
      </c>
      <c r="J636">
        <f>COUNTIF(telefony[nr],I636)</f>
        <v>1</v>
      </c>
      <c r="M636" t="str">
        <f>IF(LEN(telefony[[#This Row],[nr]])=7,telefony[[#This Row],[nr]],"")</f>
        <v/>
      </c>
      <c r="N636" t="str">
        <f>IF(LEN(telefony[[#This Row],[nr]])=8,telefony[[#This Row],[nr]],"")</f>
        <v>25459710</v>
      </c>
      <c r="V636" s="22" t="s">
        <v>1173</v>
      </c>
      <c r="W636" s="9">
        <v>0</v>
      </c>
    </row>
    <row r="637" spans="1:23" x14ac:dyDescent="0.3">
      <c r="A637" s="9" t="s">
        <v>553</v>
      </c>
      <c r="B637" s="1">
        <v>42927</v>
      </c>
      <c r="C637" s="2">
        <v>0.39199074074074075</v>
      </c>
      <c r="D637" s="2">
        <v>0.39934027777777775</v>
      </c>
      <c r="E637">
        <f>DAY(telefony[[#This Row],[data]])</f>
        <v>11</v>
      </c>
      <c r="F637">
        <f>IF(LEN(telefony[[#This Row],[nr]])=8,1,0)</f>
        <v>0</v>
      </c>
      <c r="G637">
        <f>IF(LEN(telefony[[#This Row],[nr]])=7,1,0)</f>
        <v>1</v>
      </c>
      <c r="H637" s="9">
        <f>IF(LEN(telefony[[#This Row],[nr]])&gt;=10,1,0)</f>
        <v>0</v>
      </c>
      <c r="I637" s="9" t="s">
        <v>1060</v>
      </c>
      <c r="J637">
        <f>COUNTIF(telefony[nr],I637)</f>
        <v>1</v>
      </c>
      <c r="M637" t="str">
        <f>IF(LEN(telefony[[#This Row],[nr]])=7,telefony[[#This Row],[nr]],"")</f>
        <v>3943994</v>
      </c>
      <c r="N637" t="str">
        <f>IF(LEN(telefony[[#This Row],[nr]])=8,telefony[[#This Row],[nr]],"")</f>
        <v/>
      </c>
      <c r="V637" s="22" t="s">
        <v>208</v>
      </c>
      <c r="W637" s="9">
        <v>0</v>
      </c>
    </row>
    <row r="638" spans="1:23" x14ac:dyDescent="0.3">
      <c r="A638" s="9" t="s">
        <v>20</v>
      </c>
      <c r="B638" s="1">
        <v>42927</v>
      </c>
      <c r="C638" s="2">
        <v>0.39260416666666664</v>
      </c>
      <c r="D638" s="2">
        <v>0.40322916666666669</v>
      </c>
      <c r="E638">
        <f>DAY(telefony[[#This Row],[data]])</f>
        <v>11</v>
      </c>
      <c r="F638">
        <f>IF(LEN(telefony[[#This Row],[nr]])=8,1,0)</f>
        <v>0</v>
      </c>
      <c r="G638">
        <f>IF(LEN(telefony[[#This Row],[nr]])=7,1,0)</f>
        <v>0</v>
      </c>
      <c r="H638" s="9">
        <f>IF(LEN(telefony[[#This Row],[nr]])&gt;=10,1,0)</f>
        <v>1</v>
      </c>
      <c r="I638" s="9" t="s">
        <v>1206</v>
      </c>
      <c r="J638">
        <f>COUNTIF(telefony[nr],I638)</f>
        <v>1</v>
      </c>
      <c r="M638" t="str">
        <f>IF(LEN(telefony[[#This Row],[nr]])=7,telefony[[#This Row],[nr]],"")</f>
        <v/>
      </c>
      <c r="N638" t="str">
        <f>IF(LEN(telefony[[#This Row],[nr]])=8,telefony[[#This Row],[nr]],"")</f>
        <v/>
      </c>
      <c r="V638" s="22" t="s">
        <v>1040</v>
      </c>
      <c r="W638" s="9">
        <v>0</v>
      </c>
    </row>
    <row r="639" spans="1:23" x14ac:dyDescent="0.3">
      <c r="A639" s="9" t="s">
        <v>554</v>
      </c>
      <c r="B639" s="1">
        <v>42927</v>
      </c>
      <c r="C639" s="2">
        <v>0.39659722222222221</v>
      </c>
      <c r="D639" s="2">
        <v>0.4042824074074074</v>
      </c>
      <c r="E639">
        <f>DAY(telefony[[#This Row],[data]])</f>
        <v>11</v>
      </c>
      <c r="F639">
        <f>IF(LEN(telefony[[#This Row],[nr]])=8,1,0)</f>
        <v>0</v>
      </c>
      <c r="G639">
        <f>IF(LEN(telefony[[#This Row],[nr]])=7,1,0)</f>
        <v>1</v>
      </c>
      <c r="H639" s="9">
        <f>IF(LEN(telefony[[#This Row],[nr]])&gt;=10,1,0)</f>
        <v>0</v>
      </c>
      <c r="I639" s="9" t="s">
        <v>1686</v>
      </c>
      <c r="J639">
        <f>COUNTIF(telefony[nr],I639)</f>
        <v>1</v>
      </c>
      <c r="M639" t="str">
        <f>IF(LEN(telefony[[#This Row],[nr]])=7,telefony[[#This Row],[nr]],"")</f>
        <v>9967649</v>
      </c>
      <c r="N639" t="str">
        <f>IF(LEN(telefony[[#This Row],[nr]])=8,telefony[[#This Row],[nr]],"")</f>
        <v/>
      </c>
      <c r="V639" s="22" t="s">
        <v>1835</v>
      </c>
      <c r="W639" s="9">
        <v>0</v>
      </c>
    </row>
    <row r="640" spans="1:23" x14ac:dyDescent="0.3">
      <c r="A640" s="9" t="s">
        <v>555</v>
      </c>
      <c r="B640" s="1">
        <v>42927</v>
      </c>
      <c r="C640" s="2">
        <v>0.39817129629629627</v>
      </c>
      <c r="D640" s="2">
        <v>0.4045023148148148</v>
      </c>
      <c r="E640">
        <f>DAY(telefony[[#This Row],[data]])</f>
        <v>11</v>
      </c>
      <c r="F640">
        <f>IF(LEN(telefony[[#This Row],[nr]])=8,1,0)</f>
        <v>0</v>
      </c>
      <c r="G640">
        <f>IF(LEN(telefony[[#This Row],[nr]])=7,1,0)</f>
        <v>1</v>
      </c>
      <c r="H640" s="9">
        <f>IF(LEN(telefony[[#This Row],[nr]])&gt;=10,1,0)</f>
        <v>0</v>
      </c>
      <c r="I640" s="9" t="s">
        <v>1032</v>
      </c>
      <c r="J640">
        <f>COUNTIF(telefony[nr],I640)</f>
        <v>1</v>
      </c>
      <c r="M640" t="str">
        <f>IF(LEN(telefony[[#This Row],[nr]])=7,telefony[[#This Row],[nr]],"")</f>
        <v>2947660</v>
      </c>
      <c r="N640" t="str">
        <f>IF(LEN(telefony[[#This Row],[nr]])=8,telefony[[#This Row],[nr]],"")</f>
        <v/>
      </c>
      <c r="V640" s="22" t="s">
        <v>947</v>
      </c>
      <c r="W640" s="9">
        <v>0</v>
      </c>
    </row>
    <row r="641" spans="1:23" x14ac:dyDescent="0.3">
      <c r="A641" s="9" t="s">
        <v>556</v>
      </c>
      <c r="B641" s="1">
        <v>42927</v>
      </c>
      <c r="C641" s="2">
        <v>0.40379629629629632</v>
      </c>
      <c r="D641" s="2">
        <v>0.4100462962962963</v>
      </c>
      <c r="E641">
        <f>DAY(telefony[[#This Row],[data]])</f>
        <v>11</v>
      </c>
      <c r="F641">
        <f>IF(LEN(telefony[[#This Row],[nr]])=8,1,0)</f>
        <v>0</v>
      </c>
      <c r="G641">
        <f>IF(LEN(telefony[[#This Row],[nr]])=7,1,0)</f>
        <v>1</v>
      </c>
      <c r="H641" s="9">
        <f>IF(LEN(telefony[[#This Row],[nr]])&gt;=10,1,0)</f>
        <v>0</v>
      </c>
      <c r="I641" s="9" t="s">
        <v>161</v>
      </c>
      <c r="J641">
        <f>COUNTIF(telefony[nr],I641)</f>
        <v>1</v>
      </c>
      <c r="M641" t="str">
        <f>IF(LEN(telefony[[#This Row],[nr]])=7,telefony[[#This Row],[nr]],"")</f>
        <v>6492842</v>
      </c>
      <c r="N641" t="str">
        <f>IF(LEN(telefony[[#This Row],[nr]])=8,telefony[[#This Row],[nr]],"")</f>
        <v/>
      </c>
      <c r="V641" s="22" t="s">
        <v>1307</v>
      </c>
      <c r="W641" s="9">
        <v>0</v>
      </c>
    </row>
    <row r="642" spans="1:23" x14ac:dyDescent="0.3">
      <c r="A642" s="9" t="s">
        <v>557</v>
      </c>
      <c r="B642" s="1">
        <v>42927</v>
      </c>
      <c r="C642" s="2">
        <v>0.40777777777777779</v>
      </c>
      <c r="D642" s="2">
        <v>0.4181597222222222</v>
      </c>
      <c r="E642">
        <f>DAY(telefony[[#This Row],[data]])</f>
        <v>11</v>
      </c>
      <c r="F642">
        <f>IF(LEN(telefony[[#This Row],[nr]])=8,1,0)</f>
        <v>1</v>
      </c>
      <c r="G642">
        <f>IF(LEN(telefony[[#This Row],[nr]])=7,1,0)</f>
        <v>0</v>
      </c>
      <c r="H642" s="9">
        <f>IF(LEN(telefony[[#This Row],[nr]])&gt;=10,1,0)</f>
        <v>0</v>
      </c>
      <c r="I642" s="9" t="s">
        <v>118</v>
      </c>
      <c r="J642">
        <f>COUNTIF(telefony[nr],I642)</f>
        <v>1</v>
      </c>
      <c r="M642" t="str">
        <f>IF(LEN(telefony[[#This Row],[nr]])=7,telefony[[#This Row],[nr]],"")</f>
        <v/>
      </c>
      <c r="N642" t="str">
        <f>IF(LEN(telefony[[#This Row],[nr]])=8,telefony[[#This Row],[nr]],"")</f>
        <v>70730125</v>
      </c>
      <c r="V642" s="22" t="s">
        <v>558</v>
      </c>
      <c r="W642" s="9">
        <v>0</v>
      </c>
    </row>
    <row r="643" spans="1:23" x14ac:dyDescent="0.3">
      <c r="A643" s="9" t="s">
        <v>558</v>
      </c>
      <c r="B643" s="1">
        <v>42927</v>
      </c>
      <c r="C643" s="2">
        <v>0.41239583333333335</v>
      </c>
      <c r="D643" s="2">
        <v>0.41844907407407406</v>
      </c>
      <c r="E643">
        <f>DAY(telefony[[#This Row],[data]])</f>
        <v>11</v>
      </c>
      <c r="F643">
        <f>IF(LEN(telefony[[#This Row],[nr]])=8,1,0)</f>
        <v>0</v>
      </c>
      <c r="G643">
        <f>IF(LEN(telefony[[#This Row],[nr]])=7,1,0)</f>
        <v>1</v>
      </c>
      <c r="H643" s="9">
        <f>IF(LEN(telefony[[#This Row],[nr]])&gt;=10,1,0)</f>
        <v>0</v>
      </c>
      <c r="I643" s="9" t="s">
        <v>1180</v>
      </c>
      <c r="J643">
        <f>COUNTIF(telefony[nr],I643)</f>
        <v>1</v>
      </c>
      <c r="M643" t="str">
        <f>IF(LEN(telefony[[#This Row],[nr]])=7,telefony[[#This Row],[nr]],"")</f>
        <v>4056361</v>
      </c>
      <c r="N643" t="str">
        <f>IF(LEN(telefony[[#This Row],[nr]])=8,telefony[[#This Row],[nr]],"")</f>
        <v/>
      </c>
      <c r="V643" s="22" t="s">
        <v>1722</v>
      </c>
      <c r="W643" s="9">
        <v>0</v>
      </c>
    </row>
    <row r="644" spans="1:23" x14ac:dyDescent="0.3">
      <c r="A644" s="9" t="s">
        <v>559</v>
      </c>
      <c r="B644" s="1">
        <v>42927</v>
      </c>
      <c r="C644" s="2">
        <v>0.41431712962962963</v>
      </c>
      <c r="D644" s="2">
        <v>0.41986111111111113</v>
      </c>
      <c r="E644">
        <f>DAY(telefony[[#This Row],[data]])</f>
        <v>11</v>
      </c>
      <c r="F644">
        <f>IF(LEN(telefony[[#This Row],[nr]])=8,1,0)</f>
        <v>1</v>
      </c>
      <c r="G644">
        <f>IF(LEN(telefony[[#This Row],[nr]])=7,1,0)</f>
        <v>0</v>
      </c>
      <c r="H644" s="9">
        <f>IF(LEN(telefony[[#This Row],[nr]])&gt;=10,1,0)</f>
        <v>0</v>
      </c>
      <c r="I644" s="9" t="s">
        <v>1521</v>
      </c>
      <c r="J644">
        <f>COUNTIF(telefony[nr],I644)</f>
        <v>1</v>
      </c>
      <c r="M644" t="str">
        <f>IF(LEN(telefony[[#This Row],[nr]])=7,telefony[[#This Row],[nr]],"")</f>
        <v/>
      </c>
      <c r="N644" t="str">
        <f>IF(LEN(telefony[[#This Row],[nr]])=8,telefony[[#This Row],[nr]],"")</f>
        <v>12721215</v>
      </c>
      <c r="V644" s="22" t="s">
        <v>724</v>
      </c>
      <c r="W644" s="9">
        <v>0</v>
      </c>
    </row>
    <row r="645" spans="1:23" x14ac:dyDescent="0.3">
      <c r="A645" s="9" t="s">
        <v>560</v>
      </c>
      <c r="B645" s="1">
        <v>42927</v>
      </c>
      <c r="C645" s="2">
        <v>0.41666666666666669</v>
      </c>
      <c r="D645" s="2">
        <v>0.42190972222222223</v>
      </c>
      <c r="E645">
        <f>DAY(telefony[[#This Row],[data]])</f>
        <v>11</v>
      </c>
      <c r="F645">
        <f>IF(LEN(telefony[[#This Row],[nr]])=8,1,0)</f>
        <v>0</v>
      </c>
      <c r="G645">
        <f>IF(LEN(telefony[[#This Row],[nr]])=7,1,0)</f>
        <v>1</v>
      </c>
      <c r="H645" s="9">
        <f>IF(LEN(telefony[[#This Row],[nr]])&gt;=10,1,0)</f>
        <v>0</v>
      </c>
      <c r="I645" s="9" t="s">
        <v>1177</v>
      </c>
      <c r="J645">
        <f>COUNTIF(telefony[nr],I645)</f>
        <v>1</v>
      </c>
      <c r="M645" t="str">
        <f>IF(LEN(telefony[[#This Row],[nr]])=7,telefony[[#This Row],[nr]],"")</f>
        <v>4566750</v>
      </c>
      <c r="N645" t="str">
        <f>IF(LEN(telefony[[#This Row],[nr]])=8,telefony[[#This Row],[nr]],"")</f>
        <v/>
      </c>
      <c r="V645" s="22" t="s">
        <v>1122</v>
      </c>
      <c r="W645" s="9">
        <v>0</v>
      </c>
    </row>
    <row r="646" spans="1:23" x14ac:dyDescent="0.3">
      <c r="A646" s="9" t="s">
        <v>561</v>
      </c>
      <c r="B646" s="1">
        <v>42927</v>
      </c>
      <c r="C646" s="2">
        <v>0.41935185185185186</v>
      </c>
      <c r="D646" s="2">
        <v>0.43002314814814813</v>
      </c>
      <c r="E646">
        <f>DAY(telefony[[#This Row],[data]])</f>
        <v>11</v>
      </c>
      <c r="F646">
        <f>IF(LEN(telefony[[#This Row],[nr]])=8,1,0)</f>
        <v>0</v>
      </c>
      <c r="G646">
        <f>IF(LEN(telefony[[#This Row],[nr]])=7,1,0)</f>
        <v>1</v>
      </c>
      <c r="H646" s="9">
        <f>IF(LEN(telefony[[#This Row],[nr]])&gt;=10,1,0)</f>
        <v>0</v>
      </c>
      <c r="I646" s="9" t="s">
        <v>366</v>
      </c>
      <c r="J646">
        <f>COUNTIF(telefony[nr],I646)</f>
        <v>1</v>
      </c>
      <c r="M646" t="str">
        <f>IF(LEN(telefony[[#This Row],[nr]])=7,telefony[[#This Row],[nr]],"")</f>
        <v>7279106</v>
      </c>
      <c r="N646" t="str">
        <f>IF(LEN(telefony[[#This Row],[nr]])=8,telefony[[#This Row],[nr]],"")</f>
        <v/>
      </c>
      <c r="V646" s="22" t="s">
        <v>1022</v>
      </c>
      <c r="W646" s="9">
        <v>0</v>
      </c>
    </row>
    <row r="647" spans="1:23" x14ac:dyDescent="0.3">
      <c r="A647" s="9" t="s">
        <v>562</v>
      </c>
      <c r="B647" s="1">
        <v>42927</v>
      </c>
      <c r="C647" s="2">
        <v>0.4238425925925926</v>
      </c>
      <c r="D647" s="2">
        <v>0.4321875</v>
      </c>
      <c r="E647">
        <f>DAY(telefony[[#This Row],[data]])</f>
        <v>11</v>
      </c>
      <c r="F647">
        <f>IF(LEN(telefony[[#This Row],[nr]])=8,1,0)</f>
        <v>0</v>
      </c>
      <c r="G647">
        <f>IF(LEN(telefony[[#This Row],[nr]])=7,1,0)</f>
        <v>1</v>
      </c>
      <c r="H647" s="9">
        <f>IF(LEN(telefony[[#This Row],[nr]])&gt;=10,1,0)</f>
        <v>0</v>
      </c>
      <c r="I647" s="9" t="s">
        <v>1163</v>
      </c>
      <c r="J647">
        <f>COUNTIF(telefony[nr],I647)</f>
        <v>1</v>
      </c>
      <c r="M647" t="str">
        <f>IF(LEN(telefony[[#This Row],[nr]])=7,telefony[[#This Row],[nr]],"")</f>
        <v>3824660</v>
      </c>
      <c r="N647" t="str">
        <f>IF(LEN(telefony[[#This Row],[nr]])=8,telefony[[#This Row],[nr]],"")</f>
        <v/>
      </c>
      <c r="V647" s="22" t="s">
        <v>1069</v>
      </c>
      <c r="W647" s="9">
        <v>0</v>
      </c>
    </row>
    <row r="648" spans="1:23" x14ac:dyDescent="0.3">
      <c r="A648" s="9" t="s">
        <v>563</v>
      </c>
      <c r="B648" s="1">
        <v>42927</v>
      </c>
      <c r="C648" s="2">
        <v>0.42818287037037039</v>
      </c>
      <c r="D648" s="2">
        <v>0.43273148148148149</v>
      </c>
      <c r="E648">
        <f>DAY(telefony[[#This Row],[data]])</f>
        <v>11</v>
      </c>
      <c r="F648">
        <f>IF(LEN(telefony[[#This Row],[nr]])=8,1,0)</f>
        <v>0</v>
      </c>
      <c r="G648">
        <f>IF(LEN(telefony[[#This Row],[nr]])=7,1,0)</f>
        <v>1</v>
      </c>
      <c r="H648" s="9">
        <f>IF(LEN(telefony[[#This Row],[nr]])&gt;=10,1,0)</f>
        <v>0</v>
      </c>
      <c r="I648" s="9" t="s">
        <v>478</v>
      </c>
      <c r="J648">
        <f>COUNTIF(telefony[nr],I648)</f>
        <v>1</v>
      </c>
      <c r="M648" t="str">
        <f>IF(LEN(telefony[[#This Row],[nr]])=7,telefony[[#This Row],[nr]],"")</f>
        <v>5815339</v>
      </c>
      <c r="N648" t="str">
        <f>IF(LEN(telefony[[#This Row],[nr]])=8,telefony[[#This Row],[nr]],"")</f>
        <v/>
      </c>
      <c r="V648" s="22" t="s">
        <v>1568</v>
      </c>
      <c r="W648" s="9">
        <v>0</v>
      </c>
    </row>
    <row r="649" spans="1:23" x14ac:dyDescent="0.3">
      <c r="A649" s="9" t="s">
        <v>564</v>
      </c>
      <c r="B649" s="1">
        <v>42927</v>
      </c>
      <c r="C649" s="2">
        <v>0.42995370370370373</v>
      </c>
      <c r="D649" s="2">
        <v>0.43024305555555553</v>
      </c>
      <c r="E649">
        <f>DAY(telefony[[#This Row],[data]])</f>
        <v>11</v>
      </c>
      <c r="F649">
        <f>IF(LEN(telefony[[#This Row],[nr]])=8,1,0)</f>
        <v>1</v>
      </c>
      <c r="G649">
        <f>IF(LEN(telefony[[#This Row],[nr]])=7,1,0)</f>
        <v>0</v>
      </c>
      <c r="H649" s="9">
        <f>IF(LEN(telefony[[#This Row],[nr]])&gt;=10,1,0)</f>
        <v>0</v>
      </c>
      <c r="I649" s="9" t="s">
        <v>209</v>
      </c>
      <c r="J649">
        <f>COUNTIF(telefony[nr],I649)</f>
        <v>1</v>
      </c>
      <c r="M649" t="str">
        <f>IF(LEN(telefony[[#This Row],[nr]])=7,telefony[[#This Row],[nr]],"")</f>
        <v/>
      </c>
      <c r="N649" t="str">
        <f>IF(LEN(telefony[[#This Row],[nr]])=8,telefony[[#This Row],[nr]],"")</f>
        <v>77946476</v>
      </c>
      <c r="V649" s="22" t="s">
        <v>29</v>
      </c>
      <c r="W649" s="9">
        <v>0</v>
      </c>
    </row>
    <row r="650" spans="1:23" x14ac:dyDescent="0.3">
      <c r="A650" s="9" t="s">
        <v>565</v>
      </c>
      <c r="B650" s="1">
        <v>42927</v>
      </c>
      <c r="C650" s="2">
        <v>0.43539351851851854</v>
      </c>
      <c r="D650" s="2">
        <v>0.43763888888888891</v>
      </c>
      <c r="E650">
        <f>DAY(telefony[[#This Row],[data]])</f>
        <v>11</v>
      </c>
      <c r="F650">
        <f>IF(LEN(telefony[[#This Row],[nr]])=8,1,0)</f>
        <v>1</v>
      </c>
      <c r="G650">
        <f>IF(LEN(telefony[[#This Row],[nr]])=7,1,0)</f>
        <v>0</v>
      </c>
      <c r="H650" s="9">
        <f>IF(LEN(telefony[[#This Row],[nr]])&gt;=10,1,0)</f>
        <v>0</v>
      </c>
      <c r="I650" s="9" t="s">
        <v>613</v>
      </c>
      <c r="J650">
        <f>COUNTIF(telefony[nr],I650)</f>
        <v>1</v>
      </c>
      <c r="M650" t="str">
        <f>IF(LEN(telefony[[#This Row],[nr]])=7,telefony[[#This Row],[nr]],"")</f>
        <v/>
      </c>
      <c r="N650" t="str">
        <f>IF(LEN(telefony[[#This Row],[nr]])=8,telefony[[#This Row],[nr]],"")</f>
        <v>84589848</v>
      </c>
      <c r="V650" s="22" t="s">
        <v>1179</v>
      </c>
      <c r="W650" s="9">
        <v>0</v>
      </c>
    </row>
    <row r="651" spans="1:23" x14ac:dyDescent="0.3">
      <c r="A651" s="9" t="s">
        <v>566</v>
      </c>
      <c r="B651" s="1">
        <v>42927</v>
      </c>
      <c r="C651" s="2">
        <v>0.44013888888888891</v>
      </c>
      <c r="D651" s="2">
        <v>0.44690972222222225</v>
      </c>
      <c r="E651">
        <f>DAY(telefony[[#This Row],[data]])</f>
        <v>11</v>
      </c>
      <c r="F651">
        <f>IF(LEN(telefony[[#This Row],[nr]])=8,1,0)</f>
        <v>0</v>
      </c>
      <c r="G651">
        <f>IF(LEN(telefony[[#This Row],[nr]])=7,1,0)</f>
        <v>1</v>
      </c>
      <c r="H651" s="9">
        <f>IF(LEN(telefony[[#This Row],[nr]])&gt;=10,1,0)</f>
        <v>0</v>
      </c>
      <c r="I651" s="9" t="s">
        <v>1564</v>
      </c>
      <c r="J651">
        <f>COUNTIF(telefony[nr],I651)</f>
        <v>1</v>
      </c>
      <c r="M651" t="str">
        <f>IF(LEN(telefony[[#This Row],[nr]])=7,telefony[[#This Row],[nr]],"")</f>
        <v>4501823</v>
      </c>
      <c r="N651" t="str">
        <f>IF(LEN(telefony[[#This Row],[nr]])=8,telefony[[#This Row],[nr]],"")</f>
        <v/>
      </c>
      <c r="V651" s="22" t="s">
        <v>34</v>
      </c>
      <c r="W651" s="9">
        <v>0</v>
      </c>
    </row>
    <row r="652" spans="1:23" x14ac:dyDescent="0.3">
      <c r="A652" s="9" t="s">
        <v>567</v>
      </c>
      <c r="B652" s="1">
        <v>42927</v>
      </c>
      <c r="C652" s="2">
        <v>0.44381944444444443</v>
      </c>
      <c r="D652" s="2">
        <v>0.45199074074074075</v>
      </c>
      <c r="E652">
        <f>DAY(telefony[[#This Row],[data]])</f>
        <v>11</v>
      </c>
      <c r="F652">
        <f>IF(LEN(telefony[[#This Row],[nr]])=8,1,0)</f>
        <v>1</v>
      </c>
      <c r="G652">
        <f>IF(LEN(telefony[[#This Row],[nr]])=7,1,0)</f>
        <v>0</v>
      </c>
      <c r="H652" s="9">
        <f>IF(LEN(telefony[[#This Row],[nr]])&gt;=10,1,0)</f>
        <v>0</v>
      </c>
      <c r="I652" s="9" t="s">
        <v>1449</v>
      </c>
      <c r="J652">
        <f>COUNTIF(telefony[nr],I652)</f>
        <v>1</v>
      </c>
      <c r="M652" t="str">
        <f>IF(LEN(telefony[[#This Row],[nr]])=7,telefony[[#This Row],[nr]],"")</f>
        <v/>
      </c>
      <c r="N652" t="str">
        <f>IF(LEN(telefony[[#This Row],[nr]])=8,telefony[[#This Row],[nr]],"")</f>
        <v>38244568</v>
      </c>
      <c r="V652" s="22" t="s">
        <v>1473</v>
      </c>
      <c r="W652" s="9">
        <v>0</v>
      </c>
    </row>
    <row r="653" spans="1:23" x14ac:dyDescent="0.3">
      <c r="A653" s="9" t="s">
        <v>568</v>
      </c>
      <c r="B653" s="1">
        <v>42927</v>
      </c>
      <c r="C653" s="2">
        <v>0.44657407407407407</v>
      </c>
      <c r="D653" s="2">
        <v>0.44774305555555555</v>
      </c>
      <c r="E653">
        <f>DAY(telefony[[#This Row],[data]])</f>
        <v>11</v>
      </c>
      <c r="F653">
        <f>IF(LEN(telefony[[#This Row],[nr]])=8,1,0)</f>
        <v>0</v>
      </c>
      <c r="G653">
        <f>IF(LEN(telefony[[#This Row],[nr]])=7,1,0)</f>
        <v>1</v>
      </c>
      <c r="H653" s="9">
        <f>IF(LEN(telefony[[#This Row],[nr]])&gt;=10,1,0)</f>
        <v>0</v>
      </c>
      <c r="I653" s="9" t="s">
        <v>754</v>
      </c>
      <c r="J653">
        <f>COUNTIF(telefony[nr],I653)</f>
        <v>1</v>
      </c>
      <c r="M653" t="str">
        <f>IF(LEN(telefony[[#This Row],[nr]])=7,telefony[[#This Row],[nr]],"")</f>
        <v>3613950</v>
      </c>
      <c r="N653" t="str">
        <f>IF(LEN(telefony[[#This Row],[nr]])=8,telefony[[#This Row],[nr]],"")</f>
        <v/>
      </c>
      <c r="V653" s="22" t="s">
        <v>376</v>
      </c>
      <c r="W653" s="9">
        <v>0</v>
      </c>
    </row>
    <row r="654" spans="1:23" x14ac:dyDescent="0.3">
      <c r="A654" s="9" t="s">
        <v>569</v>
      </c>
      <c r="B654" s="1">
        <v>42927</v>
      </c>
      <c r="C654" s="2">
        <v>0.44751157407407405</v>
      </c>
      <c r="D654" s="2">
        <v>0.45284722222222223</v>
      </c>
      <c r="E654">
        <f>DAY(telefony[[#This Row],[data]])</f>
        <v>11</v>
      </c>
      <c r="F654">
        <f>IF(LEN(telefony[[#This Row],[nr]])=8,1,0)</f>
        <v>0</v>
      </c>
      <c r="G654">
        <f>IF(LEN(telefony[[#This Row],[nr]])=7,1,0)</f>
        <v>1</v>
      </c>
      <c r="H654" s="9">
        <f>IF(LEN(telefony[[#This Row],[nr]])&gt;=10,1,0)</f>
        <v>0</v>
      </c>
      <c r="I654" s="9" t="s">
        <v>571</v>
      </c>
      <c r="J654">
        <f>COUNTIF(telefony[nr],I654)</f>
        <v>1</v>
      </c>
      <c r="M654" t="str">
        <f>IF(LEN(telefony[[#This Row],[nr]])=7,telefony[[#This Row],[nr]],"")</f>
        <v>5750819</v>
      </c>
      <c r="N654" t="str">
        <f>IF(LEN(telefony[[#This Row],[nr]])=8,telefony[[#This Row],[nr]],"")</f>
        <v/>
      </c>
      <c r="V654" s="22" t="s">
        <v>679</v>
      </c>
      <c r="W654" s="9">
        <v>0</v>
      </c>
    </row>
    <row r="655" spans="1:23" x14ac:dyDescent="0.3">
      <c r="A655" s="9" t="s">
        <v>570</v>
      </c>
      <c r="B655" s="1">
        <v>42927</v>
      </c>
      <c r="C655" s="2">
        <v>0.45091435185185186</v>
      </c>
      <c r="D655" s="2">
        <v>0.45429398148148148</v>
      </c>
      <c r="E655">
        <f>DAY(telefony[[#This Row],[data]])</f>
        <v>11</v>
      </c>
      <c r="F655">
        <f>IF(LEN(telefony[[#This Row],[nr]])=8,1,0)</f>
        <v>1</v>
      </c>
      <c r="G655">
        <f>IF(LEN(telefony[[#This Row],[nr]])=7,1,0)</f>
        <v>0</v>
      </c>
      <c r="H655" s="9">
        <f>IF(LEN(telefony[[#This Row],[nr]])&gt;=10,1,0)</f>
        <v>0</v>
      </c>
      <c r="I655" s="9" t="s">
        <v>1475</v>
      </c>
      <c r="J655">
        <f>COUNTIF(telefony[nr],I655)</f>
        <v>1</v>
      </c>
      <c r="M655" t="str">
        <f>IF(LEN(telefony[[#This Row],[nr]])=7,telefony[[#This Row],[nr]],"")</f>
        <v/>
      </c>
      <c r="N655" t="str">
        <f>IF(LEN(telefony[[#This Row],[nr]])=8,telefony[[#This Row],[nr]],"")</f>
        <v>63291235</v>
      </c>
      <c r="V655" s="22" t="s">
        <v>274</v>
      </c>
      <c r="W655" s="9">
        <v>0</v>
      </c>
    </row>
    <row r="656" spans="1:23" x14ac:dyDescent="0.3">
      <c r="A656" s="9" t="s">
        <v>571</v>
      </c>
      <c r="B656" s="1">
        <v>42927</v>
      </c>
      <c r="C656" s="2">
        <v>0.45157407407407407</v>
      </c>
      <c r="D656" s="2">
        <v>0.45738425925925924</v>
      </c>
      <c r="E656">
        <f>DAY(telefony[[#This Row],[data]])</f>
        <v>11</v>
      </c>
      <c r="F656">
        <f>IF(LEN(telefony[[#This Row],[nr]])=8,1,0)</f>
        <v>0</v>
      </c>
      <c r="G656">
        <f>IF(LEN(telefony[[#This Row],[nr]])=7,1,0)</f>
        <v>1</v>
      </c>
      <c r="H656" s="9">
        <f>IF(LEN(telefony[[#This Row],[nr]])&gt;=10,1,0)</f>
        <v>0</v>
      </c>
      <c r="I656" s="9" t="s">
        <v>1624</v>
      </c>
      <c r="J656">
        <f>COUNTIF(telefony[nr],I656)</f>
        <v>1</v>
      </c>
      <c r="M656" t="str">
        <f>IF(LEN(telefony[[#This Row],[nr]])=7,telefony[[#This Row],[nr]],"")</f>
        <v>3198725</v>
      </c>
      <c r="N656" t="str">
        <f>IF(LEN(telefony[[#This Row],[nr]])=8,telefony[[#This Row],[nr]],"")</f>
        <v/>
      </c>
      <c r="V656" s="22" t="s">
        <v>582</v>
      </c>
      <c r="W656" s="9">
        <v>0</v>
      </c>
    </row>
    <row r="657" spans="1:23" x14ac:dyDescent="0.3">
      <c r="A657" s="9" t="s">
        <v>572</v>
      </c>
      <c r="B657" s="1">
        <v>42927</v>
      </c>
      <c r="C657" s="2">
        <v>0.45475694444444442</v>
      </c>
      <c r="D657" s="2">
        <v>0.4566898148148148</v>
      </c>
      <c r="E657">
        <f>DAY(telefony[[#This Row],[data]])</f>
        <v>11</v>
      </c>
      <c r="F657">
        <f>IF(LEN(telefony[[#This Row],[nr]])=8,1,0)</f>
        <v>0</v>
      </c>
      <c r="G657">
        <f>IF(LEN(telefony[[#This Row],[nr]])=7,1,0)</f>
        <v>0</v>
      </c>
      <c r="H657" s="9">
        <f>IF(LEN(telefony[[#This Row],[nr]])&gt;=10,1,0)</f>
        <v>1</v>
      </c>
      <c r="I657" s="9" t="s">
        <v>773</v>
      </c>
      <c r="J657">
        <f>COUNTIF(telefony[nr],I657)</f>
        <v>1</v>
      </c>
      <c r="M657" t="str">
        <f>IF(LEN(telefony[[#This Row],[nr]])=7,telefony[[#This Row],[nr]],"")</f>
        <v/>
      </c>
      <c r="N657" t="str">
        <f>IF(LEN(telefony[[#This Row],[nr]])=8,telefony[[#This Row],[nr]],"")</f>
        <v/>
      </c>
      <c r="V657" s="22" t="s">
        <v>465</v>
      </c>
      <c r="W657" s="9">
        <v>0</v>
      </c>
    </row>
    <row r="658" spans="1:23" x14ac:dyDescent="0.3">
      <c r="A658" s="9" t="s">
        <v>573</v>
      </c>
      <c r="B658" s="1">
        <v>42927</v>
      </c>
      <c r="C658" s="2">
        <v>0.45873842592592595</v>
      </c>
      <c r="D658" s="2">
        <v>0.46986111111111112</v>
      </c>
      <c r="E658">
        <f>DAY(telefony[[#This Row],[data]])</f>
        <v>11</v>
      </c>
      <c r="F658">
        <f>IF(LEN(telefony[[#This Row],[nr]])=8,1,0)</f>
        <v>0</v>
      </c>
      <c r="G658">
        <f>IF(LEN(telefony[[#This Row],[nr]])=7,1,0)</f>
        <v>1</v>
      </c>
      <c r="H658" s="9">
        <f>IF(LEN(telefony[[#This Row],[nr]])&gt;=10,1,0)</f>
        <v>0</v>
      </c>
      <c r="I658" s="9" t="s">
        <v>330</v>
      </c>
      <c r="J658">
        <f>COUNTIF(telefony[nr],I658)</f>
        <v>1</v>
      </c>
      <c r="M658" t="str">
        <f>IF(LEN(telefony[[#This Row],[nr]])=7,telefony[[#This Row],[nr]],"")</f>
        <v>6607648</v>
      </c>
      <c r="N658" t="str">
        <f>IF(LEN(telefony[[#This Row],[nr]])=8,telefony[[#This Row],[nr]],"")</f>
        <v/>
      </c>
      <c r="V658" s="22" t="s">
        <v>406</v>
      </c>
      <c r="W658" s="9">
        <v>0</v>
      </c>
    </row>
    <row r="659" spans="1:23" x14ac:dyDescent="0.3">
      <c r="A659" s="9" t="s">
        <v>574</v>
      </c>
      <c r="B659" s="1">
        <v>42927</v>
      </c>
      <c r="C659" s="2">
        <v>0.46413194444444444</v>
      </c>
      <c r="D659" s="2">
        <v>0.46585648148148145</v>
      </c>
      <c r="E659">
        <f>DAY(telefony[[#This Row],[data]])</f>
        <v>11</v>
      </c>
      <c r="F659">
        <f>IF(LEN(telefony[[#This Row],[nr]])=8,1,0)</f>
        <v>0</v>
      </c>
      <c r="G659">
        <f>IF(LEN(telefony[[#This Row],[nr]])=7,1,0)</f>
        <v>1</v>
      </c>
      <c r="H659" s="9">
        <f>IF(LEN(telefony[[#This Row],[nr]])&gt;=10,1,0)</f>
        <v>0</v>
      </c>
      <c r="I659" s="9" t="s">
        <v>1729</v>
      </c>
      <c r="J659">
        <f>COUNTIF(telefony[nr],I659)</f>
        <v>1</v>
      </c>
      <c r="M659" t="str">
        <f>IF(LEN(telefony[[#This Row],[nr]])=7,telefony[[#This Row],[nr]],"")</f>
        <v>5340881</v>
      </c>
      <c r="N659" t="str">
        <f>IF(LEN(telefony[[#This Row],[nr]])=8,telefony[[#This Row],[nr]],"")</f>
        <v/>
      </c>
      <c r="V659" s="22" t="s">
        <v>423</v>
      </c>
      <c r="W659" s="9">
        <v>0</v>
      </c>
    </row>
    <row r="660" spans="1:23" x14ac:dyDescent="0.3">
      <c r="A660" s="9" t="s">
        <v>86</v>
      </c>
      <c r="B660" s="1">
        <v>42927</v>
      </c>
      <c r="C660" s="2">
        <v>0.46738425925925925</v>
      </c>
      <c r="D660" s="2">
        <v>0.46800925925925924</v>
      </c>
      <c r="E660">
        <f>DAY(telefony[[#This Row],[data]])</f>
        <v>11</v>
      </c>
      <c r="F660">
        <f>IF(LEN(telefony[[#This Row],[nr]])=8,1,0)</f>
        <v>1</v>
      </c>
      <c r="G660">
        <f>IF(LEN(telefony[[#This Row],[nr]])=7,1,0)</f>
        <v>0</v>
      </c>
      <c r="H660" s="9">
        <f>IF(LEN(telefony[[#This Row],[nr]])&gt;=10,1,0)</f>
        <v>0</v>
      </c>
      <c r="I660" s="9" t="s">
        <v>808</v>
      </c>
      <c r="J660">
        <f>COUNTIF(telefony[nr],I660)</f>
        <v>1</v>
      </c>
      <c r="M660" t="str">
        <f>IF(LEN(telefony[[#This Row],[nr]])=7,telefony[[#This Row],[nr]],"")</f>
        <v/>
      </c>
      <c r="N660" t="str">
        <f>IF(LEN(telefony[[#This Row],[nr]])=8,telefony[[#This Row],[nr]],"")</f>
        <v>99162491</v>
      </c>
      <c r="V660" s="22" t="s">
        <v>298</v>
      </c>
      <c r="W660" s="9">
        <v>0</v>
      </c>
    </row>
    <row r="661" spans="1:23" x14ac:dyDescent="0.3">
      <c r="A661" s="9" t="s">
        <v>575</v>
      </c>
      <c r="B661" s="1">
        <v>42927</v>
      </c>
      <c r="C661" s="2">
        <v>0.46942129629629631</v>
      </c>
      <c r="D661" s="2">
        <v>0.47766203703703702</v>
      </c>
      <c r="E661">
        <f>DAY(telefony[[#This Row],[data]])</f>
        <v>11</v>
      </c>
      <c r="F661">
        <f>IF(LEN(telefony[[#This Row],[nr]])=8,1,0)</f>
        <v>0</v>
      </c>
      <c r="G661">
        <f>IF(LEN(telefony[[#This Row],[nr]])=7,1,0)</f>
        <v>1</v>
      </c>
      <c r="H661" s="9">
        <f>IF(LEN(telefony[[#This Row],[nr]])&gt;=10,1,0)</f>
        <v>0</v>
      </c>
      <c r="I661" s="9" t="s">
        <v>1778</v>
      </c>
      <c r="J661">
        <f>COUNTIF(telefony[nr],I661)</f>
        <v>1</v>
      </c>
      <c r="M661" t="str">
        <f>IF(LEN(telefony[[#This Row],[nr]])=7,telefony[[#This Row],[nr]],"")</f>
        <v>3072421</v>
      </c>
      <c r="N661" t="str">
        <f>IF(LEN(telefony[[#This Row],[nr]])=8,telefony[[#This Row],[nr]],"")</f>
        <v/>
      </c>
      <c r="V661" s="22" t="s">
        <v>742</v>
      </c>
      <c r="W661" s="9">
        <v>0</v>
      </c>
    </row>
    <row r="662" spans="1:23" x14ac:dyDescent="0.3">
      <c r="A662" s="9" t="s">
        <v>576</v>
      </c>
      <c r="B662" s="1">
        <v>42927</v>
      </c>
      <c r="C662" s="2">
        <v>0.47193287037037035</v>
      </c>
      <c r="D662" s="2">
        <v>0.47763888888888889</v>
      </c>
      <c r="E662">
        <f>DAY(telefony[[#This Row],[data]])</f>
        <v>11</v>
      </c>
      <c r="F662">
        <f>IF(LEN(telefony[[#This Row],[nr]])=8,1,0)</f>
        <v>0</v>
      </c>
      <c r="G662">
        <f>IF(LEN(telefony[[#This Row],[nr]])=7,1,0)</f>
        <v>1</v>
      </c>
      <c r="H662" s="9">
        <f>IF(LEN(telefony[[#This Row],[nr]])&gt;=10,1,0)</f>
        <v>0</v>
      </c>
      <c r="I662" s="9" t="s">
        <v>1590</v>
      </c>
      <c r="J662">
        <f>COUNTIF(telefony[nr],I662)</f>
        <v>1</v>
      </c>
      <c r="M662" t="str">
        <f>IF(LEN(telefony[[#This Row],[nr]])=7,telefony[[#This Row],[nr]],"")</f>
        <v>1909553</v>
      </c>
      <c r="N662" t="str">
        <f>IF(LEN(telefony[[#This Row],[nr]])=8,telefony[[#This Row],[nr]],"")</f>
        <v/>
      </c>
      <c r="V662" s="22" t="s">
        <v>501</v>
      </c>
      <c r="W662" s="9">
        <v>0</v>
      </c>
    </row>
    <row r="663" spans="1:23" x14ac:dyDescent="0.3">
      <c r="A663" s="9" t="s">
        <v>577</v>
      </c>
      <c r="B663" s="1">
        <v>42927</v>
      </c>
      <c r="C663" s="2">
        <v>0.47739583333333335</v>
      </c>
      <c r="D663" s="2">
        <v>0.48168981481481482</v>
      </c>
      <c r="E663">
        <f>DAY(telefony[[#This Row],[data]])</f>
        <v>11</v>
      </c>
      <c r="F663">
        <f>IF(LEN(telefony[[#This Row],[nr]])=8,1,0)</f>
        <v>1</v>
      </c>
      <c r="G663">
        <f>IF(LEN(telefony[[#This Row],[nr]])=7,1,0)</f>
        <v>0</v>
      </c>
      <c r="H663" s="9">
        <f>IF(LEN(telefony[[#This Row],[nr]])&gt;=10,1,0)</f>
        <v>0</v>
      </c>
      <c r="I663" s="9" t="s">
        <v>645</v>
      </c>
      <c r="J663">
        <f>COUNTIF(telefony[nr],I663)</f>
        <v>1</v>
      </c>
      <c r="M663" t="str">
        <f>IF(LEN(telefony[[#This Row],[nr]])=7,telefony[[#This Row],[nr]],"")</f>
        <v/>
      </c>
      <c r="N663" t="str">
        <f>IF(LEN(telefony[[#This Row],[nr]])=8,telefony[[#This Row],[nr]],"")</f>
        <v>62836073</v>
      </c>
      <c r="V663" s="22" t="s">
        <v>43</v>
      </c>
      <c r="W663" s="9">
        <v>0</v>
      </c>
    </row>
    <row r="664" spans="1:23" x14ac:dyDescent="0.3">
      <c r="A664" s="9" t="s">
        <v>578</v>
      </c>
      <c r="B664" s="1">
        <v>42927</v>
      </c>
      <c r="C664" s="2">
        <v>0.48005787037037034</v>
      </c>
      <c r="D664" s="2">
        <v>0.48971064814814813</v>
      </c>
      <c r="E664">
        <f>DAY(telefony[[#This Row],[data]])</f>
        <v>11</v>
      </c>
      <c r="F664">
        <f>IF(LEN(telefony[[#This Row],[nr]])=8,1,0)</f>
        <v>0</v>
      </c>
      <c r="G664">
        <f>IF(LEN(telefony[[#This Row],[nr]])=7,1,0)</f>
        <v>1</v>
      </c>
      <c r="H664" s="9">
        <f>IF(LEN(telefony[[#This Row],[nr]])&gt;=10,1,0)</f>
        <v>0</v>
      </c>
      <c r="I664" s="9" t="s">
        <v>515</v>
      </c>
      <c r="J664">
        <f>COUNTIF(telefony[nr],I664)</f>
        <v>1</v>
      </c>
      <c r="M664" t="str">
        <f>IF(LEN(telefony[[#This Row],[nr]])=7,telefony[[#This Row],[nr]],"")</f>
        <v>9566647</v>
      </c>
      <c r="N664" t="str">
        <f>IF(LEN(telefony[[#This Row],[nr]])=8,telefony[[#This Row],[nr]],"")</f>
        <v/>
      </c>
      <c r="V664" s="22" t="s">
        <v>485</v>
      </c>
      <c r="W664" s="9">
        <v>0</v>
      </c>
    </row>
    <row r="665" spans="1:23" x14ac:dyDescent="0.3">
      <c r="A665" s="9" t="s">
        <v>579</v>
      </c>
      <c r="B665" s="1">
        <v>42927</v>
      </c>
      <c r="C665" s="2">
        <v>0.48511574074074076</v>
      </c>
      <c r="D665" s="2">
        <v>0.49502314814814813</v>
      </c>
      <c r="E665">
        <f>DAY(telefony[[#This Row],[data]])</f>
        <v>11</v>
      </c>
      <c r="F665">
        <f>IF(LEN(telefony[[#This Row],[nr]])=8,1,0)</f>
        <v>0</v>
      </c>
      <c r="G665">
        <f>IF(LEN(telefony[[#This Row],[nr]])=7,1,0)</f>
        <v>1</v>
      </c>
      <c r="H665" s="9">
        <f>IF(LEN(telefony[[#This Row],[nr]])&gt;=10,1,0)</f>
        <v>0</v>
      </c>
      <c r="I665" s="9" t="s">
        <v>1788</v>
      </c>
      <c r="J665">
        <f>COUNTIF(telefony[nr],I665)</f>
        <v>1</v>
      </c>
      <c r="M665" t="str">
        <f>IF(LEN(telefony[[#This Row],[nr]])=7,telefony[[#This Row],[nr]],"")</f>
        <v>5833452</v>
      </c>
      <c r="N665" t="str">
        <f>IF(LEN(telefony[[#This Row],[nr]])=8,telefony[[#This Row],[nr]],"")</f>
        <v/>
      </c>
      <c r="V665" s="22" t="s">
        <v>1730</v>
      </c>
      <c r="W665" s="9">
        <v>0</v>
      </c>
    </row>
    <row r="666" spans="1:23" x14ac:dyDescent="0.3">
      <c r="A666" s="9" t="s">
        <v>580</v>
      </c>
      <c r="B666" s="1">
        <v>42927</v>
      </c>
      <c r="C666" s="2">
        <v>0.48994212962962963</v>
      </c>
      <c r="D666" s="2">
        <v>0.4914351851851852</v>
      </c>
      <c r="E666">
        <f>DAY(telefony[[#This Row],[data]])</f>
        <v>11</v>
      </c>
      <c r="F666">
        <f>IF(LEN(telefony[[#This Row],[nr]])=8,1,0)</f>
        <v>1</v>
      </c>
      <c r="G666">
        <f>IF(LEN(telefony[[#This Row],[nr]])=7,1,0)</f>
        <v>0</v>
      </c>
      <c r="H666" s="9">
        <f>IF(LEN(telefony[[#This Row],[nr]])&gt;=10,1,0)</f>
        <v>0</v>
      </c>
      <c r="I666" s="9" t="s">
        <v>1286</v>
      </c>
      <c r="J666">
        <f>COUNTIF(telefony[nr],I666)</f>
        <v>1</v>
      </c>
      <c r="M666" t="str">
        <f>IF(LEN(telefony[[#This Row],[nr]])=7,telefony[[#This Row],[nr]],"")</f>
        <v/>
      </c>
      <c r="N666" t="str">
        <f>IF(LEN(telefony[[#This Row],[nr]])=8,telefony[[#This Row],[nr]],"")</f>
        <v>10760583</v>
      </c>
      <c r="V666" s="22" t="s">
        <v>1558</v>
      </c>
      <c r="W666" s="9">
        <v>0</v>
      </c>
    </row>
    <row r="667" spans="1:23" x14ac:dyDescent="0.3">
      <c r="A667" s="9" t="s">
        <v>462</v>
      </c>
      <c r="B667" s="1">
        <v>42927</v>
      </c>
      <c r="C667" s="2">
        <v>0.49035879629629631</v>
      </c>
      <c r="D667" s="2">
        <v>0.49082175925925925</v>
      </c>
      <c r="E667">
        <f>DAY(telefony[[#This Row],[data]])</f>
        <v>11</v>
      </c>
      <c r="F667">
        <f>IF(LEN(telefony[[#This Row],[nr]])=8,1,0)</f>
        <v>1</v>
      </c>
      <c r="G667">
        <f>IF(LEN(telefony[[#This Row],[nr]])=7,1,0)</f>
        <v>0</v>
      </c>
      <c r="H667" s="9">
        <f>IF(LEN(telefony[[#This Row],[nr]])&gt;=10,1,0)</f>
        <v>0</v>
      </c>
      <c r="I667" s="9" t="s">
        <v>1110</v>
      </c>
      <c r="J667">
        <f>COUNTIF(telefony[nr],I667)</f>
        <v>1</v>
      </c>
      <c r="M667" t="str">
        <f>IF(LEN(telefony[[#This Row],[nr]])=7,telefony[[#This Row],[nr]],"")</f>
        <v/>
      </c>
      <c r="N667" t="str">
        <f>IF(LEN(telefony[[#This Row],[nr]])=8,telefony[[#This Row],[nr]],"")</f>
        <v>39669014</v>
      </c>
      <c r="V667" s="22" t="s">
        <v>81</v>
      </c>
      <c r="W667" s="9">
        <v>0</v>
      </c>
    </row>
    <row r="668" spans="1:23" x14ac:dyDescent="0.3">
      <c r="A668" s="9" t="s">
        <v>581</v>
      </c>
      <c r="B668" s="1">
        <v>42927</v>
      </c>
      <c r="C668" s="2">
        <v>0.49399305555555556</v>
      </c>
      <c r="D668" s="2">
        <v>0.4959027777777778</v>
      </c>
      <c r="E668">
        <f>DAY(telefony[[#This Row],[data]])</f>
        <v>11</v>
      </c>
      <c r="F668">
        <f>IF(LEN(telefony[[#This Row],[nr]])=8,1,0)</f>
        <v>0</v>
      </c>
      <c r="G668">
        <f>IF(LEN(telefony[[#This Row],[nr]])=7,1,0)</f>
        <v>1</v>
      </c>
      <c r="H668" s="9">
        <f>IF(LEN(telefony[[#This Row],[nr]])&gt;=10,1,0)</f>
        <v>0</v>
      </c>
      <c r="I668" s="9" t="s">
        <v>963</v>
      </c>
      <c r="J668">
        <f>COUNTIF(telefony[nr],I668)</f>
        <v>1</v>
      </c>
      <c r="M668" t="str">
        <f>IF(LEN(telefony[[#This Row],[nr]])=7,telefony[[#This Row],[nr]],"")</f>
        <v>5147651</v>
      </c>
      <c r="N668" t="str">
        <f>IF(LEN(telefony[[#This Row],[nr]])=8,telefony[[#This Row],[nr]],"")</f>
        <v/>
      </c>
      <c r="V668" s="22" t="s">
        <v>123</v>
      </c>
      <c r="W668" s="9">
        <v>0</v>
      </c>
    </row>
    <row r="669" spans="1:23" x14ac:dyDescent="0.3">
      <c r="A669" s="9" t="s">
        <v>582</v>
      </c>
      <c r="B669" s="1">
        <v>42927</v>
      </c>
      <c r="C669" s="2">
        <v>0.49949074074074074</v>
      </c>
      <c r="D669" s="2">
        <v>0.50931712962962961</v>
      </c>
      <c r="E669">
        <f>DAY(telefony[[#This Row],[data]])</f>
        <v>11</v>
      </c>
      <c r="F669">
        <f>IF(LEN(telefony[[#This Row],[nr]])=8,1,0)</f>
        <v>1</v>
      </c>
      <c r="G669">
        <f>IF(LEN(telefony[[#This Row],[nr]])=7,1,0)</f>
        <v>0</v>
      </c>
      <c r="H669" s="9">
        <f>IF(LEN(telefony[[#This Row],[nr]])&gt;=10,1,0)</f>
        <v>0</v>
      </c>
      <c r="I669" s="9" t="s">
        <v>913</v>
      </c>
      <c r="J669">
        <f>COUNTIF(telefony[nr],I669)</f>
        <v>1</v>
      </c>
      <c r="M669" t="str">
        <f>IF(LEN(telefony[[#This Row],[nr]])=7,telefony[[#This Row],[nr]],"")</f>
        <v/>
      </c>
      <c r="N669" t="str">
        <f>IF(LEN(telefony[[#This Row],[nr]])=8,telefony[[#This Row],[nr]],"")</f>
        <v>41144838</v>
      </c>
      <c r="V669" s="22" t="s">
        <v>196</v>
      </c>
      <c r="W669" s="9">
        <v>0</v>
      </c>
    </row>
    <row r="670" spans="1:23" x14ac:dyDescent="0.3">
      <c r="A670" s="9" t="s">
        <v>583</v>
      </c>
      <c r="B670" s="1">
        <v>42927</v>
      </c>
      <c r="C670" s="2">
        <v>0.50326388888888884</v>
      </c>
      <c r="D670" s="2">
        <v>0.50407407407407412</v>
      </c>
      <c r="E670">
        <f>DAY(telefony[[#This Row],[data]])</f>
        <v>11</v>
      </c>
      <c r="F670">
        <f>IF(LEN(telefony[[#This Row],[nr]])=8,1,0)</f>
        <v>0</v>
      </c>
      <c r="G670">
        <f>IF(LEN(telefony[[#This Row],[nr]])=7,1,0)</f>
        <v>1</v>
      </c>
      <c r="H670" s="9">
        <f>IF(LEN(telefony[[#This Row],[nr]])&gt;=10,1,0)</f>
        <v>0</v>
      </c>
      <c r="I670" s="9" t="s">
        <v>1018</v>
      </c>
      <c r="J670">
        <f>COUNTIF(telefony[nr],I670)</f>
        <v>1</v>
      </c>
      <c r="M670" t="str">
        <f>IF(LEN(telefony[[#This Row],[nr]])=7,telefony[[#This Row],[nr]],"")</f>
        <v>1332513</v>
      </c>
      <c r="N670" t="str">
        <f>IF(LEN(telefony[[#This Row],[nr]])=8,telefony[[#This Row],[nr]],"")</f>
        <v/>
      </c>
      <c r="V670" s="22" t="s">
        <v>1241</v>
      </c>
      <c r="W670" s="9">
        <v>0</v>
      </c>
    </row>
    <row r="671" spans="1:23" x14ac:dyDescent="0.3">
      <c r="A671" s="9" t="s">
        <v>584</v>
      </c>
      <c r="B671" s="1">
        <v>42927</v>
      </c>
      <c r="C671" s="2">
        <v>0.50376157407407407</v>
      </c>
      <c r="D671" s="2">
        <v>0.50907407407407412</v>
      </c>
      <c r="E671">
        <f>DAY(telefony[[#This Row],[data]])</f>
        <v>11</v>
      </c>
      <c r="F671">
        <f>IF(LEN(telefony[[#This Row],[nr]])=8,1,0)</f>
        <v>0</v>
      </c>
      <c r="G671">
        <f>IF(LEN(telefony[[#This Row],[nr]])=7,1,0)</f>
        <v>1</v>
      </c>
      <c r="H671" s="9">
        <f>IF(LEN(telefony[[#This Row],[nr]])&gt;=10,1,0)</f>
        <v>0</v>
      </c>
      <c r="I671" s="9" t="s">
        <v>845</v>
      </c>
      <c r="J671">
        <f>COUNTIF(telefony[nr],I671)</f>
        <v>1</v>
      </c>
      <c r="M671" t="str">
        <f>IF(LEN(telefony[[#This Row],[nr]])=7,telefony[[#This Row],[nr]],"")</f>
        <v>7743548</v>
      </c>
      <c r="N671" t="str">
        <f>IF(LEN(telefony[[#This Row],[nr]])=8,telefony[[#This Row],[nr]],"")</f>
        <v/>
      </c>
      <c r="V671" s="22" t="s">
        <v>1125</v>
      </c>
      <c r="W671" s="9">
        <v>0</v>
      </c>
    </row>
    <row r="672" spans="1:23" x14ac:dyDescent="0.3">
      <c r="A672" s="9" t="s">
        <v>585</v>
      </c>
      <c r="B672" s="1">
        <v>42927</v>
      </c>
      <c r="C672" s="2">
        <v>0.50866898148148143</v>
      </c>
      <c r="D672" s="2">
        <v>0.51324074074074078</v>
      </c>
      <c r="E672">
        <f>DAY(telefony[[#This Row],[data]])</f>
        <v>11</v>
      </c>
      <c r="F672">
        <f>IF(LEN(telefony[[#This Row],[nr]])=8,1,0)</f>
        <v>0</v>
      </c>
      <c r="G672">
        <f>IF(LEN(telefony[[#This Row],[nr]])=7,1,0)</f>
        <v>0</v>
      </c>
      <c r="H672" s="9">
        <f>IF(LEN(telefony[[#This Row],[nr]])&gt;=10,1,0)</f>
        <v>1</v>
      </c>
      <c r="I672" s="9" t="s">
        <v>1331</v>
      </c>
      <c r="J672">
        <f>COUNTIF(telefony[nr],I672)</f>
        <v>1</v>
      </c>
      <c r="M672" t="str">
        <f>IF(LEN(telefony[[#This Row],[nr]])=7,telefony[[#This Row],[nr]],"")</f>
        <v/>
      </c>
      <c r="N672" t="str">
        <f>IF(LEN(telefony[[#This Row],[nr]])=8,telefony[[#This Row],[nr]],"")</f>
        <v/>
      </c>
      <c r="V672" s="22" t="s">
        <v>941</v>
      </c>
      <c r="W672" s="9">
        <v>0</v>
      </c>
    </row>
    <row r="673" spans="1:23" x14ac:dyDescent="0.3">
      <c r="A673" s="9" t="s">
        <v>20</v>
      </c>
      <c r="B673" s="1">
        <v>42927</v>
      </c>
      <c r="C673" s="2">
        <v>0.51282407407407404</v>
      </c>
      <c r="D673" s="2">
        <v>0.51666666666666672</v>
      </c>
      <c r="E673">
        <f>DAY(telefony[[#This Row],[data]])</f>
        <v>11</v>
      </c>
      <c r="F673">
        <f>IF(LEN(telefony[[#This Row],[nr]])=8,1,0)</f>
        <v>0</v>
      </c>
      <c r="G673">
        <f>IF(LEN(telefony[[#This Row],[nr]])=7,1,0)</f>
        <v>0</v>
      </c>
      <c r="H673" s="9">
        <f>IF(LEN(telefony[[#This Row],[nr]])&gt;=10,1,0)</f>
        <v>1</v>
      </c>
      <c r="I673" s="9" t="s">
        <v>1766</v>
      </c>
      <c r="J673">
        <f>COUNTIF(telefony[nr],I673)</f>
        <v>1</v>
      </c>
      <c r="M673" t="str">
        <f>IF(LEN(telefony[[#This Row],[nr]])=7,telefony[[#This Row],[nr]],"")</f>
        <v/>
      </c>
      <c r="N673" t="str">
        <f>IF(LEN(telefony[[#This Row],[nr]])=8,telefony[[#This Row],[nr]],"")</f>
        <v/>
      </c>
      <c r="V673" s="22" t="s">
        <v>826</v>
      </c>
      <c r="W673" s="9">
        <v>0</v>
      </c>
    </row>
    <row r="674" spans="1:23" x14ac:dyDescent="0.3">
      <c r="A674" s="9" t="s">
        <v>586</v>
      </c>
      <c r="B674" s="1">
        <v>42927</v>
      </c>
      <c r="C674" s="2">
        <v>0.51854166666666668</v>
      </c>
      <c r="D674" s="2">
        <v>0.52810185185185188</v>
      </c>
      <c r="E674">
        <f>DAY(telefony[[#This Row],[data]])</f>
        <v>11</v>
      </c>
      <c r="F674">
        <f>IF(LEN(telefony[[#This Row],[nr]])=8,1,0)</f>
        <v>0</v>
      </c>
      <c r="G674">
        <f>IF(LEN(telefony[[#This Row],[nr]])=7,1,0)</f>
        <v>1</v>
      </c>
      <c r="H674" s="9">
        <f>IF(LEN(telefony[[#This Row],[nr]])&gt;=10,1,0)</f>
        <v>0</v>
      </c>
      <c r="I674" s="9" t="s">
        <v>875</v>
      </c>
      <c r="J674">
        <f>COUNTIF(telefony[nr],I674)</f>
        <v>1</v>
      </c>
      <c r="M674" t="str">
        <f>IF(LEN(telefony[[#This Row],[nr]])=7,telefony[[#This Row],[nr]],"")</f>
        <v>5022247</v>
      </c>
      <c r="N674" t="str">
        <f>IF(LEN(telefony[[#This Row],[nr]])=8,telefony[[#This Row],[nr]],"")</f>
        <v/>
      </c>
      <c r="V674" s="22" t="s">
        <v>628</v>
      </c>
      <c r="W674" s="9">
        <v>0</v>
      </c>
    </row>
    <row r="675" spans="1:23" x14ac:dyDescent="0.3">
      <c r="A675" s="9" t="s">
        <v>587</v>
      </c>
      <c r="B675" s="1">
        <v>42927</v>
      </c>
      <c r="C675" s="2">
        <v>0.52399305555555553</v>
      </c>
      <c r="D675" s="2">
        <v>0.53120370370370373</v>
      </c>
      <c r="E675">
        <f>DAY(telefony[[#This Row],[data]])</f>
        <v>11</v>
      </c>
      <c r="F675">
        <f>IF(LEN(telefony[[#This Row],[nr]])=8,1,0)</f>
        <v>0</v>
      </c>
      <c r="G675">
        <f>IF(LEN(telefony[[#This Row],[nr]])=7,1,0)</f>
        <v>1</v>
      </c>
      <c r="H675" s="9">
        <f>IF(LEN(telefony[[#This Row],[nr]])&gt;=10,1,0)</f>
        <v>0</v>
      </c>
      <c r="I675" s="9" t="s">
        <v>132</v>
      </c>
      <c r="J675">
        <f>COUNTIF(telefony[nr],I675)</f>
        <v>1</v>
      </c>
      <c r="M675" t="str">
        <f>IF(LEN(telefony[[#This Row],[nr]])=7,telefony[[#This Row],[nr]],"")</f>
        <v>2920581</v>
      </c>
      <c r="N675" t="str">
        <f>IF(LEN(telefony[[#This Row],[nr]])=8,telefony[[#This Row],[nr]],"")</f>
        <v/>
      </c>
      <c r="V675" s="22" t="s">
        <v>345</v>
      </c>
      <c r="W675" s="9">
        <v>0</v>
      </c>
    </row>
    <row r="676" spans="1:23" x14ac:dyDescent="0.3">
      <c r="A676" s="9" t="s">
        <v>588</v>
      </c>
      <c r="B676" s="1">
        <v>42927</v>
      </c>
      <c r="C676" s="2">
        <v>0.52592592592592591</v>
      </c>
      <c r="D676" s="2">
        <v>0.53515046296296298</v>
      </c>
      <c r="E676">
        <f>DAY(telefony[[#This Row],[data]])</f>
        <v>11</v>
      </c>
      <c r="F676">
        <f>IF(LEN(telefony[[#This Row],[nr]])=8,1,0)</f>
        <v>0</v>
      </c>
      <c r="G676">
        <f>IF(LEN(telefony[[#This Row],[nr]])=7,1,0)</f>
        <v>1</v>
      </c>
      <c r="H676" s="9">
        <f>IF(LEN(telefony[[#This Row],[nr]])&gt;=10,1,0)</f>
        <v>0</v>
      </c>
      <c r="I676" s="9" t="s">
        <v>748</v>
      </c>
      <c r="J676">
        <f>COUNTIF(telefony[nr],I676)</f>
        <v>1</v>
      </c>
      <c r="M676" t="str">
        <f>IF(LEN(telefony[[#This Row],[nr]])=7,telefony[[#This Row],[nr]],"")</f>
        <v>7126980</v>
      </c>
      <c r="N676" t="str">
        <f>IF(LEN(telefony[[#This Row],[nr]])=8,telefony[[#This Row],[nr]],"")</f>
        <v/>
      </c>
      <c r="V676" s="22" t="s">
        <v>1043</v>
      </c>
      <c r="W676" s="9">
        <v>0</v>
      </c>
    </row>
    <row r="677" spans="1:23" x14ac:dyDescent="0.3">
      <c r="A677" s="9" t="s">
        <v>589</v>
      </c>
      <c r="B677" s="1">
        <v>42927</v>
      </c>
      <c r="C677" s="2">
        <v>0.53164351851851854</v>
      </c>
      <c r="D677" s="2">
        <v>0.53324074074074079</v>
      </c>
      <c r="E677">
        <f>DAY(telefony[[#This Row],[data]])</f>
        <v>11</v>
      </c>
      <c r="F677">
        <f>IF(LEN(telefony[[#This Row],[nr]])=8,1,0)</f>
        <v>1</v>
      </c>
      <c r="G677">
        <f>IF(LEN(telefony[[#This Row],[nr]])=7,1,0)</f>
        <v>0</v>
      </c>
      <c r="H677" s="9">
        <f>IF(LEN(telefony[[#This Row],[nr]])&gt;=10,1,0)</f>
        <v>0</v>
      </c>
      <c r="I677" s="9" t="s">
        <v>23</v>
      </c>
      <c r="J677">
        <f>COUNTIF(telefony[nr],I677)</f>
        <v>1</v>
      </c>
      <c r="M677" t="str">
        <f>IF(LEN(telefony[[#This Row],[nr]])=7,telefony[[#This Row],[nr]],"")</f>
        <v/>
      </c>
      <c r="N677" t="str">
        <f>IF(LEN(telefony[[#This Row],[nr]])=8,telefony[[#This Row],[nr]],"")</f>
        <v>54006070</v>
      </c>
      <c r="V677" s="22" t="s">
        <v>923</v>
      </c>
      <c r="W677" s="9">
        <v>0</v>
      </c>
    </row>
    <row r="678" spans="1:23" x14ac:dyDescent="0.3">
      <c r="A678" s="9" t="s">
        <v>590</v>
      </c>
      <c r="B678" s="1">
        <v>42927</v>
      </c>
      <c r="C678" s="2">
        <v>0.53401620370370373</v>
      </c>
      <c r="D678" s="2">
        <v>0.54462962962962957</v>
      </c>
      <c r="E678">
        <f>DAY(telefony[[#This Row],[data]])</f>
        <v>11</v>
      </c>
      <c r="F678">
        <f>IF(LEN(telefony[[#This Row],[nr]])=8,1,0)</f>
        <v>0</v>
      </c>
      <c r="G678">
        <f>IF(LEN(telefony[[#This Row],[nr]])=7,1,0)</f>
        <v>1</v>
      </c>
      <c r="H678" s="9">
        <f>IF(LEN(telefony[[#This Row],[nr]])&gt;=10,1,0)</f>
        <v>0</v>
      </c>
      <c r="I678" s="9" t="s">
        <v>1001</v>
      </c>
      <c r="J678">
        <f>COUNTIF(telefony[nr],I678)</f>
        <v>1</v>
      </c>
      <c r="M678" t="str">
        <f>IF(LEN(telefony[[#This Row],[nr]])=7,telefony[[#This Row],[nr]],"")</f>
        <v>8672651</v>
      </c>
      <c r="N678" t="str">
        <f>IF(LEN(telefony[[#This Row],[nr]])=8,telefony[[#This Row],[nr]],"")</f>
        <v/>
      </c>
      <c r="V678" s="22" t="s">
        <v>455</v>
      </c>
      <c r="W678" s="9">
        <v>0</v>
      </c>
    </row>
    <row r="679" spans="1:23" x14ac:dyDescent="0.3">
      <c r="A679" s="9" t="s">
        <v>591</v>
      </c>
      <c r="B679" s="1">
        <v>42927</v>
      </c>
      <c r="C679" s="2">
        <v>0.53920138888888891</v>
      </c>
      <c r="D679" s="2">
        <v>0.54092592592592592</v>
      </c>
      <c r="E679">
        <f>DAY(telefony[[#This Row],[data]])</f>
        <v>11</v>
      </c>
      <c r="F679">
        <f>IF(LEN(telefony[[#This Row],[nr]])=8,1,0)</f>
        <v>1</v>
      </c>
      <c r="G679">
        <f>IF(LEN(telefony[[#This Row],[nr]])=7,1,0)</f>
        <v>0</v>
      </c>
      <c r="H679" s="9">
        <f>IF(LEN(telefony[[#This Row],[nr]])&gt;=10,1,0)</f>
        <v>0</v>
      </c>
      <c r="I679" s="9" t="s">
        <v>930</v>
      </c>
      <c r="J679">
        <f>COUNTIF(telefony[nr],I679)</f>
        <v>1</v>
      </c>
      <c r="M679" t="str">
        <f>IF(LEN(telefony[[#This Row],[nr]])=7,telefony[[#This Row],[nr]],"")</f>
        <v/>
      </c>
      <c r="N679" t="str">
        <f>IF(LEN(telefony[[#This Row],[nr]])=8,telefony[[#This Row],[nr]],"")</f>
        <v>54136845</v>
      </c>
      <c r="V679" s="22" t="s">
        <v>767</v>
      </c>
      <c r="W679" s="9">
        <v>0</v>
      </c>
    </row>
    <row r="680" spans="1:23" x14ac:dyDescent="0.3">
      <c r="A680" s="9" t="s">
        <v>592</v>
      </c>
      <c r="B680" s="1">
        <v>42927</v>
      </c>
      <c r="C680" s="2">
        <v>0.53920138888888891</v>
      </c>
      <c r="D680" s="2">
        <v>0.55046296296296293</v>
      </c>
      <c r="E680">
        <f>DAY(telefony[[#This Row],[data]])</f>
        <v>11</v>
      </c>
      <c r="F680">
        <f>IF(LEN(telefony[[#This Row],[nr]])=8,1,0)</f>
        <v>0</v>
      </c>
      <c r="G680">
        <f>IF(LEN(telefony[[#This Row],[nr]])=7,1,0)</f>
        <v>1</v>
      </c>
      <c r="H680" s="9">
        <f>IF(LEN(telefony[[#This Row],[nr]])&gt;=10,1,0)</f>
        <v>0</v>
      </c>
      <c r="I680" s="9" t="s">
        <v>16</v>
      </c>
      <c r="J680">
        <f>COUNTIF(telefony[nr],I680)</f>
        <v>1</v>
      </c>
      <c r="M680" t="str">
        <f>IF(LEN(telefony[[#This Row],[nr]])=7,telefony[[#This Row],[nr]],"")</f>
        <v>5223970</v>
      </c>
      <c r="N680" t="str">
        <f>IF(LEN(telefony[[#This Row],[nr]])=8,telefony[[#This Row],[nr]],"")</f>
        <v/>
      </c>
      <c r="V680" s="22" t="s">
        <v>897</v>
      </c>
      <c r="W680" s="9">
        <v>0</v>
      </c>
    </row>
    <row r="681" spans="1:23" x14ac:dyDescent="0.3">
      <c r="A681" s="9" t="s">
        <v>495</v>
      </c>
      <c r="B681" s="1">
        <v>42927</v>
      </c>
      <c r="C681" s="2">
        <v>0.53950231481481481</v>
      </c>
      <c r="D681" s="2">
        <v>0.55071759259259256</v>
      </c>
      <c r="E681">
        <f>DAY(telefony[[#This Row],[data]])</f>
        <v>11</v>
      </c>
      <c r="F681">
        <f>IF(LEN(telefony[[#This Row],[nr]])=8,1,0)</f>
        <v>0</v>
      </c>
      <c r="G681">
        <f>IF(LEN(telefony[[#This Row],[nr]])=7,1,0)</f>
        <v>1</v>
      </c>
      <c r="H681" s="9">
        <f>IF(LEN(telefony[[#This Row],[nr]])&gt;=10,1,0)</f>
        <v>0</v>
      </c>
      <c r="I681" s="9" t="s">
        <v>1013</v>
      </c>
      <c r="J681">
        <f>COUNTIF(telefony[nr],I681)</f>
        <v>1</v>
      </c>
      <c r="M681" t="str">
        <f>IF(LEN(telefony[[#This Row],[nr]])=7,telefony[[#This Row],[nr]],"")</f>
        <v>4264808</v>
      </c>
      <c r="N681" t="str">
        <f>IF(LEN(telefony[[#This Row],[nr]])=8,telefony[[#This Row],[nr]],"")</f>
        <v/>
      </c>
      <c r="V681" s="22" t="s">
        <v>97</v>
      </c>
      <c r="W681" s="9">
        <v>0</v>
      </c>
    </row>
    <row r="682" spans="1:23" x14ac:dyDescent="0.3">
      <c r="A682" s="9" t="s">
        <v>593</v>
      </c>
      <c r="B682" s="1">
        <v>42927</v>
      </c>
      <c r="C682" s="2">
        <v>0.539525462962963</v>
      </c>
      <c r="D682" s="2">
        <v>0.54025462962962967</v>
      </c>
      <c r="E682">
        <f>DAY(telefony[[#This Row],[data]])</f>
        <v>11</v>
      </c>
      <c r="F682">
        <f>IF(LEN(telefony[[#This Row],[nr]])=8,1,0)</f>
        <v>0</v>
      </c>
      <c r="G682">
        <f>IF(LEN(telefony[[#This Row],[nr]])=7,1,0)</f>
        <v>1</v>
      </c>
      <c r="H682" s="9">
        <f>IF(LEN(telefony[[#This Row],[nr]])&gt;=10,1,0)</f>
        <v>0</v>
      </c>
      <c r="I682" s="9" t="s">
        <v>783</v>
      </c>
      <c r="J682">
        <f>COUNTIF(telefony[nr],I682)</f>
        <v>1</v>
      </c>
      <c r="M682" t="str">
        <f>IF(LEN(telefony[[#This Row],[nr]])=7,telefony[[#This Row],[nr]],"")</f>
        <v>5790304</v>
      </c>
      <c r="N682" t="str">
        <f>IF(LEN(telefony[[#This Row],[nr]])=8,telefony[[#This Row],[nr]],"")</f>
        <v/>
      </c>
      <c r="V682" s="22" t="s">
        <v>1367</v>
      </c>
      <c r="W682" s="9">
        <v>0</v>
      </c>
    </row>
    <row r="683" spans="1:23" x14ac:dyDescent="0.3">
      <c r="A683" s="9" t="s">
        <v>44</v>
      </c>
      <c r="B683" s="1">
        <v>42927</v>
      </c>
      <c r="C683" s="2">
        <v>0.54137731481481477</v>
      </c>
      <c r="D683" s="2">
        <v>0.54577546296296298</v>
      </c>
      <c r="E683">
        <f>DAY(telefony[[#This Row],[data]])</f>
        <v>11</v>
      </c>
      <c r="F683">
        <f>IF(LEN(telefony[[#This Row],[nr]])=8,1,0)</f>
        <v>1</v>
      </c>
      <c r="G683">
        <f>IF(LEN(telefony[[#This Row],[nr]])=7,1,0)</f>
        <v>0</v>
      </c>
      <c r="H683" s="9">
        <f>IF(LEN(telefony[[#This Row],[nr]])&gt;=10,1,0)</f>
        <v>0</v>
      </c>
      <c r="I683" s="9" t="s">
        <v>297</v>
      </c>
      <c r="J683">
        <f>COUNTIF(telefony[nr],I683)</f>
        <v>1</v>
      </c>
      <c r="M683" t="str">
        <f>IF(LEN(telefony[[#This Row],[nr]])=7,telefony[[#This Row],[nr]],"")</f>
        <v/>
      </c>
      <c r="N683" t="str">
        <f>IF(LEN(telefony[[#This Row],[nr]])=8,telefony[[#This Row],[nr]],"")</f>
        <v>13484133</v>
      </c>
      <c r="V683" s="22" t="s">
        <v>113</v>
      </c>
      <c r="W683" s="9">
        <v>0</v>
      </c>
    </row>
    <row r="684" spans="1:23" x14ac:dyDescent="0.3">
      <c r="A684" s="9" t="s">
        <v>594</v>
      </c>
      <c r="B684" s="1">
        <v>42927</v>
      </c>
      <c r="C684" s="2">
        <v>0.54408564814814819</v>
      </c>
      <c r="D684" s="2">
        <v>0.55355324074074075</v>
      </c>
      <c r="E684">
        <f>DAY(telefony[[#This Row],[data]])</f>
        <v>11</v>
      </c>
      <c r="F684">
        <f>IF(LEN(telefony[[#This Row],[nr]])=8,1,0)</f>
        <v>0</v>
      </c>
      <c r="G684">
        <f>IF(LEN(telefony[[#This Row],[nr]])=7,1,0)</f>
        <v>1</v>
      </c>
      <c r="H684" s="9">
        <f>IF(LEN(telefony[[#This Row],[nr]])&gt;=10,1,0)</f>
        <v>0</v>
      </c>
      <c r="I684" s="9" t="s">
        <v>841</v>
      </c>
      <c r="J684">
        <f>COUNTIF(telefony[nr],I684)</f>
        <v>1</v>
      </c>
      <c r="M684" t="str">
        <f>IF(LEN(telefony[[#This Row],[nr]])=7,telefony[[#This Row],[nr]],"")</f>
        <v>6269166</v>
      </c>
      <c r="N684" t="str">
        <f>IF(LEN(telefony[[#This Row],[nr]])=8,telefony[[#This Row],[nr]],"")</f>
        <v/>
      </c>
      <c r="V684" s="22" t="s">
        <v>7</v>
      </c>
      <c r="W684" s="9">
        <v>0</v>
      </c>
    </row>
    <row r="685" spans="1:23" x14ac:dyDescent="0.3">
      <c r="A685" s="9" t="s">
        <v>595</v>
      </c>
      <c r="B685" s="1">
        <v>42927</v>
      </c>
      <c r="C685" s="2">
        <v>0.54431712962962964</v>
      </c>
      <c r="D685" s="2">
        <v>0.54921296296296296</v>
      </c>
      <c r="E685">
        <f>DAY(telefony[[#This Row],[data]])</f>
        <v>11</v>
      </c>
      <c r="F685">
        <f>IF(LEN(telefony[[#This Row],[nr]])=8,1,0)</f>
        <v>0</v>
      </c>
      <c r="G685">
        <f>IF(LEN(telefony[[#This Row],[nr]])=7,1,0)</f>
        <v>1</v>
      </c>
      <c r="H685" s="9">
        <f>IF(LEN(telefony[[#This Row],[nr]])&gt;=10,1,0)</f>
        <v>0</v>
      </c>
      <c r="I685" s="9" t="s">
        <v>247</v>
      </c>
      <c r="J685">
        <f>COUNTIF(telefony[nr],I685)</f>
        <v>1</v>
      </c>
      <c r="M685" t="str">
        <f>IF(LEN(telefony[[#This Row],[nr]])=7,telefony[[#This Row],[nr]],"")</f>
        <v>5089019</v>
      </c>
      <c r="N685" t="str">
        <f>IF(LEN(telefony[[#This Row],[nr]])=8,telefony[[#This Row],[nr]],"")</f>
        <v/>
      </c>
      <c r="V685" s="22" t="s">
        <v>1799</v>
      </c>
      <c r="W685" s="9">
        <v>0</v>
      </c>
    </row>
    <row r="686" spans="1:23" x14ac:dyDescent="0.3">
      <c r="A686" s="9" t="s">
        <v>596</v>
      </c>
      <c r="B686" s="1">
        <v>42927</v>
      </c>
      <c r="C686" s="2">
        <v>0.54797453703703702</v>
      </c>
      <c r="D686" s="2">
        <v>0.55550925925925931</v>
      </c>
      <c r="E686">
        <f>DAY(telefony[[#This Row],[data]])</f>
        <v>11</v>
      </c>
      <c r="F686">
        <f>IF(LEN(telefony[[#This Row],[nr]])=8,1,0)</f>
        <v>0</v>
      </c>
      <c r="G686">
        <f>IF(LEN(telefony[[#This Row],[nr]])=7,1,0)</f>
        <v>1</v>
      </c>
      <c r="H686" s="9">
        <f>IF(LEN(telefony[[#This Row],[nr]])&gt;=10,1,0)</f>
        <v>0</v>
      </c>
      <c r="I686" s="9" t="s">
        <v>1207</v>
      </c>
      <c r="J686">
        <f>COUNTIF(telefony[nr],I686)</f>
        <v>1</v>
      </c>
      <c r="M686" t="str">
        <f>IF(LEN(telefony[[#This Row],[nr]])=7,telefony[[#This Row],[nr]],"")</f>
        <v>6994188</v>
      </c>
      <c r="N686" t="str">
        <f>IF(LEN(telefony[[#This Row],[nr]])=8,telefony[[#This Row],[nr]],"")</f>
        <v/>
      </c>
      <c r="V686" s="22" t="s">
        <v>495</v>
      </c>
      <c r="W686" s="9">
        <v>0</v>
      </c>
    </row>
    <row r="687" spans="1:23" x14ac:dyDescent="0.3">
      <c r="A687" s="9" t="s">
        <v>597</v>
      </c>
      <c r="B687" s="1">
        <v>42927</v>
      </c>
      <c r="C687" s="2">
        <v>0.55070601851851853</v>
      </c>
      <c r="D687" s="2">
        <v>0.55662037037037038</v>
      </c>
      <c r="E687">
        <f>DAY(telefony[[#This Row],[data]])</f>
        <v>11</v>
      </c>
      <c r="F687">
        <f>IF(LEN(telefony[[#This Row],[nr]])=8,1,0)</f>
        <v>1</v>
      </c>
      <c r="G687">
        <f>IF(LEN(telefony[[#This Row],[nr]])=7,1,0)</f>
        <v>0</v>
      </c>
      <c r="H687" s="9">
        <f>IF(LEN(telefony[[#This Row],[nr]])&gt;=10,1,0)</f>
        <v>0</v>
      </c>
      <c r="I687" s="9" t="s">
        <v>681</v>
      </c>
      <c r="J687">
        <f>COUNTIF(telefony[nr],I687)</f>
        <v>1</v>
      </c>
      <c r="M687" t="str">
        <f>IF(LEN(telefony[[#This Row],[nr]])=7,telefony[[#This Row],[nr]],"")</f>
        <v/>
      </c>
      <c r="N687" t="str">
        <f>IF(LEN(telefony[[#This Row],[nr]])=8,telefony[[#This Row],[nr]],"")</f>
        <v>16883712</v>
      </c>
      <c r="V687" s="22" t="s">
        <v>1399</v>
      </c>
      <c r="W687" s="9">
        <v>0</v>
      </c>
    </row>
    <row r="688" spans="1:23" x14ac:dyDescent="0.3">
      <c r="A688" s="9" t="s">
        <v>598</v>
      </c>
      <c r="B688" s="1">
        <v>42927</v>
      </c>
      <c r="C688" s="2">
        <v>0.55374999999999996</v>
      </c>
      <c r="D688" s="2">
        <v>0.56312499999999999</v>
      </c>
      <c r="E688">
        <f>DAY(telefony[[#This Row],[data]])</f>
        <v>11</v>
      </c>
      <c r="F688">
        <f>IF(LEN(telefony[[#This Row],[nr]])=8,1,0)</f>
        <v>0</v>
      </c>
      <c r="G688">
        <f>IF(LEN(telefony[[#This Row],[nr]])=7,1,0)</f>
        <v>1</v>
      </c>
      <c r="H688" s="9">
        <f>IF(LEN(telefony[[#This Row],[nr]])&gt;=10,1,0)</f>
        <v>0</v>
      </c>
      <c r="I688" s="9" t="s">
        <v>674</v>
      </c>
      <c r="J688">
        <f>COUNTIF(telefony[nr],I688)</f>
        <v>1</v>
      </c>
      <c r="M688" t="str">
        <f>IF(LEN(telefony[[#This Row],[nr]])=7,telefony[[#This Row],[nr]],"")</f>
        <v>2781512</v>
      </c>
      <c r="N688" t="str">
        <f>IF(LEN(telefony[[#This Row],[nr]])=8,telefony[[#This Row],[nr]],"")</f>
        <v/>
      </c>
      <c r="V688" s="22" t="s">
        <v>259</v>
      </c>
      <c r="W688" s="9">
        <v>0</v>
      </c>
    </row>
    <row r="689" spans="1:23" x14ac:dyDescent="0.3">
      <c r="A689" s="9" t="s">
        <v>599</v>
      </c>
      <c r="B689" s="1">
        <v>42927</v>
      </c>
      <c r="C689" s="2">
        <v>0.554224537037037</v>
      </c>
      <c r="D689" s="2">
        <v>0.56221064814814814</v>
      </c>
      <c r="E689">
        <f>DAY(telefony[[#This Row],[data]])</f>
        <v>11</v>
      </c>
      <c r="F689">
        <f>IF(LEN(telefony[[#This Row],[nr]])=8,1,0)</f>
        <v>0</v>
      </c>
      <c r="G689">
        <f>IF(LEN(telefony[[#This Row],[nr]])=7,1,0)</f>
        <v>1</v>
      </c>
      <c r="H689" s="9">
        <f>IF(LEN(telefony[[#This Row],[nr]])&gt;=10,1,0)</f>
        <v>0</v>
      </c>
      <c r="I689" s="9" t="s">
        <v>1554</v>
      </c>
      <c r="J689">
        <f>COUNTIF(telefony[nr],I689)</f>
        <v>1</v>
      </c>
      <c r="M689" t="str">
        <f>IF(LEN(telefony[[#This Row],[nr]])=7,telefony[[#This Row],[nr]],"")</f>
        <v>4273704</v>
      </c>
      <c r="N689" t="str">
        <f>IF(LEN(telefony[[#This Row],[nr]])=8,telefony[[#This Row],[nr]],"")</f>
        <v/>
      </c>
      <c r="V689" s="22" t="s">
        <v>599</v>
      </c>
      <c r="W689" s="9">
        <v>0</v>
      </c>
    </row>
    <row r="690" spans="1:23" x14ac:dyDescent="0.3">
      <c r="A690" s="9" t="s">
        <v>600</v>
      </c>
      <c r="B690" s="1">
        <v>42927</v>
      </c>
      <c r="C690" s="2">
        <v>0.55982638888888892</v>
      </c>
      <c r="D690" s="2">
        <v>0.56802083333333331</v>
      </c>
      <c r="E690">
        <f>DAY(telefony[[#This Row],[data]])</f>
        <v>11</v>
      </c>
      <c r="F690">
        <f>IF(LEN(telefony[[#This Row],[nr]])=8,1,0)</f>
        <v>0</v>
      </c>
      <c r="G690">
        <f>IF(LEN(telefony[[#This Row],[nr]])=7,1,0)</f>
        <v>1</v>
      </c>
      <c r="H690" s="9">
        <f>IF(LEN(telefony[[#This Row],[nr]])&gt;=10,1,0)</f>
        <v>0</v>
      </c>
      <c r="I690" s="9" t="s">
        <v>1587</v>
      </c>
      <c r="J690">
        <f>COUNTIF(telefony[nr],I690)</f>
        <v>1</v>
      </c>
      <c r="M690" t="str">
        <f>IF(LEN(telefony[[#This Row],[nr]])=7,telefony[[#This Row],[nr]],"")</f>
        <v>3707498</v>
      </c>
      <c r="N690" t="str">
        <f>IF(LEN(telefony[[#This Row],[nr]])=8,telefony[[#This Row],[nr]],"")</f>
        <v/>
      </c>
      <c r="V690" s="22" t="s">
        <v>67</v>
      </c>
      <c r="W690" s="9">
        <v>0</v>
      </c>
    </row>
    <row r="691" spans="1:23" x14ac:dyDescent="0.3">
      <c r="A691" s="9" t="s">
        <v>222</v>
      </c>
      <c r="B691" s="1">
        <v>42927</v>
      </c>
      <c r="C691" s="2">
        <v>0.56560185185185186</v>
      </c>
      <c r="D691" s="2">
        <v>0.56677083333333333</v>
      </c>
      <c r="E691">
        <f>DAY(telefony[[#This Row],[data]])</f>
        <v>11</v>
      </c>
      <c r="F691">
        <f>IF(LEN(telefony[[#This Row],[nr]])=8,1,0)</f>
        <v>0</v>
      </c>
      <c r="G691">
        <f>IF(LEN(telefony[[#This Row],[nr]])=7,1,0)</f>
        <v>1</v>
      </c>
      <c r="H691" s="9">
        <f>IF(LEN(telefony[[#This Row],[nr]])&gt;=10,1,0)</f>
        <v>0</v>
      </c>
      <c r="I691" s="9" t="s">
        <v>1079</v>
      </c>
      <c r="J691">
        <f>COUNTIF(telefony[nr],I691)</f>
        <v>1</v>
      </c>
      <c r="M691" t="str">
        <f>IF(LEN(telefony[[#This Row],[nr]])=7,telefony[[#This Row],[nr]],"")</f>
        <v>3407358</v>
      </c>
      <c r="N691" t="str">
        <f>IF(LEN(telefony[[#This Row],[nr]])=8,telefony[[#This Row],[nr]],"")</f>
        <v/>
      </c>
      <c r="V691" s="22" t="s">
        <v>788</v>
      </c>
      <c r="W691" s="9">
        <v>0</v>
      </c>
    </row>
    <row r="692" spans="1:23" x14ac:dyDescent="0.3">
      <c r="A692" s="9" t="s">
        <v>601</v>
      </c>
      <c r="B692" s="1">
        <v>42927</v>
      </c>
      <c r="C692" s="2">
        <v>0.56940972222222219</v>
      </c>
      <c r="D692" s="2">
        <v>0.57149305555555552</v>
      </c>
      <c r="E692">
        <f>DAY(telefony[[#This Row],[data]])</f>
        <v>11</v>
      </c>
      <c r="F692">
        <f>IF(LEN(telefony[[#This Row],[nr]])=8,1,0)</f>
        <v>0</v>
      </c>
      <c r="G692">
        <f>IF(LEN(telefony[[#This Row],[nr]])=7,1,0)</f>
        <v>1</v>
      </c>
      <c r="H692" s="9">
        <f>IF(LEN(telefony[[#This Row],[nr]])&gt;=10,1,0)</f>
        <v>0</v>
      </c>
      <c r="I692" s="9" t="s">
        <v>772</v>
      </c>
      <c r="J692">
        <f>COUNTIF(telefony[nr],I692)</f>
        <v>1</v>
      </c>
      <c r="M692" t="str">
        <f>IF(LEN(telefony[[#This Row],[nr]])=7,telefony[[#This Row],[nr]],"")</f>
        <v>5251861</v>
      </c>
      <c r="N692" t="str">
        <f>IF(LEN(telefony[[#This Row],[nr]])=8,telefony[[#This Row],[nr]],"")</f>
        <v/>
      </c>
      <c r="V692" s="22" t="s">
        <v>325</v>
      </c>
      <c r="W692" s="9">
        <v>0</v>
      </c>
    </row>
    <row r="693" spans="1:23" x14ac:dyDescent="0.3">
      <c r="A693" s="9" t="s">
        <v>602</v>
      </c>
      <c r="B693" s="1">
        <v>42927</v>
      </c>
      <c r="C693" s="2">
        <v>0.57185185185185183</v>
      </c>
      <c r="D693" s="2">
        <v>0.58304398148148151</v>
      </c>
      <c r="E693">
        <f>DAY(telefony[[#This Row],[data]])</f>
        <v>11</v>
      </c>
      <c r="F693">
        <f>IF(LEN(telefony[[#This Row],[nr]])=8,1,0)</f>
        <v>0</v>
      </c>
      <c r="G693">
        <f>IF(LEN(telefony[[#This Row],[nr]])=7,1,0)</f>
        <v>1</v>
      </c>
      <c r="H693" s="9">
        <f>IF(LEN(telefony[[#This Row],[nr]])&gt;=10,1,0)</f>
        <v>0</v>
      </c>
      <c r="I693" s="9" t="s">
        <v>1562</v>
      </c>
      <c r="J693">
        <f>COUNTIF(telefony[nr],I693)</f>
        <v>1</v>
      </c>
      <c r="M693" t="str">
        <f>IF(LEN(telefony[[#This Row],[nr]])=7,telefony[[#This Row],[nr]],"")</f>
        <v>7473070</v>
      </c>
      <c r="N693" t="str">
        <f>IF(LEN(telefony[[#This Row],[nr]])=8,telefony[[#This Row],[nr]],"")</f>
        <v/>
      </c>
      <c r="V693" s="22" t="s">
        <v>1333</v>
      </c>
      <c r="W693" s="9">
        <v>0</v>
      </c>
    </row>
    <row r="694" spans="1:23" x14ac:dyDescent="0.3">
      <c r="A694" s="9" t="s">
        <v>603</v>
      </c>
      <c r="B694" s="1">
        <v>42927</v>
      </c>
      <c r="C694" s="2">
        <v>0.57592592592592595</v>
      </c>
      <c r="D694" s="2">
        <v>0.58302083333333332</v>
      </c>
      <c r="E694">
        <f>DAY(telefony[[#This Row],[data]])</f>
        <v>11</v>
      </c>
      <c r="F694">
        <f>IF(LEN(telefony[[#This Row],[nr]])=8,1,0)</f>
        <v>0</v>
      </c>
      <c r="G694">
        <f>IF(LEN(telefony[[#This Row],[nr]])=7,1,0)</f>
        <v>1</v>
      </c>
      <c r="H694" s="9">
        <f>IF(LEN(telefony[[#This Row],[nr]])&gt;=10,1,0)</f>
        <v>0</v>
      </c>
      <c r="I694" s="9" t="s">
        <v>363</v>
      </c>
      <c r="J694">
        <f>COUNTIF(telefony[nr],I694)</f>
        <v>1</v>
      </c>
      <c r="M694" t="str">
        <f>IF(LEN(telefony[[#This Row],[nr]])=7,telefony[[#This Row],[nr]],"")</f>
        <v>3596504</v>
      </c>
      <c r="N694" t="str">
        <f>IF(LEN(telefony[[#This Row],[nr]])=8,telefony[[#This Row],[nr]],"")</f>
        <v/>
      </c>
      <c r="V694" s="22" t="s">
        <v>1363</v>
      </c>
      <c r="W694" s="9">
        <v>0</v>
      </c>
    </row>
    <row r="695" spans="1:23" x14ac:dyDescent="0.3">
      <c r="A695" s="9" t="s">
        <v>604</v>
      </c>
      <c r="B695" s="1">
        <v>42927</v>
      </c>
      <c r="C695" s="2">
        <v>0.57593749999999999</v>
      </c>
      <c r="D695" s="2">
        <v>0.58310185185185182</v>
      </c>
      <c r="E695">
        <f>DAY(telefony[[#This Row],[data]])</f>
        <v>11</v>
      </c>
      <c r="F695">
        <f>IF(LEN(telefony[[#This Row],[nr]])=8,1,0)</f>
        <v>0</v>
      </c>
      <c r="G695">
        <f>IF(LEN(telefony[[#This Row],[nr]])=7,1,0)</f>
        <v>1</v>
      </c>
      <c r="H695" s="9">
        <f>IF(LEN(telefony[[#This Row],[nr]])&gt;=10,1,0)</f>
        <v>0</v>
      </c>
      <c r="I695" s="9" t="s">
        <v>390</v>
      </c>
      <c r="J695">
        <f>COUNTIF(telefony[nr],I695)</f>
        <v>1</v>
      </c>
      <c r="M695" t="str">
        <f>IF(LEN(telefony[[#This Row],[nr]])=7,telefony[[#This Row],[nr]],"")</f>
        <v>9620982</v>
      </c>
      <c r="N695" t="str">
        <f>IF(LEN(telefony[[#This Row],[nr]])=8,telefony[[#This Row],[nr]],"")</f>
        <v/>
      </c>
      <c r="V695" s="22" t="s">
        <v>714</v>
      </c>
      <c r="W695" s="9">
        <v>0</v>
      </c>
    </row>
    <row r="696" spans="1:23" x14ac:dyDescent="0.3">
      <c r="A696" s="9" t="s">
        <v>115</v>
      </c>
      <c r="B696" s="1">
        <v>42927</v>
      </c>
      <c r="C696" s="2">
        <v>0.57939814814814816</v>
      </c>
      <c r="D696" s="2">
        <v>0.5795717592592593</v>
      </c>
      <c r="E696">
        <f>DAY(telefony[[#This Row],[data]])</f>
        <v>11</v>
      </c>
      <c r="F696">
        <f>IF(LEN(telefony[[#This Row],[nr]])=8,1,0)</f>
        <v>1</v>
      </c>
      <c r="G696">
        <f>IF(LEN(telefony[[#This Row],[nr]])=7,1,0)</f>
        <v>0</v>
      </c>
      <c r="H696" s="9">
        <f>IF(LEN(telefony[[#This Row],[nr]])&gt;=10,1,0)</f>
        <v>0</v>
      </c>
      <c r="I696" s="9" t="s">
        <v>696</v>
      </c>
      <c r="J696">
        <f>COUNTIF(telefony[nr],I696)</f>
        <v>1</v>
      </c>
      <c r="M696" t="str">
        <f>IF(LEN(telefony[[#This Row],[nr]])=7,telefony[[#This Row],[nr]],"")</f>
        <v/>
      </c>
      <c r="N696" t="str">
        <f>IF(LEN(telefony[[#This Row],[nr]])=8,telefony[[#This Row],[nr]],"")</f>
        <v>93696449</v>
      </c>
      <c r="V696" s="22" t="s">
        <v>1123</v>
      </c>
      <c r="W696" s="9">
        <v>0</v>
      </c>
    </row>
    <row r="697" spans="1:23" x14ac:dyDescent="0.3">
      <c r="A697" s="9" t="s">
        <v>605</v>
      </c>
      <c r="B697" s="1">
        <v>42927</v>
      </c>
      <c r="C697" s="2">
        <v>0.5823842592592593</v>
      </c>
      <c r="D697" s="2">
        <v>0.58479166666666671</v>
      </c>
      <c r="E697">
        <f>DAY(telefony[[#This Row],[data]])</f>
        <v>11</v>
      </c>
      <c r="F697">
        <f>IF(LEN(telefony[[#This Row],[nr]])=8,1,0)</f>
        <v>0</v>
      </c>
      <c r="G697">
        <f>IF(LEN(telefony[[#This Row],[nr]])=7,1,0)</f>
        <v>1</v>
      </c>
      <c r="H697" s="9">
        <f>IF(LEN(telefony[[#This Row],[nr]])&gt;=10,1,0)</f>
        <v>0</v>
      </c>
      <c r="I697" s="9" t="s">
        <v>832</v>
      </c>
      <c r="J697">
        <f>COUNTIF(telefony[nr],I697)</f>
        <v>1</v>
      </c>
      <c r="M697" t="str">
        <f>IF(LEN(telefony[[#This Row],[nr]])=7,telefony[[#This Row],[nr]],"")</f>
        <v>6833658</v>
      </c>
      <c r="N697" t="str">
        <f>IF(LEN(telefony[[#This Row],[nr]])=8,telefony[[#This Row],[nr]],"")</f>
        <v/>
      </c>
      <c r="V697" s="22" t="s">
        <v>1285</v>
      </c>
      <c r="W697" s="9">
        <v>0</v>
      </c>
    </row>
    <row r="698" spans="1:23" x14ac:dyDescent="0.3">
      <c r="A698" s="9" t="s">
        <v>606</v>
      </c>
      <c r="B698" s="1">
        <v>42927</v>
      </c>
      <c r="C698" s="2">
        <v>0.58656249999999999</v>
      </c>
      <c r="D698" s="2">
        <v>0.59008101851851846</v>
      </c>
      <c r="E698">
        <f>DAY(telefony[[#This Row],[data]])</f>
        <v>11</v>
      </c>
      <c r="F698">
        <f>IF(LEN(telefony[[#This Row],[nr]])=8,1,0)</f>
        <v>1</v>
      </c>
      <c r="G698">
        <f>IF(LEN(telefony[[#This Row],[nr]])=7,1,0)</f>
        <v>0</v>
      </c>
      <c r="H698" s="9">
        <f>IF(LEN(telefony[[#This Row],[nr]])&gt;=10,1,0)</f>
        <v>0</v>
      </c>
      <c r="I698" s="9" t="s">
        <v>1811</v>
      </c>
      <c r="J698">
        <f>COUNTIF(telefony[nr],I698)</f>
        <v>1</v>
      </c>
      <c r="M698" t="str">
        <f>IF(LEN(telefony[[#This Row],[nr]])=7,telefony[[#This Row],[nr]],"")</f>
        <v/>
      </c>
      <c r="N698" t="str">
        <f>IF(LEN(telefony[[#This Row],[nr]])=8,telefony[[#This Row],[nr]],"")</f>
        <v>85422307</v>
      </c>
      <c r="V698" s="22" t="s">
        <v>1157</v>
      </c>
      <c r="W698" s="9">
        <v>0</v>
      </c>
    </row>
    <row r="699" spans="1:23" x14ac:dyDescent="0.3">
      <c r="A699" s="9" t="s">
        <v>607</v>
      </c>
      <c r="B699" s="1">
        <v>42927</v>
      </c>
      <c r="C699" s="2">
        <v>0.58711805555555552</v>
      </c>
      <c r="D699" s="2">
        <v>0.59739583333333335</v>
      </c>
      <c r="E699">
        <f>DAY(telefony[[#This Row],[data]])</f>
        <v>11</v>
      </c>
      <c r="F699">
        <f>IF(LEN(telefony[[#This Row],[nr]])=8,1,0)</f>
        <v>0</v>
      </c>
      <c r="G699">
        <f>IF(LEN(telefony[[#This Row],[nr]])=7,1,0)</f>
        <v>1</v>
      </c>
      <c r="H699" s="9">
        <f>IF(LEN(telefony[[#This Row],[nr]])&gt;=10,1,0)</f>
        <v>0</v>
      </c>
      <c r="I699" s="9" t="s">
        <v>800</v>
      </c>
      <c r="J699">
        <f>COUNTIF(telefony[nr],I699)</f>
        <v>1</v>
      </c>
      <c r="M699" t="str">
        <f>IF(LEN(telefony[[#This Row],[nr]])=7,telefony[[#This Row],[nr]],"")</f>
        <v>6191682</v>
      </c>
      <c r="N699" t="str">
        <f>IF(LEN(telefony[[#This Row],[nr]])=8,telefony[[#This Row],[nr]],"")</f>
        <v/>
      </c>
      <c r="V699" s="22" t="s">
        <v>1549</v>
      </c>
      <c r="W699" s="9">
        <v>0</v>
      </c>
    </row>
    <row r="700" spans="1:23" x14ac:dyDescent="0.3">
      <c r="A700" s="9" t="s">
        <v>608</v>
      </c>
      <c r="B700" s="1">
        <v>42927</v>
      </c>
      <c r="C700" s="2">
        <v>0.5889699074074074</v>
      </c>
      <c r="D700" s="2">
        <v>0.59409722222222228</v>
      </c>
      <c r="E700">
        <f>DAY(telefony[[#This Row],[data]])</f>
        <v>11</v>
      </c>
      <c r="F700">
        <f>IF(LEN(telefony[[#This Row],[nr]])=8,1,0)</f>
        <v>0</v>
      </c>
      <c r="G700">
        <f>IF(LEN(telefony[[#This Row],[nr]])=7,1,0)</f>
        <v>1</v>
      </c>
      <c r="H700" s="9">
        <f>IF(LEN(telefony[[#This Row],[nr]])&gt;=10,1,0)</f>
        <v>0</v>
      </c>
      <c r="I700" s="9" t="s">
        <v>401</v>
      </c>
      <c r="J700">
        <f>COUNTIF(telefony[nr],I700)</f>
        <v>1</v>
      </c>
      <c r="M700" t="str">
        <f>IF(LEN(telefony[[#This Row],[nr]])=7,telefony[[#This Row],[nr]],"")</f>
        <v>6461167</v>
      </c>
      <c r="N700" t="str">
        <f>IF(LEN(telefony[[#This Row],[nr]])=8,telefony[[#This Row],[nr]],"")</f>
        <v/>
      </c>
      <c r="V700" s="22" t="s">
        <v>399</v>
      </c>
      <c r="W700" s="9">
        <v>0</v>
      </c>
    </row>
    <row r="701" spans="1:23" x14ac:dyDescent="0.3">
      <c r="A701" s="9" t="s">
        <v>513</v>
      </c>
      <c r="B701" s="1">
        <v>42927</v>
      </c>
      <c r="C701" s="2">
        <v>0.5900347222222222</v>
      </c>
      <c r="D701" s="2">
        <v>0.59217592592592594</v>
      </c>
      <c r="E701">
        <f>DAY(telefony[[#This Row],[data]])</f>
        <v>11</v>
      </c>
      <c r="F701">
        <f>IF(LEN(telefony[[#This Row],[nr]])=8,1,0)</f>
        <v>0</v>
      </c>
      <c r="G701">
        <f>IF(LEN(telefony[[#This Row],[nr]])=7,1,0)</f>
        <v>1</v>
      </c>
      <c r="H701" s="9">
        <f>IF(LEN(telefony[[#This Row],[nr]])&gt;=10,1,0)</f>
        <v>0</v>
      </c>
      <c r="I701" s="9" t="s">
        <v>1370</v>
      </c>
      <c r="J701">
        <f>COUNTIF(telefony[nr],I701)</f>
        <v>1</v>
      </c>
      <c r="M701" t="str">
        <f>IF(LEN(telefony[[#This Row],[nr]])=7,telefony[[#This Row],[nr]],"")</f>
        <v>8270097</v>
      </c>
      <c r="N701" t="str">
        <f>IF(LEN(telefony[[#This Row],[nr]])=8,telefony[[#This Row],[nr]],"")</f>
        <v/>
      </c>
      <c r="V701" s="22" t="s">
        <v>1804</v>
      </c>
      <c r="W701" s="9">
        <v>0</v>
      </c>
    </row>
    <row r="702" spans="1:23" x14ac:dyDescent="0.3">
      <c r="A702" s="9" t="s">
        <v>609</v>
      </c>
      <c r="B702" s="1">
        <v>42927</v>
      </c>
      <c r="C702" s="2">
        <v>0.59010416666666665</v>
      </c>
      <c r="D702" s="2">
        <v>0.59864583333333332</v>
      </c>
      <c r="E702">
        <f>DAY(telefony[[#This Row],[data]])</f>
        <v>11</v>
      </c>
      <c r="F702">
        <f>IF(LEN(telefony[[#This Row],[nr]])=8,1,0)</f>
        <v>0</v>
      </c>
      <c r="G702">
        <f>IF(LEN(telefony[[#This Row],[nr]])=7,1,0)</f>
        <v>1</v>
      </c>
      <c r="H702" s="9">
        <f>IF(LEN(telefony[[#This Row],[nr]])&gt;=10,1,0)</f>
        <v>0</v>
      </c>
      <c r="I702" s="9" t="s">
        <v>876</v>
      </c>
      <c r="J702">
        <f>COUNTIF(telefony[nr],I702)</f>
        <v>1</v>
      </c>
      <c r="M702" t="str">
        <f>IF(LEN(telefony[[#This Row],[nr]])=7,telefony[[#This Row],[nr]],"")</f>
        <v>8982137</v>
      </c>
      <c r="N702" t="str">
        <f>IF(LEN(telefony[[#This Row],[nr]])=8,telefony[[#This Row],[nr]],"")</f>
        <v/>
      </c>
      <c r="V702" s="22" t="s">
        <v>936</v>
      </c>
      <c r="W702" s="9">
        <v>0</v>
      </c>
    </row>
    <row r="703" spans="1:23" x14ac:dyDescent="0.3">
      <c r="A703" s="9" t="s">
        <v>610</v>
      </c>
      <c r="B703" s="1">
        <v>42927</v>
      </c>
      <c r="C703" s="2">
        <v>0.59370370370370373</v>
      </c>
      <c r="D703" s="2">
        <v>0.60396990740740741</v>
      </c>
      <c r="E703">
        <f>DAY(telefony[[#This Row],[data]])</f>
        <v>11</v>
      </c>
      <c r="F703">
        <f>IF(LEN(telefony[[#This Row],[nr]])=8,1,0)</f>
        <v>1</v>
      </c>
      <c r="G703">
        <f>IF(LEN(telefony[[#This Row],[nr]])=7,1,0)</f>
        <v>0</v>
      </c>
      <c r="H703" s="9">
        <f>IF(LEN(telefony[[#This Row],[nr]])&gt;=10,1,0)</f>
        <v>0</v>
      </c>
      <c r="I703" s="9" t="s">
        <v>629</v>
      </c>
      <c r="J703">
        <f>COUNTIF(telefony[nr],I703)</f>
        <v>1</v>
      </c>
      <c r="M703" t="str">
        <f>IF(LEN(telefony[[#This Row],[nr]])=7,telefony[[#This Row],[nr]],"")</f>
        <v/>
      </c>
      <c r="N703" t="str">
        <f>IF(LEN(telefony[[#This Row],[nr]])=8,telefony[[#This Row],[nr]],"")</f>
        <v>47677051</v>
      </c>
      <c r="V703" s="22" t="s">
        <v>255</v>
      </c>
      <c r="W703" s="9">
        <v>0</v>
      </c>
    </row>
    <row r="704" spans="1:23" x14ac:dyDescent="0.3">
      <c r="A704" s="9" t="s">
        <v>611</v>
      </c>
      <c r="B704" s="1">
        <v>42927</v>
      </c>
      <c r="C704" s="2">
        <v>0.59593750000000001</v>
      </c>
      <c r="D704" s="2">
        <v>0.6004976851851852</v>
      </c>
      <c r="E704">
        <f>DAY(telefony[[#This Row],[data]])</f>
        <v>11</v>
      </c>
      <c r="F704">
        <f>IF(LEN(telefony[[#This Row],[nr]])=8,1,0)</f>
        <v>1</v>
      </c>
      <c r="G704">
        <f>IF(LEN(telefony[[#This Row],[nr]])=7,1,0)</f>
        <v>0</v>
      </c>
      <c r="H704" s="9">
        <f>IF(LEN(telefony[[#This Row],[nr]])&gt;=10,1,0)</f>
        <v>0</v>
      </c>
      <c r="I704" s="9" t="s">
        <v>534</v>
      </c>
      <c r="J704">
        <f>COUNTIF(telefony[nr],I704)</f>
        <v>1</v>
      </c>
      <c r="M704" t="str">
        <f>IF(LEN(telefony[[#This Row],[nr]])=7,telefony[[#This Row],[nr]],"")</f>
        <v/>
      </c>
      <c r="N704" t="str">
        <f>IF(LEN(telefony[[#This Row],[nr]])=8,telefony[[#This Row],[nr]],"")</f>
        <v>76139570</v>
      </c>
      <c r="V704" s="22" t="s">
        <v>1323</v>
      </c>
      <c r="W704" s="9">
        <v>0</v>
      </c>
    </row>
    <row r="705" spans="1:23" x14ac:dyDescent="0.3">
      <c r="A705" s="9" t="s">
        <v>348</v>
      </c>
      <c r="B705" s="1">
        <v>42927</v>
      </c>
      <c r="C705" s="2">
        <v>0.60037037037037033</v>
      </c>
      <c r="D705" s="2">
        <v>0.60719907407407403</v>
      </c>
      <c r="E705">
        <f>DAY(telefony[[#This Row],[data]])</f>
        <v>11</v>
      </c>
      <c r="F705">
        <f>IF(LEN(telefony[[#This Row],[nr]])=8,1,0)</f>
        <v>1</v>
      </c>
      <c r="G705">
        <f>IF(LEN(telefony[[#This Row],[nr]])=7,1,0)</f>
        <v>0</v>
      </c>
      <c r="H705" s="9">
        <f>IF(LEN(telefony[[#This Row],[nr]])&gt;=10,1,0)</f>
        <v>0</v>
      </c>
      <c r="I705" s="9" t="s">
        <v>1750</v>
      </c>
      <c r="J705">
        <f>COUNTIF(telefony[nr],I705)</f>
        <v>1</v>
      </c>
      <c r="M705" t="str">
        <f>IF(LEN(telefony[[#This Row],[nr]])=7,telefony[[#This Row],[nr]],"")</f>
        <v/>
      </c>
      <c r="N705" t="str">
        <f>IF(LEN(telefony[[#This Row],[nr]])=8,telefony[[#This Row],[nr]],"")</f>
        <v>62016185</v>
      </c>
      <c r="V705" s="22" t="s">
        <v>868</v>
      </c>
      <c r="W705" s="9">
        <v>0</v>
      </c>
    </row>
    <row r="706" spans="1:23" x14ac:dyDescent="0.3">
      <c r="A706" s="9" t="s">
        <v>115</v>
      </c>
      <c r="B706" s="1">
        <v>42927</v>
      </c>
      <c r="C706" s="2">
        <v>0.60077546296296291</v>
      </c>
      <c r="D706" s="2">
        <v>0.60853009259259261</v>
      </c>
      <c r="E706">
        <f>DAY(telefony[[#This Row],[data]])</f>
        <v>11</v>
      </c>
      <c r="F706">
        <f>IF(LEN(telefony[[#This Row],[nr]])=8,1,0)</f>
        <v>1</v>
      </c>
      <c r="G706">
        <f>IF(LEN(telefony[[#This Row],[nr]])=7,1,0)</f>
        <v>0</v>
      </c>
      <c r="H706" s="9">
        <f>IF(LEN(telefony[[#This Row],[nr]])&gt;=10,1,0)</f>
        <v>0</v>
      </c>
      <c r="I706" s="9" t="s">
        <v>1235</v>
      </c>
      <c r="J706">
        <f>COUNTIF(telefony[nr],I706)</f>
        <v>1</v>
      </c>
      <c r="M706" t="str">
        <f>IF(LEN(telefony[[#This Row],[nr]])=7,telefony[[#This Row],[nr]],"")</f>
        <v/>
      </c>
      <c r="N706" t="str">
        <f>IF(LEN(telefony[[#This Row],[nr]])=8,telefony[[#This Row],[nr]],"")</f>
        <v>93696449</v>
      </c>
      <c r="V706" s="22" t="s">
        <v>198</v>
      </c>
      <c r="W706" s="9">
        <v>0</v>
      </c>
    </row>
    <row r="707" spans="1:23" x14ac:dyDescent="0.3">
      <c r="A707" s="9" t="s">
        <v>418</v>
      </c>
      <c r="B707" s="1">
        <v>42927</v>
      </c>
      <c r="C707" s="2">
        <v>0.60320601851851852</v>
      </c>
      <c r="D707" s="2">
        <v>0.61459490740740741</v>
      </c>
      <c r="E707">
        <f>DAY(telefony[[#This Row],[data]])</f>
        <v>11</v>
      </c>
      <c r="F707">
        <f>IF(LEN(telefony[[#This Row],[nr]])=8,1,0)</f>
        <v>0</v>
      </c>
      <c r="G707">
        <f>IF(LEN(telefony[[#This Row],[nr]])=7,1,0)</f>
        <v>1</v>
      </c>
      <c r="H707" s="9">
        <f>IF(LEN(telefony[[#This Row],[nr]])&gt;=10,1,0)</f>
        <v>0</v>
      </c>
      <c r="I707" s="9" t="s">
        <v>48</v>
      </c>
      <c r="J707">
        <f>COUNTIF(telefony[nr],I707)</f>
        <v>1</v>
      </c>
      <c r="M707" t="str">
        <f>IF(LEN(telefony[[#This Row],[nr]])=7,telefony[[#This Row],[nr]],"")</f>
        <v>7914439</v>
      </c>
      <c r="N707" t="str">
        <f>IF(LEN(telefony[[#This Row],[nr]])=8,telefony[[#This Row],[nr]],"")</f>
        <v/>
      </c>
      <c r="V707" s="22" t="s">
        <v>942</v>
      </c>
      <c r="W707" s="9">
        <v>0</v>
      </c>
    </row>
    <row r="708" spans="1:23" x14ac:dyDescent="0.3">
      <c r="A708" s="9" t="s">
        <v>612</v>
      </c>
      <c r="B708" s="1">
        <v>42927</v>
      </c>
      <c r="C708" s="2">
        <v>0.60721064814814818</v>
      </c>
      <c r="D708" s="2">
        <v>0.61490740740740746</v>
      </c>
      <c r="E708">
        <f>DAY(telefony[[#This Row],[data]])</f>
        <v>11</v>
      </c>
      <c r="F708">
        <f>IF(LEN(telefony[[#This Row],[nr]])=8,1,0)</f>
        <v>1</v>
      </c>
      <c r="G708">
        <f>IF(LEN(telefony[[#This Row],[nr]])=7,1,0)</f>
        <v>0</v>
      </c>
      <c r="H708" s="9">
        <f>IF(LEN(telefony[[#This Row],[nr]])&gt;=10,1,0)</f>
        <v>0</v>
      </c>
      <c r="I708" s="9" t="s">
        <v>1670</v>
      </c>
      <c r="J708">
        <f>COUNTIF(telefony[nr],I708)</f>
        <v>1</v>
      </c>
      <c r="M708" t="str">
        <f>IF(LEN(telefony[[#This Row],[nr]])=7,telefony[[#This Row],[nr]],"")</f>
        <v/>
      </c>
      <c r="N708" t="str">
        <f>IF(LEN(telefony[[#This Row],[nr]])=8,telefony[[#This Row],[nr]],"")</f>
        <v>38047574</v>
      </c>
      <c r="V708" s="22" t="s">
        <v>121</v>
      </c>
      <c r="W708" s="9">
        <v>0</v>
      </c>
    </row>
    <row r="709" spans="1:23" x14ac:dyDescent="0.3">
      <c r="A709" s="9" t="s">
        <v>613</v>
      </c>
      <c r="B709" s="1">
        <v>42927</v>
      </c>
      <c r="C709" s="2">
        <v>0.61179398148148145</v>
      </c>
      <c r="D709" s="2">
        <v>0.61260416666666662</v>
      </c>
      <c r="E709">
        <f>DAY(telefony[[#This Row],[data]])</f>
        <v>11</v>
      </c>
      <c r="F709">
        <f>IF(LEN(telefony[[#This Row],[nr]])=8,1,0)</f>
        <v>0</v>
      </c>
      <c r="G709">
        <f>IF(LEN(telefony[[#This Row],[nr]])=7,1,0)</f>
        <v>1</v>
      </c>
      <c r="H709" s="9">
        <f>IF(LEN(telefony[[#This Row],[nr]])&gt;=10,1,0)</f>
        <v>0</v>
      </c>
      <c r="I709" s="9" t="s">
        <v>445</v>
      </c>
      <c r="J709">
        <f>COUNTIF(telefony[nr],I709)</f>
        <v>1</v>
      </c>
      <c r="M709" t="str">
        <f>IF(LEN(telefony[[#This Row],[nr]])=7,telefony[[#This Row],[nr]],"")</f>
        <v>3184339</v>
      </c>
      <c r="N709" t="str">
        <f>IF(LEN(telefony[[#This Row],[nr]])=8,telefony[[#This Row],[nr]],"")</f>
        <v/>
      </c>
      <c r="V709" s="22" t="s">
        <v>1218</v>
      </c>
      <c r="W709" s="9">
        <v>0</v>
      </c>
    </row>
    <row r="710" spans="1:23" x14ac:dyDescent="0.3">
      <c r="A710" s="9" t="s">
        <v>614</v>
      </c>
      <c r="B710" s="1">
        <v>42927</v>
      </c>
      <c r="C710" s="2">
        <v>0.61664351851851851</v>
      </c>
      <c r="D710" s="2">
        <v>0.61856481481481485</v>
      </c>
      <c r="E710">
        <f>DAY(telefony[[#This Row],[data]])</f>
        <v>11</v>
      </c>
      <c r="F710">
        <f>IF(LEN(telefony[[#This Row],[nr]])=8,1,0)</f>
        <v>0</v>
      </c>
      <c r="G710">
        <f>IF(LEN(telefony[[#This Row],[nr]])=7,1,0)</f>
        <v>0</v>
      </c>
      <c r="H710" s="9">
        <f>IF(LEN(telefony[[#This Row],[nr]])&gt;=10,1,0)</f>
        <v>1</v>
      </c>
      <c r="I710" s="9" t="s">
        <v>1777</v>
      </c>
      <c r="J710">
        <f>COUNTIF(telefony[nr],I710)</f>
        <v>1</v>
      </c>
      <c r="M710" t="str">
        <f>IF(LEN(telefony[[#This Row],[nr]])=7,telefony[[#This Row],[nr]],"")</f>
        <v/>
      </c>
      <c r="N710" t="str">
        <f>IF(LEN(telefony[[#This Row],[nr]])=8,telefony[[#This Row],[nr]],"")</f>
        <v/>
      </c>
      <c r="V710" s="22" t="s">
        <v>1292</v>
      </c>
      <c r="W710" s="9">
        <v>0</v>
      </c>
    </row>
    <row r="711" spans="1:23" x14ac:dyDescent="0.3">
      <c r="A711" s="9" t="s">
        <v>615</v>
      </c>
      <c r="B711" s="1">
        <v>42927</v>
      </c>
      <c r="C711" s="2">
        <v>0.62067129629629625</v>
      </c>
      <c r="D711" s="2">
        <v>0.62475694444444441</v>
      </c>
      <c r="E711">
        <f>DAY(telefony[[#This Row],[data]])</f>
        <v>11</v>
      </c>
      <c r="F711">
        <f>IF(LEN(telefony[[#This Row],[nr]])=8,1,0)</f>
        <v>1</v>
      </c>
      <c r="G711">
        <f>IF(LEN(telefony[[#This Row],[nr]])=7,1,0)</f>
        <v>0</v>
      </c>
      <c r="H711" s="9">
        <f>IF(LEN(telefony[[#This Row],[nr]])&gt;=10,1,0)</f>
        <v>0</v>
      </c>
      <c r="I711" s="9" t="s">
        <v>59</v>
      </c>
      <c r="J711">
        <f>COUNTIF(telefony[nr],I711)</f>
        <v>1</v>
      </c>
      <c r="M711" t="str">
        <f>IF(LEN(telefony[[#This Row],[nr]])=7,telefony[[#This Row],[nr]],"")</f>
        <v/>
      </c>
      <c r="N711" t="str">
        <f>IF(LEN(telefony[[#This Row],[nr]])=8,telefony[[#This Row],[nr]],"")</f>
        <v>52391912</v>
      </c>
      <c r="V711" s="22" t="s">
        <v>1584</v>
      </c>
      <c r="W711" s="9">
        <v>0</v>
      </c>
    </row>
    <row r="712" spans="1:23" x14ac:dyDescent="0.3">
      <c r="A712" s="9" t="s">
        <v>444</v>
      </c>
      <c r="B712" s="1">
        <v>42927</v>
      </c>
      <c r="C712" s="2">
        <v>0.6252199074074074</v>
      </c>
      <c r="D712" s="2">
        <v>0.63226851851851851</v>
      </c>
      <c r="E712">
        <f>DAY(telefony[[#This Row],[data]])</f>
        <v>11</v>
      </c>
      <c r="F712">
        <f>IF(LEN(telefony[[#This Row],[nr]])=8,1,0)</f>
        <v>0</v>
      </c>
      <c r="G712">
        <f>IF(LEN(telefony[[#This Row],[nr]])=7,1,0)</f>
        <v>1</v>
      </c>
      <c r="H712" s="9">
        <f>IF(LEN(telefony[[#This Row],[nr]])&gt;=10,1,0)</f>
        <v>0</v>
      </c>
      <c r="I712" s="9" t="s">
        <v>1537</v>
      </c>
      <c r="J712">
        <f>COUNTIF(telefony[nr],I712)</f>
        <v>1</v>
      </c>
      <c r="M712" t="str">
        <f>IF(LEN(telefony[[#This Row],[nr]])=7,telefony[[#This Row],[nr]],"")</f>
        <v>1223943</v>
      </c>
      <c r="N712" t="str">
        <f>IF(LEN(telefony[[#This Row],[nr]])=8,telefony[[#This Row],[nr]],"")</f>
        <v/>
      </c>
      <c r="V712" s="22" t="s">
        <v>985</v>
      </c>
      <c r="W712" s="9">
        <v>0</v>
      </c>
    </row>
    <row r="713" spans="1:23" x14ac:dyDescent="0.3">
      <c r="A713" s="9" t="s">
        <v>616</v>
      </c>
      <c r="B713" s="1">
        <v>42928</v>
      </c>
      <c r="C713" s="2">
        <v>0.33568287037037037</v>
      </c>
      <c r="D713" s="2">
        <v>0.34125</v>
      </c>
      <c r="E713">
        <f>DAY(telefony[[#This Row],[data]])</f>
        <v>12</v>
      </c>
      <c r="F713">
        <f>IF(LEN(telefony[[#This Row],[nr]])=8,1,0)</f>
        <v>1</v>
      </c>
      <c r="G713">
        <f>IF(LEN(telefony[[#This Row],[nr]])=7,1,0)</f>
        <v>0</v>
      </c>
      <c r="H713" s="9">
        <f>IF(LEN(telefony[[#This Row],[nr]])&gt;=10,1,0)</f>
        <v>0</v>
      </c>
      <c r="I713" s="9" t="s">
        <v>1826</v>
      </c>
      <c r="J713">
        <f>COUNTIF(telefony[nr],I713)</f>
        <v>1</v>
      </c>
      <c r="M713" t="str">
        <f>IF(LEN(telefony[[#This Row],[nr]])=7,telefony[[#This Row],[nr]],"")</f>
        <v/>
      </c>
      <c r="N713" t="str">
        <f>IF(LEN(telefony[[#This Row],[nr]])=8,telefony[[#This Row],[nr]],"")</f>
        <v>14201334</v>
      </c>
      <c r="V713" s="22" t="s">
        <v>176</v>
      </c>
      <c r="W713" s="9">
        <v>0</v>
      </c>
    </row>
    <row r="714" spans="1:23" x14ac:dyDescent="0.3">
      <c r="A714" s="9" t="s">
        <v>617</v>
      </c>
      <c r="B714" s="1">
        <v>42928</v>
      </c>
      <c r="C714" s="2">
        <v>0.33716435185185184</v>
      </c>
      <c r="D714" s="2">
        <v>0.33778935185185183</v>
      </c>
      <c r="E714">
        <f>DAY(telefony[[#This Row],[data]])</f>
        <v>12</v>
      </c>
      <c r="F714">
        <f>IF(LEN(telefony[[#This Row],[nr]])=8,1,0)</f>
        <v>0</v>
      </c>
      <c r="G714">
        <f>IF(LEN(telefony[[#This Row],[nr]])=7,1,0)</f>
        <v>0</v>
      </c>
      <c r="H714" s="9">
        <f>IF(LEN(telefony[[#This Row],[nr]])&gt;=10,1,0)</f>
        <v>1</v>
      </c>
      <c r="I714" s="9" t="s">
        <v>778</v>
      </c>
      <c r="J714">
        <f>COUNTIF(telefony[nr],I714)</f>
        <v>1</v>
      </c>
      <c r="M714" t="str">
        <f>IF(LEN(telefony[[#This Row],[nr]])=7,telefony[[#This Row],[nr]],"")</f>
        <v/>
      </c>
      <c r="N714" t="str">
        <f>IF(LEN(telefony[[#This Row],[nr]])=8,telefony[[#This Row],[nr]],"")</f>
        <v/>
      </c>
      <c r="V714" s="22" t="s">
        <v>921</v>
      </c>
      <c r="W714" s="9">
        <v>0</v>
      </c>
    </row>
    <row r="715" spans="1:23" x14ac:dyDescent="0.3">
      <c r="A715" s="9" t="s">
        <v>618</v>
      </c>
      <c r="B715" s="1">
        <v>42928</v>
      </c>
      <c r="C715" s="2">
        <v>0.34185185185185185</v>
      </c>
      <c r="D715" s="2">
        <v>0.34375</v>
      </c>
      <c r="E715">
        <f>DAY(telefony[[#This Row],[data]])</f>
        <v>12</v>
      </c>
      <c r="F715">
        <f>IF(LEN(telefony[[#This Row],[nr]])=8,1,0)</f>
        <v>0</v>
      </c>
      <c r="G715">
        <f>IF(LEN(telefony[[#This Row],[nr]])=7,1,0)</f>
        <v>1</v>
      </c>
      <c r="H715" s="9">
        <f>IF(LEN(telefony[[#This Row],[nr]])&gt;=10,1,0)</f>
        <v>0</v>
      </c>
      <c r="I715" s="9" t="s">
        <v>1094</v>
      </c>
      <c r="J715">
        <f>COUNTIF(telefony[nr],I715)</f>
        <v>1</v>
      </c>
      <c r="M715" t="str">
        <f>IF(LEN(telefony[[#This Row],[nr]])=7,telefony[[#This Row],[nr]],"")</f>
        <v>3028093</v>
      </c>
      <c r="N715" t="str">
        <f>IF(LEN(telefony[[#This Row],[nr]])=8,telefony[[#This Row],[nr]],"")</f>
        <v/>
      </c>
      <c r="V715" s="22" t="s">
        <v>1196</v>
      </c>
      <c r="W715" s="9">
        <v>0</v>
      </c>
    </row>
    <row r="716" spans="1:23" x14ac:dyDescent="0.3">
      <c r="A716" s="9" t="s">
        <v>619</v>
      </c>
      <c r="B716" s="1">
        <v>42928</v>
      </c>
      <c r="C716" s="2">
        <v>0.34646990740740741</v>
      </c>
      <c r="D716" s="2">
        <v>0.3550462962962963</v>
      </c>
      <c r="E716">
        <f>DAY(telefony[[#This Row],[data]])</f>
        <v>12</v>
      </c>
      <c r="F716">
        <f>IF(LEN(telefony[[#This Row],[nr]])=8,1,0)</f>
        <v>1</v>
      </c>
      <c r="G716">
        <f>IF(LEN(telefony[[#This Row],[nr]])=7,1,0)</f>
        <v>0</v>
      </c>
      <c r="H716" s="9">
        <f>IF(LEN(telefony[[#This Row],[nr]])&gt;=10,1,0)</f>
        <v>0</v>
      </c>
      <c r="I716" s="9" t="s">
        <v>17</v>
      </c>
      <c r="J716">
        <f>COUNTIF(telefony[nr],I716)</f>
        <v>1</v>
      </c>
      <c r="M716" t="str">
        <f>IF(LEN(telefony[[#This Row],[nr]])=7,telefony[[#This Row],[nr]],"")</f>
        <v/>
      </c>
      <c r="N716" t="str">
        <f>IF(LEN(telefony[[#This Row],[nr]])=8,telefony[[#This Row],[nr]],"")</f>
        <v>27487200</v>
      </c>
      <c r="V716" s="22" t="s">
        <v>1508</v>
      </c>
      <c r="W716" s="9">
        <v>0</v>
      </c>
    </row>
    <row r="717" spans="1:23" x14ac:dyDescent="0.3">
      <c r="A717" s="9" t="s">
        <v>620</v>
      </c>
      <c r="B717" s="1">
        <v>42928</v>
      </c>
      <c r="C717" s="2">
        <v>0.34722222222222221</v>
      </c>
      <c r="D717" s="2">
        <v>0.3532986111111111</v>
      </c>
      <c r="E717">
        <f>DAY(telefony[[#This Row],[data]])</f>
        <v>12</v>
      </c>
      <c r="F717">
        <f>IF(LEN(telefony[[#This Row],[nr]])=8,1,0)</f>
        <v>0</v>
      </c>
      <c r="G717">
        <f>IF(LEN(telefony[[#This Row],[nr]])=7,1,0)</f>
        <v>1</v>
      </c>
      <c r="H717" s="9">
        <f>IF(LEN(telefony[[#This Row],[nr]])&gt;=10,1,0)</f>
        <v>0</v>
      </c>
      <c r="I717" s="9" t="s">
        <v>1132</v>
      </c>
      <c r="J717">
        <f>COUNTIF(telefony[nr],I717)</f>
        <v>1</v>
      </c>
      <c r="M717" t="str">
        <f>IF(LEN(telefony[[#This Row],[nr]])=7,telefony[[#This Row],[nr]],"")</f>
        <v>7377702</v>
      </c>
      <c r="N717" t="str">
        <f>IF(LEN(telefony[[#This Row],[nr]])=8,telefony[[#This Row],[nr]],"")</f>
        <v/>
      </c>
      <c r="V717" s="22" t="s">
        <v>392</v>
      </c>
      <c r="W717" s="9">
        <v>0</v>
      </c>
    </row>
    <row r="718" spans="1:23" x14ac:dyDescent="0.3">
      <c r="A718" s="9" t="s">
        <v>621</v>
      </c>
      <c r="B718" s="1">
        <v>42928</v>
      </c>
      <c r="C718" s="2">
        <v>0.35115740740740742</v>
      </c>
      <c r="D718" s="2">
        <v>0.35447916666666668</v>
      </c>
      <c r="E718">
        <f>DAY(telefony[[#This Row],[data]])</f>
        <v>12</v>
      </c>
      <c r="F718">
        <f>IF(LEN(telefony[[#This Row],[nr]])=8,1,0)</f>
        <v>0</v>
      </c>
      <c r="G718">
        <f>IF(LEN(telefony[[#This Row],[nr]])=7,1,0)</f>
        <v>1</v>
      </c>
      <c r="H718" s="9">
        <f>IF(LEN(telefony[[#This Row],[nr]])&gt;=10,1,0)</f>
        <v>0</v>
      </c>
      <c r="I718" s="9" t="s">
        <v>1091</v>
      </c>
      <c r="J718">
        <f>COUNTIF(telefony[nr],I718)</f>
        <v>1</v>
      </c>
      <c r="M718" t="str">
        <f>IF(LEN(telefony[[#This Row],[nr]])=7,telefony[[#This Row],[nr]],"")</f>
        <v>9294571</v>
      </c>
      <c r="N718" t="str">
        <f>IF(LEN(telefony[[#This Row],[nr]])=8,telefony[[#This Row],[nr]],"")</f>
        <v/>
      </c>
      <c r="V718" s="22" t="s">
        <v>649</v>
      </c>
      <c r="W718" s="9">
        <v>0</v>
      </c>
    </row>
    <row r="719" spans="1:23" x14ac:dyDescent="0.3">
      <c r="A719" s="9" t="s">
        <v>110</v>
      </c>
      <c r="B719" s="1">
        <v>42928</v>
      </c>
      <c r="C719" s="2">
        <v>0.35636574074074073</v>
      </c>
      <c r="D719" s="2">
        <v>0.36511574074074077</v>
      </c>
      <c r="E719">
        <f>DAY(telefony[[#This Row],[data]])</f>
        <v>12</v>
      </c>
      <c r="F719">
        <f>IF(LEN(telefony[[#This Row],[nr]])=8,1,0)</f>
        <v>0</v>
      </c>
      <c r="G719">
        <f>IF(LEN(telefony[[#This Row],[nr]])=7,1,0)</f>
        <v>1</v>
      </c>
      <c r="H719" s="9">
        <f>IF(LEN(telefony[[#This Row],[nr]])&gt;=10,1,0)</f>
        <v>0</v>
      </c>
      <c r="I719" s="9" t="s">
        <v>319</v>
      </c>
      <c r="J719">
        <f>COUNTIF(telefony[nr],I719)</f>
        <v>1</v>
      </c>
      <c r="M719" t="str">
        <f>IF(LEN(telefony[[#This Row],[nr]])=7,telefony[[#This Row],[nr]],"")</f>
        <v>6865106</v>
      </c>
      <c r="N719" t="str">
        <f>IF(LEN(telefony[[#This Row],[nr]])=8,telefony[[#This Row],[nr]],"")</f>
        <v/>
      </c>
      <c r="V719" s="22" t="s">
        <v>1547</v>
      </c>
      <c r="W719" s="9">
        <v>0</v>
      </c>
    </row>
    <row r="720" spans="1:23" x14ac:dyDescent="0.3">
      <c r="A720" s="9" t="s">
        <v>622</v>
      </c>
      <c r="B720" s="1">
        <v>42928</v>
      </c>
      <c r="C720" s="2">
        <v>0.36060185185185184</v>
      </c>
      <c r="D720" s="2">
        <v>0.36312499999999998</v>
      </c>
      <c r="E720">
        <f>DAY(telefony[[#This Row],[data]])</f>
        <v>12</v>
      </c>
      <c r="F720">
        <f>IF(LEN(telefony[[#This Row],[nr]])=8,1,0)</f>
        <v>1</v>
      </c>
      <c r="G720">
        <f>IF(LEN(telefony[[#This Row],[nr]])=7,1,0)</f>
        <v>0</v>
      </c>
      <c r="H720" s="9">
        <f>IF(LEN(telefony[[#This Row],[nr]])&gt;=10,1,0)</f>
        <v>0</v>
      </c>
      <c r="I720" s="9" t="s">
        <v>603</v>
      </c>
      <c r="J720">
        <f>COUNTIF(telefony[nr],I720)</f>
        <v>1</v>
      </c>
      <c r="M720" t="str">
        <f>IF(LEN(telefony[[#This Row],[nr]])=7,telefony[[#This Row],[nr]],"")</f>
        <v/>
      </c>
      <c r="N720" t="str">
        <f>IF(LEN(telefony[[#This Row],[nr]])=8,telefony[[#This Row],[nr]],"")</f>
        <v>62086163</v>
      </c>
      <c r="V720" s="22" t="s">
        <v>290</v>
      </c>
      <c r="W720" s="9">
        <v>0</v>
      </c>
    </row>
    <row r="721" spans="1:23" x14ac:dyDescent="0.3">
      <c r="A721" s="9" t="s">
        <v>623</v>
      </c>
      <c r="B721" s="1">
        <v>42928</v>
      </c>
      <c r="C721" s="2">
        <v>0.36519675925925926</v>
      </c>
      <c r="D721" s="2">
        <v>0.36751157407407409</v>
      </c>
      <c r="E721">
        <f>DAY(telefony[[#This Row],[data]])</f>
        <v>12</v>
      </c>
      <c r="F721">
        <f>IF(LEN(telefony[[#This Row],[nr]])=8,1,0)</f>
        <v>0</v>
      </c>
      <c r="G721">
        <f>IF(LEN(telefony[[#This Row],[nr]])=7,1,0)</f>
        <v>1</v>
      </c>
      <c r="H721" s="9">
        <f>IF(LEN(telefony[[#This Row],[nr]])&gt;=10,1,0)</f>
        <v>0</v>
      </c>
      <c r="I721" s="9" t="s">
        <v>437</v>
      </c>
      <c r="J721">
        <f>COUNTIF(telefony[nr],I721)</f>
        <v>1</v>
      </c>
      <c r="M721" t="str">
        <f>IF(LEN(telefony[[#This Row],[nr]])=7,telefony[[#This Row],[nr]],"")</f>
        <v>6367284</v>
      </c>
      <c r="N721" t="str">
        <f>IF(LEN(telefony[[#This Row],[nr]])=8,telefony[[#This Row],[nr]],"")</f>
        <v/>
      </c>
      <c r="V721" s="22" t="s">
        <v>1282</v>
      </c>
      <c r="W721" s="9">
        <v>0</v>
      </c>
    </row>
    <row r="722" spans="1:23" x14ac:dyDescent="0.3">
      <c r="A722" s="9" t="s">
        <v>624</v>
      </c>
      <c r="B722" s="1">
        <v>42928</v>
      </c>
      <c r="C722" s="2">
        <v>0.36787037037037035</v>
      </c>
      <c r="D722" s="2">
        <v>0.36855324074074075</v>
      </c>
      <c r="E722">
        <f>DAY(telefony[[#This Row],[data]])</f>
        <v>12</v>
      </c>
      <c r="F722">
        <f>IF(LEN(telefony[[#This Row],[nr]])=8,1,0)</f>
        <v>0</v>
      </c>
      <c r="G722">
        <f>IF(LEN(telefony[[#This Row],[nr]])=7,1,0)</f>
        <v>1</v>
      </c>
      <c r="H722" s="9">
        <f>IF(LEN(telefony[[#This Row],[nr]])&gt;=10,1,0)</f>
        <v>0</v>
      </c>
      <c r="I722" s="9" t="s">
        <v>1484</v>
      </c>
      <c r="J722">
        <f>COUNTIF(telefony[nr],I722)</f>
        <v>1</v>
      </c>
      <c r="M722" t="str">
        <f>IF(LEN(telefony[[#This Row],[nr]])=7,telefony[[#This Row],[nr]],"")</f>
        <v>1811630</v>
      </c>
      <c r="N722" t="str">
        <f>IF(LEN(telefony[[#This Row],[nr]])=8,telefony[[#This Row],[nr]],"")</f>
        <v/>
      </c>
      <c r="V722" s="22" t="s">
        <v>1279</v>
      </c>
      <c r="W722" s="9">
        <v>0</v>
      </c>
    </row>
    <row r="723" spans="1:23" x14ac:dyDescent="0.3">
      <c r="A723" s="9" t="s">
        <v>625</v>
      </c>
      <c r="B723" s="1">
        <v>42928</v>
      </c>
      <c r="C723" s="2">
        <v>0.37017361111111113</v>
      </c>
      <c r="D723" s="2">
        <v>0.38035879629629632</v>
      </c>
      <c r="E723">
        <f>DAY(telefony[[#This Row],[data]])</f>
        <v>12</v>
      </c>
      <c r="F723">
        <f>IF(LEN(telefony[[#This Row],[nr]])=8,1,0)</f>
        <v>0</v>
      </c>
      <c r="G723">
        <f>IF(LEN(telefony[[#This Row],[nr]])=7,1,0)</f>
        <v>0</v>
      </c>
      <c r="H723" s="9">
        <f>IF(LEN(telefony[[#This Row],[nr]])&gt;=10,1,0)</f>
        <v>1</v>
      </c>
      <c r="I723" s="9" t="s">
        <v>568</v>
      </c>
      <c r="J723">
        <f>COUNTIF(telefony[nr],I723)</f>
        <v>1</v>
      </c>
      <c r="M723" t="str">
        <f>IF(LEN(telefony[[#This Row],[nr]])=7,telefony[[#This Row],[nr]],"")</f>
        <v/>
      </c>
      <c r="N723" t="str">
        <f>IF(LEN(telefony[[#This Row],[nr]])=8,telefony[[#This Row],[nr]],"")</f>
        <v/>
      </c>
      <c r="V723" s="22" t="s">
        <v>1731</v>
      </c>
      <c r="W723" s="9">
        <v>0</v>
      </c>
    </row>
    <row r="724" spans="1:23" x14ac:dyDescent="0.3">
      <c r="A724" s="9" t="s">
        <v>626</v>
      </c>
      <c r="B724" s="1">
        <v>42928</v>
      </c>
      <c r="C724" s="2">
        <v>0.37504629629629632</v>
      </c>
      <c r="D724" s="2">
        <v>0.37731481481481483</v>
      </c>
      <c r="E724">
        <f>DAY(telefony[[#This Row],[data]])</f>
        <v>12</v>
      </c>
      <c r="F724">
        <f>IF(LEN(telefony[[#This Row],[nr]])=8,1,0)</f>
        <v>0</v>
      </c>
      <c r="G724">
        <f>IF(LEN(telefony[[#This Row],[nr]])=7,1,0)</f>
        <v>1</v>
      </c>
      <c r="H724" s="9">
        <f>IF(LEN(telefony[[#This Row],[nr]])&gt;=10,1,0)</f>
        <v>0</v>
      </c>
      <c r="I724" s="9" t="s">
        <v>1369</v>
      </c>
      <c r="J724">
        <f>COUNTIF(telefony[nr],I724)</f>
        <v>1</v>
      </c>
      <c r="M724" t="str">
        <f>IF(LEN(telefony[[#This Row],[nr]])=7,telefony[[#This Row],[nr]],"")</f>
        <v>1138033</v>
      </c>
      <c r="N724" t="str">
        <f>IF(LEN(telefony[[#This Row],[nr]])=8,telefony[[#This Row],[nr]],"")</f>
        <v/>
      </c>
      <c r="V724" s="22" t="s">
        <v>1629</v>
      </c>
      <c r="W724" s="9">
        <v>0</v>
      </c>
    </row>
    <row r="725" spans="1:23" x14ac:dyDescent="0.3">
      <c r="A725" s="9" t="s">
        <v>627</v>
      </c>
      <c r="B725" s="1">
        <v>42928</v>
      </c>
      <c r="C725" s="2">
        <v>0.37615740740740738</v>
      </c>
      <c r="D725" s="2">
        <v>0.38158564814814816</v>
      </c>
      <c r="E725">
        <f>DAY(telefony[[#This Row],[data]])</f>
        <v>12</v>
      </c>
      <c r="F725">
        <f>IF(LEN(telefony[[#This Row],[nr]])=8,1,0)</f>
        <v>0</v>
      </c>
      <c r="G725">
        <f>IF(LEN(telefony[[#This Row],[nr]])=7,1,0)</f>
        <v>1</v>
      </c>
      <c r="H725" s="9">
        <f>IF(LEN(telefony[[#This Row],[nr]])&gt;=10,1,0)</f>
        <v>0</v>
      </c>
      <c r="I725" s="9" t="s">
        <v>816</v>
      </c>
      <c r="J725">
        <f>COUNTIF(telefony[nr],I725)</f>
        <v>1</v>
      </c>
      <c r="M725" t="str">
        <f>IF(LEN(telefony[[#This Row],[nr]])=7,telefony[[#This Row],[nr]],"")</f>
        <v>2114812</v>
      </c>
      <c r="N725" t="str">
        <f>IF(LEN(telefony[[#This Row],[nr]])=8,telefony[[#This Row],[nr]],"")</f>
        <v/>
      </c>
      <c r="V725" s="22" t="s">
        <v>918</v>
      </c>
      <c r="W725" s="9">
        <v>0</v>
      </c>
    </row>
    <row r="726" spans="1:23" x14ac:dyDescent="0.3">
      <c r="A726" s="9" t="s">
        <v>628</v>
      </c>
      <c r="B726" s="1">
        <v>42928</v>
      </c>
      <c r="C726" s="2">
        <v>0.37644675925925924</v>
      </c>
      <c r="D726" s="2">
        <v>0.38192129629629629</v>
      </c>
      <c r="E726">
        <f>DAY(telefony[[#This Row],[data]])</f>
        <v>12</v>
      </c>
      <c r="F726">
        <f>IF(LEN(telefony[[#This Row],[nr]])=8,1,0)</f>
        <v>0</v>
      </c>
      <c r="G726">
        <f>IF(LEN(telefony[[#This Row],[nr]])=7,1,0)</f>
        <v>1</v>
      </c>
      <c r="H726" s="9">
        <f>IF(LEN(telefony[[#This Row],[nr]])&gt;=10,1,0)</f>
        <v>0</v>
      </c>
      <c r="I726" s="9" t="s">
        <v>1382</v>
      </c>
      <c r="J726">
        <f>COUNTIF(telefony[nr],I726)</f>
        <v>1</v>
      </c>
      <c r="M726" t="str">
        <f>IF(LEN(telefony[[#This Row],[nr]])=7,telefony[[#This Row],[nr]],"")</f>
        <v>4195677</v>
      </c>
      <c r="N726" t="str">
        <f>IF(LEN(telefony[[#This Row],[nr]])=8,telefony[[#This Row],[nr]],"")</f>
        <v/>
      </c>
      <c r="V726" s="22" t="s">
        <v>1029</v>
      </c>
      <c r="W726" s="9">
        <v>0</v>
      </c>
    </row>
    <row r="727" spans="1:23" x14ac:dyDescent="0.3">
      <c r="A727" s="9" t="s">
        <v>629</v>
      </c>
      <c r="B727" s="1">
        <v>42928</v>
      </c>
      <c r="C727" s="2">
        <v>0.37934027777777779</v>
      </c>
      <c r="D727" s="2">
        <v>0.38925925925925925</v>
      </c>
      <c r="E727">
        <f>DAY(telefony[[#This Row],[data]])</f>
        <v>12</v>
      </c>
      <c r="F727">
        <f>IF(LEN(telefony[[#This Row],[nr]])=8,1,0)</f>
        <v>0</v>
      </c>
      <c r="G727">
        <f>IF(LEN(telefony[[#This Row],[nr]])=7,1,0)</f>
        <v>1</v>
      </c>
      <c r="H727" s="9">
        <f>IF(LEN(telefony[[#This Row],[nr]])&gt;=10,1,0)</f>
        <v>0</v>
      </c>
      <c r="I727" s="9" t="s">
        <v>1541</v>
      </c>
      <c r="J727">
        <f>COUNTIF(telefony[nr],I727)</f>
        <v>1</v>
      </c>
      <c r="M727" t="str">
        <f>IF(LEN(telefony[[#This Row],[nr]])=7,telefony[[#This Row],[nr]],"")</f>
        <v>3493348</v>
      </c>
      <c r="N727" t="str">
        <f>IF(LEN(telefony[[#This Row],[nr]])=8,telefony[[#This Row],[nr]],"")</f>
        <v/>
      </c>
      <c r="V727" s="22" t="s">
        <v>1058</v>
      </c>
      <c r="W727" s="9">
        <v>0</v>
      </c>
    </row>
    <row r="728" spans="1:23" x14ac:dyDescent="0.3">
      <c r="A728" s="9" t="s">
        <v>630</v>
      </c>
      <c r="B728" s="1">
        <v>42928</v>
      </c>
      <c r="C728" s="2">
        <v>0.38046296296296295</v>
      </c>
      <c r="D728" s="2">
        <v>0.38739583333333333</v>
      </c>
      <c r="E728">
        <f>DAY(telefony[[#This Row],[data]])</f>
        <v>12</v>
      </c>
      <c r="F728">
        <f>IF(LEN(telefony[[#This Row],[nr]])=8,1,0)</f>
        <v>0</v>
      </c>
      <c r="G728">
        <f>IF(LEN(telefony[[#This Row],[nr]])=7,1,0)</f>
        <v>1</v>
      </c>
      <c r="H728" s="9">
        <f>IF(LEN(telefony[[#This Row],[nr]])&gt;=10,1,0)</f>
        <v>0</v>
      </c>
      <c r="I728" s="9" t="s">
        <v>866</v>
      </c>
      <c r="J728">
        <f>COUNTIF(telefony[nr],I728)</f>
        <v>1</v>
      </c>
      <c r="M728" t="str">
        <f>IF(LEN(telefony[[#This Row],[nr]])=7,telefony[[#This Row],[nr]],"")</f>
        <v>6005020</v>
      </c>
      <c r="N728" t="str">
        <f>IF(LEN(telefony[[#This Row],[nr]])=8,telefony[[#This Row],[nr]],"")</f>
        <v/>
      </c>
      <c r="V728" s="22" t="s">
        <v>412</v>
      </c>
      <c r="W728" s="9">
        <v>0</v>
      </c>
    </row>
    <row r="729" spans="1:23" x14ac:dyDescent="0.3">
      <c r="A729" s="9" t="s">
        <v>159</v>
      </c>
      <c r="B729" s="1">
        <v>42928</v>
      </c>
      <c r="C729" s="2">
        <v>0.38292824074074072</v>
      </c>
      <c r="D729" s="2">
        <v>0.38613425925925926</v>
      </c>
      <c r="E729">
        <f>DAY(telefony[[#This Row],[data]])</f>
        <v>12</v>
      </c>
      <c r="F729">
        <f>IF(LEN(telefony[[#This Row],[nr]])=8,1,0)</f>
        <v>0</v>
      </c>
      <c r="G729">
        <f>IF(LEN(telefony[[#This Row],[nr]])=7,1,0)</f>
        <v>1</v>
      </c>
      <c r="H729" s="9">
        <f>IF(LEN(telefony[[#This Row],[nr]])&gt;=10,1,0)</f>
        <v>0</v>
      </c>
      <c r="I729" s="9" t="s">
        <v>1448</v>
      </c>
      <c r="J729">
        <f>COUNTIF(telefony[nr],I729)</f>
        <v>1</v>
      </c>
      <c r="M729" t="str">
        <f>IF(LEN(telefony[[#This Row],[nr]])=7,telefony[[#This Row],[nr]],"")</f>
        <v>7421868</v>
      </c>
      <c r="N729" t="str">
        <f>IF(LEN(telefony[[#This Row],[nr]])=8,telefony[[#This Row],[nr]],"")</f>
        <v/>
      </c>
      <c r="V729" s="22" t="s">
        <v>261</v>
      </c>
      <c r="W729" s="9">
        <v>0</v>
      </c>
    </row>
    <row r="730" spans="1:23" x14ac:dyDescent="0.3">
      <c r="A730" s="9" t="s">
        <v>631</v>
      </c>
      <c r="B730" s="1">
        <v>42928</v>
      </c>
      <c r="C730" s="2">
        <v>0.38317129629629632</v>
      </c>
      <c r="D730" s="2">
        <v>0.39157407407407407</v>
      </c>
      <c r="E730">
        <f>DAY(telefony[[#This Row],[data]])</f>
        <v>12</v>
      </c>
      <c r="F730">
        <f>IF(LEN(telefony[[#This Row],[nr]])=8,1,0)</f>
        <v>0</v>
      </c>
      <c r="G730">
        <f>IF(LEN(telefony[[#This Row],[nr]])=7,1,0)</f>
        <v>1</v>
      </c>
      <c r="H730" s="9">
        <f>IF(LEN(telefony[[#This Row],[nr]])&gt;=10,1,0)</f>
        <v>0</v>
      </c>
      <c r="I730" s="9" t="s">
        <v>1627</v>
      </c>
      <c r="J730">
        <f>COUNTIF(telefony[nr],I730)</f>
        <v>1</v>
      </c>
      <c r="M730" t="str">
        <f>IF(LEN(telefony[[#This Row],[nr]])=7,telefony[[#This Row],[nr]],"")</f>
        <v>2227803</v>
      </c>
      <c r="N730" t="str">
        <f>IF(LEN(telefony[[#This Row],[nr]])=8,telefony[[#This Row],[nr]],"")</f>
        <v/>
      </c>
      <c r="V730" s="22" t="s">
        <v>834</v>
      </c>
      <c r="W730" s="9">
        <v>0</v>
      </c>
    </row>
    <row r="731" spans="1:23" x14ac:dyDescent="0.3">
      <c r="A731" s="9" t="s">
        <v>632</v>
      </c>
      <c r="B731" s="1">
        <v>42928</v>
      </c>
      <c r="C731" s="2">
        <v>0.38767361111111109</v>
      </c>
      <c r="D731" s="2">
        <v>0.38848379629629631</v>
      </c>
      <c r="E731">
        <f>DAY(telefony[[#This Row],[data]])</f>
        <v>12</v>
      </c>
      <c r="F731">
        <f>IF(LEN(telefony[[#This Row],[nr]])=8,1,0)</f>
        <v>0</v>
      </c>
      <c r="G731">
        <f>IF(LEN(telefony[[#This Row],[nr]])=7,1,0)</f>
        <v>1</v>
      </c>
      <c r="H731" s="9">
        <f>IF(LEN(telefony[[#This Row],[nr]])&gt;=10,1,0)</f>
        <v>0</v>
      </c>
      <c r="I731" s="9" t="s">
        <v>1447</v>
      </c>
      <c r="J731">
        <f>COUNTIF(telefony[nr],I731)</f>
        <v>1</v>
      </c>
      <c r="M731" t="str">
        <f>IF(LEN(telefony[[#This Row],[nr]])=7,telefony[[#This Row],[nr]],"")</f>
        <v>4007464</v>
      </c>
      <c r="N731" t="str">
        <f>IF(LEN(telefony[[#This Row],[nr]])=8,telefony[[#This Row],[nr]],"")</f>
        <v/>
      </c>
      <c r="V731" s="22" t="s">
        <v>718</v>
      </c>
      <c r="W731" s="9">
        <v>0</v>
      </c>
    </row>
    <row r="732" spans="1:23" x14ac:dyDescent="0.3">
      <c r="A732" s="9" t="s">
        <v>633</v>
      </c>
      <c r="B732" s="1">
        <v>42928</v>
      </c>
      <c r="C732" s="2">
        <v>0.38968750000000002</v>
      </c>
      <c r="D732" s="2">
        <v>0.39152777777777775</v>
      </c>
      <c r="E732">
        <f>DAY(telefony[[#This Row],[data]])</f>
        <v>12</v>
      </c>
      <c r="F732">
        <f>IF(LEN(telefony[[#This Row],[nr]])=8,1,0)</f>
        <v>1</v>
      </c>
      <c r="G732">
        <f>IF(LEN(telefony[[#This Row],[nr]])=7,1,0)</f>
        <v>0</v>
      </c>
      <c r="H732" s="9">
        <f>IF(LEN(telefony[[#This Row],[nr]])&gt;=10,1,0)</f>
        <v>0</v>
      </c>
      <c r="I732" s="9" t="s">
        <v>1245</v>
      </c>
      <c r="J732">
        <f>COUNTIF(telefony[nr],I732)</f>
        <v>1</v>
      </c>
      <c r="M732" t="str">
        <f>IF(LEN(telefony[[#This Row],[nr]])=7,telefony[[#This Row],[nr]],"")</f>
        <v/>
      </c>
      <c r="N732" t="str">
        <f>IF(LEN(telefony[[#This Row],[nr]])=8,telefony[[#This Row],[nr]],"")</f>
        <v>54713807</v>
      </c>
      <c r="V732" s="22" t="s">
        <v>309</v>
      </c>
      <c r="W732" s="9">
        <v>0</v>
      </c>
    </row>
    <row r="733" spans="1:23" x14ac:dyDescent="0.3">
      <c r="A733" s="9" t="s">
        <v>634</v>
      </c>
      <c r="B733" s="1">
        <v>42928</v>
      </c>
      <c r="C733" s="2">
        <v>0.39206018518518521</v>
      </c>
      <c r="D733" s="2">
        <v>0.39436342592592594</v>
      </c>
      <c r="E733">
        <f>DAY(telefony[[#This Row],[data]])</f>
        <v>12</v>
      </c>
      <c r="F733">
        <f>IF(LEN(telefony[[#This Row],[nr]])=8,1,0)</f>
        <v>0</v>
      </c>
      <c r="G733">
        <f>IF(LEN(telefony[[#This Row],[nr]])=7,1,0)</f>
        <v>1</v>
      </c>
      <c r="H733" s="9">
        <f>IF(LEN(telefony[[#This Row],[nr]])&gt;=10,1,0)</f>
        <v>0</v>
      </c>
      <c r="I733" s="9" t="s">
        <v>1456</v>
      </c>
      <c r="J733">
        <f>COUNTIF(telefony[nr],I733)</f>
        <v>1</v>
      </c>
      <c r="M733" t="str">
        <f>IF(LEN(telefony[[#This Row],[nr]])=7,telefony[[#This Row],[nr]],"")</f>
        <v>7097883</v>
      </c>
      <c r="N733" t="str">
        <f>IF(LEN(telefony[[#This Row],[nr]])=8,telefony[[#This Row],[nr]],"")</f>
        <v/>
      </c>
      <c r="V733" s="22" t="s">
        <v>1458</v>
      </c>
      <c r="W733" s="9">
        <v>0</v>
      </c>
    </row>
    <row r="734" spans="1:23" x14ac:dyDescent="0.3">
      <c r="A734" s="9" t="s">
        <v>635</v>
      </c>
      <c r="B734" s="1">
        <v>42928</v>
      </c>
      <c r="C734" s="2">
        <v>0.39709490740740738</v>
      </c>
      <c r="D734" s="2">
        <v>0.40651620370370373</v>
      </c>
      <c r="E734">
        <f>DAY(telefony[[#This Row],[data]])</f>
        <v>12</v>
      </c>
      <c r="F734">
        <f>IF(LEN(telefony[[#This Row],[nr]])=8,1,0)</f>
        <v>1</v>
      </c>
      <c r="G734">
        <f>IF(LEN(telefony[[#This Row],[nr]])=7,1,0)</f>
        <v>0</v>
      </c>
      <c r="H734" s="9">
        <f>IF(LEN(telefony[[#This Row],[nr]])&gt;=10,1,0)</f>
        <v>0</v>
      </c>
      <c r="I734" s="9" t="s">
        <v>46</v>
      </c>
      <c r="J734">
        <f>COUNTIF(telefony[nr],I734)</f>
        <v>1</v>
      </c>
      <c r="M734" t="str">
        <f>IF(LEN(telefony[[#This Row],[nr]])=7,telefony[[#This Row],[nr]],"")</f>
        <v/>
      </c>
      <c r="N734" t="str">
        <f>IF(LEN(telefony[[#This Row],[nr]])=8,telefony[[#This Row],[nr]],"")</f>
        <v>48630026</v>
      </c>
      <c r="V734" s="22" t="s">
        <v>1352</v>
      </c>
      <c r="W734" s="9">
        <v>0</v>
      </c>
    </row>
    <row r="735" spans="1:23" x14ac:dyDescent="0.3">
      <c r="A735" s="9" t="s">
        <v>636</v>
      </c>
      <c r="B735" s="1">
        <v>42928</v>
      </c>
      <c r="C735" s="2">
        <v>0.40247685185185184</v>
      </c>
      <c r="D735" s="2">
        <v>0.40831018518518519</v>
      </c>
      <c r="E735">
        <f>DAY(telefony[[#This Row],[data]])</f>
        <v>12</v>
      </c>
      <c r="F735">
        <f>IF(LEN(telefony[[#This Row],[nr]])=8,1,0)</f>
        <v>0</v>
      </c>
      <c r="G735">
        <f>IF(LEN(telefony[[#This Row],[nr]])=7,1,0)</f>
        <v>1</v>
      </c>
      <c r="H735" s="9">
        <f>IF(LEN(telefony[[#This Row],[nr]])&gt;=10,1,0)</f>
        <v>0</v>
      </c>
      <c r="I735" s="9" t="s">
        <v>312</v>
      </c>
      <c r="J735">
        <f>COUNTIF(telefony[nr],I735)</f>
        <v>1</v>
      </c>
      <c r="M735" t="str">
        <f>IF(LEN(telefony[[#This Row],[nr]])=7,telefony[[#This Row],[nr]],"")</f>
        <v>1279245</v>
      </c>
      <c r="N735" t="str">
        <f>IF(LEN(telefony[[#This Row],[nr]])=8,telefony[[#This Row],[nr]],"")</f>
        <v/>
      </c>
      <c r="V735" s="22" t="s">
        <v>11</v>
      </c>
      <c r="W735" s="9">
        <v>0</v>
      </c>
    </row>
    <row r="736" spans="1:23" x14ac:dyDescent="0.3">
      <c r="A736" s="9" t="s">
        <v>637</v>
      </c>
      <c r="B736" s="1">
        <v>42928</v>
      </c>
      <c r="C736" s="2">
        <v>0.40822916666666664</v>
      </c>
      <c r="D736" s="2">
        <v>0.41586805555555556</v>
      </c>
      <c r="E736">
        <f>DAY(telefony[[#This Row],[data]])</f>
        <v>12</v>
      </c>
      <c r="F736">
        <f>IF(LEN(telefony[[#This Row],[nr]])=8,1,0)</f>
        <v>0</v>
      </c>
      <c r="G736">
        <f>IF(LEN(telefony[[#This Row],[nr]])=7,1,0)</f>
        <v>1</v>
      </c>
      <c r="H736" s="9">
        <f>IF(LEN(telefony[[#This Row],[nr]])&gt;=10,1,0)</f>
        <v>0</v>
      </c>
      <c r="I736" s="9" t="s">
        <v>1202</v>
      </c>
      <c r="J736">
        <f>COUNTIF(telefony[nr],I736)</f>
        <v>1</v>
      </c>
      <c r="M736" t="str">
        <f>IF(LEN(telefony[[#This Row],[nr]])=7,telefony[[#This Row],[nr]],"")</f>
        <v>2571251</v>
      </c>
      <c r="N736" t="str">
        <f>IF(LEN(telefony[[#This Row],[nr]])=8,telefony[[#This Row],[nr]],"")</f>
        <v/>
      </c>
      <c r="V736" s="22" t="s">
        <v>1271</v>
      </c>
      <c r="W736" s="9">
        <v>0</v>
      </c>
    </row>
    <row r="737" spans="1:23" x14ac:dyDescent="0.3">
      <c r="A737" s="9" t="s">
        <v>578</v>
      </c>
      <c r="B737" s="1">
        <v>42928</v>
      </c>
      <c r="C737" s="2">
        <v>0.40881944444444446</v>
      </c>
      <c r="D737" s="2">
        <v>0.40950231481481481</v>
      </c>
      <c r="E737">
        <f>DAY(telefony[[#This Row],[data]])</f>
        <v>12</v>
      </c>
      <c r="F737">
        <f>IF(LEN(telefony[[#This Row],[nr]])=8,1,0)</f>
        <v>0</v>
      </c>
      <c r="G737">
        <f>IF(LEN(telefony[[#This Row],[nr]])=7,1,0)</f>
        <v>1</v>
      </c>
      <c r="H737" s="9">
        <f>IF(LEN(telefony[[#This Row],[nr]])&gt;=10,1,0)</f>
        <v>0</v>
      </c>
      <c r="I737" s="9" t="s">
        <v>600</v>
      </c>
      <c r="J737">
        <f>COUNTIF(telefony[nr],I737)</f>
        <v>1</v>
      </c>
      <c r="M737" t="str">
        <f>IF(LEN(telefony[[#This Row],[nr]])=7,telefony[[#This Row],[nr]],"")</f>
        <v>9566647</v>
      </c>
      <c r="N737" t="str">
        <f>IF(LEN(telefony[[#This Row],[nr]])=8,telefony[[#This Row],[nr]],"")</f>
        <v/>
      </c>
      <c r="V737" s="22" t="s">
        <v>1085</v>
      </c>
      <c r="W737" s="9">
        <v>0</v>
      </c>
    </row>
    <row r="738" spans="1:23" x14ac:dyDescent="0.3">
      <c r="A738" s="9" t="s">
        <v>638</v>
      </c>
      <c r="B738" s="1">
        <v>42928</v>
      </c>
      <c r="C738" s="2">
        <v>0.41078703703703706</v>
      </c>
      <c r="D738" s="2">
        <v>0.41078703703703706</v>
      </c>
      <c r="E738">
        <f>DAY(telefony[[#This Row],[data]])</f>
        <v>12</v>
      </c>
      <c r="F738">
        <f>IF(LEN(telefony[[#This Row],[nr]])=8,1,0)</f>
        <v>0</v>
      </c>
      <c r="G738">
        <f>IF(LEN(telefony[[#This Row],[nr]])=7,1,0)</f>
        <v>1</v>
      </c>
      <c r="H738" s="9">
        <f>IF(LEN(telefony[[#This Row],[nr]])&gt;=10,1,0)</f>
        <v>0</v>
      </c>
      <c r="I738" s="9" t="s">
        <v>1610</v>
      </c>
      <c r="J738">
        <f>COUNTIF(telefony[nr],I738)</f>
        <v>1</v>
      </c>
      <c r="M738" t="str">
        <f>IF(LEN(telefony[[#This Row],[nr]])=7,telefony[[#This Row],[nr]],"")</f>
        <v>1454555</v>
      </c>
      <c r="N738" t="str">
        <f>IF(LEN(telefony[[#This Row],[nr]])=8,telefony[[#This Row],[nr]],"")</f>
        <v/>
      </c>
      <c r="V738" s="22" t="s">
        <v>879</v>
      </c>
      <c r="W738" s="9">
        <v>0</v>
      </c>
    </row>
    <row r="739" spans="1:23" x14ac:dyDescent="0.3">
      <c r="A739" s="9" t="s">
        <v>639</v>
      </c>
      <c r="B739" s="1">
        <v>42928</v>
      </c>
      <c r="C739" s="2">
        <v>0.41218749999999998</v>
      </c>
      <c r="D739" s="2">
        <v>0.41280092592592593</v>
      </c>
      <c r="E739">
        <f>DAY(telefony[[#This Row],[data]])</f>
        <v>12</v>
      </c>
      <c r="F739">
        <f>IF(LEN(telefony[[#This Row],[nr]])=8,1,0)</f>
        <v>1</v>
      </c>
      <c r="G739">
        <f>IF(LEN(telefony[[#This Row],[nr]])=7,1,0)</f>
        <v>0</v>
      </c>
      <c r="H739" s="9">
        <f>IF(LEN(telefony[[#This Row],[nr]])&gt;=10,1,0)</f>
        <v>0</v>
      </c>
      <c r="I739" s="9" t="s">
        <v>1385</v>
      </c>
      <c r="J739">
        <f>COUNTIF(telefony[nr],I739)</f>
        <v>1</v>
      </c>
      <c r="M739" t="str">
        <f>IF(LEN(telefony[[#This Row],[nr]])=7,telefony[[#This Row],[nr]],"")</f>
        <v/>
      </c>
      <c r="N739" t="str">
        <f>IF(LEN(telefony[[#This Row],[nr]])=8,telefony[[#This Row],[nr]],"")</f>
        <v>21996267</v>
      </c>
      <c r="V739" s="22" t="s">
        <v>566</v>
      </c>
      <c r="W739" s="9">
        <v>0</v>
      </c>
    </row>
    <row r="740" spans="1:23" x14ac:dyDescent="0.3">
      <c r="A740" s="9" t="s">
        <v>640</v>
      </c>
      <c r="B740" s="1">
        <v>42928</v>
      </c>
      <c r="C740" s="2">
        <v>0.41414351851851849</v>
      </c>
      <c r="D740" s="2">
        <v>0.42015046296296299</v>
      </c>
      <c r="E740">
        <f>DAY(telefony[[#This Row],[data]])</f>
        <v>12</v>
      </c>
      <c r="F740">
        <f>IF(LEN(telefony[[#This Row],[nr]])=8,1,0)</f>
        <v>0</v>
      </c>
      <c r="G740">
        <f>IF(LEN(telefony[[#This Row],[nr]])=7,1,0)</f>
        <v>1</v>
      </c>
      <c r="H740" s="9">
        <f>IF(LEN(telefony[[#This Row],[nr]])&gt;=10,1,0)</f>
        <v>0</v>
      </c>
      <c r="I740" s="9" t="s">
        <v>1601</v>
      </c>
      <c r="J740">
        <f>COUNTIF(telefony[nr],I740)</f>
        <v>1</v>
      </c>
      <c r="M740" t="str">
        <f>IF(LEN(telefony[[#This Row],[nr]])=7,telefony[[#This Row],[nr]],"")</f>
        <v>8429072</v>
      </c>
      <c r="N740" t="str">
        <f>IF(LEN(telefony[[#This Row],[nr]])=8,telefony[[#This Row],[nr]],"")</f>
        <v/>
      </c>
      <c r="V740" s="22" t="s">
        <v>1454</v>
      </c>
      <c r="W740" s="9">
        <v>0</v>
      </c>
    </row>
    <row r="741" spans="1:23" x14ac:dyDescent="0.3">
      <c r="A741" s="9" t="s">
        <v>641</v>
      </c>
      <c r="B741" s="1">
        <v>42928</v>
      </c>
      <c r="C741" s="2">
        <v>0.41853009259259261</v>
      </c>
      <c r="D741" s="2">
        <v>0.42037037037037039</v>
      </c>
      <c r="E741">
        <f>DAY(telefony[[#This Row],[data]])</f>
        <v>12</v>
      </c>
      <c r="F741">
        <f>IF(LEN(telefony[[#This Row],[nr]])=8,1,0)</f>
        <v>0</v>
      </c>
      <c r="G741">
        <f>IF(LEN(telefony[[#This Row],[nr]])=7,1,0)</f>
        <v>1</v>
      </c>
      <c r="H741" s="9">
        <f>IF(LEN(telefony[[#This Row],[nr]])&gt;=10,1,0)</f>
        <v>0</v>
      </c>
      <c r="I741" s="9" t="s">
        <v>1200</v>
      </c>
      <c r="J741">
        <f>COUNTIF(telefony[nr],I741)</f>
        <v>1</v>
      </c>
      <c r="M741" t="str">
        <f>IF(LEN(telefony[[#This Row],[nr]])=7,telefony[[#This Row],[nr]],"")</f>
        <v>9815754</v>
      </c>
      <c r="N741" t="str">
        <f>IF(LEN(telefony[[#This Row],[nr]])=8,telefony[[#This Row],[nr]],"")</f>
        <v/>
      </c>
      <c r="V741" s="22" t="s">
        <v>58</v>
      </c>
      <c r="W741" s="9">
        <v>0</v>
      </c>
    </row>
    <row r="742" spans="1:23" x14ac:dyDescent="0.3">
      <c r="A742" s="9" t="s">
        <v>642</v>
      </c>
      <c r="B742" s="1">
        <v>42928</v>
      </c>
      <c r="C742" s="2">
        <v>0.42370370370370369</v>
      </c>
      <c r="D742" s="2">
        <v>0.43412037037037038</v>
      </c>
      <c r="E742">
        <f>DAY(telefony[[#This Row],[data]])</f>
        <v>12</v>
      </c>
      <c r="F742">
        <f>IF(LEN(telefony[[#This Row],[nr]])=8,1,0)</f>
        <v>0</v>
      </c>
      <c r="G742">
        <f>IF(LEN(telefony[[#This Row],[nr]])=7,1,0)</f>
        <v>1</v>
      </c>
      <c r="H742" s="9">
        <f>IF(LEN(telefony[[#This Row],[nr]])&gt;=10,1,0)</f>
        <v>0</v>
      </c>
      <c r="I742" s="9" t="s">
        <v>206</v>
      </c>
      <c r="J742">
        <f>COUNTIF(telefony[nr],I742)</f>
        <v>1</v>
      </c>
      <c r="M742" t="str">
        <f>IF(LEN(telefony[[#This Row],[nr]])=7,telefony[[#This Row],[nr]],"")</f>
        <v>2434652</v>
      </c>
      <c r="N742" t="str">
        <f>IF(LEN(telefony[[#This Row],[nr]])=8,telefony[[#This Row],[nr]],"")</f>
        <v/>
      </c>
      <c r="V742" s="22" t="s">
        <v>1754</v>
      </c>
      <c r="W742" s="9">
        <v>0</v>
      </c>
    </row>
    <row r="743" spans="1:23" x14ac:dyDescent="0.3">
      <c r="A743" s="9" t="s">
        <v>643</v>
      </c>
      <c r="B743" s="1">
        <v>42928</v>
      </c>
      <c r="C743" s="2">
        <v>0.42650462962962965</v>
      </c>
      <c r="D743" s="2">
        <v>0.43417824074074074</v>
      </c>
      <c r="E743">
        <f>DAY(telefony[[#This Row],[data]])</f>
        <v>12</v>
      </c>
      <c r="F743">
        <f>IF(LEN(telefony[[#This Row],[nr]])=8,1,0)</f>
        <v>0</v>
      </c>
      <c r="G743">
        <f>IF(LEN(telefony[[#This Row],[nr]])=7,1,0)</f>
        <v>1</v>
      </c>
      <c r="H743" s="9">
        <f>IF(LEN(telefony[[#This Row],[nr]])&gt;=10,1,0)</f>
        <v>0</v>
      </c>
      <c r="I743" s="9" t="s">
        <v>1575</v>
      </c>
      <c r="J743">
        <f>COUNTIF(telefony[nr],I743)</f>
        <v>1</v>
      </c>
      <c r="M743" t="str">
        <f>IF(LEN(telefony[[#This Row],[nr]])=7,telefony[[#This Row],[nr]],"")</f>
        <v>4939683</v>
      </c>
      <c r="N743" t="str">
        <f>IF(LEN(telefony[[#This Row],[nr]])=8,telefony[[#This Row],[nr]],"")</f>
        <v/>
      </c>
      <c r="V743" s="22" t="s">
        <v>948</v>
      </c>
      <c r="W743" s="9">
        <v>0</v>
      </c>
    </row>
    <row r="744" spans="1:23" x14ac:dyDescent="0.3">
      <c r="A744" s="9" t="s">
        <v>644</v>
      </c>
      <c r="B744" s="1">
        <v>42928</v>
      </c>
      <c r="C744" s="2">
        <v>0.42766203703703703</v>
      </c>
      <c r="D744" s="2">
        <v>0.43533564814814812</v>
      </c>
      <c r="E744">
        <f>DAY(telefony[[#This Row],[data]])</f>
        <v>12</v>
      </c>
      <c r="F744">
        <f>IF(LEN(telefony[[#This Row],[nr]])=8,1,0)</f>
        <v>0</v>
      </c>
      <c r="G744">
        <f>IF(LEN(telefony[[#This Row],[nr]])=7,1,0)</f>
        <v>1</v>
      </c>
      <c r="H744" s="9">
        <f>IF(LEN(telefony[[#This Row],[nr]])&gt;=10,1,0)</f>
        <v>0</v>
      </c>
      <c r="I744" s="9" t="s">
        <v>737</v>
      </c>
      <c r="J744">
        <f>COUNTIF(telefony[nr],I744)</f>
        <v>1</v>
      </c>
      <c r="M744" t="str">
        <f>IF(LEN(telefony[[#This Row],[nr]])=7,telefony[[#This Row],[nr]],"")</f>
        <v>6821027</v>
      </c>
      <c r="N744" t="str">
        <f>IF(LEN(telefony[[#This Row],[nr]])=8,telefony[[#This Row],[nr]],"")</f>
        <v/>
      </c>
      <c r="V744" s="22" t="s">
        <v>1801</v>
      </c>
      <c r="W744" s="9">
        <v>0</v>
      </c>
    </row>
    <row r="745" spans="1:23" x14ac:dyDescent="0.3">
      <c r="A745" s="9" t="s">
        <v>645</v>
      </c>
      <c r="B745" s="1">
        <v>42928</v>
      </c>
      <c r="C745" s="2">
        <v>0.43041666666666667</v>
      </c>
      <c r="D745" s="2">
        <v>0.43164351851851851</v>
      </c>
      <c r="E745">
        <f>DAY(telefony[[#This Row],[data]])</f>
        <v>12</v>
      </c>
      <c r="F745">
        <f>IF(LEN(telefony[[#This Row],[nr]])=8,1,0)</f>
        <v>0</v>
      </c>
      <c r="G745">
        <f>IF(LEN(telefony[[#This Row],[nr]])=7,1,0)</f>
        <v>1</v>
      </c>
      <c r="H745" s="9">
        <f>IF(LEN(telefony[[#This Row],[nr]])&gt;=10,1,0)</f>
        <v>0</v>
      </c>
      <c r="I745" s="9" t="s">
        <v>398</v>
      </c>
      <c r="J745">
        <f>COUNTIF(telefony[nr],I745)</f>
        <v>1</v>
      </c>
      <c r="M745" t="str">
        <f>IF(LEN(telefony[[#This Row],[nr]])=7,telefony[[#This Row],[nr]],"")</f>
        <v>3253368</v>
      </c>
      <c r="N745" t="str">
        <f>IF(LEN(telefony[[#This Row],[nr]])=8,telefony[[#This Row],[nr]],"")</f>
        <v/>
      </c>
      <c r="V745" s="22" t="s">
        <v>1028</v>
      </c>
      <c r="W745" s="9">
        <v>0</v>
      </c>
    </row>
    <row r="746" spans="1:23" x14ac:dyDescent="0.3">
      <c r="A746" s="9" t="s">
        <v>68</v>
      </c>
      <c r="B746" s="1">
        <v>42928</v>
      </c>
      <c r="C746" s="2">
        <v>0.43381944444444442</v>
      </c>
      <c r="D746" s="2">
        <v>0.44515046296296296</v>
      </c>
      <c r="E746">
        <f>DAY(telefony[[#This Row],[data]])</f>
        <v>12</v>
      </c>
      <c r="F746">
        <f>IF(LEN(telefony[[#This Row],[nr]])=8,1,0)</f>
        <v>0</v>
      </c>
      <c r="G746">
        <f>IF(LEN(telefony[[#This Row],[nr]])=7,1,0)</f>
        <v>1</v>
      </c>
      <c r="H746" s="9">
        <f>IF(LEN(telefony[[#This Row],[nr]])&gt;=10,1,0)</f>
        <v>0</v>
      </c>
      <c r="I746" s="9" t="s">
        <v>1802</v>
      </c>
      <c r="J746">
        <f>COUNTIF(telefony[nr],I746)</f>
        <v>1</v>
      </c>
      <c r="M746" t="str">
        <f>IF(LEN(telefony[[#This Row],[nr]])=7,telefony[[#This Row],[nr]],"")</f>
        <v>3505978</v>
      </c>
      <c r="N746" t="str">
        <f>IF(LEN(telefony[[#This Row],[nr]])=8,telefony[[#This Row],[nr]],"")</f>
        <v/>
      </c>
      <c r="V746" s="22" t="s">
        <v>1342</v>
      </c>
      <c r="W746" s="9">
        <v>0</v>
      </c>
    </row>
    <row r="747" spans="1:23" x14ac:dyDescent="0.3">
      <c r="A747" s="9" t="s">
        <v>646</v>
      </c>
      <c r="B747" s="1">
        <v>42928</v>
      </c>
      <c r="C747" s="2">
        <v>0.43717592592592591</v>
      </c>
      <c r="D747" s="2">
        <v>0.44695601851851852</v>
      </c>
      <c r="E747">
        <f>DAY(telefony[[#This Row],[data]])</f>
        <v>12</v>
      </c>
      <c r="F747">
        <f>IF(LEN(telefony[[#This Row],[nr]])=8,1,0)</f>
        <v>1</v>
      </c>
      <c r="G747">
        <f>IF(LEN(telefony[[#This Row],[nr]])=7,1,0)</f>
        <v>0</v>
      </c>
      <c r="H747" s="9">
        <f>IF(LEN(telefony[[#This Row],[nr]])&gt;=10,1,0)</f>
        <v>0</v>
      </c>
      <c r="I747" s="9" t="s">
        <v>82</v>
      </c>
      <c r="J747">
        <f>COUNTIF(telefony[nr],I747)</f>
        <v>1</v>
      </c>
      <c r="M747" t="str">
        <f>IF(LEN(telefony[[#This Row],[nr]])=7,telefony[[#This Row],[nr]],"")</f>
        <v/>
      </c>
      <c r="N747" t="str">
        <f>IF(LEN(telefony[[#This Row],[nr]])=8,telefony[[#This Row],[nr]],"")</f>
        <v>91743317</v>
      </c>
      <c r="V747" s="22" t="s">
        <v>190</v>
      </c>
      <c r="W747" s="9">
        <v>0</v>
      </c>
    </row>
    <row r="748" spans="1:23" x14ac:dyDescent="0.3">
      <c r="A748" s="9" t="s">
        <v>647</v>
      </c>
      <c r="B748" s="1">
        <v>42928</v>
      </c>
      <c r="C748" s="2">
        <v>0.44146990740740738</v>
      </c>
      <c r="D748" s="2">
        <v>0.44412037037037039</v>
      </c>
      <c r="E748">
        <f>DAY(telefony[[#This Row],[data]])</f>
        <v>12</v>
      </c>
      <c r="F748">
        <f>IF(LEN(telefony[[#This Row],[nr]])=8,1,0)</f>
        <v>0</v>
      </c>
      <c r="G748">
        <f>IF(LEN(telefony[[#This Row],[nr]])=7,1,0)</f>
        <v>1</v>
      </c>
      <c r="H748" s="9">
        <f>IF(LEN(telefony[[#This Row],[nr]])&gt;=10,1,0)</f>
        <v>0</v>
      </c>
      <c r="I748" s="9" t="s">
        <v>1576</v>
      </c>
      <c r="J748">
        <f>COUNTIF(telefony[nr],I748)</f>
        <v>1</v>
      </c>
      <c r="M748" t="str">
        <f>IF(LEN(telefony[[#This Row],[nr]])=7,telefony[[#This Row],[nr]],"")</f>
        <v>5104536</v>
      </c>
      <c r="N748" t="str">
        <f>IF(LEN(telefony[[#This Row],[nr]])=8,telefony[[#This Row],[nr]],"")</f>
        <v/>
      </c>
      <c r="V748" s="22" t="s">
        <v>1684</v>
      </c>
      <c r="W748" s="9">
        <v>0</v>
      </c>
    </row>
    <row r="749" spans="1:23" x14ac:dyDescent="0.3">
      <c r="A749" s="9" t="s">
        <v>648</v>
      </c>
      <c r="B749" s="1">
        <v>42928</v>
      </c>
      <c r="C749" s="2">
        <v>0.44663194444444443</v>
      </c>
      <c r="D749" s="2">
        <v>0.45378472222222221</v>
      </c>
      <c r="E749">
        <f>DAY(telefony[[#This Row],[data]])</f>
        <v>12</v>
      </c>
      <c r="F749">
        <f>IF(LEN(telefony[[#This Row],[nr]])=8,1,0)</f>
        <v>0</v>
      </c>
      <c r="G749">
        <f>IF(LEN(telefony[[#This Row],[nr]])=7,1,0)</f>
        <v>1</v>
      </c>
      <c r="H749" s="9">
        <f>IF(LEN(telefony[[#This Row],[nr]])&gt;=10,1,0)</f>
        <v>0</v>
      </c>
      <c r="I749" s="9" t="s">
        <v>383</v>
      </c>
      <c r="J749">
        <f>COUNTIF(telefony[nr],I749)</f>
        <v>1</v>
      </c>
      <c r="M749" t="str">
        <f>IF(LEN(telefony[[#This Row],[nr]])=7,telefony[[#This Row],[nr]],"")</f>
        <v>7353916</v>
      </c>
      <c r="N749" t="str">
        <f>IF(LEN(telefony[[#This Row],[nr]])=8,telefony[[#This Row],[nr]],"")</f>
        <v/>
      </c>
      <c r="V749" s="22" t="s">
        <v>1002</v>
      </c>
      <c r="W749" s="9">
        <v>0</v>
      </c>
    </row>
    <row r="750" spans="1:23" x14ac:dyDescent="0.3">
      <c r="A750" s="9" t="s">
        <v>649</v>
      </c>
      <c r="B750" s="1">
        <v>42928</v>
      </c>
      <c r="C750" s="2">
        <v>0.44809027777777777</v>
      </c>
      <c r="D750" s="2">
        <v>0.45256944444444447</v>
      </c>
      <c r="E750">
        <f>DAY(telefony[[#This Row],[data]])</f>
        <v>12</v>
      </c>
      <c r="F750">
        <f>IF(LEN(telefony[[#This Row],[nr]])=8,1,0)</f>
        <v>0</v>
      </c>
      <c r="G750">
        <f>IF(LEN(telefony[[#This Row],[nr]])=7,1,0)</f>
        <v>1</v>
      </c>
      <c r="H750" s="9">
        <f>IF(LEN(telefony[[#This Row],[nr]])&gt;=10,1,0)</f>
        <v>0</v>
      </c>
      <c r="I750" s="9" t="s">
        <v>1772</v>
      </c>
      <c r="J750">
        <f>COUNTIF(telefony[nr],I750)</f>
        <v>1</v>
      </c>
      <c r="M750" t="str">
        <f>IF(LEN(telefony[[#This Row],[nr]])=7,telefony[[#This Row],[nr]],"")</f>
        <v>4412771</v>
      </c>
      <c r="N750" t="str">
        <f>IF(LEN(telefony[[#This Row],[nr]])=8,telefony[[#This Row],[nr]],"")</f>
        <v/>
      </c>
      <c r="V750" s="22" t="s">
        <v>1075</v>
      </c>
      <c r="W750" s="9">
        <v>0</v>
      </c>
    </row>
    <row r="751" spans="1:23" x14ac:dyDescent="0.3">
      <c r="A751" s="9" t="s">
        <v>510</v>
      </c>
      <c r="B751" s="1">
        <v>42928</v>
      </c>
      <c r="C751" s="2">
        <v>0.44817129629629632</v>
      </c>
      <c r="D751" s="2">
        <v>0.4506134259259259</v>
      </c>
      <c r="E751">
        <f>DAY(telefony[[#This Row],[data]])</f>
        <v>12</v>
      </c>
      <c r="F751">
        <f>IF(LEN(telefony[[#This Row],[nr]])=8,1,0)</f>
        <v>0</v>
      </c>
      <c r="G751">
        <f>IF(LEN(telefony[[#This Row],[nr]])=7,1,0)</f>
        <v>1</v>
      </c>
      <c r="H751" s="9">
        <f>IF(LEN(telefony[[#This Row],[nr]])&gt;=10,1,0)</f>
        <v>0</v>
      </c>
      <c r="I751" s="9" t="s">
        <v>244</v>
      </c>
      <c r="J751">
        <f>COUNTIF(telefony[nr],I751)</f>
        <v>1</v>
      </c>
      <c r="M751" t="str">
        <f>IF(LEN(telefony[[#This Row],[nr]])=7,telefony[[#This Row],[nr]],"")</f>
        <v>6709939</v>
      </c>
      <c r="N751" t="str">
        <f>IF(LEN(telefony[[#This Row],[nr]])=8,telefony[[#This Row],[nr]],"")</f>
        <v/>
      </c>
      <c r="V751" s="22" t="s">
        <v>5</v>
      </c>
      <c r="W751" s="9">
        <v>0</v>
      </c>
    </row>
    <row r="752" spans="1:23" x14ac:dyDescent="0.3">
      <c r="A752" s="9" t="s">
        <v>650</v>
      </c>
      <c r="B752" s="1">
        <v>42928</v>
      </c>
      <c r="C752" s="2">
        <v>0.45010416666666669</v>
      </c>
      <c r="D752" s="2">
        <v>0.46153935185185185</v>
      </c>
      <c r="E752">
        <f>DAY(telefony[[#This Row],[data]])</f>
        <v>12</v>
      </c>
      <c r="F752">
        <f>IF(LEN(telefony[[#This Row],[nr]])=8,1,0)</f>
        <v>0</v>
      </c>
      <c r="G752">
        <f>IF(LEN(telefony[[#This Row],[nr]])=7,1,0)</f>
        <v>1</v>
      </c>
      <c r="H752" s="9">
        <f>IF(LEN(telefony[[#This Row],[nr]])&gt;=10,1,0)</f>
        <v>0</v>
      </c>
      <c r="I752" s="9" t="s">
        <v>1263</v>
      </c>
      <c r="J752">
        <f>COUNTIF(telefony[nr],I752)</f>
        <v>1</v>
      </c>
      <c r="M752" t="str">
        <f>IF(LEN(telefony[[#This Row],[nr]])=7,telefony[[#This Row],[nr]],"")</f>
        <v>7891185</v>
      </c>
      <c r="N752" t="str">
        <f>IF(LEN(telefony[[#This Row],[nr]])=8,telefony[[#This Row],[nr]],"")</f>
        <v/>
      </c>
      <c r="V752" s="22" t="s">
        <v>84</v>
      </c>
      <c r="W752" s="9">
        <v>0</v>
      </c>
    </row>
    <row r="753" spans="1:23" x14ac:dyDescent="0.3">
      <c r="A753" s="9" t="s">
        <v>651</v>
      </c>
      <c r="B753" s="1">
        <v>42928</v>
      </c>
      <c r="C753" s="2">
        <v>0.45504629629629628</v>
      </c>
      <c r="D753" s="2">
        <v>0.4607175925925926</v>
      </c>
      <c r="E753">
        <f>DAY(telefony[[#This Row],[data]])</f>
        <v>12</v>
      </c>
      <c r="F753">
        <f>IF(LEN(telefony[[#This Row],[nr]])=8,1,0)</f>
        <v>1</v>
      </c>
      <c r="G753">
        <f>IF(LEN(telefony[[#This Row],[nr]])=7,1,0)</f>
        <v>0</v>
      </c>
      <c r="H753" s="9">
        <f>IF(LEN(telefony[[#This Row],[nr]])&gt;=10,1,0)</f>
        <v>0</v>
      </c>
      <c r="I753" s="9" t="s">
        <v>612</v>
      </c>
      <c r="J753">
        <f>COUNTIF(telefony[nr],I753)</f>
        <v>1</v>
      </c>
      <c r="M753" t="str">
        <f>IF(LEN(telefony[[#This Row],[nr]])=7,telefony[[#This Row],[nr]],"")</f>
        <v/>
      </c>
      <c r="N753" t="str">
        <f>IF(LEN(telefony[[#This Row],[nr]])=8,telefony[[#This Row],[nr]],"")</f>
        <v>90417363</v>
      </c>
      <c r="V753" s="22" t="s">
        <v>560</v>
      </c>
      <c r="W753" s="9">
        <v>0</v>
      </c>
    </row>
    <row r="754" spans="1:23" x14ac:dyDescent="0.3">
      <c r="A754" s="9" t="s">
        <v>652</v>
      </c>
      <c r="B754" s="1">
        <v>42928</v>
      </c>
      <c r="C754" s="2">
        <v>0.45673611111111112</v>
      </c>
      <c r="D754" s="2">
        <v>0.4586574074074074</v>
      </c>
      <c r="E754">
        <f>DAY(telefony[[#This Row],[data]])</f>
        <v>12</v>
      </c>
      <c r="F754">
        <f>IF(LEN(telefony[[#This Row],[nr]])=8,1,0)</f>
        <v>0</v>
      </c>
      <c r="G754">
        <f>IF(LEN(telefony[[#This Row],[nr]])=7,1,0)</f>
        <v>1</v>
      </c>
      <c r="H754" s="9">
        <f>IF(LEN(telefony[[#This Row],[nr]])&gt;=10,1,0)</f>
        <v>0</v>
      </c>
      <c r="I754" s="9" t="s">
        <v>379</v>
      </c>
      <c r="J754">
        <f>COUNTIF(telefony[nr],I754)</f>
        <v>1</v>
      </c>
      <c r="M754" t="str">
        <f>IF(LEN(telefony[[#This Row],[nr]])=7,telefony[[#This Row],[nr]],"")</f>
        <v>4929499</v>
      </c>
      <c r="N754" t="str">
        <f>IF(LEN(telefony[[#This Row],[nr]])=8,telefony[[#This Row],[nr]],"")</f>
        <v/>
      </c>
      <c r="V754" s="22" t="s">
        <v>1605</v>
      </c>
      <c r="W754" s="9">
        <v>0</v>
      </c>
    </row>
    <row r="755" spans="1:23" x14ac:dyDescent="0.3">
      <c r="A755" s="9" t="s">
        <v>653</v>
      </c>
      <c r="B755" s="1">
        <v>42928</v>
      </c>
      <c r="C755" s="2">
        <v>0.46217592592592593</v>
      </c>
      <c r="D755" s="2">
        <v>0.47150462962962963</v>
      </c>
      <c r="E755">
        <f>DAY(telefony[[#This Row],[data]])</f>
        <v>12</v>
      </c>
      <c r="F755">
        <f>IF(LEN(telefony[[#This Row],[nr]])=8,1,0)</f>
        <v>0</v>
      </c>
      <c r="G755">
        <f>IF(LEN(telefony[[#This Row],[nr]])=7,1,0)</f>
        <v>1</v>
      </c>
      <c r="H755" s="9">
        <f>IF(LEN(telefony[[#This Row],[nr]])&gt;=10,1,0)</f>
        <v>0</v>
      </c>
      <c r="I755" s="9" t="s">
        <v>562</v>
      </c>
      <c r="J755">
        <f>COUNTIF(telefony[nr],I755)</f>
        <v>1</v>
      </c>
      <c r="M755" t="str">
        <f>IF(LEN(telefony[[#This Row],[nr]])=7,telefony[[#This Row],[nr]],"")</f>
        <v>3824371</v>
      </c>
      <c r="N755" t="str">
        <f>IF(LEN(telefony[[#This Row],[nr]])=8,telefony[[#This Row],[nr]],"")</f>
        <v/>
      </c>
      <c r="V755" s="22" t="s">
        <v>854</v>
      </c>
      <c r="W755" s="9">
        <v>0</v>
      </c>
    </row>
    <row r="756" spans="1:23" x14ac:dyDescent="0.3">
      <c r="A756" s="9" t="s">
        <v>243</v>
      </c>
      <c r="B756" s="1">
        <v>42928</v>
      </c>
      <c r="C756" s="2">
        <v>0.46663194444444445</v>
      </c>
      <c r="D756" s="2">
        <v>0.47532407407407407</v>
      </c>
      <c r="E756">
        <f>DAY(telefony[[#This Row],[data]])</f>
        <v>12</v>
      </c>
      <c r="F756">
        <f>IF(LEN(telefony[[#This Row],[nr]])=8,1,0)</f>
        <v>0</v>
      </c>
      <c r="G756">
        <f>IF(LEN(telefony[[#This Row],[nr]])=7,1,0)</f>
        <v>1</v>
      </c>
      <c r="H756" s="9">
        <f>IF(LEN(telefony[[#This Row],[nr]])&gt;=10,1,0)</f>
        <v>0</v>
      </c>
      <c r="I756" s="9" t="s">
        <v>847</v>
      </c>
      <c r="J756">
        <f>COUNTIF(telefony[nr],I756)</f>
        <v>1</v>
      </c>
      <c r="M756" t="str">
        <f>IF(LEN(telefony[[#This Row],[nr]])=7,telefony[[#This Row],[nr]],"")</f>
        <v>1119740</v>
      </c>
      <c r="N756" t="str">
        <f>IF(LEN(telefony[[#This Row],[nr]])=8,telefony[[#This Row],[nr]],"")</f>
        <v/>
      </c>
      <c r="V756" s="22" t="s">
        <v>1203</v>
      </c>
      <c r="W756" s="9">
        <v>0</v>
      </c>
    </row>
    <row r="757" spans="1:23" x14ac:dyDescent="0.3">
      <c r="A757" s="9" t="s">
        <v>654</v>
      </c>
      <c r="B757" s="1">
        <v>42928</v>
      </c>
      <c r="C757" s="2">
        <v>0.46870370370370368</v>
      </c>
      <c r="D757" s="2">
        <v>0.47320601851851851</v>
      </c>
      <c r="E757">
        <f>DAY(telefony[[#This Row],[data]])</f>
        <v>12</v>
      </c>
      <c r="F757">
        <f>IF(LEN(telefony[[#This Row],[nr]])=8,1,0)</f>
        <v>0</v>
      </c>
      <c r="G757">
        <f>IF(LEN(telefony[[#This Row],[nr]])=7,1,0)</f>
        <v>1</v>
      </c>
      <c r="H757" s="9">
        <f>IF(LEN(telefony[[#This Row],[nr]])&gt;=10,1,0)</f>
        <v>0</v>
      </c>
      <c r="I757" s="9" t="s">
        <v>1141</v>
      </c>
      <c r="J757">
        <f>COUNTIF(telefony[nr],I757)</f>
        <v>1</v>
      </c>
      <c r="M757" t="str">
        <f>IF(LEN(telefony[[#This Row],[nr]])=7,telefony[[#This Row],[nr]],"")</f>
        <v>1219073</v>
      </c>
      <c r="N757" t="str">
        <f>IF(LEN(telefony[[#This Row],[nr]])=8,telefony[[#This Row],[nr]],"")</f>
        <v/>
      </c>
      <c r="V757" s="22" t="s">
        <v>716</v>
      </c>
      <c r="W757" s="9">
        <v>0</v>
      </c>
    </row>
    <row r="758" spans="1:23" x14ac:dyDescent="0.3">
      <c r="A758" s="9" t="s">
        <v>422</v>
      </c>
      <c r="B758" s="1">
        <v>42928</v>
      </c>
      <c r="C758" s="2">
        <v>0.47358796296296296</v>
      </c>
      <c r="D758" s="2">
        <v>0.47878472222222224</v>
      </c>
      <c r="E758">
        <f>DAY(telefony[[#This Row],[data]])</f>
        <v>12</v>
      </c>
      <c r="F758">
        <f>IF(LEN(telefony[[#This Row],[nr]])=8,1,0)</f>
        <v>1</v>
      </c>
      <c r="G758">
        <f>IF(LEN(telefony[[#This Row],[nr]])=7,1,0)</f>
        <v>0</v>
      </c>
      <c r="H758" s="9">
        <f>IF(LEN(telefony[[#This Row],[nr]])&gt;=10,1,0)</f>
        <v>0</v>
      </c>
      <c r="I758" s="9" t="s">
        <v>1299</v>
      </c>
      <c r="J758">
        <f>COUNTIF(telefony[nr],I758)</f>
        <v>1</v>
      </c>
      <c r="M758" t="str">
        <f>IF(LEN(telefony[[#This Row],[nr]])=7,telefony[[#This Row],[nr]],"")</f>
        <v/>
      </c>
      <c r="N758" t="str">
        <f>IF(LEN(telefony[[#This Row],[nr]])=8,telefony[[#This Row],[nr]],"")</f>
        <v>87702896</v>
      </c>
      <c r="V758" s="22" t="s">
        <v>434</v>
      </c>
      <c r="W758" s="9">
        <v>0</v>
      </c>
    </row>
    <row r="759" spans="1:23" x14ac:dyDescent="0.3">
      <c r="A759" s="9" t="s">
        <v>655</v>
      </c>
      <c r="B759" s="1">
        <v>42928</v>
      </c>
      <c r="C759" s="2">
        <v>0.47819444444444442</v>
      </c>
      <c r="D759" s="2">
        <v>0.48442129629629632</v>
      </c>
      <c r="E759">
        <f>DAY(telefony[[#This Row],[data]])</f>
        <v>12</v>
      </c>
      <c r="F759">
        <f>IF(LEN(telefony[[#This Row],[nr]])=8,1,0)</f>
        <v>1</v>
      </c>
      <c r="G759">
        <f>IF(LEN(telefony[[#This Row],[nr]])=7,1,0)</f>
        <v>0</v>
      </c>
      <c r="H759" s="9">
        <f>IF(LEN(telefony[[#This Row],[nr]])&gt;=10,1,0)</f>
        <v>0</v>
      </c>
      <c r="I759" s="9" t="s">
        <v>997</v>
      </c>
      <c r="J759">
        <f>COUNTIF(telefony[nr],I759)</f>
        <v>1</v>
      </c>
      <c r="M759" t="str">
        <f>IF(LEN(telefony[[#This Row],[nr]])=7,telefony[[#This Row],[nr]],"")</f>
        <v/>
      </c>
      <c r="N759" t="str">
        <f>IF(LEN(telefony[[#This Row],[nr]])=8,telefony[[#This Row],[nr]],"")</f>
        <v>94197168</v>
      </c>
      <c r="V759" s="22" t="s">
        <v>1719</v>
      </c>
      <c r="W759" s="9">
        <v>0</v>
      </c>
    </row>
    <row r="760" spans="1:23" x14ac:dyDescent="0.3">
      <c r="A760" s="9" t="s">
        <v>656</v>
      </c>
      <c r="B760" s="1">
        <v>42928</v>
      </c>
      <c r="C760" s="2">
        <v>0.48251157407407408</v>
      </c>
      <c r="D760" s="2">
        <v>0.48732638888888891</v>
      </c>
      <c r="E760">
        <f>DAY(telefony[[#This Row],[data]])</f>
        <v>12</v>
      </c>
      <c r="F760">
        <f>IF(LEN(telefony[[#This Row],[nr]])=8,1,0)</f>
        <v>0</v>
      </c>
      <c r="G760">
        <f>IF(LEN(telefony[[#This Row],[nr]])=7,1,0)</f>
        <v>1</v>
      </c>
      <c r="H760" s="9">
        <f>IF(LEN(telefony[[#This Row],[nr]])&gt;=10,1,0)</f>
        <v>0</v>
      </c>
      <c r="I760" s="9" t="s">
        <v>1655</v>
      </c>
      <c r="J760">
        <f>COUNTIF(telefony[nr],I760)</f>
        <v>1</v>
      </c>
      <c r="M760" t="str">
        <f>IF(LEN(telefony[[#This Row],[nr]])=7,telefony[[#This Row],[nr]],"")</f>
        <v>8655825</v>
      </c>
      <c r="N760" t="str">
        <f>IF(LEN(telefony[[#This Row],[nr]])=8,telefony[[#This Row],[nr]],"")</f>
        <v/>
      </c>
      <c r="V760" s="22" t="s">
        <v>171</v>
      </c>
      <c r="W760" s="9">
        <v>0</v>
      </c>
    </row>
    <row r="761" spans="1:23" x14ac:dyDescent="0.3">
      <c r="A761" s="9" t="s">
        <v>657</v>
      </c>
      <c r="B761" s="1">
        <v>42928</v>
      </c>
      <c r="C761" s="2">
        <v>0.48827546296296298</v>
      </c>
      <c r="D761" s="2">
        <v>0.49432870370370369</v>
      </c>
      <c r="E761">
        <f>DAY(telefony[[#This Row],[data]])</f>
        <v>12</v>
      </c>
      <c r="F761">
        <f>IF(LEN(telefony[[#This Row],[nr]])=8,1,0)</f>
        <v>1</v>
      </c>
      <c r="G761">
        <f>IF(LEN(telefony[[#This Row],[nr]])=7,1,0)</f>
        <v>0</v>
      </c>
      <c r="H761" s="9">
        <f>IF(LEN(telefony[[#This Row],[nr]])&gt;=10,1,0)</f>
        <v>0</v>
      </c>
      <c r="I761" s="9" t="s">
        <v>934</v>
      </c>
      <c r="J761">
        <f>COUNTIF(telefony[nr],I761)</f>
        <v>1</v>
      </c>
      <c r="M761" t="str">
        <f>IF(LEN(telefony[[#This Row],[nr]])=7,telefony[[#This Row],[nr]],"")</f>
        <v/>
      </c>
      <c r="N761" t="str">
        <f>IF(LEN(telefony[[#This Row],[nr]])=8,telefony[[#This Row],[nr]],"")</f>
        <v>47707639</v>
      </c>
      <c r="V761" s="22" t="s">
        <v>1526</v>
      </c>
      <c r="W761" s="9">
        <v>0</v>
      </c>
    </row>
    <row r="762" spans="1:23" x14ac:dyDescent="0.3">
      <c r="A762" s="9" t="s">
        <v>658</v>
      </c>
      <c r="B762" s="1">
        <v>42928</v>
      </c>
      <c r="C762" s="2">
        <v>0.49062499999999998</v>
      </c>
      <c r="D762" s="2">
        <v>0.49535879629629631</v>
      </c>
      <c r="E762">
        <f>DAY(telefony[[#This Row],[data]])</f>
        <v>12</v>
      </c>
      <c r="F762">
        <f>IF(LEN(telefony[[#This Row],[nr]])=8,1,0)</f>
        <v>0</v>
      </c>
      <c r="G762">
        <f>IF(LEN(telefony[[#This Row],[nr]])=7,1,0)</f>
        <v>1</v>
      </c>
      <c r="H762" s="9">
        <f>IF(LEN(telefony[[#This Row],[nr]])&gt;=10,1,0)</f>
        <v>0</v>
      </c>
      <c r="I762" s="9" t="s">
        <v>49</v>
      </c>
      <c r="J762">
        <f>COUNTIF(telefony[nr],I762)</f>
        <v>1</v>
      </c>
      <c r="M762" t="str">
        <f>IF(LEN(telefony[[#This Row],[nr]])=7,telefony[[#This Row],[nr]],"")</f>
        <v>5029329</v>
      </c>
      <c r="N762" t="str">
        <f>IF(LEN(telefony[[#This Row],[nr]])=8,telefony[[#This Row],[nr]],"")</f>
        <v/>
      </c>
      <c r="V762" s="22" t="s">
        <v>235</v>
      </c>
      <c r="W762" s="9">
        <v>0</v>
      </c>
    </row>
    <row r="763" spans="1:23" x14ac:dyDescent="0.3">
      <c r="A763" s="9" t="s">
        <v>659</v>
      </c>
      <c r="B763" s="1">
        <v>42928</v>
      </c>
      <c r="C763" s="2">
        <v>0.49552083333333335</v>
      </c>
      <c r="D763" s="2">
        <v>0.50263888888888886</v>
      </c>
      <c r="E763">
        <f>DAY(telefony[[#This Row],[data]])</f>
        <v>12</v>
      </c>
      <c r="F763">
        <f>IF(LEN(telefony[[#This Row],[nr]])=8,1,0)</f>
        <v>0</v>
      </c>
      <c r="G763">
        <f>IF(LEN(telefony[[#This Row],[nr]])=7,1,0)</f>
        <v>1</v>
      </c>
      <c r="H763" s="9">
        <f>IF(LEN(telefony[[#This Row],[nr]])&gt;=10,1,0)</f>
        <v>0</v>
      </c>
      <c r="I763" s="9" t="s">
        <v>883</v>
      </c>
      <c r="J763">
        <f>COUNTIF(telefony[nr],I763)</f>
        <v>1</v>
      </c>
      <c r="M763" t="str">
        <f>IF(LEN(telefony[[#This Row],[nr]])=7,telefony[[#This Row],[nr]],"")</f>
        <v>8825868</v>
      </c>
      <c r="N763" t="str">
        <f>IF(LEN(telefony[[#This Row],[nr]])=8,telefony[[#This Row],[nr]],"")</f>
        <v/>
      </c>
      <c r="V763" s="22" t="s">
        <v>246</v>
      </c>
      <c r="W763" s="9">
        <v>0</v>
      </c>
    </row>
    <row r="764" spans="1:23" x14ac:dyDescent="0.3">
      <c r="A764" s="9" t="s">
        <v>178</v>
      </c>
      <c r="B764" s="1">
        <v>42928</v>
      </c>
      <c r="C764" s="2">
        <v>0.50025462962962963</v>
      </c>
      <c r="D764" s="2">
        <v>0.50344907407407402</v>
      </c>
      <c r="E764">
        <f>DAY(telefony[[#This Row],[data]])</f>
        <v>12</v>
      </c>
      <c r="F764">
        <f>IF(LEN(telefony[[#This Row],[nr]])=8,1,0)</f>
        <v>0</v>
      </c>
      <c r="G764">
        <f>IF(LEN(telefony[[#This Row],[nr]])=7,1,0)</f>
        <v>1</v>
      </c>
      <c r="H764" s="9">
        <f>IF(LEN(telefony[[#This Row],[nr]])&gt;=10,1,0)</f>
        <v>0</v>
      </c>
      <c r="I764" s="9" t="s">
        <v>419</v>
      </c>
      <c r="J764">
        <f>COUNTIF(telefony[nr],I764)</f>
        <v>1</v>
      </c>
      <c r="M764" t="str">
        <f>IF(LEN(telefony[[#This Row],[nr]])=7,telefony[[#This Row],[nr]],"")</f>
        <v>8461631</v>
      </c>
      <c r="N764" t="str">
        <f>IF(LEN(telefony[[#This Row],[nr]])=8,telefony[[#This Row],[nr]],"")</f>
        <v/>
      </c>
      <c r="V764" s="22" t="s">
        <v>1140</v>
      </c>
      <c r="W764" s="9">
        <v>0</v>
      </c>
    </row>
    <row r="765" spans="1:23" x14ac:dyDescent="0.3">
      <c r="A765" s="9" t="s">
        <v>660</v>
      </c>
      <c r="B765" s="1">
        <v>42928</v>
      </c>
      <c r="C765" s="2">
        <v>0.50071759259259263</v>
      </c>
      <c r="D765" s="2">
        <v>0.5085763888888889</v>
      </c>
      <c r="E765">
        <f>DAY(telefony[[#This Row],[data]])</f>
        <v>12</v>
      </c>
      <c r="F765">
        <f>IF(LEN(telefony[[#This Row],[nr]])=8,1,0)</f>
        <v>1</v>
      </c>
      <c r="G765">
        <f>IF(LEN(telefony[[#This Row],[nr]])=7,1,0)</f>
        <v>0</v>
      </c>
      <c r="H765" s="9">
        <f>IF(LEN(telefony[[#This Row],[nr]])&gt;=10,1,0)</f>
        <v>0</v>
      </c>
      <c r="I765" s="9" t="s">
        <v>1414</v>
      </c>
      <c r="J765">
        <f>COUNTIF(telefony[nr],I765)</f>
        <v>1</v>
      </c>
      <c r="M765" t="str">
        <f>IF(LEN(telefony[[#This Row],[nr]])=7,telefony[[#This Row],[nr]],"")</f>
        <v/>
      </c>
      <c r="N765" t="str">
        <f>IF(LEN(telefony[[#This Row],[nr]])=8,telefony[[#This Row],[nr]],"")</f>
        <v>76777492</v>
      </c>
      <c r="V765" s="22" t="s">
        <v>1759</v>
      </c>
      <c r="W765" s="9">
        <v>0</v>
      </c>
    </row>
    <row r="766" spans="1:23" x14ac:dyDescent="0.3">
      <c r="A766" s="9" t="s">
        <v>661</v>
      </c>
      <c r="B766" s="1">
        <v>42928</v>
      </c>
      <c r="C766" s="2">
        <v>0.50597222222222227</v>
      </c>
      <c r="D766" s="2">
        <v>0.51633101851851848</v>
      </c>
      <c r="E766">
        <f>DAY(telefony[[#This Row],[data]])</f>
        <v>12</v>
      </c>
      <c r="F766">
        <f>IF(LEN(telefony[[#This Row],[nr]])=8,1,0)</f>
        <v>1</v>
      </c>
      <c r="G766">
        <f>IF(LEN(telefony[[#This Row],[nr]])=7,1,0)</f>
        <v>0</v>
      </c>
      <c r="H766" s="9">
        <f>IF(LEN(telefony[[#This Row],[nr]])&gt;=10,1,0)</f>
        <v>0</v>
      </c>
      <c r="I766" s="9" t="s">
        <v>1635</v>
      </c>
      <c r="J766">
        <f>COUNTIF(telefony[nr],I766)</f>
        <v>1</v>
      </c>
      <c r="M766" t="str">
        <f>IF(LEN(telefony[[#This Row],[nr]])=7,telefony[[#This Row],[nr]],"")</f>
        <v/>
      </c>
      <c r="N766" t="str">
        <f>IF(LEN(telefony[[#This Row],[nr]])=8,telefony[[#This Row],[nr]],"")</f>
        <v>71036125</v>
      </c>
      <c r="V766" s="22" t="s">
        <v>117</v>
      </c>
      <c r="W766" s="9">
        <v>0</v>
      </c>
    </row>
    <row r="767" spans="1:23" x14ac:dyDescent="0.3">
      <c r="A767" s="9" t="s">
        <v>662</v>
      </c>
      <c r="B767" s="1">
        <v>42928</v>
      </c>
      <c r="C767" s="2">
        <v>0.5087962962962963</v>
      </c>
      <c r="D767" s="2">
        <v>0.51349537037037041</v>
      </c>
      <c r="E767">
        <f>DAY(telefony[[#This Row],[data]])</f>
        <v>12</v>
      </c>
      <c r="F767">
        <f>IF(LEN(telefony[[#This Row],[nr]])=8,1,0)</f>
        <v>0</v>
      </c>
      <c r="G767">
        <f>IF(LEN(telefony[[#This Row],[nr]])=7,1,0)</f>
        <v>1</v>
      </c>
      <c r="H767" s="9">
        <f>IF(LEN(telefony[[#This Row],[nr]])&gt;=10,1,0)</f>
        <v>0</v>
      </c>
      <c r="I767" s="9" t="s">
        <v>1274</v>
      </c>
      <c r="J767">
        <f>COUNTIF(telefony[nr],I767)</f>
        <v>1</v>
      </c>
      <c r="M767" t="str">
        <f>IF(LEN(telefony[[#This Row],[nr]])=7,telefony[[#This Row],[nr]],"")</f>
        <v>2989192</v>
      </c>
      <c r="N767" t="str">
        <f>IF(LEN(telefony[[#This Row],[nr]])=8,telefony[[#This Row],[nr]],"")</f>
        <v/>
      </c>
      <c r="V767" s="22" t="s">
        <v>769</v>
      </c>
      <c r="W767" s="9">
        <v>0</v>
      </c>
    </row>
    <row r="768" spans="1:23" x14ac:dyDescent="0.3">
      <c r="A768" s="9" t="s">
        <v>160</v>
      </c>
      <c r="B768" s="1">
        <v>42928</v>
      </c>
      <c r="C768" s="2">
        <v>0.50974537037037038</v>
      </c>
      <c r="D768" s="2">
        <v>0.51072916666666668</v>
      </c>
      <c r="E768">
        <f>DAY(telefony[[#This Row],[data]])</f>
        <v>12</v>
      </c>
      <c r="F768">
        <f>IF(LEN(telefony[[#This Row],[nr]])=8,1,0)</f>
        <v>0</v>
      </c>
      <c r="G768">
        <f>IF(LEN(telefony[[#This Row],[nr]])=7,1,0)</f>
        <v>1</v>
      </c>
      <c r="H768" s="9">
        <f>IF(LEN(telefony[[#This Row],[nr]])&gt;=10,1,0)</f>
        <v>0</v>
      </c>
      <c r="I768" s="9" t="s">
        <v>425</v>
      </c>
      <c r="J768">
        <f>COUNTIF(telefony[nr],I768)</f>
        <v>1</v>
      </c>
      <c r="M768" t="str">
        <f>IF(LEN(telefony[[#This Row],[nr]])=7,telefony[[#This Row],[nr]],"")</f>
        <v>5131341</v>
      </c>
      <c r="N768" t="str">
        <f>IF(LEN(telefony[[#This Row],[nr]])=8,telefony[[#This Row],[nr]],"")</f>
        <v/>
      </c>
      <c r="V768" s="22" t="s">
        <v>467</v>
      </c>
      <c r="W768" s="9">
        <v>0</v>
      </c>
    </row>
    <row r="769" spans="1:23" x14ac:dyDescent="0.3">
      <c r="A769" s="9" t="s">
        <v>439</v>
      </c>
      <c r="B769" s="1">
        <v>42928</v>
      </c>
      <c r="C769" s="2">
        <v>0.51549768518518524</v>
      </c>
      <c r="D769" s="2">
        <v>0.51550925925925928</v>
      </c>
      <c r="E769">
        <f>DAY(telefony[[#This Row],[data]])</f>
        <v>12</v>
      </c>
      <c r="F769">
        <f>IF(LEN(telefony[[#This Row],[nr]])=8,1,0)</f>
        <v>0</v>
      </c>
      <c r="G769">
        <f>IF(LEN(telefony[[#This Row],[nr]])=7,1,0)</f>
        <v>1</v>
      </c>
      <c r="H769" s="9">
        <f>IF(LEN(telefony[[#This Row],[nr]])&gt;=10,1,0)</f>
        <v>0</v>
      </c>
      <c r="I769" s="9" t="s">
        <v>1066</v>
      </c>
      <c r="J769">
        <f>COUNTIF(telefony[nr],I769)</f>
        <v>1</v>
      </c>
      <c r="M769" t="str">
        <f>IF(LEN(telefony[[#This Row],[nr]])=7,telefony[[#This Row],[nr]],"")</f>
        <v>2826868</v>
      </c>
      <c r="N769" t="str">
        <f>IF(LEN(telefony[[#This Row],[nr]])=8,telefony[[#This Row],[nr]],"")</f>
        <v/>
      </c>
      <c r="V769" s="22" t="s">
        <v>431</v>
      </c>
      <c r="W769" s="9">
        <v>0</v>
      </c>
    </row>
    <row r="770" spans="1:23" x14ac:dyDescent="0.3">
      <c r="A770" s="9" t="s">
        <v>663</v>
      </c>
      <c r="B770" s="1">
        <v>42928</v>
      </c>
      <c r="C770" s="2">
        <v>0.51561342592592596</v>
      </c>
      <c r="D770" s="2">
        <v>0.52171296296296299</v>
      </c>
      <c r="E770">
        <f>DAY(telefony[[#This Row],[data]])</f>
        <v>12</v>
      </c>
      <c r="F770">
        <f>IF(LEN(telefony[[#This Row],[nr]])=8,1,0)</f>
        <v>0</v>
      </c>
      <c r="G770">
        <f>IF(LEN(telefony[[#This Row],[nr]])=7,1,0)</f>
        <v>1</v>
      </c>
      <c r="H770" s="9">
        <f>IF(LEN(telefony[[#This Row],[nr]])&gt;=10,1,0)</f>
        <v>0</v>
      </c>
      <c r="I770" s="9" t="s">
        <v>1701</v>
      </c>
      <c r="J770">
        <f>COUNTIF(telefony[nr],I770)</f>
        <v>1</v>
      </c>
      <c r="M770" t="str">
        <f>IF(LEN(telefony[[#This Row],[nr]])=7,telefony[[#This Row],[nr]],"")</f>
        <v>9849071</v>
      </c>
      <c r="N770" t="str">
        <f>IF(LEN(telefony[[#This Row],[nr]])=8,telefony[[#This Row],[nr]],"")</f>
        <v/>
      </c>
      <c r="V770" s="22" t="s">
        <v>45</v>
      </c>
      <c r="W770" s="9">
        <v>0</v>
      </c>
    </row>
    <row r="771" spans="1:23" x14ac:dyDescent="0.3">
      <c r="A771" s="9" t="s">
        <v>664</v>
      </c>
      <c r="B771" s="1">
        <v>42928</v>
      </c>
      <c r="C771" s="2">
        <v>0.52009259259259255</v>
      </c>
      <c r="D771" s="2">
        <v>0.52987268518518515</v>
      </c>
      <c r="E771">
        <f>DAY(telefony[[#This Row],[data]])</f>
        <v>12</v>
      </c>
      <c r="F771">
        <f>IF(LEN(telefony[[#This Row],[nr]])=8,1,0)</f>
        <v>1</v>
      </c>
      <c r="G771">
        <f>IF(LEN(telefony[[#This Row],[nr]])=7,1,0)</f>
        <v>0</v>
      </c>
      <c r="H771" s="9">
        <f>IF(LEN(telefony[[#This Row],[nr]])&gt;=10,1,0)</f>
        <v>0</v>
      </c>
      <c r="I771" s="9" t="s">
        <v>164</v>
      </c>
      <c r="J771">
        <f>COUNTIF(telefony[nr],I771)</f>
        <v>1</v>
      </c>
      <c r="M771" t="str">
        <f>IF(LEN(telefony[[#This Row],[nr]])=7,telefony[[#This Row],[nr]],"")</f>
        <v/>
      </c>
      <c r="N771" t="str">
        <f>IF(LEN(telefony[[#This Row],[nr]])=8,telefony[[#This Row],[nr]],"")</f>
        <v>47025160</v>
      </c>
      <c r="V771" s="22" t="s">
        <v>1688</v>
      </c>
      <c r="W771" s="9">
        <v>0</v>
      </c>
    </row>
    <row r="772" spans="1:23" x14ac:dyDescent="0.3">
      <c r="A772" s="9" t="s">
        <v>424</v>
      </c>
      <c r="B772" s="1">
        <v>42928</v>
      </c>
      <c r="C772" s="2">
        <v>0.52172453703703703</v>
      </c>
      <c r="D772" s="2">
        <v>0.52606481481481482</v>
      </c>
      <c r="E772">
        <f>DAY(telefony[[#This Row],[data]])</f>
        <v>12</v>
      </c>
      <c r="F772">
        <f>IF(LEN(telefony[[#This Row],[nr]])=8,1,0)</f>
        <v>1</v>
      </c>
      <c r="G772">
        <f>IF(LEN(telefony[[#This Row],[nr]])=7,1,0)</f>
        <v>0</v>
      </c>
      <c r="H772" s="9">
        <f>IF(LEN(telefony[[#This Row],[nr]])&gt;=10,1,0)</f>
        <v>0</v>
      </c>
      <c r="I772" s="9" t="s">
        <v>1068</v>
      </c>
      <c r="J772">
        <f>COUNTIF(telefony[nr],I772)</f>
        <v>1</v>
      </c>
      <c r="M772" t="str">
        <f>IF(LEN(telefony[[#This Row],[nr]])=7,telefony[[#This Row],[nr]],"")</f>
        <v/>
      </c>
      <c r="N772" t="str">
        <f>IF(LEN(telefony[[#This Row],[nr]])=8,telefony[[#This Row],[nr]],"")</f>
        <v>97798921</v>
      </c>
      <c r="V772" s="22" t="s">
        <v>1270</v>
      </c>
      <c r="W772" s="9">
        <v>0</v>
      </c>
    </row>
    <row r="773" spans="1:23" x14ac:dyDescent="0.3">
      <c r="A773" s="9" t="s">
        <v>665</v>
      </c>
      <c r="B773" s="1">
        <v>42928</v>
      </c>
      <c r="C773" s="2">
        <v>0.52298611111111115</v>
      </c>
      <c r="D773" s="2">
        <v>0.53249999999999997</v>
      </c>
      <c r="E773">
        <f>DAY(telefony[[#This Row],[data]])</f>
        <v>12</v>
      </c>
      <c r="F773">
        <f>IF(LEN(telefony[[#This Row],[nr]])=8,1,0)</f>
        <v>0</v>
      </c>
      <c r="G773">
        <f>IF(LEN(telefony[[#This Row],[nr]])=7,1,0)</f>
        <v>1</v>
      </c>
      <c r="H773" s="9">
        <f>IF(LEN(telefony[[#This Row],[nr]])&gt;=10,1,0)</f>
        <v>0</v>
      </c>
      <c r="I773" s="9" t="s">
        <v>1816</v>
      </c>
      <c r="J773">
        <f>COUNTIF(telefony[nr],I773)</f>
        <v>1</v>
      </c>
      <c r="M773" t="str">
        <f>IF(LEN(telefony[[#This Row],[nr]])=7,telefony[[#This Row],[nr]],"")</f>
        <v>2248131</v>
      </c>
      <c r="N773" t="str">
        <f>IF(LEN(telefony[[#This Row],[nr]])=8,telefony[[#This Row],[nr]],"")</f>
        <v/>
      </c>
      <c r="V773" s="22" t="s">
        <v>980</v>
      </c>
      <c r="W773" s="9">
        <v>0</v>
      </c>
    </row>
    <row r="774" spans="1:23" x14ac:dyDescent="0.3">
      <c r="A774" s="9" t="s">
        <v>143</v>
      </c>
      <c r="B774" s="1">
        <v>42928</v>
      </c>
      <c r="C774" s="2">
        <v>0.52342592592592596</v>
      </c>
      <c r="D774" s="2">
        <v>0.52350694444444446</v>
      </c>
      <c r="E774">
        <f>DAY(telefony[[#This Row],[data]])</f>
        <v>12</v>
      </c>
      <c r="F774">
        <f>IF(LEN(telefony[[#This Row],[nr]])=8,1,0)</f>
        <v>0</v>
      </c>
      <c r="G774">
        <f>IF(LEN(telefony[[#This Row],[nr]])=7,1,0)</f>
        <v>0</v>
      </c>
      <c r="H774" s="9">
        <f>IF(LEN(telefony[[#This Row],[nr]])&gt;=10,1,0)</f>
        <v>1</v>
      </c>
      <c r="I774" s="9" t="s">
        <v>536</v>
      </c>
      <c r="J774">
        <f>COUNTIF(telefony[nr],I774)</f>
        <v>1</v>
      </c>
      <c r="M774" t="str">
        <f>IF(LEN(telefony[[#This Row],[nr]])=7,telefony[[#This Row],[nr]],"")</f>
        <v/>
      </c>
      <c r="N774" t="str">
        <f>IF(LEN(telefony[[#This Row],[nr]])=8,telefony[[#This Row],[nr]],"")</f>
        <v/>
      </c>
      <c r="V774" s="22" t="s">
        <v>318</v>
      </c>
      <c r="W774" s="9">
        <v>0</v>
      </c>
    </row>
    <row r="775" spans="1:23" x14ac:dyDescent="0.3">
      <c r="A775" s="9" t="s">
        <v>666</v>
      </c>
      <c r="B775" s="1">
        <v>42928</v>
      </c>
      <c r="C775" s="2">
        <v>0.52649305555555559</v>
      </c>
      <c r="D775" s="2">
        <v>0.53123842592592596</v>
      </c>
      <c r="E775">
        <f>DAY(telefony[[#This Row],[data]])</f>
        <v>12</v>
      </c>
      <c r="F775">
        <f>IF(LEN(telefony[[#This Row],[nr]])=8,1,0)</f>
        <v>0</v>
      </c>
      <c r="G775">
        <f>IF(LEN(telefony[[#This Row],[nr]])=7,1,0)</f>
        <v>0</v>
      </c>
      <c r="H775" s="9">
        <f>IF(LEN(telefony[[#This Row],[nr]])&gt;=10,1,0)</f>
        <v>1</v>
      </c>
      <c r="I775" s="9" t="s">
        <v>553</v>
      </c>
      <c r="J775">
        <f>COUNTIF(telefony[nr],I775)</f>
        <v>1</v>
      </c>
      <c r="M775" t="str">
        <f>IF(LEN(telefony[[#This Row],[nr]])=7,telefony[[#This Row],[nr]],"")</f>
        <v/>
      </c>
      <c r="N775" t="str">
        <f>IF(LEN(telefony[[#This Row],[nr]])=8,telefony[[#This Row],[nr]],"")</f>
        <v/>
      </c>
      <c r="V775" s="22" t="s">
        <v>103</v>
      </c>
      <c r="W775" s="9">
        <v>0</v>
      </c>
    </row>
    <row r="776" spans="1:23" x14ac:dyDescent="0.3">
      <c r="A776" s="9" t="s">
        <v>667</v>
      </c>
      <c r="B776" s="1">
        <v>42928</v>
      </c>
      <c r="C776" s="2">
        <v>0.52834490740740736</v>
      </c>
      <c r="D776" s="2">
        <v>0.53267361111111111</v>
      </c>
      <c r="E776">
        <f>DAY(telefony[[#This Row],[data]])</f>
        <v>12</v>
      </c>
      <c r="F776">
        <f>IF(LEN(telefony[[#This Row],[nr]])=8,1,0)</f>
        <v>0</v>
      </c>
      <c r="G776">
        <f>IF(LEN(telefony[[#This Row],[nr]])=7,1,0)</f>
        <v>1</v>
      </c>
      <c r="H776" s="9">
        <f>IF(LEN(telefony[[#This Row],[nr]])&gt;=10,1,0)</f>
        <v>0</v>
      </c>
      <c r="I776" s="9" t="s">
        <v>468</v>
      </c>
      <c r="J776">
        <f>COUNTIF(telefony[nr],I776)</f>
        <v>1</v>
      </c>
      <c r="M776" t="str">
        <f>IF(LEN(telefony[[#This Row],[nr]])=7,telefony[[#This Row],[nr]],"")</f>
        <v>5092577</v>
      </c>
      <c r="N776" t="str">
        <f>IF(LEN(telefony[[#This Row],[nr]])=8,telefony[[#This Row],[nr]],"")</f>
        <v/>
      </c>
      <c r="V776" s="22" t="s">
        <v>1139</v>
      </c>
      <c r="W776" s="9">
        <v>0</v>
      </c>
    </row>
    <row r="777" spans="1:23" x14ac:dyDescent="0.3">
      <c r="A777" s="9" t="s">
        <v>622</v>
      </c>
      <c r="B777" s="1">
        <v>42928</v>
      </c>
      <c r="C777" s="2">
        <v>0.53126157407407404</v>
      </c>
      <c r="D777" s="2">
        <v>0.5326157407407407</v>
      </c>
      <c r="E777">
        <f>DAY(telefony[[#This Row],[data]])</f>
        <v>12</v>
      </c>
      <c r="F777">
        <f>IF(LEN(telefony[[#This Row],[nr]])=8,1,0)</f>
        <v>1</v>
      </c>
      <c r="G777">
        <f>IF(LEN(telefony[[#This Row],[nr]])=7,1,0)</f>
        <v>0</v>
      </c>
      <c r="H777" s="9">
        <f>IF(LEN(telefony[[#This Row],[nr]])&gt;=10,1,0)</f>
        <v>0</v>
      </c>
      <c r="I777" s="9" t="s">
        <v>19</v>
      </c>
      <c r="J777">
        <f>COUNTIF(telefony[nr],I777)</f>
        <v>1</v>
      </c>
      <c r="M777" t="str">
        <f>IF(LEN(telefony[[#This Row],[nr]])=7,telefony[[#This Row],[nr]],"")</f>
        <v/>
      </c>
      <c r="N777" t="str">
        <f>IF(LEN(telefony[[#This Row],[nr]])=8,telefony[[#This Row],[nr]],"")</f>
        <v>62086163</v>
      </c>
      <c r="V777" s="22" t="s">
        <v>388</v>
      </c>
      <c r="W777" s="9">
        <v>0</v>
      </c>
    </row>
    <row r="778" spans="1:23" x14ac:dyDescent="0.3">
      <c r="A778" s="9" t="s">
        <v>45</v>
      </c>
      <c r="B778" s="1">
        <v>42928</v>
      </c>
      <c r="C778" s="2">
        <v>0.53608796296296302</v>
      </c>
      <c r="D778" s="2">
        <v>0.53631944444444446</v>
      </c>
      <c r="E778">
        <f>DAY(telefony[[#This Row],[data]])</f>
        <v>12</v>
      </c>
      <c r="F778">
        <f>IF(LEN(telefony[[#This Row],[nr]])=8,1,0)</f>
        <v>0</v>
      </c>
      <c r="G778">
        <f>IF(LEN(telefony[[#This Row],[nr]])=7,1,0)</f>
        <v>1</v>
      </c>
      <c r="H778" s="9">
        <f>IF(LEN(telefony[[#This Row],[nr]])&gt;=10,1,0)</f>
        <v>0</v>
      </c>
      <c r="I778" s="9" t="s">
        <v>1455</v>
      </c>
      <c r="J778">
        <f>COUNTIF(telefony[nr],I778)</f>
        <v>1</v>
      </c>
      <c r="M778" t="str">
        <f>IF(LEN(telefony[[#This Row],[nr]])=7,telefony[[#This Row],[nr]],"")</f>
        <v>4657345</v>
      </c>
      <c r="N778" t="str">
        <f>IF(LEN(telefony[[#This Row],[nr]])=8,telefony[[#This Row],[nr]],"")</f>
        <v/>
      </c>
      <c r="V778" s="22" t="s">
        <v>664</v>
      </c>
      <c r="W778" s="9">
        <v>0</v>
      </c>
    </row>
    <row r="779" spans="1:23" x14ac:dyDescent="0.3">
      <c r="A779" s="9" t="s">
        <v>668</v>
      </c>
      <c r="B779" s="1">
        <v>42928</v>
      </c>
      <c r="C779" s="2">
        <v>0.53798611111111116</v>
      </c>
      <c r="D779" s="2">
        <v>0.54011574074074076</v>
      </c>
      <c r="E779">
        <f>DAY(telefony[[#This Row],[data]])</f>
        <v>12</v>
      </c>
      <c r="F779">
        <f>IF(LEN(telefony[[#This Row],[nr]])=8,1,0)</f>
        <v>0</v>
      </c>
      <c r="G779">
        <f>IF(LEN(telefony[[#This Row],[nr]])=7,1,0)</f>
        <v>1</v>
      </c>
      <c r="H779" s="9">
        <f>IF(LEN(telefony[[#This Row],[nr]])&gt;=10,1,0)</f>
        <v>0</v>
      </c>
      <c r="I779" s="9" t="s">
        <v>1340</v>
      </c>
      <c r="J779">
        <f>COUNTIF(telefony[nr],I779)</f>
        <v>1</v>
      </c>
      <c r="M779" t="str">
        <f>IF(LEN(telefony[[#This Row],[nr]])=7,telefony[[#This Row],[nr]],"")</f>
        <v>7937998</v>
      </c>
      <c r="N779" t="str">
        <f>IF(LEN(telefony[[#This Row],[nr]])=8,telefony[[#This Row],[nr]],"")</f>
        <v/>
      </c>
      <c r="V779" s="22" t="s">
        <v>1638</v>
      </c>
      <c r="W779" s="9">
        <v>0</v>
      </c>
    </row>
    <row r="780" spans="1:23" x14ac:dyDescent="0.3">
      <c r="A780" s="9" t="s">
        <v>669</v>
      </c>
      <c r="B780" s="1">
        <v>42928</v>
      </c>
      <c r="C780" s="2">
        <v>0.53827546296296291</v>
      </c>
      <c r="D780" s="2">
        <v>0.54309027777777774</v>
      </c>
      <c r="E780">
        <f>DAY(telefony[[#This Row],[data]])</f>
        <v>12</v>
      </c>
      <c r="F780">
        <f>IF(LEN(telefony[[#This Row],[nr]])=8,1,0)</f>
        <v>0</v>
      </c>
      <c r="G780">
        <f>IF(LEN(telefony[[#This Row],[nr]])=7,1,0)</f>
        <v>1</v>
      </c>
      <c r="H780" s="9">
        <f>IF(LEN(telefony[[#This Row],[nr]])&gt;=10,1,0)</f>
        <v>0</v>
      </c>
      <c r="I780" s="9" t="s">
        <v>1499</v>
      </c>
      <c r="J780">
        <f>COUNTIF(telefony[nr],I780)</f>
        <v>1</v>
      </c>
      <c r="M780" t="str">
        <f>IF(LEN(telefony[[#This Row],[nr]])=7,telefony[[#This Row],[nr]],"")</f>
        <v>7269536</v>
      </c>
      <c r="N780" t="str">
        <f>IF(LEN(telefony[[#This Row],[nr]])=8,telefony[[#This Row],[nr]],"")</f>
        <v/>
      </c>
      <c r="V780" s="22" t="s">
        <v>1054</v>
      </c>
      <c r="W780" s="9">
        <v>0</v>
      </c>
    </row>
    <row r="781" spans="1:23" x14ac:dyDescent="0.3">
      <c r="A781" s="9" t="s">
        <v>670</v>
      </c>
      <c r="B781" s="1">
        <v>42928</v>
      </c>
      <c r="C781" s="2">
        <v>0.53873842592592591</v>
      </c>
      <c r="D781" s="2">
        <v>0.54084490740740743</v>
      </c>
      <c r="E781">
        <f>DAY(telefony[[#This Row],[data]])</f>
        <v>12</v>
      </c>
      <c r="F781">
        <f>IF(LEN(telefony[[#This Row],[nr]])=8,1,0)</f>
        <v>1</v>
      </c>
      <c r="G781">
        <f>IF(LEN(telefony[[#This Row],[nr]])=7,1,0)</f>
        <v>0</v>
      </c>
      <c r="H781" s="9">
        <f>IF(LEN(telefony[[#This Row],[nr]])&gt;=10,1,0)</f>
        <v>0</v>
      </c>
      <c r="I781" s="9" t="s">
        <v>1477</v>
      </c>
      <c r="J781">
        <f>COUNTIF(telefony[nr],I781)</f>
        <v>1</v>
      </c>
      <c r="M781" t="str">
        <f>IF(LEN(telefony[[#This Row],[nr]])=7,telefony[[#This Row],[nr]],"")</f>
        <v/>
      </c>
      <c r="N781" t="str">
        <f>IF(LEN(telefony[[#This Row],[nr]])=8,telefony[[#This Row],[nr]],"")</f>
        <v>98939809</v>
      </c>
      <c r="V781" s="22" t="s">
        <v>1659</v>
      </c>
      <c r="W781" s="9">
        <v>0</v>
      </c>
    </row>
    <row r="782" spans="1:23" x14ac:dyDescent="0.3">
      <c r="A782" s="9" t="s">
        <v>671</v>
      </c>
      <c r="B782" s="1">
        <v>42928</v>
      </c>
      <c r="C782" s="2">
        <v>0.54391203703703705</v>
      </c>
      <c r="D782" s="2">
        <v>0.54538194444444443</v>
      </c>
      <c r="E782">
        <f>DAY(telefony[[#This Row],[data]])</f>
        <v>12</v>
      </c>
      <c r="F782">
        <f>IF(LEN(telefony[[#This Row],[nr]])=8,1,0)</f>
        <v>0</v>
      </c>
      <c r="G782">
        <f>IF(LEN(telefony[[#This Row],[nr]])=7,1,0)</f>
        <v>1</v>
      </c>
      <c r="H782" s="9">
        <f>IF(LEN(telefony[[#This Row],[nr]])&gt;=10,1,0)</f>
        <v>0</v>
      </c>
      <c r="I782" s="9" t="s">
        <v>1355</v>
      </c>
      <c r="J782">
        <f>COUNTIF(telefony[nr],I782)</f>
        <v>1</v>
      </c>
      <c r="M782" t="str">
        <f>IF(LEN(telefony[[#This Row],[nr]])=7,telefony[[#This Row],[nr]],"")</f>
        <v>7766265</v>
      </c>
      <c r="N782" t="str">
        <f>IF(LEN(telefony[[#This Row],[nr]])=8,telefony[[#This Row],[nr]],"")</f>
        <v/>
      </c>
      <c r="V782" s="22" t="s">
        <v>14</v>
      </c>
      <c r="W782" s="9">
        <v>0</v>
      </c>
    </row>
    <row r="783" spans="1:23" x14ac:dyDescent="0.3">
      <c r="A783" s="9" t="s">
        <v>620</v>
      </c>
      <c r="B783" s="1">
        <v>42928</v>
      </c>
      <c r="C783" s="2">
        <v>0.54689814814814819</v>
      </c>
      <c r="D783" s="2">
        <v>0.54949074074074078</v>
      </c>
      <c r="E783">
        <f>DAY(telefony[[#This Row],[data]])</f>
        <v>12</v>
      </c>
      <c r="F783">
        <f>IF(LEN(telefony[[#This Row],[nr]])=8,1,0)</f>
        <v>0</v>
      </c>
      <c r="G783">
        <f>IF(LEN(telefony[[#This Row],[nr]])=7,1,0)</f>
        <v>1</v>
      </c>
      <c r="H783" s="9">
        <f>IF(LEN(telefony[[#This Row],[nr]])&gt;=10,1,0)</f>
        <v>0</v>
      </c>
      <c r="I783" s="9" t="s">
        <v>1574</v>
      </c>
      <c r="J783">
        <f>COUNTIF(telefony[nr],I783)</f>
        <v>1</v>
      </c>
      <c r="M783" t="str">
        <f>IF(LEN(telefony[[#This Row],[nr]])=7,telefony[[#This Row],[nr]],"")</f>
        <v>7377702</v>
      </c>
      <c r="N783" t="str">
        <f>IF(LEN(telefony[[#This Row],[nr]])=8,telefony[[#This Row],[nr]],"")</f>
        <v/>
      </c>
      <c r="V783" s="22" t="s">
        <v>314</v>
      </c>
      <c r="W783" s="9">
        <v>0</v>
      </c>
    </row>
    <row r="784" spans="1:23" x14ac:dyDescent="0.3">
      <c r="A784" s="9" t="s">
        <v>567</v>
      </c>
      <c r="B784" s="1">
        <v>42928</v>
      </c>
      <c r="C784" s="2">
        <v>0.54826388888888888</v>
      </c>
      <c r="D784" s="2">
        <v>0.54920138888888892</v>
      </c>
      <c r="E784">
        <f>DAY(telefony[[#This Row],[data]])</f>
        <v>12</v>
      </c>
      <c r="F784">
        <f>IF(LEN(telefony[[#This Row],[nr]])=8,1,0)</f>
        <v>1</v>
      </c>
      <c r="G784">
        <f>IF(LEN(telefony[[#This Row],[nr]])=7,1,0)</f>
        <v>0</v>
      </c>
      <c r="H784" s="9">
        <f>IF(LEN(telefony[[#This Row],[nr]])&gt;=10,1,0)</f>
        <v>0</v>
      </c>
      <c r="I784" s="9" t="s">
        <v>1191</v>
      </c>
      <c r="J784">
        <f>COUNTIF(telefony[nr],I784)</f>
        <v>1</v>
      </c>
      <c r="M784" t="str">
        <f>IF(LEN(telefony[[#This Row],[nr]])=7,telefony[[#This Row],[nr]],"")</f>
        <v/>
      </c>
      <c r="N784" t="str">
        <f>IF(LEN(telefony[[#This Row],[nr]])=8,telefony[[#This Row],[nr]],"")</f>
        <v>38244568</v>
      </c>
      <c r="V784" s="22" t="s">
        <v>331</v>
      </c>
      <c r="W784" s="9">
        <v>0</v>
      </c>
    </row>
    <row r="785" spans="1:23" x14ac:dyDescent="0.3">
      <c r="A785" s="9" t="s">
        <v>446</v>
      </c>
      <c r="B785" s="1">
        <v>42928</v>
      </c>
      <c r="C785" s="2">
        <v>0.55118055555555556</v>
      </c>
      <c r="D785" s="2">
        <v>0.56003472222222217</v>
      </c>
      <c r="E785">
        <f>DAY(telefony[[#This Row],[data]])</f>
        <v>12</v>
      </c>
      <c r="F785">
        <f>IF(LEN(telefony[[#This Row],[nr]])=8,1,0)</f>
        <v>0</v>
      </c>
      <c r="G785">
        <f>IF(LEN(telefony[[#This Row],[nr]])=7,1,0)</f>
        <v>1</v>
      </c>
      <c r="H785" s="9">
        <f>IF(LEN(telefony[[#This Row],[nr]])&gt;=10,1,0)</f>
        <v>0</v>
      </c>
      <c r="I785" s="9" t="s">
        <v>683</v>
      </c>
      <c r="J785">
        <f>COUNTIF(telefony[nr],I785)</f>
        <v>1</v>
      </c>
      <c r="M785" t="str">
        <f>IF(LEN(telefony[[#This Row],[nr]])=7,telefony[[#This Row],[nr]],"")</f>
        <v>5094248</v>
      </c>
      <c r="N785" t="str">
        <f>IF(LEN(telefony[[#This Row],[nr]])=8,telefony[[#This Row],[nr]],"")</f>
        <v/>
      </c>
      <c r="V785" s="22" t="s">
        <v>128</v>
      </c>
      <c r="W785" s="9">
        <v>0</v>
      </c>
    </row>
    <row r="786" spans="1:23" x14ac:dyDescent="0.3">
      <c r="A786" s="9" t="s">
        <v>672</v>
      </c>
      <c r="B786" s="1">
        <v>42928</v>
      </c>
      <c r="C786" s="2">
        <v>0.55565972222222226</v>
      </c>
      <c r="D786" s="2">
        <v>0.55674768518518514</v>
      </c>
      <c r="E786">
        <f>DAY(telefony[[#This Row],[data]])</f>
        <v>12</v>
      </c>
      <c r="F786">
        <f>IF(LEN(telefony[[#This Row],[nr]])=8,1,0)</f>
        <v>0</v>
      </c>
      <c r="G786">
        <f>IF(LEN(telefony[[#This Row],[nr]])=7,1,0)</f>
        <v>1</v>
      </c>
      <c r="H786" s="9">
        <f>IF(LEN(telefony[[#This Row],[nr]])&gt;=10,1,0)</f>
        <v>0</v>
      </c>
      <c r="I786" s="9" t="s">
        <v>1300</v>
      </c>
      <c r="J786">
        <f>COUNTIF(telefony[nr],I786)</f>
        <v>1</v>
      </c>
      <c r="M786" t="str">
        <f>IF(LEN(telefony[[#This Row],[nr]])=7,telefony[[#This Row],[nr]],"")</f>
        <v>1233459</v>
      </c>
      <c r="N786" t="str">
        <f>IF(LEN(telefony[[#This Row],[nr]])=8,telefony[[#This Row],[nr]],"")</f>
        <v/>
      </c>
      <c r="V786" s="22" t="s">
        <v>492</v>
      </c>
      <c r="W786" s="9">
        <v>0</v>
      </c>
    </row>
    <row r="787" spans="1:23" x14ac:dyDescent="0.3">
      <c r="A787" s="9" t="s">
        <v>673</v>
      </c>
      <c r="B787" s="1">
        <v>42928</v>
      </c>
      <c r="C787" s="2">
        <v>0.55717592592592591</v>
      </c>
      <c r="D787" s="2">
        <v>0.56753472222222223</v>
      </c>
      <c r="E787">
        <f>DAY(telefony[[#This Row],[data]])</f>
        <v>12</v>
      </c>
      <c r="F787">
        <f>IF(LEN(telefony[[#This Row],[nr]])=8,1,0)</f>
        <v>0</v>
      </c>
      <c r="G787">
        <f>IF(LEN(telefony[[#This Row],[nr]])=7,1,0)</f>
        <v>1</v>
      </c>
      <c r="H787" s="9">
        <f>IF(LEN(telefony[[#This Row],[nr]])&gt;=10,1,0)</f>
        <v>0</v>
      </c>
      <c r="I787" s="9" t="s">
        <v>1800</v>
      </c>
      <c r="J787">
        <f>COUNTIF(telefony[nr],I787)</f>
        <v>1</v>
      </c>
      <c r="M787" t="str">
        <f>IF(LEN(telefony[[#This Row],[nr]])=7,telefony[[#This Row],[nr]],"")</f>
        <v>9398644</v>
      </c>
      <c r="N787" t="str">
        <f>IF(LEN(telefony[[#This Row],[nr]])=8,telefony[[#This Row],[nr]],"")</f>
        <v/>
      </c>
      <c r="V787" s="22" t="s">
        <v>1055</v>
      </c>
      <c r="W787" s="9">
        <v>0</v>
      </c>
    </row>
    <row r="788" spans="1:23" x14ac:dyDescent="0.3">
      <c r="A788" s="9" t="s">
        <v>674</v>
      </c>
      <c r="B788" s="1">
        <v>42928</v>
      </c>
      <c r="C788" s="2">
        <v>0.55869212962962966</v>
      </c>
      <c r="D788" s="2">
        <v>0.55922453703703701</v>
      </c>
      <c r="E788">
        <f>DAY(telefony[[#This Row],[data]])</f>
        <v>12</v>
      </c>
      <c r="F788">
        <f>IF(LEN(telefony[[#This Row],[nr]])=8,1,0)</f>
        <v>0</v>
      </c>
      <c r="G788">
        <f>IF(LEN(telefony[[#This Row],[nr]])=7,1,0)</f>
        <v>1</v>
      </c>
      <c r="H788" s="9">
        <f>IF(LEN(telefony[[#This Row],[nr]])&gt;=10,1,0)</f>
        <v>0</v>
      </c>
      <c r="I788" s="9" t="s">
        <v>112</v>
      </c>
      <c r="J788">
        <f>COUNTIF(telefony[nr],I788)</f>
        <v>1</v>
      </c>
      <c r="M788" t="str">
        <f>IF(LEN(telefony[[#This Row],[nr]])=7,telefony[[#This Row],[nr]],"")</f>
        <v>3390459</v>
      </c>
      <c r="N788" t="str">
        <f>IF(LEN(telefony[[#This Row],[nr]])=8,telefony[[#This Row],[nr]],"")</f>
        <v/>
      </c>
      <c r="V788" s="22" t="s">
        <v>1768</v>
      </c>
      <c r="W788" s="9">
        <v>0</v>
      </c>
    </row>
    <row r="789" spans="1:23" x14ac:dyDescent="0.3">
      <c r="A789" s="9" t="s">
        <v>675</v>
      </c>
      <c r="B789" s="1">
        <v>42928</v>
      </c>
      <c r="C789" s="2">
        <v>0.55907407407407406</v>
      </c>
      <c r="D789" s="2">
        <v>0.56937499999999996</v>
      </c>
      <c r="E789">
        <f>DAY(telefony[[#This Row],[data]])</f>
        <v>12</v>
      </c>
      <c r="F789">
        <f>IF(LEN(telefony[[#This Row],[nr]])=8,1,0)</f>
        <v>0</v>
      </c>
      <c r="G789">
        <f>IF(LEN(telefony[[#This Row],[nr]])=7,1,0)</f>
        <v>1</v>
      </c>
      <c r="H789" s="9">
        <f>IF(LEN(telefony[[#This Row],[nr]])&gt;=10,1,0)</f>
        <v>0</v>
      </c>
      <c r="I789" s="9" t="s">
        <v>677</v>
      </c>
      <c r="J789">
        <f>COUNTIF(telefony[nr],I789)</f>
        <v>1</v>
      </c>
      <c r="M789" t="str">
        <f>IF(LEN(telefony[[#This Row],[nr]])=7,telefony[[#This Row],[nr]],"")</f>
        <v>5252835</v>
      </c>
      <c r="N789" t="str">
        <f>IF(LEN(telefony[[#This Row],[nr]])=8,telefony[[#This Row],[nr]],"")</f>
        <v/>
      </c>
      <c r="V789" s="22" t="s">
        <v>610</v>
      </c>
      <c r="W789" s="9">
        <v>0</v>
      </c>
    </row>
    <row r="790" spans="1:23" x14ac:dyDescent="0.3">
      <c r="A790" s="9" t="s">
        <v>676</v>
      </c>
      <c r="B790" s="1">
        <v>42928</v>
      </c>
      <c r="C790" s="2">
        <v>0.56074074074074076</v>
      </c>
      <c r="D790" s="2">
        <v>0.56283564814814813</v>
      </c>
      <c r="E790">
        <f>DAY(telefony[[#This Row],[data]])</f>
        <v>12</v>
      </c>
      <c r="F790">
        <f>IF(LEN(telefony[[#This Row],[nr]])=8,1,0)</f>
        <v>1</v>
      </c>
      <c r="G790">
        <f>IF(LEN(telefony[[#This Row],[nr]])=7,1,0)</f>
        <v>0</v>
      </c>
      <c r="H790" s="9">
        <f>IF(LEN(telefony[[#This Row],[nr]])&gt;=10,1,0)</f>
        <v>0</v>
      </c>
      <c r="I790" s="9" t="s">
        <v>797</v>
      </c>
      <c r="J790">
        <f>COUNTIF(telefony[nr],I790)</f>
        <v>1</v>
      </c>
      <c r="M790" t="str">
        <f>IF(LEN(telefony[[#This Row],[nr]])=7,telefony[[#This Row],[nr]],"")</f>
        <v/>
      </c>
      <c r="N790" t="str">
        <f>IF(LEN(telefony[[#This Row],[nr]])=8,telefony[[#This Row],[nr]],"")</f>
        <v>15643568</v>
      </c>
      <c r="V790" s="22" t="s">
        <v>1348</v>
      </c>
      <c r="W790" s="9">
        <v>0</v>
      </c>
    </row>
    <row r="791" spans="1:23" x14ac:dyDescent="0.3">
      <c r="A791" s="9" t="s">
        <v>677</v>
      </c>
      <c r="B791" s="1">
        <v>42928</v>
      </c>
      <c r="C791" s="2">
        <v>0.56398148148148153</v>
      </c>
      <c r="D791" s="2">
        <v>0.57387731481481485</v>
      </c>
      <c r="E791">
        <f>DAY(telefony[[#This Row],[data]])</f>
        <v>12</v>
      </c>
      <c r="F791">
        <f>IF(LEN(telefony[[#This Row],[nr]])=8,1,0)</f>
        <v>1</v>
      </c>
      <c r="G791">
        <f>IF(LEN(telefony[[#This Row],[nr]])=7,1,0)</f>
        <v>0</v>
      </c>
      <c r="H791" s="9">
        <f>IF(LEN(telefony[[#This Row],[nr]])&gt;=10,1,0)</f>
        <v>0</v>
      </c>
      <c r="I791" s="9" t="s">
        <v>349</v>
      </c>
      <c r="J791">
        <f>COUNTIF(telefony[nr],I791)</f>
        <v>1</v>
      </c>
      <c r="M791" t="str">
        <f>IF(LEN(telefony[[#This Row],[nr]])=7,telefony[[#This Row],[nr]],"")</f>
        <v/>
      </c>
      <c r="N791" t="str">
        <f>IF(LEN(telefony[[#This Row],[nr]])=8,telefony[[#This Row],[nr]],"")</f>
        <v>39921944</v>
      </c>
      <c r="V791" s="22" t="s">
        <v>657</v>
      </c>
      <c r="W791" s="9">
        <v>0</v>
      </c>
    </row>
    <row r="792" spans="1:23" x14ac:dyDescent="0.3">
      <c r="A792" s="9" t="s">
        <v>548</v>
      </c>
      <c r="B792" s="1">
        <v>42928</v>
      </c>
      <c r="C792" s="2">
        <v>0.56509259259259259</v>
      </c>
      <c r="D792" s="2">
        <v>0.56554398148148144</v>
      </c>
      <c r="E792">
        <f>DAY(telefony[[#This Row],[data]])</f>
        <v>12</v>
      </c>
      <c r="F792">
        <f>IF(LEN(telefony[[#This Row],[nr]])=8,1,0)</f>
        <v>1</v>
      </c>
      <c r="G792">
        <f>IF(LEN(telefony[[#This Row],[nr]])=7,1,0)</f>
        <v>0</v>
      </c>
      <c r="H792" s="9">
        <f>IF(LEN(telefony[[#This Row],[nr]])&gt;=10,1,0)</f>
        <v>0</v>
      </c>
      <c r="I792" s="9" t="s">
        <v>632</v>
      </c>
      <c r="J792">
        <f>COUNTIF(telefony[nr],I792)</f>
        <v>1</v>
      </c>
      <c r="M792" t="str">
        <f>IF(LEN(telefony[[#This Row],[nr]])=7,telefony[[#This Row],[nr]],"")</f>
        <v/>
      </c>
      <c r="N792" t="str">
        <f>IF(LEN(telefony[[#This Row],[nr]])=8,telefony[[#This Row],[nr]],"")</f>
        <v>66800387</v>
      </c>
      <c r="V792" s="22" t="s">
        <v>1657</v>
      </c>
      <c r="W792" s="9">
        <v>0</v>
      </c>
    </row>
    <row r="793" spans="1:23" x14ac:dyDescent="0.3">
      <c r="A793" s="9" t="s">
        <v>678</v>
      </c>
      <c r="B793" s="1">
        <v>42928</v>
      </c>
      <c r="C793" s="2">
        <v>0.56527777777777777</v>
      </c>
      <c r="D793" s="2">
        <v>0.56814814814814818</v>
      </c>
      <c r="E793">
        <f>DAY(telefony[[#This Row],[data]])</f>
        <v>12</v>
      </c>
      <c r="F793">
        <f>IF(LEN(telefony[[#This Row],[nr]])=8,1,0)</f>
        <v>1</v>
      </c>
      <c r="G793">
        <f>IF(LEN(telefony[[#This Row],[nr]])=7,1,0)</f>
        <v>0</v>
      </c>
      <c r="H793" s="9">
        <f>IF(LEN(telefony[[#This Row],[nr]])&gt;=10,1,0)</f>
        <v>0</v>
      </c>
      <c r="I793" s="9" t="s">
        <v>1366</v>
      </c>
      <c r="J793">
        <f>COUNTIF(telefony[nr],I793)</f>
        <v>1</v>
      </c>
      <c r="M793" t="str">
        <f>IF(LEN(telefony[[#This Row],[nr]])=7,telefony[[#This Row],[nr]],"")</f>
        <v/>
      </c>
      <c r="N793" t="str">
        <f>IF(LEN(telefony[[#This Row],[nr]])=8,telefony[[#This Row],[nr]],"")</f>
        <v>88664428</v>
      </c>
      <c r="V793" s="22" t="s">
        <v>758</v>
      </c>
      <c r="W793" s="9">
        <v>0</v>
      </c>
    </row>
    <row r="794" spans="1:23" x14ac:dyDescent="0.3">
      <c r="A794" s="9" t="s">
        <v>679</v>
      </c>
      <c r="B794" s="1">
        <v>42928</v>
      </c>
      <c r="C794" s="2">
        <v>0.56555555555555559</v>
      </c>
      <c r="D794" s="2">
        <v>0.5697106481481482</v>
      </c>
      <c r="E794">
        <f>DAY(telefony[[#This Row],[data]])</f>
        <v>12</v>
      </c>
      <c r="F794">
        <f>IF(LEN(telefony[[#This Row],[nr]])=8,1,0)</f>
        <v>0</v>
      </c>
      <c r="G794">
        <f>IF(LEN(telefony[[#This Row],[nr]])=7,1,0)</f>
        <v>1</v>
      </c>
      <c r="H794" s="9">
        <f>IF(LEN(telefony[[#This Row],[nr]])&gt;=10,1,0)</f>
        <v>0</v>
      </c>
      <c r="I794" s="9" t="s">
        <v>1658</v>
      </c>
      <c r="J794">
        <f>COUNTIF(telefony[nr],I794)</f>
        <v>1</v>
      </c>
      <c r="M794" t="str">
        <f>IF(LEN(telefony[[#This Row],[nr]])=7,telefony[[#This Row],[nr]],"")</f>
        <v>4111617</v>
      </c>
      <c r="N794" t="str">
        <f>IF(LEN(telefony[[#This Row],[nr]])=8,telefony[[#This Row],[nr]],"")</f>
        <v/>
      </c>
      <c r="V794" s="22" t="s">
        <v>1059</v>
      </c>
      <c r="W794" s="9">
        <v>0</v>
      </c>
    </row>
    <row r="795" spans="1:23" x14ac:dyDescent="0.3">
      <c r="A795" s="9" t="s">
        <v>680</v>
      </c>
      <c r="B795" s="1">
        <v>42928</v>
      </c>
      <c r="C795" s="2">
        <v>0.56918981481481479</v>
      </c>
      <c r="D795" s="2">
        <v>0.5784259259259259</v>
      </c>
      <c r="E795">
        <f>DAY(telefony[[#This Row],[data]])</f>
        <v>12</v>
      </c>
      <c r="F795">
        <f>IF(LEN(telefony[[#This Row],[nr]])=8,1,0)</f>
        <v>0</v>
      </c>
      <c r="G795">
        <f>IF(LEN(telefony[[#This Row],[nr]])=7,1,0)</f>
        <v>1</v>
      </c>
      <c r="H795" s="9">
        <f>IF(LEN(telefony[[#This Row],[nr]])&gt;=10,1,0)</f>
        <v>0</v>
      </c>
      <c r="I795" s="9" t="s">
        <v>1617</v>
      </c>
      <c r="J795">
        <f>COUNTIF(telefony[nr],I795)</f>
        <v>1</v>
      </c>
      <c r="M795" t="str">
        <f>IF(LEN(telefony[[#This Row],[nr]])=7,telefony[[#This Row],[nr]],"")</f>
        <v>9804309</v>
      </c>
      <c r="N795" t="str">
        <f>IF(LEN(telefony[[#This Row],[nr]])=8,telefony[[#This Row],[nr]],"")</f>
        <v/>
      </c>
      <c r="V795" s="22" t="s">
        <v>41</v>
      </c>
      <c r="W795" s="9">
        <v>0</v>
      </c>
    </row>
    <row r="796" spans="1:23" x14ac:dyDescent="0.3">
      <c r="A796" s="9" t="s">
        <v>681</v>
      </c>
      <c r="B796" s="1">
        <v>42928</v>
      </c>
      <c r="C796" s="2">
        <v>0.56953703703703706</v>
      </c>
      <c r="D796" s="2">
        <v>0.57401620370370365</v>
      </c>
      <c r="E796">
        <f>DAY(telefony[[#This Row],[data]])</f>
        <v>12</v>
      </c>
      <c r="F796">
        <f>IF(LEN(telefony[[#This Row],[nr]])=8,1,0)</f>
        <v>0</v>
      </c>
      <c r="G796">
        <f>IF(LEN(telefony[[#This Row],[nr]])=7,1,0)</f>
        <v>1</v>
      </c>
      <c r="H796" s="9">
        <f>IF(LEN(telefony[[#This Row],[nr]])&gt;=10,1,0)</f>
        <v>0</v>
      </c>
      <c r="I796" s="9" t="s">
        <v>750</v>
      </c>
      <c r="J796">
        <f>COUNTIF(telefony[nr],I796)</f>
        <v>1</v>
      </c>
      <c r="M796" t="str">
        <f>IF(LEN(telefony[[#This Row],[nr]])=7,telefony[[#This Row],[nr]],"")</f>
        <v>3382728</v>
      </c>
      <c r="N796" t="str">
        <f>IF(LEN(telefony[[#This Row],[nr]])=8,telefony[[#This Row],[nr]],"")</f>
        <v/>
      </c>
      <c r="V796" s="22" t="s">
        <v>1647</v>
      </c>
      <c r="W796" s="9">
        <v>0</v>
      </c>
    </row>
    <row r="797" spans="1:23" x14ac:dyDescent="0.3">
      <c r="A797" s="9" t="s">
        <v>682</v>
      </c>
      <c r="B797" s="1">
        <v>42928</v>
      </c>
      <c r="C797" s="2">
        <v>0.57231481481481483</v>
      </c>
      <c r="D797" s="2">
        <v>0.57403935185185184</v>
      </c>
      <c r="E797">
        <f>DAY(telefony[[#This Row],[data]])</f>
        <v>12</v>
      </c>
      <c r="F797">
        <f>IF(LEN(telefony[[#This Row],[nr]])=8,1,0)</f>
        <v>0</v>
      </c>
      <c r="G797">
        <f>IF(LEN(telefony[[#This Row],[nr]])=7,1,0)</f>
        <v>1</v>
      </c>
      <c r="H797" s="9">
        <f>IF(LEN(telefony[[#This Row],[nr]])&gt;=10,1,0)</f>
        <v>0</v>
      </c>
      <c r="I797" s="9" t="s">
        <v>1644</v>
      </c>
      <c r="J797">
        <f>COUNTIF(telefony[nr],I797)</f>
        <v>1</v>
      </c>
      <c r="M797" t="str">
        <f>IF(LEN(telefony[[#This Row],[nr]])=7,telefony[[#This Row],[nr]],"")</f>
        <v>9091369</v>
      </c>
      <c r="N797" t="str">
        <f>IF(LEN(telefony[[#This Row],[nr]])=8,telefony[[#This Row],[nr]],"")</f>
        <v/>
      </c>
      <c r="V797" s="22" t="s">
        <v>1305</v>
      </c>
      <c r="W797" s="9">
        <v>0</v>
      </c>
    </row>
    <row r="798" spans="1:23" x14ac:dyDescent="0.3">
      <c r="A798" s="9" t="s">
        <v>683</v>
      </c>
      <c r="B798" s="1">
        <v>42928</v>
      </c>
      <c r="C798" s="2">
        <v>0.57445601851851846</v>
      </c>
      <c r="D798" s="2">
        <v>0.57703703703703701</v>
      </c>
      <c r="E798">
        <f>DAY(telefony[[#This Row],[data]])</f>
        <v>12</v>
      </c>
      <c r="F798">
        <f>IF(LEN(telefony[[#This Row],[nr]])=8,1,0)</f>
        <v>0</v>
      </c>
      <c r="G798">
        <f>IF(LEN(telefony[[#This Row],[nr]])=7,1,0)</f>
        <v>0</v>
      </c>
      <c r="H798" s="9">
        <f>IF(LEN(telefony[[#This Row],[nr]])&gt;=10,1,0)</f>
        <v>1</v>
      </c>
      <c r="I798" s="9" t="s">
        <v>1173</v>
      </c>
      <c r="J798">
        <f>COUNTIF(telefony[nr],I798)</f>
        <v>1</v>
      </c>
      <c r="M798" t="str">
        <f>IF(LEN(telefony[[#This Row],[nr]])=7,telefony[[#This Row],[nr]],"")</f>
        <v/>
      </c>
      <c r="N798" t="str">
        <f>IF(LEN(telefony[[#This Row],[nr]])=8,telefony[[#This Row],[nr]],"")</f>
        <v/>
      </c>
      <c r="V798" s="22" t="s">
        <v>1815</v>
      </c>
      <c r="W798" s="9">
        <v>0</v>
      </c>
    </row>
    <row r="799" spans="1:23" x14ac:dyDescent="0.3">
      <c r="A799" s="9" t="s">
        <v>684</v>
      </c>
      <c r="B799" s="1">
        <v>42928</v>
      </c>
      <c r="C799" s="2">
        <v>0.57445601851851846</v>
      </c>
      <c r="D799" s="2">
        <v>0.58512731481481484</v>
      </c>
      <c r="E799">
        <f>DAY(telefony[[#This Row],[data]])</f>
        <v>12</v>
      </c>
      <c r="F799">
        <f>IF(LEN(telefony[[#This Row],[nr]])=8,1,0)</f>
        <v>0</v>
      </c>
      <c r="G799">
        <f>IF(LEN(telefony[[#This Row],[nr]])=7,1,0)</f>
        <v>1</v>
      </c>
      <c r="H799" s="9">
        <f>IF(LEN(telefony[[#This Row],[nr]])&gt;=10,1,0)</f>
        <v>0</v>
      </c>
      <c r="I799" s="9" t="s">
        <v>1040</v>
      </c>
      <c r="J799">
        <f>COUNTIF(telefony[nr],I799)</f>
        <v>1</v>
      </c>
      <c r="M799" t="str">
        <f>IF(LEN(telefony[[#This Row],[nr]])=7,telefony[[#This Row],[nr]],"")</f>
        <v>6304174</v>
      </c>
      <c r="N799" t="str">
        <f>IF(LEN(telefony[[#This Row],[nr]])=8,telefony[[#This Row],[nr]],"")</f>
        <v/>
      </c>
      <c r="V799" s="22" t="s">
        <v>211</v>
      </c>
      <c r="W799" s="9">
        <v>0</v>
      </c>
    </row>
    <row r="800" spans="1:23" x14ac:dyDescent="0.3">
      <c r="A800" s="9" t="s">
        <v>685</v>
      </c>
      <c r="B800" s="1">
        <v>42928</v>
      </c>
      <c r="C800" s="2">
        <v>0.57828703703703699</v>
      </c>
      <c r="D800" s="2">
        <v>0.58834490740740741</v>
      </c>
      <c r="E800">
        <f>DAY(telefony[[#This Row],[data]])</f>
        <v>12</v>
      </c>
      <c r="F800">
        <f>IF(LEN(telefony[[#This Row],[nr]])=8,1,0)</f>
        <v>0</v>
      </c>
      <c r="G800">
        <f>IF(LEN(telefony[[#This Row],[nr]])=7,1,0)</f>
        <v>1</v>
      </c>
      <c r="H800" s="9">
        <f>IF(LEN(telefony[[#This Row],[nr]])&gt;=10,1,0)</f>
        <v>0</v>
      </c>
      <c r="I800" s="9" t="s">
        <v>1835</v>
      </c>
      <c r="J800">
        <f>COUNTIF(telefony[nr],I800)</f>
        <v>1</v>
      </c>
      <c r="M800" t="str">
        <f>IF(LEN(telefony[[#This Row],[nr]])=7,telefony[[#This Row],[nr]],"")</f>
        <v>8233999</v>
      </c>
      <c r="N800" t="str">
        <f>IF(LEN(telefony[[#This Row],[nr]])=8,telefony[[#This Row],[nr]],"")</f>
        <v/>
      </c>
      <c r="V800" s="22" t="s">
        <v>1427</v>
      </c>
      <c r="W800" s="9">
        <v>0</v>
      </c>
    </row>
    <row r="801" spans="1:23" x14ac:dyDescent="0.3">
      <c r="A801" s="9" t="s">
        <v>686</v>
      </c>
      <c r="B801" s="1">
        <v>42928</v>
      </c>
      <c r="C801" s="2">
        <v>0.58054398148148145</v>
      </c>
      <c r="D801" s="2">
        <v>0.58196759259259256</v>
      </c>
      <c r="E801">
        <f>DAY(telefony[[#This Row],[data]])</f>
        <v>12</v>
      </c>
      <c r="F801">
        <f>IF(LEN(telefony[[#This Row],[nr]])=8,1,0)</f>
        <v>1</v>
      </c>
      <c r="G801">
        <f>IF(LEN(telefony[[#This Row],[nr]])=7,1,0)</f>
        <v>0</v>
      </c>
      <c r="H801" s="9">
        <f>IF(LEN(telefony[[#This Row],[nr]])&gt;=10,1,0)</f>
        <v>0</v>
      </c>
      <c r="I801" s="9" t="s">
        <v>947</v>
      </c>
      <c r="J801">
        <f>COUNTIF(telefony[nr],I801)</f>
        <v>1</v>
      </c>
      <c r="M801" t="str">
        <f>IF(LEN(telefony[[#This Row],[nr]])=7,telefony[[#This Row],[nr]],"")</f>
        <v/>
      </c>
      <c r="N801" t="str">
        <f>IF(LEN(telefony[[#This Row],[nr]])=8,telefony[[#This Row],[nr]],"")</f>
        <v>97782375</v>
      </c>
      <c r="V801" s="22" t="s">
        <v>529</v>
      </c>
      <c r="W801" s="9">
        <v>0</v>
      </c>
    </row>
    <row r="802" spans="1:23" x14ac:dyDescent="0.3">
      <c r="A802" s="9" t="s">
        <v>439</v>
      </c>
      <c r="B802" s="1">
        <v>42928</v>
      </c>
      <c r="C802" s="2">
        <v>0.58266203703703701</v>
      </c>
      <c r="D802" s="2">
        <v>0.59348379629629633</v>
      </c>
      <c r="E802">
        <f>DAY(telefony[[#This Row],[data]])</f>
        <v>12</v>
      </c>
      <c r="F802">
        <f>IF(LEN(telefony[[#This Row],[nr]])=8,1,0)</f>
        <v>0</v>
      </c>
      <c r="G802">
        <f>IF(LEN(telefony[[#This Row],[nr]])=7,1,0)</f>
        <v>1</v>
      </c>
      <c r="H802" s="9">
        <f>IF(LEN(telefony[[#This Row],[nr]])&gt;=10,1,0)</f>
        <v>0</v>
      </c>
      <c r="I802" s="9" t="s">
        <v>1307</v>
      </c>
      <c r="J802">
        <f>COUNTIF(telefony[nr],I802)</f>
        <v>1</v>
      </c>
      <c r="M802" t="str">
        <f>IF(LEN(telefony[[#This Row],[nr]])=7,telefony[[#This Row],[nr]],"")</f>
        <v>2826868</v>
      </c>
      <c r="N802" t="str">
        <f>IF(LEN(telefony[[#This Row],[nr]])=8,telefony[[#This Row],[nr]],"")</f>
        <v/>
      </c>
      <c r="V802" s="22" t="s">
        <v>258</v>
      </c>
      <c r="W802" s="9">
        <v>0</v>
      </c>
    </row>
    <row r="803" spans="1:23" x14ac:dyDescent="0.3">
      <c r="A803" s="9" t="s">
        <v>687</v>
      </c>
      <c r="B803" s="1">
        <v>42928</v>
      </c>
      <c r="C803" s="2">
        <v>0.58592592592592596</v>
      </c>
      <c r="D803" s="2">
        <v>0.59038194444444447</v>
      </c>
      <c r="E803">
        <f>DAY(telefony[[#This Row],[data]])</f>
        <v>12</v>
      </c>
      <c r="F803">
        <f>IF(LEN(telefony[[#This Row],[nr]])=8,1,0)</f>
        <v>1</v>
      </c>
      <c r="G803">
        <f>IF(LEN(telefony[[#This Row],[nr]])=7,1,0)</f>
        <v>0</v>
      </c>
      <c r="H803" s="9">
        <f>IF(LEN(telefony[[#This Row],[nr]])&gt;=10,1,0)</f>
        <v>0</v>
      </c>
      <c r="I803" s="9" t="s">
        <v>558</v>
      </c>
      <c r="J803">
        <f>COUNTIF(telefony[nr],I803)</f>
        <v>1</v>
      </c>
      <c r="M803" t="str">
        <f>IF(LEN(telefony[[#This Row],[nr]])=7,telefony[[#This Row],[nr]],"")</f>
        <v/>
      </c>
      <c r="N803" t="str">
        <f>IF(LEN(telefony[[#This Row],[nr]])=8,telefony[[#This Row],[nr]],"")</f>
        <v>93794133</v>
      </c>
      <c r="V803" s="22" t="s">
        <v>1136</v>
      </c>
      <c r="W803" s="9">
        <v>0</v>
      </c>
    </row>
    <row r="804" spans="1:23" x14ac:dyDescent="0.3">
      <c r="A804" s="9" t="s">
        <v>688</v>
      </c>
      <c r="B804" s="1">
        <v>42928</v>
      </c>
      <c r="C804" s="2">
        <v>0.58909722222222227</v>
      </c>
      <c r="D804" s="2">
        <v>0.5993518518518518</v>
      </c>
      <c r="E804">
        <f>DAY(telefony[[#This Row],[data]])</f>
        <v>12</v>
      </c>
      <c r="F804">
        <f>IF(LEN(telefony[[#This Row],[nr]])=8,1,0)</f>
        <v>1</v>
      </c>
      <c r="G804">
        <f>IF(LEN(telefony[[#This Row],[nr]])=7,1,0)</f>
        <v>0</v>
      </c>
      <c r="H804" s="9">
        <f>IF(LEN(telefony[[#This Row],[nr]])&gt;=10,1,0)</f>
        <v>0</v>
      </c>
      <c r="I804" s="9" t="s">
        <v>1722</v>
      </c>
      <c r="J804">
        <f>COUNTIF(telefony[nr],I804)</f>
        <v>1</v>
      </c>
      <c r="M804" t="str">
        <f>IF(LEN(telefony[[#This Row],[nr]])=7,telefony[[#This Row],[nr]],"")</f>
        <v/>
      </c>
      <c r="N804" t="str">
        <f>IF(LEN(telefony[[#This Row],[nr]])=8,telefony[[#This Row],[nr]],"")</f>
        <v>85838361</v>
      </c>
      <c r="V804" s="22" t="s">
        <v>977</v>
      </c>
      <c r="W804" s="9">
        <v>0</v>
      </c>
    </row>
    <row r="805" spans="1:23" x14ac:dyDescent="0.3">
      <c r="A805" s="9" t="s">
        <v>689</v>
      </c>
      <c r="B805" s="1">
        <v>42928</v>
      </c>
      <c r="C805" s="2">
        <v>0.59354166666666663</v>
      </c>
      <c r="D805" s="2">
        <v>0.59888888888888892</v>
      </c>
      <c r="E805">
        <f>DAY(telefony[[#This Row],[data]])</f>
        <v>12</v>
      </c>
      <c r="F805">
        <f>IF(LEN(telefony[[#This Row],[nr]])=8,1,0)</f>
        <v>0</v>
      </c>
      <c r="G805">
        <f>IF(LEN(telefony[[#This Row],[nr]])=7,1,0)</f>
        <v>1</v>
      </c>
      <c r="H805" s="9">
        <f>IF(LEN(telefony[[#This Row],[nr]])&gt;=10,1,0)</f>
        <v>0</v>
      </c>
      <c r="I805" s="9" t="s">
        <v>724</v>
      </c>
      <c r="J805">
        <f>COUNTIF(telefony[nr],I805)</f>
        <v>1</v>
      </c>
      <c r="M805" t="str">
        <f>IF(LEN(telefony[[#This Row],[nr]])=7,telefony[[#This Row],[nr]],"")</f>
        <v>1616328</v>
      </c>
      <c r="N805" t="str">
        <f>IF(LEN(telefony[[#This Row],[nr]])=8,telefony[[#This Row],[nr]],"")</f>
        <v/>
      </c>
      <c r="V805" s="22" t="s">
        <v>509</v>
      </c>
      <c r="W805" s="9">
        <v>0</v>
      </c>
    </row>
    <row r="806" spans="1:23" x14ac:dyDescent="0.3">
      <c r="A806" s="9" t="s">
        <v>690</v>
      </c>
      <c r="B806" s="1">
        <v>42928</v>
      </c>
      <c r="C806" s="2">
        <v>0.59873842592592597</v>
      </c>
      <c r="D806" s="2">
        <v>0.60127314814814814</v>
      </c>
      <c r="E806">
        <f>DAY(telefony[[#This Row],[data]])</f>
        <v>12</v>
      </c>
      <c r="F806">
        <f>IF(LEN(telefony[[#This Row],[nr]])=8,1,0)</f>
        <v>0</v>
      </c>
      <c r="G806">
        <f>IF(LEN(telefony[[#This Row],[nr]])=7,1,0)</f>
        <v>1</v>
      </c>
      <c r="H806" s="9">
        <f>IF(LEN(telefony[[#This Row],[nr]])&gt;=10,1,0)</f>
        <v>0</v>
      </c>
      <c r="I806" s="9" t="s">
        <v>1122</v>
      </c>
      <c r="J806">
        <f>COUNTIF(telefony[nr],I806)</f>
        <v>1</v>
      </c>
      <c r="M806" t="str">
        <f>IF(LEN(telefony[[#This Row],[nr]])=7,telefony[[#This Row],[nr]],"")</f>
        <v>9773176</v>
      </c>
      <c r="N806" t="str">
        <f>IF(LEN(telefony[[#This Row],[nr]])=8,telefony[[#This Row],[nr]],"")</f>
        <v/>
      </c>
      <c r="V806" s="22" t="s">
        <v>1407</v>
      </c>
      <c r="W806" s="9">
        <v>0</v>
      </c>
    </row>
    <row r="807" spans="1:23" x14ac:dyDescent="0.3">
      <c r="A807" s="9" t="s">
        <v>691</v>
      </c>
      <c r="B807" s="1">
        <v>42928</v>
      </c>
      <c r="C807" s="2">
        <v>0.59928240740740746</v>
      </c>
      <c r="D807" s="2">
        <v>0.60182870370370367</v>
      </c>
      <c r="E807">
        <f>DAY(telefony[[#This Row],[data]])</f>
        <v>12</v>
      </c>
      <c r="F807">
        <f>IF(LEN(telefony[[#This Row],[nr]])=8,1,0)</f>
        <v>0</v>
      </c>
      <c r="G807">
        <f>IF(LEN(telefony[[#This Row],[nr]])=7,1,0)</f>
        <v>1</v>
      </c>
      <c r="H807" s="9">
        <f>IF(LEN(telefony[[#This Row],[nr]])&gt;=10,1,0)</f>
        <v>0</v>
      </c>
      <c r="I807" s="9" t="s">
        <v>1022</v>
      </c>
      <c r="J807">
        <f>COUNTIF(telefony[nr],I807)</f>
        <v>1</v>
      </c>
      <c r="M807" t="str">
        <f>IF(LEN(telefony[[#This Row],[nr]])=7,telefony[[#This Row],[nr]],"")</f>
        <v>8246306</v>
      </c>
      <c r="N807" t="str">
        <f>IF(LEN(telefony[[#This Row],[nr]])=8,telefony[[#This Row],[nr]],"")</f>
        <v/>
      </c>
      <c r="V807" s="22" t="s">
        <v>1589</v>
      </c>
      <c r="W807" s="9">
        <v>0</v>
      </c>
    </row>
    <row r="808" spans="1:23" x14ac:dyDescent="0.3">
      <c r="A808" s="9" t="s">
        <v>692</v>
      </c>
      <c r="B808" s="1">
        <v>42928</v>
      </c>
      <c r="C808" s="2">
        <v>0.60065972222222219</v>
      </c>
      <c r="D808" s="2">
        <v>0.60902777777777772</v>
      </c>
      <c r="E808">
        <f>DAY(telefony[[#This Row],[data]])</f>
        <v>12</v>
      </c>
      <c r="F808">
        <f>IF(LEN(telefony[[#This Row],[nr]])=8,1,0)</f>
        <v>0</v>
      </c>
      <c r="G808">
        <f>IF(LEN(telefony[[#This Row],[nr]])=7,1,0)</f>
        <v>1</v>
      </c>
      <c r="H808" s="9">
        <f>IF(LEN(telefony[[#This Row],[nr]])&gt;=10,1,0)</f>
        <v>0</v>
      </c>
      <c r="I808" s="9" t="s">
        <v>1069</v>
      </c>
      <c r="J808">
        <f>COUNTIF(telefony[nr],I808)</f>
        <v>1</v>
      </c>
      <c r="M808" t="str">
        <f>IF(LEN(telefony[[#This Row],[nr]])=7,telefony[[#This Row],[nr]],"")</f>
        <v>2412611</v>
      </c>
      <c r="N808" t="str">
        <f>IF(LEN(telefony[[#This Row],[nr]])=8,telefony[[#This Row],[nr]],"")</f>
        <v/>
      </c>
      <c r="V808" s="22" t="s">
        <v>1567</v>
      </c>
      <c r="W808" s="9">
        <v>0</v>
      </c>
    </row>
    <row r="809" spans="1:23" x14ac:dyDescent="0.3">
      <c r="A809" s="9" t="s">
        <v>75</v>
      </c>
      <c r="B809" s="1">
        <v>42928</v>
      </c>
      <c r="C809" s="2">
        <v>0.60528935185185184</v>
      </c>
      <c r="D809" s="2">
        <v>0.60805555555555557</v>
      </c>
      <c r="E809">
        <f>DAY(telefony[[#This Row],[data]])</f>
        <v>12</v>
      </c>
      <c r="F809">
        <f>IF(LEN(telefony[[#This Row],[nr]])=8,1,0)</f>
        <v>0</v>
      </c>
      <c r="G809">
        <f>IF(LEN(telefony[[#This Row],[nr]])=7,1,0)</f>
        <v>1</v>
      </c>
      <c r="H809" s="9">
        <f>IF(LEN(telefony[[#This Row],[nr]])&gt;=10,1,0)</f>
        <v>0</v>
      </c>
      <c r="I809" s="9" t="s">
        <v>1568</v>
      </c>
      <c r="J809">
        <f>COUNTIF(telefony[nr],I809)</f>
        <v>1</v>
      </c>
      <c r="M809" t="str">
        <f>IF(LEN(telefony[[#This Row],[nr]])=7,telefony[[#This Row],[nr]],"")</f>
        <v>7795911</v>
      </c>
      <c r="N809" t="str">
        <f>IF(LEN(telefony[[#This Row],[nr]])=8,telefony[[#This Row],[nr]],"")</f>
        <v/>
      </c>
      <c r="V809" s="22" t="s">
        <v>520</v>
      </c>
      <c r="W809" s="9">
        <v>0</v>
      </c>
    </row>
    <row r="810" spans="1:23" x14ac:dyDescent="0.3">
      <c r="A810" s="9" t="s">
        <v>332</v>
      </c>
      <c r="B810" s="1">
        <v>42928</v>
      </c>
      <c r="C810" s="2">
        <v>0.61028935185185185</v>
      </c>
      <c r="D810" s="2">
        <v>0.61681712962962965</v>
      </c>
      <c r="E810">
        <f>DAY(telefony[[#This Row],[data]])</f>
        <v>12</v>
      </c>
      <c r="F810">
        <f>IF(LEN(telefony[[#This Row],[nr]])=8,1,0)</f>
        <v>0</v>
      </c>
      <c r="G810">
        <f>IF(LEN(telefony[[#This Row],[nr]])=7,1,0)</f>
        <v>1</v>
      </c>
      <c r="H810" s="9">
        <f>IF(LEN(telefony[[#This Row],[nr]])&gt;=10,1,0)</f>
        <v>0</v>
      </c>
      <c r="I810" s="9" t="s">
        <v>29</v>
      </c>
      <c r="J810">
        <f>COUNTIF(telefony[nr],I810)</f>
        <v>1</v>
      </c>
      <c r="M810" t="str">
        <f>IF(LEN(telefony[[#This Row],[nr]])=7,telefony[[#This Row],[nr]],"")</f>
        <v>8063487</v>
      </c>
      <c r="N810" t="str">
        <f>IF(LEN(telefony[[#This Row],[nr]])=8,telefony[[#This Row],[nr]],"")</f>
        <v/>
      </c>
      <c r="V810" s="22" t="s">
        <v>1501</v>
      </c>
      <c r="W810" s="9">
        <v>0</v>
      </c>
    </row>
    <row r="811" spans="1:23" x14ac:dyDescent="0.3">
      <c r="A811" s="9" t="s">
        <v>693</v>
      </c>
      <c r="B811" s="1">
        <v>42928</v>
      </c>
      <c r="C811" s="2">
        <v>0.61534722222222227</v>
      </c>
      <c r="D811" s="2">
        <v>0.61554398148148148</v>
      </c>
      <c r="E811">
        <f>DAY(telefony[[#This Row],[data]])</f>
        <v>12</v>
      </c>
      <c r="F811">
        <f>IF(LEN(telefony[[#This Row],[nr]])=8,1,0)</f>
        <v>1</v>
      </c>
      <c r="G811">
        <f>IF(LEN(telefony[[#This Row],[nr]])=7,1,0)</f>
        <v>0</v>
      </c>
      <c r="H811" s="9">
        <f>IF(LEN(telefony[[#This Row],[nr]])&gt;=10,1,0)</f>
        <v>0</v>
      </c>
      <c r="I811" s="9" t="s">
        <v>1179</v>
      </c>
      <c r="J811">
        <f>COUNTIF(telefony[nr],I811)</f>
        <v>1</v>
      </c>
      <c r="M811" t="str">
        <f>IF(LEN(telefony[[#This Row],[nr]])=7,telefony[[#This Row],[nr]],"")</f>
        <v/>
      </c>
      <c r="N811" t="str">
        <f>IF(LEN(telefony[[#This Row],[nr]])=8,telefony[[#This Row],[nr]],"")</f>
        <v>68677362</v>
      </c>
      <c r="V811" s="22" t="s">
        <v>355</v>
      </c>
      <c r="W811" s="9">
        <v>0</v>
      </c>
    </row>
    <row r="812" spans="1:23" x14ac:dyDescent="0.3">
      <c r="A812" s="9" t="s">
        <v>694</v>
      </c>
      <c r="B812" s="1">
        <v>42928</v>
      </c>
      <c r="C812" s="2">
        <v>0.62077546296296293</v>
      </c>
      <c r="D812" s="2">
        <v>0.62708333333333333</v>
      </c>
      <c r="E812">
        <f>DAY(telefony[[#This Row],[data]])</f>
        <v>12</v>
      </c>
      <c r="F812">
        <f>IF(LEN(telefony[[#This Row],[nr]])=8,1,0)</f>
        <v>0</v>
      </c>
      <c r="G812">
        <f>IF(LEN(telefony[[#This Row],[nr]])=7,1,0)</f>
        <v>0</v>
      </c>
      <c r="H812" s="9">
        <f>IF(LEN(telefony[[#This Row],[nr]])&gt;=10,1,0)</f>
        <v>1</v>
      </c>
      <c r="I812" s="9" t="s">
        <v>34</v>
      </c>
      <c r="J812">
        <f>COUNTIF(telefony[nr],I812)</f>
        <v>1</v>
      </c>
      <c r="M812" t="str">
        <f>IF(LEN(telefony[[#This Row],[nr]])=7,telefony[[#This Row],[nr]],"")</f>
        <v/>
      </c>
      <c r="N812" t="str">
        <f>IF(LEN(telefony[[#This Row],[nr]])=8,telefony[[#This Row],[nr]],"")</f>
        <v/>
      </c>
      <c r="V812" s="22" t="s">
        <v>136</v>
      </c>
      <c r="W812" s="9">
        <v>0</v>
      </c>
    </row>
    <row r="813" spans="1:23" x14ac:dyDescent="0.3">
      <c r="A813" s="9" t="s">
        <v>127</v>
      </c>
      <c r="B813" s="1">
        <v>42928</v>
      </c>
      <c r="C813" s="2">
        <v>0.62372685185185184</v>
      </c>
      <c r="D813" s="2">
        <v>0.63241898148148146</v>
      </c>
      <c r="E813">
        <f>DAY(telefony[[#This Row],[data]])</f>
        <v>12</v>
      </c>
      <c r="F813">
        <f>IF(LEN(telefony[[#This Row],[nr]])=8,1,0)</f>
        <v>1</v>
      </c>
      <c r="G813">
        <f>IF(LEN(telefony[[#This Row],[nr]])=7,1,0)</f>
        <v>0</v>
      </c>
      <c r="H813" s="9">
        <f>IF(LEN(telefony[[#This Row],[nr]])&gt;=10,1,0)</f>
        <v>0</v>
      </c>
      <c r="I813" s="9" t="s">
        <v>1473</v>
      </c>
      <c r="J813">
        <f>COUNTIF(telefony[nr],I813)</f>
        <v>1</v>
      </c>
      <c r="M813" t="str">
        <f>IF(LEN(telefony[[#This Row],[nr]])=7,telefony[[#This Row],[nr]],"")</f>
        <v/>
      </c>
      <c r="N813" t="str">
        <f>IF(LEN(telefony[[#This Row],[nr]])=8,telefony[[#This Row],[nr]],"")</f>
        <v>27791497</v>
      </c>
      <c r="V813" s="22" t="s">
        <v>635</v>
      </c>
      <c r="W813" s="9">
        <v>0</v>
      </c>
    </row>
    <row r="814" spans="1:23" x14ac:dyDescent="0.3">
      <c r="A814" s="9" t="s">
        <v>695</v>
      </c>
      <c r="B814" s="1">
        <v>42928</v>
      </c>
      <c r="C814" s="2">
        <v>0.62449074074074074</v>
      </c>
      <c r="D814" s="2">
        <v>0.62653935185185183</v>
      </c>
      <c r="E814">
        <f>DAY(telefony[[#This Row],[data]])</f>
        <v>12</v>
      </c>
      <c r="F814">
        <f>IF(LEN(telefony[[#This Row],[nr]])=8,1,0)</f>
        <v>0</v>
      </c>
      <c r="G814">
        <f>IF(LEN(telefony[[#This Row],[nr]])=7,1,0)</f>
        <v>1</v>
      </c>
      <c r="H814" s="9">
        <f>IF(LEN(telefony[[#This Row],[nr]])&gt;=10,1,0)</f>
        <v>0</v>
      </c>
      <c r="I814" s="9" t="s">
        <v>376</v>
      </c>
      <c r="J814">
        <f>COUNTIF(telefony[nr],I814)</f>
        <v>1</v>
      </c>
      <c r="M814" t="str">
        <f>IF(LEN(telefony[[#This Row],[nr]])=7,telefony[[#This Row],[nr]],"")</f>
        <v>6158527</v>
      </c>
      <c r="N814" t="str">
        <f>IF(LEN(telefony[[#This Row],[nr]])=8,telefony[[#This Row],[nr]],"")</f>
        <v/>
      </c>
      <c r="V814" s="22" t="s">
        <v>335</v>
      </c>
      <c r="W814" s="9">
        <v>0</v>
      </c>
    </row>
    <row r="815" spans="1:23" x14ac:dyDescent="0.3">
      <c r="A815" s="9" t="s">
        <v>696</v>
      </c>
      <c r="B815" s="1">
        <v>42928</v>
      </c>
      <c r="C815" s="2">
        <v>0.62615740740740744</v>
      </c>
      <c r="D815" s="2">
        <v>0.63491898148148151</v>
      </c>
      <c r="E815">
        <f>DAY(telefony[[#This Row],[data]])</f>
        <v>12</v>
      </c>
      <c r="F815">
        <f>IF(LEN(telefony[[#This Row],[nr]])=8,1,0)</f>
        <v>0</v>
      </c>
      <c r="G815">
        <f>IF(LEN(telefony[[#This Row],[nr]])=7,1,0)</f>
        <v>1</v>
      </c>
      <c r="H815" s="9">
        <f>IF(LEN(telefony[[#This Row],[nr]])&gt;=10,1,0)</f>
        <v>0</v>
      </c>
      <c r="I815" s="9" t="s">
        <v>274</v>
      </c>
      <c r="J815">
        <f>COUNTIF(telefony[nr],I815)</f>
        <v>1</v>
      </c>
      <c r="M815" t="str">
        <f>IF(LEN(telefony[[#This Row],[nr]])=7,telefony[[#This Row],[nr]],"")</f>
        <v>3456554</v>
      </c>
      <c r="N815" t="str">
        <f>IF(LEN(telefony[[#This Row],[nr]])=8,telefony[[#This Row],[nr]],"")</f>
        <v/>
      </c>
      <c r="V815" s="22" t="s">
        <v>391</v>
      </c>
      <c r="W815" s="9">
        <v>0</v>
      </c>
    </row>
    <row r="816" spans="1:23" x14ac:dyDescent="0.3">
      <c r="A816" s="9" t="s">
        <v>697</v>
      </c>
      <c r="B816" s="1">
        <v>42929</v>
      </c>
      <c r="C816" s="2">
        <v>0.33812500000000001</v>
      </c>
      <c r="D816" s="2">
        <v>0.34457175925925926</v>
      </c>
      <c r="E816">
        <f>DAY(telefony[[#This Row],[data]])</f>
        <v>13</v>
      </c>
      <c r="F816">
        <f>IF(LEN(telefony[[#This Row],[nr]])=8,1,0)</f>
        <v>0</v>
      </c>
      <c r="G816">
        <f>IF(LEN(telefony[[#This Row],[nr]])=7,1,0)</f>
        <v>1</v>
      </c>
      <c r="H816" s="9">
        <f>IF(LEN(telefony[[#This Row],[nr]])&gt;=10,1,0)</f>
        <v>0</v>
      </c>
      <c r="I816" s="9" t="s">
        <v>582</v>
      </c>
      <c r="J816">
        <f>COUNTIF(telefony[nr],I816)</f>
        <v>1</v>
      </c>
      <c r="M816" t="str">
        <f>IF(LEN(telefony[[#This Row],[nr]])=7,telefony[[#This Row],[nr]],"")</f>
        <v>3437033</v>
      </c>
      <c r="N816" t="str">
        <f>IF(LEN(telefony[[#This Row],[nr]])=8,telefony[[#This Row],[nr]],"")</f>
        <v/>
      </c>
      <c r="V816" s="22" t="s">
        <v>713</v>
      </c>
      <c r="W816" s="9">
        <v>0</v>
      </c>
    </row>
    <row r="817" spans="1:23" x14ac:dyDescent="0.3">
      <c r="A817" s="9" t="s">
        <v>698</v>
      </c>
      <c r="B817" s="1">
        <v>42929</v>
      </c>
      <c r="C817" s="2">
        <v>0.34258101851851852</v>
      </c>
      <c r="D817" s="2">
        <v>0.34574074074074074</v>
      </c>
      <c r="E817">
        <f>DAY(telefony[[#This Row],[data]])</f>
        <v>13</v>
      </c>
      <c r="F817">
        <f>IF(LEN(telefony[[#This Row],[nr]])=8,1,0)</f>
        <v>0</v>
      </c>
      <c r="G817">
        <f>IF(LEN(telefony[[#This Row],[nr]])=7,1,0)</f>
        <v>1</v>
      </c>
      <c r="H817" s="9">
        <f>IF(LEN(telefony[[#This Row],[nr]])&gt;=10,1,0)</f>
        <v>0</v>
      </c>
      <c r="I817" s="9" t="s">
        <v>465</v>
      </c>
      <c r="J817">
        <f>COUNTIF(telefony[nr],I817)</f>
        <v>1</v>
      </c>
      <c r="M817" t="str">
        <f>IF(LEN(telefony[[#This Row],[nr]])=7,telefony[[#This Row],[nr]],"")</f>
        <v>2128068</v>
      </c>
      <c r="N817" t="str">
        <f>IF(LEN(telefony[[#This Row],[nr]])=8,telefony[[#This Row],[nr]],"")</f>
        <v/>
      </c>
      <c r="V817" s="22" t="s">
        <v>463</v>
      </c>
      <c r="W817" s="9">
        <v>0</v>
      </c>
    </row>
    <row r="818" spans="1:23" x14ac:dyDescent="0.3">
      <c r="A818" s="9" t="s">
        <v>88</v>
      </c>
      <c r="B818" s="1">
        <v>42929</v>
      </c>
      <c r="C818" s="2">
        <v>0.34833333333333333</v>
      </c>
      <c r="D818" s="2">
        <v>0.35206018518518517</v>
      </c>
      <c r="E818">
        <f>DAY(telefony[[#This Row],[data]])</f>
        <v>13</v>
      </c>
      <c r="F818">
        <f>IF(LEN(telefony[[#This Row],[nr]])=8,1,0)</f>
        <v>1</v>
      </c>
      <c r="G818">
        <f>IF(LEN(telefony[[#This Row],[nr]])=7,1,0)</f>
        <v>0</v>
      </c>
      <c r="H818" s="9">
        <f>IF(LEN(telefony[[#This Row],[nr]])&gt;=10,1,0)</f>
        <v>0</v>
      </c>
      <c r="I818" s="9" t="s">
        <v>406</v>
      </c>
      <c r="J818">
        <f>COUNTIF(telefony[nr],I818)</f>
        <v>1</v>
      </c>
      <c r="M818" t="str">
        <f>IF(LEN(telefony[[#This Row],[nr]])=7,telefony[[#This Row],[nr]],"")</f>
        <v/>
      </c>
      <c r="N818" t="str">
        <f>IF(LEN(telefony[[#This Row],[nr]])=8,telefony[[#This Row],[nr]],"")</f>
        <v>20679187</v>
      </c>
      <c r="V818" s="22" t="s">
        <v>1736</v>
      </c>
      <c r="W818" s="9">
        <v>0</v>
      </c>
    </row>
    <row r="819" spans="1:23" x14ac:dyDescent="0.3">
      <c r="A819" s="9" t="s">
        <v>699</v>
      </c>
      <c r="B819" s="1">
        <v>42929</v>
      </c>
      <c r="C819" s="2">
        <v>0.35311342592592593</v>
      </c>
      <c r="D819" s="2">
        <v>0.35888888888888887</v>
      </c>
      <c r="E819">
        <f>DAY(telefony[[#This Row],[data]])</f>
        <v>13</v>
      </c>
      <c r="F819">
        <f>IF(LEN(telefony[[#This Row],[nr]])=8,1,0)</f>
        <v>0</v>
      </c>
      <c r="G819">
        <f>IF(LEN(telefony[[#This Row],[nr]])=7,1,0)</f>
        <v>0</v>
      </c>
      <c r="H819" s="9">
        <f>IF(LEN(telefony[[#This Row],[nr]])&gt;=10,1,0)</f>
        <v>1</v>
      </c>
      <c r="I819" s="9" t="s">
        <v>298</v>
      </c>
      <c r="J819">
        <f>COUNTIF(telefony[nr],I819)</f>
        <v>1</v>
      </c>
      <c r="M819" t="str">
        <f>IF(LEN(telefony[[#This Row],[nr]])=7,telefony[[#This Row],[nr]],"")</f>
        <v/>
      </c>
      <c r="N819" t="str">
        <f>IF(LEN(telefony[[#This Row],[nr]])=8,telefony[[#This Row],[nr]],"")</f>
        <v/>
      </c>
      <c r="V819" s="22" t="s">
        <v>461</v>
      </c>
      <c r="W819" s="9">
        <v>0</v>
      </c>
    </row>
    <row r="820" spans="1:23" x14ac:dyDescent="0.3">
      <c r="A820" s="9" t="s">
        <v>700</v>
      </c>
      <c r="B820" s="1">
        <v>42929</v>
      </c>
      <c r="C820" s="2">
        <v>0.35885416666666664</v>
      </c>
      <c r="D820" s="2">
        <v>0.36913194444444447</v>
      </c>
      <c r="E820">
        <f>DAY(telefony[[#This Row],[data]])</f>
        <v>13</v>
      </c>
      <c r="F820">
        <f>IF(LEN(telefony[[#This Row],[nr]])=8,1,0)</f>
        <v>0</v>
      </c>
      <c r="G820">
        <f>IF(LEN(telefony[[#This Row],[nr]])=7,1,0)</f>
        <v>1</v>
      </c>
      <c r="H820" s="9">
        <f>IF(LEN(telefony[[#This Row],[nr]])&gt;=10,1,0)</f>
        <v>0</v>
      </c>
      <c r="I820" s="9" t="s">
        <v>742</v>
      </c>
      <c r="J820">
        <f>COUNTIF(telefony[nr],I820)</f>
        <v>1</v>
      </c>
      <c r="M820" t="str">
        <f>IF(LEN(telefony[[#This Row],[nr]])=7,telefony[[#This Row],[nr]],"")</f>
        <v>7852624</v>
      </c>
      <c r="N820" t="str">
        <f>IF(LEN(telefony[[#This Row],[nr]])=8,telefony[[#This Row],[nr]],"")</f>
        <v/>
      </c>
      <c r="V820" s="22" t="s">
        <v>549</v>
      </c>
      <c r="W820" s="9">
        <v>0</v>
      </c>
    </row>
    <row r="821" spans="1:23" x14ac:dyDescent="0.3">
      <c r="A821" s="9" t="s">
        <v>701</v>
      </c>
      <c r="B821" s="1">
        <v>42929</v>
      </c>
      <c r="C821" s="2">
        <v>0.36204861111111108</v>
      </c>
      <c r="D821" s="2">
        <v>0.37230324074074073</v>
      </c>
      <c r="E821">
        <f>DAY(telefony[[#This Row],[data]])</f>
        <v>13</v>
      </c>
      <c r="F821">
        <f>IF(LEN(telefony[[#This Row],[nr]])=8,1,0)</f>
        <v>0</v>
      </c>
      <c r="G821">
        <f>IF(LEN(telefony[[#This Row],[nr]])=7,1,0)</f>
        <v>1</v>
      </c>
      <c r="H821" s="9">
        <f>IF(LEN(telefony[[#This Row],[nr]])&gt;=10,1,0)</f>
        <v>0</v>
      </c>
      <c r="I821" s="9" t="s">
        <v>501</v>
      </c>
      <c r="J821">
        <f>COUNTIF(telefony[nr],I821)</f>
        <v>1</v>
      </c>
      <c r="M821" t="str">
        <f>IF(LEN(telefony[[#This Row],[nr]])=7,telefony[[#This Row],[nr]],"")</f>
        <v>8838584</v>
      </c>
      <c r="N821" t="str">
        <f>IF(LEN(telefony[[#This Row],[nr]])=8,telefony[[#This Row],[nr]],"")</f>
        <v/>
      </c>
      <c r="V821" s="22" t="s">
        <v>1081</v>
      </c>
      <c r="W821" s="9">
        <v>0</v>
      </c>
    </row>
    <row r="822" spans="1:23" x14ac:dyDescent="0.3">
      <c r="A822" s="9" t="s">
        <v>702</v>
      </c>
      <c r="B822" s="1">
        <v>42929</v>
      </c>
      <c r="C822" s="2">
        <v>0.36341435185185184</v>
      </c>
      <c r="D822" s="2">
        <v>0.36506944444444445</v>
      </c>
      <c r="E822">
        <f>DAY(telefony[[#This Row],[data]])</f>
        <v>13</v>
      </c>
      <c r="F822">
        <f>IF(LEN(telefony[[#This Row],[nr]])=8,1,0)</f>
        <v>0</v>
      </c>
      <c r="G822">
        <f>IF(LEN(telefony[[#This Row],[nr]])=7,1,0)</f>
        <v>1</v>
      </c>
      <c r="H822" s="9">
        <f>IF(LEN(telefony[[#This Row],[nr]])&gt;=10,1,0)</f>
        <v>0</v>
      </c>
      <c r="I822" s="9" t="s">
        <v>43</v>
      </c>
      <c r="J822">
        <f>COUNTIF(telefony[nr],I822)</f>
        <v>1</v>
      </c>
      <c r="M822" t="str">
        <f>IF(LEN(telefony[[#This Row],[nr]])=7,telefony[[#This Row],[nr]],"")</f>
        <v>2492731</v>
      </c>
      <c r="N822" t="str">
        <f>IF(LEN(telefony[[#This Row],[nr]])=8,telefony[[#This Row],[nr]],"")</f>
        <v/>
      </c>
      <c r="V822" s="22" t="s">
        <v>155</v>
      </c>
      <c r="W822" s="9">
        <v>0</v>
      </c>
    </row>
    <row r="823" spans="1:23" x14ac:dyDescent="0.3">
      <c r="A823" s="9" t="s">
        <v>703</v>
      </c>
      <c r="B823" s="1">
        <v>42929</v>
      </c>
      <c r="C823" s="2">
        <v>0.36505787037037035</v>
      </c>
      <c r="D823" s="2">
        <v>0.37204861111111109</v>
      </c>
      <c r="E823">
        <f>DAY(telefony[[#This Row],[data]])</f>
        <v>13</v>
      </c>
      <c r="F823">
        <f>IF(LEN(telefony[[#This Row],[nr]])=8,1,0)</f>
        <v>0</v>
      </c>
      <c r="G823">
        <f>IF(LEN(telefony[[#This Row],[nr]])=7,1,0)</f>
        <v>1</v>
      </c>
      <c r="H823" s="9">
        <f>IF(LEN(telefony[[#This Row],[nr]])&gt;=10,1,0)</f>
        <v>0</v>
      </c>
      <c r="I823" s="9" t="s">
        <v>485</v>
      </c>
      <c r="J823">
        <f>COUNTIF(telefony[nr],I823)</f>
        <v>1</v>
      </c>
      <c r="M823" t="str">
        <f>IF(LEN(telefony[[#This Row],[nr]])=7,telefony[[#This Row],[nr]],"")</f>
        <v>8028777</v>
      </c>
      <c r="N823" t="str">
        <f>IF(LEN(telefony[[#This Row],[nr]])=8,telefony[[#This Row],[nr]],"")</f>
        <v/>
      </c>
      <c r="V823" s="22" t="s">
        <v>1193</v>
      </c>
      <c r="W823" s="9">
        <v>0</v>
      </c>
    </row>
    <row r="824" spans="1:23" x14ac:dyDescent="0.3">
      <c r="A824" s="9" t="s">
        <v>426</v>
      </c>
      <c r="B824" s="1">
        <v>42929</v>
      </c>
      <c r="C824" s="2">
        <v>0.36586805555555557</v>
      </c>
      <c r="D824" s="2">
        <v>0.36783564814814818</v>
      </c>
      <c r="E824">
        <f>DAY(telefony[[#This Row],[data]])</f>
        <v>13</v>
      </c>
      <c r="F824">
        <f>IF(LEN(telefony[[#This Row],[nr]])=8,1,0)</f>
        <v>0</v>
      </c>
      <c r="G824">
        <f>IF(LEN(telefony[[#This Row],[nr]])=7,1,0)</f>
        <v>1</v>
      </c>
      <c r="H824" s="9">
        <f>IF(LEN(telefony[[#This Row],[nr]])&gt;=10,1,0)</f>
        <v>0</v>
      </c>
      <c r="I824" s="9" t="s">
        <v>1730</v>
      </c>
      <c r="J824">
        <f>COUNTIF(telefony[nr],I824)</f>
        <v>1</v>
      </c>
      <c r="M824" t="str">
        <f>IF(LEN(telefony[[#This Row],[nr]])=7,telefony[[#This Row],[nr]],"")</f>
        <v>2619219</v>
      </c>
      <c r="N824" t="str">
        <f>IF(LEN(telefony[[#This Row],[nr]])=8,telefony[[#This Row],[nr]],"")</f>
        <v/>
      </c>
      <c r="V824" s="22" t="s">
        <v>551</v>
      </c>
      <c r="W824" s="9">
        <v>0</v>
      </c>
    </row>
    <row r="825" spans="1:23" x14ac:dyDescent="0.3">
      <c r="A825" s="9" t="s">
        <v>193</v>
      </c>
      <c r="B825" s="1">
        <v>42929</v>
      </c>
      <c r="C825" s="2">
        <v>0.36704861111111109</v>
      </c>
      <c r="D825" s="2">
        <v>0.37783564814814813</v>
      </c>
      <c r="E825">
        <f>DAY(telefony[[#This Row],[data]])</f>
        <v>13</v>
      </c>
      <c r="F825">
        <f>IF(LEN(telefony[[#This Row],[nr]])=8,1,0)</f>
        <v>0</v>
      </c>
      <c r="G825">
        <f>IF(LEN(telefony[[#This Row],[nr]])=7,1,0)</f>
        <v>1</v>
      </c>
      <c r="H825" s="9">
        <f>IF(LEN(telefony[[#This Row],[nr]])&gt;=10,1,0)</f>
        <v>0</v>
      </c>
      <c r="I825" s="9" t="s">
        <v>81</v>
      </c>
      <c r="J825">
        <f>COUNTIF(telefony[nr],I825)</f>
        <v>1</v>
      </c>
      <c r="M825" t="str">
        <f>IF(LEN(telefony[[#This Row],[nr]])=7,telefony[[#This Row],[nr]],"")</f>
        <v>2506618</v>
      </c>
      <c r="N825" t="str">
        <f>IF(LEN(telefony[[#This Row],[nr]])=8,telefony[[#This Row],[nr]],"")</f>
        <v/>
      </c>
      <c r="V825" s="22" t="s">
        <v>1390</v>
      </c>
      <c r="W825" s="9">
        <v>0</v>
      </c>
    </row>
    <row r="826" spans="1:23" x14ac:dyDescent="0.3">
      <c r="A826" s="9" t="s">
        <v>704</v>
      </c>
      <c r="B826" s="1">
        <v>42929</v>
      </c>
      <c r="C826" s="2">
        <v>0.37074074074074076</v>
      </c>
      <c r="D826" s="2">
        <v>0.37601851851851853</v>
      </c>
      <c r="E826">
        <f>DAY(telefony[[#This Row],[data]])</f>
        <v>13</v>
      </c>
      <c r="F826">
        <f>IF(LEN(telefony[[#This Row],[nr]])=8,1,0)</f>
        <v>0</v>
      </c>
      <c r="G826">
        <f>IF(LEN(telefony[[#This Row],[nr]])=7,1,0)</f>
        <v>1</v>
      </c>
      <c r="H826" s="9">
        <f>IF(LEN(telefony[[#This Row],[nr]])&gt;=10,1,0)</f>
        <v>0</v>
      </c>
      <c r="I826" s="9" t="s">
        <v>123</v>
      </c>
      <c r="J826">
        <f>COUNTIF(telefony[nr],I826)</f>
        <v>1</v>
      </c>
      <c r="M826" t="str">
        <f>IF(LEN(telefony[[#This Row],[nr]])=7,telefony[[#This Row],[nr]],"")</f>
        <v>7979313</v>
      </c>
      <c r="N826" t="str">
        <f>IF(LEN(telefony[[#This Row],[nr]])=8,telefony[[#This Row],[nr]],"")</f>
        <v/>
      </c>
      <c r="V826" s="22" t="s">
        <v>1531</v>
      </c>
      <c r="W826" s="9">
        <v>0</v>
      </c>
    </row>
    <row r="827" spans="1:23" x14ac:dyDescent="0.3">
      <c r="A827" s="9" t="s">
        <v>705</v>
      </c>
      <c r="B827" s="1">
        <v>42929</v>
      </c>
      <c r="C827" s="2">
        <v>0.37334490740740739</v>
      </c>
      <c r="D827" s="2">
        <v>0.37408564814814815</v>
      </c>
      <c r="E827">
        <f>DAY(telefony[[#This Row],[data]])</f>
        <v>13</v>
      </c>
      <c r="F827">
        <f>IF(LEN(telefony[[#This Row],[nr]])=8,1,0)</f>
        <v>1</v>
      </c>
      <c r="G827">
        <f>IF(LEN(telefony[[#This Row],[nr]])=7,1,0)</f>
        <v>0</v>
      </c>
      <c r="H827" s="9">
        <f>IF(LEN(telefony[[#This Row],[nr]])&gt;=10,1,0)</f>
        <v>0</v>
      </c>
      <c r="I827" s="9" t="s">
        <v>196</v>
      </c>
      <c r="J827">
        <f>COUNTIF(telefony[nr],I827)</f>
        <v>1</v>
      </c>
      <c r="M827" t="str">
        <f>IF(LEN(telefony[[#This Row],[nr]])=7,telefony[[#This Row],[nr]],"")</f>
        <v/>
      </c>
      <c r="N827" t="str">
        <f>IF(LEN(telefony[[#This Row],[nr]])=8,telefony[[#This Row],[nr]],"")</f>
        <v>23123600</v>
      </c>
      <c r="V827" s="22" t="s">
        <v>652</v>
      </c>
      <c r="W827" s="9">
        <v>0</v>
      </c>
    </row>
    <row r="828" spans="1:23" x14ac:dyDescent="0.3">
      <c r="A828" s="9" t="s">
        <v>706</v>
      </c>
      <c r="B828" s="1">
        <v>42929</v>
      </c>
      <c r="C828" s="2">
        <v>0.37653935185185183</v>
      </c>
      <c r="D828" s="2">
        <v>0.37709490740740742</v>
      </c>
      <c r="E828">
        <f>DAY(telefony[[#This Row],[data]])</f>
        <v>13</v>
      </c>
      <c r="F828">
        <f>IF(LEN(telefony[[#This Row],[nr]])=8,1,0)</f>
        <v>0</v>
      </c>
      <c r="G828">
        <f>IF(LEN(telefony[[#This Row],[nr]])=7,1,0)</f>
        <v>1</v>
      </c>
      <c r="H828" s="9">
        <f>IF(LEN(telefony[[#This Row],[nr]])&gt;=10,1,0)</f>
        <v>0</v>
      </c>
      <c r="I828" s="9" t="s">
        <v>1241</v>
      </c>
      <c r="J828">
        <f>COUNTIF(telefony[nr],I828)</f>
        <v>1</v>
      </c>
      <c r="M828" t="str">
        <f>IF(LEN(telefony[[#This Row],[nr]])=7,telefony[[#This Row],[nr]],"")</f>
        <v>9849476</v>
      </c>
      <c r="N828" t="str">
        <f>IF(LEN(telefony[[#This Row],[nr]])=8,telefony[[#This Row],[nr]],"")</f>
        <v/>
      </c>
      <c r="V828" s="22" t="s">
        <v>817</v>
      </c>
      <c r="W828" s="9">
        <v>0</v>
      </c>
    </row>
    <row r="829" spans="1:23" x14ac:dyDescent="0.3">
      <c r="A829" s="9" t="s">
        <v>707</v>
      </c>
      <c r="B829" s="1">
        <v>42929</v>
      </c>
      <c r="C829" s="2">
        <v>0.37748842592592591</v>
      </c>
      <c r="D829" s="2">
        <v>0.37763888888888891</v>
      </c>
      <c r="E829">
        <f>DAY(telefony[[#This Row],[data]])</f>
        <v>13</v>
      </c>
      <c r="F829">
        <f>IF(LEN(telefony[[#This Row],[nr]])=8,1,0)</f>
        <v>1</v>
      </c>
      <c r="G829">
        <f>IF(LEN(telefony[[#This Row],[nr]])=7,1,0)</f>
        <v>0</v>
      </c>
      <c r="H829" s="9">
        <f>IF(LEN(telefony[[#This Row],[nr]])&gt;=10,1,0)</f>
        <v>0</v>
      </c>
      <c r="I829" s="9" t="s">
        <v>941</v>
      </c>
      <c r="J829">
        <f>COUNTIF(telefony[nr],I829)</f>
        <v>1</v>
      </c>
      <c r="M829" t="str">
        <f>IF(LEN(telefony[[#This Row],[nr]])=7,telefony[[#This Row],[nr]],"")</f>
        <v/>
      </c>
      <c r="N829" t="str">
        <f>IF(LEN(telefony[[#This Row],[nr]])=8,telefony[[#This Row],[nr]],"")</f>
        <v>27410048</v>
      </c>
      <c r="V829" s="22" t="s">
        <v>282</v>
      </c>
      <c r="W829" s="9">
        <v>0</v>
      </c>
    </row>
    <row r="830" spans="1:23" x14ac:dyDescent="0.3">
      <c r="A830" s="9" t="s">
        <v>708</v>
      </c>
      <c r="B830" s="1">
        <v>42929</v>
      </c>
      <c r="C830" s="2">
        <v>0.3790162037037037</v>
      </c>
      <c r="D830" s="2">
        <v>0.38123842592592594</v>
      </c>
      <c r="E830">
        <f>DAY(telefony[[#This Row],[data]])</f>
        <v>13</v>
      </c>
      <c r="F830">
        <f>IF(LEN(telefony[[#This Row],[nr]])=8,1,0)</f>
        <v>0</v>
      </c>
      <c r="G830">
        <f>IF(LEN(telefony[[#This Row],[nr]])=7,1,0)</f>
        <v>1</v>
      </c>
      <c r="H830" s="9">
        <f>IF(LEN(telefony[[#This Row],[nr]])&gt;=10,1,0)</f>
        <v>0</v>
      </c>
      <c r="I830" s="9" t="s">
        <v>826</v>
      </c>
      <c r="J830">
        <f>COUNTIF(telefony[nr],I830)</f>
        <v>1</v>
      </c>
      <c r="M830" t="str">
        <f>IF(LEN(telefony[[#This Row],[nr]])=7,telefony[[#This Row],[nr]],"")</f>
        <v>6746757</v>
      </c>
      <c r="N830" t="str">
        <f>IF(LEN(telefony[[#This Row],[nr]])=8,telefony[[#This Row],[nr]],"")</f>
        <v/>
      </c>
      <c r="V830" s="22" t="s">
        <v>643</v>
      </c>
      <c r="W830" s="9">
        <v>0</v>
      </c>
    </row>
    <row r="831" spans="1:23" x14ac:dyDescent="0.3">
      <c r="A831" s="9" t="s">
        <v>466</v>
      </c>
      <c r="B831" s="1">
        <v>42929</v>
      </c>
      <c r="C831" s="2">
        <v>0.38018518518518518</v>
      </c>
      <c r="D831" s="2">
        <v>0.38339120370370372</v>
      </c>
      <c r="E831">
        <f>DAY(telefony[[#This Row],[data]])</f>
        <v>13</v>
      </c>
      <c r="F831">
        <f>IF(LEN(telefony[[#This Row],[nr]])=8,1,0)</f>
        <v>0</v>
      </c>
      <c r="G831">
        <f>IF(LEN(telefony[[#This Row],[nr]])=7,1,0)</f>
        <v>1</v>
      </c>
      <c r="H831" s="9">
        <f>IF(LEN(telefony[[#This Row],[nr]])&gt;=10,1,0)</f>
        <v>0</v>
      </c>
      <c r="I831" s="9" t="s">
        <v>628</v>
      </c>
      <c r="J831">
        <f>COUNTIF(telefony[nr],I831)</f>
        <v>1</v>
      </c>
      <c r="M831" t="str">
        <f>IF(LEN(telefony[[#This Row],[nr]])=7,telefony[[#This Row],[nr]],"")</f>
        <v>5087066</v>
      </c>
      <c r="N831" t="str">
        <f>IF(LEN(telefony[[#This Row],[nr]])=8,telefony[[#This Row],[nr]],"")</f>
        <v/>
      </c>
      <c r="V831" s="22" t="s">
        <v>181</v>
      </c>
      <c r="W831" s="9">
        <v>0</v>
      </c>
    </row>
    <row r="832" spans="1:23" x14ac:dyDescent="0.3">
      <c r="A832" s="9" t="s">
        <v>709</v>
      </c>
      <c r="B832" s="1">
        <v>42929</v>
      </c>
      <c r="C832" s="2">
        <v>0.38480324074074074</v>
      </c>
      <c r="D832" s="2">
        <v>0.39057870370370368</v>
      </c>
      <c r="E832">
        <f>DAY(telefony[[#This Row],[data]])</f>
        <v>13</v>
      </c>
      <c r="F832">
        <f>IF(LEN(telefony[[#This Row],[nr]])=8,1,0)</f>
        <v>0</v>
      </c>
      <c r="G832">
        <f>IF(LEN(telefony[[#This Row],[nr]])=7,1,0)</f>
        <v>1</v>
      </c>
      <c r="H832" s="9">
        <f>IF(LEN(telefony[[#This Row],[nr]])&gt;=10,1,0)</f>
        <v>0</v>
      </c>
      <c r="I832" s="9" t="s">
        <v>345</v>
      </c>
      <c r="J832">
        <f>COUNTIF(telefony[nr],I832)</f>
        <v>1</v>
      </c>
      <c r="M832" t="str">
        <f>IF(LEN(telefony[[#This Row],[nr]])=7,telefony[[#This Row],[nr]],"")</f>
        <v>9680416</v>
      </c>
      <c r="N832" t="str">
        <f>IF(LEN(telefony[[#This Row],[nr]])=8,telefony[[#This Row],[nr]],"")</f>
        <v/>
      </c>
      <c r="V832" s="22" t="s">
        <v>1556</v>
      </c>
      <c r="W832" s="9">
        <v>0</v>
      </c>
    </row>
    <row r="833" spans="1:23" x14ac:dyDescent="0.3">
      <c r="A833" s="9" t="s">
        <v>710</v>
      </c>
      <c r="B833" s="1">
        <v>42929</v>
      </c>
      <c r="C833" s="2">
        <v>0.38966435185185183</v>
      </c>
      <c r="D833" s="2">
        <v>0.40104166666666669</v>
      </c>
      <c r="E833">
        <f>DAY(telefony[[#This Row],[data]])</f>
        <v>13</v>
      </c>
      <c r="F833">
        <f>IF(LEN(telefony[[#This Row],[nr]])=8,1,0)</f>
        <v>0</v>
      </c>
      <c r="G833">
        <f>IF(LEN(telefony[[#This Row],[nr]])=7,1,0)</f>
        <v>1</v>
      </c>
      <c r="H833" s="9">
        <f>IF(LEN(telefony[[#This Row],[nr]])&gt;=10,1,0)</f>
        <v>0</v>
      </c>
      <c r="I833" s="9" t="s">
        <v>1043</v>
      </c>
      <c r="J833">
        <f>COUNTIF(telefony[nr],I833)</f>
        <v>1</v>
      </c>
      <c r="M833" t="str">
        <f>IF(LEN(telefony[[#This Row],[nr]])=7,telefony[[#This Row],[nr]],"")</f>
        <v>9356216</v>
      </c>
      <c r="N833" t="str">
        <f>IF(LEN(telefony[[#This Row],[nr]])=8,telefony[[#This Row],[nr]],"")</f>
        <v/>
      </c>
      <c r="V833" s="22" t="s">
        <v>458</v>
      </c>
      <c r="W833" s="9">
        <v>0</v>
      </c>
    </row>
    <row r="834" spans="1:23" x14ac:dyDescent="0.3">
      <c r="A834" s="9" t="s">
        <v>26</v>
      </c>
      <c r="B834" s="1">
        <v>42929</v>
      </c>
      <c r="C834" s="2">
        <v>0.39194444444444443</v>
      </c>
      <c r="D834" s="2">
        <v>0.39535879629629628</v>
      </c>
      <c r="E834">
        <f>DAY(telefony[[#This Row],[data]])</f>
        <v>13</v>
      </c>
      <c r="F834">
        <f>IF(LEN(telefony[[#This Row],[nr]])=8,1,0)</f>
        <v>0</v>
      </c>
      <c r="G834">
        <f>IF(LEN(telefony[[#This Row],[nr]])=7,1,0)</f>
        <v>1</v>
      </c>
      <c r="H834" s="9">
        <f>IF(LEN(telefony[[#This Row],[nr]])&gt;=10,1,0)</f>
        <v>0</v>
      </c>
      <c r="I834" s="9" t="s">
        <v>923</v>
      </c>
      <c r="J834">
        <f>COUNTIF(telefony[nr],I834)</f>
        <v>1</v>
      </c>
      <c r="M834" t="str">
        <f>IF(LEN(telefony[[#This Row],[nr]])=7,telefony[[#This Row],[nr]],"")</f>
        <v>7415603</v>
      </c>
      <c r="N834" t="str">
        <f>IF(LEN(telefony[[#This Row],[nr]])=8,telefony[[#This Row],[nr]],"")</f>
        <v/>
      </c>
      <c r="V834" s="22" t="s">
        <v>994</v>
      </c>
      <c r="W834" s="9">
        <v>0</v>
      </c>
    </row>
    <row r="835" spans="1:23" x14ac:dyDescent="0.3">
      <c r="A835" s="9" t="s">
        <v>711</v>
      </c>
      <c r="B835" s="1">
        <v>42929</v>
      </c>
      <c r="C835" s="2">
        <v>0.3972222222222222</v>
      </c>
      <c r="D835" s="2">
        <v>0.40084490740740741</v>
      </c>
      <c r="E835">
        <f>DAY(telefony[[#This Row],[data]])</f>
        <v>13</v>
      </c>
      <c r="F835">
        <f>IF(LEN(telefony[[#This Row],[nr]])=8,1,0)</f>
        <v>1</v>
      </c>
      <c r="G835">
        <f>IF(LEN(telefony[[#This Row],[nr]])=7,1,0)</f>
        <v>0</v>
      </c>
      <c r="H835" s="9">
        <f>IF(LEN(telefony[[#This Row],[nr]])&gt;=10,1,0)</f>
        <v>0</v>
      </c>
      <c r="I835" s="9" t="s">
        <v>767</v>
      </c>
      <c r="J835">
        <f>COUNTIF(telefony[nr],I835)</f>
        <v>1</v>
      </c>
      <c r="M835" t="str">
        <f>IF(LEN(telefony[[#This Row],[nr]])=7,telefony[[#This Row],[nr]],"")</f>
        <v/>
      </c>
      <c r="N835" t="str">
        <f>IF(LEN(telefony[[#This Row],[nr]])=8,telefony[[#This Row],[nr]],"")</f>
        <v>28145499</v>
      </c>
      <c r="V835" s="22" t="s">
        <v>1581</v>
      </c>
      <c r="W835" s="9">
        <v>0</v>
      </c>
    </row>
    <row r="836" spans="1:23" x14ac:dyDescent="0.3">
      <c r="A836" s="9" t="s">
        <v>712</v>
      </c>
      <c r="B836" s="1">
        <v>42929</v>
      </c>
      <c r="C836" s="2">
        <v>0.39988425925925924</v>
      </c>
      <c r="D836" s="2">
        <v>0.4100462962962963</v>
      </c>
      <c r="E836">
        <f>DAY(telefony[[#This Row],[data]])</f>
        <v>13</v>
      </c>
      <c r="F836">
        <f>IF(LEN(telefony[[#This Row],[nr]])=8,1,0)</f>
        <v>1</v>
      </c>
      <c r="G836">
        <f>IF(LEN(telefony[[#This Row],[nr]])=7,1,0)</f>
        <v>0</v>
      </c>
      <c r="H836" s="9">
        <f>IF(LEN(telefony[[#This Row],[nr]])&gt;=10,1,0)</f>
        <v>0</v>
      </c>
      <c r="I836" s="9" t="s">
        <v>897</v>
      </c>
      <c r="J836">
        <f>COUNTIF(telefony[nr],I836)</f>
        <v>1</v>
      </c>
      <c r="M836" t="str">
        <f>IF(LEN(telefony[[#This Row],[nr]])=7,telefony[[#This Row],[nr]],"")</f>
        <v/>
      </c>
      <c r="N836" t="str">
        <f>IF(LEN(telefony[[#This Row],[nr]])=8,telefony[[#This Row],[nr]],"")</f>
        <v>61527800</v>
      </c>
      <c r="V836" s="22" t="s">
        <v>1227</v>
      </c>
      <c r="W836" s="9">
        <v>0</v>
      </c>
    </row>
    <row r="837" spans="1:23" x14ac:dyDescent="0.3">
      <c r="A837" s="9" t="s">
        <v>713</v>
      </c>
      <c r="B837" s="1">
        <v>42929</v>
      </c>
      <c r="C837" s="2">
        <v>0.40539351851851851</v>
      </c>
      <c r="D837" s="2">
        <v>0.4143634259259259</v>
      </c>
      <c r="E837">
        <f>DAY(telefony[[#This Row],[data]])</f>
        <v>13</v>
      </c>
      <c r="F837">
        <f>IF(LEN(telefony[[#This Row],[nr]])=8,1,0)</f>
        <v>0</v>
      </c>
      <c r="G837">
        <f>IF(LEN(telefony[[#This Row],[nr]])=7,1,0)</f>
        <v>1</v>
      </c>
      <c r="H837" s="9">
        <f>IF(LEN(telefony[[#This Row],[nr]])&gt;=10,1,0)</f>
        <v>0</v>
      </c>
      <c r="I837" s="9" t="s">
        <v>97</v>
      </c>
      <c r="J837">
        <f>COUNTIF(telefony[nr],I837)</f>
        <v>1</v>
      </c>
      <c r="M837" t="str">
        <f>IF(LEN(telefony[[#This Row],[nr]])=7,telefony[[#This Row],[nr]],"")</f>
        <v>4873703</v>
      </c>
      <c r="N837" t="str">
        <f>IF(LEN(telefony[[#This Row],[nr]])=8,telefony[[#This Row],[nr]],"")</f>
        <v/>
      </c>
      <c r="V837" s="22" t="s">
        <v>464</v>
      </c>
      <c r="W837" s="9">
        <v>0</v>
      </c>
    </row>
    <row r="838" spans="1:23" x14ac:dyDescent="0.3">
      <c r="A838" s="9" t="s">
        <v>714</v>
      </c>
      <c r="B838" s="1">
        <v>42929</v>
      </c>
      <c r="C838" s="2">
        <v>0.4064814814814815</v>
      </c>
      <c r="D838" s="2">
        <v>0.41630787037037037</v>
      </c>
      <c r="E838">
        <f>DAY(telefony[[#This Row],[data]])</f>
        <v>13</v>
      </c>
      <c r="F838">
        <f>IF(LEN(telefony[[#This Row],[nr]])=8,1,0)</f>
        <v>1</v>
      </c>
      <c r="G838">
        <f>IF(LEN(telefony[[#This Row],[nr]])=7,1,0)</f>
        <v>0</v>
      </c>
      <c r="H838" s="9">
        <f>IF(LEN(telefony[[#This Row],[nr]])&gt;=10,1,0)</f>
        <v>0</v>
      </c>
      <c r="I838" s="9" t="s">
        <v>1367</v>
      </c>
      <c r="J838">
        <f>COUNTIF(telefony[nr],I838)</f>
        <v>1</v>
      </c>
      <c r="M838" t="str">
        <f>IF(LEN(telefony[[#This Row],[nr]])=7,telefony[[#This Row],[nr]],"")</f>
        <v/>
      </c>
      <c r="N838" t="str">
        <f>IF(LEN(telefony[[#This Row],[nr]])=8,telefony[[#This Row],[nr]],"")</f>
        <v>43019885</v>
      </c>
      <c r="V838" s="22" t="s">
        <v>174</v>
      </c>
      <c r="W838" s="9">
        <v>0</v>
      </c>
    </row>
    <row r="839" spans="1:23" x14ac:dyDescent="0.3">
      <c r="A839" s="9" t="s">
        <v>715</v>
      </c>
      <c r="B839" s="1">
        <v>42929</v>
      </c>
      <c r="C839" s="2">
        <v>0.41149305555555554</v>
      </c>
      <c r="D839" s="2">
        <v>0.41928240740740741</v>
      </c>
      <c r="E839">
        <f>DAY(telefony[[#This Row],[data]])</f>
        <v>13</v>
      </c>
      <c r="F839">
        <f>IF(LEN(telefony[[#This Row],[nr]])=8,1,0)</f>
        <v>0</v>
      </c>
      <c r="G839">
        <f>IF(LEN(telefony[[#This Row],[nr]])=7,1,0)</f>
        <v>1</v>
      </c>
      <c r="H839" s="9">
        <f>IF(LEN(telefony[[#This Row],[nr]])&gt;=10,1,0)</f>
        <v>0</v>
      </c>
      <c r="I839" s="9" t="s">
        <v>113</v>
      </c>
      <c r="J839">
        <f>COUNTIF(telefony[nr],I839)</f>
        <v>1</v>
      </c>
      <c r="M839" t="str">
        <f>IF(LEN(telefony[[#This Row],[nr]])=7,telefony[[#This Row],[nr]],"")</f>
        <v>7388260</v>
      </c>
      <c r="N839" t="str">
        <f>IF(LEN(telefony[[#This Row],[nr]])=8,telefony[[#This Row],[nr]],"")</f>
        <v/>
      </c>
      <c r="V839" s="22" t="s">
        <v>1489</v>
      </c>
      <c r="W839" s="9">
        <v>0</v>
      </c>
    </row>
    <row r="840" spans="1:23" x14ac:dyDescent="0.3">
      <c r="A840" s="9" t="s">
        <v>716</v>
      </c>
      <c r="B840" s="1">
        <v>42929</v>
      </c>
      <c r="C840" s="2">
        <v>0.41172453703703704</v>
      </c>
      <c r="D840" s="2">
        <v>0.42146990740740742</v>
      </c>
      <c r="E840">
        <f>DAY(telefony[[#This Row],[data]])</f>
        <v>13</v>
      </c>
      <c r="F840">
        <f>IF(LEN(telefony[[#This Row],[nr]])=8,1,0)</f>
        <v>0</v>
      </c>
      <c r="G840">
        <f>IF(LEN(telefony[[#This Row],[nr]])=7,1,0)</f>
        <v>1</v>
      </c>
      <c r="H840" s="9">
        <f>IF(LEN(telefony[[#This Row],[nr]])&gt;=10,1,0)</f>
        <v>0</v>
      </c>
      <c r="I840" s="9" t="s">
        <v>1799</v>
      </c>
      <c r="J840">
        <f>COUNTIF(telefony[nr],I840)</f>
        <v>1</v>
      </c>
      <c r="M840" t="str">
        <f>IF(LEN(telefony[[#This Row],[nr]])=7,telefony[[#This Row],[nr]],"")</f>
        <v>4581715</v>
      </c>
      <c r="N840" t="str">
        <f>IF(LEN(telefony[[#This Row],[nr]])=8,telefony[[#This Row],[nr]],"")</f>
        <v/>
      </c>
      <c r="V840" s="22" t="s">
        <v>1130</v>
      </c>
      <c r="W840" s="9">
        <v>0</v>
      </c>
    </row>
    <row r="841" spans="1:23" x14ac:dyDescent="0.3">
      <c r="A841" s="9" t="s">
        <v>717</v>
      </c>
      <c r="B841" s="1">
        <v>42929</v>
      </c>
      <c r="C841" s="2">
        <v>0.41729166666666667</v>
      </c>
      <c r="D841" s="2">
        <v>0.42122685185185182</v>
      </c>
      <c r="E841">
        <f>DAY(telefony[[#This Row],[data]])</f>
        <v>13</v>
      </c>
      <c r="F841">
        <f>IF(LEN(telefony[[#This Row],[nr]])=8,1,0)</f>
        <v>1</v>
      </c>
      <c r="G841">
        <f>IF(LEN(telefony[[#This Row],[nr]])=7,1,0)</f>
        <v>0</v>
      </c>
      <c r="H841" s="9">
        <f>IF(LEN(telefony[[#This Row],[nr]])&gt;=10,1,0)</f>
        <v>0</v>
      </c>
      <c r="I841" s="9" t="s">
        <v>1399</v>
      </c>
      <c r="J841">
        <f>COUNTIF(telefony[nr],I841)</f>
        <v>1</v>
      </c>
      <c r="M841" t="str">
        <f>IF(LEN(telefony[[#This Row],[nr]])=7,telefony[[#This Row],[nr]],"")</f>
        <v/>
      </c>
      <c r="N841" t="str">
        <f>IF(LEN(telefony[[#This Row],[nr]])=8,telefony[[#This Row],[nr]],"")</f>
        <v>58420185</v>
      </c>
      <c r="V841" s="22" t="s">
        <v>505</v>
      </c>
      <c r="W841" s="9">
        <v>0</v>
      </c>
    </row>
    <row r="842" spans="1:23" x14ac:dyDescent="0.3">
      <c r="A842" s="9" t="s">
        <v>171</v>
      </c>
      <c r="B842" s="1">
        <v>42929</v>
      </c>
      <c r="C842" s="2">
        <v>0.41979166666666667</v>
      </c>
      <c r="D842" s="2">
        <v>0.42586805555555557</v>
      </c>
      <c r="E842">
        <f>DAY(telefony[[#This Row],[data]])</f>
        <v>13</v>
      </c>
      <c r="F842">
        <f>IF(LEN(telefony[[#This Row],[nr]])=8,1,0)</f>
        <v>1</v>
      </c>
      <c r="G842">
        <f>IF(LEN(telefony[[#This Row],[nr]])=7,1,0)</f>
        <v>0</v>
      </c>
      <c r="H842" s="9">
        <f>IF(LEN(telefony[[#This Row],[nr]])&gt;=10,1,0)</f>
        <v>0</v>
      </c>
      <c r="I842" s="9" t="s">
        <v>259</v>
      </c>
      <c r="J842">
        <f>COUNTIF(telefony[nr],I842)</f>
        <v>1</v>
      </c>
      <c r="M842" t="str">
        <f>IF(LEN(telefony[[#This Row],[nr]])=7,telefony[[#This Row],[nr]],"")</f>
        <v/>
      </c>
      <c r="N842" t="str">
        <f>IF(LEN(telefony[[#This Row],[nr]])=8,telefony[[#This Row],[nr]],"")</f>
        <v>45948073</v>
      </c>
      <c r="V842" s="22" t="s">
        <v>1445</v>
      </c>
      <c r="W842" s="9">
        <v>0</v>
      </c>
    </row>
    <row r="843" spans="1:23" x14ac:dyDescent="0.3">
      <c r="A843" s="9" t="s">
        <v>718</v>
      </c>
      <c r="B843" s="1">
        <v>42929</v>
      </c>
      <c r="C843" s="2">
        <v>0.42091435185185183</v>
      </c>
      <c r="D843" s="2">
        <v>0.42609953703703701</v>
      </c>
      <c r="E843">
        <f>DAY(telefony[[#This Row],[data]])</f>
        <v>13</v>
      </c>
      <c r="F843">
        <f>IF(LEN(telefony[[#This Row],[nr]])=8,1,0)</f>
        <v>0</v>
      </c>
      <c r="G843">
        <f>IF(LEN(telefony[[#This Row],[nr]])=7,1,0)</f>
        <v>1</v>
      </c>
      <c r="H843" s="9">
        <f>IF(LEN(telefony[[#This Row],[nr]])&gt;=10,1,0)</f>
        <v>0</v>
      </c>
      <c r="I843" s="9" t="s">
        <v>599</v>
      </c>
      <c r="J843">
        <f>COUNTIF(telefony[nr],I843)</f>
        <v>1</v>
      </c>
      <c r="M843" t="str">
        <f>IF(LEN(telefony[[#This Row],[nr]])=7,telefony[[#This Row],[nr]],"")</f>
        <v>4473835</v>
      </c>
      <c r="N843" t="str">
        <f>IF(LEN(telefony[[#This Row],[nr]])=8,telefony[[#This Row],[nr]],"")</f>
        <v/>
      </c>
      <c r="V843" s="22" t="s">
        <v>738</v>
      </c>
      <c r="W843" s="9">
        <v>0</v>
      </c>
    </row>
    <row r="844" spans="1:23" x14ac:dyDescent="0.3">
      <c r="A844" s="9" t="s">
        <v>719</v>
      </c>
      <c r="B844" s="1">
        <v>42929</v>
      </c>
      <c r="C844" s="2">
        <v>0.42418981481481483</v>
      </c>
      <c r="D844" s="2">
        <v>0.42598379629629629</v>
      </c>
      <c r="E844">
        <f>DAY(telefony[[#This Row],[data]])</f>
        <v>13</v>
      </c>
      <c r="F844">
        <f>IF(LEN(telefony[[#This Row],[nr]])=8,1,0)</f>
        <v>0</v>
      </c>
      <c r="G844">
        <f>IF(LEN(telefony[[#This Row],[nr]])=7,1,0)</f>
        <v>1</v>
      </c>
      <c r="H844" s="9">
        <f>IF(LEN(telefony[[#This Row],[nr]])&gt;=10,1,0)</f>
        <v>0</v>
      </c>
      <c r="I844" s="9" t="s">
        <v>67</v>
      </c>
      <c r="J844">
        <f>COUNTIF(telefony[nr],I844)</f>
        <v>1</v>
      </c>
      <c r="M844" t="str">
        <f>IF(LEN(telefony[[#This Row],[nr]])=7,telefony[[#This Row],[nr]],"")</f>
        <v>7739841</v>
      </c>
      <c r="N844" t="str">
        <f>IF(LEN(telefony[[#This Row],[nr]])=8,telefony[[#This Row],[nr]],"")</f>
        <v/>
      </c>
      <c r="V844" s="22" t="s">
        <v>284</v>
      </c>
      <c r="W844" s="9">
        <v>0</v>
      </c>
    </row>
    <row r="845" spans="1:23" x14ac:dyDescent="0.3">
      <c r="A845" s="9" t="s">
        <v>149</v>
      </c>
      <c r="B845" s="1">
        <v>42929</v>
      </c>
      <c r="C845" s="2">
        <v>0.4291550925925926</v>
      </c>
      <c r="D845" s="2">
        <v>0.4339351851851852</v>
      </c>
      <c r="E845">
        <f>DAY(telefony[[#This Row],[data]])</f>
        <v>13</v>
      </c>
      <c r="F845">
        <f>IF(LEN(telefony[[#This Row],[nr]])=8,1,0)</f>
        <v>0</v>
      </c>
      <c r="G845">
        <f>IF(LEN(telefony[[#This Row],[nr]])=7,1,0)</f>
        <v>0</v>
      </c>
      <c r="H845" s="9">
        <f>IF(LEN(telefony[[#This Row],[nr]])&gt;=10,1,0)</f>
        <v>1</v>
      </c>
      <c r="I845" s="9" t="s">
        <v>788</v>
      </c>
      <c r="J845">
        <f>COUNTIF(telefony[nr],I845)</f>
        <v>1</v>
      </c>
      <c r="M845" t="str">
        <f>IF(LEN(telefony[[#This Row],[nr]])=7,telefony[[#This Row],[nr]],"")</f>
        <v/>
      </c>
      <c r="N845" t="str">
        <f>IF(LEN(telefony[[#This Row],[nr]])=8,telefony[[#This Row],[nr]],"")</f>
        <v/>
      </c>
      <c r="V845" s="22" t="s">
        <v>267</v>
      </c>
      <c r="W845" s="9">
        <v>0</v>
      </c>
    </row>
    <row r="846" spans="1:23" x14ac:dyDescent="0.3">
      <c r="A846" s="9" t="s">
        <v>720</v>
      </c>
      <c r="B846" s="1">
        <v>42929</v>
      </c>
      <c r="C846" s="2">
        <v>0.43297453703703703</v>
      </c>
      <c r="D846" s="2">
        <v>0.43424768518518519</v>
      </c>
      <c r="E846">
        <f>DAY(telefony[[#This Row],[data]])</f>
        <v>13</v>
      </c>
      <c r="F846">
        <f>IF(LEN(telefony[[#This Row],[nr]])=8,1,0)</f>
        <v>0</v>
      </c>
      <c r="G846">
        <f>IF(LEN(telefony[[#This Row],[nr]])=7,1,0)</f>
        <v>1</v>
      </c>
      <c r="H846" s="9">
        <f>IF(LEN(telefony[[#This Row],[nr]])&gt;=10,1,0)</f>
        <v>0</v>
      </c>
      <c r="I846" s="9" t="s">
        <v>325</v>
      </c>
      <c r="J846">
        <f>COUNTIF(telefony[nr],I846)</f>
        <v>1</v>
      </c>
      <c r="M846" t="str">
        <f>IF(LEN(telefony[[#This Row],[nr]])=7,telefony[[#This Row],[nr]],"")</f>
        <v>1692981</v>
      </c>
      <c r="N846" t="str">
        <f>IF(LEN(telefony[[#This Row],[nr]])=8,telefony[[#This Row],[nr]],"")</f>
        <v/>
      </c>
      <c r="V846" s="22" t="s">
        <v>471</v>
      </c>
      <c r="W846" s="9">
        <v>0</v>
      </c>
    </row>
    <row r="847" spans="1:23" x14ac:dyDescent="0.3">
      <c r="A847" s="9" t="s">
        <v>721</v>
      </c>
      <c r="B847" s="1">
        <v>42929</v>
      </c>
      <c r="C847" s="2">
        <v>0.43782407407407409</v>
      </c>
      <c r="D847" s="2">
        <v>0.44560185185185186</v>
      </c>
      <c r="E847">
        <f>DAY(telefony[[#This Row],[data]])</f>
        <v>13</v>
      </c>
      <c r="F847">
        <f>IF(LEN(telefony[[#This Row],[nr]])=8,1,0)</f>
        <v>0</v>
      </c>
      <c r="G847">
        <f>IF(LEN(telefony[[#This Row],[nr]])=7,1,0)</f>
        <v>1</v>
      </c>
      <c r="H847" s="9">
        <f>IF(LEN(telefony[[#This Row],[nr]])&gt;=10,1,0)</f>
        <v>0</v>
      </c>
      <c r="I847" s="9" t="s">
        <v>1333</v>
      </c>
      <c r="J847">
        <f>COUNTIF(telefony[nr],I847)</f>
        <v>1</v>
      </c>
      <c r="M847" t="str">
        <f>IF(LEN(telefony[[#This Row],[nr]])=7,telefony[[#This Row],[nr]],"")</f>
        <v>9270571</v>
      </c>
      <c r="N847" t="str">
        <f>IF(LEN(telefony[[#This Row],[nr]])=8,telefony[[#This Row],[nr]],"")</f>
        <v/>
      </c>
      <c r="V847" s="22" t="s">
        <v>729</v>
      </c>
      <c r="W847" s="9">
        <v>0</v>
      </c>
    </row>
    <row r="848" spans="1:23" x14ac:dyDescent="0.3">
      <c r="A848" s="9" t="s">
        <v>722</v>
      </c>
      <c r="B848" s="1">
        <v>42929</v>
      </c>
      <c r="C848" s="2">
        <v>0.43986111111111109</v>
      </c>
      <c r="D848" s="2">
        <v>0.44298611111111114</v>
      </c>
      <c r="E848">
        <f>DAY(telefony[[#This Row],[data]])</f>
        <v>13</v>
      </c>
      <c r="F848">
        <f>IF(LEN(telefony[[#This Row],[nr]])=8,1,0)</f>
        <v>0</v>
      </c>
      <c r="G848">
        <f>IF(LEN(telefony[[#This Row],[nr]])=7,1,0)</f>
        <v>1</v>
      </c>
      <c r="H848" s="9">
        <f>IF(LEN(telefony[[#This Row],[nr]])&gt;=10,1,0)</f>
        <v>0</v>
      </c>
      <c r="I848" s="9" t="s">
        <v>714</v>
      </c>
      <c r="J848">
        <f>COUNTIF(telefony[nr],I848)</f>
        <v>1</v>
      </c>
      <c r="M848" t="str">
        <f>IF(LEN(telefony[[#This Row],[nr]])=7,telefony[[#This Row],[nr]],"")</f>
        <v>6299545</v>
      </c>
      <c r="N848" t="str">
        <f>IF(LEN(telefony[[#This Row],[nr]])=8,telefony[[#This Row],[nr]],"")</f>
        <v/>
      </c>
      <c r="V848" s="22" t="s">
        <v>916</v>
      </c>
      <c r="W848" s="9">
        <v>0</v>
      </c>
    </row>
    <row r="849" spans="1:23" x14ac:dyDescent="0.3">
      <c r="A849" s="9" t="s">
        <v>723</v>
      </c>
      <c r="B849" s="1">
        <v>42929</v>
      </c>
      <c r="C849" s="2">
        <v>0.44278935185185186</v>
      </c>
      <c r="D849" s="2">
        <v>0.44480324074074074</v>
      </c>
      <c r="E849">
        <f>DAY(telefony[[#This Row],[data]])</f>
        <v>13</v>
      </c>
      <c r="F849">
        <f>IF(LEN(telefony[[#This Row],[nr]])=8,1,0)</f>
        <v>1</v>
      </c>
      <c r="G849">
        <f>IF(LEN(telefony[[#This Row],[nr]])=7,1,0)</f>
        <v>0</v>
      </c>
      <c r="H849" s="9">
        <f>IF(LEN(telefony[[#This Row],[nr]])&gt;=10,1,0)</f>
        <v>0</v>
      </c>
      <c r="I849" s="9" t="s">
        <v>1123</v>
      </c>
      <c r="J849">
        <f>COUNTIF(telefony[nr],I849)</f>
        <v>1</v>
      </c>
      <c r="M849" t="str">
        <f>IF(LEN(telefony[[#This Row],[nr]])=7,telefony[[#This Row],[nr]],"")</f>
        <v/>
      </c>
      <c r="N849" t="str">
        <f>IF(LEN(telefony[[#This Row],[nr]])=8,telefony[[#This Row],[nr]],"")</f>
        <v>67064385</v>
      </c>
      <c r="V849" s="22" t="s">
        <v>1209</v>
      </c>
      <c r="W849" s="9">
        <v>0</v>
      </c>
    </row>
    <row r="850" spans="1:23" x14ac:dyDescent="0.3">
      <c r="A850" s="9" t="s">
        <v>724</v>
      </c>
      <c r="B850" s="1">
        <v>42929</v>
      </c>
      <c r="C850" s="2">
        <v>0.44732638888888887</v>
      </c>
      <c r="D850" s="2">
        <v>0.45466435185185183</v>
      </c>
      <c r="E850">
        <f>DAY(telefony[[#This Row],[data]])</f>
        <v>13</v>
      </c>
      <c r="F850">
        <f>IF(LEN(telefony[[#This Row],[nr]])=8,1,0)</f>
        <v>0</v>
      </c>
      <c r="G850">
        <f>IF(LEN(telefony[[#This Row],[nr]])=7,1,0)</f>
        <v>1</v>
      </c>
      <c r="H850" s="9">
        <f>IF(LEN(telefony[[#This Row],[nr]])&gt;=10,1,0)</f>
        <v>0</v>
      </c>
      <c r="I850" s="9" t="s">
        <v>1285</v>
      </c>
      <c r="J850">
        <f>COUNTIF(telefony[nr],I850)</f>
        <v>1</v>
      </c>
      <c r="M850" t="str">
        <f>IF(LEN(telefony[[#This Row],[nr]])=7,telefony[[#This Row],[nr]],"")</f>
        <v>4062215</v>
      </c>
      <c r="N850" t="str">
        <f>IF(LEN(telefony[[#This Row],[nr]])=8,telefony[[#This Row],[nr]],"")</f>
        <v/>
      </c>
      <c r="V850" s="22" t="s">
        <v>1171</v>
      </c>
      <c r="W850" s="9">
        <v>0</v>
      </c>
    </row>
    <row r="851" spans="1:23" x14ac:dyDescent="0.3">
      <c r="A851" s="9" t="s">
        <v>725</v>
      </c>
      <c r="B851" s="1">
        <v>42929</v>
      </c>
      <c r="C851" s="2">
        <v>0.45131944444444444</v>
      </c>
      <c r="D851" s="2">
        <v>0.45689814814814816</v>
      </c>
      <c r="E851">
        <f>DAY(telefony[[#This Row],[data]])</f>
        <v>13</v>
      </c>
      <c r="F851">
        <f>IF(LEN(telefony[[#This Row],[nr]])=8,1,0)</f>
        <v>0</v>
      </c>
      <c r="G851">
        <f>IF(LEN(telefony[[#This Row],[nr]])=7,1,0)</f>
        <v>1</v>
      </c>
      <c r="H851" s="9">
        <f>IF(LEN(telefony[[#This Row],[nr]])&gt;=10,1,0)</f>
        <v>0</v>
      </c>
      <c r="I851" s="9" t="s">
        <v>1157</v>
      </c>
      <c r="J851">
        <f>COUNTIF(telefony[nr],I851)</f>
        <v>1</v>
      </c>
      <c r="M851" t="str">
        <f>IF(LEN(telefony[[#This Row],[nr]])=7,telefony[[#This Row],[nr]],"")</f>
        <v>2835355</v>
      </c>
      <c r="N851" t="str">
        <f>IF(LEN(telefony[[#This Row],[nr]])=8,telefony[[#This Row],[nr]],"")</f>
        <v/>
      </c>
      <c r="V851" s="22" t="s">
        <v>586</v>
      </c>
      <c r="W851" s="9">
        <v>0</v>
      </c>
    </row>
    <row r="852" spans="1:23" x14ac:dyDescent="0.3">
      <c r="A852" s="9" t="s">
        <v>726</v>
      </c>
      <c r="B852" s="1">
        <v>42929</v>
      </c>
      <c r="C852" s="2">
        <v>0.45489583333333333</v>
      </c>
      <c r="D852" s="2">
        <v>0.46451388888888889</v>
      </c>
      <c r="E852">
        <f>DAY(telefony[[#This Row],[data]])</f>
        <v>13</v>
      </c>
      <c r="F852">
        <f>IF(LEN(telefony[[#This Row],[nr]])=8,1,0)</f>
        <v>0</v>
      </c>
      <c r="G852">
        <f>IF(LEN(telefony[[#This Row],[nr]])=7,1,0)</f>
        <v>1</v>
      </c>
      <c r="H852" s="9">
        <f>IF(LEN(telefony[[#This Row],[nr]])&gt;=10,1,0)</f>
        <v>0</v>
      </c>
      <c r="I852" s="9" t="s">
        <v>1549</v>
      </c>
      <c r="J852">
        <f>COUNTIF(telefony[nr],I852)</f>
        <v>1</v>
      </c>
      <c r="M852" t="str">
        <f>IF(LEN(telefony[[#This Row],[nr]])=7,telefony[[#This Row],[nr]],"")</f>
        <v>9283739</v>
      </c>
      <c r="N852" t="str">
        <f>IF(LEN(telefony[[#This Row],[nr]])=8,telefony[[#This Row],[nr]],"")</f>
        <v/>
      </c>
      <c r="V852" s="22" t="s">
        <v>334</v>
      </c>
      <c r="W852" s="9">
        <v>0</v>
      </c>
    </row>
    <row r="853" spans="1:23" x14ac:dyDescent="0.3">
      <c r="A853" s="9" t="s">
        <v>727</v>
      </c>
      <c r="B853" s="1">
        <v>42929</v>
      </c>
      <c r="C853" s="2">
        <v>0.45682870370370371</v>
      </c>
      <c r="D853" s="2">
        <v>0.4664699074074074</v>
      </c>
      <c r="E853">
        <f>DAY(telefony[[#This Row],[data]])</f>
        <v>13</v>
      </c>
      <c r="F853">
        <f>IF(LEN(telefony[[#This Row],[nr]])=8,1,0)</f>
        <v>0</v>
      </c>
      <c r="G853">
        <f>IF(LEN(telefony[[#This Row],[nr]])=7,1,0)</f>
        <v>1</v>
      </c>
      <c r="H853" s="9">
        <f>IF(LEN(telefony[[#This Row],[nr]])&gt;=10,1,0)</f>
        <v>0</v>
      </c>
      <c r="I853" s="9" t="s">
        <v>1804</v>
      </c>
      <c r="J853">
        <f>COUNTIF(telefony[nr],I853)</f>
        <v>1</v>
      </c>
      <c r="M853" t="str">
        <f>IF(LEN(telefony[[#This Row],[nr]])=7,telefony[[#This Row],[nr]],"")</f>
        <v>7118082</v>
      </c>
      <c r="N853" t="str">
        <f>IF(LEN(telefony[[#This Row],[nr]])=8,telefony[[#This Row],[nr]],"")</f>
        <v/>
      </c>
      <c r="V853" s="22" t="s">
        <v>1083</v>
      </c>
      <c r="W853" s="9">
        <v>0</v>
      </c>
    </row>
    <row r="854" spans="1:23" x14ac:dyDescent="0.3">
      <c r="A854" s="9" t="s">
        <v>728</v>
      </c>
      <c r="B854" s="1">
        <v>42929</v>
      </c>
      <c r="C854" s="2">
        <v>0.45968750000000003</v>
      </c>
      <c r="D854" s="2">
        <v>0.46520833333333333</v>
      </c>
      <c r="E854">
        <f>DAY(telefony[[#This Row],[data]])</f>
        <v>13</v>
      </c>
      <c r="F854">
        <f>IF(LEN(telefony[[#This Row],[nr]])=8,1,0)</f>
        <v>1</v>
      </c>
      <c r="G854">
        <f>IF(LEN(telefony[[#This Row],[nr]])=7,1,0)</f>
        <v>0</v>
      </c>
      <c r="H854" s="9">
        <f>IF(LEN(telefony[[#This Row],[nr]])&gt;=10,1,0)</f>
        <v>0</v>
      </c>
      <c r="I854" s="9" t="s">
        <v>936</v>
      </c>
      <c r="J854">
        <f>COUNTIF(telefony[nr],I854)</f>
        <v>1</v>
      </c>
      <c r="M854" t="str">
        <f>IF(LEN(telefony[[#This Row],[nr]])=7,telefony[[#This Row],[nr]],"")</f>
        <v/>
      </c>
      <c r="N854" t="str">
        <f>IF(LEN(telefony[[#This Row],[nr]])=8,telefony[[#This Row],[nr]],"")</f>
        <v>30178521</v>
      </c>
      <c r="V854" s="22" t="s">
        <v>658</v>
      </c>
      <c r="W854" s="9">
        <v>0</v>
      </c>
    </row>
    <row r="855" spans="1:23" x14ac:dyDescent="0.3">
      <c r="A855" s="9" t="s">
        <v>729</v>
      </c>
      <c r="B855" s="1">
        <v>42929</v>
      </c>
      <c r="C855" s="2">
        <v>0.46444444444444444</v>
      </c>
      <c r="D855" s="2">
        <v>0.46787037037037038</v>
      </c>
      <c r="E855">
        <f>DAY(telefony[[#This Row],[data]])</f>
        <v>13</v>
      </c>
      <c r="F855">
        <f>IF(LEN(telefony[[#This Row],[nr]])=8,1,0)</f>
        <v>0</v>
      </c>
      <c r="G855">
        <f>IF(LEN(telefony[[#This Row],[nr]])=7,1,0)</f>
        <v>1</v>
      </c>
      <c r="H855" s="9">
        <f>IF(LEN(telefony[[#This Row],[nr]])&gt;=10,1,0)</f>
        <v>0</v>
      </c>
      <c r="I855" s="9" t="s">
        <v>255</v>
      </c>
      <c r="J855">
        <f>COUNTIF(telefony[nr],I855)</f>
        <v>1</v>
      </c>
      <c r="M855" t="str">
        <f>IF(LEN(telefony[[#This Row],[nr]])=7,telefony[[#This Row],[nr]],"")</f>
        <v>5014399</v>
      </c>
      <c r="N855" t="str">
        <f>IF(LEN(telefony[[#This Row],[nr]])=8,telefony[[#This Row],[nr]],"")</f>
        <v/>
      </c>
      <c r="V855" s="22" t="s">
        <v>324</v>
      </c>
      <c r="W855" s="9">
        <v>0</v>
      </c>
    </row>
    <row r="856" spans="1:23" x14ac:dyDescent="0.3">
      <c r="A856" s="9" t="s">
        <v>730</v>
      </c>
      <c r="B856" s="1">
        <v>42929</v>
      </c>
      <c r="C856" s="2">
        <v>0.46581018518518519</v>
      </c>
      <c r="D856" s="2">
        <v>0.46589120370370368</v>
      </c>
      <c r="E856">
        <f>DAY(telefony[[#This Row],[data]])</f>
        <v>13</v>
      </c>
      <c r="F856">
        <f>IF(LEN(telefony[[#This Row],[nr]])=8,1,0)</f>
        <v>0</v>
      </c>
      <c r="G856">
        <f>IF(LEN(telefony[[#This Row],[nr]])=7,1,0)</f>
        <v>1</v>
      </c>
      <c r="H856" s="9">
        <f>IF(LEN(telefony[[#This Row],[nr]])&gt;=10,1,0)</f>
        <v>0</v>
      </c>
      <c r="I856" s="9" t="s">
        <v>1323</v>
      </c>
      <c r="J856">
        <f>COUNTIF(telefony[nr],I856)</f>
        <v>1</v>
      </c>
      <c r="M856" t="str">
        <f>IF(LEN(telefony[[#This Row],[nr]])=7,telefony[[#This Row],[nr]],"")</f>
        <v>3984696</v>
      </c>
      <c r="N856" t="str">
        <f>IF(LEN(telefony[[#This Row],[nr]])=8,telefony[[#This Row],[nr]],"")</f>
        <v/>
      </c>
      <c r="V856" s="22" t="s">
        <v>1298</v>
      </c>
      <c r="W856" s="9">
        <v>0</v>
      </c>
    </row>
    <row r="857" spans="1:23" x14ac:dyDescent="0.3">
      <c r="A857" s="9" t="s">
        <v>731</v>
      </c>
      <c r="B857" s="1">
        <v>42929</v>
      </c>
      <c r="C857" s="2">
        <v>0.47099537037037037</v>
      </c>
      <c r="D857" s="2">
        <v>0.47175925925925927</v>
      </c>
      <c r="E857">
        <f>DAY(telefony[[#This Row],[data]])</f>
        <v>13</v>
      </c>
      <c r="F857">
        <f>IF(LEN(telefony[[#This Row],[nr]])=8,1,0)</f>
        <v>1</v>
      </c>
      <c r="G857">
        <f>IF(LEN(telefony[[#This Row],[nr]])=7,1,0)</f>
        <v>0</v>
      </c>
      <c r="H857" s="9">
        <f>IF(LEN(telefony[[#This Row],[nr]])&gt;=10,1,0)</f>
        <v>0</v>
      </c>
      <c r="I857" s="9" t="s">
        <v>868</v>
      </c>
      <c r="J857">
        <f>COUNTIF(telefony[nr],I857)</f>
        <v>1</v>
      </c>
      <c r="M857" t="str">
        <f>IF(LEN(telefony[[#This Row],[nr]])=7,telefony[[#This Row],[nr]],"")</f>
        <v/>
      </c>
      <c r="N857" t="str">
        <f>IF(LEN(telefony[[#This Row],[nr]])=8,telefony[[#This Row],[nr]],"")</f>
        <v>53386383</v>
      </c>
      <c r="V857" s="22" t="s">
        <v>1129</v>
      </c>
      <c r="W857" s="9">
        <v>0</v>
      </c>
    </row>
    <row r="858" spans="1:23" x14ac:dyDescent="0.3">
      <c r="A858" s="9" t="s">
        <v>732</v>
      </c>
      <c r="B858" s="1">
        <v>42929</v>
      </c>
      <c r="C858" s="2">
        <v>0.47134259259259259</v>
      </c>
      <c r="D858" s="2">
        <v>0.47659722222222223</v>
      </c>
      <c r="E858">
        <f>DAY(telefony[[#This Row],[data]])</f>
        <v>13</v>
      </c>
      <c r="F858">
        <f>IF(LEN(telefony[[#This Row],[nr]])=8,1,0)</f>
        <v>0</v>
      </c>
      <c r="G858">
        <f>IF(LEN(telefony[[#This Row],[nr]])=7,1,0)</f>
        <v>0</v>
      </c>
      <c r="H858" s="9">
        <f>IF(LEN(telefony[[#This Row],[nr]])&gt;=10,1,0)</f>
        <v>1</v>
      </c>
      <c r="I858" s="9" t="s">
        <v>198</v>
      </c>
      <c r="J858">
        <f>COUNTIF(telefony[nr],I858)</f>
        <v>1</v>
      </c>
      <c r="M858" t="str">
        <f>IF(LEN(telefony[[#This Row],[nr]])=7,telefony[[#This Row],[nr]],"")</f>
        <v/>
      </c>
      <c r="N858" t="str">
        <f>IF(LEN(telefony[[#This Row],[nr]])=8,telefony[[#This Row],[nr]],"")</f>
        <v/>
      </c>
      <c r="V858" s="22" t="s">
        <v>979</v>
      </c>
      <c r="W858" s="9">
        <v>0</v>
      </c>
    </row>
    <row r="859" spans="1:23" x14ac:dyDescent="0.3">
      <c r="A859" s="9" t="s">
        <v>733</v>
      </c>
      <c r="B859" s="1">
        <v>42929</v>
      </c>
      <c r="C859" s="2">
        <v>0.47321759259259261</v>
      </c>
      <c r="D859" s="2">
        <v>0.48008101851851853</v>
      </c>
      <c r="E859">
        <f>DAY(telefony[[#This Row],[data]])</f>
        <v>13</v>
      </c>
      <c r="F859">
        <f>IF(LEN(telefony[[#This Row],[nr]])=8,1,0)</f>
        <v>0</v>
      </c>
      <c r="G859">
        <f>IF(LEN(telefony[[#This Row],[nr]])=7,1,0)</f>
        <v>1</v>
      </c>
      <c r="H859" s="9">
        <f>IF(LEN(telefony[[#This Row],[nr]])&gt;=10,1,0)</f>
        <v>0</v>
      </c>
      <c r="I859" s="9" t="s">
        <v>942</v>
      </c>
      <c r="J859">
        <f>COUNTIF(telefony[nr],I859)</f>
        <v>1</v>
      </c>
      <c r="M859" t="str">
        <f>IF(LEN(telefony[[#This Row],[nr]])=7,telefony[[#This Row],[nr]],"")</f>
        <v>6934405</v>
      </c>
      <c r="N859" t="str">
        <f>IF(LEN(telefony[[#This Row],[nr]])=8,telefony[[#This Row],[nr]],"")</f>
        <v/>
      </c>
      <c r="V859" s="22" t="s">
        <v>250</v>
      </c>
      <c r="W859" s="9">
        <v>0</v>
      </c>
    </row>
    <row r="860" spans="1:23" x14ac:dyDescent="0.3">
      <c r="A860" s="9" t="s">
        <v>591</v>
      </c>
      <c r="B860" s="1">
        <v>42929</v>
      </c>
      <c r="C860" s="2">
        <v>0.47890046296296296</v>
      </c>
      <c r="D860" s="2">
        <v>0.48042824074074075</v>
      </c>
      <c r="E860">
        <f>DAY(telefony[[#This Row],[data]])</f>
        <v>13</v>
      </c>
      <c r="F860">
        <f>IF(LEN(telefony[[#This Row],[nr]])=8,1,0)</f>
        <v>1</v>
      </c>
      <c r="G860">
        <f>IF(LEN(telefony[[#This Row],[nr]])=7,1,0)</f>
        <v>0</v>
      </c>
      <c r="H860" s="9">
        <f>IF(LEN(telefony[[#This Row],[nr]])&gt;=10,1,0)</f>
        <v>0</v>
      </c>
      <c r="I860" s="9" t="s">
        <v>121</v>
      </c>
      <c r="J860">
        <f>COUNTIF(telefony[nr],I860)</f>
        <v>1</v>
      </c>
      <c r="M860" t="str">
        <f>IF(LEN(telefony[[#This Row],[nr]])=7,telefony[[#This Row],[nr]],"")</f>
        <v/>
      </c>
      <c r="N860" t="str">
        <f>IF(LEN(telefony[[#This Row],[nr]])=8,telefony[[#This Row],[nr]],"")</f>
        <v>54136845</v>
      </c>
      <c r="V860" s="22" t="s">
        <v>1513</v>
      </c>
      <c r="W860" s="9">
        <v>0</v>
      </c>
    </row>
    <row r="861" spans="1:23" x14ac:dyDescent="0.3">
      <c r="A861" s="9" t="s">
        <v>734</v>
      </c>
      <c r="B861" s="1">
        <v>42929</v>
      </c>
      <c r="C861" s="2">
        <v>0.48312500000000003</v>
      </c>
      <c r="D861" s="2">
        <v>0.4889236111111111</v>
      </c>
      <c r="E861">
        <f>DAY(telefony[[#This Row],[data]])</f>
        <v>13</v>
      </c>
      <c r="F861">
        <f>IF(LEN(telefony[[#This Row],[nr]])=8,1,0)</f>
        <v>1</v>
      </c>
      <c r="G861">
        <f>IF(LEN(telefony[[#This Row],[nr]])=7,1,0)</f>
        <v>0</v>
      </c>
      <c r="H861" s="9">
        <f>IF(LEN(telefony[[#This Row],[nr]])&gt;=10,1,0)</f>
        <v>0</v>
      </c>
      <c r="I861" s="9" t="s">
        <v>1218</v>
      </c>
      <c r="J861">
        <f>COUNTIF(telefony[nr],I861)</f>
        <v>1</v>
      </c>
      <c r="M861" t="str">
        <f>IF(LEN(telefony[[#This Row],[nr]])=7,telefony[[#This Row],[nr]],"")</f>
        <v/>
      </c>
      <c r="N861" t="str">
        <f>IF(LEN(telefony[[#This Row],[nr]])=8,telefony[[#This Row],[nr]],"")</f>
        <v>76310343</v>
      </c>
      <c r="V861" s="22" t="s">
        <v>1756</v>
      </c>
      <c r="W861" s="9">
        <v>0</v>
      </c>
    </row>
    <row r="862" spans="1:23" x14ac:dyDescent="0.3">
      <c r="A862" s="9" t="s">
        <v>735</v>
      </c>
      <c r="B862" s="1">
        <v>42929</v>
      </c>
      <c r="C862" s="2">
        <v>0.4878587962962963</v>
      </c>
      <c r="D862" s="2">
        <v>0.49609953703703702</v>
      </c>
      <c r="E862">
        <f>DAY(telefony[[#This Row],[data]])</f>
        <v>13</v>
      </c>
      <c r="F862">
        <f>IF(LEN(telefony[[#This Row],[nr]])=8,1,0)</f>
        <v>0</v>
      </c>
      <c r="G862">
        <f>IF(LEN(telefony[[#This Row],[nr]])=7,1,0)</f>
        <v>1</v>
      </c>
      <c r="H862" s="9">
        <f>IF(LEN(telefony[[#This Row],[nr]])&gt;=10,1,0)</f>
        <v>0</v>
      </c>
      <c r="I862" s="9" t="s">
        <v>1292</v>
      </c>
      <c r="J862">
        <f>COUNTIF(telefony[nr],I862)</f>
        <v>1</v>
      </c>
      <c r="M862" t="str">
        <f>IF(LEN(telefony[[#This Row],[nr]])=7,telefony[[#This Row],[nr]],"")</f>
        <v>9005999</v>
      </c>
      <c r="N862" t="str">
        <f>IF(LEN(telefony[[#This Row],[nr]])=8,telefony[[#This Row],[nr]],"")</f>
        <v/>
      </c>
      <c r="V862" s="22" t="s">
        <v>466</v>
      </c>
      <c r="W862" s="9">
        <v>0</v>
      </c>
    </row>
    <row r="863" spans="1:23" x14ac:dyDescent="0.3">
      <c r="A863" s="9" t="s">
        <v>736</v>
      </c>
      <c r="B863" s="1">
        <v>42929</v>
      </c>
      <c r="C863" s="2">
        <v>0.4911226851851852</v>
      </c>
      <c r="D863" s="2">
        <v>0.49859953703703702</v>
      </c>
      <c r="E863">
        <f>DAY(telefony[[#This Row],[data]])</f>
        <v>13</v>
      </c>
      <c r="F863">
        <f>IF(LEN(telefony[[#This Row],[nr]])=8,1,0)</f>
        <v>0</v>
      </c>
      <c r="G863">
        <f>IF(LEN(telefony[[#This Row],[nr]])=7,1,0)</f>
        <v>1</v>
      </c>
      <c r="H863" s="9">
        <f>IF(LEN(telefony[[#This Row],[nr]])&gt;=10,1,0)</f>
        <v>0</v>
      </c>
      <c r="I863" s="9" t="s">
        <v>1584</v>
      </c>
      <c r="J863">
        <f>COUNTIF(telefony[nr],I863)</f>
        <v>1</v>
      </c>
      <c r="M863" t="str">
        <f>IF(LEN(telefony[[#This Row],[nr]])=7,telefony[[#This Row],[nr]],"")</f>
        <v>7763451</v>
      </c>
      <c r="N863" t="str">
        <f>IF(LEN(telefony[[#This Row],[nr]])=8,telefony[[#This Row],[nr]],"")</f>
        <v/>
      </c>
      <c r="V863" s="22" t="s">
        <v>1767</v>
      </c>
      <c r="W863" s="9">
        <v>0</v>
      </c>
    </row>
    <row r="864" spans="1:23" x14ac:dyDescent="0.3">
      <c r="A864" s="9" t="s">
        <v>737</v>
      </c>
      <c r="B864" s="1">
        <v>42929</v>
      </c>
      <c r="C864" s="2">
        <v>0.49283564814814818</v>
      </c>
      <c r="D864" s="2">
        <v>0.50396990740740744</v>
      </c>
      <c r="E864">
        <f>DAY(telefony[[#This Row],[data]])</f>
        <v>13</v>
      </c>
      <c r="F864">
        <f>IF(LEN(telefony[[#This Row],[nr]])=8,1,0)</f>
        <v>0</v>
      </c>
      <c r="G864">
        <f>IF(LEN(telefony[[#This Row],[nr]])=7,1,0)</f>
        <v>1</v>
      </c>
      <c r="H864" s="9">
        <f>IF(LEN(telefony[[#This Row],[nr]])&gt;=10,1,0)</f>
        <v>0</v>
      </c>
      <c r="I864" s="9" t="s">
        <v>985</v>
      </c>
      <c r="J864">
        <f>COUNTIF(telefony[nr],I864)</f>
        <v>1</v>
      </c>
      <c r="M864" t="str">
        <f>IF(LEN(telefony[[#This Row],[nr]])=7,telefony[[#This Row],[nr]],"")</f>
        <v>3765001</v>
      </c>
      <c r="N864" t="str">
        <f>IF(LEN(telefony[[#This Row],[nr]])=8,telefony[[#This Row],[nr]],"")</f>
        <v/>
      </c>
      <c r="V864" s="22" t="s">
        <v>595</v>
      </c>
      <c r="W864" s="9">
        <v>0</v>
      </c>
    </row>
    <row r="865" spans="1:23" x14ac:dyDescent="0.3">
      <c r="A865" s="9" t="s">
        <v>80</v>
      </c>
      <c r="B865" s="1">
        <v>42929</v>
      </c>
      <c r="C865" s="2">
        <v>0.49493055555555554</v>
      </c>
      <c r="D865" s="2">
        <v>0.49898148148148147</v>
      </c>
      <c r="E865">
        <f>DAY(telefony[[#This Row],[data]])</f>
        <v>13</v>
      </c>
      <c r="F865">
        <f>IF(LEN(telefony[[#This Row],[nr]])=8,1,0)</f>
        <v>0</v>
      </c>
      <c r="G865">
        <f>IF(LEN(telefony[[#This Row],[nr]])=7,1,0)</f>
        <v>1</v>
      </c>
      <c r="H865" s="9">
        <f>IF(LEN(telefony[[#This Row],[nr]])&gt;=10,1,0)</f>
        <v>0</v>
      </c>
      <c r="I865" s="9" t="s">
        <v>176</v>
      </c>
      <c r="J865">
        <f>COUNTIF(telefony[nr],I865)</f>
        <v>1</v>
      </c>
      <c r="M865" t="str">
        <f>IF(LEN(telefony[[#This Row],[nr]])=7,telefony[[#This Row],[nr]],"")</f>
        <v>8498076</v>
      </c>
      <c r="N865" t="str">
        <f>IF(LEN(telefony[[#This Row],[nr]])=8,telefony[[#This Row],[nr]],"")</f>
        <v/>
      </c>
      <c r="V865" s="22" t="s">
        <v>667</v>
      </c>
      <c r="W865" s="9">
        <v>0</v>
      </c>
    </row>
    <row r="866" spans="1:23" x14ac:dyDescent="0.3">
      <c r="A866" s="9" t="s">
        <v>738</v>
      </c>
      <c r="B866" s="1">
        <v>42929</v>
      </c>
      <c r="C866" s="2">
        <v>0.5006018518518518</v>
      </c>
      <c r="D866" s="2">
        <v>0.50388888888888894</v>
      </c>
      <c r="E866">
        <f>DAY(telefony[[#This Row],[data]])</f>
        <v>13</v>
      </c>
      <c r="F866">
        <f>IF(LEN(telefony[[#This Row],[nr]])=8,1,0)</f>
        <v>0</v>
      </c>
      <c r="G866">
        <f>IF(LEN(telefony[[#This Row],[nr]])=7,1,0)</f>
        <v>1</v>
      </c>
      <c r="H866" s="9">
        <f>IF(LEN(telefony[[#This Row],[nr]])&gt;=10,1,0)</f>
        <v>0</v>
      </c>
      <c r="I866" s="9" t="s">
        <v>921</v>
      </c>
      <c r="J866">
        <f>COUNTIF(telefony[nr],I866)</f>
        <v>1</v>
      </c>
      <c r="M866" t="str">
        <f>IF(LEN(telefony[[#This Row],[nr]])=7,telefony[[#This Row],[nr]],"")</f>
        <v>4995171</v>
      </c>
      <c r="N866" t="str">
        <f>IF(LEN(telefony[[#This Row],[nr]])=8,telefony[[#This Row],[nr]],"")</f>
        <v/>
      </c>
      <c r="V866" s="22" t="s">
        <v>446</v>
      </c>
      <c r="W866" s="9">
        <v>0</v>
      </c>
    </row>
    <row r="867" spans="1:23" x14ac:dyDescent="0.3">
      <c r="A867" s="9" t="s">
        <v>739</v>
      </c>
      <c r="B867" s="1">
        <v>42929</v>
      </c>
      <c r="C867" s="2">
        <v>0.50173611111111116</v>
      </c>
      <c r="D867" s="2">
        <v>0.50722222222222224</v>
      </c>
      <c r="E867">
        <f>DAY(telefony[[#This Row],[data]])</f>
        <v>13</v>
      </c>
      <c r="F867">
        <f>IF(LEN(telefony[[#This Row],[nr]])=8,1,0)</f>
        <v>0</v>
      </c>
      <c r="G867">
        <f>IF(LEN(telefony[[#This Row],[nr]])=7,1,0)</f>
        <v>1</v>
      </c>
      <c r="H867" s="9">
        <f>IF(LEN(telefony[[#This Row],[nr]])&gt;=10,1,0)</f>
        <v>0</v>
      </c>
      <c r="I867" s="9" t="s">
        <v>1196</v>
      </c>
      <c r="J867">
        <f>COUNTIF(telefony[nr],I867)</f>
        <v>1</v>
      </c>
      <c r="M867" t="str">
        <f>IF(LEN(telefony[[#This Row],[nr]])=7,telefony[[#This Row],[nr]],"")</f>
        <v>8929993</v>
      </c>
      <c r="N867" t="str">
        <f>IF(LEN(telefony[[#This Row],[nr]])=8,telefony[[#This Row],[nr]],"")</f>
        <v/>
      </c>
      <c r="V867" s="22" t="s">
        <v>647</v>
      </c>
      <c r="W867" s="9">
        <v>0</v>
      </c>
    </row>
    <row r="868" spans="1:23" x14ac:dyDescent="0.3">
      <c r="A868" s="9" t="s">
        <v>740</v>
      </c>
      <c r="B868" s="1">
        <v>42929</v>
      </c>
      <c r="C868" s="2">
        <v>0.50675925925925924</v>
      </c>
      <c r="D868" s="2">
        <v>0.5138194444444445</v>
      </c>
      <c r="E868">
        <f>DAY(telefony[[#This Row],[data]])</f>
        <v>13</v>
      </c>
      <c r="F868">
        <f>IF(LEN(telefony[[#This Row],[nr]])=8,1,0)</f>
        <v>0</v>
      </c>
      <c r="G868">
        <f>IF(LEN(telefony[[#This Row],[nr]])=7,1,0)</f>
        <v>1</v>
      </c>
      <c r="H868" s="9">
        <f>IF(LEN(telefony[[#This Row],[nr]])&gt;=10,1,0)</f>
        <v>0</v>
      </c>
      <c r="I868" s="9" t="s">
        <v>1508</v>
      </c>
      <c r="J868">
        <f>COUNTIF(telefony[nr],I868)</f>
        <v>1</v>
      </c>
      <c r="M868" t="str">
        <f>IF(LEN(telefony[[#This Row],[nr]])=7,telefony[[#This Row],[nr]],"")</f>
        <v>7473804</v>
      </c>
      <c r="N868" t="str">
        <f>IF(LEN(telefony[[#This Row],[nr]])=8,telefony[[#This Row],[nr]],"")</f>
        <v/>
      </c>
      <c r="V868" s="22" t="s">
        <v>40</v>
      </c>
      <c r="W868" s="9">
        <v>0</v>
      </c>
    </row>
    <row r="869" spans="1:23" x14ac:dyDescent="0.3">
      <c r="A869" s="9" t="s">
        <v>741</v>
      </c>
      <c r="B869" s="1">
        <v>42929</v>
      </c>
      <c r="C869" s="2">
        <v>0.50732638888888892</v>
      </c>
      <c r="D869" s="2">
        <v>0.51005787037037043</v>
      </c>
      <c r="E869">
        <f>DAY(telefony[[#This Row],[data]])</f>
        <v>13</v>
      </c>
      <c r="F869">
        <f>IF(LEN(telefony[[#This Row],[nr]])=8,1,0)</f>
        <v>0</v>
      </c>
      <c r="G869">
        <f>IF(LEN(telefony[[#This Row],[nr]])=7,1,0)</f>
        <v>1</v>
      </c>
      <c r="H869" s="9">
        <f>IF(LEN(telefony[[#This Row],[nr]])&gt;=10,1,0)</f>
        <v>0</v>
      </c>
      <c r="I869" s="9" t="s">
        <v>392</v>
      </c>
      <c r="J869">
        <f>COUNTIF(telefony[nr],I869)</f>
        <v>1</v>
      </c>
      <c r="M869" t="str">
        <f>IF(LEN(telefony[[#This Row],[nr]])=7,telefony[[#This Row],[nr]],"")</f>
        <v>1816002</v>
      </c>
      <c r="N869" t="str">
        <f>IF(LEN(telefony[[#This Row],[nr]])=8,telefony[[#This Row],[nr]],"")</f>
        <v/>
      </c>
      <c r="V869" s="22" t="s">
        <v>303</v>
      </c>
      <c r="W869" s="9">
        <v>0</v>
      </c>
    </row>
    <row r="870" spans="1:23" x14ac:dyDescent="0.3">
      <c r="A870" s="9" t="s">
        <v>742</v>
      </c>
      <c r="B870" s="1">
        <v>42929</v>
      </c>
      <c r="C870" s="2">
        <v>0.51061342592592596</v>
      </c>
      <c r="D870" s="2">
        <v>0.5118287037037037</v>
      </c>
      <c r="E870">
        <f>DAY(telefony[[#This Row],[data]])</f>
        <v>13</v>
      </c>
      <c r="F870">
        <f>IF(LEN(telefony[[#This Row],[nr]])=8,1,0)</f>
        <v>0</v>
      </c>
      <c r="G870">
        <f>IF(LEN(telefony[[#This Row],[nr]])=7,1,0)</f>
        <v>1</v>
      </c>
      <c r="H870" s="9">
        <f>IF(LEN(telefony[[#This Row],[nr]])&gt;=10,1,0)</f>
        <v>0</v>
      </c>
      <c r="I870" s="9" t="s">
        <v>649</v>
      </c>
      <c r="J870">
        <f>COUNTIF(telefony[nr],I870)</f>
        <v>1</v>
      </c>
      <c r="M870" t="str">
        <f>IF(LEN(telefony[[#This Row],[nr]])=7,telefony[[#This Row],[nr]],"")</f>
        <v>4133182</v>
      </c>
      <c r="N870" t="str">
        <f>IF(LEN(telefony[[#This Row],[nr]])=8,telefony[[#This Row],[nr]],"")</f>
        <v/>
      </c>
      <c r="V870" s="22" t="s">
        <v>160</v>
      </c>
      <c r="W870" s="9">
        <v>0</v>
      </c>
    </row>
    <row r="871" spans="1:23" x14ac:dyDescent="0.3">
      <c r="A871" s="9" t="s">
        <v>743</v>
      </c>
      <c r="B871" s="1">
        <v>42929</v>
      </c>
      <c r="C871" s="2">
        <v>0.51224537037037032</v>
      </c>
      <c r="D871" s="2">
        <v>0.51730324074074074</v>
      </c>
      <c r="E871">
        <f>DAY(telefony[[#This Row],[data]])</f>
        <v>13</v>
      </c>
      <c r="F871">
        <f>IF(LEN(telefony[[#This Row],[nr]])=8,1,0)</f>
        <v>1</v>
      </c>
      <c r="G871">
        <f>IF(LEN(telefony[[#This Row],[nr]])=7,1,0)</f>
        <v>0</v>
      </c>
      <c r="H871" s="9">
        <f>IF(LEN(telefony[[#This Row],[nr]])&gt;=10,1,0)</f>
        <v>0</v>
      </c>
      <c r="I871" s="9" t="s">
        <v>1547</v>
      </c>
      <c r="J871">
        <f>COUNTIF(telefony[nr],I871)</f>
        <v>1</v>
      </c>
      <c r="M871" t="str">
        <f>IF(LEN(telefony[[#This Row],[nr]])=7,telefony[[#This Row],[nr]],"")</f>
        <v/>
      </c>
      <c r="N871" t="str">
        <f>IF(LEN(telefony[[#This Row],[nr]])=8,telefony[[#This Row],[nr]],"")</f>
        <v>63141248</v>
      </c>
      <c r="V871" s="22" t="s">
        <v>1711</v>
      </c>
      <c r="W871" s="9">
        <v>0</v>
      </c>
    </row>
    <row r="872" spans="1:23" x14ac:dyDescent="0.3">
      <c r="A872" s="9" t="s">
        <v>744</v>
      </c>
      <c r="B872" s="1">
        <v>42929</v>
      </c>
      <c r="C872" s="2">
        <v>0.51616898148148149</v>
      </c>
      <c r="D872" s="2">
        <v>0.52461805555555552</v>
      </c>
      <c r="E872">
        <f>DAY(telefony[[#This Row],[data]])</f>
        <v>13</v>
      </c>
      <c r="F872">
        <f>IF(LEN(telefony[[#This Row],[nr]])=8,1,0)</f>
        <v>0</v>
      </c>
      <c r="G872">
        <f>IF(LEN(telefony[[#This Row],[nr]])=7,1,0)</f>
        <v>1</v>
      </c>
      <c r="H872" s="9">
        <f>IF(LEN(telefony[[#This Row],[nr]])&gt;=10,1,0)</f>
        <v>0</v>
      </c>
      <c r="I872" s="9" t="s">
        <v>290</v>
      </c>
      <c r="J872">
        <f>COUNTIF(telefony[nr],I872)</f>
        <v>1</v>
      </c>
      <c r="M872" t="str">
        <f>IF(LEN(telefony[[#This Row],[nr]])=7,telefony[[#This Row],[nr]],"")</f>
        <v>7384686</v>
      </c>
      <c r="N872" t="str">
        <f>IF(LEN(telefony[[#This Row],[nr]])=8,telefony[[#This Row],[nr]],"")</f>
        <v/>
      </c>
      <c r="V872" s="22" t="s">
        <v>381</v>
      </c>
      <c r="W872" s="9">
        <v>0</v>
      </c>
    </row>
    <row r="873" spans="1:23" x14ac:dyDescent="0.3">
      <c r="A873" s="9" t="s">
        <v>745</v>
      </c>
      <c r="B873" s="1">
        <v>42929</v>
      </c>
      <c r="C873" s="2">
        <v>0.51709490740740738</v>
      </c>
      <c r="D873" s="2">
        <v>0.52684027777777775</v>
      </c>
      <c r="E873">
        <f>DAY(telefony[[#This Row],[data]])</f>
        <v>13</v>
      </c>
      <c r="F873">
        <f>IF(LEN(telefony[[#This Row],[nr]])=8,1,0)</f>
        <v>0</v>
      </c>
      <c r="G873">
        <f>IF(LEN(telefony[[#This Row],[nr]])=7,1,0)</f>
        <v>1</v>
      </c>
      <c r="H873" s="9">
        <f>IF(LEN(telefony[[#This Row],[nr]])&gt;=10,1,0)</f>
        <v>0</v>
      </c>
      <c r="I873" s="9" t="s">
        <v>1282</v>
      </c>
      <c r="J873">
        <f>COUNTIF(telefony[nr],I873)</f>
        <v>1</v>
      </c>
      <c r="M873" t="str">
        <f>IF(LEN(telefony[[#This Row],[nr]])=7,telefony[[#This Row],[nr]],"")</f>
        <v>3150344</v>
      </c>
      <c r="N873" t="str">
        <f>IF(LEN(telefony[[#This Row],[nr]])=8,telefony[[#This Row],[nr]],"")</f>
        <v/>
      </c>
      <c r="V873" s="22" t="s">
        <v>1222</v>
      </c>
      <c r="W873" s="9">
        <v>0</v>
      </c>
    </row>
    <row r="874" spans="1:23" x14ac:dyDescent="0.3">
      <c r="A874" s="9" t="s">
        <v>746</v>
      </c>
      <c r="B874" s="1">
        <v>42929</v>
      </c>
      <c r="C874" s="2">
        <v>0.51986111111111111</v>
      </c>
      <c r="D874" s="2">
        <v>0.52924768518518517</v>
      </c>
      <c r="E874">
        <f>DAY(telefony[[#This Row],[data]])</f>
        <v>13</v>
      </c>
      <c r="F874">
        <f>IF(LEN(telefony[[#This Row],[nr]])=8,1,0)</f>
        <v>0</v>
      </c>
      <c r="G874">
        <f>IF(LEN(telefony[[#This Row],[nr]])=7,1,0)</f>
        <v>1</v>
      </c>
      <c r="H874" s="9">
        <f>IF(LEN(telefony[[#This Row],[nr]])&gt;=10,1,0)</f>
        <v>0</v>
      </c>
      <c r="I874" s="9" t="s">
        <v>1279</v>
      </c>
      <c r="J874">
        <f>COUNTIF(telefony[nr],I874)</f>
        <v>1</v>
      </c>
      <c r="M874" t="str">
        <f>IF(LEN(telefony[[#This Row],[nr]])=7,telefony[[#This Row],[nr]],"")</f>
        <v>6786847</v>
      </c>
      <c r="N874" t="str">
        <f>IF(LEN(telefony[[#This Row],[nr]])=8,telefony[[#This Row],[nr]],"")</f>
        <v/>
      </c>
      <c r="V874" s="22" t="s">
        <v>862</v>
      </c>
      <c r="W874" s="9">
        <v>0</v>
      </c>
    </row>
    <row r="875" spans="1:23" x14ac:dyDescent="0.3">
      <c r="A875" s="9" t="s">
        <v>512</v>
      </c>
      <c r="B875" s="1">
        <v>42929</v>
      </c>
      <c r="C875" s="2">
        <v>0.5232175925925926</v>
      </c>
      <c r="D875" s="2">
        <v>0.52965277777777775</v>
      </c>
      <c r="E875">
        <f>DAY(telefony[[#This Row],[data]])</f>
        <v>13</v>
      </c>
      <c r="F875">
        <f>IF(LEN(telefony[[#This Row],[nr]])=8,1,0)</f>
        <v>0</v>
      </c>
      <c r="G875">
        <f>IF(LEN(telefony[[#This Row],[nr]])=7,1,0)</f>
        <v>1</v>
      </c>
      <c r="H875" s="9">
        <f>IF(LEN(telefony[[#This Row],[nr]])&gt;=10,1,0)</f>
        <v>0</v>
      </c>
      <c r="I875" s="9" t="s">
        <v>1731</v>
      </c>
      <c r="J875">
        <f>COUNTIF(telefony[nr],I875)</f>
        <v>1</v>
      </c>
      <c r="M875" t="str">
        <f>IF(LEN(telefony[[#This Row],[nr]])=7,telefony[[#This Row],[nr]],"")</f>
        <v>2947889</v>
      </c>
      <c r="N875" t="str">
        <f>IF(LEN(telefony[[#This Row],[nr]])=8,telefony[[#This Row],[nr]],"")</f>
        <v/>
      </c>
      <c r="V875" s="22" t="s">
        <v>441</v>
      </c>
      <c r="W875" s="9">
        <v>0</v>
      </c>
    </row>
    <row r="876" spans="1:23" x14ac:dyDescent="0.3">
      <c r="A876" s="9" t="s">
        <v>747</v>
      </c>
      <c r="B876" s="1">
        <v>42929</v>
      </c>
      <c r="C876" s="2">
        <v>0.52353009259259264</v>
      </c>
      <c r="D876" s="2">
        <v>0.53097222222222218</v>
      </c>
      <c r="E876">
        <f>DAY(telefony[[#This Row],[data]])</f>
        <v>13</v>
      </c>
      <c r="F876">
        <f>IF(LEN(telefony[[#This Row],[nr]])=8,1,0)</f>
        <v>1</v>
      </c>
      <c r="G876">
        <f>IF(LEN(telefony[[#This Row],[nr]])=7,1,0)</f>
        <v>0</v>
      </c>
      <c r="H876" s="9">
        <f>IF(LEN(telefony[[#This Row],[nr]])&gt;=10,1,0)</f>
        <v>0</v>
      </c>
      <c r="I876" s="9" t="s">
        <v>1629</v>
      </c>
      <c r="J876">
        <f>COUNTIF(telefony[nr],I876)</f>
        <v>1</v>
      </c>
      <c r="M876" t="str">
        <f>IF(LEN(telefony[[#This Row],[nr]])=7,telefony[[#This Row],[nr]],"")</f>
        <v/>
      </c>
      <c r="N876" t="str">
        <f>IF(LEN(telefony[[#This Row],[nr]])=8,telefony[[#This Row],[nr]],"")</f>
        <v>28961250</v>
      </c>
      <c r="V876" s="22" t="s">
        <v>581</v>
      </c>
      <c r="W876" s="9">
        <v>0</v>
      </c>
    </row>
    <row r="877" spans="1:23" x14ac:dyDescent="0.3">
      <c r="A877" s="9" t="s">
        <v>748</v>
      </c>
      <c r="B877" s="1">
        <v>42929</v>
      </c>
      <c r="C877" s="2">
        <v>0.52668981481481481</v>
      </c>
      <c r="D877" s="2">
        <v>0.53594907407407411</v>
      </c>
      <c r="E877">
        <f>DAY(telefony[[#This Row],[data]])</f>
        <v>13</v>
      </c>
      <c r="F877">
        <f>IF(LEN(telefony[[#This Row],[nr]])=8,1,0)</f>
        <v>0</v>
      </c>
      <c r="G877">
        <f>IF(LEN(telefony[[#This Row],[nr]])=7,1,0)</f>
        <v>1</v>
      </c>
      <c r="H877" s="9">
        <f>IF(LEN(telefony[[#This Row],[nr]])&gt;=10,1,0)</f>
        <v>0</v>
      </c>
      <c r="I877" s="9" t="s">
        <v>918</v>
      </c>
      <c r="J877">
        <f>COUNTIF(telefony[nr],I877)</f>
        <v>1</v>
      </c>
      <c r="M877" t="str">
        <f>IF(LEN(telefony[[#This Row],[nr]])=7,telefony[[#This Row],[nr]],"")</f>
        <v>3328479</v>
      </c>
      <c r="N877" t="str">
        <f>IF(LEN(telefony[[#This Row],[nr]])=8,telefony[[#This Row],[nr]],"")</f>
        <v/>
      </c>
      <c r="V877" s="22" t="s">
        <v>451</v>
      </c>
      <c r="W877" s="9">
        <v>0</v>
      </c>
    </row>
    <row r="878" spans="1:23" x14ac:dyDescent="0.3">
      <c r="A878" s="9" t="s">
        <v>749</v>
      </c>
      <c r="B878" s="1">
        <v>42929</v>
      </c>
      <c r="C878" s="2">
        <v>0.52906249999999999</v>
      </c>
      <c r="D878" s="2">
        <v>0.5294444444444445</v>
      </c>
      <c r="E878">
        <f>DAY(telefony[[#This Row],[data]])</f>
        <v>13</v>
      </c>
      <c r="F878">
        <f>IF(LEN(telefony[[#This Row],[nr]])=8,1,0)</f>
        <v>1</v>
      </c>
      <c r="G878">
        <f>IF(LEN(telefony[[#This Row],[nr]])=7,1,0)</f>
        <v>0</v>
      </c>
      <c r="H878" s="9">
        <f>IF(LEN(telefony[[#This Row],[nr]])&gt;=10,1,0)</f>
        <v>0</v>
      </c>
      <c r="I878" s="9" t="s">
        <v>1029</v>
      </c>
      <c r="J878">
        <f>COUNTIF(telefony[nr],I878)</f>
        <v>1</v>
      </c>
      <c r="M878" t="str">
        <f>IF(LEN(telefony[[#This Row],[nr]])=7,telefony[[#This Row],[nr]],"")</f>
        <v/>
      </c>
      <c r="N878" t="str">
        <f>IF(LEN(telefony[[#This Row],[nr]])=8,telefony[[#This Row],[nr]],"")</f>
        <v>61322035</v>
      </c>
      <c r="V878" s="22" t="s">
        <v>292</v>
      </c>
      <c r="W878" s="9">
        <v>0</v>
      </c>
    </row>
    <row r="879" spans="1:23" x14ac:dyDescent="0.3">
      <c r="A879" s="9" t="s">
        <v>750</v>
      </c>
      <c r="B879" s="1">
        <v>42929</v>
      </c>
      <c r="C879" s="2">
        <v>0.53047453703703706</v>
      </c>
      <c r="D879" s="2">
        <v>0.53797453703703701</v>
      </c>
      <c r="E879">
        <f>DAY(telefony[[#This Row],[data]])</f>
        <v>13</v>
      </c>
      <c r="F879">
        <f>IF(LEN(telefony[[#This Row],[nr]])=8,1,0)</f>
        <v>1</v>
      </c>
      <c r="G879">
        <f>IF(LEN(telefony[[#This Row],[nr]])=7,1,0)</f>
        <v>0</v>
      </c>
      <c r="H879" s="9">
        <f>IF(LEN(telefony[[#This Row],[nr]])&gt;=10,1,0)</f>
        <v>0</v>
      </c>
      <c r="I879" s="9" t="s">
        <v>1058</v>
      </c>
      <c r="J879">
        <f>COUNTIF(telefony[nr],I879)</f>
        <v>1</v>
      </c>
      <c r="M879" t="str">
        <f>IF(LEN(telefony[[#This Row],[nr]])=7,telefony[[#This Row],[nr]],"")</f>
        <v/>
      </c>
      <c r="N879" t="str">
        <f>IF(LEN(telefony[[#This Row],[nr]])=8,telefony[[#This Row],[nr]],"")</f>
        <v>40308049</v>
      </c>
      <c r="V879" s="22" t="s">
        <v>951</v>
      </c>
      <c r="W879" s="9">
        <v>0</v>
      </c>
    </row>
    <row r="880" spans="1:23" x14ac:dyDescent="0.3">
      <c r="A880" s="9" t="s">
        <v>751</v>
      </c>
      <c r="B880" s="1">
        <v>42929</v>
      </c>
      <c r="C880" s="2">
        <v>0.53484953703703708</v>
      </c>
      <c r="D880" s="2">
        <v>0.538599537037037</v>
      </c>
      <c r="E880">
        <f>DAY(telefony[[#This Row],[data]])</f>
        <v>13</v>
      </c>
      <c r="F880">
        <f>IF(LEN(telefony[[#This Row],[nr]])=8,1,0)</f>
        <v>0</v>
      </c>
      <c r="G880">
        <f>IF(LEN(telefony[[#This Row],[nr]])=7,1,0)</f>
        <v>1</v>
      </c>
      <c r="H880" s="9">
        <f>IF(LEN(telefony[[#This Row],[nr]])&gt;=10,1,0)</f>
        <v>0</v>
      </c>
      <c r="I880" s="9" t="s">
        <v>834</v>
      </c>
      <c r="J880">
        <f>COUNTIF(telefony[nr],I880)</f>
        <v>1</v>
      </c>
      <c r="M880" t="str">
        <f>IF(LEN(telefony[[#This Row],[nr]])=7,telefony[[#This Row],[nr]],"")</f>
        <v>7066778</v>
      </c>
      <c r="N880" t="str">
        <f>IF(LEN(telefony[[#This Row],[nr]])=8,telefony[[#This Row],[nr]],"")</f>
        <v/>
      </c>
      <c r="V880" s="22" t="s">
        <v>394</v>
      </c>
      <c r="W880" s="9">
        <v>0</v>
      </c>
    </row>
    <row r="881" spans="1:23" x14ac:dyDescent="0.3">
      <c r="A881" s="9" t="s">
        <v>173</v>
      </c>
      <c r="B881" s="1">
        <v>42929</v>
      </c>
      <c r="C881" s="2">
        <v>0.54039351851851847</v>
      </c>
      <c r="D881" s="2">
        <v>0.55039351851851848</v>
      </c>
      <c r="E881">
        <f>DAY(telefony[[#This Row],[data]])</f>
        <v>13</v>
      </c>
      <c r="F881">
        <f>IF(LEN(telefony[[#This Row],[nr]])=8,1,0)</f>
        <v>0</v>
      </c>
      <c r="G881">
        <f>IF(LEN(telefony[[#This Row],[nr]])=7,1,0)</f>
        <v>1</v>
      </c>
      <c r="H881" s="9">
        <f>IF(LEN(telefony[[#This Row],[nr]])&gt;=10,1,0)</f>
        <v>0</v>
      </c>
      <c r="I881" s="9" t="s">
        <v>309</v>
      </c>
      <c r="J881">
        <f>COUNTIF(telefony[nr],I881)</f>
        <v>1</v>
      </c>
      <c r="M881" t="str">
        <f>IF(LEN(telefony[[#This Row],[nr]])=7,telefony[[#This Row],[nr]],"")</f>
        <v>3434934</v>
      </c>
      <c r="N881" t="str">
        <f>IF(LEN(telefony[[#This Row],[nr]])=8,telefony[[#This Row],[nr]],"")</f>
        <v/>
      </c>
      <c r="V881" s="22" t="s">
        <v>1101</v>
      </c>
      <c r="W881" s="9">
        <v>0</v>
      </c>
    </row>
    <row r="882" spans="1:23" x14ac:dyDescent="0.3">
      <c r="A882" s="9" t="s">
        <v>752</v>
      </c>
      <c r="B882" s="1">
        <v>42929</v>
      </c>
      <c r="C882" s="2">
        <v>0.54342592592592598</v>
      </c>
      <c r="D882" s="2">
        <v>0.54971064814814818</v>
      </c>
      <c r="E882">
        <f>DAY(telefony[[#This Row],[data]])</f>
        <v>13</v>
      </c>
      <c r="F882">
        <f>IF(LEN(telefony[[#This Row],[nr]])=8,1,0)</f>
        <v>0</v>
      </c>
      <c r="G882">
        <f>IF(LEN(telefony[[#This Row],[nr]])=7,1,0)</f>
        <v>1</v>
      </c>
      <c r="H882" s="9">
        <f>IF(LEN(telefony[[#This Row],[nr]])&gt;=10,1,0)</f>
        <v>0</v>
      </c>
      <c r="I882" s="9" t="s">
        <v>1458</v>
      </c>
      <c r="J882">
        <f>COUNTIF(telefony[nr],I882)</f>
        <v>1</v>
      </c>
      <c r="M882" t="str">
        <f>IF(LEN(telefony[[#This Row],[nr]])=7,telefony[[#This Row],[nr]],"")</f>
        <v>3017523</v>
      </c>
      <c r="N882" t="str">
        <f>IF(LEN(telefony[[#This Row],[nr]])=8,telefony[[#This Row],[nr]],"")</f>
        <v/>
      </c>
      <c r="V882" s="22" t="s">
        <v>142</v>
      </c>
      <c r="W882" s="9">
        <v>0</v>
      </c>
    </row>
    <row r="883" spans="1:23" x14ac:dyDescent="0.3">
      <c r="A883" s="9" t="s">
        <v>753</v>
      </c>
      <c r="B883" s="1">
        <v>42929</v>
      </c>
      <c r="C883" s="2">
        <v>0.5471759259259259</v>
      </c>
      <c r="D883" s="2">
        <v>0.55871527777777774</v>
      </c>
      <c r="E883">
        <f>DAY(telefony[[#This Row],[data]])</f>
        <v>13</v>
      </c>
      <c r="F883">
        <f>IF(LEN(telefony[[#This Row],[nr]])=8,1,0)</f>
        <v>1</v>
      </c>
      <c r="G883">
        <f>IF(LEN(telefony[[#This Row],[nr]])=7,1,0)</f>
        <v>0</v>
      </c>
      <c r="H883" s="9">
        <f>IF(LEN(telefony[[#This Row],[nr]])&gt;=10,1,0)</f>
        <v>0</v>
      </c>
      <c r="I883" s="9" t="s">
        <v>1352</v>
      </c>
      <c r="J883">
        <f>COUNTIF(telefony[nr],I883)</f>
        <v>1</v>
      </c>
      <c r="M883" t="str">
        <f>IF(LEN(telefony[[#This Row],[nr]])=7,telefony[[#This Row],[nr]],"")</f>
        <v/>
      </c>
      <c r="N883" t="str">
        <f>IF(LEN(telefony[[#This Row],[nr]])=8,telefony[[#This Row],[nr]],"")</f>
        <v>26699217</v>
      </c>
      <c r="V883" s="22" t="s">
        <v>154</v>
      </c>
      <c r="W883" s="9">
        <v>0</v>
      </c>
    </row>
    <row r="884" spans="1:23" x14ac:dyDescent="0.3">
      <c r="A884" s="9" t="s">
        <v>754</v>
      </c>
      <c r="B884" s="1">
        <v>42929</v>
      </c>
      <c r="C884" s="2">
        <v>0.54806712962962967</v>
      </c>
      <c r="D884" s="2">
        <v>0.54826388888888888</v>
      </c>
      <c r="E884">
        <f>DAY(telefony[[#This Row],[data]])</f>
        <v>13</v>
      </c>
      <c r="F884">
        <f>IF(LEN(telefony[[#This Row],[nr]])=8,1,0)</f>
        <v>0</v>
      </c>
      <c r="G884">
        <f>IF(LEN(telefony[[#This Row],[nr]])=7,1,0)</f>
        <v>1</v>
      </c>
      <c r="H884" s="9">
        <f>IF(LEN(telefony[[#This Row],[nr]])&gt;=10,1,0)</f>
        <v>0</v>
      </c>
      <c r="I884" s="9" t="s">
        <v>11</v>
      </c>
      <c r="J884">
        <f>COUNTIF(telefony[nr],I884)</f>
        <v>1</v>
      </c>
      <c r="M884" t="str">
        <f>IF(LEN(telefony[[#This Row],[nr]])=7,telefony[[#This Row],[nr]],"")</f>
        <v>3192836</v>
      </c>
      <c r="N884" t="str">
        <f>IF(LEN(telefony[[#This Row],[nr]])=8,telefony[[#This Row],[nr]],"")</f>
        <v/>
      </c>
      <c r="V884" s="22" t="s">
        <v>1374</v>
      </c>
      <c r="W884" s="9">
        <v>0</v>
      </c>
    </row>
    <row r="885" spans="1:23" x14ac:dyDescent="0.3">
      <c r="A885" s="9" t="s">
        <v>755</v>
      </c>
      <c r="B885" s="1">
        <v>42929</v>
      </c>
      <c r="C885" s="2">
        <v>0.55315972222222221</v>
      </c>
      <c r="D885" s="2">
        <v>0.56252314814814819</v>
      </c>
      <c r="E885">
        <f>DAY(telefony[[#This Row],[data]])</f>
        <v>13</v>
      </c>
      <c r="F885">
        <f>IF(LEN(telefony[[#This Row],[nr]])=8,1,0)</f>
        <v>0</v>
      </c>
      <c r="G885">
        <f>IF(LEN(telefony[[#This Row],[nr]])=7,1,0)</f>
        <v>1</v>
      </c>
      <c r="H885" s="9">
        <f>IF(LEN(telefony[[#This Row],[nr]])&gt;=10,1,0)</f>
        <v>0</v>
      </c>
      <c r="I885" s="9" t="s">
        <v>1271</v>
      </c>
      <c r="J885">
        <f>COUNTIF(telefony[nr],I885)</f>
        <v>1</v>
      </c>
      <c r="M885" t="str">
        <f>IF(LEN(telefony[[#This Row],[nr]])=7,telefony[[#This Row],[nr]],"")</f>
        <v>6979384</v>
      </c>
      <c r="N885" t="str">
        <f>IF(LEN(telefony[[#This Row],[nr]])=8,telefony[[#This Row],[nr]],"")</f>
        <v/>
      </c>
      <c r="V885" s="22" t="s">
        <v>1383</v>
      </c>
      <c r="W885" s="9">
        <v>0</v>
      </c>
    </row>
    <row r="886" spans="1:23" x14ac:dyDescent="0.3">
      <c r="A886" s="9" t="s">
        <v>756</v>
      </c>
      <c r="B886" s="1">
        <v>42929</v>
      </c>
      <c r="C886" s="2">
        <v>0.55543981481481486</v>
      </c>
      <c r="D886" s="2">
        <v>0.56340277777777781</v>
      </c>
      <c r="E886">
        <f>DAY(telefony[[#This Row],[data]])</f>
        <v>13</v>
      </c>
      <c r="F886">
        <f>IF(LEN(telefony[[#This Row],[nr]])=8,1,0)</f>
        <v>0</v>
      </c>
      <c r="G886">
        <f>IF(LEN(telefony[[#This Row],[nr]])=7,1,0)</f>
        <v>1</v>
      </c>
      <c r="H886" s="9">
        <f>IF(LEN(telefony[[#This Row],[nr]])&gt;=10,1,0)</f>
        <v>0</v>
      </c>
      <c r="I886" s="9" t="s">
        <v>1085</v>
      </c>
      <c r="J886">
        <f>COUNTIF(telefony[nr],I886)</f>
        <v>1</v>
      </c>
      <c r="M886" t="str">
        <f>IF(LEN(telefony[[#This Row],[nr]])=7,telefony[[#This Row],[nr]],"")</f>
        <v>5277660</v>
      </c>
      <c r="N886" t="str">
        <f>IF(LEN(telefony[[#This Row],[nr]])=8,telefony[[#This Row],[nr]],"")</f>
        <v/>
      </c>
      <c r="V886" s="22" t="s">
        <v>386</v>
      </c>
      <c r="W886" s="9">
        <v>0</v>
      </c>
    </row>
    <row r="887" spans="1:23" x14ac:dyDescent="0.3">
      <c r="A887" s="9" t="s">
        <v>757</v>
      </c>
      <c r="B887" s="1">
        <v>42929</v>
      </c>
      <c r="C887" s="2">
        <v>0.55556712962962962</v>
      </c>
      <c r="D887" s="2">
        <v>0.56344907407407407</v>
      </c>
      <c r="E887">
        <f>DAY(telefony[[#This Row],[data]])</f>
        <v>13</v>
      </c>
      <c r="F887">
        <f>IF(LEN(telefony[[#This Row],[nr]])=8,1,0)</f>
        <v>0</v>
      </c>
      <c r="G887">
        <f>IF(LEN(telefony[[#This Row],[nr]])=7,1,0)</f>
        <v>1</v>
      </c>
      <c r="H887" s="9">
        <f>IF(LEN(telefony[[#This Row],[nr]])&gt;=10,1,0)</f>
        <v>0</v>
      </c>
      <c r="I887" s="9" t="s">
        <v>879</v>
      </c>
      <c r="J887">
        <f>COUNTIF(telefony[nr],I887)</f>
        <v>1</v>
      </c>
      <c r="M887" t="str">
        <f>IF(LEN(telefony[[#This Row],[nr]])=7,telefony[[#This Row],[nr]],"")</f>
        <v>9543572</v>
      </c>
      <c r="N887" t="str">
        <f>IF(LEN(telefony[[#This Row],[nr]])=8,telefony[[#This Row],[nr]],"")</f>
        <v/>
      </c>
      <c r="V887" s="22" t="s">
        <v>592</v>
      </c>
      <c r="W887" s="9">
        <v>0</v>
      </c>
    </row>
    <row r="888" spans="1:23" x14ac:dyDescent="0.3">
      <c r="A888" s="9" t="s">
        <v>730</v>
      </c>
      <c r="B888" s="1">
        <v>42929</v>
      </c>
      <c r="C888" s="2">
        <v>0.55923611111111116</v>
      </c>
      <c r="D888" s="2">
        <v>0.5665162037037037</v>
      </c>
      <c r="E888">
        <f>DAY(telefony[[#This Row],[data]])</f>
        <v>13</v>
      </c>
      <c r="F888">
        <f>IF(LEN(telefony[[#This Row],[nr]])=8,1,0)</f>
        <v>0</v>
      </c>
      <c r="G888">
        <f>IF(LEN(telefony[[#This Row],[nr]])=7,1,0)</f>
        <v>1</v>
      </c>
      <c r="H888" s="9">
        <f>IF(LEN(telefony[[#This Row],[nr]])&gt;=10,1,0)</f>
        <v>0</v>
      </c>
      <c r="I888" s="9" t="s">
        <v>566</v>
      </c>
      <c r="J888">
        <f>COUNTIF(telefony[nr],I888)</f>
        <v>1</v>
      </c>
      <c r="M888" t="str">
        <f>IF(LEN(telefony[[#This Row],[nr]])=7,telefony[[#This Row],[nr]],"")</f>
        <v>3984696</v>
      </c>
      <c r="N888" t="str">
        <f>IF(LEN(telefony[[#This Row],[nr]])=8,telefony[[#This Row],[nr]],"")</f>
        <v/>
      </c>
      <c r="V888" s="22" t="s">
        <v>1648</v>
      </c>
      <c r="W888" s="9">
        <v>0</v>
      </c>
    </row>
    <row r="889" spans="1:23" x14ac:dyDescent="0.3">
      <c r="A889" s="9" t="s">
        <v>758</v>
      </c>
      <c r="B889" s="1">
        <v>42929</v>
      </c>
      <c r="C889" s="2">
        <v>0.56371527777777775</v>
      </c>
      <c r="D889" s="2">
        <v>0.57344907407407408</v>
      </c>
      <c r="E889">
        <f>DAY(telefony[[#This Row],[data]])</f>
        <v>13</v>
      </c>
      <c r="F889">
        <f>IF(LEN(telefony[[#This Row],[nr]])=8,1,0)</f>
        <v>1</v>
      </c>
      <c r="G889">
        <f>IF(LEN(telefony[[#This Row],[nr]])=7,1,0)</f>
        <v>0</v>
      </c>
      <c r="H889" s="9">
        <f>IF(LEN(telefony[[#This Row],[nr]])&gt;=10,1,0)</f>
        <v>0</v>
      </c>
      <c r="I889" s="9" t="s">
        <v>1754</v>
      </c>
      <c r="J889">
        <f>COUNTIF(telefony[nr],I889)</f>
        <v>1</v>
      </c>
      <c r="M889" t="str">
        <f>IF(LEN(telefony[[#This Row],[nr]])=7,telefony[[#This Row],[nr]],"")</f>
        <v/>
      </c>
      <c r="N889" t="str">
        <f>IF(LEN(telefony[[#This Row],[nr]])=8,telefony[[#This Row],[nr]],"")</f>
        <v>47855743</v>
      </c>
      <c r="V889" s="22" t="s">
        <v>1522</v>
      </c>
      <c r="W889" s="9">
        <v>0</v>
      </c>
    </row>
    <row r="890" spans="1:23" x14ac:dyDescent="0.3">
      <c r="A890" s="9" t="s">
        <v>57</v>
      </c>
      <c r="B890" s="1">
        <v>42929</v>
      </c>
      <c r="C890" s="2">
        <v>0.56581018518518522</v>
      </c>
      <c r="D890" s="2">
        <v>0.57694444444444448</v>
      </c>
      <c r="E890">
        <f>DAY(telefony[[#This Row],[data]])</f>
        <v>13</v>
      </c>
      <c r="F890">
        <f>IF(LEN(telefony[[#This Row],[nr]])=8,1,0)</f>
        <v>0</v>
      </c>
      <c r="G890">
        <f>IF(LEN(telefony[[#This Row],[nr]])=7,1,0)</f>
        <v>1</v>
      </c>
      <c r="H890" s="9">
        <f>IF(LEN(telefony[[#This Row],[nr]])&gt;=10,1,0)</f>
        <v>0</v>
      </c>
      <c r="I890" s="9" t="s">
        <v>948</v>
      </c>
      <c r="J890">
        <f>COUNTIF(telefony[nr],I890)</f>
        <v>1</v>
      </c>
      <c r="M890" t="str">
        <f>IF(LEN(telefony[[#This Row],[nr]])=7,telefony[[#This Row],[nr]],"")</f>
        <v>3095218</v>
      </c>
      <c r="N890" t="str">
        <f>IF(LEN(telefony[[#This Row],[nr]])=8,telefony[[#This Row],[nr]],"")</f>
        <v/>
      </c>
      <c r="V890" s="22" t="s">
        <v>1244</v>
      </c>
      <c r="W890" s="9">
        <v>0</v>
      </c>
    </row>
    <row r="891" spans="1:23" x14ac:dyDescent="0.3">
      <c r="A891" s="9" t="s">
        <v>759</v>
      </c>
      <c r="B891" s="1">
        <v>42929</v>
      </c>
      <c r="C891" s="2">
        <v>0.57054398148148144</v>
      </c>
      <c r="D891" s="2">
        <v>0.57388888888888889</v>
      </c>
      <c r="E891">
        <f>DAY(telefony[[#This Row],[data]])</f>
        <v>13</v>
      </c>
      <c r="F891">
        <f>IF(LEN(telefony[[#This Row],[nr]])=8,1,0)</f>
        <v>0</v>
      </c>
      <c r="G891">
        <f>IF(LEN(telefony[[#This Row],[nr]])=7,1,0)</f>
        <v>1</v>
      </c>
      <c r="H891" s="9">
        <f>IF(LEN(telefony[[#This Row],[nr]])&gt;=10,1,0)</f>
        <v>0</v>
      </c>
      <c r="I891" s="9" t="s">
        <v>1801</v>
      </c>
      <c r="J891">
        <f>COUNTIF(telefony[nr],I891)</f>
        <v>1</v>
      </c>
      <c r="M891" t="str">
        <f>IF(LEN(telefony[[#This Row],[nr]])=7,telefony[[#This Row],[nr]],"")</f>
        <v>7933399</v>
      </c>
      <c r="N891" t="str">
        <f>IF(LEN(telefony[[#This Row],[nr]])=8,telefony[[#This Row],[nr]],"")</f>
        <v/>
      </c>
      <c r="V891" s="22" t="s">
        <v>615</v>
      </c>
      <c r="W891" s="9">
        <v>0</v>
      </c>
    </row>
    <row r="892" spans="1:23" x14ac:dyDescent="0.3">
      <c r="A892" s="9" t="s">
        <v>760</v>
      </c>
      <c r="B892" s="1">
        <v>42929</v>
      </c>
      <c r="C892" s="2">
        <v>0.57287037037037036</v>
      </c>
      <c r="D892" s="2">
        <v>0.57663194444444443</v>
      </c>
      <c r="E892">
        <f>DAY(telefony[[#This Row],[data]])</f>
        <v>13</v>
      </c>
      <c r="F892">
        <f>IF(LEN(telefony[[#This Row],[nr]])=8,1,0)</f>
        <v>1</v>
      </c>
      <c r="G892">
        <f>IF(LEN(telefony[[#This Row],[nr]])=7,1,0)</f>
        <v>0</v>
      </c>
      <c r="H892" s="9">
        <f>IF(LEN(telefony[[#This Row],[nr]])&gt;=10,1,0)</f>
        <v>0</v>
      </c>
      <c r="I892" s="9" t="s">
        <v>1028</v>
      </c>
      <c r="J892">
        <f>COUNTIF(telefony[nr],I892)</f>
        <v>1</v>
      </c>
      <c r="M892" t="str">
        <f>IF(LEN(telefony[[#This Row],[nr]])=7,telefony[[#This Row],[nr]],"")</f>
        <v/>
      </c>
      <c r="N892" t="str">
        <f>IF(LEN(telefony[[#This Row],[nr]])=8,telefony[[#This Row],[nr]],"")</f>
        <v>54821549</v>
      </c>
      <c r="V892" s="22" t="s">
        <v>1025</v>
      </c>
      <c r="W892" s="9">
        <v>0</v>
      </c>
    </row>
    <row r="893" spans="1:23" x14ac:dyDescent="0.3">
      <c r="A893" s="9" t="s">
        <v>761</v>
      </c>
      <c r="B893" s="1">
        <v>42929</v>
      </c>
      <c r="C893" s="2">
        <v>0.57331018518518517</v>
      </c>
      <c r="D893" s="2">
        <v>0.57547453703703699</v>
      </c>
      <c r="E893">
        <f>DAY(telefony[[#This Row],[data]])</f>
        <v>13</v>
      </c>
      <c r="F893">
        <f>IF(LEN(telefony[[#This Row],[nr]])=8,1,0)</f>
        <v>1</v>
      </c>
      <c r="G893">
        <f>IF(LEN(telefony[[#This Row],[nr]])=7,1,0)</f>
        <v>0</v>
      </c>
      <c r="H893" s="9">
        <f>IF(LEN(telefony[[#This Row],[nr]])&gt;=10,1,0)</f>
        <v>0</v>
      </c>
      <c r="I893" s="9" t="s">
        <v>1342</v>
      </c>
      <c r="J893">
        <f>COUNTIF(telefony[nr],I893)</f>
        <v>1</v>
      </c>
      <c r="M893" t="str">
        <f>IF(LEN(telefony[[#This Row],[nr]])=7,telefony[[#This Row],[nr]],"")</f>
        <v/>
      </c>
      <c r="N893" t="str">
        <f>IF(LEN(telefony[[#This Row],[nr]])=8,telefony[[#This Row],[nr]],"")</f>
        <v>14919021</v>
      </c>
      <c r="V893" s="22" t="s">
        <v>1272</v>
      </c>
      <c r="W893" s="9">
        <v>0</v>
      </c>
    </row>
    <row r="894" spans="1:23" x14ac:dyDescent="0.3">
      <c r="A894" s="9" t="s">
        <v>762</v>
      </c>
      <c r="B894" s="1">
        <v>42929</v>
      </c>
      <c r="C894" s="2">
        <v>0.57648148148148148</v>
      </c>
      <c r="D894" s="2">
        <v>0.57916666666666672</v>
      </c>
      <c r="E894">
        <f>DAY(telefony[[#This Row],[data]])</f>
        <v>13</v>
      </c>
      <c r="F894">
        <f>IF(LEN(telefony[[#This Row],[nr]])=8,1,0)</f>
        <v>0</v>
      </c>
      <c r="G894">
        <f>IF(LEN(telefony[[#This Row],[nr]])=7,1,0)</f>
        <v>1</v>
      </c>
      <c r="H894" s="9">
        <f>IF(LEN(telefony[[#This Row],[nr]])&gt;=10,1,0)</f>
        <v>0</v>
      </c>
      <c r="I894" s="9" t="s">
        <v>190</v>
      </c>
      <c r="J894">
        <f>COUNTIF(telefony[nr],I894)</f>
        <v>1</v>
      </c>
      <c r="M894" t="str">
        <f>IF(LEN(telefony[[#This Row],[nr]])=7,telefony[[#This Row],[nr]],"")</f>
        <v>9175377</v>
      </c>
      <c r="N894" t="str">
        <f>IF(LEN(telefony[[#This Row],[nr]])=8,telefony[[#This Row],[nr]],"")</f>
        <v/>
      </c>
      <c r="V894" s="22" t="s">
        <v>601</v>
      </c>
      <c r="W894" s="9">
        <v>0</v>
      </c>
    </row>
    <row r="895" spans="1:23" x14ac:dyDescent="0.3">
      <c r="A895" s="9" t="s">
        <v>763</v>
      </c>
      <c r="B895" s="1">
        <v>42929</v>
      </c>
      <c r="C895" s="2">
        <v>0.58067129629629632</v>
      </c>
      <c r="D895" s="2">
        <v>0.59149305555555554</v>
      </c>
      <c r="E895">
        <f>DAY(telefony[[#This Row],[data]])</f>
        <v>13</v>
      </c>
      <c r="F895">
        <f>IF(LEN(telefony[[#This Row],[nr]])=8,1,0)</f>
        <v>0</v>
      </c>
      <c r="G895">
        <f>IF(LEN(telefony[[#This Row],[nr]])=7,1,0)</f>
        <v>1</v>
      </c>
      <c r="H895" s="9">
        <f>IF(LEN(telefony[[#This Row],[nr]])&gt;=10,1,0)</f>
        <v>0</v>
      </c>
      <c r="I895" s="9" t="s">
        <v>1684</v>
      </c>
      <c r="J895">
        <f>COUNTIF(telefony[nr],I895)</f>
        <v>1</v>
      </c>
      <c r="M895" t="str">
        <f>IF(LEN(telefony[[#This Row],[nr]])=7,telefony[[#This Row],[nr]],"")</f>
        <v>3656681</v>
      </c>
      <c r="N895" t="str">
        <f>IF(LEN(telefony[[#This Row],[nr]])=8,telefony[[#This Row],[nr]],"")</f>
        <v/>
      </c>
      <c r="V895" s="22" t="s">
        <v>675</v>
      </c>
      <c r="W895" s="9">
        <v>0</v>
      </c>
    </row>
    <row r="896" spans="1:23" x14ac:dyDescent="0.3">
      <c r="A896" s="9" t="s">
        <v>764</v>
      </c>
      <c r="B896" s="1">
        <v>42929</v>
      </c>
      <c r="C896" s="2">
        <v>0.58644675925925926</v>
      </c>
      <c r="D896" s="2">
        <v>0.5978472222222222</v>
      </c>
      <c r="E896">
        <f>DAY(telefony[[#This Row],[data]])</f>
        <v>13</v>
      </c>
      <c r="F896">
        <f>IF(LEN(telefony[[#This Row],[nr]])=8,1,0)</f>
        <v>0</v>
      </c>
      <c r="G896">
        <f>IF(LEN(telefony[[#This Row],[nr]])=7,1,0)</f>
        <v>1</v>
      </c>
      <c r="H896" s="9">
        <f>IF(LEN(telefony[[#This Row],[nr]])&gt;=10,1,0)</f>
        <v>0</v>
      </c>
      <c r="I896" s="9" t="s">
        <v>1002</v>
      </c>
      <c r="J896">
        <f>COUNTIF(telefony[nr],I896)</f>
        <v>1</v>
      </c>
      <c r="M896" t="str">
        <f>IF(LEN(telefony[[#This Row],[nr]])=7,telefony[[#This Row],[nr]],"")</f>
        <v>5741700</v>
      </c>
      <c r="N896" t="str">
        <f>IF(LEN(telefony[[#This Row],[nr]])=8,telefony[[#This Row],[nr]],"")</f>
        <v/>
      </c>
      <c r="V896" s="22" t="s">
        <v>90</v>
      </c>
      <c r="W896" s="9">
        <v>0</v>
      </c>
    </row>
    <row r="897" spans="1:23" x14ac:dyDescent="0.3">
      <c r="A897" s="9" t="s">
        <v>765</v>
      </c>
      <c r="B897" s="1">
        <v>42929</v>
      </c>
      <c r="C897" s="2">
        <v>0.59179398148148143</v>
      </c>
      <c r="D897" s="2">
        <v>0.60054398148148147</v>
      </c>
      <c r="E897">
        <f>DAY(telefony[[#This Row],[data]])</f>
        <v>13</v>
      </c>
      <c r="F897">
        <f>IF(LEN(telefony[[#This Row],[nr]])=8,1,0)</f>
        <v>1</v>
      </c>
      <c r="G897">
        <f>IF(LEN(telefony[[#This Row],[nr]])=7,1,0)</f>
        <v>0</v>
      </c>
      <c r="H897" s="9">
        <f>IF(LEN(telefony[[#This Row],[nr]])&gt;=10,1,0)</f>
        <v>0</v>
      </c>
      <c r="I897" s="9" t="s">
        <v>1075</v>
      </c>
      <c r="J897">
        <f>COUNTIF(telefony[nr],I897)</f>
        <v>1</v>
      </c>
      <c r="M897" t="str">
        <f>IF(LEN(telefony[[#This Row],[nr]])=7,telefony[[#This Row],[nr]],"")</f>
        <v/>
      </c>
      <c r="N897" t="str">
        <f>IF(LEN(telefony[[#This Row],[nr]])=8,telefony[[#This Row],[nr]],"")</f>
        <v>18816694</v>
      </c>
      <c r="V897" s="22" t="s">
        <v>1190</v>
      </c>
      <c r="W897" s="9">
        <v>0</v>
      </c>
    </row>
    <row r="898" spans="1:23" x14ac:dyDescent="0.3">
      <c r="A898" s="9" t="s">
        <v>766</v>
      </c>
      <c r="B898" s="1">
        <v>42929</v>
      </c>
      <c r="C898" s="2">
        <v>0.59266203703703701</v>
      </c>
      <c r="D898" s="2">
        <v>0.59672453703703698</v>
      </c>
      <c r="E898">
        <f>DAY(telefony[[#This Row],[data]])</f>
        <v>13</v>
      </c>
      <c r="F898">
        <f>IF(LEN(telefony[[#This Row],[nr]])=8,1,0)</f>
        <v>0</v>
      </c>
      <c r="G898">
        <f>IF(LEN(telefony[[#This Row],[nr]])=7,1,0)</f>
        <v>1</v>
      </c>
      <c r="H898" s="9">
        <f>IF(LEN(telefony[[#This Row],[nr]])&gt;=10,1,0)</f>
        <v>0</v>
      </c>
      <c r="I898" s="9" t="s">
        <v>560</v>
      </c>
      <c r="J898">
        <f>COUNTIF(telefony[nr],I898)</f>
        <v>1</v>
      </c>
      <c r="M898" t="str">
        <f>IF(LEN(telefony[[#This Row],[nr]])=7,telefony[[#This Row],[nr]],"")</f>
        <v>6177366</v>
      </c>
      <c r="N898" t="str">
        <f>IF(LEN(telefony[[#This Row],[nr]])=8,telefony[[#This Row],[nr]],"")</f>
        <v/>
      </c>
      <c r="V898" s="22" t="s">
        <v>830</v>
      </c>
      <c r="W898" s="9">
        <v>0</v>
      </c>
    </row>
    <row r="899" spans="1:23" x14ac:dyDescent="0.3">
      <c r="A899" s="9" t="s">
        <v>767</v>
      </c>
      <c r="B899" s="1">
        <v>42929</v>
      </c>
      <c r="C899" s="2">
        <v>0.59437499999999999</v>
      </c>
      <c r="D899" s="2">
        <v>0.60349537037037038</v>
      </c>
      <c r="E899">
        <f>DAY(telefony[[#This Row],[data]])</f>
        <v>13</v>
      </c>
      <c r="F899">
        <f>IF(LEN(telefony[[#This Row],[nr]])=8,1,0)</f>
        <v>0</v>
      </c>
      <c r="G899">
        <f>IF(LEN(telefony[[#This Row],[nr]])=7,1,0)</f>
        <v>1</v>
      </c>
      <c r="H899" s="9">
        <f>IF(LEN(telefony[[#This Row],[nr]])&gt;=10,1,0)</f>
        <v>0</v>
      </c>
      <c r="I899" s="9" t="s">
        <v>1605</v>
      </c>
      <c r="J899">
        <f>COUNTIF(telefony[nr],I899)</f>
        <v>1</v>
      </c>
      <c r="M899" t="str">
        <f>IF(LEN(telefony[[#This Row],[nr]])=7,telefony[[#This Row],[nr]],"")</f>
        <v>4221160</v>
      </c>
      <c r="N899" t="str">
        <f>IF(LEN(telefony[[#This Row],[nr]])=8,telefony[[#This Row],[nr]],"")</f>
        <v/>
      </c>
      <c r="V899" s="22" t="s">
        <v>1115</v>
      </c>
      <c r="W899" s="9">
        <v>0</v>
      </c>
    </row>
    <row r="900" spans="1:23" x14ac:dyDescent="0.3">
      <c r="A900" s="9" t="s">
        <v>768</v>
      </c>
      <c r="B900" s="1">
        <v>42929</v>
      </c>
      <c r="C900" s="2">
        <v>0.59745370370370365</v>
      </c>
      <c r="D900" s="2">
        <v>0.607025462962963</v>
      </c>
      <c r="E900">
        <f>DAY(telefony[[#This Row],[data]])</f>
        <v>13</v>
      </c>
      <c r="F900">
        <f>IF(LEN(telefony[[#This Row],[nr]])=8,1,0)</f>
        <v>0</v>
      </c>
      <c r="G900">
        <f>IF(LEN(telefony[[#This Row],[nr]])=7,1,0)</f>
        <v>1</v>
      </c>
      <c r="H900" s="9">
        <f>IF(LEN(telefony[[#This Row],[nr]])&gt;=10,1,0)</f>
        <v>0</v>
      </c>
      <c r="I900" s="9" t="s">
        <v>854</v>
      </c>
      <c r="J900">
        <f>COUNTIF(telefony[nr],I900)</f>
        <v>1</v>
      </c>
      <c r="M900" t="str">
        <f>IF(LEN(telefony[[#This Row],[nr]])=7,telefony[[#This Row],[nr]],"")</f>
        <v>9339774</v>
      </c>
      <c r="N900" t="str">
        <f>IF(LEN(telefony[[#This Row],[nr]])=8,telefony[[#This Row],[nr]],"")</f>
        <v/>
      </c>
      <c r="V900" s="22" t="s">
        <v>756</v>
      </c>
      <c r="W900" s="9">
        <v>0</v>
      </c>
    </row>
    <row r="901" spans="1:23" x14ac:dyDescent="0.3">
      <c r="A901" s="9" t="s">
        <v>769</v>
      </c>
      <c r="B901" s="1">
        <v>42929</v>
      </c>
      <c r="C901" s="2">
        <v>0.60008101851851847</v>
      </c>
      <c r="D901" s="2">
        <v>0.60182870370370367</v>
      </c>
      <c r="E901">
        <f>DAY(telefony[[#This Row],[data]])</f>
        <v>13</v>
      </c>
      <c r="F901">
        <f>IF(LEN(telefony[[#This Row],[nr]])=8,1,0)</f>
        <v>1</v>
      </c>
      <c r="G901">
        <f>IF(LEN(telefony[[#This Row],[nr]])=7,1,0)</f>
        <v>0</v>
      </c>
      <c r="H901" s="9">
        <f>IF(LEN(telefony[[#This Row],[nr]])&gt;=10,1,0)</f>
        <v>0</v>
      </c>
      <c r="I901" s="9" t="s">
        <v>1203</v>
      </c>
      <c r="J901">
        <f>COUNTIF(telefony[nr],I901)</f>
        <v>1</v>
      </c>
      <c r="M901" t="str">
        <f>IF(LEN(telefony[[#This Row],[nr]])=7,telefony[[#This Row],[nr]],"")</f>
        <v/>
      </c>
      <c r="N901" t="str">
        <f>IF(LEN(telefony[[#This Row],[nr]])=8,telefony[[#This Row],[nr]],"")</f>
        <v>46255010</v>
      </c>
      <c r="V901" s="22" t="s">
        <v>869</v>
      </c>
      <c r="W901" s="9">
        <v>0</v>
      </c>
    </row>
    <row r="902" spans="1:23" x14ac:dyDescent="0.3">
      <c r="A902" s="9" t="s">
        <v>770</v>
      </c>
      <c r="B902" s="1">
        <v>42929</v>
      </c>
      <c r="C902" s="2">
        <v>0.60311342592592587</v>
      </c>
      <c r="D902" s="2">
        <v>0.61048611111111106</v>
      </c>
      <c r="E902">
        <f>DAY(telefony[[#This Row],[data]])</f>
        <v>13</v>
      </c>
      <c r="F902">
        <f>IF(LEN(telefony[[#This Row],[nr]])=8,1,0)</f>
        <v>1</v>
      </c>
      <c r="G902">
        <f>IF(LEN(telefony[[#This Row],[nr]])=7,1,0)</f>
        <v>0</v>
      </c>
      <c r="H902" s="9">
        <f>IF(LEN(telefony[[#This Row],[nr]])&gt;=10,1,0)</f>
        <v>0</v>
      </c>
      <c r="I902" s="9" t="s">
        <v>716</v>
      </c>
      <c r="J902">
        <f>COUNTIF(telefony[nr],I902)</f>
        <v>1</v>
      </c>
      <c r="M902" t="str">
        <f>IF(LEN(telefony[[#This Row],[nr]])=7,telefony[[#This Row],[nr]],"")</f>
        <v/>
      </c>
      <c r="N902" t="str">
        <f>IF(LEN(telefony[[#This Row],[nr]])=8,telefony[[#This Row],[nr]],"")</f>
        <v>91208799</v>
      </c>
      <c r="V902" s="22" t="s">
        <v>1388</v>
      </c>
      <c r="W902" s="9">
        <v>0</v>
      </c>
    </row>
    <row r="903" spans="1:23" x14ac:dyDescent="0.3">
      <c r="A903" s="9" t="s">
        <v>771</v>
      </c>
      <c r="B903" s="1">
        <v>42929</v>
      </c>
      <c r="C903" s="2">
        <v>0.60773148148148148</v>
      </c>
      <c r="D903" s="2">
        <v>0.60799768518518515</v>
      </c>
      <c r="E903">
        <f>DAY(telefony[[#This Row],[data]])</f>
        <v>13</v>
      </c>
      <c r="F903">
        <f>IF(LEN(telefony[[#This Row],[nr]])=8,1,0)</f>
        <v>0</v>
      </c>
      <c r="G903">
        <f>IF(LEN(telefony[[#This Row],[nr]])=7,1,0)</f>
        <v>1</v>
      </c>
      <c r="H903" s="9">
        <f>IF(LEN(telefony[[#This Row],[nr]])&gt;=10,1,0)</f>
        <v>0</v>
      </c>
      <c r="I903" s="9" t="s">
        <v>434</v>
      </c>
      <c r="J903">
        <f>COUNTIF(telefony[nr],I903)</f>
        <v>1</v>
      </c>
      <c r="M903" t="str">
        <f>IF(LEN(telefony[[#This Row],[nr]])=7,telefony[[#This Row],[nr]],"")</f>
        <v>7211782</v>
      </c>
      <c r="N903" t="str">
        <f>IF(LEN(telefony[[#This Row],[nr]])=8,telefony[[#This Row],[nr]],"")</f>
        <v/>
      </c>
      <c r="V903" s="22" t="s">
        <v>1156</v>
      </c>
      <c r="W903" s="9">
        <v>0</v>
      </c>
    </row>
    <row r="904" spans="1:23" x14ac:dyDescent="0.3">
      <c r="A904" s="9" t="s">
        <v>772</v>
      </c>
      <c r="B904" s="1">
        <v>42929</v>
      </c>
      <c r="C904" s="2">
        <v>0.61346064814814816</v>
      </c>
      <c r="D904" s="2">
        <v>0.62468749999999995</v>
      </c>
      <c r="E904">
        <f>DAY(telefony[[#This Row],[data]])</f>
        <v>13</v>
      </c>
      <c r="F904">
        <f>IF(LEN(telefony[[#This Row],[nr]])=8,1,0)</f>
        <v>0</v>
      </c>
      <c r="G904">
        <f>IF(LEN(telefony[[#This Row],[nr]])=7,1,0)</f>
        <v>1</v>
      </c>
      <c r="H904" s="9">
        <f>IF(LEN(telefony[[#This Row],[nr]])&gt;=10,1,0)</f>
        <v>0</v>
      </c>
      <c r="I904" s="9" t="s">
        <v>1719</v>
      </c>
      <c r="J904">
        <f>COUNTIF(telefony[nr],I904)</f>
        <v>1</v>
      </c>
      <c r="M904" t="str">
        <f>IF(LEN(telefony[[#This Row],[nr]])=7,telefony[[#This Row],[nr]],"")</f>
        <v>3429335</v>
      </c>
      <c r="N904" t="str">
        <f>IF(LEN(telefony[[#This Row],[nr]])=8,telefony[[#This Row],[nr]],"")</f>
        <v/>
      </c>
      <c r="V904" s="22" t="s">
        <v>1161</v>
      </c>
      <c r="W904" s="9">
        <v>0</v>
      </c>
    </row>
    <row r="905" spans="1:23" x14ac:dyDescent="0.3">
      <c r="A905" s="9" t="s">
        <v>773</v>
      </c>
      <c r="B905" s="1">
        <v>42929</v>
      </c>
      <c r="C905" s="2">
        <v>0.61614583333333328</v>
      </c>
      <c r="D905" s="2">
        <v>0.62736111111111115</v>
      </c>
      <c r="E905">
        <f>DAY(telefony[[#This Row],[data]])</f>
        <v>13</v>
      </c>
      <c r="F905">
        <f>IF(LEN(telefony[[#This Row],[nr]])=8,1,0)</f>
        <v>0</v>
      </c>
      <c r="G905">
        <f>IF(LEN(telefony[[#This Row],[nr]])=7,1,0)</f>
        <v>1</v>
      </c>
      <c r="H905" s="9">
        <f>IF(LEN(telefony[[#This Row],[nr]])&gt;=10,1,0)</f>
        <v>0</v>
      </c>
      <c r="I905" s="9" t="s">
        <v>1526</v>
      </c>
      <c r="J905">
        <f>COUNTIF(telefony[nr],I905)</f>
        <v>1</v>
      </c>
      <c r="M905" t="str">
        <f>IF(LEN(telefony[[#This Row],[nr]])=7,telefony[[#This Row],[nr]],"")</f>
        <v>3206241</v>
      </c>
      <c r="N905" t="str">
        <f>IF(LEN(telefony[[#This Row],[nr]])=8,telefony[[#This Row],[nr]],"")</f>
        <v/>
      </c>
      <c r="V905" s="22" t="s">
        <v>228</v>
      </c>
      <c r="W905" s="9">
        <v>0</v>
      </c>
    </row>
    <row r="906" spans="1:23" x14ac:dyDescent="0.3">
      <c r="A906" s="9" t="s">
        <v>774</v>
      </c>
      <c r="B906" s="1">
        <v>42929</v>
      </c>
      <c r="C906" s="2">
        <v>0.61686342592592591</v>
      </c>
      <c r="D906" s="2">
        <v>0.61760416666666662</v>
      </c>
      <c r="E906">
        <f>DAY(telefony[[#This Row],[data]])</f>
        <v>13</v>
      </c>
      <c r="F906">
        <f>IF(LEN(telefony[[#This Row],[nr]])=8,1,0)</f>
        <v>0</v>
      </c>
      <c r="G906">
        <f>IF(LEN(telefony[[#This Row],[nr]])=7,1,0)</f>
        <v>1</v>
      </c>
      <c r="H906" s="9">
        <f>IF(LEN(telefony[[#This Row],[nr]])&gt;=10,1,0)</f>
        <v>0</v>
      </c>
      <c r="I906" s="9" t="s">
        <v>246</v>
      </c>
      <c r="J906">
        <f>COUNTIF(telefony[nr],I906)</f>
        <v>1</v>
      </c>
      <c r="M906" t="str">
        <f>IF(LEN(telefony[[#This Row],[nr]])=7,telefony[[#This Row],[nr]],"")</f>
        <v>8750670</v>
      </c>
      <c r="N906" t="str">
        <f>IF(LEN(telefony[[#This Row],[nr]])=8,telefony[[#This Row],[nr]],"")</f>
        <v/>
      </c>
      <c r="V906" s="22" t="s">
        <v>1663</v>
      </c>
      <c r="W906" s="9">
        <v>0</v>
      </c>
    </row>
    <row r="907" spans="1:23" x14ac:dyDescent="0.3">
      <c r="A907" s="9" t="s">
        <v>775</v>
      </c>
      <c r="B907" s="1">
        <v>42929</v>
      </c>
      <c r="C907" s="2">
        <v>0.62046296296296299</v>
      </c>
      <c r="D907" s="2">
        <v>0.62071759259259263</v>
      </c>
      <c r="E907">
        <f>DAY(telefony[[#This Row],[data]])</f>
        <v>13</v>
      </c>
      <c r="F907">
        <f>IF(LEN(telefony[[#This Row],[nr]])=8,1,0)</f>
        <v>0</v>
      </c>
      <c r="G907">
        <f>IF(LEN(telefony[[#This Row],[nr]])=7,1,0)</f>
        <v>1</v>
      </c>
      <c r="H907" s="9">
        <f>IF(LEN(telefony[[#This Row],[nr]])&gt;=10,1,0)</f>
        <v>0</v>
      </c>
      <c r="I907" s="9" t="s">
        <v>1140</v>
      </c>
      <c r="J907">
        <f>COUNTIF(telefony[nr],I907)</f>
        <v>1</v>
      </c>
      <c r="M907" t="str">
        <f>IF(LEN(telefony[[#This Row],[nr]])=7,telefony[[#This Row],[nr]],"")</f>
        <v>7792679</v>
      </c>
      <c r="N907" t="str">
        <f>IF(LEN(telefony[[#This Row],[nr]])=8,telefony[[#This Row],[nr]],"")</f>
        <v/>
      </c>
      <c r="V907" s="22" t="s">
        <v>1073</v>
      </c>
      <c r="W907" s="9">
        <v>0</v>
      </c>
    </row>
    <row r="908" spans="1:23" x14ac:dyDescent="0.3">
      <c r="A908" s="9" t="s">
        <v>776</v>
      </c>
      <c r="B908" s="1">
        <v>42929</v>
      </c>
      <c r="C908" s="2">
        <v>0.62178240740740742</v>
      </c>
      <c r="D908" s="2">
        <v>0.62540509259259258</v>
      </c>
      <c r="E908">
        <f>DAY(telefony[[#This Row],[data]])</f>
        <v>13</v>
      </c>
      <c r="F908">
        <f>IF(LEN(telefony[[#This Row],[nr]])=8,1,0)</f>
        <v>0</v>
      </c>
      <c r="G908">
        <f>IF(LEN(telefony[[#This Row],[nr]])=7,1,0)</f>
        <v>1</v>
      </c>
      <c r="H908" s="9">
        <f>IF(LEN(telefony[[#This Row],[nr]])&gt;=10,1,0)</f>
        <v>0</v>
      </c>
      <c r="I908" s="9" t="s">
        <v>1759</v>
      </c>
      <c r="J908">
        <f>COUNTIF(telefony[nr],I908)</f>
        <v>1</v>
      </c>
      <c r="M908" t="str">
        <f>IF(LEN(telefony[[#This Row],[nr]])=7,telefony[[#This Row],[nr]],"")</f>
        <v>9287211</v>
      </c>
      <c r="N908" t="str">
        <f>IF(LEN(telefony[[#This Row],[nr]])=8,telefony[[#This Row],[nr]],"")</f>
        <v/>
      </c>
      <c r="V908" s="22" t="s">
        <v>1823</v>
      </c>
      <c r="W908" s="9">
        <v>0</v>
      </c>
    </row>
    <row r="909" spans="1:23" x14ac:dyDescent="0.3">
      <c r="A909" s="9" t="s">
        <v>777</v>
      </c>
      <c r="B909" s="1">
        <v>42929</v>
      </c>
      <c r="C909" s="2">
        <v>0.62749999999999995</v>
      </c>
      <c r="D909" s="2">
        <v>0.63146990740740738</v>
      </c>
      <c r="E909">
        <f>DAY(telefony[[#This Row],[data]])</f>
        <v>13</v>
      </c>
      <c r="F909">
        <f>IF(LEN(telefony[[#This Row],[nr]])=8,1,0)</f>
        <v>0</v>
      </c>
      <c r="G909">
        <f>IF(LEN(telefony[[#This Row],[nr]])=7,1,0)</f>
        <v>1</v>
      </c>
      <c r="H909" s="9">
        <f>IF(LEN(telefony[[#This Row],[nr]])&gt;=10,1,0)</f>
        <v>0</v>
      </c>
      <c r="I909" s="9" t="s">
        <v>769</v>
      </c>
      <c r="J909">
        <f>COUNTIF(telefony[nr],I909)</f>
        <v>1</v>
      </c>
      <c r="M909" t="str">
        <f>IF(LEN(telefony[[#This Row],[nr]])=7,telefony[[#This Row],[nr]],"")</f>
        <v>1997542</v>
      </c>
      <c r="N909" t="str">
        <f>IF(LEN(telefony[[#This Row],[nr]])=8,telefony[[#This Row],[nr]],"")</f>
        <v/>
      </c>
      <c r="V909" s="22" t="s">
        <v>1319</v>
      </c>
      <c r="W909" s="9">
        <v>0</v>
      </c>
    </row>
    <row r="910" spans="1:23" x14ac:dyDescent="0.3">
      <c r="A910" s="9" t="s">
        <v>778</v>
      </c>
      <c r="B910" s="1">
        <v>42930</v>
      </c>
      <c r="C910" s="2">
        <v>0.33658564814814818</v>
      </c>
      <c r="D910" s="2">
        <v>0.34384259259259259</v>
      </c>
      <c r="E910">
        <f>DAY(telefony[[#This Row],[data]])</f>
        <v>14</v>
      </c>
      <c r="F910">
        <f>IF(LEN(telefony[[#This Row],[nr]])=8,1,0)</f>
        <v>0</v>
      </c>
      <c r="G910">
        <f>IF(LEN(telefony[[#This Row],[nr]])=7,1,0)</f>
        <v>1</v>
      </c>
      <c r="H910" s="9">
        <f>IF(LEN(telefony[[#This Row],[nr]])&gt;=10,1,0)</f>
        <v>0</v>
      </c>
      <c r="I910" s="9" t="s">
        <v>467</v>
      </c>
      <c r="J910">
        <f>COUNTIF(telefony[nr],I910)</f>
        <v>1</v>
      </c>
      <c r="M910" t="str">
        <f>IF(LEN(telefony[[#This Row],[nr]])=7,telefony[[#This Row],[nr]],"")</f>
        <v>3558582</v>
      </c>
      <c r="N910" t="str">
        <f>IF(LEN(telefony[[#This Row],[nr]])=8,telefony[[#This Row],[nr]],"")</f>
        <v/>
      </c>
      <c r="V910" s="22" t="s">
        <v>731</v>
      </c>
      <c r="W910" s="9">
        <v>0</v>
      </c>
    </row>
    <row r="911" spans="1:23" x14ac:dyDescent="0.3">
      <c r="A911" s="9" t="s">
        <v>779</v>
      </c>
      <c r="B911" s="1">
        <v>42930</v>
      </c>
      <c r="C911" s="2">
        <v>0.3369212962962963</v>
      </c>
      <c r="D911" s="2">
        <v>0.34468749999999998</v>
      </c>
      <c r="E911">
        <f>DAY(telefony[[#This Row],[data]])</f>
        <v>14</v>
      </c>
      <c r="F911">
        <f>IF(LEN(telefony[[#This Row],[nr]])=8,1,0)</f>
        <v>1</v>
      </c>
      <c r="G911">
        <f>IF(LEN(telefony[[#This Row],[nr]])=7,1,0)</f>
        <v>0</v>
      </c>
      <c r="H911" s="9">
        <f>IF(LEN(telefony[[#This Row],[nr]])&gt;=10,1,0)</f>
        <v>0</v>
      </c>
      <c r="I911" s="9" t="s">
        <v>1688</v>
      </c>
      <c r="J911">
        <f>COUNTIF(telefony[nr],I911)</f>
        <v>1</v>
      </c>
      <c r="M911" t="str">
        <f>IF(LEN(telefony[[#This Row],[nr]])=7,telefony[[#This Row],[nr]],"")</f>
        <v/>
      </c>
      <c r="N911" t="str">
        <f>IF(LEN(telefony[[#This Row],[nr]])=8,telefony[[#This Row],[nr]],"")</f>
        <v>25240352</v>
      </c>
      <c r="V911" s="22" t="s">
        <v>574</v>
      </c>
      <c r="W911" s="9">
        <v>0</v>
      </c>
    </row>
    <row r="912" spans="1:23" x14ac:dyDescent="0.3">
      <c r="A912" s="9" t="s">
        <v>780</v>
      </c>
      <c r="B912" s="1">
        <v>42930</v>
      </c>
      <c r="C912" s="2">
        <v>0.33802083333333333</v>
      </c>
      <c r="D912" s="2">
        <v>0.34233796296296298</v>
      </c>
      <c r="E912">
        <f>DAY(telefony[[#This Row],[data]])</f>
        <v>14</v>
      </c>
      <c r="F912">
        <f>IF(LEN(telefony[[#This Row],[nr]])=8,1,0)</f>
        <v>0</v>
      </c>
      <c r="G912">
        <f>IF(LEN(telefony[[#This Row],[nr]])=7,1,0)</f>
        <v>1</v>
      </c>
      <c r="H912" s="9">
        <f>IF(LEN(telefony[[#This Row],[nr]])&gt;=10,1,0)</f>
        <v>0</v>
      </c>
      <c r="I912" s="9" t="s">
        <v>1270</v>
      </c>
      <c r="J912">
        <f>COUNTIF(telefony[nr],I912)</f>
        <v>1</v>
      </c>
      <c r="M912" t="str">
        <f>IF(LEN(telefony[[#This Row],[nr]])=7,telefony[[#This Row],[nr]],"")</f>
        <v>5829504</v>
      </c>
      <c r="N912" t="str">
        <f>IF(LEN(telefony[[#This Row],[nr]])=8,telefony[[#This Row],[nr]],"")</f>
        <v/>
      </c>
      <c r="V912" s="22" t="s">
        <v>375</v>
      </c>
      <c r="W912" s="9">
        <v>0</v>
      </c>
    </row>
    <row r="913" spans="1:23" x14ac:dyDescent="0.3">
      <c r="A913" s="9" t="s">
        <v>781</v>
      </c>
      <c r="B913" s="1">
        <v>42930</v>
      </c>
      <c r="C913" s="2">
        <v>0.34062500000000001</v>
      </c>
      <c r="D913" s="2">
        <v>0.34333333333333332</v>
      </c>
      <c r="E913">
        <f>DAY(telefony[[#This Row],[data]])</f>
        <v>14</v>
      </c>
      <c r="F913">
        <f>IF(LEN(telefony[[#This Row],[nr]])=8,1,0)</f>
        <v>1</v>
      </c>
      <c r="G913">
        <f>IF(LEN(telefony[[#This Row],[nr]])=7,1,0)</f>
        <v>0</v>
      </c>
      <c r="H913" s="9">
        <f>IF(LEN(telefony[[#This Row],[nr]])&gt;=10,1,0)</f>
        <v>0</v>
      </c>
      <c r="I913" s="9" t="s">
        <v>980</v>
      </c>
      <c r="J913">
        <f>COUNTIF(telefony[nr],I913)</f>
        <v>1</v>
      </c>
      <c r="M913" t="str">
        <f>IF(LEN(telefony[[#This Row],[nr]])=7,telefony[[#This Row],[nr]],"")</f>
        <v/>
      </c>
      <c r="N913" t="str">
        <f>IF(LEN(telefony[[#This Row],[nr]])=8,telefony[[#This Row],[nr]],"")</f>
        <v>97317489</v>
      </c>
      <c r="V913" s="22" t="s">
        <v>530</v>
      </c>
      <c r="W913" s="9">
        <v>0</v>
      </c>
    </row>
    <row r="914" spans="1:23" x14ac:dyDescent="0.3">
      <c r="A914" s="9" t="s">
        <v>782</v>
      </c>
      <c r="B914" s="1">
        <v>42930</v>
      </c>
      <c r="C914" s="2">
        <v>0.34262731481481479</v>
      </c>
      <c r="D914" s="2">
        <v>0.34824074074074074</v>
      </c>
      <c r="E914">
        <f>DAY(telefony[[#This Row],[data]])</f>
        <v>14</v>
      </c>
      <c r="F914">
        <f>IF(LEN(telefony[[#This Row],[nr]])=8,1,0)</f>
        <v>1</v>
      </c>
      <c r="G914">
        <f>IF(LEN(telefony[[#This Row],[nr]])=7,1,0)</f>
        <v>0</v>
      </c>
      <c r="H914" s="9">
        <f>IF(LEN(telefony[[#This Row],[nr]])&gt;=10,1,0)</f>
        <v>0</v>
      </c>
      <c r="I914" s="9" t="s">
        <v>318</v>
      </c>
      <c r="J914">
        <f>COUNTIF(telefony[nr],I914)</f>
        <v>1</v>
      </c>
      <c r="M914" t="str">
        <f>IF(LEN(telefony[[#This Row],[nr]])=7,telefony[[#This Row],[nr]],"")</f>
        <v/>
      </c>
      <c r="N914" t="str">
        <f>IF(LEN(telefony[[#This Row],[nr]])=8,telefony[[#This Row],[nr]],"")</f>
        <v>53762222</v>
      </c>
      <c r="V914" s="22" t="s">
        <v>1441</v>
      </c>
      <c r="W914" s="9">
        <v>0</v>
      </c>
    </row>
    <row r="915" spans="1:23" x14ac:dyDescent="0.3">
      <c r="A915" s="9" t="s">
        <v>783</v>
      </c>
      <c r="B915" s="1">
        <v>42930</v>
      </c>
      <c r="C915" s="2">
        <v>0.34431712962962963</v>
      </c>
      <c r="D915" s="2">
        <v>0.34605324074074073</v>
      </c>
      <c r="E915">
        <f>DAY(telefony[[#This Row],[data]])</f>
        <v>14</v>
      </c>
      <c r="F915">
        <f>IF(LEN(telefony[[#This Row],[nr]])=8,1,0)</f>
        <v>0</v>
      </c>
      <c r="G915">
        <f>IF(LEN(telefony[[#This Row],[nr]])=7,1,0)</f>
        <v>1</v>
      </c>
      <c r="H915" s="9">
        <f>IF(LEN(telefony[[#This Row],[nr]])&gt;=10,1,0)</f>
        <v>0</v>
      </c>
      <c r="I915" s="9" t="s">
        <v>103</v>
      </c>
      <c r="J915">
        <f>COUNTIF(telefony[nr],I915)</f>
        <v>1</v>
      </c>
      <c r="M915" t="str">
        <f>IF(LEN(telefony[[#This Row],[nr]])=7,telefony[[#This Row],[nr]],"")</f>
        <v>3363840</v>
      </c>
      <c r="N915" t="str">
        <f>IF(LEN(telefony[[#This Row],[nr]])=8,telefony[[#This Row],[nr]],"")</f>
        <v/>
      </c>
      <c r="V915" s="22" t="s">
        <v>1805</v>
      </c>
      <c r="W915" s="9">
        <v>0</v>
      </c>
    </row>
    <row r="916" spans="1:23" x14ac:dyDescent="0.3">
      <c r="A916" s="9" t="s">
        <v>784</v>
      </c>
      <c r="B916" s="1">
        <v>42930</v>
      </c>
      <c r="C916" s="2">
        <v>0.34528935185185183</v>
      </c>
      <c r="D916" s="2">
        <v>0.3541435185185185</v>
      </c>
      <c r="E916">
        <f>DAY(telefony[[#This Row],[data]])</f>
        <v>14</v>
      </c>
      <c r="F916">
        <f>IF(LEN(telefony[[#This Row],[nr]])=8,1,0)</f>
        <v>0</v>
      </c>
      <c r="G916">
        <f>IF(LEN(telefony[[#This Row],[nr]])=7,1,0)</f>
        <v>1</v>
      </c>
      <c r="H916" s="9">
        <f>IF(LEN(telefony[[#This Row],[nr]])&gt;=10,1,0)</f>
        <v>0</v>
      </c>
      <c r="I916" s="9" t="s">
        <v>1139</v>
      </c>
      <c r="J916">
        <f>COUNTIF(telefony[nr],I916)</f>
        <v>1</v>
      </c>
      <c r="M916" t="str">
        <f>IF(LEN(telefony[[#This Row],[nr]])=7,telefony[[#This Row],[nr]],"")</f>
        <v>5542324</v>
      </c>
      <c r="N916" t="str">
        <f>IF(LEN(telefony[[#This Row],[nr]])=8,telefony[[#This Row],[nr]],"")</f>
        <v/>
      </c>
      <c r="V916" s="22" t="s">
        <v>1755</v>
      </c>
      <c r="W916" s="9">
        <v>0</v>
      </c>
    </row>
    <row r="917" spans="1:23" x14ac:dyDescent="0.3">
      <c r="A917" s="9" t="s">
        <v>785</v>
      </c>
      <c r="B917" s="1">
        <v>42930</v>
      </c>
      <c r="C917" s="2">
        <v>0.34848379629629628</v>
      </c>
      <c r="D917" s="2">
        <v>0.35927083333333332</v>
      </c>
      <c r="E917">
        <f>DAY(telefony[[#This Row],[data]])</f>
        <v>14</v>
      </c>
      <c r="F917">
        <f>IF(LEN(telefony[[#This Row],[nr]])=8,1,0)</f>
        <v>0</v>
      </c>
      <c r="G917">
        <f>IF(LEN(telefony[[#This Row],[nr]])=7,1,0)</f>
        <v>1</v>
      </c>
      <c r="H917" s="9">
        <f>IF(LEN(telefony[[#This Row],[nr]])&gt;=10,1,0)</f>
        <v>0</v>
      </c>
      <c r="I917" s="9" t="s">
        <v>388</v>
      </c>
      <c r="J917">
        <f>COUNTIF(telefony[nr],I917)</f>
        <v>1</v>
      </c>
      <c r="M917" t="str">
        <f>IF(LEN(telefony[[#This Row],[nr]])=7,telefony[[#This Row],[nr]],"")</f>
        <v>9853612</v>
      </c>
      <c r="N917" t="str">
        <f>IF(LEN(telefony[[#This Row],[nr]])=8,telefony[[#This Row],[nr]],"")</f>
        <v/>
      </c>
      <c r="V917" s="22" t="s">
        <v>864</v>
      </c>
      <c r="W917" s="9">
        <v>0</v>
      </c>
    </row>
    <row r="918" spans="1:23" x14ac:dyDescent="0.3">
      <c r="A918" s="9" t="s">
        <v>786</v>
      </c>
      <c r="B918" s="1">
        <v>42930</v>
      </c>
      <c r="C918" s="2">
        <v>0.35270833333333335</v>
      </c>
      <c r="D918" s="2">
        <v>0.36254629629629631</v>
      </c>
      <c r="E918">
        <f>DAY(telefony[[#This Row],[data]])</f>
        <v>14</v>
      </c>
      <c r="F918">
        <f>IF(LEN(telefony[[#This Row],[nr]])=8,1,0)</f>
        <v>0</v>
      </c>
      <c r="G918">
        <f>IF(LEN(telefony[[#This Row],[nr]])=7,1,0)</f>
        <v>1</v>
      </c>
      <c r="H918" s="9">
        <f>IF(LEN(telefony[[#This Row],[nr]])&gt;=10,1,0)</f>
        <v>0</v>
      </c>
      <c r="I918" s="9" t="s">
        <v>664</v>
      </c>
      <c r="J918">
        <f>COUNTIF(telefony[nr],I918)</f>
        <v>1</v>
      </c>
      <c r="M918" t="str">
        <f>IF(LEN(telefony[[#This Row],[nr]])=7,telefony[[#This Row],[nr]],"")</f>
        <v>5392799</v>
      </c>
      <c r="N918" t="str">
        <f>IF(LEN(telefony[[#This Row],[nr]])=8,telefony[[#This Row],[nr]],"")</f>
        <v/>
      </c>
      <c r="V918" s="22" t="s">
        <v>961</v>
      </c>
      <c r="W918" s="9">
        <v>0</v>
      </c>
    </row>
    <row r="919" spans="1:23" x14ac:dyDescent="0.3">
      <c r="A919" s="9" t="s">
        <v>787</v>
      </c>
      <c r="B919" s="1">
        <v>42930</v>
      </c>
      <c r="C919" s="2">
        <v>0.35497685185185185</v>
      </c>
      <c r="D919" s="2">
        <v>0.36493055555555554</v>
      </c>
      <c r="E919">
        <f>DAY(telefony[[#This Row],[data]])</f>
        <v>14</v>
      </c>
      <c r="F919">
        <f>IF(LEN(telefony[[#This Row],[nr]])=8,1,0)</f>
        <v>0</v>
      </c>
      <c r="G919">
        <f>IF(LEN(telefony[[#This Row],[nr]])=7,1,0)</f>
        <v>1</v>
      </c>
      <c r="H919" s="9">
        <f>IF(LEN(telefony[[#This Row],[nr]])&gt;=10,1,0)</f>
        <v>0</v>
      </c>
      <c r="I919" s="9" t="s">
        <v>1638</v>
      </c>
      <c r="J919">
        <f>COUNTIF(telefony[nr],I919)</f>
        <v>1</v>
      </c>
      <c r="M919" t="str">
        <f>IF(LEN(telefony[[#This Row],[nr]])=7,telefony[[#This Row],[nr]],"")</f>
        <v>1089768</v>
      </c>
      <c r="N919" t="str">
        <f>IF(LEN(telefony[[#This Row],[nr]])=8,telefony[[#This Row],[nr]],"")</f>
        <v/>
      </c>
      <c r="V919" s="22" t="s">
        <v>782</v>
      </c>
      <c r="W919" s="9">
        <v>0</v>
      </c>
    </row>
    <row r="920" spans="1:23" x14ac:dyDescent="0.3">
      <c r="A920" s="9" t="s">
        <v>788</v>
      </c>
      <c r="B920" s="1">
        <v>42930</v>
      </c>
      <c r="C920" s="2">
        <v>0.35699074074074072</v>
      </c>
      <c r="D920" s="2">
        <v>0.36554398148148148</v>
      </c>
      <c r="E920">
        <f>DAY(telefony[[#This Row],[data]])</f>
        <v>14</v>
      </c>
      <c r="F920">
        <f>IF(LEN(telefony[[#This Row],[nr]])=8,1,0)</f>
        <v>0</v>
      </c>
      <c r="G920">
        <f>IF(LEN(telefony[[#This Row],[nr]])=7,1,0)</f>
        <v>1</v>
      </c>
      <c r="H920" s="9">
        <f>IF(LEN(telefony[[#This Row],[nr]])&gt;=10,1,0)</f>
        <v>0</v>
      </c>
      <c r="I920" s="9" t="s">
        <v>1054</v>
      </c>
      <c r="J920">
        <f>COUNTIF(telefony[nr],I920)</f>
        <v>1</v>
      </c>
      <c r="M920" t="str">
        <f>IF(LEN(telefony[[#This Row],[nr]])=7,telefony[[#This Row],[nr]],"")</f>
        <v>4274311</v>
      </c>
      <c r="N920" t="str">
        <f>IF(LEN(telefony[[#This Row],[nr]])=8,telefony[[#This Row],[nr]],"")</f>
        <v/>
      </c>
      <c r="V920" s="22" t="s">
        <v>1667</v>
      </c>
      <c r="W920" s="9">
        <v>0</v>
      </c>
    </row>
    <row r="921" spans="1:23" x14ac:dyDescent="0.3">
      <c r="A921" s="9" t="s">
        <v>789</v>
      </c>
      <c r="B921" s="1">
        <v>42930</v>
      </c>
      <c r="C921" s="2">
        <v>0.36056712962962961</v>
      </c>
      <c r="D921" s="2">
        <v>0.36929398148148146</v>
      </c>
      <c r="E921">
        <f>DAY(telefony[[#This Row],[data]])</f>
        <v>14</v>
      </c>
      <c r="F921">
        <f>IF(LEN(telefony[[#This Row],[nr]])=8,1,0)</f>
        <v>0</v>
      </c>
      <c r="G921">
        <f>IF(LEN(telefony[[#This Row],[nr]])=7,1,0)</f>
        <v>1</v>
      </c>
      <c r="H921" s="9">
        <f>IF(LEN(telefony[[#This Row],[nr]])&gt;=10,1,0)</f>
        <v>0</v>
      </c>
      <c r="I921" s="9" t="s">
        <v>1659</v>
      </c>
      <c r="J921">
        <f>COUNTIF(telefony[nr],I921)</f>
        <v>1</v>
      </c>
      <c r="M921" t="str">
        <f>IF(LEN(telefony[[#This Row],[nr]])=7,telefony[[#This Row],[nr]],"")</f>
        <v>8276893</v>
      </c>
      <c r="N921" t="str">
        <f>IF(LEN(telefony[[#This Row],[nr]])=8,telefony[[#This Row],[nr]],"")</f>
        <v/>
      </c>
      <c r="V921" s="22" t="s">
        <v>1226</v>
      </c>
      <c r="W921" s="9">
        <v>0</v>
      </c>
    </row>
    <row r="922" spans="1:23" x14ac:dyDescent="0.3">
      <c r="A922" s="9" t="s">
        <v>790</v>
      </c>
      <c r="B922" s="1">
        <v>42930</v>
      </c>
      <c r="C922" s="2">
        <v>0.36212962962962963</v>
      </c>
      <c r="D922" s="2">
        <v>0.36342592592592593</v>
      </c>
      <c r="E922">
        <f>DAY(telefony[[#This Row],[data]])</f>
        <v>14</v>
      </c>
      <c r="F922">
        <f>IF(LEN(telefony[[#This Row],[nr]])=8,1,0)</f>
        <v>1</v>
      </c>
      <c r="G922">
        <f>IF(LEN(telefony[[#This Row],[nr]])=7,1,0)</f>
        <v>0</v>
      </c>
      <c r="H922" s="9">
        <f>IF(LEN(telefony[[#This Row],[nr]])&gt;=10,1,0)</f>
        <v>0</v>
      </c>
      <c r="I922" s="9" t="s">
        <v>14</v>
      </c>
      <c r="J922">
        <f>COUNTIF(telefony[nr],I922)</f>
        <v>1</v>
      </c>
      <c r="M922" t="str">
        <f>IF(LEN(telefony[[#This Row],[nr]])=7,telefony[[#This Row],[nr]],"")</f>
        <v/>
      </c>
      <c r="N922" t="str">
        <f>IF(LEN(telefony[[#This Row],[nr]])=8,telefony[[#This Row],[nr]],"")</f>
        <v>24724114</v>
      </c>
      <c r="V922" s="22" t="s">
        <v>1818</v>
      </c>
      <c r="W922" s="9">
        <v>0</v>
      </c>
    </row>
    <row r="923" spans="1:23" x14ac:dyDescent="0.3">
      <c r="A923" s="9" t="s">
        <v>791</v>
      </c>
      <c r="B923" s="1">
        <v>42930</v>
      </c>
      <c r="C923" s="2">
        <v>0.36516203703703703</v>
      </c>
      <c r="D923" s="2">
        <v>0.37596064814814817</v>
      </c>
      <c r="E923">
        <f>DAY(telefony[[#This Row],[data]])</f>
        <v>14</v>
      </c>
      <c r="F923">
        <f>IF(LEN(telefony[[#This Row],[nr]])=8,1,0)</f>
        <v>1</v>
      </c>
      <c r="G923">
        <f>IF(LEN(telefony[[#This Row],[nr]])=7,1,0)</f>
        <v>0</v>
      </c>
      <c r="H923" s="9">
        <f>IF(LEN(telefony[[#This Row],[nr]])&gt;=10,1,0)</f>
        <v>0</v>
      </c>
      <c r="I923" s="9" t="s">
        <v>314</v>
      </c>
      <c r="J923">
        <f>COUNTIF(telefony[nr],I923)</f>
        <v>1</v>
      </c>
      <c r="M923" t="str">
        <f>IF(LEN(telefony[[#This Row],[nr]])=7,telefony[[#This Row],[nr]],"")</f>
        <v/>
      </c>
      <c r="N923" t="str">
        <f>IF(LEN(telefony[[#This Row],[nr]])=8,telefony[[#This Row],[nr]],"")</f>
        <v>23580194</v>
      </c>
      <c r="V923" s="22" t="s">
        <v>786</v>
      </c>
      <c r="W923" s="9">
        <v>0</v>
      </c>
    </row>
    <row r="924" spans="1:23" x14ac:dyDescent="0.3">
      <c r="A924" s="9" t="s">
        <v>792</v>
      </c>
      <c r="B924" s="1">
        <v>42930</v>
      </c>
      <c r="C924" s="2">
        <v>0.36922453703703706</v>
      </c>
      <c r="D924" s="2">
        <v>0.36994212962962963</v>
      </c>
      <c r="E924">
        <f>DAY(telefony[[#This Row],[data]])</f>
        <v>14</v>
      </c>
      <c r="F924">
        <f>IF(LEN(telefony[[#This Row],[nr]])=8,1,0)</f>
        <v>0</v>
      </c>
      <c r="G924">
        <f>IF(LEN(telefony[[#This Row],[nr]])=7,1,0)</f>
        <v>1</v>
      </c>
      <c r="H924" s="9">
        <f>IF(LEN(telefony[[#This Row],[nr]])&gt;=10,1,0)</f>
        <v>0</v>
      </c>
      <c r="I924" s="9" t="s">
        <v>331</v>
      </c>
      <c r="J924">
        <f>COUNTIF(telefony[nr],I924)</f>
        <v>1</v>
      </c>
      <c r="M924" t="str">
        <f>IF(LEN(telefony[[#This Row],[nr]])=7,telefony[[#This Row],[nr]],"")</f>
        <v>1775131</v>
      </c>
      <c r="N924" t="str">
        <f>IF(LEN(telefony[[#This Row],[nr]])=8,telefony[[#This Row],[nr]],"")</f>
        <v/>
      </c>
      <c r="V924" s="22" t="s">
        <v>589</v>
      </c>
      <c r="W924" s="9">
        <v>0</v>
      </c>
    </row>
    <row r="925" spans="1:23" x14ac:dyDescent="0.3">
      <c r="A925" s="9" t="s">
        <v>793</v>
      </c>
      <c r="B925" s="1">
        <v>42930</v>
      </c>
      <c r="C925" s="2">
        <v>0.3712037037037037</v>
      </c>
      <c r="D925" s="2">
        <v>0.38064814814814812</v>
      </c>
      <c r="E925">
        <f>DAY(telefony[[#This Row],[data]])</f>
        <v>14</v>
      </c>
      <c r="F925">
        <f>IF(LEN(telefony[[#This Row],[nr]])=8,1,0)</f>
        <v>0</v>
      </c>
      <c r="G925">
        <f>IF(LEN(telefony[[#This Row],[nr]])=7,1,0)</f>
        <v>1</v>
      </c>
      <c r="H925" s="9">
        <f>IF(LEN(telefony[[#This Row],[nr]])&gt;=10,1,0)</f>
        <v>0</v>
      </c>
      <c r="I925" s="9" t="s">
        <v>492</v>
      </c>
      <c r="J925">
        <f>COUNTIF(telefony[nr],I925)</f>
        <v>1</v>
      </c>
      <c r="M925" t="str">
        <f>IF(LEN(telefony[[#This Row],[nr]])=7,telefony[[#This Row],[nr]],"")</f>
        <v>8001915</v>
      </c>
      <c r="N925" t="str">
        <f>IF(LEN(telefony[[#This Row],[nr]])=8,telefony[[#This Row],[nr]],"")</f>
        <v/>
      </c>
      <c r="V925" s="22" t="s">
        <v>591</v>
      </c>
      <c r="W925" s="9">
        <v>0</v>
      </c>
    </row>
    <row r="926" spans="1:23" x14ac:dyDescent="0.3">
      <c r="A926" s="9" t="s">
        <v>794</v>
      </c>
      <c r="B926" s="1">
        <v>42930</v>
      </c>
      <c r="C926" s="2">
        <v>0.37480324074074073</v>
      </c>
      <c r="D926" s="2">
        <v>0.38201388888888888</v>
      </c>
      <c r="E926">
        <f>DAY(telefony[[#This Row],[data]])</f>
        <v>14</v>
      </c>
      <c r="F926">
        <f>IF(LEN(telefony[[#This Row],[nr]])=8,1,0)</f>
        <v>0</v>
      </c>
      <c r="G926">
        <f>IF(LEN(telefony[[#This Row],[nr]])=7,1,0)</f>
        <v>1</v>
      </c>
      <c r="H926" s="9">
        <f>IF(LEN(telefony[[#This Row],[nr]])&gt;=10,1,0)</f>
        <v>0</v>
      </c>
      <c r="I926" s="9" t="s">
        <v>1055</v>
      </c>
      <c r="J926">
        <f>COUNTIF(telefony[nr],I926)</f>
        <v>1</v>
      </c>
      <c r="M926" t="str">
        <f>IF(LEN(telefony[[#This Row],[nr]])=7,telefony[[#This Row],[nr]],"")</f>
        <v>7508054</v>
      </c>
      <c r="N926" t="str">
        <f>IF(LEN(telefony[[#This Row],[nr]])=8,telefony[[#This Row],[nr]],"")</f>
        <v/>
      </c>
      <c r="V926" s="22" t="s">
        <v>416</v>
      </c>
      <c r="W926" s="9">
        <v>0</v>
      </c>
    </row>
    <row r="927" spans="1:23" x14ac:dyDescent="0.3">
      <c r="A927" s="9" t="s">
        <v>795</v>
      </c>
      <c r="B927" s="1">
        <v>42930</v>
      </c>
      <c r="C927" s="2">
        <v>0.37506944444444446</v>
      </c>
      <c r="D927" s="2">
        <v>0.37829861111111113</v>
      </c>
      <c r="E927">
        <f>DAY(telefony[[#This Row],[data]])</f>
        <v>14</v>
      </c>
      <c r="F927">
        <f>IF(LEN(telefony[[#This Row],[nr]])=8,1,0)</f>
        <v>0</v>
      </c>
      <c r="G927">
        <f>IF(LEN(telefony[[#This Row],[nr]])=7,1,0)</f>
        <v>1</v>
      </c>
      <c r="H927" s="9">
        <f>IF(LEN(telefony[[#This Row],[nr]])&gt;=10,1,0)</f>
        <v>0</v>
      </c>
      <c r="I927" s="9" t="s">
        <v>1768</v>
      </c>
      <c r="J927">
        <f>COUNTIF(telefony[nr],I927)</f>
        <v>1</v>
      </c>
      <c r="M927" t="str">
        <f>IF(LEN(telefony[[#This Row],[nr]])=7,telefony[[#This Row],[nr]],"")</f>
        <v>5854377</v>
      </c>
      <c r="N927" t="str">
        <f>IF(LEN(telefony[[#This Row],[nr]])=8,telefony[[#This Row],[nr]],"")</f>
        <v/>
      </c>
      <c r="V927" s="22" t="s">
        <v>1792</v>
      </c>
      <c r="W927" s="9">
        <v>0</v>
      </c>
    </row>
    <row r="928" spans="1:23" x14ac:dyDescent="0.3">
      <c r="A928" s="9" t="s">
        <v>796</v>
      </c>
      <c r="B928" s="1">
        <v>42930</v>
      </c>
      <c r="C928" s="2">
        <v>0.37942129629629628</v>
      </c>
      <c r="D928" s="2">
        <v>0.38388888888888889</v>
      </c>
      <c r="E928">
        <f>DAY(telefony[[#This Row],[data]])</f>
        <v>14</v>
      </c>
      <c r="F928">
        <f>IF(LEN(telefony[[#This Row],[nr]])=8,1,0)</f>
        <v>0</v>
      </c>
      <c r="G928">
        <f>IF(LEN(telefony[[#This Row],[nr]])=7,1,0)</f>
        <v>1</v>
      </c>
      <c r="H928" s="9">
        <f>IF(LEN(telefony[[#This Row],[nr]])&gt;=10,1,0)</f>
        <v>0</v>
      </c>
      <c r="I928" s="9" t="s">
        <v>610</v>
      </c>
      <c r="J928">
        <f>COUNTIF(telefony[nr],I928)</f>
        <v>1</v>
      </c>
      <c r="M928" t="str">
        <f>IF(LEN(telefony[[#This Row],[nr]])=7,telefony[[#This Row],[nr]],"")</f>
        <v>3478173</v>
      </c>
      <c r="N928" t="str">
        <f>IF(LEN(telefony[[#This Row],[nr]])=8,telefony[[#This Row],[nr]],"")</f>
        <v/>
      </c>
      <c r="V928" s="22" t="s">
        <v>1461</v>
      </c>
      <c r="W928" s="9">
        <v>0</v>
      </c>
    </row>
    <row r="929" spans="1:23" x14ac:dyDescent="0.3">
      <c r="A929" s="9" t="s">
        <v>797</v>
      </c>
      <c r="B929" s="1">
        <v>42930</v>
      </c>
      <c r="C929" s="2">
        <v>0.38447916666666665</v>
      </c>
      <c r="D929" s="2">
        <v>0.39068287037037036</v>
      </c>
      <c r="E929">
        <f>DAY(telefony[[#This Row],[data]])</f>
        <v>14</v>
      </c>
      <c r="F929">
        <f>IF(LEN(telefony[[#This Row],[nr]])=8,1,0)</f>
        <v>0</v>
      </c>
      <c r="G929">
        <f>IF(LEN(telefony[[#This Row],[nr]])=7,1,0)</f>
        <v>1</v>
      </c>
      <c r="H929" s="9">
        <f>IF(LEN(telefony[[#This Row],[nr]])&gt;=10,1,0)</f>
        <v>0</v>
      </c>
      <c r="I929" s="9" t="s">
        <v>1348</v>
      </c>
      <c r="J929">
        <f>COUNTIF(telefony[nr],I929)</f>
        <v>1</v>
      </c>
      <c r="M929" t="str">
        <f>IF(LEN(telefony[[#This Row],[nr]])=7,telefony[[#This Row],[nr]],"")</f>
        <v>3999937</v>
      </c>
      <c r="N929" t="str">
        <f>IF(LEN(telefony[[#This Row],[nr]])=8,telefony[[#This Row],[nr]],"")</f>
        <v/>
      </c>
      <c r="V929" s="22" t="s">
        <v>1833</v>
      </c>
      <c r="W929" s="9">
        <v>0</v>
      </c>
    </row>
    <row r="930" spans="1:23" x14ac:dyDescent="0.3">
      <c r="A930" s="9" t="s">
        <v>798</v>
      </c>
      <c r="B930" s="1">
        <v>42930</v>
      </c>
      <c r="C930" s="2">
        <v>0.38571759259259258</v>
      </c>
      <c r="D930" s="2">
        <v>0.39630787037037035</v>
      </c>
      <c r="E930">
        <f>DAY(telefony[[#This Row],[data]])</f>
        <v>14</v>
      </c>
      <c r="F930">
        <f>IF(LEN(telefony[[#This Row],[nr]])=8,1,0)</f>
        <v>1</v>
      </c>
      <c r="G930">
        <f>IF(LEN(telefony[[#This Row],[nr]])=7,1,0)</f>
        <v>0</v>
      </c>
      <c r="H930" s="9">
        <f>IF(LEN(telefony[[#This Row],[nr]])&gt;=10,1,0)</f>
        <v>0</v>
      </c>
      <c r="I930" s="9" t="s">
        <v>657</v>
      </c>
      <c r="J930">
        <f>COUNTIF(telefony[nr],I930)</f>
        <v>1</v>
      </c>
      <c r="M930" t="str">
        <f>IF(LEN(telefony[[#This Row],[nr]])=7,telefony[[#This Row],[nr]],"")</f>
        <v/>
      </c>
      <c r="N930" t="str">
        <f>IF(LEN(telefony[[#This Row],[nr]])=8,telefony[[#This Row],[nr]],"")</f>
        <v>83559673</v>
      </c>
      <c r="V930" s="22" t="s">
        <v>488</v>
      </c>
      <c r="W930" s="9">
        <v>0</v>
      </c>
    </row>
    <row r="931" spans="1:23" x14ac:dyDescent="0.3">
      <c r="A931" s="9" t="s">
        <v>799</v>
      </c>
      <c r="B931" s="1">
        <v>42930</v>
      </c>
      <c r="C931" s="2">
        <v>0.38942129629629629</v>
      </c>
      <c r="D931" s="2">
        <v>0.39034722222222223</v>
      </c>
      <c r="E931">
        <f>DAY(telefony[[#This Row],[data]])</f>
        <v>14</v>
      </c>
      <c r="F931">
        <f>IF(LEN(telefony[[#This Row],[nr]])=8,1,0)</f>
        <v>0</v>
      </c>
      <c r="G931">
        <f>IF(LEN(telefony[[#This Row],[nr]])=7,1,0)</f>
        <v>1</v>
      </c>
      <c r="H931" s="9">
        <f>IF(LEN(telefony[[#This Row],[nr]])&gt;=10,1,0)</f>
        <v>0</v>
      </c>
      <c r="I931" s="9" t="s">
        <v>1657</v>
      </c>
      <c r="J931">
        <f>COUNTIF(telefony[nr],I931)</f>
        <v>1</v>
      </c>
      <c r="M931" t="str">
        <f>IF(LEN(telefony[[#This Row],[nr]])=7,telefony[[#This Row],[nr]],"")</f>
        <v>1355775</v>
      </c>
      <c r="N931" t="str">
        <f>IF(LEN(telefony[[#This Row],[nr]])=8,telefony[[#This Row],[nr]],"")</f>
        <v/>
      </c>
      <c r="V931" s="22" t="s">
        <v>427</v>
      </c>
      <c r="W931" s="9">
        <v>0</v>
      </c>
    </row>
    <row r="932" spans="1:23" x14ac:dyDescent="0.3">
      <c r="A932" s="9" t="s">
        <v>800</v>
      </c>
      <c r="B932" s="1">
        <v>42930</v>
      </c>
      <c r="C932" s="2">
        <v>0.39506944444444442</v>
      </c>
      <c r="D932" s="2">
        <v>0.40261574074074075</v>
      </c>
      <c r="E932">
        <f>DAY(telefony[[#This Row],[data]])</f>
        <v>14</v>
      </c>
      <c r="F932">
        <f>IF(LEN(telefony[[#This Row],[nr]])=8,1,0)</f>
        <v>0</v>
      </c>
      <c r="G932">
        <f>IF(LEN(telefony[[#This Row],[nr]])=7,1,0)</f>
        <v>0</v>
      </c>
      <c r="H932" s="9">
        <f>IF(LEN(telefony[[#This Row],[nr]])&gt;=10,1,0)</f>
        <v>1</v>
      </c>
      <c r="I932" s="9" t="s">
        <v>758</v>
      </c>
      <c r="J932">
        <f>COUNTIF(telefony[nr],I932)</f>
        <v>1</v>
      </c>
      <c r="M932" t="str">
        <f>IF(LEN(telefony[[#This Row],[nr]])=7,telefony[[#This Row],[nr]],"")</f>
        <v/>
      </c>
      <c r="N932" t="str">
        <f>IF(LEN(telefony[[#This Row],[nr]])=8,telefony[[#This Row],[nr]],"")</f>
        <v/>
      </c>
      <c r="V932" s="22" t="s">
        <v>956</v>
      </c>
      <c r="W932" s="9">
        <v>0</v>
      </c>
    </row>
    <row r="933" spans="1:23" x14ac:dyDescent="0.3">
      <c r="A933" s="9" t="s">
        <v>511</v>
      </c>
      <c r="B933" s="1">
        <v>42930</v>
      </c>
      <c r="C933" s="2">
        <v>0.4001736111111111</v>
      </c>
      <c r="D933" s="2">
        <v>0.40182870370370372</v>
      </c>
      <c r="E933">
        <f>DAY(telefony[[#This Row],[data]])</f>
        <v>14</v>
      </c>
      <c r="F933">
        <f>IF(LEN(telefony[[#This Row],[nr]])=8,1,0)</f>
        <v>0</v>
      </c>
      <c r="G933">
        <f>IF(LEN(telefony[[#This Row],[nr]])=7,1,0)</f>
        <v>1</v>
      </c>
      <c r="H933" s="9">
        <f>IF(LEN(telefony[[#This Row],[nr]])&gt;=10,1,0)</f>
        <v>0</v>
      </c>
      <c r="I933" s="9" t="s">
        <v>1059</v>
      </c>
      <c r="J933">
        <f>COUNTIF(telefony[nr],I933)</f>
        <v>1</v>
      </c>
      <c r="M933" t="str">
        <f>IF(LEN(telefony[[#This Row],[nr]])=7,telefony[[#This Row],[nr]],"")</f>
        <v>8870498</v>
      </c>
      <c r="N933" t="str">
        <f>IF(LEN(telefony[[#This Row],[nr]])=8,telefony[[#This Row],[nr]],"")</f>
        <v/>
      </c>
      <c r="V933" s="22" t="s">
        <v>8</v>
      </c>
      <c r="W933" s="9">
        <v>0</v>
      </c>
    </row>
    <row r="934" spans="1:23" x14ac:dyDescent="0.3">
      <c r="A934" s="9" t="s">
        <v>801</v>
      </c>
      <c r="B934" s="1">
        <v>42930</v>
      </c>
      <c r="C934" s="2">
        <v>0.40337962962962964</v>
      </c>
      <c r="D934" s="2">
        <v>0.41137731481481482</v>
      </c>
      <c r="E934">
        <f>DAY(telefony[[#This Row],[data]])</f>
        <v>14</v>
      </c>
      <c r="F934">
        <f>IF(LEN(telefony[[#This Row],[nr]])=8,1,0)</f>
        <v>0</v>
      </c>
      <c r="G934">
        <f>IF(LEN(telefony[[#This Row],[nr]])=7,1,0)</f>
        <v>1</v>
      </c>
      <c r="H934" s="9">
        <f>IF(LEN(telefony[[#This Row],[nr]])&gt;=10,1,0)</f>
        <v>0</v>
      </c>
      <c r="I934" s="9" t="s">
        <v>41</v>
      </c>
      <c r="J934">
        <f>COUNTIF(telefony[nr],I934)</f>
        <v>1</v>
      </c>
      <c r="M934" t="str">
        <f>IF(LEN(telefony[[#This Row],[nr]])=7,telefony[[#This Row],[nr]],"")</f>
        <v>9894998</v>
      </c>
      <c r="N934" t="str">
        <f>IF(LEN(telefony[[#This Row],[nr]])=8,telefony[[#This Row],[nr]],"")</f>
        <v/>
      </c>
      <c r="V934" s="22" t="s">
        <v>931</v>
      </c>
      <c r="W934" s="9">
        <v>0</v>
      </c>
    </row>
    <row r="935" spans="1:23" x14ac:dyDescent="0.3">
      <c r="A935" s="9" t="s">
        <v>802</v>
      </c>
      <c r="B935" s="1">
        <v>42930</v>
      </c>
      <c r="C935" s="2">
        <v>0.40635416666666668</v>
      </c>
      <c r="D935" s="2">
        <v>0.40642361111111114</v>
      </c>
      <c r="E935">
        <f>DAY(telefony[[#This Row],[data]])</f>
        <v>14</v>
      </c>
      <c r="F935">
        <f>IF(LEN(telefony[[#This Row],[nr]])=8,1,0)</f>
        <v>0</v>
      </c>
      <c r="G935">
        <f>IF(LEN(telefony[[#This Row],[nr]])=7,1,0)</f>
        <v>1</v>
      </c>
      <c r="H935" s="9">
        <f>IF(LEN(telefony[[#This Row],[nr]])&gt;=10,1,0)</f>
        <v>0</v>
      </c>
      <c r="I935" s="9" t="s">
        <v>1647</v>
      </c>
      <c r="J935">
        <f>COUNTIF(telefony[nr],I935)</f>
        <v>1</v>
      </c>
      <c r="M935" t="str">
        <f>IF(LEN(telefony[[#This Row],[nr]])=7,telefony[[#This Row],[nr]],"")</f>
        <v>8841955</v>
      </c>
      <c r="N935" t="str">
        <f>IF(LEN(telefony[[#This Row],[nr]])=8,telefony[[#This Row],[nr]],"")</f>
        <v/>
      </c>
      <c r="V935" s="22" t="s">
        <v>1560</v>
      </c>
      <c r="W935" s="9">
        <v>0</v>
      </c>
    </row>
    <row r="936" spans="1:23" x14ac:dyDescent="0.3">
      <c r="A936" s="9" t="s">
        <v>803</v>
      </c>
      <c r="B936" s="1">
        <v>42930</v>
      </c>
      <c r="C936" s="2">
        <v>0.4098148148148148</v>
      </c>
      <c r="D936" s="2">
        <v>0.41626157407407405</v>
      </c>
      <c r="E936">
        <f>DAY(telefony[[#This Row],[data]])</f>
        <v>14</v>
      </c>
      <c r="F936">
        <f>IF(LEN(telefony[[#This Row],[nr]])=8,1,0)</f>
        <v>0</v>
      </c>
      <c r="G936">
        <f>IF(LEN(telefony[[#This Row],[nr]])=7,1,0)</f>
        <v>1</v>
      </c>
      <c r="H936" s="9">
        <f>IF(LEN(telefony[[#This Row],[nr]])&gt;=10,1,0)</f>
        <v>0</v>
      </c>
      <c r="I936" s="9" t="s">
        <v>1815</v>
      </c>
      <c r="J936">
        <f>COUNTIF(telefony[nr],I936)</f>
        <v>1</v>
      </c>
      <c r="M936" t="str">
        <f>IF(LEN(telefony[[#This Row],[nr]])=7,telefony[[#This Row],[nr]],"")</f>
        <v>7379567</v>
      </c>
      <c r="N936" t="str">
        <f>IF(LEN(telefony[[#This Row],[nr]])=8,telefony[[#This Row],[nr]],"")</f>
        <v/>
      </c>
      <c r="V936" s="22" t="s">
        <v>633</v>
      </c>
      <c r="W936" s="9">
        <v>0</v>
      </c>
    </row>
    <row r="937" spans="1:23" x14ac:dyDescent="0.3">
      <c r="A937" s="9" t="s">
        <v>804</v>
      </c>
      <c r="B937" s="1">
        <v>42930</v>
      </c>
      <c r="C937" s="2">
        <v>0.41068287037037038</v>
      </c>
      <c r="D937" s="2">
        <v>0.41288194444444443</v>
      </c>
      <c r="E937">
        <f>DAY(telefony[[#This Row],[data]])</f>
        <v>14</v>
      </c>
      <c r="F937">
        <f>IF(LEN(telefony[[#This Row],[nr]])=8,1,0)</f>
        <v>0</v>
      </c>
      <c r="G937">
        <f>IF(LEN(telefony[[#This Row],[nr]])=7,1,0)</f>
        <v>1</v>
      </c>
      <c r="H937" s="9">
        <f>IF(LEN(telefony[[#This Row],[nr]])&gt;=10,1,0)</f>
        <v>0</v>
      </c>
      <c r="I937" s="9" t="s">
        <v>211</v>
      </c>
      <c r="J937">
        <f>COUNTIF(telefony[nr],I937)</f>
        <v>1</v>
      </c>
      <c r="M937" t="str">
        <f>IF(LEN(telefony[[#This Row],[nr]])=7,telefony[[#This Row],[nr]],"")</f>
        <v>2092198</v>
      </c>
      <c r="N937" t="str">
        <f>IF(LEN(telefony[[#This Row],[nr]])=8,telefony[[#This Row],[nr]],"")</f>
        <v/>
      </c>
      <c r="V937" s="22" t="s">
        <v>760</v>
      </c>
      <c r="W937" s="9">
        <v>0</v>
      </c>
    </row>
    <row r="938" spans="1:23" x14ac:dyDescent="0.3">
      <c r="A938" s="9" t="s">
        <v>805</v>
      </c>
      <c r="B938" s="1">
        <v>42930</v>
      </c>
      <c r="C938" s="2">
        <v>0.41601851851851851</v>
      </c>
      <c r="D938" s="2">
        <v>0.41792824074074075</v>
      </c>
      <c r="E938">
        <f>DAY(telefony[[#This Row],[data]])</f>
        <v>14</v>
      </c>
      <c r="F938">
        <f>IF(LEN(telefony[[#This Row],[nr]])=8,1,0)</f>
        <v>0</v>
      </c>
      <c r="G938">
        <f>IF(LEN(telefony[[#This Row],[nr]])=7,1,0)</f>
        <v>1</v>
      </c>
      <c r="H938" s="9">
        <f>IF(LEN(telefony[[#This Row],[nr]])&gt;=10,1,0)</f>
        <v>0</v>
      </c>
      <c r="I938" s="9" t="s">
        <v>1427</v>
      </c>
      <c r="J938">
        <f>COUNTIF(telefony[nr],I938)</f>
        <v>1</v>
      </c>
      <c r="M938" t="str">
        <f>IF(LEN(telefony[[#This Row],[nr]])=7,telefony[[#This Row],[nr]],"")</f>
        <v>6006309</v>
      </c>
      <c r="N938" t="str">
        <f>IF(LEN(telefony[[#This Row],[nr]])=8,telefony[[#This Row],[nr]],"")</f>
        <v/>
      </c>
      <c r="V938" s="22" t="s">
        <v>129</v>
      </c>
      <c r="W938" s="9">
        <v>0</v>
      </c>
    </row>
    <row r="939" spans="1:23" x14ac:dyDescent="0.3">
      <c r="A939" s="9" t="s">
        <v>806</v>
      </c>
      <c r="B939" s="1">
        <v>42930</v>
      </c>
      <c r="C939" s="2">
        <v>0.41616898148148146</v>
      </c>
      <c r="D939" s="2">
        <v>0.42019675925925926</v>
      </c>
      <c r="E939">
        <f>DAY(telefony[[#This Row],[data]])</f>
        <v>14</v>
      </c>
      <c r="F939">
        <f>IF(LEN(telefony[[#This Row],[nr]])=8,1,0)</f>
        <v>0</v>
      </c>
      <c r="G939">
        <f>IF(LEN(telefony[[#This Row],[nr]])=7,1,0)</f>
        <v>1</v>
      </c>
      <c r="H939" s="9">
        <f>IF(LEN(telefony[[#This Row],[nr]])&gt;=10,1,0)</f>
        <v>0</v>
      </c>
      <c r="I939" s="9" t="s">
        <v>529</v>
      </c>
      <c r="J939">
        <f>COUNTIF(telefony[nr],I939)</f>
        <v>1</v>
      </c>
      <c r="M939" t="str">
        <f>IF(LEN(telefony[[#This Row],[nr]])=7,telefony[[#This Row],[nr]],"")</f>
        <v>6736331</v>
      </c>
      <c r="N939" t="str">
        <f>IF(LEN(telefony[[#This Row],[nr]])=8,telefony[[#This Row],[nr]],"")</f>
        <v/>
      </c>
      <c r="V939" s="22" t="s">
        <v>983</v>
      </c>
      <c r="W939" s="9">
        <v>0</v>
      </c>
    </row>
    <row r="940" spans="1:23" x14ac:dyDescent="0.3">
      <c r="A940" s="9" t="s">
        <v>807</v>
      </c>
      <c r="B940" s="1">
        <v>42930</v>
      </c>
      <c r="C940" s="2">
        <v>0.41781249999999998</v>
      </c>
      <c r="D940" s="2">
        <v>0.42886574074074074</v>
      </c>
      <c r="E940">
        <f>DAY(telefony[[#This Row],[data]])</f>
        <v>14</v>
      </c>
      <c r="F940">
        <f>IF(LEN(telefony[[#This Row],[nr]])=8,1,0)</f>
        <v>0</v>
      </c>
      <c r="G940">
        <f>IF(LEN(telefony[[#This Row],[nr]])=7,1,0)</f>
        <v>1</v>
      </c>
      <c r="H940" s="9">
        <f>IF(LEN(telefony[[#This Row],[nr]])&gt;=10,1,0)</f>
        <v>0</v>
      </c>
      <c r="I940" s="9" t="s">
        <v>258</v>
      </c>
      <c r="J940">
        <f>COUNTIF(telefony[nr],I940)</f>
        <v>1</v>
      </c>
      <c r="M940" t="str">
        <f>IF(LEN(telefony[[#This Row],[nr]])=7,telefony[[#This Row],[nr]],"")</f>
        <v>7291318</v>
      </c>
      <c r="N940" t="str">
        <f>IF(LEN(telefony[[#This Row],[nr]])=8,telefony[[#This Row],[nr]],"")</f>
        <v/>
      </c>
      <c r="V940" s="22" t="s">
        <v>1362</v>
      </c>
      <c r="W940" s="9">
        <v>0</v>
      </c>
    </row>
    <row r="941" spans="1:23" x14ac:dyDescent="0.3">
      <c r="A941" s="9" t="s">
        <v>728</v>
      </c>
      <c r="B941" s="1">
        <v>42930</v>
      </c>
      <c r="C941" s="2">
        <v>0.42238425925925926</v>
      </c>
      <c r="D941" s="2">
        <v>0.42388888888888887</v>
      </c>
      <c r="E941">
        <f>DAY(telefony[[#This Row],[data]])</f>
        <v>14</v>
      </c>
      <c r="F941">
        <f>IF(LEN(telefony[[#This Row],[nr]])=8,1,0)</f>
        <v>1</v>
      </c>
      <c r="G941">
        <f>IF(LEN(telefony[[#This Row],[nr]])=7,1,0)</f>
        <v>0</v>
      </c>
      <c r="H941" s="9">
        <f>IF(LEN(telefony[[#This Row],[nr]])&gt;=10,1,0)</f>
        <v>0</v>
      </c>
      <c r="I941" s="9" t="s">
        <v>1136</v>
      </c>
      <c r="J941">
        <f>COUNTIF(telefony[nr],I941)</f>
        <v>1</v>
      </c>
      <c r="M941" t="str">
        <f>IF(LEN(telefony[[#This Row],[nr]])=7,telefony[[#This Row],[nr]],"")</f>
        <v/>
      </c>
      <c r="N941" t="str">
        <f>IF(LEN(telefony[[#This Row],[nr]])=8,telefony[[#This Row],[nr]],"")</f>
        <v>30178521</v>
      </c>
      <c r="V941" s="22" t="s">
        <v>827</v>
      </c>
      <c r="W941" s="9">
        <v>0</v>
      </c>
    </row>
    <row r="942" spans="1:23" x14ac:dyDescent="0.3">
      <c r="A942" s="9" t="s">
        <v>808</v>
      </c>
      <c r="B942" s="1">
        <v>42930</v>
      </c>
      <c r="C942" s="2">
        <v>0.42584490740740738</v>
      </c>
      <c r="D942" s="2">
        <v>0.43512731481481481</v>
      </c>
      <c r="E942">
        <f>DAY(telefony[[#This Row],[data]])</f>
        <v>14</v>
      </c>
      <c r="F942">
        <f>IF(LEN(telefony[[#This Row],[nr]])=8,1,0)</f>
        <v>0</v>
      </c>
      <c r="G942">
        <f>IF(LEN(telefony[[#This Row],[nr]])=7,1,0)</f>
        <v>1</v>
      </c>
      <c r="H942" s="9">
        <f>IF(LEN(telefony[[#This Row],[nr]])&gt;=10,1,0)</f>
        <v>0</v>
      </c>
      <c r="I942" s="9" t="s">
        <v>977</v>
      </c>
      <c r="J942">
        <f>COUNTIF(telefony[nr],I942)</f>
        <v>1</v>
      </c>
      <c r="M942" t="str">
        <f>IF(LEN(telefony[[#This Row],[nr]])=7,telefony[[#This Row],[nr]],"")</f>
        <v>3232376</v>
      </c>
      <c r="N942" t="str">
        <f>IF(LEN(telefony[[#This Row],[nr]])=8,telefony[[#This Row],[nr]],"")</f>
        <v/>
      </c>
      <c r="V942" s="22" t="s">
        <v>360</v>
      </c>
      <c r="W942" s="9">
        <v>0</v>
      </c>
    </row>
    <row r="943" spans="1:23" x14ac:dyDescent="0.3">
      <c r="A943" s="9" t="s">
        <v>809</v>
      </c>
      <c r="B943" s="1">
        <v>42930</v>
      </c>
      <c r="C943" s="2">
        <v>0.43115740740740743</v>
      </c>
      <c r="D943" s="2">
        <v>0.43990740740740741</v>
      </c>
      <c r="E943">
        <f>DAY(telefony[[#This Row],[data]])</f>
        <v>14</v>
      </c>
      <c r="F943">
        <f>IF(LEN(telefony[[#This Row],[nr]])=8,1,0)</f>
        <v>0</v>
      </c>
      <c r="G943">
        <f>IF(LEN(telefony[[#This Row],[nr]])=7,1,0)</f>
        <v>0</v>
      </c>
      <c r="H943" s="9">
        <f>IF(LEN(telefony[[#This Row],[nr]])&gt;=10,1,0)</f>
        <v>1</v>
      </c>
      <c r="I943" s="9" t="s">
        <v>509</v>
      </c>
      <c r="J943">
        <f>COUNTIF(telefony[nr],I943)</f>
        <v>1</v>
      </c>
      <c r="M943" t="str">
        <f>IF(LEN(telefony[[#This Row],[nr]])=7,telefony[[#This Row],[nr]],"")</f>
        <v/>
      </c>
      <c r="N943" t="str">
        <f>IF(LEN(telefony[[#This Row],[nr]])=8,telefony[[#This Row],[nr]],"")</f>
        <v/>
      </c>
      <c r="V943" s="22" t="s">
        <v>169</v>
      </c>
      <c r="W943" s="9">
        <v>0</v>
      </c>
    </row>
    <row r="944" spans="1:23" x14ac:dyDescent="0.3">
      <c r="A944" s="9" t="s">
        <v>810</v>
      </c>
      <c r="B944" s="1">
        <v>42930</v>
      </c>
      <c r="C944" s="2">
        <v>0.43362268518518521</v>
      </c>
      <c r="D944" s="2">
        <v>0.44447916666666665</v>
      </c>
      <c r="E944">
        <f>DAY(telefony[[#This Row],[data]])</f>
        <v>14</v>
      </c>
      <c r="F944">
        <f>IF(LEN(telefony[[#This Row],[nr]])=8,1,0)</f>
        <v>0</v>
      </c>
      <c r="G944">
        <f>IF(LEN(telefony[[#This Row],[nr]])=7,1,0)</f>
        <v>1</v>
      </c>
      <c r="H944" s="9">
        <f>IF(LEN(telefony[[#This Row],[nr]])&gt;=10,1,0)</f>
        <v>0</v>
      </c>
      <c r="I944" s="9" t="s">
        <v>1407</v>
      </c>
      <c r="J944">
        <f>COUNTIF(telefony[nr],I944)</f>
        <v>1</v>
      </c>
      <c r="M944" t="str">
        <f>IF(LEN(telefony[[#This Row],[nr]])=7,telefony[[#This Row],[nr]],"")</f>
        <v>6026397</v>
      </c>
      <c r="N944" t="str">
        <f>IF(LEN(telefony[[#This Row],[nr]])=8,telefony[[#This Row],[nr]],"")</f>
        <v/>
      </c>
      <c r="V944" s="22" t="s">
        <v>410</v>
      </c>
      <c r="W944" s="9">
        <v>0</v>
      </c>
    </row>
    <row r="945" spans="1:23" x14ac:dyDescent="0.3">
      <c r="A945" s="9" t="s">
        <v>760</v>
      </c>
      <c r="B945" s="1">
        <v>42930</v>
      </c>
      <c r="C945" s="2">
        <v>0.43517361111111114</v>
      </c>
      <c r="D945" s="2">
        <v>0.4466087962962963</v>
      </c>
      <c r="E945">
        <f>DAY(telefony[[#This Row],[data]])</f>
        <v>14</v>
      </c>
      <c r="F945">
        <f>IF(LEN(telefony[[#This Row],[nr]])=8,1,0)</f>
        <v>1</v>
      </c>
      <c r="G945">
        <f>IF(LEN(telefony[[#This Row],[nr]])=7,1,0)</f>
        <v>0</v>
      </c>
      <c r="H945" s="9">
        <f>IF(LEN(telefony[[#This Row],[nr]])&gt;=10,1,0)</f>
        <v>0</v>
      </c>
      <c r="I945" s="9" t="s">
        <v>1589</v>
      </c>
      <c r="J945">
        <f>COUNTIF(telefony[nr],I945)</f>
        <v>1</v>
      </c>
      <c r="M945" t="str">
        <f>IF(LEN(telefony[[#This Row],[nr]])=7,telefony[[#This Row],[nr]],"")</f>
        <v/>
      </c>
      <c r="N945" t="str">
        <f>IF(LEN(telefony[[#This Row],[nr]])=8,telefony[[#This Row],[nr]],"")</f>
        <v>54821549</v>
      </c>
      <c r="V945" s="22" t="s">
        <v>815</v>
      </c>
      <c r="W945" s="9">
        <v>0</v>
      </c>
    </row>
    <row r="946" spans="1:23" x14ac:dyDescent="0.3">
      <c r="A946" s="9" t="s">
        <v>84</v>
      </c>
      <c r="B946" s="1">
        <v>42930</v>
      </c>
      <c r="C946" s="2">
        <v>0.43956018518518519</v>
      </c>
      <c r="D946" s="2">
        <v>0.44253472222222223</v>
      </c>
      <c r="E946">
        <f>DAY(telefony[[#This Row],[data]])</f>
        <v>14</v>
      </c>
      <c r="F946">
        <f>IF(LEN(telefony[[#This Row],[nr]])=8,1,0)</f>
        <v>0</v>
      </c>
      <c r="G946">
        <f>IF(LEN(telefony[[#This Row],[nr]])=7,1,0)</f>
        <v>1</v>
      </c>
      <c r="H946" s="9">
        <f>IF(LEN(telefony[[#This Row],[nr]])&gt;=10,1,0)</f>
        <v>0</v>
      </c>
      <c r="I946" s="9" t="s">
        <v>1567</v>
      </c>
      <c r="J946">
        <f>COUNTIF(telefony[nr],I946)</f>
        <v>1</v>
      </c>
      <c r="M946" t="str">
        <f>IF(LEN(telefony[[#This Row],[nr]])=7,telefony[[#This Row],[nr]],"")</f>
        <v>4555937</v>
      </c>
      <c r="N946" t="str">
        <f>IF(LEN(telefony[[#This Row],[nr]])=8,telefony[[#This Row],[nr]],"")</f>
        <v/>
      </c>
      <c r="V946" s="22" t="s">
        <v>1165</v>
      </c>
      <c r="W946" s="9">
        <v>0</v>
      </c>
    </row>
    <row r="947" spans="1:23" x14ac:dyDescent="0.3">
      <c r="A947" s="9" t="s">
        <v>811</v>
      </c>
      <c r="B947" s="1">
        <v>42930</v>
      </c>
      <c r="C947" s="2">
        <v>0.44060185185185186</v>
      </c>
      <c r="D947" s="2">
        <v>0.44655092592592593</v>
      </c>
      <c r="E947">
        <f>DAY(telefony[[#This Row],[data]])</f>
        <v>14</v>
      </c>
      <c r="F947">
        <f>IF(LEN(telefony[[#This Row],[nr]])=8,1,0)</f>
        <v>1</v>
      </c>
      <c r="G947">
        <f>IF(LEN(telefony[[#This Row],[nr]])=7,1,0)</f>
        <v>0</v>
      </c>
      <c r="H947" s="9">
        <f>IF(LEN(telefony[[#This Row],[nr]])&gt;=10,1,0)</f>
        <v>0</v>
      </c>
      <c r="I947" s="9" t="s">
        <v>520</v>
      </c>
      <c r="J947">
        <f>COUNTIF(telefony[nr],I947)</f>
        <v>1</v>
      </c>
      <c r="M947" t="str">
        <f>IF(LEN(telefony[[#This Row],[nr]])=7,telefony[[#This Row],[nr]],"")</f>
        <v/>
      </c>
      <c r="N947" t="str">
        <f>IF(LEN(telefony[[#This Row],[nr]])=8,telefony[[#This Row],[nr]],"")</f>
        <v>65621292</v>
      </c>
      <c r="V947" s="22" t="s">
        <v>107</v>
      </c>
      <c r="W947" s="9">
        <v>0</v>
      </c>
    </row>
    <row r="948" spans="1:23" x14ac:dyDescent="0.3">
      <c r="A948" s="9" t="s">
        <v>812</v>
      </c>
      <c r="B948" s="1">
        <v>42930</v>
      </c>
      <c r="C948" s="2">
        <v>0.44072916666666667</v>
      </c>
      <c r="D948" s="2">
        <v>0.4496412037037037</v>
      </c>
      <c r="E948">
        <f>DAY(telefony[[#This Row],[data]])</f>
        <v>14</v>
      </c>
      <c r="F948">
        <f>IF(LEN(telefony[[#This Row],[nr]])=8,1,0)</f>
        <v>1</v>
      </c>
      <c r="G948">
        <f>IF(LEN(telefony[[#This Row],[nr]])=7,1,0)</f>
        <v>0</v>
      </c>
      <c r="H948" s="9">
        <f>IF(LEN(telefony[[#This Row],[nr]])&gt;=10,1,0)</f>
        <v>0</v>
      </c>
      <c r="I948" s="9" t="s">
        <v>1501</v>
      </c>
      <c r="J948">
        <f>COUNTIF(telefony[nr],I948)</f>
        <v>1</v>
      </c>
      <c r="M948" t="str">
        <f>IF(LEN(telefony[[#This Row],[nr]])=7,telefony[[#This Row],[nr]],"")</f>
        <v/>
      </c>
      <c r="N948" t="str">
        <f>IF(LEN(telefony[[#This Row],[nr]])=8,telefony[[#This Row],[nr]],"")</f>
        <v>13898038</v>
      </c>
      <c r="V948" s="22" t="s">
        <v>859</v>
      </c>
      <c r="W948" s="9">
        <v>0</v>
      </c>
    </row>
    <row r="949" spans="1:23" x14ac:dyDescent="0.3">
      <c r="A949" s="9" t="s">
        <v>813</v>
      </c>
      <c r="B949" s="1">
        <v>42930</v>
      </c>
      <c r="C949" s="2">
        <v>0.44295138888888891</v>
      </c>
      <c r="D949" s="2">
        <v>0.44545138888888891</v>
      </c>
      <c r="E949">
        <f>DAY(telefony[[#This Row],[data]])</f>
        <v>14</v>
      </c>
      <c r="F949">
        <f>IF(LEN(telefony[[#This Row],[nr]])=8,1,0)</f>
        <v>0</v>
      </c>
      <c r="G949">
        <f>IF(LEN(telefony[[#This Row],[nr]])=7,1,0)</f>
        <v>1</v>
      </c>
      <c r="H949" s="9">
        <f>IF(LEN(telefony[[#This Row],[nr]])&gt;=10,1,0)</f>
        <v>0</v>
      </c>
      <c r="I949" s="9" t="s">
        <v>355</v>
      </c>
      <c r="J949">
        <f>COUNTIF(telefony[nr],I949)</f>
        <v>1</v>
      </c>
      <c r="M949" t="str">
        <f>IF(LEN(telefony[[#This Row],[nr]])=7,telefony[[#This Row],[nr]],"")</f>
        <v>6018613</v>
      </c>
      <c r="N949" t="str">
        <f>IF(LEN(telefony[[#This Row],[nr]])=8,telefony[[#This Row],[nr]],"")</f>
        <v/>
      </c>
      <c r="V949" s="22" t="s">
        <v>784</v>
      </c>
      <c r="W949" s="9">
        <v>0</v>
      </c>
    </row>
    <row r="950" spans="1:23" x14ac:dyDescent="0.3">
      <c r="A950" s="9" t="s">
        <v>814</v>
      </c>
      <c r="B950" s="1">
        <v>42930</v>
      </c>
      <c r="C950" s="2">
        <v>0.4450925925925926</v>
      </c>
      <c r="D950" s="2">
        <v>0.44888888888888889</v>
      </c>
      <c r="E950">
        <f>DAY(telefony[[#This Row],[data]])</f>
        <v>14</v>
      </c>
      <c r="F950">
        <f>IF(LEN(telefony[[#This Row],[nr]])=8,1,0)</f>
        <v>0</v>
      </c>
      <c r="G950">
        <f>IF(LEN(telefony[[#This Row],[nr]])=7,1,0)</f>
        <v>1</v>
      </c>
      <c r="H950" s="9">
        <f>IF(LEN(telefony[[#This Row],[nr]])&gt;=10,1,0)</f>
        <v>0</v>
      </c>
      <c r="I950" s="9" t="s">
        <v>136</v>
      </c>
      <c r="J950">
        <f>COUNTIF(telefony[nr],I950)</f>
        <v>1</v>
      </c>
      <c r="M950" t="str">
        <f>IF(LEN(telefony[[#This Row],[nr]])=7,telefony[[#This Row],[nr]],"")</f>
        <v>7741751</v>
      </c>
      <c r="N950" t="str">
        <f>IF(LEN(telefony[[#This Row],[nr]])=8,telefony[[#This Row],[nr]],"")</f>
        <v/>
      </c>
      <c r="V950" s="22" t="s">
        <v>986</v>
      </c>
      <c r="W950" s="9">
        <v>0</v>
      </c>
    </row>
    <row r="951" spans="1:23" x14ac:dyDescent="0.3">
      <c r="A951" s="9" t="s">
        <v>815</v>
      </c>
      <c r="B951" s="1">
        <v>42930</v>
      </c>
      <c r="C951" s="2">
        <v>0.44538194444444446</v>
      </c>
      <c r="D951" s="2">
        <v>0.4525925925925926</v>
      </c>
      <c r="E951">
        <f>DAY(telefony[[#This Row],[data]])</f>
        <v>14</v>
      </c>
      <c r="F951">
        <f>IF(LEN(telefony[[#This Row],[nr]])=8,1,0)</f>
        <v>0</v>
      </c>
      <c r="G951">
        <f>IF(LEN(telefony[[#This Row],[nr]])=7,1,0)</f>
        <v>1</v>
      </c>
      <c r="H951" s="9">
        <f>IF(LEN(telefony[[#This Row],[nr]])&gt;=10,1,0)</f>
        <v>0</v>
      </c>
      <c r="I951" s="9" t="s">
        <v>635</v>
      </c>
      <c r="J951">
        <f>COUNTIF(telefony[nr],I951)</f>
        <v>1</v>
      </c>
      <c r="M951" t="str">
        <f>IF(LEN(telefony[[#This Row],[nr]])=7,telefony[[#This Row],[nr]],"")</f>
        <v>5512492</v>
      </c>
      <c r="N951" t="str">
        <f>IF(LEN(telefony[[#This Row],[nr]])=8,telefony[[#This Row],[nr]],"")</f>
        <v/>
      </c>
      <c r="V951" s="22" t="s">
        <v>486</v>
      </c>
      <c r="W951" s="9">
        <v>0</v>
      </c>
    </row>
    <row r="952" spans="1:23" x14ac:dyDescent="0.3">
      <c r="A952" s="9" t="s">
        <v>816</v>
      </c>
      <c r="B952" s="1">
        <v>42930</v>
      </c>
      <c r="C952" s="2">
        <v>0.44593749999999999</v>
      </c>
      <c r="D952" s="2">
        <v>0.44957175925925924</v>
      </c>
      <c r="E952">
        <f>DAY(telefony[[#This Row],[data]])</f>
        <v>14</v>
      </c>
      <c r="F952">
        <f>IF(LEN(telefony[[#This Row],[nr]])=8,1,0)</f>
        <v>1</v>
      </c>
      <c r="G952">
        <f>IF(LEN(telefony[[#This Row],[nr]])=7,1,0)</f>
        <v>0</v>
      </c>
      <c r="H952" s="9">
        <f>IF(LEN(telefony[[#This Row],[nr]])&gt;=10,1,0)</f>
        <v>0</v>
      </c>
      <c r="I952" s="9" t="s">
        <v>335</v>
      </c>
      <c r="J952">
        <f>COUNTIF(telefony[nr],I952)</f>
        <v>1</v>
      </c>
      <c r="M952" t="str">
        <f>IF(LEN(telefony[[#This Row],[nr]])=7,telefony[[#This Row],[nr]],"")</f>
        <v/>
      </c>
      <c r="N952" t="str">
        <f>IF(LEN(telefony[[#This Row],[nr]])=8,telefony[[#This Row],[nr]],"")</f>
        <v>36332723</v>
      </c>
      <c r="V952" s="22" t="s">
        <v>1368</v>
      </c>
      <c r="W952" s="9">
        <v>0</v>
      </c>
    </row>
    <row r="953" spans="1:23" x14ac:dyDescent="0.3">
      <c r="A953" s="9" t="s">
        <v>747</v>
      </c>
      <c r="B953" s="1">
        <v>42930</v>
      </c>
      <c r="C953" s="2">
        <v>0.4478935185185185</v>
      </c>
      <c r="D953" s="2">
        <v>0.44805555555555554</v>
      </c>
      <c r="E953">
        <f>DAY(telefony[[#This Row],[data]])</f>
        <v>14</v>
      </c>
      <c r="F953">
        <f>IF(LEN(telefony[[#This Row],[nr]])=8,1,0)</f>
        <v>1</v>
      </c>
      <c r="G953">
        <f>IF(LEN(telefony[[#This Row],[nr]])=7,1,0)</f>
        <v>0</v>
      </c>
      <c r="H953" s="9">
        <f>IF(LEN(telefony[[#This Row],[nr]])&gt;=10,1,0)</f>
        <v>0</v>
      </c>
      <c r="I953" s="9" t="s">
        <v>713</v>
      </c>
      <c r="J953">
        <f>COUNTIF(telefony[nr],I953)</f>
        <v>1</v>
      </c>
      <c r="M953" t="str">
        <f>IF(LEN(telefony[[#This Row],[nr]])=7,telefony[[#This Row],[nr]],"")</f>
        <v/>
      </c>
      <c r="N953" t="str">
        <f>IF(LEN(telefony[[#This Row],[nr]])=8,telefony[[#This Row],[nr]],"")</f>
        <v>28961250</v>
      </c>
      <c r="V953" s="22" t="s">
        <v>1671</v>
      </c>
      <c r="W953" s="9">
        <v>0</v>
      </c>
    </row>
    <row r="954" spans="1:23" x14ac:dyDescent="0.3">
      <c r="A954" s="9" t="s">
        <v>13</v>
      </c>
      <c r="B954" s="1">
        <v>42930</v>
      </c>
      <c r="C954" s="2">
        <v>0.44916666666666666</v>
      </c>
      <c r="D954" s="2">
        <v>0.46023148148148146</v>
      </c>
      <c r="E954">
        <f>DAY(telefony[[#This Row],[data]])</f>
        <v>14</v>
      </c>
      <c r="F954">
        <f>IF(LEN(telefony[[#This Row],[nr]])=8,1,0)</f>
        <v>1</v>
      </c>
      <c r="G954">
        <f>IF(LEN(telefony[[#This Row],[nr]])=7,1,0)</f>
        <v>0</v>
      </c>
      <c r="H954" s="9">
        <f>IF(LEN(telefony[[#This Row],[nr]])&gt;=10,1,0)</f>
        <v>0</v>
      </c>
      <c r="I954" s="9" t="s">
        <v>463</v>
      </c>
      <c r="J954">
        <f>COUNTIF(telefony[nr],I954)</f>
        <v>1</v>
      </c>
      <c r="M954" t="str">
        <f>IF(LEN(telefony[[#This Row],[nr]])=7,telefony[[#This Row],[nr]],"")</f>
        <v/>
      </c>
      <c r="N954" t="str">
        <f>IF(LEN(telefony[[#This Row],[nr]])=8,telefony[[#This Row],[nr]],"")</f>
        <v>96191858</v>
      </c>
      <c r="V954" s="22" t="s">
        <v>1398</v>
      </c>
      <c r="W954" s="9">
        <v>0</v>
      </c>
    </row>
    <row r="955" spans="1:23" x14ac:dyDescent="0.3">
      <c r="A955" s="9" t="s">
        <v>817</v>
      </c>
      <c r="B955" s="1">
        <v>42930</v>
      </c>
      <c r="C955" s="2">
        <v>0.45233796296296297</v>
      </c>
      <c r="D955" s="2">
        <v>0.45649305555555558</v>
      </c>
      <c r="E955">
        <f>DAY(telefony[[#This Row],[data]])</f>
        <v>14</v>
      </c>
      <c r="F955">
        <f>IF(LEN(telefony[[#This Row],[nr]])=8,1,0)</f>
        <v>1</v>
      </c>
      <c r="G955">
        <f>IF(LEN(telefony[[#This Row],[nr]])=7,1,0)</f>
        <v>0</v>
      </c>
      <c r="H955" s="9">
        <f>IF(LEN(telefony[[#This Row],[nr]])&gt;=10,1,0)</f>
        <v>0</v>
      </c>
      <c r="I955" s="9" t="s">
        <v>1736</v>
      </c>
      <c r="J955">
        <f>COUNTIF(telefony[nr],I955)</f>
        <v>1</v>
      </c>
      <c r="M955" t="str">
        <f>IF(LEN(telefony[[#This Row],[nr]])=7,telefony[[#This Row],[nr]],"")</f>
        <v/>
      </c>
      <c r="N955" t="str">
        <f>IF(LEN(telefony[[#This Row],[nr]])=8,telefony[[#This Row],[nr]],"")</f>
        <v>49342013</v>
      </c>
      <c r="V955" s="22" t="s">
        <v>1134</v>
      </c>
      <c r="W955" s="9">
        <v>0</v>
      </c>
    </row>
    <row r="956" spans="1:23" x14ac:dyDescent="0.3">
      <c r="A956" s="9" t="s">
        <v>818</v>
      </c>
      <c r="B956" s="1">
        <v>42930</v>
      </c>
      <c r="C956" s="2">
        <v>0.45667824074074076</v>
      </c>
      <c r="D956" s="2">
        <v>0.45679398148148148</v>
      </c>
      <c r="E956">
        <f>DAY(telefony[[#This Row],[data]])</f>
        <v>14</v>
      </c>
      <c r="F956">
        <f>IF(LEN(telefony[[#This Row],[nr]])=8,1,0)</f>
        <v>0</v>
      </c>
      <c r="G956">
        <f>IF(LEN(telefony[[#This Row],[nr]])=7,1,0)</f>
        <v>1</v>
      </c>
      <c r="H956" s="9">
        <f>IF(LEN(telefony[[#This Row],[nr]])&gt;=10,1,0)</f>
        <v>0</v>
      </c>
      <c r="I956" s="9" t="s">
        <v>461</v>
      </c>
      <c r="J956">
        <f>COUNTIF(telefony[nr],I956)</f>
        <v>1</v>
      </c>
      <c r="M956" t="str">
        <f>IF(LEN(telefony[[#This Row],[nr]])=7,telefony[[#This Row],[nr]],"")</f>
        <v>2329556</v>
      </c>
      <c r="N956" t="str">
        <f>IF(LEN(telefony[[#This Row],[nr]])=8,telefony[[#This Row],[nr]],"")</f>
        <v/>
      </c>
      <c r="V956" s="22" t="s">
        <v>1516</v>
      </c>
      <c r="W956" s="9">
        <v>0</v>
      </c>
    </row>
    <row r="957" spans="1:23" x14ac:dyDescent="0.3">
      <c r="A957" s="9" t="s">
        <v>819</v>
      </c>
      <c r="B957" s="1">
        <v>42930</v>
      </c>
      <c r="C957" s="2">
        <v>0.45930555555555558</v>
      </c>
      <c r="D957" s="2">
        <v>0.4634375</v>
      </c>
      <c r="E957">
        <f>DAY(telefony[[#This Row],[data]])</f>
        <v>14</v>
      </c>
      <c r="F957">
        <f>IF(LEN(telefony[[#This Row],[nr]])=8,1,0)</f>
        <v>0</v>
      </c>
      <c r="G957">
        <f>IF(LEN(telefony[[#This Row],[nr]])=7,1,0)</f>
        <v>1</v>
      </c>
      <c r="H957" s="9">
        <f>IF(LEN(telefony[[#This Row],[nr]])&gt;=10,1,0)</f>
        <v>0</v>
      </c>
      <c r="I957" s="9" t="s">
        <v>549</v>
      </c>
      <c r="J957">
        <f>COUNTIF(telefony[nr],I957)</f>
        <v>1</v>
      </c>
      <c r="M957" t="str">
        <f>IF(LEN(telefony[[#This Row],[nr]])=7,telefony[[#This Row],[nr]],"")</f>
        <v>2969264</v>
      </c>
      <c r="N957" t="str">
        <f>IF(LEN(telefony[[#This Row],[nr]])=8,telefony[[#This Row],[nr]],"")</f>
        <v/>
      </c>
      <c r="V957" s="22" t="s">
        <v>1077</v>
      </c>
      <c r="W957" s="9">
        <v>0</v>
      </c>
    </row>
    <row r="958" spans="1:23" x14ac:dyDescent="0.3">
      <c r="A958" s="9" t="s">
        <v>820</v>
      </c>
      <c r="B958" s="1">
        <v>42930</v>
      </c>
      <c r="C958" s="2">
        <v>0.45950231481481479</v>
      </c>
      <c r="D958" s="2">
        <v>0.46177083333333335</v>
      </c>
      <c r="E958">
        <f>DAY(telefony[[#This Row],[data]])</f>
        <v>14</v>
      </c>
      <c r="F958">
        <f>IF(LEN(telefony[[#This Row],[nr]])=8,1,0)</f>
        <v>0</v>
      </c>
      <c r="G958">
        <f>IF(LEN(telefony[[#This Row],[nr]])=7,1,0)</f>
        <v>1</v>
      </c>
      <c r="H958" s="9">
        <f>IF(LEN(telefony[[#This Row],[nr]])&gt;=10,1,0)</f>
        <v>0</v>
      </c>
      <c r="I958" s="9" t="s">
        <v>1081</v>
      </c>
      <c r="J958">
        <f>COUNTIF(telefony[nr],I958)</f>
        <v>1</v>
      </c>
      <c r="M958" t="str">
        <f>IF(LEN(telefony[[#This Row],[nr]])=7,telefony[[#This Row],[nr]],"")</f>
        <v>8498683</v>
      </c>
      <c r="N958" t="str">
        <f>IF(LEN(telefony[[#This Row],[nr]])=8,telefony[[#This Row],[nr]],"")</f>
        <v/>
      </c>
      <c r="V958" s="22" t="s">
        <v>1689</v>
      </c>
      <c r="W958" s="9">
        <v>0</v>
      </c>
    </row>
    <row r="959" spans="1:23" x14ac:dyDescent="0.3">
      <c r="A959" s="9" t="s">
        <v>821</v>
      </c>
      <c r="B959" s="1">
        <v>42930</v>
      </c>
      <c r="C959" s="2">
        <v>0.46333333333333332</v>
      </c>
      <c r="D959" s="2">
        <v>0.46409722222222222</v>
      </c>
      <c r="E959">
        <f>DAY(telefony[[#This Row],[data]])</f>
        <v>14</v>
      </c>
      <c r="F959">
        <f>IF(LEN(telefony[[#This Row],[nr]])=8,1,0)</f>
        <v>0</v>
      </c>
      <c r="G959">
        <f>IF(LEN(telefony[[#This Row],[nr]])=7,1,0)</f>
        <v>1</v>
      </c>
      <c r="H959" s="9">
        <f>IF(LEN(telefony[[#This Row],[nr]])&gt;=10,1,0)</f>
        <v>0</v>
      </c>
      <c r="I959" s="9" t="s">
        <v>155</v>
      </c>
      <c r="J959">
        <f>COUNTIF(telefony[nr],I959)</f>
        <v>1</v>
      </c>
      <c r="M959" t="str">
        <f>IF(LEN(telefony[[#This Row],[nr]])=7,telefony[[#This Row],[nr]],"")</f>
        <v>2341441</v>
      </c>
      <c r="N959" t="str">
        <f>IF(LEN(telefony[[#This Row],[nr]])=8,telefony[[#This Row],[nr]],"")</f>
        <v/>
      </c>
      <c r="V959" s="22" t="s">
        <v>1656</v>
      </c>
      <c r="W959" s="9">
        <v>0</v>
      </c>
    </row>
    <row r="960" spans="1:23" x14ac:dyDescent="0.3">
      <c r="A960" s="9" t="s">
        <v>822</v>
      </c>
      <c r="B960" s="1">
        <v>42930</v>
      </c>
      <c r="C960" s="2">
        <v>0.46587962962962964</v>
      </c>
      <c r="D960" s="2">
        <v>0.46755787037037039</v>
      </c>
      <c r="E960">
        <f>DAY(telefony[[#This Row],[data]])</f>
        <v>14</v>
      </c>
      <c r="F960">
        <f>IF(LEN(telefony[[#This Row],[nr]])=8,1,0)</f>
        <v>1</v>
      </c>
      <c r="G960">
        <f>IF(LEN(telefony[[#This Row],[nr]])=7,1,0)</f>
        <v>0</v>
      </c>
      <c r="H960" s="9">
        <f>IF(LEN(telefony[[#This Row],[nr]])&gt;=10,1,0)</f>
        <v>0</v>
      </c>
      <c r="I960" s="9" t="s">
        <v>1193</v>
      </c>
      <c r="J960">
        <f>COUNTIF(telefony[nr],I960)</f>
        <v>1</v>
      </c>
      <c r="M960" t="str">
        <f>IF(LEN(telefony[[#This Row],[nr]])=7,telefony[[#This Row],[nr]],"")</f>
        <v/>
      </c>
      <c r="N960" t="str">
        <f>IF(LEN(telefony[[#This Row],[nr]])=8,telefony[[#This Row],[nr]],"")</f>
        <v>30270334</v>
      </c>
      <c r="V960" s="22" t="s">
        <v>1147</v>
      </c>
      <c r="W960" s="9">
        <v>0</v>
      </c>
    </row>
    <row r="961" spans="1:23" x14ac:dyDescent="0.3">
      <c r="A961" s="9" t="s">
        <v>45</v>
      </c>
      <c r="B961" s="1">
        <v>42930</v>
      </c>
      <c r="C961" s="2">
        <v>0.46988425925925925</v>
      </c>
      <c r="D961" s="2">
        <v>0.47721064814814818</v>
      </c>
      <c r="E961">
        <f>DAY(telefony[[#This Row],[data]])</f>
        <v>14</v>
      </c>
      <c r="F961">
        <f>IF(LEN(telefony[[#This Row],[nr]])=8,1,0)</f>
        <v>0</v>
      </c>
      <c r="G961">
        <f>IF(LEN(telefony[[#This Row],[nr]])=7,1,0)</f>
        <v>1</v>
      </c>
      <c r="H961" s="9">
        <f>IF(LEN(telefony[[#This Row],[nr]])&gt;=10,1,0)</f>
        <v>0</v>
      </c>
      <c r="I961" s="9" t="s">
        <v>551</v>
      </c>
      <c r="J961">
        <f>COUNTIF(telefony[nr],I961)</f>
        <v>1</v>
      </c>
      <c r="M961" t="str">
        <f>IF(LEN(telefony[[#This Row],[nr]])=7,telefony[[#This Row],[nr]],"")</f>
        <v>4657345</v>
      </c>
      <c r="N961" t="str">
        <f>IF(LEN(telefony[[#This Row],[nr]])=8,telefony[[#This Row],[nr]],"")</f>
        <v/>
      </c>
      <c r="V961" s="22" t="s">
        <v>452</v>
      </c>
      <c r="W961" s="9">
        <v>0</v>
      </c>
    </row>
    <row r="962" spans="1:23" x14ac:dyDescent="0.3">
      <c r="A962" s="9" t="s">
        <v>823</v>
      </c>
      <c r="B962" s="1">
        <v>42930</v>
      </c>
      <c r="C962" s="2">
        <v>0.47028935185185183</v>
      </c>
      <c r="D962" s="2">
        <v>0.47052083333333333</v>
      </c>
      <c r="E962">
        <f>DAY(telefony[[#This Row],[data]])</f>
        <v>14</v>
      </c>
      <c r="F962">
        <f>IF(LEN(telefony[[#This Row],[nr]])=8,1,0)</f>
        <v>0</v>
      </c>
      <c r="G962">
        <f>IF(LEN(telefony[[#This Row],[nr]])=7,1,0)</f>
        <v>1</v>
      </c>
      <c r="H962" s="9">
        <f>IF(LEN(telefony[[#This Row],[nr]])&gt;=10,1,0)</f>
        <v>0</v>
      </c>
      <c r="I962" s="9" t="s">
        <v>1390</v>
      </c>
      <c r="J962">
        <f>COUNTIF(telefony[nr],I962)</f>
        <v>1</v>
      </c>
      <c r="M962" t="str">
        <f>IF(LEN(telefony[[#This Row],[nr]])=7,telefony[[#This Row],[nr]],"")</f>
        <v>2145244</v>
      </c>
      <c r="N962" t="str">
        <f>IF(LEN(telefony[[#This Row],[nr]])=8,telefony[[#This Row],[nr]],"")</f>
        <v/>
      </c>
      <c r="V962" s="22" t="s">
        <v>457</v>
      </c>
      <c r="W962" s="9">
        <v>0</v>
      </c>
    </row>
    <row r="963" spans="1:23" x14ac:dyDescent="0.3">
      <c r="A963" s="9" t="s">
        <v>824</v>
      </c>
      <c r="B963" s="1">
        <v>42930</v>
      </c>
      <c r="C963" s="2">
        <v>0.4742824074074074</v>
      </c>
      <c r="D963" s="2">
        <v>0.48538194444444444</v>
      </c>
      <c r="E963">
        <f>DAY(telefony[[#This Row],[data]])</f>
        <v>14</v>
      </c>
      <c r="F963">
        <f>IF(LEN(telefony[[#This Row],[nr]])=8,1,0)</f>
        <v>0</v>
      </c>
      <c r="G963">
        <f>IF(LEN(telefony[[#This Row],[nr]])=7,1,0)</f>
        <v>1</v>
      </c>
      <c r="H963" s="9">
        <f>IF(LEN(telefony[[#This Row],[nr]])&gt;=10,1,0)</f>
        <v>0</v>
      </c>
      <c r="I963" s="9" t="s">
        <v>1531</v>
      </c>
      <c r="J963">
        <f>COUNTIF(telefony[nr],I963)</f>
        <v>1</v>
      </c>
      <c r="M963" t="str">
        <f>IF(LEN(telefony[[#This Row],[nr]])=7,telefony[[#This Row],[nr]],"")</f>
        <v>7627829</v>
      </c>
      <c r="N963" t="str">
        <f>IF(LEN(telefony[[#This Row],[nr]])=8,telefony[[#This Row],[nr]],"")</f>
        <v/>
      </c>
      <c r="V963" s="22" t="s">
        <v>1168</v>
      </c>
      <c r="W963" s="9">
        <v>0</v>
      </c>
    </row>
    <row r="964" spans="1:23" x14ac:dyDescent="0.3">
      <c r="A964" s="9" t="s">
        <v>825</v>
      </c>
      <c r="B964" s="1">
        <v>42930</v>
      </c>
      <c r="C964" s="2">
        <v>0.47594907407407405</v>
      </c>
      <c r="D964" s="2">
        <v>0.47641203703703705</v>
      </c>
      <c r="E964">
        <f>DAY(telefony[[#This Row],[data]])</f>
        <v>14</v>
      </c>
      <c r="F964">
        <f>IF(LEN(telefony[[#This Row],[nr]])=8,1,0)</f>
        <v>0</v>
      </c>
      <c r="G964">
        <f>IF(LEN(telefony[[#This Row],[nr]])=7,1,0)</f>
        <v>1</v>
      </c>
      <c r="H964" s="9">
        <f>IF(LEN(telefony[[#This Row],[nr]])&gt;=10,1,0)</f>
        <v>0</v>
      </c>
      <c r="I964" s="9" t="s">
        <v>652</v>
      </c>
      <c r="J964">
        <f>COUNTIF(telefony[nr],I964)</f>
        <v>1</v>
      </c>
      <c r="M964" t="str">
        <f>IF(LEN(telefony[[#This Row],[nr]])=7,telefony[[#This Row],[nr]],"")</f>
        <v>9182658</v>
      </c>
      <c r="N964" t="str">
        <f>IF(LEN(telefony[[#This Row],[nr]])=8,telefony[[#This Row],[nr]],"")</f>
        <v/>
      </c>
      <c r="V964" s="22" t="s">
        <v>1330</v>
      </c>
      <c r="W964" s="9">
        <v>0</v>
      </c>
    </row>
    <row r="965" spans="1:23" x14ac:dyDescent="0.3">
      <c r="A965" s="9" t="s">
        <v>826</v>
      </c>
      <c r="B965" s="1">
        <v>42930</v>
      </c>
      <c r="C965" s="2">
        <v>0.47799768518518521</v>
      </c>
      <c r="D965" s="2">
        <v>0.47905092592592591</v>
      </c>
      <c r="E965">
        <f>DAY(telefony[[#This Row],[data]])</f>
        <v>14</v>
      </c>
      <c r="F965">
        <f>IF(LEN(telefony[[#This Row],[nr]])=8,1,0)</f>
        <v>0</v>
      </c>
      <c r="G965">
        <f>IF(LEN(telefony[[#This Row],[nr]])=7,1,0)</f>
        <v>1</v>
      </c>
      <c r="H965" s="9">
        <f>IF(LEN(telefony[[#This Row],[nr]])&gt;=10,1,0)</f>
        <v>0</v>
      </c>
      <c r="I965" s="9" t="s">
        <v>282</v>
      </c>
      <c r="J965">
        <f>COUNTIF(telefony[nr],I965)</f>
        <v>1</v>
      </c>
      <c r="M965" t="str">
        <f>IF(LEN(telefony[[#This Row],[nr]])=7,telefony[[#This Row],[nr]],"")</f>
        <v>4191600</v>
      </c>
      <c r="N965" t="str">
        <f>IF(LEN(telefony[[#This Row],[nr]])=8,telefony[[#This Row],[nr]],"")</f>
        <v/>
      </c>
      <c r="V965" s="22" t="s">
        <v>1357</v>
      </c>
      <c r="W965" s="9">
        <v>0</v>
      </c>
    </row>
    <row r="966" spans="1:23" x14ac:dyDescent="0.3">
      <c r="A966" s="9" t="s">
        <v>827</v>
      </c>
      <c r="B966" s="1">
        <v>42930</v>
      </c>
      <c r="C966" s="2">
        <v>0.47825231481481484</v>
      </c>
      <c r="D966" s="2">
        <v>0.48502314814814818</v>
      </c>
      <c r="E966">
        <f>DAY(telefony[[#This Row],[data]])</f>
        <v>14</v>
      </c>
      <c r="F966">
        <f>IF(LEN(telefony[[#This Row],[nr]])=8,1,0)</f>
        <v>0</v>
      </c>
      <c r="G966">
        <f>IF(LEN(telefony[[#This Row],[nr]])=7,1,0)</f>
        <v>1</v>
      </c>
      <c r="H966" s="9">
        <f>IF(LEN(telefony[[#This Row],[nr]])&gt;=10,1,0)</f>
        <v>0</v>
      </c>
      <c r="I966" s="9" t="s">
        <v>643</v>
      </c>
      <c r="J966">
        <f>COUNTIF(telefony[nr],I966)</f>
        <v>1</v>
      </c>
      <c r="M966" t="str">
        <f>IF(LEN(telefony[[#This Row],[nr]])=7,telefony[[#This Row],[nr]],"")</f>
        <v>5492379</v>
      </c>
      <c r="N966" t="str">
        <f>IF(LEN(telefony[[#This Row],[nr]])=8,telefony[[#This Row],[nr]],"")</f>
        <v/>
      </c>
      <c r="V966" s="22" t="s">
        <v>377</v>
      </c>
      <c r="W966" s="9">
        <v>0</v>
      </c>
    </row>
    <row r="967" spans="1:23" x14ac:dyDescent="0.3">
      <c r="A967" s="9" t="s">
        <v>828</v>
      </c>
      <c r="B967" s="1">
        <v>42930</v>
      </c>
      <c r="C967" s="2">
        <v>0.48138888888888887</v>
      </c>
      <c r="D967" s="2">
        <v>0.48574074074074075</v>
      </c>
      <c r="E967">
        <f>DAY(telefony[[#This Row],[data]])</f>
        <v>14</v>
      </c>
      <c r="F967">
        <f>IF(LEN(telefony[[#This Row],[nr]])=8,1,0)</f>
        <v>0</v>
      </c>
      <c r="G967">
        <f>IF(LEN(telefony[[#This Row],[nr]])=7,1,0)</f>
        <v>1</v>
      </c>
      <c r="H967" s="9">
        <f>IF(LEN(telefony[[#This Row],[nr]])&gt;=10,1,0)</f>
        <v>0</v>
      </c>
      <c r="I967" s="9" t="s">
        <v>181</v>
      </c>
      <c r="J967">
        <f>COUNTIF(telefony[nr],I967)</f>
        <v>1</v>
      </c>
      <c r="M967" t="str">
        <f>IF(LEN(telefony[[#This Row],[nr]])=7,telefony[[#This Row],[nr]],"")</f>
        <v>2861766</v>
      </c>
      <c r="N967" t="str">
        <f>IF(LEN(telefony[[#This Row],[nr]])=8,telefony[[#This Row],[nr]],"")</f>
        <v/>
      </c>
      <c r="V967" s="22" t="s">
        <v>238</v>
      </c>
      <c r="W967" s="9">
        <v>0</v>
      </c>
    </row>
    <row r="968" spans="1:23" x14ac:dyDescent="0.3">
      <c r="A968" s="9" t="s">
        <v>829</v>
      </c>
      <c r="B968" s="1">
        <v>42930</v>
      </c>
      <c r="C968" s="2">
        <v>0.48422453703703705</v>
      </c>
      <c r="D968" s="2">
        <v>0.48562499999999997</v>
      </c>
      <c r="E968">
        <f>DAY(telefony[[#This Row],[data]])</f>
        <v>14</v>
      </c>
      <c r="F968">
        <f>IF(LEN(telefony[[#This Row],[nr]])=8,1,0)</f>
        <v>0</v>
      </c>
      <c r="G968">
        <f>IF(LEN(telefony[[#This Row],[nr]])=7,1,0)</f>
        <v>1</v>
      </c>
      <c r="H968" s="9">
        <f>IF(LEN(telefony[[#This Row],[nr]])&gt;=10,1,0)</f>
        <v>0</v>
      </c>
      <c r="I968" s="9" t="s">
        <v>1556</v>
      </c>
      <c r="J968">
        <f>COUNTIF(telefony[nr],I968)</f>
        <v>1</v>
      </c>
      <c r="M968" t="str">
        <f>IF(LEN(telefony[[#This Row],[nr]])=7,telefony[[#This Row],[nr]],"")</f>
        <v>1309359</v>
      </c>
      <c r="N968" t="str">
        <f>IF(LEN(telefony[[#This Row],[nr]])=8,telefony[[#This Row],[nr]],"")</f>
        <v/>
      </c>
      <c r="V968" s="22" t="s">
        <v>1532</v>
      </c>
      <c r="W968" s="9">
        <v>0</v>
      </c>
    </row>
    <row r="969" spans="1:23" x14ac:dyDescent="0.3">
      <c r="A969" s="9" t="s">
        <v>830</v>
      </c>
      <c r="B969" s="1">
        <v>42930</v>
      </c>
      <c r="C969" s="2">
        <v>0.48579861111111111</v>
      </c>
      <c r="D969" s="2">
        <v>0.49395833333333333</v>
      </c>
      <c r="E969">
        <f>DAY(telefony[[#This Row],[data]])</f>
        <v>14</v>
      </c>
      <c r="F969">
        <f>IF(LEN(telefony[[#This Row],[nr]])=8,1,0)</f>
        <v>0</v>
      </c>
      <c r="G969">
        <f>IF(LEN(telefony[[#This Row],[nr]])=7,1,0)</f>
        <v>1</v>
      </c>
      <c r="H969" s="9">
        <f>IF(LEN(telefony[[#This Row],[nr]])&gt;=10,1,0)</f>
        <v>0</v>
      </c>
      <c r="I969" s="9" t="s">
        <v>458</v>
      </c>
      <c r="J969">
        <f>COUNTIF(telefony[nr],I969)</f>
        <v>1</v>
      </c>
      <c r="M969" t="str">
        <f>IF(LEN(telefony[[#This Row],[nr]])=7,telefony[[#This Row],[nr]],"")</f>
        <v>5272270</v>
      </c>
      <c r="N969" t="str">
        <f>IF(LEN(telefony[[#This Row],[nr]])=8,telefony[[#This Row],[nr]],"")</f>
        <v/>
      </c>
      <c r="V969" s="22" t="s">
        <v>1273</v>
      </c>
      <c r="W969" s="9">
        <v>0</v>
      </c>
    </row>
    <row r="970" spans="1:23" x14ac:dyDescent="0.3">
      <c r="A970" s="9" t="s">
        <v>831</v>
      </c>
      <c r="B970" s="1">
        <v>42930</v>
      </c>
      <c r="C970" s="2">
        <v>0.48832175925925925</v>
      </c>
      <c r="D970" s="2">
        <v>0.49005787037037035</v>
      </c>
      <c r="E970">
        <f>DAY(telefony[[#This Row],[data]])</f>
        <v>14</v>
      </c>
      <c r="F970">
        <f>IF(LEN(telefony[[#This Row],[nr]])=8,1,0)</f>
        <v>0</v>
      </c>
      <c r="G970">
        <f>IF(LEN(telefony[[#This Row],[nr]])=7,1,0)</f>
        <v>1</v>
      </c>
      <c r="H970" s="9">
        <f>IF(LEN(telefony[[#This Row],[nr]])&gt;=10,1,0)</f>
        <v>0</v>
      </c>
      <c r="I970" s="9" t="s">
        <v>994</v>
      </c>
      <c r="J970">
        <f>COUNTIF(telefony[nr],I970)</f>
        <v>1</v>
      </c>
      <c r="M970" t="str">
        <f>IF(LEN(telefony[[#This Row],[nr]])=7,telefony[[#This Row],[nr]],"")</f>
        <v>9266643</v>
      </c>
      <c r="N970" t="str">
        <f>IF(LEN(telefony[[#This Row],[nr]])=8,telefony[[#This Row],[nr]],"")</f>
        <v/>
      </c>
      <c r="V970" s="22" t="s">
        <v>1691</v>
      </c>
      <c r="W970" s="9">
        <v>0</v>
      </c>
    </row>
    <row r="971" spans="1:23" x14ac:dyDescent="0.3">
      <c r="A971" s="9" t="s">
        <v>832</v>
      </c>
      <c r="B971" s="1">
        <v>42930</v>
      </c>
      <c r="C971" s="2">
        <v>0.49302083333333335</v>
      </c>
      <c r="D971" s="2">
        <v>0.50244212962962964</v>
      </c>
      <c r="E971">
        <f>DAY(telefony[[#This Row],[data]])</f>
        <v>14</v>
      </c>
      <c r="F971">
        <f>IF(LEN(telefony[[#This Row],[nr]])=8,1,0)</f>
        <v>0</v>
      </c>
      <c r="G971">
        <f>IF(LEN(telefony[[#This Row],[nr]])=7,1,0)</f>
        <v>1</v>
      </c>
      <c r="H971" s="9">
        <f>IF(LEN(telefony[[#This Row],[nr]])&gt;=10,1,0)</f>
        <v>0</v>
      </c>
      <c r="I971" s="9" t="s">
        <v>1581</v>
      </c>
      <c r="J971">
        <f>COUNTIF(telefony[nr],I971)</f>
        <v>1</v>
      </c>
      <c r="M971" t="str">
        <f>IF(LEN(telefony[[#This Row],[nr]])=7,telefony[[#This Row],[nr]],"")</f>
        <v>3460208</v>
      </c>
      <c r="N971" t="str">
        <f>IF(LEN(telefony[[#This Row],[nr]])=8,telefony[[#This Row],[nr]],"")</f>
        <v/>
      </c>
      <c r="V971" s="22" t="s">
        <v>268</v>
      </c>
      <c r="W971" s="9">
        <v>0</v>
      </c>
    </row>
    <row r="972" spans="1:23" x14ac:dyDescent="0.3">
      <c r="A972" s="9" t="s">
        <v>833</v>
      </c>
      <c r="B972" s="1">
        <v>42930</v>
      </c>
      <c r="C972" s="2">
        <v>0.4959722222222222</v>
      </c>
      <c r="D972" s="2">
        <v>0.50451388888888893</v>
      </c>
      <c r="E972">
        <f>DAY(telefony[[#This Row],[data]])</f>
        <v>14</v>
      </c>
      <c r="F972">
        <f>IF(LEN(telefony[[#This Row],[nr]])=8,1,0)</f>
        <v>1</v>
      </c>
      <c r="G972">
        <f>IF(LEN(telefony[[#This Row],[nr]])=7,1,0)</f>
        <v>0</v>
      </c>
      <c r="H972" s="9">
        <f>IF(LEN(telefony[[#This Row],[nr]])&gt;=10,1,0)</f>
        <v>0</v>
      </c>
      <c r="I972" s="9" t="s">
        <v>1227</v>
      </c>
      <c r="J972">
        <f>COUNTIF(telefony[nr],I972)</f>
        <v>1</v>
      </c>
      <c r="M972" t="str">
        <f>IF(LEN(telefony[[#This Row],[nr]])=7,telefony[[#This Row],[nr]],"")</f>
        <v/>
      </c>
      <c r="N972" t="str">
        <f>IF(LEN(telefony[[#This Row],[nr]])=8,telefony[[#This Row],[nr]],"")</f>
        <v>25545000</v>
      </c>
      <c r="V972" s="22" t="s">
        <v>1596</v>
      </c>
      <c r="W972" s="9">
        <v>0</v>
      </c>
    </row>
    <row r="973" spans="1:23" x14ac:dyDescent="0.3">
      <c r="A973" s="9" t="s">
        <v>547</v>
      </c>
      <c r="B973" s="1">
        <v>42930</v>
      </c>
      <c r="C973" s="2">
        <v>0.50126157407407412</v>
      </c>
      <c r="D973" s="2">
        <v>0.51184027777777774</v>
      </c>
      <c r="E973">
        <f>DAY(telefony[[#This Row],[data]])</f>
        <v>14</v>
      </c>
      <c r="F973">
        <f>IF(LEN(telefony[[#This Row],[nr]])=8,1,0)</f>
        <v>0</v>
      </c>
      <c r="G973">
        <f>IF(LEN(telefony[[#This Row],[nr]])=7,1,0)</f>
        <v>1</v>
      </c>
      <c r="H973" s="9">
        <f>IF(LEN(telefony[[#This Row],[nr]])&gt;=10,1,0)</f>
        <v>0</v>
      </c>
      <c r="I973" s="9" t="s">
        <v>464</v>
      </c>
      <c r="J973">
        <f>COUNTIF(telefony[nr],I973)</f>
        <v>1</v>
      </c>
      <c r="M973" t="str">
        <f>IF(LEN(telefony[[#This Row],[nr]])=7,telefony[[#This Row],[nr]],"")</f>
        <v>1207918</v>
      </c>
      <c r="N973" t="str">
        <f>IF(LEN(telefony[[#This Row],[nr]])=8,telefony[[#This Row],[nr]],"")</f>
        <v/>
      </c>
      <c r="V973" s="22" t="s">
        <v>1442</v>
      </c>
      <c r="W973" s="9">
        <v>0</v>
      </c>
    </row>
    <row r="974" spans="1:23" x14ac:dyDescent="0.3">
      <c r="A974" s="9" t="s">
        <v>834</v>
      </c>
      <c r="B974" s="1">
        <v>42930</v>
      </c>
      <c r="C974" s="2">
        <v>0.50378472222222226</v>
      </c>
      <c r="D974" s="2">
        <v>0.51043981481481482</v>
      </c>
      <c r="E974">
        <f>DAY(telefony[[#This Row],[data]])</f>
        <v>14</v>
      </c>
      <c r="F974">
        <f>IF(LEN(telefony[[#This Row],[nr]])=8,1,0)</f>
        <v>0</v>
      </c>
      <c r="G974">
        <f>IF(LEN(telefony[[#This Row],[nr]])=7,1,0)</f>
        <v>1</v>
      </c>
      <c r="H974" s="9">
        <f>IF(LEN(telefony[[#This Row],[nr]])&gt;=10,1,0)</f>
        <v>0</v>
      </c>
      <c r="I974" s="9" t="s">
        <v>1489</v>
      </c>
      <c r="J974">
        <f>COUNTIF(telefony[nr],I974)</f>
        <v>1</v>
      </c>
      <c r="M974" t="str">
        <f>IF(LEN(telefony[[#This Row],[nr]])=7,telefony[[#This Row],[nr]],"")</f>
        <v>4471828</v>
      </c>
      <c r="N974" t="str">
        <f>IF(LEN(telefony[[#This Row],[nr]])=8,telefony[[#This Row],[nr]],"")</f>
        <v/>
      </c>
      <c r="V974" s="22" t="s">
        <v>1790</v>
      </c>
      <c r="W974" s="9">
        <v>0</v>
      </c>
    </row>
    <row r="975" spans="1:23" x14ac:dyDescent="0.3">
      <c r="A975" s="9" t="s">
        <v>835</v>
      </c>
      <c r="B975" s="1">
        <v>42930</v>
      </c>
      <c r="C975" s="2">
        <v>0.50812500000000005</v>
      </c>
      <c r="D975" s="2">
        <v>0.50862268518518516</v>
      </c>
      <c r="E975">
        <f>DAY(telefony[[#This Row],[data]])</f>
        <v>14</v>
      </c>
      <c r="F975">
        <f>IF(LEN(telefony[[#This Row],[nr]])=8,1,0)</f>
        <v>0</v>
      </c>
      <c r="G975">
        <f>IF(LEN(telefony[[#This Row],[nr]])=7,1,0)</f>
        <v>1</v>
      </c>
      <c r="H975" s="9">
        <f>IF(LEN(telefony[[#This Row],[nr]])&gt;=10,1,0)</f>
        <v>0</v>
      </c>
      <c r="I975" s="9" t="s">
        <v>1130</v>
      </c>
      <c r="J975">
        <f>COUNTIF(telefony[nr],I975)</f>
        <v>1</v>
      </c>
      <c r="M975" t="str">
        <f>IF(LEN(telefony[[#This Row],[nr]])=7,telefony[[#This Row],[nr]],"")</f>
        <v>6516836</v>
      </c>
      <c r="N975" t="str">
        <f>IF(LEN(telefony[[#This Row],[nr]])=8,telefony[[#This Row],[nr]],"")</f>
        <v/>
      </c>
      <c r="V975" s="22" t="s">
        <v>943</v>
      </c>
      <c r="W975" s="9">
        <v>0</v>
      </c>
    </row>
    <row r="976" spans="1:23" x14ac:dyDescent="0.3">
      <c r="A976" s="9" t="s">
        <v>836</v>
      </c>
      <c r="B976" s="1">
        <v>42930</v>
      </c>
      <c r="C976" s="2">
        <v>0.51179398148148147</v>
      </c>
      <c r="D976" s="2">
        <v>0.51231481481481478</v>
      </c>
      <c r="E976">
        <f>DAY(telefony[[#This Row],[data]])</f>
        <v>14</v>
      </c>
      <c r="F976">
        <f>IF(LEN(telefony[[#This Row],[nr]])=8,1,0)</f>
        <v>0</v>
      </c>
      <c r="G976">
        <f>IF(LEN(telefony[[#This Row],[nr]])=7,1,0)</f>
        <v>1</v>
      </c>
      <c r="H976" s="9">
        <f>IF(LEN(telefony[[#This Row],[nr]])&gt;=10,1,0)</f>
        <v>0</v>
      </c>
      <c r="I976" s="9" t="s">
        <v>505</v>
      </c>
      <c r="J976">
        <f>COUNTIF(telefony[nr],I976)</f>
        <v>1</v>
      </c>
      <c r="M976" t="str">
        <f>IF(LEN(telefony[[#This Row],[nr]])=7,telefony[[#This Row],[nr]],"")</f>
        <v>1197931</v>
      </c>
      <c r="N976" t="str">
        <f>IF(LEN(telefony[[#This Row],[nr]])=8,telefony[[#This Row],[nr]],"")</f>
        <v/>
      </c>
      <c r="V976" s="22" t="s">
        <v>1687</v>
      </c>
      <c r="W976" s="9">
        <v>0</v>
      </c>
    </row>
    <row r="977" spans="1:23" x14ac:dyDescent="0.3">
      <c r="A977" s="9" t="s">
        <v>837</v>
      </c>
      <c r="B977" s="1">
        <v>42930</v>
      </c>
      <c r="C977" s="2">
        <v>0.51645833333333335</v>
      </c>
      <c r="D977" s="2">
        <v>0.51701388888888888</v>
      </c>
      <c r="E977">
        <f>DAY(telefony[[#This Row],[data]])</f>
        <v>14</v>
      </c>
      <c r="F977">
        <f>IF(LEN(telefony[[#This Row],[nr]])=8,1,0)</f>
        <v>0</v>
      </c>
      <c r="G977">
        <f>IF(LEN(telefony[[#This Row],[nr]])=7,1,0)</f>
        <v>1</v>
      </c>
      <c r="H977" s="9">
        <f>IF(LEN(telefony[[#This Row],[nr]])&gt;=10,1,0)</f>
        <v>0</v>
      </c>
      <c r="I977" s="9" t="s">
        <v>1445</v>
      </c>
      <c r="J977">
        <f>COUNTIF(telefony[nr],I977)</f>
        <v>1</v>
      </c>
      <c r="M977" t="str">
        <f>IF(LEN(telefony[[#This Row],[nr]])=7,telefony[[#This Row],[nr]],"")</f>
        <v>8750619</v>
      </c>
      <c r="N977" t="str">
        <f>IF(LEN(telefony[[#This Row],[nr]])=8,telefony[[#This Row],[nr]],"")</f>
        <v/>
      </c>
      <c r="V977" s="22" t="s">
        <v>1204</v>
      </c>
      <c r="W977" s="9">
        <v>0</v>
      </c>
    </row>
    <row r="978" spans="1:23" x14ac:dyDescent="0.3">
      <c r="A978" s="9" t="s">
        <v>838</v>
      </c>
      <c r="B978" s="1">
        <v>42930</v>
      </c>
      <c r="C978" s="2">
        <v>0.52056712962962959</v>
      </c>
      <c r="D978" s="2">
        <v>0.52818287037037037</v>
      </c>
      <c r="E978">
        <f>DAY(telefony[[#This Row],[data]])</f>
        <v>14</v>
      </c>
      <c r="F978">
        <f>IF(LEN(telefony[[#This Row],[nr]])=8,1,0)</f>
        <v>0</v>
      </c>
      <c r="G978">
        <f>IF(LEN(telefony[[#This Row],[nr]])=7,1,0)</f>
        <v>1</v>
      </c>
      <c r="H978" s="9">
        <f>IF(LEN(telefony[[#This Row],[nr]])&gt;=10,1,0)</f>
        <v>0</v>
      </c>
      <c r="I978" s="9" t="s">
        <v>738</v>
      </c>
      <c r="J978">
        <f>COUNTIF(telefony[nr],I978)</f>
        <v>1</v>
      </c>
      <c r="M978" t="str">
        <f>IF(LEN(telefony[[#This Row],[nr]])=7,telefony[[#This Row],[nr]],"")</f>
        <v>2076719</v>
      </c>
      <c r="N978" t="str">
        <f>IF(LEN(telefony[[#This Row],[nr]])=8,telefony[[#This Row],[nr]],"")</f>
        <v/>
      </c>
      <c r="V978" s="22" t="s">
        <v>1174</v>
      </c>
      <c r="W978" s="9">
        <v>0</v>
      </c>
    </row>
    <row r="979" spans="1:23" x14ac:dyDescent="0.3">
      <c r="A979" s="9" t="s">
        <v>839</v>
      </c>
      <c r="B979" s="1">
        <v>42930</v>
      </c>
      <c r="C979" s="2">
        <v>0.52427083333333335</v>
      </c>
      <c r="D979" s="2">
        <v>0.52818287037037037</v>
      </c>
      <c r="E979">
        <f>DAY(telefony[[#This Row],[data]])</f>
        <v>14</v>
      </c>
      <c r="F979">
        <f>IF(LEN(telefony[[#This Row],[nr]])=8,1,0)</f>
        <v>0</v>
      </c>
      <c r="G979">
        <f>IF(LEN(telefony[[#This Row],[nr]])=7,1,0)</f>
        <v>1</v>
      </c>
      <c r="H979" s="9">
        <f>IF(LEN(telefony[[#This Row],[nr]])&gt;=10,1,0)</f>
        <v>0</v>
      </c>
      <c r="I979" s="9" t="s">
        <v>284</v>
      </c>
      <c r="J979">
        <f>COUNTIF(telefony[nr],I979)</f>
        <v>1</v>
      </c>
      <c r="M979" t="str">
        <f>IF(LEN(telefony[[#This Row],[nr]])=7,telefony[[#This Row],[nr]],"")</f>
        <v>3131883</v>
      </c>
      <c r="N979" t="str">
        <f>IF(LEN(telefony[[#This Row],[nr]])=8,telefony[[#This Row],[nr]],"")</f>
        <v/>
      </c>
      <c r="V979" s="22" t="s">
        <v>764</v>
      </c>
      <c r="W979" s="9">
        <v>0</v>
      </c>
    </row>
    <row r="980" spans="1:23" x14ac:dyDescent="0.3">
      <c r="A980" s="9" t="s">
        <v>840</v>
      </c>
      <c r="B980" s="1">
        <v>42930</v>
      </c>
      <c r="C980" s="2">
        <v>0.52953703703703703</v>
      </c>
      <c r="D980" s="2">
        <v>0.54078703703703701</v>
      </c>
      <c r="E980">
        <f>DAY(telefony[[#This Row],[data]])</f>
        <v>14</v>
      </c>
      <c r="F980">
        <f>IF(LEN(telefony[[#This Row],[nr]])=8,1,0)</f>
        <v>0</v>
      </c>
      <c r="G980">
        <f>IF(LEN(telefony[[#This Row],[nr]])=7,1,0)</f>
        <v>1</v>
      </c>
      <c r="H980" s="9">
        <f>IF(LEN(telefony[[#This Row],[nr]])&gt;=10,1,0)</f>
        <v>0</v>
      </c>
      <c r="I980" s="9" t="s">
        <v>267</v>
      </c>
      <c r="J980">
        <f>COUNTIF(telefony[nr],I980)</f>
        <v>1</v>
      </c>
      <c r="M980" t="str">
        <f>IF(LEN(telefony[[#This Row],[nr]])=7,telefony[[#This Row],[nr]],"")</f>
        <v>1552302</v>
      </c>
      <c r="N980" t="str">
        <f>IF(LEN(telefony[[#This Row],[nr]])=8,telefony[[#This Row],[nr]],"")</f>
        <v/>
      </c>
      <c r="V980" s="22" t="s">
        <v>1775</v>
      </c>
      <c r="W980" s="9">
        <v>0</v>
      </c>
    </row>
    <row r="981" spans="1:23" x14ac:dyDescent="0.3">
      <c r="A981" s="9" t="s">
        <v>841</v>
      </c>
      <c r="B981" s="1">
        <v>42930</v>
      </c>
      <c r="C981" s="2">
        <v>0.53237268518518521</v>
      </c>
      <c r="D981" s="2">
        <v>0.53413194444444445</v>
      </c>
      <c r="E981">
        <f>DAY(telefony[[#This Row],[data]])</f>
        <v>14</v>
      </c>
      <c r="F981">
        <f>IF(LEN(telefony[[#This Row],[nr]])=8,1,0)</f>
        <v>1</v>
      </c>
      <c r="G981">
        <f>IF(LEN(telefony[[#This Row],[nr]])=7,1,0)</f>
        <v>0</v>
      </c>
      <c r="H981" s="9">
        <f>IF(LEN(telefony[[#This Row],[nr]])&gt;=10,1,0)</f>
        <v>0</v>
      </c>
      <c r="I981" s="9" t="s">
        <v>471</v>
      </c>
      <c r="J981">
        <f>COUNTIF(telefony[nr],I981)</f>
        <v>1</v>
      </c>
      <c r="M981" t="str">
        <f>IF(LEN(telefony[[#This Row],[nr]])=7,telefony[[#This Row],[nr]],"")</f>
        <v/>
      </c>
      <c r="N981" t="str">
        <f>IF(LEN(telefony[[#This Row],[nr]])=8,telefony[[#This Row],[nr]],"")</f>
        <v>33708687</v>
      </c>
      <c r="V981" s="22" t="s">
        <v>932</v>
      </c>
      <c r="W981" s="9">
        <v>0</v>
      </c>
    </row>
    <row r="982" spans="1:23" x14ac:dyDescent="0.3">
      <c r="A982" s="9" t="s">
        <v>705</v>
      </c>
      <c r="B982" s="1">
        <v>42930</v>
      </c>
      <c r="C982" s="2">
        <v>0.53268518518518515</v>
      </c>
      <c r="D982" s="2">
        <v>0.54135416666666669</v>
      </c>
      <c r="E982">
        <f>DAY(telefony[[#This Row],[data]])</f>
        <v>14</v>
      </c>
      <c r="F982">
        <f>IF(LEN(telefony[[#This Row],[nr]])=8,1,0)</f>
        <v>1</v>
      </c>
      <c r="G982">
        <f>IF(LEN(telefony[[#This Row],[nr]])=7,1,0)</f>
        <v>0</v>
      </c>
      <c r="H982" s="9">
        <f>IF(LEN(telefony[[#This Row],[nr]])&gt;=10,1,0)</f>
        <v>0</v>
      </c>
      <c r="I982" s="9" t="s">
        <v>729</v>
      </c>
      <c r="J982">
        <f>COUNTIF(telefony[nr],I982)</f>
        <v>1</v>
      </c>
      <c r="M982" t="str">
        <f>IF(LEN(telefony[[#This Row],[nr]])=7,telefony[[#This Row],[nr]],"")</f>
        <v/>
      </c>
      <c r="N982" t="str">
        <f>IF(LEN(telefony[[#This Row],[nr]])=8,telefony[[#This Row],[nr]],"")</f>
        <v>23123600</v>
      </c>
      <c r="V982" s="22" t="s">
        <v>882</v>
      </c>
      <c r="W982" s="9">
        <v>0</v>
      </c>
    </row>
    <row r="983" spans="1:23" x14ac:dyDescent="0.3">
      <c r="A983" s="9" t="s">
        <v>842</v>
      </c>
      <c r="B983" s="1">
        <v>42930</v>
      </c>
      <c r="C983" s="2">
        <v>0.53740740740740744</v>
      </c>
      <c r="D983" s="2">
        <v>0.54893518518518514</v>
      </c>
      <c r="E983">
        <f>DAY(telefony[[#This Row],[data]])</f>
        <v>14</v>
      </c>
      <c r="F983">
        <f>IF(LEN(telefony[[#This Row],[nr]])=8,1,0)</f>
        <v>0</v>
      </c>
      <c r="G983">
        <f>IF(LEN(telefony[[#This Row],[nr]])=7,1,0)</f>
        <v>1</v>
      </c>
      <c r="H983" s="9">
        <f>IF(LEN(telefony[[#This Row],[nr]])&gt;=10,1,0)</f>
        <v>0</v>
      </c>
      <c r="I983" s="9" t="s">
        <v>916</v>
      </c>
      <c r="J983">
        <f>COUNTIF(telefony[nr],I983)</f>
        <v>1</v>
      </c>
      <c r="M983" t="str">
        <f>IF(LEN(telefony[[#This Row],[nr]])=7,telefony[[#This Row],[nr]],"")</f>
        <v>5913571</v>
      </c>
      <c r="N983" t="str">
        <f>IF(LEN(telefony[[#This Row],[nr]])=8,telefony[[#This Row],[nr]],"")</f>
        <v/>
      </c>
      <c r="V983" s="22" t="s">
        <v>569</v>
      </c>
      <c r="W983" s="9">
        <v>0</v>
      </c>
    </row>
    <row r="984" spans="1:23" x14ac:dyDescent="0.3">
      <c r="A984" s="9" t="s">
        <v>593</v>
      </c>
      <c r="B984" s="1">
        <v>42930</v>
      </c>
      <c r="C984" s="2">
        <v>0.53768518518518515</v>
      </c>
      <c r="D984" s="2">
        <v>0.53770833333333334</v>
      </c>
      <c r="E984">
        <f>DAY(telefony[[#This Row],[data]])</f>
        <v>14</v>
      </c>
      <c r="F984">
        <f>IF(LEN(telefony[[#This Row],[nr]])=8,1,0)</f>
        <v>0</v>
      </c>
      <c r="G984">
        <f>IF(LEN(telefony[[#This Row],[nr]])=7,1,0)</f>
        <v>1</v>
      </c>
      <c r="H984" s="9">
        <f>IF(LEN(telefony[[#This Row],[nr]])&gt;=10,1,0)</f>
        <v>0</v>
      </c>
      <c r="I984" s="9" t="s">
        <v>1209</v>
      </c>
      <c r="J984">
        <f>COUNTIF(telefony[nr],I984)</f>
        <v>1</v>
      </c>
      <c r="M984" t="str">
        <f>IF(LEN(telefony[[#This Row],[nr]])=7,telefony[[#This Row],[nr]],"")</f>
        <v>5790304</v>
      </c>
      <c r="N984" t="str">
        <f>IF(LEN(telefony[[#This Row],[nr]])=8,telefony[[#This Row],[nr]],"")</f>
        <v/>
      </c>
      <c r="V984" s="22" t="s">
        <v>924</v>
      </c>
      <c r="W984" s="9">
        <v>0</v>
      </c>
    </row>
    <row r="985" spans="1:23" x14ac:dyDescent="0.3">
      <c r="A985" s="9" t="s">
        <v>843</v>
      </c>
      <c r="B985" s="1">
        <v>42930</v>
      </c>
      <c r="C985" s="2">
        <v>0.53909722222222223</v>
      </c>
      <c r="D985" s="2">
        <v>0.54540509259259262</v>
      </c>
      <c r="E985">
        <f>DAY(telefony[[#This Row],[data]])</f>
        <v>14</v>
      </c>
      <c r="F985">
        <f>IF(LEN(telefony[[#This Row],[nr]])=8,1,0)</f>
        <v>1</v>
      </c>
      <c r="G985">
        <f>IF(LEN(telefony[[#This Row],[nr]])=7,1,0)</f>
        <v>0</v>
      </c>
      <c r="H985" s="9">
        <f>IF(LEN(telefony[[#This Row],[nr]])&gt;=10,1,0)</f>
        <v>0</v>
      </c>
      <c r="I985" s="9" t="s">
        <v>1171</v>
      </c>
      <c r="J985">
        <f>COUNTIF(telefony[nr],I985)</f>
        <v>1</v>
      </c>
      <c r="M985" t="str">
        <f>IF(LEN(telefony[[#This Row],[nr]])=7,telefony[[#This Row],[nr]],"")</f>
        <v/>
      </c>
      <c r="N985" t="str">
        <f>IF(LEN(telefony[[#This Row],[nr]])=8,telefony[[#This Row],[nr]],"")</f>
        <v>97953696</v>
      </c>
      <c r="V985" s="22" t="s">
        <v>1740</v>
      </c>
      <c r="W985" s="9">
        <v>0</v>
      </c>
    </row>
    <row r="986" spans="1:23" x14ac:dyDescent="0.3">
      <c r="A986" s="9" t="s">
        <v>844</v>
      </c>
      <c r="B986" s="1">
        <v>42930</v>
      </c>
      <c r="C986" s="2">
        <v>0.54118055555555555</v>
      </c>
      <c r="D986" s="2">
        <v>0.54894675925925929</v>
      </c>
      <c r="E986">
        <f>DAY(telefony[[#This Row],[data]])</f>
        <v>14</v>
      </c>
      <c r="F986">
        <f>IF(LEN(telefony[[#This Row],[nr]])=8,1,0)</f>
        <v>1</v>
      </c>
      <c r="G986">
        <f>IF(LEN(telefony[[#This Row],[nr]])=7,1,0)</f>
        <v>0</v>
      </c>
      <c r="H986" s="9">
        <f>IF(LEN(telefony[[#This Row],[nr]])&gt;=10,1,0)</f>
        <v>0</v>
      </c>
      <c r="I986" s="9" t="s">
        <v>586</v>
      </c>
      <c r="J986">
        <f>COUNTIF(telefony[nr],I986)</f>
        <v>1</v>
      </c>
      <c r="M986" t="str">
        <f>IF(LEN(telefony[[#This Row],[nr]])=7,telefony[[#This Row],[nr]],"")</f>
        <v/>
      </c>
      <c r="N986" t="str">
        <f>IF(LEN(telefony[[#This Row],[nr]])=8,telefony[[#This Row],[nr]],"")</f>
        <v>13588783</v>
      </c>
      <c r="V986" s="22" t="s">
        <v>104</v>
      </c>
      <c r="W986" s="9">
        <v>0</v>
      </c>
    </row>
    <row r="987" spans="1:23" x14ac:dyDescent="0.3">
      <c r="A987" s="9" t="s">
        <v>845</v>
      </c>
      <c r="B987" s="1">
        <v>42930</v>
      </c>
      <c r="C987" s="2">
        <v>0.54415509259259254</v>
      </c>
      <c r="D987" s="2">
        <v>0.55156249999999996</v>
      </c>
      <c r="E987">
        <f>DAY(telefony[[#This Row],[data]])</f>
        <v>14</v>
      </c>
      <c r="F987">
        <f>IF(LEN(telefony[[#This Row],[nr]])=8,1,0)</f>
        <v>0</v>
      </c>
      <c r="G987">
        <f>IF(LEN(telefony[[#This Row],[nr]])=7,1,0)</f>
        <v>1</v>
      </c>
      <c r="H987" s="9">
        <f>IF(LEN(telefony[[#This Row],[nr]])&gt;=10,1,0)</f>
        <v>0</v>
      </c>
      <c r="I987" s="9" t="s">
        <v>334</v>
      </c>
      <c r="J987">
        <f>COUNTIF(telefony[nr],I987)</f>
        <v>1</v>
      </c>
      <c r="M987" t="str">
        <f>IF(LEN(telefony[[#This Row],[nr]])=7,telefony[[#This Row],[nr]],"")</f>
        <v>3300626</v>
      </c>
      <c r="N987" t="str">
        <f>IF(LEN(telefony[[#This Row],[nr]])=8,telefony[[#This Row],[nr]],"")</f>
        <v/>
      </c>
      <c r="V987" s="22" t="s">
        <v>872</v>
      </c>
      <c r="W987" s="9">
        <v>0</v>
      </c>
    </row>
    <row r="988" spans="1:23" x14ac:dyDescent="0.3">
      <c r="A988" s="9" t="s">
        <v>663</v>
      </c>
      <c r="B988" s="1">
        <v>42930</v>
      </c>
      <c r="C988" s="2">
        <v>0.54498842592592589</v>
      </c>
      <c r="D988" s="2">
        <v>0.54879629629629634</v>
      </c>
      <c r="E988">
        <f>DAY(telefony[[#This Row],[data]])</f>
        <v>14</v>
      </c>
      <c r="F988">
        <f>IF(LEN(telefony[[#This Row],[nr]])=8,1,0)</f>
        <v>0</v>
      </c>
      <c r="G988">
        <f>IF(LEN(telefony[[#This Row],[nr]])=7,1,0)</f>
        <v>1</v>
      </c>
      <c r="H988" s="9">
        <f>IF(LEN(telefony[[#This Row],[nr]])&gt;=10,1,0)</f>
        <v>0</v>
      </c>
      <c r="I988" s="9" t="s">
        <v>1083</v>
      </c>
      <c r="J988">
        <f>COUNTIF(telefony[nr],I988)</f>
        <v>1</v>
      </c>
      <c r="M988" t="str">
        <f>IF(LEN(telefony[[#This Row],[nr]])=7,telefony[[#This Row],[nr]],"")</f>
        <v>9849071</v>
      </c>
      <c r="N988" t="str">
        <f>IF(LEN(telefony[[#This Row],[nr]])=8,telefony[[#This Row],[nr]],"")</f>
        <v/>
      </c>
      <c r="V988" s="22" t="s">
        <v>1318</v>
      </c>
      <c r="W988" s="9">
        <v>0</v>
      </c>
    </row>
    <row r="989" spans="1:23" x14ac:dyDescent="0.3">
      <c r="A989" s="9" t="s">
        <v>846</v>
      </c>
      <c r="B989" s="1">
        <v>42930</v>
      </c>
      <c r="C989" s="2">
        <v>0.54616898148148152</v>
      </c>
      <c r="D989" s="2">
        <v>0.55153935185185188</v>
      </c>
      <c r="E989">
        <f>DAY(telefony[[#This Row],[data]])</f>
        <v>14</v>
      </c>
      <c r="F989">
        <f>IF(LEN(telefony[[#This Row],[nr]])=8,1,0)</f>
        <v>1</v>
      </c>
      <c r="G989">
        <f>IF(LEN(telefony[[#This Row],[nr]])=7,1,0)</f>
        <v>0</v>
      </c>
      <c r="H989" s="9">
        <f>IF(LEN(telefony[[#This Row],[nr]])&gt;=10,1,0)</f>
        <v>0</v>
      </c>
      <c r="I989" s="9" t="s">
        <v>658</v>
      </c>
      <c r="J989">
        <f>COUNTIF(telefony[nr],I989)</f>
        <v>1</v>
      </c>
      <c r="M989" t="str">
        <f>IF(LEN(telefony[[#This Row],[nr]])=7,telefony[[#This Row],[nr]],"")</f>
        <v/>
      </c>
      <c r="N989" t="str">
        <f>IF(LEN(telefony[[#This Row],[nr]])=8,telefony[[#This Row],[nr]],"")</f>
        <v>39697250</v>
      </c>
      <c r="V989" s="22" t="s">
        <v>593</v>
      </c>
      <c r="W989" s="9">
        <v>0</v>
      </c>
    </row>
    <row r="990" spans="1:23" x14ac:dyDescent="0.3">
      <c r="A990" s="9" t="s">
        <v>847</v>
      </c>
      <c r="B990" s="1">
        <v>42930</v>
      </c>
      <c r="C990" s="2">
        <v>0.55155092592592592</v>
      </c>
      <c r="D990" s="2">
        <v>0.55709490740740741</v>
      </c>
      <c r="E990">
        <f>DAY(telefony[[#This Row],[data]])</f>
        <v>14</v>
      </c>
      <c r="F990">
        <f>IF(LEN(telefony[[#This Row],[nr]])=8,1,0)</f>
        <v>0</v>
      </c>
      <c r="G990">
        <f>IF(LEN(telefony[[#This Row],[nr]])=7,1,0)</f>
        <v>0</v>
      </c>
      <c r="H990" s="9">
        <f>IF(LEN(telefony[[#This Row],[nr]])&gt;=10,1,0)</f>
        <v>1</v>
      </c>
      <c r="I990" s="9" t="s">
        <v>324</v>
      </c>
      <c r="J990">
        <f>COUNTIF(telefony[nr],I990)</f>
        <v>1</v>
      </c>
      <c r="M990" t="str">
        <f>IF(LEN(telefony[[#This Row],[nr]])=7,telefony[[#This Row],[nr]],"")</f>
        <v/>
      </c>
      <c r="N990" t="str">
        <f>IF(LEN(telefony[[#This Row],[nr]])=8,telefony[[#This Row],[nr]],"")</f>
        <v/>
      </c>
      <c r="V990" s="22" t="s">
        <v>1184</v>
      </c>
      <c r="W990" s="9">
        <v>0</v>
      </c>
    </row>
    <row r="991" spans="1:23" x14ac:dyDescent="0.3">
      <c r="A991" s="9" t="s">
        <v>60</v>
      </c>
      <c r="B991" s="1">
        <v>42930</v>
      </c>
      <c r="C991" s="2">
        <v>0.55473379629629627</v>
      </c>
      <c r="D991" s="2">
        <v>0.56253472222222223</v>
      </c>
      <c r="E991">
        <f>DAY(telefony[[#This Row],[data]])</f>
        <v>14</v>
      </c>
      <c r="F991">
        <f>IF(LEN(telefony[[#This Row],[nr]])=8,1,0)</f>
        <v>0</v>
      </c>
      <c r="G991">
        <f>IF(LEN(telefony[[#This Row],[nr]])=7,1,0)</f>
        <v>1</v>
      </c>
      <c r="H991" s="9">
        <f>IF(LEN(telefony[[#This Row],[nr]])&gt;=10,1,0)</f>
        <v>0</v>
      </c>
      <c r="I991" s="9" t="s">
        <v>1298</v>
      </c>
      <c r="J991">
        <f>COUNTIF(telefony[nr],I991)</f>
        <v>1</v>
      </c>
      <c r="M991" t="str">
        <f>IF(LEN(telefony[[#This Row],[nr]])=7,telefony[[#This Row],[nr]],"")</f>
        <v>9088452</v>
      </c>
      <c r="N991" t="str">
        <f>IF(LEN(telefony[[#This Row],[nr]])=8,telefony[[#This Row],[nr]],"")</f>
        <v/>
      </c>
      <c r="V991" s="22" t="s">
        <v>172</v>
      </c>
      <c r="W991" s="9">
        <v>0</v>
      </c>
    </row>
    <row r="992" spans="1:23" x14ac:dyDescent="0.3">
      <c r="A992" s="9" t="s">
        <v>848</v>
      </c>
      <c r="B992" s="1">
        <v>42930</v>
      </c>
      <c r="C992" s="2">
        <v>0.5561342592592593</v>
      </c>
      <c r="D992" s="2">
        <v>0.56366898148148148</v>
      </c>
      <c r="E992">
        <f>DAY(telefony[[#This Row],[data]])</f>
        <v>14</v>
      </c>
      <c r="F992">
        <f>IF(LEN(telefony[[#This Row],[nr]])=8,1,0)</f>
        <v>0</v>
      </c>
      <c r="G992">
        <f>IF(LEN(telefony[[#This Row],[nr]])=7,1,0)</f>
        <v>1</v>
      </c>
      <c r="H992" s="9">
        <f>IF(LEN(telefony[[#This Row],[nr]])&gt;=10,1,0)</f>
        <v>0</v>
      </c>
      <c r="I992" s="9" t="s">
        <v>1129</v>
      </c>
      <c r="J992">
        <f>COUNTIF(telefony[nr],I992)</f>
        <v>1</v>
      </c>
      <c r="M992" t="str">
        <f>IF(LEN(telefony[[#This Row],[nr]])=7,telefony[[#This Row],[nr]],"")</f>
        <v>8026912</v>
      </c>
      <c r="N992" t="str">
        <f>IF(LEN(telefony[[#This Row],[nr]])=8,telefony[[#This Row],[nr]],"")</f>
        <v/>
      </c>
      <c r="V992" s="22" t="s">
        <v>225</v>
      </c>
      <c r="W992" s="9">
        <v>0</v>
      </c>
    </row>
    <row r="993" spans="1:23" x14ac:dyDescent="0.3">
      <c r="A993" s="9" t="s">
        <v>849</v>
      </c>
      <c r="B993" s="1">
        <v>42930</v>
      </c>
      <c r="C993" s="2">
        <v>0.56141203703703701</v>
      </c>
      <c r="D993" s="2">
        <v>0.57055555555555559</v>
      </c>
      <c r="E993">
        <f>DAY(telefony[[#This Row],[data]])</f>
        <v>14</v>
      </c>
      <c r="F993">
        <f>IF(LEN(telefony[[#This Row],[nr]])=8,1,0)</f>
        <v>1</v>
      </c>
      <c r="G993">
        <f>IF(LEN(telefony[[#This Row],[nr]])=7,1,0)</f>
        <v>0</v>
      </c>
      <c r="H993" s="9">
        <f>IF(LEN(telefony[[#This Row],[nr]])&gt;=10,1,0)</f>
        <v>0</v>
      </c>
      <c r="I993" s="9" t="s">
        <v>979</v>
      </c>
      <c r="J993">
        <f>COUNTIF(telefony[nr],I993)</f>
        <v>1</v>
      </c>
      <c r="M993" t="str">
        <f>IF(LEN(telefony[[#This Row],[nr]])=7,telefony[[#This Row],[nr]],"")</f>
        <v/>
      </c>
      <c r="N993" t="str">
        <f>IF(LEN(telefony[[#This Row],[nr]])=8,telefony[[#This Row],[nr]],"")</f>
        <v>24290062</v>
      </c>
      <c r="V993" s="22" t="s">
        <v>904</v>
      </c>
      <c r="W993" s="9">
        <v>0</v>
      </c>
    </row>
    <row r="994" spans="1:23" x14ac:dyDescent="0.3">
      <c r="A994" s="9" t="s">
        <v>850</v>
      </c>
      <c r="B994" s="1">
        <v>42930</v>
      </c>
      <c r="C994" s="2">
        <v>0.56650462962962966</v>
      </c>
      <c r="D994" s="2">
        <v>0.57533564814814819</v>
      </c>
      <c r="E994">
        <f>DAY(telefony[[#This Row],[data]])</f>
        <v>14</v>
      </c>
      <c r="F994">
        <f>IF(LEN(telefony[[#This Row],[nr]])=8,1,0)</f>
        <v>0</v>
      </c>
      <c r="G994">
        <f>IF(LEN(telefony[[#This Row],[nr]])=7,1,0)</f>
        <v>1</v>
      </c>
      <c r="H994" s="9">
        <f>IF(LEN(telefony[[#This Row],[nr]])&gt;=10,1,0)</f>
        <v>0</v>
      </c>
      <c r="I994" s="9" t="s">
        <v>1513</v>
      </c>
      <c r="J994">
        <f>COUNTIF(telefony[nr],I994)</f>
        <v>1</v>
      </c>
      <c r="M994" t="str">
        <f>IF(LEN(telefony[[#This Row],[nr]])=7,telefony[[#This Row],[nr]],"")</f>
        <v>6785899</v>
      </c>
      <c r="N994" t="str">
        <f>IF(LEN(telefony[[#This Row],[nr]])=8,telefony[[#This Row],[nr]],"")</f>
        <v/>
      </c>
      <c r="V994" s="22" t="s">
        <v>563</v>
      </c>
      <c r="W994" s="9">
        <v>0</v>
      </c>
    </row>
    <row r="995" spans="1:23" x14ac:dyDescent="0.3">
      <c r="A995" s="9" t="s">
        <v>851</v>
      </c>
      <c r="B995" s="1">
        <v>42930</v>
      </c>
      <c r="C995" s="2">
        <v>0.57197916666666671</v>
      </c>
      <c r="D995" s="2">
        <v>0.58081018518518523</v>
      </c>
      <c r="E995">
        <f>DAY(telefony[[#This Row],[data]])</f>
        <v>14</v>
      </c>
      <c r="F995">
        <f>IF(LEN(telefony[[#This Row],[nr]])=8,1,0)</f>
        <v>1</v>
      </c>
      <c r="G995">
        <f>IF(LEN(telefony[[#This Row],[nr]])=7,1,0)</f>
        <v>0</v>
      </c>
      <c r="H995" s="9">
        <f>IF(LEN(telefony[[#This Row],[nr]])&gt;=10,1,0)</f>
        <v>0</v>
      </c>
      <c r="I995" s="9" t="s">
        <v>1756</v>
      </c>
      <c r="J995">
        <f>COUNTIF(telefony[nr],I995)</f>
        <v>1</v>
      </c>
      <c r="M995" t="str">
        <f>IF(LEN(telefony[[#This Row],[nr]])=7,telefony[[#This Row],[nr]],"")</f>
        <v/>
      </c>
      <c r="N995" t="str">
        <f>IF(LEN(telefony[[#This Row],[nr]])=8,telefony[[#This Row],[nr]],"")</f>
        <v>75048005</v>
      </c>
      <c r="V995" s="22" t="s">
        <v>12</v>
      </c>
      <c r="W995" s="9">
        <v>0</v>
      </c>
    </row>
    <row r="996" spans="1:23" x14ac:dyDescent="0.3">
      <c r="A996" s="9" t="s">
        <v>852</v>
      </c>
      <c r="B996" s="1">
        <v>42930</v>
      </c>
      <c r="C996" s="2">
        <v>0.57262731481481477</v>
      </c>
      <c r="D996" s="2">
        <v>0.57991898148148147</v>
      </c>
      <c r="E996">
        <f>DAY(telefony[[#This Row],[data]])</f>
        <v>14</v>
      </c>
      <c r="F996">
        <f>IF(LEN(telefony[[#This Row],[nr]])=8,1,0)</f>
        <v>1</v>
      </c>
      <c r="G996">
        <f>IF(LEN(telefony[[#This Row],[nr]])=7,1,0)</f>
        <v>0</v>
      </c>
      <c r="H996" s="9">
        <f>IF(LEN(telefony[[#This Row],[nr]])&gt;=10,1,0)</f>
        <v>0</v>
      </c>
      <c r="I996" s="9" t="s">
        <v>1767</v>
      </c>
      <c r="J996">
        <f>COUNTIF(telefony[nr],I996)</f>
        <v>1</v>
      </c>
      <c r="M996" t="str">
        <f>IF(LEN(telefony[[#This Row],[nr]])=7,telefony[[#This Row],[nr]],"")</f>
        <v/>
      </c>
      <c r="N996" t="str">
        <f>IF(LEN(telefony[[#This Row],[nr]])=8,telefony[[#This Row],[nr]],"")</f>
        <v>97459926</v>
      </c>
      <c r="V996" s="22" t="s">
        <v>496</v>
      </c>
      <c r="W996" s="9">
        <v>0</v>
      </c>
    </row>
    <row r="997" spans="1:23" x14ac:dyDescent="0.3">
      <c r="A997" s="9" t="s">
        <v>442</v>
      </c>
      <c r="B997" s="1">
        <v>42930</v>
      </c>
      <c r="C997" s="2">
        <v>0.57451388888888888</v>
      </c>
      <c r="D997" s="2">
        <v>0.57847222222222228</v>
      </c>
      <c r="E997">
        <f>DAY(telefony[[#This Row],[data]])</f>
        <v>14</v>
      </c>
      <c r="F997">
        <f>IF(LEN(telefony[[#This Row],[nr]])=8,1,0)</f>
        <v>0</v>
      </c>
      <c r="G997">
        <f>IF(LEN(telefony[[#This Row],[nr]])=7,1,0)</f>
        <v>1</v>
      </c>
      <c r="H997" s="9">
        <f>IF(LEN(telefony[[#This Row],[nr]])&gt;=10,1,0)</f>
        <v>0</v>
      </c>
      <c r="I997" s="9" t="s">
        <v>595</v>
      </c>
      <c r="J997">
        <f>COUNTIF(telefony[nr],I997)</f>
        <v>1</v>
      </c>
      <c r="M997" t="str">
        <f>IF(LEN(telefony[[#This Row],[nr]])=7,telefony[[#This Row],[nr]],"")</f>
        <v>9600226</v>
      </c>
      <c r="N997" t="str">
        <f>IF(LEN(telefony[[#This Row],[nr]])=8,telefony[[#This Row],[nr]],"")</f>
        <v/>
      </c>
      <c r="V997" s="22" t="s">
        <v>263</v>
      </c>
      <c r="W997" s="9">
        <v>0</v>
      </c>
    </row>
    <row r="998" spans="1:23" x14ac:dyDescent="0.3">
      <c r="A998" s="9" t="s">
        <v>315</v>
      </c>
      <c r="B998" s="1">
        <v>42930</v>
      </c>
      <c r="C998" s="2">
        <v>0.57810185185185181</v>
      </c>
      <c r="D998" s="2">
        <v>0.58810185185185182</v>
      </c>
      <c r="E998">
        <f>DAY(telefony[[#This Row],[data]])</f>
        <v>14</v>
      </c>
      <c r="F998">
        <f>IF(LEN(telefony[[#This Row],[nr]])=8,1,0)</f>
        <v>0</v>
      </c>
      <c r="G998">
        <f>IF(LEN(telefony[[#This Row],[nr]])=7,1,0)</f>
        <v>1</v>
      </c>
      <c r="H998" s="9">
        <f>IF(LEN(telefony[[#This Row],[nr]])&gt;=10,1,0)</f>
        <v>0</v>
      </c>
      <c r="I998" s="9" t="s">
        <v>667</v>
      </c>
      <c r="J998">
        <f>COUNTIF(telefony[nr],I998)</f>
        <v>1</v>
      </c>
      <c r="M998" t="str">
        <f>IF(LEN(telefony[[#This Row],[nr]])=7,telefony[[#This Row],[nr]],"")</f>
        <v>9685747</v>
      </c>
      <c r="N998" t="str">
        <f>IF(LEN(telefony[[#This Row],[nr]])=8,telefony[[#This Row],[nr]],"")</f>
        <v/>
      </c>
      <c r="V998" s="22" t="s">
        <v>780</v>
      </c>
      <c r="W998" s="9">
        <v>0</v>
      </c>
    </row>
    <row r="999" spans="1:23" x14ac:dyDescent="0.3">
      <c r="A999" s="9" t="s">
        <v>126</v>
      </c>
      <c r="B999" s="1">
        <v>42930</v>
      </c>
      <c r="C999" s="2">
        <v>0.58233796296296292</v>
      </c>
      <c r="D999" s="2">
        <v>0.58734953703703707</v>
      </c>
      <c r="E999">
        <f>DAY(telefony[[#This Row],[data]])</f>
        <v>14</v>
      </c>
      <c r="F999">
        <f>IF(LEN(telefony[[#This Row],[nr]])=8,1,0)</f>
        <v>0</v>
      </c>
      <c r="G999">
        <f>IF(LEN(telefony[[#This Row],[nr]])=7,1,0)</f>
        <v>1</v>
      </c>
      <c r="H999" s="9">
        <f>IF(LEN(telefony[[#This Row],[nr]])&gt;=10,1,0)</f>
        <v>0</v>
      </c>
      <c r="I999" s="9" t="s">
        <v>647</v>
      </c>
      <c r="J999">
        <f>COUNTIF(telefony[nr],I999)</f>
        <v>1</v>
      </c>
      <c r="M999" t="str">
        <f>IF(LEN(telefony[[#This Row],[nr]])=7,telefony[[#This Row],[nr]],"")</f>
        <v>3178616</v>
      </c>
      <c r="N999" t="str">
        <f>IF(LEN(telefony[[#This Row],[nr]])=8,telefony[[#This Row],[nr]],"")</f>
        <v/>
      </c>
      <c r="V999" s="22" t="s">
        <v>579</v>
      </c>
      <c r="W999" s="9">
        <v>0</v>
      </c>
    </row>
    <row r="1000" spans="1:23" x14ac:dyDescent="0.3">
      <c r="A1000" s="9" t="s">
        <v>853</v>
      </c>
      <c r="B1000" s="1">
        <v>42930</v>
      </c>
      <c r="C1000" s="2">
        <v>0.58810185185185182</v>
      </c>
      <c r="D1000" s="2">
        <v>0.59134259259259259</v>
      </c>
      <c r="E1000">
        <f>DAY(telefony[[#This Row],[data]])</f>
        <v>14</v>
      </c>
      <c r="F1000">
        <f>IF(LEN(telefony[[#This Row],[nr]])=8,1,0)</f>
        <v>0</v>
      </c>
      <c r="G1000">
        <f>IF(LEN(telefony[[#This Row],[nr]])=7,1,0)</f>
        <v>1</v>
      </c>
      <c r="H1000" s="9">
        <f>IF(LEN(telefony[[#This Row],[nr]])&gt;=10,1,0)</f>
        <v>0</v>
      </c>
      <c r="I1000" s="9" t="s">
        <v>1711</v>
      </c>
      <c r="J1000">
        <f>COUNTIF(telefony[nr],I1000)</f>
        <v>1</v>
      </c>
      <c r="M1000" t="str">
        <f>IF(LEN(telefony[[#This Row],[nr]])=7,telefony[[#This Row],[nr]],"")</f>
        <v>9979899</v>
      </c>
      <c r="N1000" t="str">
        <f>IF(LEN(telefony[[#This Row],[nr]])=8,telefony[[#This Row],[nr]],"")</f>
        <v/>
      </c>
      <c r="V1000" s="22" t="s">
        <v>1301</v>
      </c>
      <c r="W1000" s="9">
        <v>0</v>
      </c>
    </row>
    <row r="1001" spans="1:23" x14ac:dyDescent="0.3">
      <c r="A1001" s="9" t="s">
        <v>854</v>
      </c>
      <c r="B1001" s="1">
        <v>42930</v>
      </c>
      <c r="C1001" s="2">
        <v>0.58959490740740739</v>
      </c>
      <c r="D1001" s="2">
        <v>0.59105324074074073</v>
      </c>
      <c r="E1001">
        <f>DAY(telefony[[#This Row],[data]])</f>
        <v>14</v>
      </c>
      <c r="F1001">
        <f>IF(LEN(telefony[[#This Row],[nr]])=8,1,0)</f>
        <v>0</v>
      </c>
      <c r="G1001">
        <f>IF(LEN(telefony[[#This Row],[nr]])=7,1,0)</f>
        <v>1</v>
      </c>
      <c r="H1001" s="9">
        <f>IF(LEN(telefony[[#This Row],[nr]])&gt;=10,1,0)</f>
        <v>0</v>
      </c>
      <c r="I1001" s="9" t="s">
        <v>381</v>
      </c>
      <c r="J1001">
        <f>COUNTIF(telefony[nr],I1001)</f>
        <v>1</v>
      </c>
      <c r="M1001" t="str">
        <f>IF(LEN(telefony[[#This Row],[nr]])=7,telefony[[#This Row],[nr]],"")</f>
        <v>4575865</v>
      </c>
      <c r="N1001" t="str">
        <f>IF(LEN(telefony[[#This Row],[nr]])=8,telefony[[#This Row],[nr]],"")</f>
        <v/>
      </c>
      <c r="V1001" s="22" t="s">
        <v>1588</v>
      </c>
      <c r="W1001" s="9">
        <v>0</v>
      </c>
    </row>
    <row r="1002" spans="1:23" x14ac:dyDescent="0.3">
      <c r="A1002" s="9" t="s">
        <v>855</v>
      </c>
      <c r="B1002" s="1">
        <v>42930</v>
      </c>
      <c r="C1002" s="2">
        <v>0.59284722222222219</v>
      </c>
      <c r="D1002" s="2">
        <v>0.59662037037037041</v>
      </c>
      <c r="E1002">
        <f>DAY(telefony[[#This Row],[data]])</f>
        <v>14</v>
      </c>
      <c r="F1002">
        <f>IF(LEN(telefony[[#This Row],[nr]])=8,1,0)</f>
        <v>0</v>
      </c>
      <c r="G1002">
        <f>IF(LEN(telefony[[#This Row],[nr]])=7,1,0)</f>
        <v>1</v>
      </c>
      <c r="H1002" s="9">
        <f>IF(LEN(telefony[[#This Row],[nr]])&gt;=10,1,0)</f>
        <v>0</v>
      </c>
      <c r="I1002" s="9" t="s">
        <v>1222</v>
      </c>
      <c r="J1002">
        <f>COUNTIF(telefony[nr],I1002)</f>
        <v>1</v>
      </c>
      <c r="M1002" t="str">
        <f>IF(LEN(telefony[[#This Row],[nr]])=7,telefony[[#This Row],[nr]],"")</f>
        <v>1808444</v>
      </c>
      <c r="N1002" t="str">
        <f>IF(LEN(telefony[[#This Row],[nr]])=8,telefony[[#This Row],[nr]],"")</f>
        <v/>
      </c>
      <c r="V1002" s="22" t="s">
        <v>717</v>
      </c>
      <c r="W1002" s="9">
        <v>0</v>
      </c>
    </row>
    <row r="1003" spans="1:23" x14ac:dyDescent="0.3">
      <c r="A1003" s="9" t="s">
        <v>856</v>
      </c>
      <c r="B1003" s="1">
        <v>42930</v>
      </c>
      <c r="C1003" s="2">
        <v>0.59467592592592589</v>
      </c>
      <c r="D1003" s="2">
        <v>0.60392361111111115</v>
      </c>
      <c r="E1003">
        <f>DAY(telefony[[#This Row],[data]])</f>
        <v>14</v>
      </c>
      <c r="F1003">
        <f>IF(LEN(telefony[[#This Row],[nr]])=8,1,0)</f>
        <v>0</v>
      </c>
      <c r="G1003">
        <f>IF(LEN(telefony[[#This Row],[nr]])=7,1,0)</f>
        <v>1</v>
      </c>
      <c r="H1003" s="9">
        <f>IF(LEN(telefony[[#This Row],[nr]])&gt;=10,1,0)</f>
        <v>0</v>
      </c>
      <c r="I1003" s="9" t="s">
        <v>862</v>
      </c>
      <c r="J1003">
        <f>COUNTIF(telefony[nr],I1003)</f>
        <v>1</v>
      </c>
      <c r="M1003" t="str">
        <f>IF(LEN(telefony[[#This Row],[nr]])=7,telefony[[#This Row],[nr]],"")</f>
        <v>1649912</v>
      </c>
      <c r="N1003" t="str">
        <f>IF(LEN(telefony[[#This Row],[nr]])=8,telefony[[#This Row],[nr]],"")</f>
        <v/>
      </c>
      <c r="V1003" s="22" t="s">
        <v>1389</v>
      </c>
      <c r="W1003" s="9">
        <v>0</v>
      </c>
    </row>
    <row r="1004" spans="1:23" x14ac:dyDescent="0.3">
      <c r="A1004" s="9" t="s">
        <v>857</v>
      </c>
      <c r="B1004" s="1">
        <v>42930</v>
      </c>
      <c r="C1004" s="2">
        <v>0.5981481481481481</v>
      </c>
      <c r="D1004" s="2">
        <v>0.60513888888888889</v>
      </c>
      <c r="E1004">
        <f>DAY(telefony[[#This Row],[data]])</f>
        <v>14</v>
      </c>
      <c r="F1004">
        <f>IF(LEN(telefony[[#This Row],[nr]])=8,1,0)</f>
        <v>0</v>
      </c>
      <c r="G1004">
        <f>IF(LEN(telefony[[#This Row],[nr]])=7,1,0)</f>
        <v>0</v>
      </c>
      <c r="H1004" s="9">
        <f>IF(LEN(telefony[[#This Row],[nr]])&gt;=10,1,0)</f>
        <v>1</v>
      </c>
      <c r="I1004" s="9" t="s">
        <v>441</v>
      </c>
      <c r="J1004">
        <f>COUNTIF(telefony[nr],I1004)</f>
        <v>1</v>
      </c>
      <c r="M1004" t="str">
        <f>IF(LEN(telefony[[#This Row],[nr]])=7,telefony[[#This Row],[nr]],"")</f>
        <v/>
      </c>
      <c r="N1004" t="str">
        <f>IF(LEN(telefony[[#This Row],[nr]])=8,telefony[[#This Row],[nr]],"")</f>
        <v/>
      </c>
      <c r="V1004" s="22" t="s">
        <v>795</v>
      </c>
      <c r="W1004" s="9">
        <v>0</v>
      </c>
    </row>
    <row r="1005" spans="1:23" x14ac:dyDescent="0.3">
      <c r="A1005" s="9" t="s">
        <v>858</v>
      </c>
      <c r="B1005" s="1">
        <v>42930</v>
      </c>
      <c r="C1005" s="2">
        <v>0.6001967592592593</v>
      </c>
      <c r="D1005" s="2">
        <v>0.60023148148148153</v>
      </c>
      <c r="E1005">
        <f>DAY(telefony[[#This Row],[data]])</f>
        <v>14</v>
      </c>
      <c r="F1005">
        <f>IF(LEN(telefony[[#This Row],[nr]])=8,1,0)</f>
        <v>0</v>
      </c>
      <c r="G1005">
        <f>IF(LEN(telefony[[#This Row],[nr]])=7,1,0)</f>
        <v>1</v>
      </c>
      <c r="H1005" s="9">
        <f>IF(LEN(telefony[[#This Row],[nr]])&gt;=10,1,0)</f>
        <v>0</v>
      </c>
      <c r="I1005" s="9" t="s">
        <v>451</v>
      </c>
      <c r="J1005">
        <f>COUNTIF(telefony[nr],I1005)</f>
        <v>1</v>
      </c>
      <c r="M1005" t="str">
        <f>IF(LEN(telefony[[#This Row],[nr]])=7,telefony[[#This Row],[nr]],"")</f>
        <v>6580951</v>
      </c>
      <c r="N1005" t="str">
        <f>IF(LEN(telefony[[#This Row],[nr]])=8,telefony[[#This Row],[nr]],"")</f>
        <v/>
      </c>
      <c r="V1005" s="22" t="s">
        <v>326</v>
      </c>
      <c r="W1005" s="9">
        <v>0</v>
      </c>
    </row>
    <row r="1006" spans="1:23" x14ac:dyDescent="0.3">
      <c r="A1006" s="9" t="s">
        <v>859</v>
      </c>
      <c r="B1006" s="1">
        <v>42930</v>
      </c>
      <c r="C1006" s="2">
        <v>0.60204861111111108</v>
      </c>
      <c r="D1006" s="2">
        <v>0.60319444444444448</v>
      </c>
      <c r="E1006">
        <f>DAY(telefony[[#This Row],[data]])</f>
        <v>14</v>
      </c>
      <c r="F1006">
        <f>IF(LEN(telefony[[#This Row],[nr]])=8,1,0)</f>
        <v>0</v>
      </c>
      <c r="G1006">
        <f>IF(LEN(telefony[[#This Row],[nr]])=7,1,0)</f>
        <v>1</v>
      </c>
      <c r="H1006" s="9">
        <f>IF(LEN(telefony[[#This Row],[nr]])&gt;=10,1,0)</f>
        <v>0</v>
      </c>
      <c r="I1006" s="9" t="s">
        <v>292</v>
      </c>
      <c r="J1006">
        <f>COUNTIF(telefony[nr],I1006)</f>
        <v>1</v>
      </c>
      <c r="M1006" t="str">
        <f>IF(LEN(telefony[[#This Row],[nr]])=7,telefony[[#This Row],[nr]],"")</f>
        <v>5536146</v>
      </c>
      <c r="N1006" t="str">
        <f>IF(LEN(telefony[[#This Row],[nr]])=8,telefony[[#This Row],[nr]],"")</f>
        <v/>
      </c>
      <c r="V1006" s="22" t="s">
        <v>291</v>
      </c>
      <c r="W1006" s="9">
        <v>0</v>
      </c>
    </row>
    <row r="1007" spans="1:23" x14ac:dyDescent="0.3">
      <c r="A1007" s="9" t="s">
        <v>860</v>
      </c>
      <c r="B1007" s="1">
        <v>42930</v>
      </c>
      <c r="C1007" s="2">
        <v>0.60775462962962967</v>
      </c>
      <c r="D1007" s="2">
        <v>0.61614583333333328</v>
      </c>
      <c r="E1007">
        <f>DAY(telefony[[#This Row],[data]])</f>
        <v>14</v>
      </c>
      <c r="F1007">
        <f>IF(LEN(telefony[[#This Row],[nr]])=8,1,0)</f>
        <v>0</v>
      </c>
      <c r="G1007">
        <f>IF(LEN(telefony[[#This Row],[nr]])=7,1,0)</f>
        <v>1</v>
      </c>
      <c r="H1007" s="9">
        <f>IF(LEN(telefony[[#This Row],[nr]])&gt;=10,1,0)</f>
        <v>0</v>
      </c>
      <c r="I1007" s="9" t="s">
        <v>951</v>
      </c>
      <c r="J1007">
        <f>COUNTIF(telefony[nr],I1007)</f>
        <v>1</v>
      </c>
      <c r="M1007" t="str">
        <f>IF(LEN(telefony[[#This Row],[nr]])=7,telefony[[#This Row],[nr]],"")</f>
        <v>7396921</v>
      </c>
      <c r="N1007" t="str">
        <f>IF(LEN(telefony[[#This Row],[nr]])=8,telefony[[#This Row],[nr]],"")</f>
        <v/>
      </c>
      <c r="V1007" s="22" t="s">
        <v>1631</v>
      </c>
      <c r="W1007" s="9">
        <v>0</v>
      </c>
    </row>
    <row r="1008" spans="1:23" x14ac:dyDescent="0.3">
      <c r="A1008" s="9" t="s">
        <v>861</v>
      </c>
      <c r="B1008" s="1">
        <v>42930</v>
      </c>
      <c r="C1008" s="2">
        <v>0.61174768518518519</v>
      </c>
      <c r="D1008" s="2">
        <v>0.61697916666666663</v>
      </c>
      <c r="E1008">
        <f>DAY(telefony[[#This Row],[data]])</f>
        <v>14</v>
      </c>
      <c r="F1008">
        <f>IF(LEN(telefony[[#This Row],[nr]])=8,1,0)</f>
        <v>0</v>
      </c>
      <c r="G1008">
        <f>IF(LEN(telefony[[#This Row],[nr]])=7,1,0)</f>
        <v>1</v>
      </c>
      <c r="H1008" s="9">
        <f>IF(LEN(telefony[[#This Row],[nr]])&gt;=10,1,0)</f>
        <v>0</v>
      </c>
      <c r="I1008" s="9" t="s">
        <v>394</v>
      </c>
      <c r="J1008">
        <f>COUNTIF(telefony[nr],I1008)</f>
        <v>1</v>
      </c>
      <c r="M1008" t="str">
        <f>IF(LEN(telefony[[#This Row],[nr]])=7,telefony[[#This Row],[nr]],"")</f>
        <v>8331262</v>
      </c>
      <c r="N1008" t="str">
        <f>IF(LEN(telefony[[#This Row],[nr]])=8,telefony[[#This Row],[nr]],"")</f>
        <v/>
      </c>
      <c r="V1008" s="22" t="s">
        <v>1435</v>
      </c>
      <c r="W1008" s="9">
        <v>0</v>
      </c>
    </row>
    <row r="1009" spans="1:23" x14ac:dyDescent="0.3">
      <c r="A1009" s="9" t="s">
        <v>862</v>
      </c>
      <c r="B1009" s="1">
        <v>42930</v>
      </c>
      <c r="C1009" s="2">
        <v>0.61546296296296299</v>
      </c>
      <c r="D1009" s="2">
        <v>0.62185185185185188</v>
      </c>
      <c r="E1009">
        <f>DAY(telefony[[#This Row],[data]])</f>
        <v>14</v>
      </c>
      <c r="F1009">
        <f>IF(LEN(telefony[[#This Row],[nr]])=8,1,0)</f>
        <v>0</v>
      </c>
      <c r="G1009">
        <f>IF(LEN(telefony[[#This Row],[nr]])=7,1,0)</f>
        <v>1</v>
      </c>
      <c r="H1009" s="9">
        <f>IF(LEN(telefony[[#This Row],[nr]])&gt;=10,1,0)</f>
        <v>0</v>
      </c>
      <c r="I1009" s="9" t="s">
        <v>1101</v>
      </c>
      <c r="J1009">
        <f>COUNTIF(telefony[nr],I1009)</f>
        <v>1</v>
      </c>
      <c r="M1009" t="str">
        <f>IF(LEN(telefony[[#This Row],[nr]])=7,telefony[[#This Row],[nr]],"")</f>
        <v>5146166</v>
      </c>
      <c r="N1009" t="str">
        <f>IF(LEN(telefony[[#This Row],[nr]])=8,telefony[[#This Row],[nr]],"")</f>
        <v/>
      </c>
      <c r="V1009" s="22" t="s">
        <v>531</v>
      </c>
      <c r="W1009" s="9">
        <v>0</v>
      </c>
    </row>
    <row r="1010" spans="1:23" x14ac:dyDescent="0.3">
      <c r="A1010" s="9" t="s">
        <v>863</v>
      </c>
      <c r="B1010" s="1">
        <v>42930</v>
      </c>
      <c r="C1010" s="2">
        <v>0.62111111111111106</v>
      </c>
      <c r="D1010" s="2">
        <v>0.62814814814814812</v>
      </c>
      <c r="E1010">
        <f>DAY(telefony[[#This Row],[data]])</f>
        <v>14</v>
      </c>
      <c r="F1010">
        <f>IF(LEN(telefony[[#This Row],[nr]])=8,1,0)</f>
        <v>0</v>
      </c>
      <c r="G1010">
        <f>IF(LEN(telefony[[#This Row],[nr]])=7,1,0)</f>
        <v>1</v>
      </c>
      <c r="H1010" s="9">
        <f>IF(LEN(telefony[[#This Row],[nr]])&gt;=10,1,0)</f>
        <v>0</v>
      </c>
      <c r="I1010" s="9" t="s">
        <v>142</v>
      </c>
      <c r="J1010">
        <f>COUNTIF(telefony[nr],I1010)</f>
        <v>1</v>
      </c>
      <c r="M1010" t="str">
        <f>IF(LEN(telefony[[#This Row],[nr]])=7,telefony[[#This Row],[nr]],"")</f>
        <v>6729705</v>
      </c>
      <c r="N1010" t="str">
        <f>IF(LEN(telefony[[#This Row],[nr]])=8,telefony[[#This Row],[nr]],"")</f>
        <v/>
      </c>
      <c r="V1010" s="22" t="s">
        <v>280</v>
      </c>
      <c r="W1010" s="9">
        <v>0</v>
      </c>
    </row>
    <row r="1011" spans="1:23" x14ac:dyDescent="0.3">
      <c r="A1011" s="9" t="s">
        <v>864</v>
      </c>
      <c r="B1011" s="1">
        <v>42930</v>
      </c>
      <c r="C1011" s="2">
        <v>0.62517361111111114</v>
      </c>
      <c r="D1011" s="2">
        <v>0.62518518518518518</v>
      </c>
      <c r="E1011">
        <f>DAY(telefony[[#This Row],[data]])</f>
        <v>14</v>
      </c>
      <c r="F1011">
        <f>IF(LEN(telefony[[#This Row],[nr]])=8,1,0)</f>
        <v>0</v>
      </c>
      <c r="G1011">
        <f>IF(LEN(telefony[[#This Row],[nr]])=7,1,0)</f>
        <v>1</v>
      </c>
      <c r="H1011" s="9">
        <f>IF(LEN(telefony[[#This Row],[nr]])&gt;=10,1,0)</f>
        <v>0</v>
      </c>
      <c r="I1011" s="9" t="s">
        <v>1374</v>
      </c>
      <c r="J1011">
        <f>COUNTIF(telefony[nr],I1011)</f>
        <v>1</v>
      </c>
      <c r="M1011" t="str">
        <f>IF(LEN(telefony[[#This Row],[nr]])=7,telefony[[#This Row],[nr]],"")</f>
        <v>5372125</v>
      </c>
      <c r="N1011" t="str">
        <f>IF(LEN(telefony[[#This Row],[nr]])=8,telefony[[#This Row],[nr]],"")</f>
        <v/>
      </c>
      <c r="V1011" s="22" t="s">
        <v>1594</v>
      </c>
      <c r="W1011" s="9">
        <v>0</v>
      </c>
    </row>
    <row r="1012" spans="1:23" x14ac:dyDescent="0.3">
      <c r="A1012" s="9" t="s">
        <v>511</v>
      </c>
      <c r="B1012" s="1">
        <v>42933</v>
      </c>
      <c r="C1012" s="2">
        <v>0.33702546296296299</v>
      </c>
      <c r="D1012" s="2">
        <v>0.34466435185185185</v>
      </c>
      <c r="E1012">
        <f>DAY(telefony[[#This Row],[data]])</f>
        <v>17</v>
      </c>
      <c r="F1012">
        <f>IF(LEN(telefony[[#This Row],[nr]])=8,1,0)</f>
        <v>0</v>
      </c>
      <c r="G1012">
        <f>IF(LEN(telefony[[#This Row],[nr]])=7,1,0)</f>
        <v>1</v>
      </c>
      <c r="H1012" s="9">
        <f>IF(LEN(telefony[[#This Row],[nr]])&gt;=10,1,0)</f>
        <v>0</v>
      </c>
      <c r="I1012" s="9" t="s">
        <v>1383</v>
      </c>
      <c r="J1012">
        <f>COUNTIF(telefony[nr],I1012)</f>
        <v>1</v>
      </c>
      <c r="M1012" t="str">
        <f>IF(LEN(telefony[[#This Row],[nr]])=7,telefony[[#This Row],[nr]],"")</f>
        <v>8870498</v>
      </c>
      <c r="N1012" t="str">
        <f>IF(LEN(telefony[[#This Row],[nr]])=8,telefony[[#This Row],[nr]],"")</f>
        <v/>
      </c>
      <c r="V1012" s="22" t="s">
        <v>1138</v>
      </c>
      <c r="W1012" s="9">
        <v>0</v>
      </c>
    </row>
    <row r="1013" spans="1:23" x14ac:dyDescent="0.3">
      <c r="A1013" s="9" t="s">
        <v>865</v>
      </c>
      <c r="B1013" s="1">
        <v>42933</v>
      </c>
      <c r="C1013" s="2">
        <v>0.34074074074074073</v>
      </c>
      <c r="D1013" s="2">
        <v>0.34971064814814817</v>
      </c>
      <c r="E1013">
        <f>DAY(telefony[[#This Row],[data]])</f>
        <v>17</v>
      </c>
      <c r="F1013">
        <f>IF(LEN(telefony[[#This Row],[nr]])=8,1,0)</f>
        <v>0</v>
      </c>
      <c r="G1013">
        <f>IF(LEN(telefony[[#This Row],[nr]])=7,1,0)</f>
        <v>1</v>
      </c>
      <c r="H1013" s="9">
        <f>IF(LEN(telefony[[#This Row],[nr]])&gt;=10,1,0)</f>
        <v>0</v>
      </c>
      <c r="I1013" s="9" t="s">
        <v>386</v>
      </c>
      <c r="J1013">
        <f>COUNTIF(telefony[nr],I1013)</f>
        <v>1</v>
      </c>
      <c r="M1013" t="str">
        <f>IF(LEN(telefony[[#This Row],[nr]])=7,telefony[[#This Row],[nr]],"")</f>
        <v>7880585</v>
      </c>
      <c r="N1013" t="str">
        <f>IF(LEN(telefony[[#This Row],[nr]])=8,telefony[[#This Row],[nr]],"")</f>
        <v/>
      </c>
      <c r="V1013" s="22" t="s">
        <v>278</v>
      </c>
      <c r="W1013" s="9">
        <v>0</v>
      </c>
    </row>
    <row r="1014" spans="1:23" x14ac:dyDescent="0.3">
      <c r="A1014" s="9" t="s">
        <v>866</v>
      </c>
      <c r="B1014" s="1">
        <v>42933</v>
      </c>
      <c r="C1014" s="2">
        <v>0.34233796296296298</v>
      </c>
      <c r="D1014" s="2">
        <v>0.34569444444444447</v>
      </c>
      <c r="E1014">
        <f>DAY(telefony[[#This Row],[data]])</f>
        <v>17</v>
      </c>
      <c r="F1014">
        <f>IF(LEN(telefony[[#This Row],[nr]])=8,1,0)</f>
        <v>0</v>
      </c>
      <c r="G1014">
        <f>IF(LEN(telefony[[#This Row],[nr]])=7,1,0)</f>
        <v>1</v>
      </c>
      <c r="H1014" s="9">
        <f>IF(LEN(telefony[[#This Row],[nr]])&gt;=10,1,0)</f>
        <v>0</v>
      </c>
      <c r="I1014" s="9" t="s">
        <v>1648</v>
      </c>
      <c r="J1014">
        <f>COUNTIF(telefony[nr],I1014)</f>
        <v>1</v>
      </c>
      <c r="M1014" t="str">
        <f>IF(LEN(telefony[[#This Row],[nr]])=7,telefony[[#This Row],[nr]],"")</f>
        <v>3652646</v>
      </c>
      <c r="N1014" t="str">
        <f>IF(LEN(telefony[[#This Row],[nr]])=8,telefony[[#This Row],[nr]],"")</f>
        <v/>
      </c>
      <c r="V1014" s="22" t="s">
        <v>1033</v>
      </c>
      <c r="W1014" s="9">
        <v>0</v>
      </c>
    </row>
    <row r="1015" spans="1:23" x14ac:dyDescent="0.3">
      <c r="A1015" s="9" t="s">
        <v>867</v>
      </c>
      <c r="B1015" s="1">
        <v>42933</v>
      </c>
      <c r="C1015" s="2">
        <v>0.34688657407407408</v>
      </c>
      <c r="D1015" s="2">
        <v>0.35810185185185184</v>
      </c>
      <c r="E1015">
        <f>DAY(telefony[[#This Row],[data]])</f>
        <v>17</v>
      </c>
      <c r="F1015">
        <f>IF(LEN(telefony[[#This Row],[nr]])=8,1,0)</f>
        <v>0</v>
      </c>
      <c r="G1015">
        <f>IF(LEN(telefony[[#This Row],[nr]])=7,1,0)</f>
        <v>1</v>
      </c>
      <c r="H1015" s="9">
        <f>IF(LEN(telefony[[#This Row],[nr]])&gt;=10,1,0)</f>
        <v>0</v>
      </c>
      <c r="I1015" s="9" t="s">
        <v>1244</v>
      </c>
      <c r="J1015">
        <f>COUNTIF(telefony[nr],I1015)</f>
        <v>1</v>
      </c>
      <c r="M1015" t="str">
        <f>IF(LEN(telefony[[#This Row],[nr]])=7,telefony[[#This Row],[nr]],"")</f>
        <v>3691457</v>
      </c>
      <c r="N1015" t="str">
        <f>IF(LEN(telefony[[#This Row],[nr]])=8,telefony[[#This Row],[nr]],"")</f>
        <v/>
      </c>
      <c r="V1015" s="22" t="s">
        <v>71</v>
      </c>
      <c r="W1015" s="9">
        <v>0</v>
      </c>
    </row>
    <row r="1016" spans="1:23" x14ac:dyDescent="0.3">
      <c r="A1016" s="9" t="s">
        <v>868</v>
      </c>
      <c r="B1016" s="1">
        <v>42933</v>
      </c>
      <c r="C1016" s="2">
        <v>0.34866898148148145</v>
      </c>
      <c r="D1016" s="2">
        <v>0.35778935185185184</v>
      </c>
      <c r="E1016">
        <f>DAY(telefony[[#This Row],[data]])</f>
        <v>17</v>
      </c>
      <c r="F1016">
        <f>IF(LEN(telefony[[#This Row],[nr]])=8,1,0)</f>
        <v>0</v>
      </c>
      <c r="G1016">
        <f>IF(LEN(telefony[[#This Row],[nr]])=7,1,0)</f>
        <v>0</v>
      </c>
      <c r="H1016" s="9">
        <f>IF(LEN(telefony[[#This Row],[nr]])&gt;=10,1,0)</f>
        <v>1</v>
      </c>
      <c r="I1016" s="9" t="s">
        <v>615</v>
      </c>
      <c r="J1016">
        <f>COUNTIF(telefony[nr],I1016)</f>
        <v>1</v>
      </c>
      <c r="M1016" t="str">
        <f>IF(LEN(telefony[[#This Row],[nr]])=7,telefony[[#This Row],[nr]],"")</f>
        <v/>
      </c>
      <c r="N1016" t="str">
        <f>IF(LEN(telefony[[#This Row],[nr]])=8,telefony[[#This Row],[nr]],"")</f>
        <v/>
      </c>
      <c r="V1016" s="22" t="s">
        <v>842</v>
      </c>
      <c r="W1016" s="9">
        <v>0</v>
      </c>
    </row>
    <row r="1017" spans="1:23" x14ac:dyDescent="0.3">
      <c r="A1017" s="9" t="s">
        <v>869</v>
      </c>
      <c r="B1017" s="1">
        <v>42933</v>
      </c>
      <c r="C1017" s="2">
        <v>0.3525578703703704</v>
      </c>
      <c r="D1017" s="2">
        <v>0.36346064814814816</v>
      </c>
      <c r="E1017">
        <f>DAY(telefony[[#This Row],[data]])</f>
        <v>17</v>
      </c>
      <c r="F1017">
        <f>IF(LEN(telefony[[#This Row],[nr]])=8,1,0)</f>
        <v>0</v>
      </c>
      <c r="G1017">
        <f>IF(LEN(telefony[[#This Row],[nr]])=7,1,0)</f>
        <v>1</v>
      </c>
      <c r="H1017" s="9">
        <f>IF(LEN(telefony[[#This Row],[nr]])&gt;=10,1,0)</f>
        <v>0</v>
      </c>
      <c r="I1017" s="9" t="s">
        <v>1025</v>
      </c>
      <c r="J1017">
        <f>COUNTIF(telefony[nr],I1017)</f>
        <v>1</v>
      </c>
      <c r="M1017" t="str">
        <f>IF(LEN(telefony[[#This Row],[nr]])=7,telefony[[#This Row],[nr]],"")</f>
        <v>5290460</v>
      </c>
      <c r="N1017" t="str">
        <f>IF(LEN(telefony[[#This Row],[nr]])=8,telefony[[#This Row],[nr]],"")</f>
        <v/>
      </c>
      <c r="V1017" s="22" t="s">
        <v>1822</v>
      </c>
      <c r="W1017" s="9">
        <v>0</v>
      </c>
    </row>
    <row r="1018" spans="1:23" x14ac:dyDescent="0.3">
      <c r="A1018" s="9" t="s">
        <v>870</v>
      </c>
      <c r="B1018" s="1">
        <v>42933</v>
      </c>
      <c r="C1018" s="2">
        <v>0.35569444444444442</v>
      </c>
      <c r="D1018" s="2">
        <v>0.35796296296296298</v>
      </c>
      <c r="E1018">
        <f>DAY(telefony[[#This Row],[data]])</f>
        <v>17</v>
      </c>
      <c r="F1018">
        <f>IF(LEN(telefony[[#This Row],[nr]])=8,1,0)</f>
        <v>0</v>
      </c>
      <c r="G1018">
        <f>IF(LEN(telefony[[#This Row],[nr]])=7,1,0)</f>
        <v>1</v>
      </c>
      <c r="H1018" s="9">
        <f>IF(LEN(telefony[[#This Row],[nr]])&gt;=10,1,0)</f>
        <v>0</v>
      </c>
      <c r="I1018" s="9" t="s">
        <v>1272</v>
      </c>
      <c r="J1018">
        <f>COUNTIF(telefony[nr],I1018)</f>
        <v>1</v>
      </c>
      <c r="M1018" t="str">
        <f>IF(LEN(telefony[[#This Row],[nr]])=7,telefony[[#This Row],[nr]],"")</f>
        <v>6922037</v>
      </c>
      <c r="N1018" t="str">
        <f>IF(LEN(telefony[[#This Row],[nr]])=8,telefony[[#This Row],[nr]],"")</f>
        <v/>
      </c>
      <c r="V1018" s="22" t="s">
        <v>1566</v>
      </c>
      <c r="W1018" s="9">
        <v>0</v>
      </c>
    </row>
    <row r="1019" spans="1:23" x14ac:dyDescent="0.3">
      <c r="A1019" s="9" t="s">
        <v>871</v>
      </c>
      <c r="B1019" s="1">
        <v>42933</v>
      </c>
      <c r="C1019" s="2">
        <v>0.35920138888888886</v>
      </c>
      <c r="D1019" s="2">
        <v>0.36319444444444443</v>
      </c>
      <c r="E1019">
        <f>DAY(telefony[[#This Row],[data]])</f>
        <v>17</v>
      </c>
      <c r="F1019">
        <f>IF(LEN(telefony[[#This Row],[nr]])=8,1,0)</f>
        <v>0</v>
      </c>
      <c r="G1019">
        <f>IF(LEN(telefony[[#This Row],[nr]])=7,1,0)</f>
        <v>1</v>
      </c>
      <c r="H1019" s="9">
        <f>IF(LEN(telefony[[#This Row],[nr]])&gt;=10,1,0)</f>
        <v>0</v>
      </c>
      <c r="I1019" s="9" t="s">
        <v>601</v>
      </c>
      <c r="J1019">
        <f>COUNTIF(telefony[nr],I1019)</f>
        <v>1</v>
      </c>
      <c r="M1019" t="str">
        <f>IF(LEN(telefony[[#This Row],[nr]])=7,telefony[[#This Row],[nr]],"")</f>
        <v>7060245</v>
      </c>
      <c r="N1019" t="str">
        <f>IF(LEN(telefony[[#This Row],[nr]])=8,telefony[[#This Row],[nr]],"")</f>
        <v/>
      </c>
      <c r="V1019" s="22" t="s">
        <v>1439</v>
      </c>
      <c r="W1019" s="9">
        <v>0</v>
      </c>
    </row>
    <row r="1020" spans="1:23" x14ac:dyDescent="0.3">
      <c r="A1020" s="9" t="s">
        <v>872</v>
      </c>
      <c r="B1020" s="1">
        <v>42933</v>
      </c>
      <c r="C1020" s="2">
        <v>0.36114583333333333</v>
      </c>
      <c r="D1020" s="2">
        <v>0.36629629629629629</v>
      </c>
      <c r="E1020">
        <f>DAY(telefony[[#This Row],[data]])</f>
        <v>17</v>
      </c>
      <c r="F1020">
        <f>IF(LEN(telefony[[#This Row],[nr]])=8,1,0)</f>
        <v>0</v>
      </c>
      <c r="G1020">
        <f>IF(LEN(telefony[[#This Row],[nr]])=7,1,0)</f>
        <v>1</v>
      </c>
      <c r="H1020" s="9">
        <f>IF(LEN(telefony[[#This Row],[nr]])&gt;=10,1,0)</f>
        <v>0</v>
      </c>
      <c r="I1020" s="9" t="s">
        <v>675</v>
      </c>
      <c r="J1020">
        <f>COUNTIF(telefony[nr],I1020)</f>
        <v>1</v>
      </c>
      <c r="M1020" t="str">
        <f>IF(LEN(telefony[[#This Row],[nr]])=7,telefony[[#This Row],[nr]],"")</f>
        <v>5788783</v>
      </c>
      <c r="N1020" t="str">
        <f>IF(LEN(telefony[[#This Row],[nr]])=8,telefony[[#This Row],[nr]],"")</f>
        <v/>
      </c>
      <c r="V1020" s="22" t="s">
        <v>469</v>
      </c>
      <c r="W1020" s="9">
        <v>0</v>
      </c>
    </row>
    <row r="1021" spans="1:23" x14ac:dyDescent="0.3">
      <c r="A1021" s="9" t="s">
        <v>873</v>
      </c>
      <c r="B1021" s="1">
        <v>42933</v>
      </c>
      <c r="C1021" s="2">
        <v>0.36208333333333331</v>
      </c>
      <c r="D1021" s="2">
        <v>0.36282407407407408</v>
      </c>
      <c r="E1021">
        <f>DAY(telefony[[#This Row],[data]])</f>
        <v>17</v>
      </c>
      <c r="F1021">
        <f>IF(LEN(telefony[[#This Row],[nr]])=8,1,0)</f>
        <v>0</v>
      </c>
      <c r="G1021">
        <f>IF(LEN(telefony[[#This Row],[nr]])=7,1,0)</f>
        <v>1</v>
      </c>
      <c r="H1021" s="9">
        <f>IF(LEN(telefony[[#This Row],[nr]])&gt;=10,1,0)</f>
        <v>0</v>
      </c>
      <c r="I1021" s="9" t="s">
        <v>90</v>
      </c>
      <c r="J1021">
        <f>COUNTIF(telefony[nr],I1021)</f>
        <v>1</v>
      </c>
      <c r="M1021" t="str">
        <f>IF(LEN(telefony[[#This Row],[nr]])=7,telefony[[#This Row],[nr]],"")</f>
        <v>8647144</v>
      </c>
      <c r="N1021" t="str">
        <f>IF(LEN(telefony[[#This Row],[nr]])=8,telefony[[#This Row],[nr]],"")</f>
        <v/>
      </c>
      <c r="V1021" s="22" t="s">
        <v>1317</v>
      </c>
      <c r="W1021" s="9">
        <v>0</v>
      </c>
    </row>
    <row r="1022" spans="1:23" x14ac:dyDescent="0.3">
      <c r="A1022" s="9" t="s">
        <v>874</v>
      </c>
      <c r="B1022" s="1">
        <v>42933</v>
      </c>
      <c r="C1022" s="2">
        <v>0.36373842592592592</v>
      </c>
      <c r="D1022" s="2">
        <v>0.36895833333333333</v>
      </c>
      <c r="E1022">
        <f>DAY(telefony[[#This Row],[data]])</f>
        <v>17</v>
      </c>
      <c r="F1022">
        <f>IF(LEN(telefony[[#This Row],[nr]])=8,1,0)</f>
        <v>1</v>
      </c>
      <c r="G1022">
        <f>IF(LEN(telefony[[#This Row],[nr]])=7,1,0)</f>
        <v>0</v>
      </c>
      <c r="H1022" s="9">
        <f>IF(LEN(telefony[[#This Row],[nr]])&gt;=10,1,0)</f>
        <v>0</v>
      </c>
      <c r="I1022" s="9" t="s">
        <v>1190</v>
      </c>
      <c r="J1022">
        <f>COUNTIF(telefony[nr],I1022)</f>
        <v>1</v>
      </c>
      <c r="M1022" t="str">
        <f>IF(LEN(telefony[[#This Row],[nr]])=7,telefony[[#This Row],[nr]],"")</f>
        <v/>
      </c>
      <c r="N1022" t="str">
        <f>IF(LEN(telefony[[#This Row],[nr]])=8,telefony[[#This Row],[nr]],"")</f>
        <v>24665933</v>
      </c>
      <c r="V1022" s="22" t="s">
        <v>1529</v>
      </c>
      <c r="W1022" s="9">
        <v>0</v>
      </c>
    </row>
    <row r="1023" spans="1:23" x14ac:dyDescent="0.3">
      <c r="A1023" s="9" t="s">
        <v>875</v>
      </c>
      <c r="B1023" s="1">
        <v>42933</v>
      </c>
      <c r="C1023" s="2">
        <v>0.36928240740740742</v>
      </c>
      <c r="D1023" s="2">
        <v>0.37148148148148147</v>
      </c>
      <c r="E1023">
        <f>DAY(telefony[[#This Row],[data]])</f>
        <v>17</v>
      </c>
      <c r="F1023">
        <f>IF(LEN(telefony[[#This Row],[nr]])=8,1,0)</f>
        <v>0</v>
      </c>
      <c r="G1023">
        <f>IF(LEN(telefony[[#This Row],[nr]])=7,1,0)</f>
        <v>1</v>
      </c>
      <c r="H1023" s="9">
        <f>IF(LEN(telefony[[#This Row],[nr]])&gt;=10,1,0)</f>
        <v>0</v>
      </c>
      <c r="I1023" s="9" t="s">
        <v>830</v>
      </c>
      <c r="J1023">
        <f>COUNTIF(telefony[nr],I1023)</f>
        <v>1</v>
      </c>
      <c r="M1023" t="str">
        <f>IF(LEN(telefony[[#This Row],[nr]])=7,telefony[[#This Row],[nr]],"")</f>
        <v>3326329</v>
      </c>
      <c r="N1023" t="str">
        <f>IF(LEN(telefony[[#This Row],[nr]])=8,telefony[[#This Row],[nr]],"")</f>
        <v/>
      </c>
      <c r="V1023" s="22" t="s">
        <v>1213</v>
      </c>
      <c r="W1023" s="9">
        <v>0</v>
      </c>
    </row>
    <row r="1024" spans="1:23" x14ac:dyDescent="0.3">
      <c r="A1024" s="9" t="s">
        <v>876</v>
      </c>
      <c r="B1024" s="1">
        <v>42933</v>
      </c>
      <c r="C1024" s="2">
        <v>0.37144675925925924</v>
      </c>
      <c r="D1024" s="2">
        <v>0.37270833333333331</v>
      </c>
      <c r="E1024">
        <f>DAY(telefony[[#This Row],[data]])</f>
        <v>17</v>
      </c>
      <c r="F1024">
        <f>IF(LEN(telefony[[#This Row],[nr]])=8,1,0)</f>
        <v>0</v>
      </c>
      <c r="G1024">
        <f>IF(LEN(telefony[[#This Row],[nr]])=7,1,0)</f>
        <v>1</v>
      </c>
      <c r="H1024" s="9">
        <f>IF(LEN(telefony[[#This Row],[nr]])&gt;=10,1,0)</f>
        <v>0</v>
      </c>
      <c r="I1024" s="9" t="s">
        <v>1115</v>
      </c>
      <c r="J1024">
        <f>COUNTIF(telefony[nr],I1024)</f>
        <v>1</v>
      </c>
      <c r="M1024" t="str">
        <f>IF(LEN(telefony[[#This Row],[nr]])=7,telefony[[#This Row],[nr]],"")</f>
        <v>3478111</v>
      </c>
      <c r="N1024" t="str">
        <f>IF(LEN(telefony[[#This Row],[nr]])=8,telefony[[#This Row],[nr]],"")</f>
        <v/>
      </c>
      <c r="V1024" s="22" t="s">
        <v>888</v>
      </c>
      <c r="W1024" s="9">
        <v>0</v>
      </c>
    </row>
    <row r="1025" spans="1:23" x14ac:dyDescent="0.3">
      <c r="A1025" s="9" t="s">
        <v>668</v>
      </c>
      <c r="B1025" s="1">
        <v>42933</v>
      </c>
      <c r="C1025" s="2">
        <v>0.37627314814814816</v>
      </c>
      <c r="D1025" s="2">
        <v>0.37802083333333331</v>
      </c>
      <c r="E1025">
        <f>DAY(telefony[[#This Row],[data]])</f>
        <v>17</v>
      </c>
      <c r="F1025">
        <f>IF(LEN(telefony[[#This Row],[nr]])=8,1,0)</f>
        <v>0</v>
      </c>
      <c r="G1025">
        <f>IF(LEN(telefony[[#This Row],[nr]])=7,1,0)</f>
        <v>1</v>
      </c>
      <c r="H1025" s="9">
        <f>IF(LEN(telefony[[#This Row],[nr]])&gt;=10,1,0)</f>
        <v>0</v>
      </c>
      <c r="I1025" s="9" t="s">
        <v>869</v>
      </c>
      <c r="J1025">
        <f>COUNTIF(telefony[nr],I1025)</f>
        <v>1</v>
      </c>
      <c r="M1025" t="str">
        <f>IF(LEN(telefony[[#This Row],[nr]])=7,telefony[[#This Row],[nr]],"")</f>
        <v>7937998</v>
      </c>
      <c r="N1025" t="str">
        <f>IF(LEN(telefony[[#This Row],[nr]])=8,telefony[[#This Row],[nr]],"")</f>
        <v/>
      </c>
      <c r="V1025" s="22" t="s">
        <v>340</v>
      </c>
      <c r="W1025" s="9">
        <v>0</v>
      </c>
    </row>
    <row r="1026" spans="1:23" x14ac:dyDescent="0.3">
      <c r="A1026" s="9" t="s">
        <v>877</v>
      </c>
      <c r="B1026" s="1">
        <v>42933</v>
      </c>
      <c r="C1026" s="2">
        <v>0.38178240740740743</v>
      </c>
      <c r="D1026" s="2">
        <v>0.38648148148148148</v>
      </c>
      <c r="E1026">
        <f>DAY(telefony[[#This Row],[data]])</f>
        <v>17</v>
      </c>
      <c r="F1026">
        <f>IF(LEN(telefony[[#This Row],[nr]])=8,1,0)</f>
        <v>1</v>
      </c>
      <c r="G1026">
        <f>IF(LEN(telefony[[#This Row],[nr]])=7,1,0)</f>
        <v>0</v>
      </c>
      <c r="H1026" s="9">
        <f>IF(LEN(telefony[[#This Row],[nr]])&gt;=10,1,0)</f>
        <v>0</v>
      </c>
      <c r="I1026" s="9" t="s">
        <v>1388</v>
      </c>
      <c r="J1026">
        <f>COUNTIF(telefony[nr],I1026)</f>
        <v>1</v>
      </c>
      <c r="M1026" t="str">
        <f>IF(LEN(telefony[[#This Row],[nr]])=7,telefony[[#This Row],[nr]],"")</f>
        <v/>
      </c>
      <c r="N1026" t="str">
        <f>IF(LEN(telefony[[#This Row],[nr]])=8,telefony[[#This Row],[nr]],"")</f>
        <v>82239478</v>
      </c>
      <c r="V1026" s="22" t="s">
        <v>910</v>
      </c>
      <c r="W1026" s="9">
        <v>0</v>
      </c>
    </row>
    <row r="1027" spans="1:23" x14ac:dyDescent="0.3">
      <c r="A1027" s="9" t="s">
        <v>878</v>
      </c>
      <c r="B1027" s="1">
        <v>42933</v>
      </c>
      <c r="C1027" s="2">
        <v>0.38622685185185185</v>
      </c>
      <c r="D1027" s="2">
        <v>0.38957175925925924</v>
      </c>
      <c r="E1027">
        <f>DAY(telefony[[#This Row],[data]])</f>
        <v>17</v>
      </c>
      <c r="F1027">
        <f>IF(LEN(telefony[[#This Row],[nr]])=8,1,0)</f>
        <v>0</v>
      </c>
      <c r="G1027">
        <f>IF(LEN(telefony[[#This Row],[nr]])=7,1,0)</f>
        <v>1</v>
      </c>
      <c r="H1027" s="9">
        <f>IF(LEN(telefony[[#This Row],[nr]])&gt;=10,1,0)</f>
        <v>0</v>
      </c>
      <c r="I1027" s="9" t="s">
        <v>1156</v>
      </c>
      <c r="J1027">
        <f>COUNTIF(telefony[nr],I1027)</f>
        <v>1</v>
      </c>
      <c r="M1027" t="str">
        <f>IF(LEN(telefony[[#This Row],[nr]])=7,telefony[[#This Row],[nr]],"")</f>
        <v>2557643</v>
      </c>
      <c r="N1027" t="str">
        <f>IF(LEN(telefony[[#This Row],[nr]])=8,telefony[[#This Row],[nr]],"")</f>
        <v/>
      </c>
      <c r="V1027" s="22" t="s">
        <v>321</v>
      </c>
      <c r="W1027" s="9">
        <v>0</v>
      </c>
    </row>
    <row r="1028" spans="1:23" x14ac:dyDescent="0.3">
      <c r="A1028" s="9" t="s">
        <v>879</v>
      </c>
      <c r="B1028" s="1">
        <v>42933</v>
      </c>
      <c r="C1028" s="2">
        <v>0.38754629629629628</v>
      </c>
      <c r="D1028" s="2">
        <v>0.39260416666666664</v>
      </c>
      <c r="E1028">
        <f>DAY(telefony[[#This Row],[data]])</f>
        <v>17</v>
      </c>
      <c r="F1028">
        <f>IF(LEN(telefony[[#This Row],[nr]])=8,1,0)</f>
        <v>0</v>
      </c>
      <c r="G1028">
        <f>IF(LEN(telefony[[#This Row],[nr]])=7,1,0)</f>
        <v>1</v>
      </c>
      <c r="H1028" s="9">
        <f>IF(LEN(telefony[[#This Row],[nr]])&gt;=10,1,0)</f>
        <v>0</v>
      </c>
      <c r="I1028" s="9" t="s">
        <v>1161</v>
      </c>
      <c r="J1028">
        <f>COUNTIF(telefony[nr],I1028)</f>
        <v>1</v>
      </c>
      <c r="M1028" t="str">
        <f>IF(LEN(telefony[[#This Row],[nr]])=7,telefony[[#This Row],[nr]],"")</f>
        <v>4501726</v>
      </c>
      <c r="N1028" t="str">
        <f>IF(LEN(telefony[[#This Row],[nr]])=8,telefony[[#This Row],[nr]],"")</f>
        <v/>
      </c>
      <c r="V1028" s="22" t="s">
        <v>150</v>
      </c>
      <c r="W1028" s="9">
        <v>0</v>
      </c>
    </row>
    <row r="1029" spans="1:23" x14ac:dyDescent="0.3">
      <c r="A1029" s="9" t="s">
        <v>880</v>
      </c>
      <c r="B1029" s="1">
        <v>42933</v>
      </c>
      <c r="C1029" s="2">
        <v>0.38991898148148146</v>
      </c>
      <c r="D1029" s="2">
        <v>0.40072916666666669</v>
      </c>
      <c r="E1029">
        <f>DAY(telefony[[#This Row],[data]])</f>
        <v>17</v>
      </c>
      <c r="F1029">
        <f>IF(LEN(telefony[[#This Row],[nr]])=8,1,0)</f>
        <v>0</v>
      </c>
      <c r="G1029">
        <f>IF(LEN(telefony[[#This Row],[nr]])=7,1,0)</f>
        <v>1</v>
      </c>
      <c r="H1029" s="9">
        <f>IF(LEN(telefony[[#This Row],[nr]])&gt;=10,1,0)</f>
        <v>0</v>
      </c>
      <c r="I1029" s="9" t="s">
        <v>228</v>
      </c>
      <c r="J1029">
        <f>COUNTIF(telefony[nr],I1029)</f>
        <v>1</v>
      </c>
      <c r="M1029" t="str">
        <f>IF(LEN(telefony[[#This Row],[nr]])=7,telefony[[#This Row],[nr]],"")</f>
        <v>1415198</v>
      </c>
      <c r="N1029" t="str">
        <f>IF(LEN(telefony[[#This Row],[nr]])=8,telefony[[#This Row],[nr]],"")</f>
        <v/>
      </c>
      <c r="V1029" s="22" t="s">
        <v>1527</v>
      </c>
      <c r="W1029" s="9">
        <v>0</v>
      </c>
    </row>
    <row r="1030" spans="1:23" x14ac:dyDescent="0.3">
      <c r="A1030" s="9" t="s">
        <v>881</v>
      </c>
      <c r="B1030" s="1">
        <v>42933</v>
      </c>
      <c r="C1030" s="2">
        <v>0.39103009259259258</v>
      </c>
      <c r="D1030" s="2">
        <v>0.39221064814814816</v>
      </c>
      <c r="E1030">
        <f>DAY(telefony[[#This Row],[data]])</f>
        <v>17</v>
      </c>
      <c r="F1030">
        <f>IF(LEN(telefony[[#This Row],[nr]])=8,1,0)</f>
        <v>1</v>
      </c>
      <c r="G1030">
        <f>IF(LEN(telefony[[#This Row],[nr]])=7,1,0)</f>
        <v>0</v>
      </c>
      <c r="H1030" s="9">
        <f>IF(LEN(telefony[[#This Row],[nr]])&gt;=10,1,0)</f>
        <v>0</v>
      </c>
      <c r="I1030" s="9" t="s">
        <v>1663</v>
      </c>
      <c r="J1030">
        <f>COUNTIF(telefony[nr],I1030)</f>
        <v>1</v>
      </c>
      <c r="M1030" t="str">
        <f>IF(LEN(telefony[[#This Row],[nr]])=7,telefony[[#This Row],[nr]],"")</f>
        <v/>
      </c>
      <c r="N1030" t="str">
        <f>IF(LEN(telefony[[#This Row],[nr]])=8,telefony[[#This Row],[nr]],"")</f>
        <v>23368531</v>
      </c>
      <c r="V1030" s="22" t="s">
        <v>630</v>
      </c>
      <c r="W1030" s="9">
        <v>0</v>
      </c>
    </row>
    <row r="1031" spans="1:23" x14ac:dyDescent="0.3">
      <c r="A1031" s="9" t="s">
        <v>882</v>
      </c>
      <c r="B1031" s="1">
        <v>42933</v>
      </c>
      <c r="C1031" s="2">
        <v>0.3948726851851852</v>
      </c>
      <c r="D1031" s="2">
        <v>0.39504629629629628</v>
      </c>
      <c r="E1031">
        <f>DAY(telefony[[#This Row],[data]])</f>
        <v>17</v>
      </c>
      <c r="F1031">
        <f>IF(LEN(telefony[[#This Row],[nr]])=8,1,0)</f>
        <v>0</v>
      </c>
      <c r="G1031">
        <f>IF(LEN(telefony[[#This Row],[nr]])=7,1,0)</f>
        <v>1</v>
      </c>
      <c r="H1031" s="9">
        <f>IF(LEN(telefony[[#This Row],[nr]])&gt;=10,1,0)</f>
        <v>0</v>
      </c>
      <c r="I1031" s="9" t="s">
        <v>1073</v>
      </c>
      <c r="J1031">
        <f>COUNTIF(telefony[nr],I1031)</f>
        <v>1</v>
      </c>
      <c r="M1031" t="str">
        <f>IF(LEN(telefony[[#This Row],[nr]])=7,telefony[[#This Row],[nr]],"")</f>
        <v>5750549</v>
      </c>
      <c r="N1031" t="str">
        <f>IF(LEN(telefony[[#This Row],[nr]])=8,telefony[[#This Row],[nr]],"")</f>
        <v/>
      </c>
      <c r="V1031" s="22" t="s">
        <v>1401</v>
      </c>
      <c r="W1031" s="9">
        <v>0</v>
      </c>
    </row>
    <row r="1032" spans="1:23" x14ac:dyDescent="0.3">
      <c r="A1032" s="9" t="s">
        <v>883</v>
      </c>
      <c r="B1032" s="1">
        <v>42933</v>
      </c>
      <c r="C1032" s="2">
        <v>0.3951736111111111</v>
      </c>
      <c r="D1032" s="2">
        <v>0.39697916666666666</v>
      </c>
      <c r="E1032">
        <f>DAY(telefony[[#This Row],[data]])</f>
        <v>17</v>
      </c>
      <c r="F1032">
        <f>IF(LEN(telefony[[#This Row],[nr]])=8,1,0)</f>
        <v>0</v>
      </c>
      <c r="G1032">
        <f>IF(LEN(telefony[[#This Row],[nr]])=7,1,0)</f>
        <v>0</v>
      </c>
      <c r="H1032" s="9">
        <f>IF(LEN(telefony[[#This Row],[nr]])&gt;=10,1,0)</f>
        <v>1</v>
      </c>
      <c r="I1032" s="9" t="s">
        <v>1823</v>
      </c>
      <c r="J1032">
        <f>COUNTIF(telefony[nr],I1032)</f>
        <v>1</v>
      </c>
      <c r="M1032" t="str">
        <f>IF(LEN(telefony[[#This Row],[nr]])=7,telefony[[#This Row],[nr]],"")</f>
        <v/>
      </c>
      <c r="N1032" t="str">
        <f>IF(LEN(telefony[[#This Row],[nr]])=8,telefony[[#This Row],[nr]],"")</f>
        <v/>
      </c>
      <c r="V1032" s="22" t="s">
        <v>805</v>
      </c>
      <c r="W1032" s="9">
        <v>0</v>
      </c>
    </row>
    <row r="1033" spans="1:23" x14ac:dyDescent="0.3">
      <c r="A1033" s="9" t="s">
        <v>884</v>
      </c>
      <c r="B1033" s="1">
        <v>42933</v>
      </c>
      <c r="C1033" s="2">
        <v>0.39962962962962961</v>
      </c>
      <c r="D1033" s="2">
        <v>0.40937499999999999</v>
      </c>
      <c r="E1033">
        <f>DAY(telefony[[#This Row],[data]])</f>
        <v>17</v>
      </c>
      <c r="F1033">
        <f>IF(LEN(telefony[[#This Row],[nr]])=8,1,0)</f>
        <v>0</v>
      </c>
      <c r="G1033">
        <f>IF(LEN(telefony[[#This Row],[nr]])=7,1,0)</f>
        <v>1</v>
      </c>
      <c r="H1033" s="9">
        <f>IF(LEN(telefony[[#This Row],[nr]])&gt;=10,1,0)</f>
        <v>0</v>
      </c>
      <c r="I1033" s="9" t="s">
        <v>1319</v>
      </c>
      <c r="J1033">
        <f>COUNTIF(telefony[nr],I1033)</f>
        <v>1</v>
      </c>
      <c r="M1033" t="str">
        <f>IF(LEN(telefony[[#This Row],[nr]])=7,telefony[[#This Row],[nr]],"")</f>
        <v>2573868</v>
      </c>
      <c r="N1033" t="str">
        <f>IF(LEN(telefony[[#This Row],[nr]])=8,telefony[[#This Row],[nr]],"")</f>
        <v/>
      </c>
      <c r="V1033" s="22" t="s">
        <v>271</v>
      </c>
      <c r="W1033" s="9">
        <v>0</v>
      </c>
    </row>
    <row r="1034" spans="1:23" x14ac:dyDescent="0.3">
      <c r="A1034" s="9" t="s">
        <v>885</v>
      </c>
      <c r="B1034" s="1">
        <v>42933</v>
      </c>
      <c r="C1034" s="2">
        <v>0.40104166666666669</v>
      </c>
      <c r="D1034" s="2">
        <v>0.40837962962962965</v>
      </c>
      <c r="E1034">
        <f>DAY(telefony[[#This Row],[data]])</f>
        <v>17</v>
      </c>
      <c r="F1034">
        <f>IF(LEN(telefony[[#This Row],[nr]])=8,1,0)</f>
        <v>0</v>
      </c>
      <c r="G1034">
        <f>IF(LEN(telefony[[#This Row],[nr]])=7,1,0)</f>
        <v>1</v>
      </c>
      <c r="H1034" s="9">
        <f>IF(LEN(telefony[[#This Row],[nr]])&gt;=10,1,0)</f>
        <v>0</v>
      </c>
      <c r="I1034" s="9" t="s">
        <v>731</v>
      </c>
      <c r="J1034">
        <f>COUNTIF(telefony[nr],I1034)</f>
        <v>1</v>
      </c>
      <c r="M1034" t="str">
        <f>IF(LEN(telefony[[#This Row],[nr]])=7,telefony[[#This Row],[nr]],"")</f>
        <v>1701008</v>
      </c>
      <c r="N1034" t="str">
        <f>IF(LEN(telefony[[#This Row],[nr]])=8,telefony[[#This Row],[nr]],"")</f>
        <v/>
      </c>
      <c r="V1034" s="22" t="s">
        <v>1391</v>
      </c>
      <c r="W1034" s="9">
        <v>0</v>
      </c>
    </row>
    <row r="1035" spans="1:23" x14ac:dyDescent="0.3">
      <c r="A1035" s="9" t="s">
        <v>886</v>
      </c>
      <c r="B1035" s="1">
        <v>42933</v>
      </c>
      <c r="C1035" s="2">
        <v>0.40575231481481483</v>
      </c>
      <c r="D1035" s="2">
        <v>0.41274305555555557</v>
      </c>
      <c r="E1035">
        <f>DAY(telefony[[#This Row],[data]])</f>
        <v>17</v>
      </c>
      <c r="F1035">
        <f>IF(LEN(telefony[[#This Row],[nr]])=8,1,0)</f>
        <v>0</v>
      </c>
      <c r="G1035">
        <f>IF(LEN(telefony[[#This Row],[nr]])=7,1,0)</f>
        <v>1</v>
      </c>
      <c r="H1035" s="9">
        <f>IF(LEN(telefony[[#This Row],[nr]])&gt;=10,1,0)</f>
        <v>0</v>
      </c>
      <c r="I1035" s="9" t="s">
        <v>574</v>
      </c>
      <c r="J1035">
        <f>COUNTIF(telefony[nr],I1035)</f>
        <v>1</v>
      </c>
      <c r="M1035" t="str">
        <f>IF(LEN(telefony[[#This Row],[nr]])=7,telefony[[#This Row],[nr]],"")</f>
        <v>1617146</v>
      </c>
      <c r="N1035" t="str">
        <f>IF(LEN(telefony[[#This Row],[nr]])=8,telefony[[#This Row],[nr]],"")</f>
        <v/>
      </c>
      <c r="V1035" s="22" t="s">
        <v>1420</v>
      </c>
      <c r="W1035" s="9">
        <v>0</v>
      </c>
    </row>
    <row r="1036" spans="1:23" x14ac:dyDescent="0.3">
      <c r="A1036" s="9" t="s">
        <v>240</v>
      </c>
      <c r="B1036" s="1">
        <v>42933</v>
      </c>
      <c r="C1036" s="2">
        <v>0.40719907407407407</v>
      </c>
      <c r="D1036" s="2">
        <v>0.41578703703703701</v>
      </c>
      <c r="E1036">
        <f>DAY(telefony[[#This Row],[data]])</f>
        <v>17</v>
      </c>
      <c r="F1036">
        <f>IF(LEN(telefony[[#This Row],[nr]])=8,1,0)</f>
        <v>0</v>
      </c>
      <c r="G1036">
        <f>IF(LEN(telefony[[#This Row],[nr]])=7,1,0)</f>
        <v>1</v>
      </c>
      <c r="H1036" s="9">
        <f>IF(LEN(telefony[[#This Row],[nr]])&gt;=10,1,0)</f>
        <v>0</v>
      </c>
      <c r="I1036" s="9" t="s">
        <v>530</v>
      </c>
      <c r="J1036">
        <f>COUNTIF(telefony[nr],I1036)</f>
        <v>1</v>
      </c>
      <c r="M1036" t="str">
        <f>IF(LEN(telefony[[#This Row],[nr]])=7,telefony[[#This Row],[nr]],"")</f>
        <v>7085993</v>
      </c>
      <c r="N1036" t="str">
        <f>IF(LEN(telefony[[#This Row],[nr]])=8,telefony[[#This Row],[nr]],"")</f>
        <v/>
      </c>
      <c r="V1036" s="22" t="s">
        <v>1252</v>
      </c>
      <c r="W1036" s="9">
        <v>0</v>
      </c>
    </row>
    <row r="1037" spans="1:23" x14ac:dyDescent="0.3">
      <c r="A1037" s="9" t="s">
        <v>887</v>
      </c>
      <c r="B1037" s="1">
        <v>42933</v>
      </c>
      <c r="C1037" s="2">
        <v>0.41060185185185183</v>
      </c>
      <c r="D1037" s="2">
        <v>0.41334490740740742</v>
      </c>
      <c r="E1037">
        <f>DAY(telefony[[#This Row],[data]])</f>
        <v>17</v>
      </c>
      <c r="F1037">
        <f>IF(LEN(telefony[[#This Row],[nr]])=8,1,0)</f>
        <v>1</v>
      </c>
      <c r="G1037">
        <f>IF(LEN(telefony[[#This Row],[nr]])=7,1,0)</f>
        <v>0</v>
      </c>
      <c r="H1037" s="9">
        <f>IF(LEN(telefony[[#This Row],[nr]])&gt;=10,1,0)</f>
        <v>0</v>
      </c>
      <c r="I1037" s="9" t="s">
        <v>1441</v>
      </c>
      <c r="J1037">
        <f>COUNTIF(telefony[nr],I1037)</f>
        <v>1</v>
      </c>
      <c r="M1037" t="str">
        <f>IF(LEN(telefony[[#This Row],[nr]])=7,telefony[[#This Row],[nr]],"")</f>
        <v/>
      </c>
      <c r="N1037" t="str">
        <f>IF(LEN(telefony[[#This Row],[nr]])=8,telefony[[#This Row],[nr]],"")</f>
        <v>73460179</v>
      </c>
      <c r="V1037" s="22" t="s">
        <v>813</v>
      </c>
      <c r="W1037" s="9">
        <v>0</v>
      </c>
    </row>
    <row r="1038" spans="1:23" x14ac:dyDescent="0.3">
      <c r="A1038" s="9" t="s">
        <v>888</v>
      </c>
      <c r="B1038" s="1">
        <v>42933</v>
      </c>
      <c r="C1038" s="2">
        <v>0.41253472222222221</v>
      </c>
      <c r="D1038" s="2">
        <v>0.41753472222222221</v>
      </c>
      <c r="E1038">
        <f>DAY(telefony[[#This Row],[data]])</f>
        <v>17</v>
      </c>
      <c r="F1038">
        <f>IF(LEN(telefony[[#This Row],[nr]])=8,1,0)</f>
        <v>0</v>
      </c>
      <c r="G1038">
        <f>IF(LEN(telefony[[#This Row],[nr]])=7,1,0)</f>
        <v>1</v>
      </c>
      <c r="H1038" s="9">
        <f>IF(LEN(telefony[[#This Row],[nr]])&gt;=10,1,0)</f>
        <v>0</v>
      </c>
      <c r="I1038" s="9" t="s">
        <v>1805</v>
      </c>
      <c r="J1038">
        <f>COUNTIF(telefony[nr],I1038)</f>
        <v>1</v>
      </c>
      <c r="M1038" t="str">
        <f>IF(LEN(telefony[[#This Row],[nr]])=7,telefony[[#This Row],[nr]],"")</f>
        <v>5983034</v>
      </c>
      <c r="N1038" t="str">
        <f>IF(LEN(telefony[[#This Row],[nr]])=8,telefony[[#This Row],[nr]],"")</f>
        <v/>
      </c>
      <c r="V1038" s="22" t="s">
        <v>1540</v>
      </c>
      <c r="W1038" s="9">
        <v>0</v>
      </c>
    </row>
    <row r="1039" spans="1:23" x14ac:dyDescent="0.3">
      <c r="A1039" s="9" t="s">
        <v>889</v>
      </c>
      <c r="B1039" s="1">
        <v>42933</v>
      </c>
      <c r="C1039" s="2">
        <v>0.41317129629629629</v>
      </c>
      <c r="D1039" s="2">
        <v>0.41466435185185185</v>
      </c>
      <c r="E1039">
        <f>DAY(telefony[[#This Row],[data]])</f>
        <v>17</v>
      </c>
      <c r="F1039">
        <f>IF(LEN(telefony[[#This Row],[nr]])=8,1,0)</f>
        <v>1</v>
      </c>
      <c r="G1039">
        <f>IF(LEN(telefony[[#This Row],[nr]])=7,1,0)</f>
        <v>0</v>
      </c>
      <c r="H1039" s="9">
        <f>IF(LEN(telefony[[#This Row],[nr]])&gt;=10,1,0)</f>
        <v>0</v>
      </c>
      <c r="I1039" s="9" t="s">
        <v>1755</v>
      </c>
      <c r="J1039">
        <f>COUNTIF(telefony[nr],I1039)</f>
        <v>1</v>
      </c>
      <c r="M1039" t="str">
        <f>IF(LEN(telefony[[#This Row],[nr]])=7,telefony[[#This Row],[nr]],"")</f>
        <v/>
      </c>
      <c r="N1039" t="str">
        <f>IF(LEN(telefony[[#This Row],[nr]])=8,telefony[[#This Row],[nr]],"")</f>
        <v>16724936</v>
      </c>
      <c r="V1039" s="22" t="s">
        <v>1065</v>
      </c>
      <c r="W1039" s="9">
        <v>0</v>
      </c>
    </row>
    <row r="1040" spans="1:23" x14ac:dyDescent="0.3">
      <c r="A1040" s="9" t="s">
        <v>890</v>
      </c>
      <c r="B1040" s="1">
        <v>42933</v>
      </c>
      <c r="C1040" s="2">
        <v>0.41572916666666665</v>
      </c>
      <c r="D1040" s="2">
        <v>0.41825231481481484</v>
      </c>
      <c r="E1040">
        <f>DAY(telefony[[#This Row],[data]])</f>
        <v>17</v>
      </c>
      <c r="F1040">
        <f>IF(LEN(telefony[[#This Row],[nr]])=8,1,0)</f>
        <v>1</v>
      </c>
      <c r="G1040">
        <f>IF(LEN(telefony[[#This Row],[nr]])=7,1,0)</f>
        <v>0</v>
      </c>
      <c r="H1040" s="9">
        <f>IF(LEN(telefony[[#This Row],[nr]])&gt;=10,1,0)</f>
        <v>0</v>
      </c>
      <c r="I1040" s="9" t="s">
        <v>864</v>
      </c>
      <c r="J1040">
        <f>COUNTIF(telefony[nr],I1040)</f>
        <v>1</v>
      </c>
      <c r="M1040" t="str">
        <f>IF(LEN(telefony[[#This Row],[nr]])=7,telefony[[#This Row],[nr]],"")</f>
        <v/>
      </c>
      <c r="N1040" t="str">
        <f>IF(LEN(telefony[[#This Row],[nr]])=8,telefony[[#This Row],[nr]],"")</f>
        <v>19343766</v>
      </c>
      <c r="V1040" s="22" t="s">
        <v>1016</v>
      </c>
      <c r="W1040" s="9">
        <v>0</v>
      </c>
    </row>
    <row r="1041" spans="1:23" x14ac:dyDescent="0.3">
      <c r="A1041" s="9" t="s">
        <v>891</v>
      </c>
      <c r="B1041" s="1">
        <v>42933</v>
      </c>
      <c r="C1041" s="2">
        <v>0.41716435185185186</v>
      </c>
      <c r="D1041" s="2">
        <v>0.4284722222222222</v>
      </c>
      <c r="E1041">
        <f>DAY(telefony[[#This Row],[data]])</f>
        <v>17</v>
      </c>
      <c r="F1041">
        <f>IF(LEN(telefony[[#This Row],[nr]])=8,1,0)</f>
        <v>0</v>
      </c>
      <c r="G1041">
        <f>IF(LEN(telefony[[#This Row],[nr]])=7,1,0)</f>
        <v>1</v>
      </c>
      <c r="H1041" s="9">
        <f>IF(LEN(telefony[[#This Row],[nr]])&gt;=10,1,0)</f>
        <v>0</v>
      </c>
      <c r="I1041" s="9" t="s">
        <v>961</v>
      </c>
      <c r="J1041">
        <f>COUNTIF(telefony[nr],I1041)</f>
        <v>1</v>
      </c>
      <c r="M1041" t="str">
        <f>IF(LEN(telefony[[#This Row],[nr]])=7,telefony[[#This Row],[nr]],"")</f>
        <v>7439955</v>
      </c>
      <c r="N1041" t="str">
        <f>IF(LEN(telefony[[#This Row],[nr]])=8,telefony[[#This Row],[nr]],"")</f>
        <v/>
      </c>
      <c r="V1041" s="22" t="s">
        <v>810</v>
      </c>
      <c r="W1041" s="9">
        <v>0</v>
      </c>
    </row>
    <row r="1042" spans="1:23" x14ac:dyDescent="0.3">
      <c r="A1042" s="9" t="s">
        <v>892</v>
      </c>
      <c r="B1042" s="1">
        <v>42933</v>
      </c>
      <c r="C1042" s="2">
        <v>0.41899305555555555</v>
      </c>
      <c r="D1042" s="2">
        <v>0.41968749999999999</v>
      </c>
      <c r="E1042">
        <f>DAY(telefony[[#This Row],[data]])</f>
        <v>17</v>
      </c>
      <c r="F1042">
        <f>IF(LEN(telefony[[#This Row],[nr]])=8,1,0)</f>
        <v>0</v>
      </c>
      <c r="G1042">
        <f>IF(LEN(telefony[[#This Row],[nr]])=7,1,0)</f>
        <v>1</v>
      </c>
      <c r="H1042" s="9">
        <f>IF(LEN(telefony[[#This Row],[nr]])&gt;=10,1,0)</f>
        <v>0</v>
      </c>
      <c r="I1042" s="9" t="s">
        <v>782</v>
      </c>
      <c r="J1042">
        <f>COUNTIF(telefony[nr],I1042)</f>
        <v>1</v>
      </c>
      <c r="M1042" t="str">
        <f>IF(LEN(telefony[[#This Row],[nr]])=7,telefony[[#This Row],[nr]],"")</f>
        <v>7224275</v>
      </c>
      <c r="N1042" t="str">
        <f>IF(LEN(telefony[[#This Row],[nr]])=8,telefony[[#This Row],[nr]],"")</f>
        <v/>
      </c>
      <c r="V1042" s="22" t="s">
        <v>264</v>
      </c>
      <c r="W1042" s="9">
        <v>0</v>
      </c>
    </row>
    <row r="1043" spans="1:23" x14ac:dyDescent="0.3">
      <c r="A1043" s="9" t="s">
        <v>893</v>
      </c>
      <c r="B1043" s="1">
        <v>42933</v>
      </c>
      <c r="C1043" s="2">
        <v>0.42386574074074074</v>
      </c>
      <c r="D1043" s="2">
        <v>0.42885416666666665</v>
      </c>
      <c r="E1043">
        <f>DAY(telefony[[#This Row],[data]])</f>
        <v>17</v>
      </c>
      <c r="F1043">
        <f>IF(LEN(telefony[[#This Row],[nr]])=8,1,0)</f>
        <v>0</v>
      </c>
      <c r="G1043">
        <f>IF(LEN(telefony[[#This Row],[nr]])=7,1,0)</f>
        <v>1</v>
      </c>
      <c r="H1043" s="9">
        <f>IF(LEN(telefony[[#This Row],[nr]])&gt;=10,1,0)</f>
        <v>0</v>
      </c>
      <c r="I1043" s="9" t="s">
        <v>1667</v>
      </c>
      <c r="J1043">
        <f>COUNTIF(telefony[nr],I1043)</f>
        <v>1</v>
      </c>
      <c r="M1043" t="str">
        <f>IF(LEN(telefony[[#This Row],[nr]])=7,telefony[[#This Row],[nr]],"")</f>
        <v>1679471</v>
      </c>
      <c r="N1043" t="str">
        <f>IF(LEN(telefony[[#This Row],[nr]])=8,telefony[[#This Row],[nr]],"")</f>
        <v/>
      </c>
      <c r="V1043" s="22" t="s">
        <v>1721</v>
      </c>
      <c r="W1043" s="9">
        <v>0</v>
      </c>
    </row>
    <row r="1044" spans="1:23" x14ac:dyDescent="0.3">
      <c r="A1044" s="9" t="s">
        <v>894</v>
      </c>
      <c r="B1044" s="1">
        <v>42933</v>
      </c>
      <c r="C1044" s="2">
        <v>0.42664351851851851</v>
      </c>
      <c r="D1044" s="2">
        <v>0.42697916666666669</v>
      </c>
      <c r="E1044">
        <f>DAY(telefony[[#This Row],[data]])</f>
        <v>17</v>
      </c>
      <c r="F1044">
        <f>IF(LEN(telefony[[#This Row],[nr]])=8,1,0)</f>
        <v>0</v>
      </c>
      <c r="G1044">
        <f>IF(LEN(telefony[[#This Row],[nr]])=7,1,0)</f>
        <v>1</v>
      </c>
      <c r="H1044" s="9">
        <f>IF(LEN(telefony[[#This Row],[nr]])&gt;=10,1,0)</f>
        <v>0</v>
      </c>
      <c r="I1044" s="9" t="s">
        <v>1226</v>
      </c>
      <c r="J1044">
        <f>COUNTIF(telefony[nr],I1044)</f>
        <v>1</v>
      </c>
      <c r="M1044" t="str">
        <f>IF(LEN(telefony[[#This Row],[nr]])=7,telefony[[#This Row],[nr]],"")</f>
        <v>6270159</v>
      </c>
      <c r="N1044" t="str">
        <f>IF(LEN(telefony[[#This Row],[nr]])=8,telefony[[#This Row],[nr]],"")</f>
        <v/>
      </c>
      <c r="V1044" s="22" t="s">
        <v>273</v>
      </c>
      <c r="W1044" s="9">
        <v>0</v>
      </c>
    </row>
    <row r="1045" spans="1:23" x14ac:dyDescent="0.3">
      <c r="A1045" s="9" t="s">
        <v>895</v>
      </c>
      <c r="B1045" s="1">
        <v>42933</v>
      </c>
      <c r="C1045" s="2">
        <v>0.42983796296296295</v>
      </c>
      <c r="D1045" s="2">
        <v>0.43975694444444446</v>
      </c>
      <c r="E1045">
        <f>DAY(telefony[[#This Row],[data]])</f>
        <v>17</v>
      </c>
      <c r="F1045">
        <f>IF(LEN(telefony[[#This Row],[nr]])=8,1,0)</f>
        <v>0</v>
      </c>
      <c r="G1045">
        <f>IF(LEN(telefony[[#This Row],[nr]])=7,1,0)</f>
        <v>1</v>
      </c>
      <c r="H1045" s="9">
        <f>IF(LEN(telefony[[#This Row],[nr]])&gt;=10,1,0)</f>
        <v>0</v>
      </c>
      <c r="I1045" s="9" t="s">
        <v>1818</v>
      </c>
      <c r="J1045">
        <f>COUNTIF(telefony[nr],I1045)</f>
        <v>1</v>
      </c>
      <c r="M1045" t="str">
        <f>IF(LEN(telefony[[#This Row],[nr]])=7,telefony[[#This Row],[nr]],"")</f>
        <v>1482340</v>
      </c>
      <c r="N1045" t="str">
        <f>IF(LEN(telefony[[#This Row],[nr]])=8,telefony[[#This Row],[nr]],"")</f>
        <v/>
      </c>
      <c r="V1045" s="22" t="s">
        <v>1695</v>
      </c>
      <c r="W1045" s="9">
        <v>0</v>
      </c>
    </row>
    <row r="1046" spans="1:23" x14ac:dyDescent="0.3">
      <c r="A1046" s="9" t="s">
        <v>896</v>
      </c>
      <c r="B1046" s="1">
        <v>42933</v>
      </c>
      <c r="C1046" s="2">
        <v>0.43086805555555557</v>
      </c>
      <c r="D1046" s="2">
        <v>0.43388888888888888</v>
      </c>
      <c r="E1046">
        <f>DAY(telefony[[#This Row],[data]])</f>
        <v>17</v>
      </c>
      <c r="F1046">
        <f>IF(LEN(telefony[[#This Row],[nr]])=8,1,0)</f>
        <v>1</v>
      </c>
      <c r="G1046">
        <f>IF(LEN(telefony[[#This Row],[nr]])=7,1,0)</f>
        <v>0</v>
      </c>
      <c r="H1046" s="9">
        <f>IF(LEN(telefony[[#This Row],[nr]])&gt;=10,1,0)</f>
        <v>0</v>
      </c>
      <c r="I1046" s="9" t="s">
        <v>786</v>
      </c>
      <c r="J1046">
        <f>COUNTIF(telefony[nr],I1046)</f>
        <v>1</v>
      </c>
      <c r="M1046" t="str">
        <f>IF(LEN(telefony[[#This Row],[nr]])=7,telefony[[#This Row],[nr]],"")</f>
        <v/>
      </c>
      <c r="N1046" t="str">
        <f>IF(LEN(telefony[[#This Row],[nr]])=8,telefony[[#This Row],[nr]],"")</f>
        <v>28185580</v>
      </c>
      <c r="V1046" s="22" t="s">
        <v>53</v>
      </c>
      <c r="W1046" s="9">
        <v>0</v>
      </c>
    </row>
    <row r="1047" spans="1:23" x14ac:dyDescent="0.3">
      <c r="A1047" s="9" t="s">
        <v>897</v>
      </c>
      <c r="B1047" s="1">
        <v>42933</v>
      </c>
      <c r="C1047" s="2">
        <v>0.43375000000000002</v>
      </c>
      <c r="D1047" s="2">
        <v>0.43592592592592594</v>
      </c>
      <c r="E1047">
        <f>DAY(telefony[[#This Row],[data]])</f>
        <v>17</v>
      </c>
      <c r="F1047">
        <f>IF(LEN(telefony[[#This Row],[nr]])=8,1,0)</f>
        <v>0</v>
      </c>
      <c r="G1047">
        <f>IF(LEN(telefony[[#This Row],[nr]])=7,1,0)</f>
        <v>1</v>
      </c>
      <c r="H1047" s="9">
        <f>IF(LEN(telefony[[#This Row],[nr]])&gt;=10,1,0)</f>
        <v>0</v>
      </c>
      <c r="I1047" s="9" t="s">
        <v>589</v>
      </c>
      <c r="J1047">
        <f>COUNTIF(telefony[nr],I1047)</f>
        <v>1</v>
      </c>
      <c r="M1047" t="str">
        <f>IF(LEN(telefony[[#This Row],[nr]])=7,telefony[[#This Row],[nr]],"")</f>
        <v>4222605</v>
      </c>
      <c r="N1047" t="str">
        <f>IF(LEN(telefony[[#This Row],[nr]])=8,telefony[[#This Row],[nr]],"")</f>
        <v/>
      </c>
      <c r="V1047" s="22" t="s">
        <v>991</v>
      </c>
      <c r="W1047" s="9">
        <v>0</v>
      </c>
    </row>
    <row r="1048" spans="1:23" x14ac:dyDescent="0.3">
      <c r="A1048" s="9" t="s">
        <v>210</v>
      </c>
      <c r="B1048" s="1">
        <v>42933</v>
      </c>
      <c r="C1048" s="2">
        <v>0.43546296296296294</v>
      </c>
      <c r="D1048" s="2">
        <v>0.43662037037037038</v>
      </c>
      <c r="E1048">
        <f>DAY(telefony[[#This Row],[data]])</f>
        <v>17</v>
      </c>
      <c r="F1048">
        <f>IF(LEN(telefony[[#This Row],[nr]])=8,1,0)</f>
        <v>0</v>
      </c>
      <c r="G1048">
        <f>IF(LEN(telefony[[#This Row],[nr]])=7,1,0)</f>
        <v>1</v>
      </c>
      <c r="H1048" s="9">
        <f>IF(LEN(telefony[[#This Row],[nr]])&gt;=10,1,0)</f>
        <v>0</v>
      </c>
      <c r="I1048" s="9" t="s">
        <v>416</v>
      </c>
      <c r="J1048">
        <f>COUNTIF(telefony[nr],I1048)</f>
        <v>1</v>
      </c>
      <c r="M1048" t="str">
        <f>IF(LEN(telefony[[#This Row],[nr]])=7,telefony[[#This Row],[nr]],"")</f>
        <v>6689117</v>
      </c>
      <c r="N1048" t="str">
        <f>IF(LEN(telefony[[#This Row],[nr]])=8,telefony[[#This Row],[nr]],"")</f>
        <v/>
      </c>
      <c r="V1048" s="22" t="s">
        <v>1803</v>
      </c>
      <c r="W1048" s="9">
        <v>0</v>
      </c>
    </row>
    <row r="1049" spans="1:23" x14ac:dyDescent="0.3">
      <c r="A1049" s="9" t="s">
        <v>898</v>
      </c>
      <c r="B1049" s="1">
        <v>42933</v>
      </c>
      <c r="C1049" s="2">
        <v>0.43569444444444444</v>
      </c>
      <c r="D1049" s="2">
        <v>0.4362037037037037</v>
      </c>
      <c r="E1049">
        <f>DAY(telefony[[#This Row],[data]])</f>
        <v>17</v>
      </c>
      <c r="F1049">
        <f>IF(LEN(telefony[[#This Row],[nr]])=8,1,0)</f>
        <v>0</v>
      </c>
      <c r="G1049">
        <f>IF(LEN(telefony[[#This Row],[nr]])=7,1,0)</f>
        <v>1</v>
      </c>
      <c r="H1049" s="9">
        <f>IF(LEN(telefony[[#This Row],[nr]])&gt;=10,1,0)</f>
        <v>0</v>
      </c>
      <c r="I1049" s="9" t="s">
        <v>1792</v>
      </c>
      <c r="J1049">
        <f>COUNTIF(telefony[nr],I1049)</f>
        <v>1</v>
      </c>
      <c r="M1049" t="str">
        <f>IF(LEN(telefony[[#This Row],[nr]])=7,telefony[[#This Row],[nr]],"")</f>
        <v>3785540</v>
      </c>
      <c r="N1049" t="str">
        <f>IF(LEN(telefony[[#This Row],[nr]])=8,telefony[[#This Row],[nr]],"")</f>
        <v/>
      </c>
      <c r="V1049" s="22" t="s">
        <v>1604</v>
      </c>
      <c r="W1049" s="9">
        <v>0</v>
      </c>
    </row>
    <row r="1050" spans="1:23" x14ac:dyDescent="0.3">
      <c r="A1050" s="9" t="s">
        <v>899</v>
      </c>
      <c r="B1050" s="1">
        <v>42933</v>
      </c>
      <c r="C1050" s="2">
        <v>0.44103009259259257</v>
      </c>
      <c r="D1050" s="2">
        <v>0.44807870370370373</v>
      </c>
      <c r="E1050">
        <f>DAY(telefony[[#This Row],[data]])</f>
        <v>17</v>
      </c>
      <c r="F1050">
        <f>IF(LEN(telefony[[#This Row],[nr]])=8,1,0)</f>
        <v>0</v>
      </c>
      <c r="G1050">
        <f>IF(LEN(telefony[[#This Row],[nr]])=7,1,0)</f>
        <v>1</v>
      </c>
      <c r="H1050" s="9">
        <f>IF(LEN(telefony[[#This Row],[nr]])&gt;=10,1,0)</f>
        <v>0</v>
      </c>
      <c r="I1050" s="9" t="s">
        <v>1461</v>
      </c>
      <c r="J1050">
        <f>COUNTIF(telefony[nr],I1050)</f>
        <v>1</v>
      </c>
      <c r="M1050" t="str">
        <f>IF(LEN(telefony[[#This Row],[nr]])=7,telefony[[#This Row],[nr]],"")</f>
        <v>6151478</v>
      </c>
      <c r="N1050" t="str">
        <f>IF(LEN(telefony[[#This Row],[nr]])=8,telefony[[#This Row],[nr]],"")</f>
        <v/>
      </c>
      <c r="V1050" s="22" t="s">
        <v>1411</v>
      </c>
      <c r="W1050" s="9">
        <v>0</v>
      </c>
    </row>
    <row r="1051" spans="1:23" x14ac:dyDescent="0.3">
      <c r="A1051" s="9" t="s">
        <v>900</v>
      </c>
      <c r="B1051" s="1">
        <v>42933</v>
      </c>
      <c r="C1051" s="2">
        <v>0.44421296296296298</v>
      </c>
      <c r="D1051" s="2">
        <v>0.44739583333333333</v>
      </c>
      <c r="E1051">
        <f>DAY(telefony[[#This Row],[data]])</f>
        <v>17</v>
      </c>
      <c r="F1051">
        <f>IF(LEN(telefony[[#This Row],[nr]])=8,1,0)</f>
        <v>0</v>
      </c>
      <c r="G1051">
        <f>IF(LEN(telefony[[#This Row],[nr]])=7,1,0)</f>
        <v>1</v>
      </c>
      <c r="H1051" s="9">
        <f>IF(LEN(telefony[[#This Row],[nr]])&gt;=10,1,0)</f>
        <v>0</v>
      </c>
      <c r="I1051" s="9" t="s">
        <v>1833</v>
      </c>
      <c r="J1051">
        <f>COUNTIF(telefony[nr],I1051)</f>
        <v>1</v>
      </c>
      <c r="M1051" t="str">
        <f>IF(LEN(telefony[[#This Row],[nr]])=7,telefony[[#This Row],[nr]],"")</f>
        <v>9926754</v>
      </c>
      <c r="N1051" t="str">
        <f>IF(LEN(telefony[[#This Row],[nr]])=8,telefony[[#This Row],[nr]],"")</f>
        <v/>
      </c>
      <c r="V1051" s="22" t="s">
        <v>1579</v>
      </c>
      <c r="W1051" s="9">
        <v>0</v>
      </c>
    </row>
    <row r="1052" spans="1:23" x14ac:dyDescent="0.3">
      <c r="A1052" s="9" t="s">
        <v>901</v>
      </c>
      <c r="B1052" s="1">
        <v>42933</v>
      </c>
      <c r="C1052" s="2">
        <v>0.44609953703703703</v>
      </c>
      <c r="D1052" s="2">
        <v>0.44979166666666665</v>
      </c>
      <c r="E1052">
        <f>DAY(telefony[[#This Row],[data]])</f>
        <v>17</v>
      </c>
      <c r="F1052">
        <f>IF(LEN(telefony[[#This Row],[nr]])=8,1,0)</f>
        <v>1</v>
      </c>
      <c r="G1052">
        <f>IF(LEN(telefony[[#This Row],[nr]])=7,1,0)</f>
        <v>0</v>
      </c>
      <c r="H1052" s="9">
        <f>IF(LEN(telefony[[#This Row],[nr]])&gt;=10,1,0)</f>
        <v>0</v>
      </c>
      <c r="I1052" s="9" t="s">
        <v>488</v>
      </c>
      <c r="J1052">
        <f>COUNTIF(telefony[nr],I1052)</f>
        <v>1</v>
      </c>
      <c r="M1052" t="str">
        <f>IF(LEN(telefony[[#This Row],[nr]])=7,telefony[[#This Row],[nr]],"")</f>
        <v/>
      </c>
      <c r="N1052" t="str">
        <f>IF(LEN(telefony[[#This Row],[nr]])=8,telefony[[#This Row],[nr]],"")</f>
        <v>89098100</v>
      </c>
      <c r="V1052" s="22" t="s">
        <v>541</v>
      </c>
      <c r="W1052" s="9">
        <v>0</v>
      </c>
    </row>
    <row r="1053" spans="1:23" x14ac:dyDescent="0.3">
      <c r="A1053" s="9" t="s">
        <v>902</v>
      </c>
      <c r="B1053" s="1">
        <v>42933</v>
      </c>
      <c r="C1053" s="2">
        <v>0.45122685185185185</v>
      </c>
      <c r="D1053" s="2">
        <v>0.45480324074074074</v>
      </c>
      <c r="E1053">
        <f>DAY(telefony[[#This Row],[data]])</f>
        <v>17</v>
      </c>
      <c r="F1053">
        <f>IF(LEN(telefony[[#This Row],[nr]])=8,1,0)</f>
        <v>0</v>
      </c>
      <c r="G1053">
        <f>IF(LEN(telefony[[#This Row],[nr]])=7,1,0)</f>
        <v>1</v>
      </c>
      <c r="H1053" s="9">
        <f>IF(LEN(telefony[[#This Row],[nr]])&gt;=10,1,0)</f>
        <v>0</v>
      </c>
      <c r="I1053" s="9" t="s">
        <v>427</v>
      </c>
      <c r="J1053">
        <f>COUNTIF(telefony[nr],I1053)</f>
        <v>1</v>
      </c>
      <c r="M1053" t="str">
        <f>IF(LEN(telefony[[#This Row],[nr]])=7,telefony[[#This Row],[nr]],"")</f>
        <v>6460935</v>
      </c>
      <c r="N1053" t="str">
        <f>IF(LEN(telefony[[#This Row],[nr]])=8,telefony[[#This Row],[nr]],"")</f>
        <v/>
      </c>
      <c r="V1053" s="22" t="s">
        <v>1185</v>
      </c>
      <c r="W1053" s="9">
        <v>0</v>
      </c>
    </row>
    <row r="1054" spans="1:23" x14ac:dyDescent="0.3">
      <c r="A1054" s="9" t="s">
        <v>798</v>
      </c>
      <c r="B1054" s="1">
        <v>42933</v>
      </c>
      <c r="C1054" s="2">
        <v>0.45623842592592595</v>
      </c>
      <c r="D1054" s="2">
        <v>0.46062500000000001</v>
      </c>
      <c r="E1054">
        <f>DAY(telefony[[#This Row],[data]])</f>
        <v>17</v>
      </c>
      <c r="F1054">
        <f>IF(LEN(telefony[[#This Row],[nr]])=8,1,0)</f>
        <v>1</v>
      </c>
      <c r="G1054">
        <f>IF(LEN(telefony[[#This Row],[nr]])=7,1,0)</f>
        <v>0</v>
      </c>
      <c r="H1054" s="9">
        <f>IF(LEN(telefony[[#This Row],[nr]])&gt;=10,1,0)</f>
        <v>0</v>
      </c>
      <c r="I1054" s="9" t="s">
        <v>956</v>
      </c>
      <c r="J1054">
        <f>COUNTIF(telefony[nr],I1054)</f>
        <v>1</v>
      </c>
      <c r="M1054" t="str">
        <f>IF(LEN(telefony[[#This Row],[nr]])=7,telefony[[#This Row],[nr]],"")</f>
        <v/>
      </c>
      <c r="N1054" t="str">
        <f>IF(LEN(telefony[[#This Row],[nr]])=8,telefony[[#This Row],[nr]],"")</f>
        <v>83559673</v>
      </c>
      <c r="V1054" s="22" t="s">
        <v>1230</v>
      </c>
      <c r="W1054" s="9">
        <v>0</v>
      </c>
    </row>
    <row r="1055" spans="1:23" x14ac:dyDescent="0.3">
      <c r="A1055" s="9" t="s">
        <v>903</v>
      </c>
      <c r="B1055" s="1">
        <v>42933</v>
      </c>
      <c r="C1055" s="2">
        <v>0.4611574074074074</v>
      </c>
      <c r="D1055" s="2">
        <v>0.46372685185185186</v>
      </c>
      <c r="E1055">
        <f>DAY(telefony[[#This Row],[data]])</f>
        <v>17</v>
      </c>
      <c r="F1055">
        <f>IF(LEN(telefony[[#This Row],[nr]])=8,1,0)</f>
        <v>0</v>
      </c>
      <c r="G1055">
        <f>IF(LEN(telefony[[#This Row],[nr]])=7,1,0)</f>
        <v>1</v>
      </c>
      <c r="H1055" s="9">
        <f>IF(LEN(telefony[[#This Row],[nr]])&gt;=10,1,0)</f>
        <v>0</v>
      </c>
      <c r="I1055" s="9" t="s">
        <v>931</v>
      </c>
      <c r="J1055">
        <f>COUNTIF(telefony[nr],I1055)</f>
        <v>1</v>
      </c>
      <c r="M1055" t="str">
        <f>IF(LEN(telefony[[#This Row],[nr]])=7,telefony[[#This Row],[nr]],"")</f>
        <v>1661633</v>
      </c>
      <c r="N1055" t="str">
        <f>IF(LEN(telefony[[#This Row],[nr]])=8,telefony[[#This Row],[nr]],"")</f>
        <v/>
      </c>
      <c r="V1055" s="22" t="s">
        <v>976</v>
      </c>
      <c r="W1055" s="9">
        <v>0</v>
      </c>
    </row>
    <row r="1056" spans="1:23" x14ac:dyDescent="0.3">
      <c r="A1056" s="9" t="s">
        <v>904</v>
      </c>
      <c r="B1056" s="1">
        <v>42933</v>
      </c>
      <c r="C1056" s="2">
        <v>0.46481481481481479</v>
      </c>
      <c r="D1056" s="2">
        <v>0.47425925925925927</v>
      </c>
      <c r="E1056">
        <f>DAY(telefony[[#This Row],[data]])</f>
        <v>17</v>
      </c>
      <c r="F1056">
        <f>IF(LEN(telefony[[#This Row],[nr]])=8,1,0)</f>
        <v>0</v>
      </c>
      <c r="G1056">
        <f>IF(LEN(telefony[[#This Row],[nr]])=7,1,0)</f>
        <v>1</v>
      </c>
      <c r="H1056" s="9">
        <f>IF(LEN(telefony[[#This Row],[nr]])&gt;=10,1,0)</f>
        <v>0</v>
      </c>
      <c r="I1056" s="9" t="s">
        <v>1560</v>
      </c>
      <c r="J1056">
        <f>COUNTIF(telefony[nr],I1056)</f>
        <v>1</v>
      </c>
      <c r="M1056" t="str">
        <f>IF(LEN(telefony[[#This Row],[nr]])=7,telefony[[#This Row],[nr]],"")</f>
        <v>5809293</v>
      </c>
      <c r="N1056" t="str">
        <f>IF(LEN(telefony[[#This Row],[nr]])=8,telefony[[#This Row],[nr]],"")</f>
        <v/>
      </c>
      <c r="V1056" s="22" t="s">
        <v>1654</v>
      </c>
      <c r="W1056" s="9">
        <v>0</v>
      </c>
    </row>
    <row r="1057" spans="1:23" x14ac:dyDescent="0.3">
      <c r="A1057" s="9" t="s">
        <v>593</v>
      </c>
      <c r="B1057" s="1">
        <v>42933</v>
      </c>
      <c r="C1057" s="2">
        <v>0.46655092592592595</v>
      </c>
      <c r="D1057" s="2">
        <v>0.47357638888888887</v>
      </c>
      <c r="E1057">
        <f>DAY(telefony[[#This Row],[data]])</f>
        <v>17</v>
      </c>
      <c r="F1057">
        <f>IF(LEN(telefony[[#This Row],[nr]])=8,1,0)</f>
        <v>0</v>
      </c>
      <c r="G1057">
        <f>IF(LEN(telefony[[#This Row],[nr]])=7,1,0)</f>
        <v>1</v>
      </c>
      <c r="H1057" s="9">
        <f>IF(LEN(telefony[[#This Row],[nr]])&gt;=10,1,0)</f>
        <v>0</v>
      </c>
      <c r="I1057" s="9" t="s">
        <v>633</v>
      </c>
      <c r="J1057">
        <f>COUNTIF(telefony[nr],I1057)</f>
        <v>1</v>
      </c>
      <c r="M1057" t="str">
        <f>IF(LEN(telefony[[#This Row],[nr]])=7,telefony[[#This Row],[nr]],"")</f>
        <v>5790304</v>
      </c>
      <c r="N1057" t="str">
        <f>IF(LEN(telefony[[#This Row],[nr]])=8,telefony[[#This Row],[nr]],"")</f>
        <v/>
      </c>
      <c r="V1057" s="22" t="s">
        <v>89</v>
      </c>
      <c r="W1057" s="9">
        <v>0</v>
      </c>
    </row>
    <row r="1058" spans="1:23" x14ac:dyDescent="0.3">
      <c r="A1058" s="9" t="s">
        <v>905</v>
      </c>
      <c r="B1058" s="1">
        <v>42933</v>
      </c>
      <c r="C1058" s="2">
        <v>0.46711805555555558</v>
      </c>
      <c r="D1058" s="2">
        <v>0.47856481481481483</v>
      </c>
      <c r="E1058">
        <f>DAY(telefony[[#This Row],[data]])</f>
        <v>17</v>
      </c>
      <c r="F1058">
        <f>IF(LEN(telefony[[#This Row],[nr]])=8,1,0)</f>
        <v>0</v>
      </c>
      <c r="G1058">
        <f>IF(LEN(telefony[[#This Row],[nr]])=7,1,0)</f>
        <v>1</v>
      </c>
      <c r="H1058" s="9">
        <f>IF(LEN(telefony[[#This Row],[nr]])&gt;=10,1,0)</f>
        <v>0</v>
      </c>
      <c r="I1058" s="9" t="s">
        <v>983</v>
      </c>
      <c r="J1058">
        <f>COUNTIF(telefony[nr],I1058)</f>
        <v>1</v>
      </c>
      <c r="M1058" t="str">
        <f>IF(LEN(telefony[[#This Row],[nr]])=7,telefony[[#This Row],[nr]],"")</f>
        <v>7088840</v>
      </c>
      <c r="N1058" t="str">
        <f>IF(LEN(telefony[[#This Row],[nr]])=8,telefony[[#This Row],[nr]],"")</f>
        <v/>
      </c>
      <c r="V1058" s="22" t="s">
        <v>1291</v>
      </c>
      <c r="W1058" s="9">
        <v>0</v>
      </c>
    </row>
    <row r="1059" spans="1:23" x14ac:dyDescent="0.3">
      <c r="A1059" s="9" t="s">
        <v>906</v>
      </c>
      <c r="B1059" s="1">
        <v>42933</v>
      </c>
      <c r="C1059" s="2">
        <v>0.46939814814814818</v>
      </c>
      <c r="D1059" s="2">
        <v>0.47047453703703701</v>
      </c>
      <c r="E1059">
        <f>DAY(telefony[[#This Row],[data]])</f>
        <v>17</v>
      </c>
      <c r="F1059">
        <f>IF(LEN(telefony[[#This Row],[nr]])=8,1,0)</f>
        <v>0</v>
      </c>
      <c r="G1059">
        <f>IF(LEN(telefony[[#This Row],[nr]])=7,1,0)</f>
        <v>1</v>
      </c>
      <c r="H1059" s="9">
        <f>IF(LEN(telefony[[#This Row],[nr]])&gt;=10,1,0)</f>
        <v>0</v>
      </c>
      <c r="I1059" s="9" t="s">
        <v>1362</v>
      </c>
      <c r="J1059">
        <f>COUNTIF(telefony[nr],I1059)</f>
        <v>1</v>
      </c>
      <c r="M1059" t="str">
        <f>IF(LEN(telefony[[#This Row],[nr]])=7,telefony[[#This Row],[nr]],"")</f>
        <v>1302112</v>
      </c>
      <c r="N1059" t="str">
        <f>IF(LEN(telefony[[#This Row],[nr]])=8,telefony[[#This Row],[nr]],"")</f>
        <v/>
      </c>
      <c r="V1059" s="22" t="s">
        <v>489</v>
      </c>
      <c r="W1059" s="9">
        <v>0</v>
      </c>
    </row>
    <row r="1060" spans="1:23" x14ac:dyDescent="0.3">
      <c r="A1060" s="9" t="s">
        <v>907</v>
      </c>
      <c r="B1060" s="1">
        <v>42933</v>
      </c>
      <c r="C1060" s="2">
        <v>0.47302083333333333</v>
      </c>
      <c r="D1060" s="2">
        <v>0.47939814814814813</v>
      </c>
      <c r="E1060">
        <f>DAY(telefony[[#This Row],[data]])</f>
        <v>17</v>
      </c>
      <c r="F1060">
        <f>IF(LEN(telefony[[#This Row],[nr]])=8,1,0)</f>
        <v>0</v>
      </c>
      <c r="G1060">
        <f>IF(LEN(telefony[[#This Row],[nr]])=7,1,0)</f>
        <v>1</v>
      </c>
      <c r="H1060" s="9">
        <f>IF(LEN(telefony[[#This Row],[nr]])&gt;=10,1,0)</f>
        <v>0</v>
      </c>
      <c r="I1060" s="9" t="s">
        <v>169</v>
      </c>
      <c r="J1060">
        <f>COUNTIF(telefony[nr],I1060)</f>
        <v>1</v>
      </c>
      <c r="M1060" t="str">
        <f>IF(LEN(telefony[[#This Row],[nr]])=7,telefony[[#This Row],[nr]],"")</f>
        <v>8299537</v>
      </c>
      <c r="N1060" t="str">
        <f>IF(LEN(telefony[[#This Row],[nr]])=8,telefony[[#This Row],[nr]],"")</f>
        <v/>
      </c>
      <c r="V1060" s="22" t="s">
        <v>1794</v>
      </c>
      <c r="W1060" s="9">
        <v>0</v>
      </c>
    </row>
    <row r="1061" spans="1:23" x14ac:dyDescent="0.3">
      <c r="A1061" s="9" t="s">
        <v>908</v>
      </c>
      <c r="B1061" s="1">
        <v>42933</v>
      </c>
      <c r="C1061" s="2">
        <v>0.47604166666666664</v>
      </c>
      <c r="D1061" s="2">
        <v>0.48714120370370373</v>
      </c>
      <c r="E1061">
        <f>DAY(telefony[[#This Row],[data]])</f>
        <v>17</v>
      </c>
      <c r="F1061">
        <f>IF(LEN(telefony[[#This Row],[nr]])=8,1,0)</f>
        <v>0</v>
      </c>
      <c r="G1061">
        <f>IF(LEN(telefony[[#This Row],[nr]])=7,1,0)</f>
        <v>1</v>
      </c>
      <c r="H1061" s="9">
        <f>IF(LEN(telefony[[#This Row],[nr]])&gt;=10,1,0)</f>
        <v>0</v>
      </c>
      <c r="I1061" s="9" t="s">
        <v>815</v>
      </c>
      <c r="J1061">
        <f>COUNTIF(telefony[nr],I1061)</f>
        <v>1</v>
      </c>
      <c r="M1061" t="str">
        <f>IF(LEN(telefony[[#This Row],[nr]])=7,telefony[[#This Row],[nr]],"")</f>
        <v>1519891</v>
      </c>
      <c r="N1061" t="str">
        <f>IF(LEN(telefony[[#This Row],[nr]])=8,telefony[[#This Row],[nr]],"")</f>
        <v/>
      </c>
      <c r="V1061" s="22" t="s">
        <v>1780</v>
      </c>
      <c r="W1061" s="9">
        <v>0</v>
      </c>
    </row>
    <row r="1062" spans="1:23" x14ac:dyDescent="0.3">
      <c r="A1062" s="9" t="s">
        <v>909</v>
      </c>
      <c r="B1062" s="1">
        <v>42933</v>
      </c>
      <c r="C1062" s="2">
        <v>0.47706018518518517</v>
      </c>
      <c r="D1062" s="2">
        <v>0.47881944444444446</v>
      </c>
      <c r="E1062">
        <f>DAY(telefony[[#This Row],[data]])</f>
        <v>17</v>
      </c>
      <c r="F1062">
        <f>IF(LEN(telefony[[#This Row],[nr]])=8,1,0)</f>
        <v>1</v>
      </c>
      <c r="G1062">
        <f>IF(LEN(telefony[[#This Row],[nr]])=7,1,0)</f>
        <v>0</v>
      </c>
      <c r="H1062" s="9">
        <f>IF(LEN(telefony[[#This Row],[nr]])&gt;=10,1,0)</f>
        <v>0</v>
      </c>
      <c r="I1062" s="9" t="s">
        <v>1165</v>
      </c>
      <c r="J1062">
        <f>COUNTIF(telefony[nr],I1062)</f>
        <v>1</v>
      </c>
      <c r="M1062" t="str">
        <f>IF(LEN(telefony[[#This Row],[nr]])=7,telefony[[#This Row],[nr]],"")</f>
        <v/>
      </c>
      <c r="N1062" t="str">
        <f>IF(LEN(telefony[[#This Row],[nr]])=8,telefony[[#This Row],[nr]],"")</f>
        <v>29771613</v>
      </c>
      <c r="V1062" s="22" t="s">
        <v>857</v>
      </c>
      <c r="W1062" s="9">
        <v>0</v>
      </c>
    </row>
    <row r="1063" spans="1:23" x14ac:dyDescent="0.3">
      <c r="A1063" s="9" t="s">
        <v>294</v>
      </c>
      <c r="B1063" s="1">
        <v>42933</v>
      </c>
      <c r="C1063" s="2">
        <v>0.47714120370370372</v>
      </c>
      <c r="D1063" s="2">
        <v>0.47728009259259258</v>
      </c>
      <c r="E1063">
        <f>DAY(telefony[[#This Row],[data]])</f>
        <v>17</v>
      </c>
      <c r="F1063">
        <f>IF(LEN(telefony[[#This Row],[nr]])=8,1,0)</f>
        <v>0</v>
      </c>
      <c r="G1063">
        <f>IF(LEN(telefony[[#This Row],[nr]])=7,1,0)</f>
        <v>1</v>
      </c>
      <c r="H1063" s="9">
        <f>IF(LEN(telefony[[#This Row],[nr]])&gt;=10,1,0)</f>
        <v>0</v>
      </c>
      <c r="I1063" s="9" t="s">
        <v>859</v>
      </c>
      <c r="J1063">
        <f>COUNTIF(telefony[nr],I1063)</f>
        <v>1</v>
      </c>
      <c r="M1063" t="str">
        <f>IF(LEN(telefony[[#This Row],[nr]])=7,telefony[[#This Row],[nr]],"")</f>
        <v>9088045</v>
      </c>
      <c r="N1063" t="str">
        <f>IF(LEN(telefony[[#This Row],[nr]])=8,telefony[[#This Row],[nr]],"")</f>
        <v/>
      </c>
      <c r="V1063" s="22" t="s">
        <v>1682</v>
      </c>
      <c r="W1063" s="9">
        <v>0</v>
      </c>
    </row>
    <row r="1064" spans="1:23" x14ac:dyDescent="0.3">
      <c r="A1064" s="9" t="s">
        <v>910</v>
      </c>
      <c r="B1064" s="1">
        <v>42933</v>
      </c>
      <c r="C1064" s="2">
        <v>0.48119212962962965</v>
      </c>
      <c r="D1064" s="2">
        <v>0.49038194444444444</v>
      </c>
      <c r="E1064">
        <f>DAY(telefony[[#This Row],[data]])</f>
        <v>17</v>
      </c>
      <c r="F1064">
        <f>IF(LEN(telefony[[#This Row],[nr]])=8,1,0)</f>
        <v>1</v>
      </c>
      <c r="G1064">
        <f>IF(LEN(telefony[[#This Row],[nr]])=7,1,0)</f>
        <v>0</v>
      </c>
      <c r="H1064" s="9">
        <f>IF(LEN(telefony[[#This Row],[nr]])&gt;=10,1,0)</f>
        <v>0</v>
      </c>
      <c r="I1064" s="9" t="s">
        <v>784</v>
      </c>
      <c r="J1064">
        <f>COUNTIF(telefony[nr],I1064)</f>
        <v>1</v>
      </c>
      <c r="M1064" t="str">
        <f>IF(LEN(telefony[[#This Row],[nr]])=7,telefony[[#This Row],[nr]],"")</f>
        <v/>
      </c>
      <c r="N1064" t="str">
        <f>IF(LEN(telefony[[#This Row],[nr]])=8,telefony[[#This Row],[nr]],"")</f>
        <v>59864989</v>
      </c>
      <c r="V1064" s="22" t="s">
        <v>749</v>
      </c>
      <c r="W1064" s="9">
        <v>0</v>
      </c>
    </row>
    <row r="1065" spans="1:23" x14ac:dyDescent="0.3">
      <c r="A1065" s="9" t="s">
        <v>911</v>
      </c>
      <c r="B1065" s="1">
        <v>42933</v>
      </c>
      <c r="C1065" s="2">
        <v>0.4838425925925926</v>
      </c>
      <c r="D1065" s="2">
        <v>0.49107638888888888</v>
      </c>
      <c r="E1065">
        <f>DAY(telefony[[#This Row],[data]])</f>
        <v>17</v>
      </c>
      <c r="F1065">
        <f>IF(LEN(telefony[[#This Row],[nr]])=8,1,0)</f>
        <v>0</v>
      </c>
      <c r="G1065">
        <f>IF(LEN(telefony[[#This Row],[nr]])=7,1,0)</f>
        <v>1</v>
      </c>
      <c r="H1065" s="9">
        <f>IF(LEN(telefony[[#This Row],[nr]])&gt;=10,1,0)</f>
        <v>0</v>
      </c>
      <c r="I1065" s="9" t="s">
        <v>986</v>
      </c>
      <c r="J1065">
        <f>COUNTIF(telefony[nr],I1065)</f>
        <v>1</v>
      </c>
      <c r="M1065" t="str">
        <f>IF(LEN(telefony[[#This Row],[nr]])=7,telefony[[#This Row],[nr]],"")</f>
        <v>2741017</v>
      </c>
      <c r="N1065" t="str">
        <f>IF(LEN(telefony[[#This Row],[nr]])=8,telefony[[#This Row],[nr]],"")</f>
        <v/>
      </c>
      <c r="V1065" s="22" t="s">
        <v>1465</v>
      </c>
      <c r="W1065" s="9">
        <v>0</v>
      </c>
    </row>
    <row r="1066" spans="1:23" x14ac:dyDescent="0.3">
      <c r="A1066" s="9" t="s">
        <v>912</v>
      </c>
      <c r="B1066" s="1">
        <v>42933</v>
      </c>
      <c r="C1066" s="2">
        <v>0.48430555555555554</v>
      </c>
      <c r="D1066" s="2">
        <v>0.49372685185185183</v>
      </c>
      <c r="E1066">
        <f>DAY(telefony[[#This Row],[data]])</f>
        <v>17</v>
      </c>
      <c r="F1066">
        <f>IF(LEN(telefony[[#This Row],[nr]])=8,1,0)</f>
        <v>0</v>
      </c>
      <c r="G1066">
        <f>IF(LEN(telefony[[#This Row],[nr]])=7,1,0)</f>
        <v>1</v>
      </c>
      <c r="H1066" s="9">
        <f>IF(LEN(telefony[[#This Row],[nr]])&gt;=10,1,0)</f>
        <v>0</v>
      </c>
      <c r="I1066" s="9" t="s">
        <v>486</v>
      </c>
      <c r="J1066">
        <f>COUNTIF(telefony[nr],I1066)</f>
        <v>1</v>
      </c>
      <c r="M1066" t="str">
        <f>IF(LEN(telefony[[#This Row],[nr]])=7,telefony[[#This Row],[nr]],"")</f>
        <v>1092699</v>
      </c>
      <c r="N1066" t="str">
        <f>IF(LEN(telefony[[#This Row],[nr]])=8,telefony[[#This Row],[nr]],"")</f>
        <v/>
      </c>
      <c r="V1066" s="22" t="s">
        <v>899</v>
      </c>
      <c r="W1066" s="9">
        <v>0</v>
      </c>
    </row>
    <row r="1067" spans="1:23" x14ac:dyDescent="0.3">
      <c r="A1067" s="9" t="s">
        <v>913</v>
      </c>
      <c r="B1067" s="1">
        <v>42933</v>
      </c>
      <c r="C1067" s="2">
        <v>0.48533564814814817</v>
      </c>
      <c r="D1067" s="2">
        <v>0.49689814814814814</v>
      </c>
      <c r="E1067">
        <f>DAY(telefony[[#This Row],[data]])</f>
        <v>17</v>
      </c>
      <c r="F1067">
        <f>IF(LEN(telefony[[#This Row],[nr]])=8,1,0)</f>
        <v>0</v>
      </c>
      <c r="G1067">
        <f>IF(LEN(telefony[[#This Row],[nr]])=7,1,0)</f>
        <v>1</v>
      </c>
      <c r="H1067" s="9">
        <f>IF(LEN(telefony[[#This Row],[nr]])&gt;=10,1,0)</f>
        <v>0</v>
      </c>
      <c r="I1067" s="9" t="s">
        <v>1368</v>
      </c>
      <c r="J1067">
        <f>COUNTIF(telefony[nr],I1067)</f>
        <v>1</v>
      </c>
      <c r="M1067" t="str">
        <f>IF(LEN(telefony[[#This Row],[nr]])=7,telefony[[#This Row],[nr]],"")</f>
        <v>3284714</v>
      </c>
      <c r="N1067" t="str">
        <f>IF(LEN(telefony[[#This Row],[nr]])=8,telefony[[#This Row],[nr]],"")</f>
        <v/>
      </c>
      <c r="V1067" s="22" t="s">
        <v>712</v>
      </c>
      <c r="W1067" s="9">
        <v>0</v>
      </c>
    </row>
    <row r="1068" spans="1:23" x14ac:dyDescent="0.3">
      <c r="A1068" s="9" t="s">
        <v>914</v>
      </c>
      <c r="B1068" s="1">
        <v>42933</v>
      </c>
      <c r="C1068" s="2">
        <v>0.48542824074074076</v>
      </c>
      <c r="D1068" s="2">
        <v>0.49109953703703701</v>
      </c>
      <c r="E1068">
        <f>DAY(telefony[[#This Row],[data]])</f>
        <v>17</v>
      </c>
      <c r="F1068">
        <f>IF(LEN(telefony[[#This Row],[nr]])=8,1,0)</f>
        <v>0</v>
      </c>
      <c r="G1068">
        <f>IF(LEN(telefony[[#This Row],[nr]])=7,1,0)</f>
        <v>0</v>
      </c>
      <c r="H1068" s="9">
        <f>IF(LEN(telefony[[#This Row],[nr]])&gt;=10,1,0)</f>
        <v>1</v>
      </c>
      <c r="I1068" s="9" t="s">
        <v>1671</v>
      </c>
      <c r="J1068">
        <f>COUNTIF(telefony[nr],I1068)</f>
        <v>1</v>
      </c>
      <c r="M1068" t="str">
        <f>IF(LEN(telefony[[#This Row],[nr]])=7,telefony[[#This Row],[nr]],"")</f>
        <v/>
      </c>
      <c r="N1068" t="str">
        <f>IF(LEN(telefony[[#This Row],[nr]])=8,telefony[[#This Row],[nr]],"")</f>
        <v/>
      </c>
      <c r="V1068" s="22" t="s">
        <v>283</v>
      </c>
      <c r="W1068" s="9">
        <v>0</v>
      </c>
    </row>
    <row r="1069" spans="1:23" x14ac:dyDescent="0.3">
      <c r="A1069" s="9" t="s">
        <v>915</v>
      </c>
      <c r="B1069" s="1">
        <v>42933</v>
      </c>
      <c r="C1069" s="2">
        <v>0.48833333333333334</v>
      </c>
      <c r="D1069" s="2">
        <v>0.49960648148148146</v>
      </c>
      <c r="E1069">
        <f>DAY(telefony[[#This Row],[data]])</f>
        <v>17</v>
      </c>
      <c r="F1069">
        <f>IF(LEN(telefony[[#This Row],[nr]])=8,1,0)</f>
        <v>0</v>
      </c>
      <c r="G1069">
        <f>IF(LEN(telefony[[#This Row],[nr]])=7,1,0)</f>
        <v>1</v>
      </c>
      <c r="H1069" s="9">
        <f>IF(LEN(telefony[[#This Row],[nr]])&gt;=10,1,0)</f>
        <v>0</v>
      </c>
      <c r="I1069" s="9" t="s">
        <v>1398</v>
      </c>
      <c r="J1069">
        <f>COUNTIF(telefony[nr],I1069)</f>
        <v>1</v>
      </c>
      <c r="M1069" t="str">
        <f>IF(LEN(telefony[[#This Row],[nr]])=7,telefony[[#This Row],[nr]],"")</f>
        <v>9595194</v>
      </c>
      <c r="N1069" t="str">
        <f>IF(LEN(telefony[[#This Row],[nr]])=8,telefony[[#This Row],[nr]],"")</f>
        <v/>
      </c>
      <c r="V1069" s="22" t="s">
        <v>695</v>
      </c>
      <c r="W1069" s="9">
        <v>0</v>
      </c>
    </row>
    <row r="1070" spans="1:23" x14ac:dyDescent="0.3">
      <c r="A1070" s="9" t="s">
        <v>916</v>
      </c>
      <c r="B1070" s="1">
        <v>42933</v>
      </c>
      <c r="C1070" s="2">
        <v>0.49362268518518521</v>
      </c>
      <c r="D1070" s="2">
        <v>0.49859953703703702</v>
      </c>
      <c r="E1070">
        <f>DAY(telefony[[#This Row],[data]])</f>
        <v>17</v>
      </c>
      <c r="F1070">
        <f>IF(LEN(telefony[[#This Row],[nr]])=8,1,0)</f>
        <v>0</v>
      </c>
      <c r="G1070">
        <f>IF(LEN(telefony[[#This Row],[nr]])=7,1,0)</f>
        <v>1</v>
      </c>
      <c r="H1070" s="9">
        <f>IF(LEN(telefony[[#This Row],[nr]])&gt;=10,1,0)</f>
        <v>0</v>
      </c>
      <c r="I1070" s="9" t="s">
        <v>1134</v>
      </c>
      <c r="J1070">
        <f>COUNTIF(telefony[nr],I1070)</f>
        <v>1</v>
      </c>
      <c r="M1070" t="str">
        <f>IF(LEN(telefony[[#This Row],[nr]])=7,telefony[[#This Row],[nr]],"")</f>
        <v>5015921</v>
      </c>
      <c r="N1070" t="str">
        <f>IF(LEN(telefony[[#This Row],[nr]])=8,telefony[[#This Row],[nr]],"")</f>
        <v/>
      </c>
      <c r="V1070" s="22" t="s">
        <v>79</v>
      </c>
      <c r="W1070" s="9">
        <v>0</v>
      </c>
    </row>
    <row r="1071" spans="1:23" x14ac:dyDescent="0.3">
      <c r="A1071" s="9" t="s">
        <v>917</v>
      </c>
      <c r="B1071" s="1">
        <v>42933</v>
      </c>
      <c r="C1071" s="2">
        <v>0.49658564814814815</v>
      </c>
      <c r="D1071" s="2">
        <v>0.49866898148148148</v>
      </c>
      <c r="E1071">
        <f>DAY(telefony[[#This Row],[data]])</f>
        <v>17</v>
      </c>
      <c r="F1071">
        <f>IF(LEN(telefony[[#This Row],[nr]])=8,1,0)</f>
        <v>0</v>
      </c>
      <c r="G1071">
        <f>IF(LEN(telefony[[#This Row],[nr]])=7,1,0)</f>
        <v>1</v>
      </c>
      <c r="H1071" s="9">
        <f>IF(LEN(telefony[[#This Row],[nr]])&gt;=10,1,0)</f>
        <v>0</v>
      </c>
      <c r="I1071" s="9" t="s">
        <v>1516</v>
      </c>
      <c r="J1071">
        <f>COUNTIF(telefony[nr],I1071)</f>
        <v>1</v>
      </c>
      <c r="M1071" t="str">
        <f>IF(LEN(telefony[[#This Row],[nr]])=7,telefony[[#This Row],[nr]],"")</f>
        <v>1015521</v>
      </c>
      <c r="N1071" t="str">
        <f>IF(LEN(telefony[[#This Row],[nr]])=8,telefony[[#This Row],[nr]],"")</f>
        <v/>
      </c>
      <c r="V1071" s="22" t="s">
        <v>1294</v>
      </c>
      <c r="W1071" s="9">
        <v>0</v>
      </c>
    </row>
    <row r="1072" spans="1:23" x14ac:dyDescent="0.3">
      <c r="A1072" s="9" t="s">
        <v>918</v>
      </c>
      <c r="B1072" s="1">
        <v>42933</v>
      </c>
      <c r="C1072" s="2">
        <v>0.49760416666666668</v>
      </c>
      <c r="D1072" s="2">
        <v>0.50249999999999995</v>
      </c>
      <c r="E1072">
        <f>DAY(telefony[[#This Row],[data]])</f>
        <v>17</v>
      </c>
      <c r="F1072">
        <f>IF(LEN(telefony[[#This Row],[nr]])=8,1,0)</f>
        <v>0</v>
      </c>
      <c r="G1072">
        <f>IF(LEN(telefony[[#This Row],[nr]])=7,1,0)</f>
        <v>1</v>
      </c>
      <c r="H1072" s="9">
        <f>IF(LEN(telefony[[#This Row],[nr]])&gt;=10,1,0)</f>
        <v>0</v>
      </c>
      <c r="I1072" s="9" t="s">
        <v>1077</v>
      </c>
      <c r="J1072">
        <f>COUNTIF(telefony[nr],I1072)</f>
        <v>1</v>
      </c>
      <c r="M1072" t="str">
        <f>IF(LEN(telefony[[#This Row],[nr]])=7,telefony[[#This Row],[nr]],"")</f>
        <v>4452201</v>
      </c>
      <c r="N1072" t="str">
        <f>IF(LEN(telefony[[#This Row],[nr]])=8,telefony[[#This Row],[nr]],"")</f>
        <v/>
      </c>
      <c r="V1072" s="22" t="s">
        <v>766</v>
      </c>
      <c r="W1072" s="9">
        <v>0</v>
      </c>
    </row>
    <row r="1073" spans="1:23" x14ac:dyDescent="0.3">
      <c r="A1073" s="9" t="s">
        <v>919</v>
      </c>
      <c r="B1073" s="1">
        <v>42933</v>
      </c>
      <c r="C1073" s="2">
        <v>0.50284722222222222</v>
      </c>
      <c r="D1073" s="2">
        <v>0.50736111111111115</v>
      </c>
      <c r="E1073">
        <f>DAY(telefony[[#This Row],[data]])</f>
        <v>17</v>
      </c>
      <c r="F1073">
        <f>IF(LEN(telefony[[#This Row],[nr]])=8,1,0)</f>
        <v>0</v>
      </c>
      <c r="G1073">
        <f>IF(LEN(telefony[[#This Row],[nr]])=7,1,0)</f>
        <v>1</v>
      </c>
      <c r="H1073" s="9">
        <f>IF(LEN(telefony[[#This Row],[nr]])&gt;=10,1,0)</f>
        <v>0</v>
      </c>
      <c r="I1073" s="9" t="s">
        <v>1689</v>
      </c>
      <c r="J1073">
        <f>COUNTIF(telefony[nr],I1073)</f>
        <v>1</v>
      </c>
      <c r="M1073" t="str">
        <f>IF(LEN(telefony[[#This Row],[nr]])=7,telefony[[#This Row],[nr]],"")</f>
        <v>6801890</v>
      </c>
      <c r="N1073" t="str">
        <f>IF(LEN(telefony[[#This Row],[nr]])=8,telefony[[#This Row],[nr]],"")</f>
        <v/>
      </c>
      <c r="V1073" s="22" t="s">
        <v>1487</v>
      </c>
      <c r="W1073" s="9">
        <v>0</v>
      </c>
    </row>
    <row r="1074" spans="1:23" x14ac:dyDescent="0.3">
      <c r="A1074" s="9" t="s">
        <v>920</v>
      </c>
      <c r="B1074" s="1">
        <v>42933</v>
      </c>
      <c r="C1074" s="2">
        <v>0.50768518518518524</v>
      </c>
      <c r="D1074" s="2">
        <v>0.51817129629629632</v>
      </c>
      <c r="E1074">
        <f>DAY(telefony[[#This Row],[data]])</f>
        <v>17</v>
      </c>
      <c r="F1074">
        <f>IF(LEN(telefony[[#This Row],[nr]])=8,1,0)</f>
        <v>1</v>
      </c>
      <c r="G1074">
        <f>IF(LEN(telefony[[#This Row],[nr]])=7,1,0)</f>
        <v>0</v>
      </c>
      <c r="H1074" s="9">
        <f>IF(LEN(telefony[[#This Row],[nr]])&gt;=10,1,0)</f>
        <v>0</v>
      </c>
      <c r="I1074" s="9" t="s">
        <v>1656</v>
      </c>
      <c r="J1074">
        <f>COUNTIF(telefony[nr],I1074)</f>
        <v>1</v>
      </c>
      <c r="M1074" t="str">
        <f>IF(LEN(telefony[[#This Row],[nr]])=7,telefony[[#This Row],[nr]],"")</f>
        <v/>
      </c>
      <c r="N1074" t="str">
        <f>IF(LEN(telefony[[#This Row],[nr]])=8,telefony[[#This Row],[nr]],"")</f>
        <v>19638469</v>
      </c>
      <c r="V1074" s="22" t="s">
        <v>607</v>
      </c>
      <c r="W1074" s="9">
        <v>0</v>
      </c>
    </row>
    <row r="1075" spans="1:23" x14ac:dyDescent="0.3">
      <c r="A1075" s="9" t="s">
        <v>921</v>
      </c>
      <c r="B1075" s="1">
        <v>42933</v>
      </c>
      <c r="C1075" s="2">
        <v>0.51271990740740736</v>
      </c>
      <c r="D1075" s="2">
        <v>0.51616898148148149</v>
      </c>
      <c r="E1075">
        <f>DAY(telefony[[#This Row],[data]])</f>
        <v>17</v>
      </c>
      <c r="F1075">
        <f>IF(LEN(telefony[[#This Row],[nr]])=8,1,0)</f>
        <v>1</v>
      </c>
      <c r="G1075">
        <f>IF(LEN(telefony[[#This Row],[nr]])=7,1,0)</f>
        <v>0</v>
      </c>
      <c r="H1075" s="9">
        <f>IF(LEN(telefony[[#This Row],[nr]])&gt;=10,1,0)</f>
        <v>0</v>
      </c>
      <c r="I1075" s="9" t="s">
        <v>1147</v>
      </c>
      <c r="J1075">
        <f>COUNTIF(telefony[nr],I1075)</f>
        <v>1</v>
      </c>
      <c r="M1075" t="str">
        <f>IF(LEN(telefony[[#This Row],[nr]])=7,telefony[[#This Row],[nr]],"")</f>
        <v/>
      </c>
      <c r="N1075" t="str">
        <f>IF(LEN(telefony[[#This Row],[nr]])=8,telefony[[#This Row],[nr]],"")</f>
        <v>43897696</v>
      </c>
      <c r="V1075" s="22" t="s">
        <v>1107</v>
      </c>
      <c r="W1075" s="9">
        <v>0</v>
      </c>
    </row>
    <row r="1076" spans="1:23" x14ac:dyDescent="0.3">
      <c r="A1076" s="9" t="s">
        <v>922</v>
      </c>
      <c r="B1076" s="1">
        <v>42933</v>
      </c>
      <c r="C1076" s="2">
        <v>0.51468749999999996</v>
      </c>
      <c r="D1076" s="2">
        <v>0.5204050925925926</v>
      </c>
      <c r="E1076">
        <f>DAY(telefony[[#This Row],[data]])</f>
        <v>17</v>
      </c>
      <c r="F1076">
        <f>IF(LEN(telefony[[#This Row],[nr]])=8,1,0)</f>
        <v>0</v>
      </c>
      <c r="G1076">
        <f>IF(LEN(telefony[[#This Row],[nr]])=7,1,0)</f>
        <v>1</v>
      </c>
      <c r="H1076" s="9">
        <f>IF(LEN(telefony[[#This Row],[nr]])&gt;=10,1,0)</f>
        <v>0</v>
      </c>
      <c r="I1076" s="9" t="s">
        <v>452</v>
      </c>
      <c r="J1076">
        <f>COUNTIF(telefony[nr],I1076)</f>
        <v>1</v>
      </c>
      <c r="M1076" t="str">
        <f>IF(LEN(telefony[[#This Row],[nr]])=7,telefony[[#This Row],[nr]],"")</f>
        <v>8253162</v>
      </c>
      <c r="N1076" t="str">
        <f>IF(LEN(telefony[[#This Row],[nr]])=8,telefony[[#This Row],[nr]],"")</f>
        <v/>
      </c>
      <c r="V1076" s="22" t="s">
        <v>348</v>
      </c>
      <c r="W1076" s="9">
        <v>0</v>
      </c>
    </row>
    <row r="1077" spans="1:23" x14ac:dyDescent="0.3">
      <c r="A1077" s="9" t="s">
        <v>923</v>
      </c>
      <c r="B1077" s="1">
        <v>42933</v>
      </c>
      <c r="C1077" s="2">
        <v>0.51894675925925926</v>
      </c>
      <c r="D1077" s="2">
        <v>0.52336805555555554</v>
      </c>
      <c r="E1077">
        <f>DAY(telefony[[#This Row],[data]])</f>
        <v>17</v>
      </c>
      <c r="F1077">
        <f>IF(LEN(telefony[[#This Row],[nr]])=8,1,0)</f>
        <v>1</v>
      </c>
      <c r="G1077">
        <f>IF(LEN(telefony[[#This Row],[nr]])=7,1,0)</f>
        <v>0</v>
      </c>
      <c r="H1077" s="9">
        <f>IF(LEN(telefony[[#This Row],[nr]])&gt;=10,1,0)</f>
        <v>0</v>
      </c>
      <c r="I1077" s="9" t="s">
        <v>457</v>
      </c>
      <c r="J1077">
        <f>COUNTIF(telefony[nr],I1077)</f>
        <v>1</v>
      </c>
      <c r="M1077" t="str">
        <f>IF(LEN(telefony[[#This Row],[nr]])=7,telefony[[#This Row],[nr]],"")</f>
        <v/>
      </c>
      <c r="N1077" t="str">
        <f>IF(LEN(telefony[[#This Row],[nr]])=8,telefony[[#This Row],[nr]],"")</f>
        <v>42038927</v>
      </c>
      <c r="V1077" s="22" t="s">
        <v>622</v>
      </c>
      <c r="W1077" s="9">
        <v>0</v>
      </c>
    </row>
    <row r="1078" spans="1:23" x14ac:dyDescent="0.3">
      <c r="A1078" s="9" t="s">
        <v>924</v>
      </c>
      <c r="B1078" s="1">
        <v>42933</v>
      </c>
      <c r="C1078" s="2">
        <v>0.52460648148148148</v>
      </c>
      <c r="D1078" s="2">
        <v>0.53292824074074074</v>
      </c>
      <c r="E1078">
        <f>DAY(telefony[[#This Row],[data]])</f>
        <v>17</v>
      </c>
      <c r="F1078">
        <f>IF(LEN(telefony[[#This Row],[nr]])=8,1,0)</f>
        <v>0</v>
      </c>
      <c r="G1078">
        <f>IF(LEN(telefony[[#This Row],[nr]])=7,1,0)</f>
        <v>1</v>
      </c>
      <c r="H1078" s="9">
        <f>IF(LEN(telefony[[#This Row],[nr]])&gt;=10,1,0)</f>
        <v>0</v>
      </c>
      <c r="I1078" s="9" t="s">
        <v>1168</v>
      </c>
      <c r="J1078">
        <f>COUNTIF(telefony[nr],I1078)</f>
        <v>1</v>
      </c>
      <c r="M1078" t="str">
        <f>IF(LEN(telefony[[#This Row],[nr]])=7,telefony[[#This Row],[nr]],"")</f>
        <v>5758962</v>
      </c>
      <c r="N1078" t="str">
        <f>IF(LEN(telefony[[#This Row],[nr]])=8,telefony[[#This Row],[nr]],"")</f>
        <v/>
      </c>
      <c r="V1078" s="22" t="s">
        <v>1633</v>
      </c>
      <c r="W1078" s="9">
        <v>0</v>
      </c>
    </row>
    <row r="1079" spans="1:23" x14ac:dyDescent="0.3">
      <c r="A1079" s="9" t="s">
        <v>925</v>
      </c>
      <c r="B1079" s="1">
        <v>42933</v>
      </c>
      <c r="C1079" s="2">
        <v>0.52500000000000002</v>
      </c>
      <c r="D1079" s="2">
        <v>0.53071759259259255</v>
      </c>
      <c r="E1079">
        <f>DAY(telefony[[#This Row],[data]])</f>
        <v>17</v>
      </c>
      <c r="F1079">
        <f>IF(LEN(telefony[[#This Row],[nr]])=8,1,0)</f>
        <v>1</v>
      </c>
      <c r="G1079">
        <f>IF(LEN(telefony[[#This Row],[nr]])=7,1,0)</f>
        <v>0</v>
      </c>
      <c r="H1079" s="9">
        <f>IF(LEN(telefony[[#This Row],[nr]])&gt;=10,1,0)</f>
        <v>0</v>
      </c>
      <c r="I1079" s="9" t="s">
        <v>1330</v>
      </c>
      <c r="J1079">
        <f>COUNTIF(telefony[nr],I1079)</f>
        <v>1</v>
      </c>
      <c r="M1079" t="str">
        <f>IF(LEN(telefony[[#This Row],[nr]])=7,telefony[[#This Row],[nr]],"")</f>
        <v/>
      </c>
      <c r="N1079" t="str">
        <f>IF(LEN(telefony[[#This Row],[nr]])=8,telefony[[#This Row],[nr]],"")</f>
        <v>77096634</v>
      </c>
      <c r="V1079" s="22" t="s">
        <v>1553</v>
      </c>
      <c r="W1079" s="9">
        <v>0</v>
      </c>
    </row>
    <row r="1080" spans="1:23" x14ac:dyDescent="0.3">
      <c r="A1080" s="9" t="s">
        <v>926</v>
      </c>
      <c r="B1080" s="1">
        <v>42933</v>
      </c>
      <c r="C1080" s="2">
        <v>0.52508101851851852</v>
      </c>
      <c r="D1080" s="2">
        <v>0.53238425925925925</v>
      </c>
      <c r="E1080">
        <f>DAY(telefony[[#This Row],[data]])</f>
        <v>17</v>
      </c>
      <c r="F1080">
        <f>IF(LEN(telefony[[#This Row],[nr]])=8,1,0)</f>
        <v>0</v>
      </c>
      <c r="G1080">
        <f>IF(LEN(telefony[[#This Row],[nr]])=7,1,0)</f>
        <v>1</v>
      </c>
      <c r="H1080" s="9">
        <f>IF(LEN(telefony[[#This Row],[nr]])&gt;=10,1,0)</f>
        <v>0</v>
      </c>
      <c r="I1080" s="9" t="s">
        <v>1357</v>
      </c>
      <c r="J1080">
        <f>COUNTIF(telefony[nr],I1080)</f>
        <v>1</v>
      </c>
      <c r="M1080" t="str">
        <f>IF(LEN(telefony[[#This Row],[nr]])=7,telefony[[#This Row],[nr]],"")</f>
        <v>8041809</v>
      </c>
      <c r="N1080" t="str">
        <f>IF(LEN(telefony[[#This Row],[nr]])=8,telefony[[#This Row],[nr]],"")</f>
        <v/>
      </c>
      <c r="V1080" s="22" t="s">
        <v>1618</v>
      </c>
      <c r="W1080" s="9">
        <v>0</v>
      </c>
    </row>
    <row r="1081" spans="1:23" x14ac:dyDescent="0.3">
      <c r="A1081" s="9" t="s">
        <v>927</v>
      </c>
      <c r="B1081" s="1">
        <v>42933</v>
      </c>
      <c r="C1081" s="2">
        <v>0.52612268518518523</v>
      </c>
      <c r="D1081" s="2">
        <v>0.52849537037037042</v>
      </c>
      <c r="E1081">
        <f>DAY(telefony[[#This Row],[data]])</f>
        <v>17</v>
      </c>
      <c r="F1081">
        <f>IF(LEN(telefony[[#This Row],[nr]])=8,1,0)</f>
        <v>0</v>
      </c>
      <c r="G1081">
        <f>IF(LEN(telefony[[#This Row],[nr]])=7,1,0)</f>
        <v>1</v>
      </c>
      <c r="H1081" s="9">
        <f>IF(LEN(telefony[[#This Row],[nr]])&gt;=10,1,0)</f>
        <v>0</v>
      </c>
      <c r="I1081" s="9" t="s">
        <v>377</v>
      </c>
      <c r="J1081">
        <f>COUNTIF(telefony[nr],I1081)</f>
        <v>1</v>
      </c>
      <c r="M1081" t="str">
        <f>IF(LEN(telefony[[#This Row],[nr]])=7,telefony[[#This Row],[nr]],"")</f>
        <v>6735390</v>
      </c>
      <c r="N1081" t="str">
        <f>IF(LEN(telefony[[#This Row],[nr]])=8,telefony[[#This Row],[nr]],"")</f>
        <v/>
      </c>
      <c r="V1081" s="22" t="s">
        <v>156</v>
      </c>
      <c r="W1081" s="9">
        <v>0</v>
      </c>
    </row>
    <row r="1082" spans="1:23" x14ac:dyDescent="0.3">
      <c r="A1082" s="9" t="s">
        <v>928</v>
      </c>
      <c r="B1082" s="1">
        <v>42933</v>
      </c>
      <c r="C1082" s="2">
        <v>0.52707175925925931</v>
      </c>
      <c r="D1082" s="2">
        <v>0.53460648148148149</v>
      </c>
      <c r="E1082">
        <f>DAY(telefony[[#This Row],[data]])</f>
        <v>17</v>
      </c>
      <c r="F1082">
        <f>IF(LEN(telefony[[#This Row],[nr]])=8,1,0)</f>
        <v>1</v>
      </c>
      <c r="G1082">
        <f>IF(LEN(telefony[[#This Row],[nr]])=7,1,0)</f>
        <v>0</v>
      </c>
      <c r="H1082" s="9">
        <f>IF(LEN(telefony[[#This Row],[nr]])&gt;=10,1,0)</f>
        <v>0</v>
      </c>
      <c r="I1082" s="9" t="s">
        <v>238</v>
      </c>
      <c r="J1082">
        <f>COUNTIF(telefony[nr],I1082)</f>
        <v>1</v>
      </c>
      <c r="M1082" t="str">
        <f>IF(LEN(telefony[[#This Row],[nr]])=7,telefony[[#This Row],[nr]],"")</f>
        <v/>
      </c>
      <c r="N1082" t="str">
        <f>IF(LEN(telefony[[#This Row],[nr]])=8,telefony[[#This Row],[nr]],"")</f>
        <v>93811207</v>
      </c>
      <c r="V1082" s="22" t="s">
        <v>1720</v>
      </c>
      <c r="W1082" s="9">
        <v>0</v>
      </c>
    </row>
    <row r="1083" spans="1:23" x14ac:dyDescent="0.3">
      <c r="A1083" s="9" t="s">
        <v>929</v>
      </c>
      <c r="B1083" s="1">
        <v>42933</v>
      </c>
      <c r="C1083" s="2">
        <v>0.52788194444444447</v>
      </c>
      <c r="D1083" s="2">
        <v>0.52908564814814818</v>
      </c>
      <c r="E1083">
        <f>DAY(telefony[[#This Row],[data]])</f>
        <v>17</v>
      </c>
      <c r="F1083">
        <f>IF(LEN(telefony[[#This Row],[nr]])=8,1,0)</f>
        <v>0</v>
      </c>
      <c r="G1083">
        <f>IF(LEN(telefony[[#This Row],[nr]])=7,1,0)</f>
        <v>1</v>
      </c>
      <c r="H1083" s="9">
        <f>IF(LEN(telefony[[#This Row],[nr]])&gt;=10,1,0)</f>
        <v>0</v>
      </c>
      <c r="I1083" s="9" t="s">
        <v>1532</v>
      </c>
      <c r="J1083">
        <f>COUNTIF(telefony[nr],I1083)</f>
        <v>1</v>
      </c>
      <c r="M1083" t="str">
        <f>IF(LEN(telefony[[#This Row],[nr]])=7,telefony[[#This Row],[nr]],"")</f>
        <v>8079505</v>
      </c>
      <c r="N1083" t="str">
        <f>IF(LEN(telefony[[#This Row],[nr]])=8,telefony[[#This Row],[nr]],"")</f>
        <v/>
      </c>
      <c r="V1083" s="22" t="s">
        <v>572</v>
      </c>
      <c r="W1083" s="9">
        <v>0</v>
      </c>
    </row>
    <row r="1084" spans="1:23" x14ac:dyDescent="0.3">
      <c r="A1084" s="9" t="s">
        <v>930</v>
      </c>
      <c r="B1084" s="1">
        <v>42933</v>
      </c>
      <c r="C1084" s="2">
        <v>0.53150462962962963</v>
      </c>
      <c r="D1084" s="2">
        <v>0.54208333333333336</v>
      </c>
      <c r="E1084">
        <f>DAY(telefony[[#This Row],[data]])</f>
        <v>17</v>
      </c>
      <c r="F1084">
        <f>IF(LEN(telefony[[#This Row],[nr]])=8,1,0)</f>
        <v>0</v>
      </c>
      <c r="G1084">
        <f>IF(LEN(telefony[[#This Row],[nr]])=7,1,0)</f>
        <v>1</v>
      </c>
      <c r="H1084" s="9">
        <f>IF(LEN(telefony[[#This Row],[nr]])&gt;=10,1,0)</f>
        <v>0</v>
      </c>
      <c r="I1084" s="9" t="s">
        <v>1273</v>
      </c>
      <c r="J1084">
        <f>COUNTIF(telefony[nr],I1084)</f>
        <v>1</v>
      </c>
      <c r="M1084" t="str">
        <f>IF(LEN(telefony[[#This Row],[nr]])=7,telefony[[#This Row],[nr]],"")</f>
        <v>3348581</v>
      </c>
      <c r="N1084" t="str">
        <f>IF(LEN(telefony[[#This Row],[nr]])=8,telefony[[#This Row],[nr]],"")</f>
        <v/>
      </c>
      <c r="V1084" s="22" t="s">
        <v>526</v>
      </c>
      <c r="W1084" s="9">
        <v>0</v>
      </c>
    </row>
    <row r="1085" spans="1:23" x14ac:dyDescent="0.3">
      <c r="A1085" s="9" t="s">
        <v>44</v>
      </c>
      <c r="B1085" s="1">
        <v>42933</v>
      </c>
      <c r="C1085" s="2">
        <v>0.53174768518518523</v>
      </c>
      <c r="D1085" s="2">
        <v>0.53931712962962963</v>
      </c>
      <c r="E1085">
        <f>DAY(telefony[[#This Row],[data]])</f>
        <v>17</v>
      </c>
      <c r="F1085">
        <f>IF(LEN(telefony[[#This Row],[nr]])=8,1,0)</f>
        <v>1</v>
      </c>
      <c r="G1085">
        <f>IF(LEN(telefony[[#This Row],[nr]])=7,1,0)</f>
        <v>0</v>
      </c>
      <c r="H1085" s="9">
        <f>IF(LEN(telefony[[#This Row],[nr]])&gt;=10,1,0)</f>
        <v>0</v>
      </c>
      <c r="I1085" s="9" t="s">
        <v>1691</v>
      </c>
      <c r="J1085">
        <f>COUNTIF(telefony[nr],I1085)</f>
        <v>1</v>
      </c>
      <c r="M1085" t="str">
        <f>IF(LEN(telefony[[#This Row],[nr]])=7,telefony[[#This Row],[nr]],"")</f>
        <v/>
      </c>
      <c r="N1085" t="str">
        <f>IF(LEN(telefony[[#This Row],[nr]])=8,telefony[[#This Row],[nr]],"")</f>
        <v>13484133</v>
      </c>
      <c r="V1085" s="22" t="s">
        <v>1741</v>
      </c>
      <c r="W1085" s="9">
        <v>0</v>
      </c>
    </row>
    <row r="1086" spans="1:23" x14ac:dyDescent="0.3">
      <c r="A1086" s="9" t="s">
        <v>752</v>
      </c>
      <c r="B1086" s="1">
        <v>42933</v>
      </c>
      <c r="C1086" s="2">
        <v>0.53241898148148148</v>
      </c>
      <c r="D1086" s="2">
        <v>0.54011574074074076</v>
      </c>
      <c r="E1086">
        <f>DAY(telefony[[#This Row],[data]])</f>
        <v>17</v>
      </c>
      <c r="F1086">
        <f>IF(LEN(telefony[[#This Row],[nr]])=8,1,0)</f>
        <v>0</v>
      </c>
      <c r="G1086">
        <f>IF(LEN(telefony[[#This Row],[nr]])=7,1,0)</f>
        <v>1</v>
      </c>
      <c r="H1086" s="9">
        <f>IF(LEN(telefony[[#This Row],[nr]])&gt;=10,1,0)</f>
        <v>0</v>
      </c>
      <c r="I1086" s="9" t="s">
        <v>1596</v>
      </c>
      <c r="J1086">
        <f>COUNTIF(telefony[nr],I1086)</f>
        <v>1</v>
      </c>
      <c r="M1086" t="str">
        <f>IF(LEN(telefony[[#This Row],[nr]])=7,telefony[[#This Row],[nr]],"")</f>
        <v>3017523</v>
      </c>
      <c r="N1086" t="str">
        <f>IF(LEN(telefony[[#This Row],[nr]])=8,telefony[[#This Row],[nr]],"")</f>
        <v/>
      </c>
      <c r="V1086" s="22" t="s">
        <v>1459</v>
      </c>
      <c r="W1086" s="9">
        <v>0</v>
      </c>
    </row>
    <row r="1087" spans="1:23" x14ac:dyDescent="0.3">
      <c r="A1087" s="9" t="s">
        <v>931</v>
      </c>
      <c r="B1087" s="1">
        <v>42933</v>
      </c>
      <c r="C1087" s="2">
        <v>0.53608796296296302</v>
      </c>
      <c r="D1087" s="2">
        <v>0.53657407407407409</v>
      </c>
      <c r="E1087">
        <f>DAY(telefony[[#This Row],[data]])</f>
        <v>17</v>
      </c>
      <c r="F1087">
        <f>IF(LEN(telefony[[#This Row],[nr]])=8,1,0)</f>
        <v>0</v>
      </c>
      <c r="G1087">
        <f>IF(LEN(telefony[[#This Row],[nr]])=7,1,0)</f>
        <v>1</v>
      </c>
      <c r="H1087" s="9">
        <f>IF(LEN(telefony[[#This Row],[nr]])&gt;=10,1,0)</f>
        <v>0</v>
      </c>
      <c r="I1087" s="9" t="s">
        <v>1442</v>
      </c>
      <c r="J1087">
        <f>COUNTIF(telefony[nr],I1087)</f>
        <v>1</v>
      </c>
      <c r="M1087" t="str">
        <f>IF(LEN(telefony[[#This Row],[nr]])=7,telefony[[#This Row],[nr]],"")</f>
        <v>5464497</v>
      </c>
      <c r="N1087" t="str">
        <f>IF(LEN(telefony[[#This Row],[nr]])=8,telefony[[#This Row],[nr]],"")</f>
        <v/>
      </c>
      <c r="V1087" s="22" t="s">
        <v>1653</v>
      </c>
      <c r="W1087" s="9">
        <v>0</v>
      </c>
    </row>
    <row r="1088" spans="1:23" x14ac:dyDescent="0.3">
      <c r="A1088" s="9" t="s">
        <v>932</v>
      </c>
      <c r="B1088" s="1">
        <v>42933</v>
      </c>
      <c r="C1088" s="2">
        <v>0.54048611111111111</v>
      </c>
      <c r="D1088" s="2">
        <v>0.54954861111111108</v>
      </c>
      <c r="E1088">
        <f>DAY(telefony[[#This Row],[data]])</f>
        <v>17</v>
      </c>
      <c r="F1088">
        <f>IF(LEN(telefony[[#This Row],[nr]])=8,1,0)</f>
        <v>0</v>
      </c>
      <c r="G1088">
        <f>IF(LEN(telefony[[#This Row],[nr]])=7,1,0)</f>
        <v>1</v>
      </c>
      <c r="H1088" s="9">
        <f>IF(LEN(telefony[[#This Row],[nr]])&gt;=10,1,0)</f>
        <v>0</v>
      </c>
      <c r="I1088" s="9" t="s">
        <v>1790</v>
      </c>
      <c r="J1088">
        <f>COUNTIF(telefony[nr],I1088)</f>
        <v>1</v>
      </c>
      <c r="M1088" t="str">
        <f>IF(LEN(telefony[[#This Row],[nr]])=7,telefony[[#This Row],[nr]],"")</f>
        <v>5744567</v>
      </c>
      <c r="N1088" t="str">
        <f>IF(LEN(telefony[[#This Row],[nr]])=8,telefony[[#This Row],[nr]],"")</f>
        <v/>
      </c>
      <c r="V1088" s="22" t="s">
        <v>594</v>
      </c>
      <c r="W1088" s="9">
        <v>0</v>
      </c>
    </row>
    <row r="1089" spans="1:23" x14ac:dyDescent="0.3">
      <c r="A1089" s="9" t="s">
        <v>40</v>
      </c>
      <c r="B1089" s="1">
        <v>42933</v>
      </c>
      <c r="C1089" s="2">
        <v>0.54495370370370366</v>
      </c>
      <c r="D1089" s="2">
        <v>0.5471759259259259</v>
      </c>
      <c r="E1089">
        <f>DAY(telefony[[#This Row],[data]])</f>
        <v>17</v>
      </c>
      <c r="F1089">
        <f>IF(LEN(telefony[[#This Row],[nr]])=8,1,0)</f>
        <v>0</v>
      </c>
      <c r="G1089">
        <f>IF(LEN(telefony[[#This Row],[nr]])=7,1,0)</f>
        <v>0</v>
      </c>
      <c r="H1089" s="9">
        <f>IF(LEN(telefony[[#This Row],[nr]])&gt;=10,1,0)</f>
        <v>1</v>
      </c>
      <c r="I1089" s="9" t="s">
        <v>943</v>
      </c>
      <c r="J1089">
        <f>COUNTIF(telefony[nr],I1089)</f>
        <v>1</v>
      </c>
      <c r="M1089" t="str">
        <f>IF(LEN(telefony[[#This Row],[nr]])=7,telefony[[#This Row],[nr]],"")</f>
        <v/>
      </c>
      <c r="N1089" t="str">
        <f>IF(LEN(telefony[[#This Row],[nr]])=8,telefony[[#This Row],[nr]],"")</f>
        <v/>
      </c>
      <c r="V1089" s="22" t="s">
        <v>894</v>
      </c>
      <c r="W1089" s="9">
        <v>0</v>
      </c>
    </row>
    <row r="1090" spans="1:23" x14ac:dyDescent="0.3">
      <c r="A1090" s="9" t="s">
        <v>933</v>
      </c>
      <c r="B1090" s="1">
        <v>42933</v>
      </c>
      <c r="C1090" s="2">
        <v>0.546412037037037</v>
      </c>
      <c r="D1090" s="2">
        <v>0.54829861111111111</v>
      </c>
      <c r="E1090">
        <f>DAY(telefony[[#This Row],[data]])</f>
        <v>17</v>
      </c>
      <c r="F1090">
        <f>IF(LEN(telefony[[#This Row],[nr]])=8,1,0)</f>
        <v>0</v>
      </c>
      <c r="G1090">
        <f>IF(LEN(telefony[[#This Row],[nr]])=7,1,0)</f>
        <v>1</v>
      </c>
      <c r="H1090" s="9">
        <f>IF(LEN(telefony[[#This Row],[nr]])&gt;=10,1,0)</f>
        <v>0</v>
      </c>
      <c r="I1090" s="9" t="s">
        <v>1687</v>
      </c>
      <c r="J1090">
        <f>COUNTIF(telefony[nr],I1090)</f>
        <v>1</v>
      </c>
      <c r="M1090" t="str">
        <f>IF(LEN(telefony[[#This Row],[nr]])=7,telefony[[#This Row],[nr]],"")</f>
        <v>1332884</v>
      </c>
      <c r="N1090" t="str">
        <f>IF(LEN(telefony[[#This Row],[nr]])=8,telefony[[#This Row],[nr]],"")</f>
        <v/>
      </c>
      <c r="V1090" s="22" t="s">
        <v>149</v>
      </c>
      <c r="W1090" s="9">
        <v>0</v>
      </c>
    </row>
    <row r="1091" spans="1:23" x14ac:dyDescent="0.3">
      <c r="A1091" s="9" t="s">
        <v>934</v>
      </c>
      <c r="B1091" s="1">
        <v>42933</v>
      </c>
      <c r="C1091" s="2">
        <v>0.54907407407407405</v>
      </c>
      <c r="D1091" s="2">
        <v>0.55969907407407404</v>
      </c>
      <c r="E1091">
        <f>DAY(telefony[[#This Row],[data]])</f>
        <v>17</v>
      </c>
      <c r="F1091">
        <f>IF(LEN(telefony[[#This Row],[nr]])=8,1,0)</f>
        <v>1</v>
      </c>
      <c r="G1091">
        <f>IF(LEN(telefony[[#This Row],[nr]])=7,1,0)</f>
        <v>0</v>
      </c>
      <c r="H1091" s="9">
        <f>IF(LEN(telefony[[#This Row],[nr]])&gt;=10,1,0)</f>
        <v>0</v>
      </c>
      <c r="I1091" s="9" t="s">
        <v>1204</v>
      </c>
      <c r="J1091">
        <f>COUNTIF(telefony[nr],I1091)</f>
        <v>1</v>
      </c>
      <c r="M1091" t="str">
        <f>IF(LEN(telefony[[#This Row],[nr]])=7,telefony[[#This Row],[nr]],"")</f>
        <v/>
      </c>
      <c r="N1091" t="str">
        <f>IF(LEN(telefony[[#This Row],[nr]])=8,telefony[[#This Row],[nr]],"")</f>
        <v>38823305</v>
      </c>
      <c r="V1091" s="22" t="s">
        <v>577</v>
      </c>
      <c r="W1091" s="9">
        <v>0</v>
      </c>
    </row>
    <row r="1092" spans="1:23" x14ac:dyDescent="0.3">
      <c r="A1092" s="9" t="s">
        <v>935</v>
      </c>
      <c r="B1092" s="1">
        <v>42933</v>
      </c>
      <c r="C1092" s="2">
        <v>0.55456018518518524</v>
      </c>
      <c r="D1092" s="2">
        <v>0.5642476851851852</v>
      </c>
      <c r="E1092">
        <f>DAY(telefony[[#This Row],[data]])</f>
        <v>17</v>
      </c>
      <c r="F1092">
        <f>IF(LEN(telefony[[#This Row],[nr]])=8,1,0)</f>
        <v>0</v>
      </c>
      <c r="G1092">
        <f>IF(LEN(telefony[[#This Row],[nr]])=7,1,0)</f>
        <v>1</v>
      </c>
      <c r="H1092" s="9">
        <f>IF(LEN(telefony[[#This Row],[nr]])&gt;=10,1,0)</f>
        <v>0</v>
      </c>
      <c r="I1092" s="9" t="s">
        <v>1174</v>
      </c>
      <c r="J1092">
        <f>COUNTIF(telefony[nr],I1092)</f>
        <v>1</v>
      </c>
      <c r="M1092" t="str">
        <f>IF(LEN(telefony[[#This Row],[nr]])=7,telefony[[#This Row],[nr]],"")</f>
        <v>7160339</v>
      </c>
      <c r="N1092" t="str">
        <f>IF(LEN(telefony[[#This Row],[nr]])=8,telefony[[#This Row],[nr]],"")</f>
        <v/>
      </c>
      <c r="V1092" s="22" t="s">
        <v>356</v>
      </c>
      <c r="W1092" s="9">
        <v>0</v>
      </c>
    </row>
    <row r="1093" spans="1:23" x14ac:dyDescent="0.3">
      <c r="A1093" s="9" t="s">
        <v>936</v>
      </c>
      <c r="B1093" s="1">
        <v>42933</v>
      </c>
      <c r="C1093" s="2">
        <v>0.55519675925925926</v>
      </c>
      <c r="D1093" s="2">
        <v>0.55809027777777775</v>
      </c>
      <c r="E1093">
        <f>DAY(telefony[[#This Row],[data]])</f>
        <v>17</v>
      </c>
      <c r="F1093">
        <f>IF(LEN(telefony[[#This Row],[nr]])=8,1,0)</f>
        <v>1</v>
      </c>
      <c r="G1093">
        <f>IF(LEN(telefony[[#This Row],[nr]])=7,1,0)</f>
        <v>0</v>
      </c>
      <c r="H1093" s="9">
        <f>IF(LEN(telefony[[#This Row],[nr]])&gt;=10,1,0)</f>
        <v>0</v>
      </c>
      <c r="I1093" s="9" t="s">
        <v>764</v>
      </c>
      <c r="J1093">
        <f>COUNTIF(telefony[nr],I1093)</f>
        <v>1</v>
      </c>
      <c r="M1093" t="str">
        <f>IF(LEN(telefony[[#This Row],[nr]])=7,telefony[[#This Row],[nr]],"")</f>
        <v/>
      </c>
      <c r="N1093" t="str">
        <f>IF(LEN(telefony[[#This Row],[nr]])=8,telefony[[#This Row],[nr]],"")</f>
        <v>43277353</v>
      </c>
      <c r="V1093" s="22" t="s">
        <v>666</v>
      </c>
      <c r="W1093" s="9">
        <v>0</v>
      </c>
    </row>
    <row r="1094" spans="1:23" x14ac:dyDescent="0.3">
      <c r="A1094" s="9" t="s">
        <v>937</v>
      </c>
      <c r="B1094" s="1">
        <v>42933</v>
      </c>
      <c r="C1094" s="2">
        <v>0.56083333333333329</v>
      </c>
      <c r="D1094" s="2">
        <v>0.56415509259259256</v>
      </c>
      <c r="E1094">
        <f>DAY(telefony[[#This Row],[data]])</f>
        <v>17</v>
      </c>
      <c r="F1094">
        <f>IF(LEN(telefony[[#This Row],[nr]])=8,1,0)</f>
        <v>0</v>
      </c>
      <c r="G1094">
        <f>IF(LEN(telefony[[#This Row],[nr]])=7,1,0)</f>
        <v>1</v>
      </c>
      <c r="H1094" s="9">
        <f>IF(LEN(telefony[[#This Row],[nr]])&gt;=10,1,0)</f>
        <v>0</v>
      </c>
      <c r="I1094" s="9" t="s">
        <v>1775</v>
      </c>
      <c r="J1094">
        <f>COUNTIF(telefony[nr],I1094)</f>
        <v>1</v>
      </c>
      <c r="M1094" t="str">
        <f>IF(LEN(telefony[[#This Row],[nr]])=7,telefony[[#This Row],[nr]],"")</f>
        <v>8749135</v>
      </c>
      <c r="N1094" t="str">
        <f>IF(LEN(telefony[[#This Row],[nr]])=8,telefony[[#This Row],[nr]],"")</f>
        <v/>
      </c>
      <c r="V1094" s="22" t="s">
        <v>722</v>
      </c>
      <c r="W1094" s="9">
        <v>0</v>
      </c>
    </row>
    <row r="1095" spans="1:23" x14ac:dyDescent="0.3">
      <c r="A1095" s="9" t="s">
        <v>938</v>
      </c>
      <c r="B1095" s="1">
        <v>42933</v>
      </c>
      <c r="C1095" s="2">
        <v>0.56462962962962959</v>
      </c>
      <c r="D1095" s="2">
        <v>0.56841435185185185</v>
      </c>
      <c r="E1095">
        <f>DAY(telefony[[#This Row],[data]])</f>
        <v>17</v>
      </c>
      <c r="F1095">
        <f>IF(LEN(telefony[[#This Row],[nr]])=8,1,0)</f>
        <v>1</v>
      </c>
      <c r="G1095">
        <f>IF(LEN(telefony[[#This Row],[nr]])=7,1,0)</f>
        <v>0</v>
      </c>
      <c r="H1095" s="9">
        <f>IF(LEN(telefony[[#This Row],[nr]])&gt;=10,1,0)</f>
        <v>0</v>
      </c>
      <c r="I1095" s="9" t="s">
        <v>932</v>
      </c>
      <c r="J1095">
        <f>COUNTIF(telefony[nr],I1095)</f>
        <v>1</v>
      </c>
      <c r="M1095" t="str">
        <f>IF(LEN(telefony[[#This Row],[nr]])=7,telefony[[#This Row],[nr]],"")</f>
        <v/>
      </c>
      <c r="N1095" t="str">
        <f>IF(LEN(telefony[[#This Row],[nr]])=8,telefony[[#This Row],[nr]],"")</f>
        <v>16977213</v>
      </c>
      <c r="V1095" s="22" t="s">
        <v>684</v>
      </c>
      <c r="W1095" s="9">
        <v>0</v>
      </c>
    </row>
    <row r="1096" spans="1:23" x14ac:dyDescent="0.3">
      <c r="A1096" s="9" t="s">
        <v>939</v>
      </c>
      <c r="B1096" s="1">
        <v>42933</v>
      </c>
      <c r="C1096" s="2">
        <v>0.56511574074074078</v>
      </c>
      <c r="D1096" s="2">
        <v>0.57498842592592592</v>
      </c>
      <c r="E1096">
        <f>DAY(telefony[[#This Row],[data]])</f>
        <v>17</v>
      </c>
      <c r="F1096">
        <f>IF(LEN(telefony[[#This Row],[nr]])=8,1,0)</f>
        <v>1</v>
      </c>
      <c r="G1096">
        <f>IF(LEN(telefony[[#This Row],[nr]])=7,1,0)</f>
        <v>0</v>
      </c>
      <c r="H1096" s="9">
        <f>IF(LEN(telefony[[#This Row],[nr]])&gt;=10,1,0)</f>
        <v>0</v>
      </c>
      <c r="I1096" s="9" t="s">
        <v>882</v>
      </c>
      <c r="J1096">
        <f>COUNTIF(telefony[nr],I1096)</f>
        <v>1</v>
      </c>
      <c r="M1096" t="str">
        <f>IF(LEN(telefony[[#This Row],[nr]])=7,telefony[[#This Row],[nr]],"")</f>
        <v/>
      </c>
      <c r="N1096" t="str">
        <f>IF(LEN(telefony[[#This Row],[nr]])=8,telefony[[#This Row],[nr]],"")</f>
        <v>13221411</v>
      </c>
      <c r="V1096" s="22" t="s">
        <v>1074</v>
      </c>
      <c r="W1096" s="9">
        <v>0</v>
      </c>
    </row>
    <row r="1097" spans="1:23" x14ac:dyDescent="0.3">
      <c r="A1097" s="9" t="s">
        <v>940</v>
      </c>
      <c r="B1097" s="1">
        <v>42933</v>
      </c>
      <c r="C1097" s="2">
        <v>0.56893518518518515</v>
      </c>
      <c r="D1097" s="2">
        <v>0.57289351851851855</v>
      </c>
      <c r="E1097">
        <f>DAY(telefony[[#This Row],[data]])</f>
        <v>17</v>
      </c>
      <c r="F1097">
        <f>IF(LEN(telefony[[#This Row],[nr]])=8,1,0)</f>
        <v>0</v>
      </c>
      <c r="G1097">
        <f>IF(LEN(telefony[[#This Row],[nr]])=7,1,0)</f>
        <v>1</v>
      </c>
      <c r="H1097" s="9">
        <f>IF(LEN(telefony[[#This Row],[nr]])&gt;=10,1,0)</f>
        <v>0</v>
      </c>
      <c r="I1097" s="9" t="s">
        <v>569</v>
      </c>
      <c r="J1097">
        <f>COUNTIF(telefony[nr],I1097)</f>
        <v>1</v>
      </c>
      <c r="M1097" t="str">
        <f>IF(LEN(telefony[[#This Row],[nr]])=7,telefony[[#This Row],[nr]],"")</f>
        <v>2653312</v>
      </c>
      <c r="N1097" t="str">
        <f>IF(LEN(telefony[[#This Row],[nr]])=8,telefony[[#This Row],[nr]],"")</f>
        <v/>
      </c>
      <c r="V1097" s="22" t="s">
        <v>1358</v>
      </c>
      <c r="W1097" s="9">
        <v>0</v>
      </c>
    </row>
    <row r="1098" spans="1:23" x14ac:dyDescent="0.3">
      <c r="A1098" s="9" t="s">
        <v>941</v>
      </c>
      <c r="B1098" s="1">
        <v>42933</v>
      </c>
      <c r="C1098" s="2">
        <v>0.57038194444444446</v>
      </c>
      <c r="D1098" s="2">
        <v>0.57341435185185186</v>
      </c>
      <c r="E1098">
        <f>DAY(telefony[[#This Row],[data]])</f>
        <v>17</v>
      </c>
      <c r="F1098">
        <f>IF(LEN(telefony[[#This Row],[nr]])=8,1,0)</f>
        <v>0</v>
      </c>
      <c r="G1098">
        <f>IF(LEN(telefony[[#This Row],[nr]])=7,1,0)</f>
        <v>1</v>
      </c>
      <c r="H1098" s="9">
        <f>IF(LEN(telefony[[#This Row],[nr]])&gt;=10,1,0)</f>
        <v>0</v>
      </c>
      <c r="I1098" s="9" t="s">
        <v>924</v>
      </c>
      <c r="J1098">
        <f>COUNTIF(telefony[nr],I1098)</f>
        <v>1</v>
      </c>
      <c r="M1098" t="str">
        <f>IF(LEN(telefony[[#This Row],[nr]])=7,telefony[[#This Row],[nr]],"")</f>
        <v>4187727</v>
      </c>
      <c r="N1098" t="str">
        <f>IF(LEN(telefony[[#This Row],[nr]])=8,telefony[[#This Row],[nr]],"")</f>
        <v/>
      </c>
      <c r="V1098" s="22" t="s">
        <v>1264</v>
      </c>
      <c r="W1098" s="9">
        <v>0</v>
      </c>
    </row>
    <row r="1099" spans="1:23" x14ac:dyDescent="0.3">
      <c r="A1099" s="9" t="s">
        <v>942</v>
      </c>
      <c r="B1099" s="1">
        <v>42933</v>
      </c>
      <c r="C1099" s="2">
        <v>0.57170138888888888</v>
      </c>
      <c r="D1099" s="2">
        <v>0.58212962962962966</v>
      </c>
      <c r="E1099">
        <f>DAY(telefony[[#This Row],[data]])</f>
        <v>17</v>
      </c>
      <c r="F1099">
        <f>IF(LEN(telefony[[#This Row],[nr]])=8,1,0)</f>
        <v>0</v>
      </c>
      <c r="G1099">
        <f>IF(LEN(telefony[[#This Row],[nr]])=7,1,0)</f>
        <v>1</v>
      </c>
      <c r="H1099" s="9">
        <f>IF(LEN(telefony[[#This Row],[nr]])&gt;=10,1,0)</f>
        <v>0</v>
      </c>
      <c r="I1099" s="9" t="s">
        <v>1740</v>
      </c>
      <c r="J1099">
        <f>COUNTIF(telefony[nr],I1099)</f>
        <v>1</v>
      </c>
      <c r="M1099" t="str">
        <f>IF(LEN(telefony[[#This Row],[nr]])=7,telefony[[#This Row],[nr]],"")</f>
        <v>4370146</v>
      </c>
      <c r="N1099" t="str">
        <f>IF(LEN(telefony[[#This Row],[nr]])=8,telefony[[#This Row],[nr]],"")</f>
        <v/>
      </c>
      <c r="V1099" s="22" t="s">
        <v>30</v>
      </c>
      <c r="W1099" s="9">
        <v>0</v>
      </c>
    </row>
    <row r="1100" spans="1:23" x14ac:dyDescent="0.3">
      <c r="A1100" s="9" t="s">
        <v>943</v>
      </c>
      <c r="B1100" s="1">
        <v>42933</v>
      </c>
      <c r="C1100" s="2">
        <v>0.57466435185185183</v>
      </c>
      <c r="D1100" s="2">
        <v>0.58538194444444447</v>
      </c>
      <c r="E1100">
        <f>DAY(telefony[[#This Row],[data]])</f>
        <v>17</v>
      </c>
      <c r="F1100">
        <f>IF(LEN(telefony[[#This Row],[nr]])=8,1,0)</f>
        <v>0</v>
      </c>
      <c r="G1100">
        <f>IF(LEN(telefony[[#This Row],[nr]])=7,1,0)</f>
        <v>1</v>
      </c>
      <c r="H1100" s="9">
        <f>IF(LEN(telefony[[#This Row],[nr]])&gt;=10,1,0)</f>
        <v>0</v>
      </c>
      <c r="I1100" s="9" t="s">
        <v>104</v>
      </c>
      <c r="J1100">
        <f>COUNTIF(telefony[nr],I1100)</f>
        <v>1</v>
      </c>
      <c r="M1100" t="str">
        <f>IF(LEN(telefony[[#This Row],[nr]])=7,telefony[[#This Row],[nr]],"")</f>
        <v>5725773</v>
      </c>
      <c r="N1100" t="str">
        <f>IF(LEN(telefony[[#This Row],[nr]])=8,telefony[[#This Row],[nr]],"")</f>
        <v/>
      </c>
      <c r="V1100" s="22" t="s">
        <v>743</v>
      </c>
      <c r="W1100" s="9">
        <v>0</v>
      </c>
    </row>
    <row r="1101" spans="1:23" x14ac:dyDescent="0.3">
      <c r="A1101" s="9" t="s">
        <v>944</v>
      </c>
      <c r="B1101" s="1">
        <v>42933</v>
      </c>
      <c r="C1101" s="2">
        <v>0.58010416666666664</v>
      </c>
      <c r="D1101" s="2">
        <v>0.58166666666666667</v>
      </c>
      <c r="E1101">
        <f>DAY(telefony[[#This Row],[data]])</f>
        <v>17</v>
      </c>
      <c r="F1101">
        <f>IF(LEN(telefony[[#This Row],[nr]])=8,1,0)</f>
        <v>0</v>
      </c>
      <c r="G1101">
        <f>IF(LEN(telefony[[#This Row],[nr]])=7,1,0)</f>
        <v>1</v>
      </c>
      <c r="H1101" s="9">
        <f>IF(LEN(telefony[[#This Row],[nr]])&gt;=10,1,0)</f>
        <v>0</v>
      </c>
      <c r="I1101" s="9" t="s">
        <v>872</v>
      </c>
      <c r="J1101">
        <f>COUNTIF(telefony[nr],I1101)</f>
        <v>1</v>
      </c>
      <c r="M1101" t="str">
        <f>IF(LEN(telefony[[#This Row],[nr]])=7,telefony[[#This Row],[nr]],"")</f>
        <v>6345014</v>
      </c>
      <c r="N1101" t="str">
        <f>IF(LEN(telefony[[#This Row],[nr]])=8,telefony[[#This Row],[nr]],"")</f>
        <v/>
      </c>
      <c r="V1101" s="22" t="s">
        <v>1539</v>
      </c>
      <c r="W1101" s="9">
        <v>0</v>
      </c>
    </row>
    <row r="1102" spans="1:23" x14ac:dyDescent="0.3">
      <c r="A1102" s="9" t="s">
        <v>945</v>
      </c>
      <c r="B1102" s="1">
        <v>42933</v>
      </c>
      <c r="C1102" s="2">
        <v>0.58545138888888892</v>
      </c>
      <c r="D1102" s="2">
        <v>0.59214120370370371</v>
      </c>
      <c r="E1102">
        <f>DAY(telefony[[#This Row],[data]])</f>
        <v>17</v>
      </c>
      <c r="F1102">
        <f>IF(LEN(telefony[[#This Row],[nr]])=8,1,0)</f>
        <v>0</v>
      </c>
      <c r="G1102">
        <f>IF(LEN(telefony[[#This Row],[nr]])=7,1,0)</f>
        <v>1</v>
      </c>
      <c r="H1102" s="9">
        <f>IF(LEN(telefony[[#This Row],[nr]])&gt;=10,1,0)</f>
        <v>0</v>
      </c>
      <c r="I1102" s="9" t="s">
        <v>1184</v>
      </c>
      <c r="J1102">
        <f>COUNTIF(telefony[nr],I1102)</f>
        <v>1</v>
      </c>
      <c r="M1102" t="str">
        <f>IF(LEN(telefony[[#This Row],[nr]])=7,telefony[[#This Row],[nr]],"")</f>
        <v>7507831</v>
      </c>
      <c r="N1102" t="str">
        <f>IF(LEN(telefony[[#This Row],[nr]])=8,telefony[[#This Row],[nr]],"")</f>
        <v/>
      </c>
      <c r="V1102" s="22" t="s">
        <v>1619</v>
      </c>
      <c r="W1102" s="9">
        <v>0</v>
      </c>
    </row>
    <row r="1103" spans="1:23" x14ac:dyDescent="0.3">
      <c r="A1103" s="9" t="s">
        <v>946</v>
      </c>
      <c r="B1103" s="1">
        <v>42933</v>
      </c>
      <c r="C1103" s="2">
        <v>0.59004629629629635</v>
      </c>
      <c r="D1103" s="2">
        <v>0.59799768518518515</v>
      </c>
      <c r="E1103">
        <f>DAY(telefony[[#This Row],[data]])</f>
        <v>17</v>
      </c>
      <c r="F1103">
        <f>IF(LEN(telefony[[#This Row],[nr]])=8,1,0)</f>
        <v>0</v>
      </c>
      <c r="G1103">
        <f>IF(LEN(telefony[[#This Row],[nr]])=7,1,0)</f>
        <v>1</v>
      </c>
      <c r="H1103" s="9">
        <f>IF(LEN(telefony[[#This Row],[nr]])&gt;=10,1,0)</f>
        <v>0</v>
      </c>
      <c r="I1103" s="9" t="s">
        <v>172</v>
      </c>
      <c r="J1103">
        <f>COUNTIF(telefony[nr],I1103)</f>
        <v>1</v>
      </c>
      <c r="M1103" t="str">
        <f>IF(LEN(telefony[[#This Row],[nr]])=7,telefony[[#This Row],[nr]],"")</f>
        <v>1198407</v>
      </c>
      <c r="N1103" t="str">
        <f>IF(LEN(telefony[[#This Row],[nr]])=8,telefony[[#This Row],[nr]],"")</f>
        <v/>
      </c>
      <c r="V1103" s="22" t="s">
        <v>570</v>
      </c>
      <c r="W1103" s="9">
        <v>0</v>
      </c>
    </row>
    <row r="1104" spans="1:23" x14ac:dyDescent="0.3">
      <c r="A1104" s="9" t="s">
        <v>947</v>
      </c>
      <c r="B1104" s="1">
        <v>42933</v>
      </c>
      <c r="C1104" s="2">
        <v>0.59471064814814811</v>
      </c>
      <c r="D1104" s="2">
        <v>0.60624999999999996</v>
      </c>
      <c r="E1104">
        <f>DAY(telefony[[#This Row],[data]])</f>
        <v>17</v>
      </c>
      <c r="F1104">
        <f>IF(LEN(telefony[[#This Row],[nr]])=8,1,0)</f>
        <v>0</v>
      </c>
      <c r="G1104">
        <f>IF(LEN(telefony[[#This Row],[nr]])=7,1,0)</f>
        <v>1</v>
      </c>
      <c r="H1104" s="9">
        <f>IF(LEN(telefony[[#This Row],[nr]])&gt;=10,1,0)</f>
        <v>0</v>
      </c>
      <c r="I1104" s="9" t="s">
        <v>225</v>
      </c>
      <c r="J1104">
        <f>COUNTIF(telefony[nr],I1104)</f>
        <v>1</v>
      </c>
      <c r="M1104" t="str">
        <f>IF(LEN(telefony[[#This Row],[nr]])=7,telefony[[#This Row],[nr]],"")</f>
        <v>4055319</v>
      </c>
      <c r="N1104" t="str">
        <f>IF(LEN(telefony[[#This Row],[nr]])=8,telefony[[#This Row],[nr]],"")</f>
        <v/>
      </c>
      <c r="V1104" s="22" t="s">
        <v>978</v>
      </c>
      <c r="W1104" s="9">
        <v>0</v>
      </c>
    </row>
    <row r="1105" spans="1:23" x14ac:dyDescent="0.3">
      <c r="A1105" s="9" t="s">
        <v>557</v>
      </c>
      <c r="B1105" s="1">
        <v>42933</v>
      </c>
      <c r="C1105" s="2">
        <v>0.59578703703703706</v>
      </c>
      <c r="D1105" s="2">
        <v>0.59671296296296295</v>
      </c>
      <c r="E1105">
        <f>DAY(telefony[[#This Row],[data]])</f>
        <v>17</v>
      </c>
      <c r="F1105">
        <f>IF(LEN(telefony[[#This Row],[nr]])=8,1,0)</f>
        <v>1</v>
      </c>
      <c r="G1105">
        <f>IF(LEN(telefony[[#This Row],[nr]])=7,1,0)</f>
        <v>0</v>
      </c>
      <c r="H1105" s="9">
        <f>IF(LEN(telefony[[#This Row],[nr]])&gt;=10,1,0)</f>
        <v>0</v>
      </c>
      <c r="I1105" s="9" t="s">
        <v>904</v>
      </c>
      <c r="J1105">
        <f>COUNTIF(telefony[nr],I1105)</f>
        <v>1</v>
      </c>
      <c r="M1105" t="str">
        <f>IF(LEN(telefony[[#This Row],[nr]])=7,telefony[[#This Row],[nr]],"")</f>
        <v/>
      </c>
      <c r="N1105" t="str">
        <f>IF(LEN(telefony[[#This Row],[nr]])=8,telefony[[#This Row],[nr]],"")</f>
        <v>70730125</v>
      </c>
      <c r="V1105" s="22" t="s">
        <v>404</v>
      </c>
      <c r="W1105" s="9">
        <v>0</v>
      </c>
    </row>
    <row r="1106" spans="1:23" x14ac:dyDescent="0.3">
      <c r="A1106" s="9" t="s">
        <v>948</v>
      </c>
      <c r="B1106" s="1">
        <v>42933</v>
      </c>
      <c r="C1106" s="2">
        <v>0.5962615740740741</v>
      </c>
      <c r="D1106" s="2">
        <v>0.59780092592592593</v>
      </c>
      <c r="E1106">
        <f>DAY(telefony[[#This Row],[data]])</f>
        <v>17</v>
      </c>
      <c r="F1106">
        <f>IF(LEN(telefony[[#This Row],[nr]])=8,1,0)</f>
        <v>1</v>
      </c>
      <c r="G1106">
        <f>IF(LEN(telefony[[#This Row],[nr]])=7,1,0)</f>
        <v>0</v>
      </c>
      <c r="H1106" s="9">
        <f>IF(LEN(telefony[[#This Row],[nr]])&gt;=10,1,0)</f>
        <v>0</v>
      </c>
      <c r="I1106" s="9" t="s">
        <v>563</v>
      </c>
      <c r="J1106">
        <f>COUNTIF(telefony[nr],I1106)</f>
        <v>1</v>
      </c>
      <c r="M1106" t="str">
        <f>IF(LEN(telefony[[#This Row],[nr]])=7,telefony[[#This Row],[nr]],"")</f>
        <v/>
      </c>
      <c r="N1106" t="str">
        <f>IF(LEN(telefony[[#This Row],[nr]])=8,telefony[[#This Row],[nr]],"")</f>
        <v>45158089</v>
      </c>
      <c r="V1106" s="22" t="s">
        <v>1093</v>
      </c>
      <c r="W1106" s="9">
        <v>0</v>
      </c>
    </row>
    <row r="1107" spans="1:23" x14ac:dyDescent="0.3">
      <c r="A1107" s="9" t="s">
        <v>949</v>
      </c>
      <c r="B1107" s="1">
        <v>42933</v>
      </c>
      <c r="C1107" s="2">
        <v>0.59650462962962958</v>
      </c>
      <c r="D1107" s="2">
        <v>0.60144675925925928</v>
      </c>
      <c r="E1107">
        <f>DAY(telefony[[#This Row],[data]])</f>
        <v>17</v>
      </c>
      <c r="F1107">
        <f>IF(LEN(telefony[[#This Row],[nr]])=8,1,0)</f>
        <v>0</v>
      </c>
      <c r="G1107">
        <f>IF(LEN(telefony[[#This Row],[nr]])=7,1,0)</f>
        <v>1</v>
      </c>
      <c r="H1107" s="9">
        <f>IF(LEN(telefony[[#This Row],[nr]])&gt;=10,1,0)</f>
        <v>0</v>
      </c>
      <c r="I1107" s="9" t="s">
        <v>496</v>
      </c>
      <c r="J1107">
        <f>COUNTIF(telefony[nr],I1107)</f>
        <v>1</v>
      </c>
      <c r="M1107" t="str">
        <f>IF(LEN(telefony[[#This Row],[nr]])=7,telefony[[#This Row],[nr]],"")</f>
        <v>8159631</v>
      </c>
      <c r="N1107" t="str">
        <f>IF(LEN(telefony[[#This Row],[nr]])=8,telefony[[#This Row],[nr]],"")</f>
        <v/>
      </c>
      <c r="V1107" s="22" t="s">
        <v>479</v>
      </c>
      <c r="W1107" s="9">
        <v>0</v>
      </c>
    </row>
    <row r="1108" spans="1:23" x14ac:dyDescent="0.3">
      <c r="A1108" s="9" t="s">
        <v>950</v>
      </c>
      <c r="B1108" s="1">
        <v>42933</v>
      </c>
      <c r="C1108" s="2">
        <v>0.60025462962962961</v>
      </c>
      <c r="D1108" s="2">
        <v>0.60699074074074078</v>
      </c>
      <c r="E1108">
        <f>DAY(telefony[[#This Row],[data]])</f>
        <v>17</v>
      </c>
      <c r="F1108">
        <f>IF(LEN(telefony[[#This Row],[nr]])=8,1,0)</f>
        <v>0</v>
      </c>
      <c r="G1108">
        <f>IF(LEN(telefony[[#This Row],[nr]])=7,1,0)</f>
        <v>1</v>
      </c>
      <c r="H1108" s="9">
        <f>IF(LEN(telefony[[#This Row],[nr]])&gt;=10,1,0)</f>
        <v>0</v>
      </c>
      <c r="I1108" s="9" t="s">
        <v>263</v>
      </c>
      <c r="J1108">
        <f>COUNTIF(telefony[nr],I1108)</f>
        <v>1</v>
      </c>
      <c r="M1108" t="str">
        <f>IF(LEN(telefony[[#This Row],[nr]])=7,telefony[[#This Row],[nr]],"")</f>
        <v>2645518</v>
      </c>
      <c r="N1108" t="str">
        <f>IF(LEN(telefony[[#This Row],[nr]])=8,telefony[[#This Row],[nr]],"")</f>
        <v/>
      </c>
      <c r="V1108" s="22" t="s">
        <v>944</v>
      </c>
      <c r="W1108" s="9">
        <v>0</v>
      </c>
    </row>
    <row r="1109" spans="1:23" x14ac:dyDescent="0.3">
      <c r="A1109" s="9" t="s">
        <v>951</v>
      </c>
      <c r="B1109" s="1">
        <v>42933</v>
      </c>
      <c r="C1109" s="2">
        <v>0.60083333333333333</v>
      </c>
      <c r="D1109" s="2">
        <v>0.60971064814814813</v>
      </c>
      <c r="E1109">
        <f>DAY(telefony[[#This Row],[data]])</f>
        <v>17</v>
      </c>
      <c r="F1109">
        <f>IF(LEN(telefony[[#This Row],[nr]])=8,1,0)</f>
        <v>0</v>
      </c>
      <c r="G1109">
        <f>IF(LEN(telefony[[#This Row],[nr]])=7,1,0)</f>
        <v>1</v>
      </c>
      <c r="H1109" s="9">
        <f>IF(LEN(telefony[[#This Row],[nr]])&gt;=10,1,0)</f>
        <v>0</v>
      </c>
      <c r="I1109" s="9" t="s">
        <v>780</v>
      </c>
      <c r="J1109">
        <f>COUNTIF(telefony[nr],I1109)</f>
        <v>1</v>
      </c>
      <c r="M1109" t="str">
        <f>IF(LEN(telefony[[#This Row],[nr]])=7,telefony[[#This Row],[nr]],"")</f>
        <v>5199929</v>
      </c>
      <c r="N1109" t="str">
        <f>IF(LEN(telefony[[#This Row],[nr]])=8,telefony[[#This Row],[nr]],"")</f>
        <v/>
      </c>
      <c r="V1109" s="22" t="s">
        <v>1371</v>
      </c>
      <c r="W1109" s="9">
        <v>0</v>
      </c>
    </row>
    <row r="1110" spans="1:23" x14ac:dyDescent="0.3">
      <c r="A1110" s="9" t="s">
        <v>208</v>
      </c>
      <c r="B1110" s="1">
        <v>42933</v>
      </c>
      <c r="C1110" s="2">
        <v>0.6021643518518518</v>
      </c>
      <c r="D1110" s="2">
        <v>0.60636574074074079</v>
      </c>
      <c r="E1110">
        <f>DAY(telefony[[#This Row],[data]])</f>
        <v>17</v>
      </c>
      <c r="F1110">
        <f>IF(LEN(telefony[[#This Row],[nr]])=8,1,0)</f>
        <v>0</v>
      </c>
      <c r="G1110">
        <f>IF(LEN(telefony[[#This Row],[nr]])=7,1,0)</f>
        <v>1</v>
      </c>
      <c r="H1110" s="9">
        <f>IF(LEN(telefony[[#This Row],[nr]])&gt;=10,1,0)</f>
        <v>0</v>
      </c>
      <c r="I1110" s="9" t="s">
        <v>1301</v>
      </c>
      <c r="J1110">
        <f>COUNTIF(telefony[nr],I1110)</f>
        <v>1</v>
      </c>
      <c r="M1110" t="str">
        <f>IF(LEN(telefony[[#This Row],[nr]])=7,telefony[[#This Row],[nr]],"")</f>
        <v>4039284</v>
      </c>
      <c r="N1110" t="str">
        <f>IF(LEN(telefony[[#This Row],[nr]])=8,telefony[[#This Row],[nr]],"")</f>
        <v/>
      </c>
      <c r="V1110" s="22" t="s">
        <v>1247</v>
      </c>
      <c r="W1110" s="9">
        <v>0</v>
      </c>
    </row>
    <row r="1111" spans="1:23" x14ac:dyDescent="0.3">
      <c r="A1111" s="9" t="s">
        <v>952</v>
      </c>
      <c r="B1111" s="1">
        <v>42933</v>
      </c>
      <c r="C1111" s="2">
        <v>0.60495370370370372</v>
      </c>
      <c r="D1111" s="2">
        <v>0.61153935185185182</v>
      </c>
      <c r="E1111">
        <f>DAY(telefony[[#This Row],[data]])</f>
        <v>17</v>
      </c>
      <c r="F1111">
        <f>IF(LEN(telefony[[#This Row],[nr]])=8,1,0)</f>
        <v>0</v>
      </c>
      <c r="G1111">
        <f>IF(LEN(telefony[[#This Row],[nr]])=7,1,0)</f>
        <v>1</v>
      </c>
      <c r="H1111" s="9">
        <f>IF(LEN(telefony[[#This Row],[nr]])&gt;=10,1,0)</f>
        <v>0</v>
      </c>
      <c r="I1111" s="9" t="s">
        <v>1588</v>
      </c>
      <c r="J1111">
        <f>COUNTIF(telefony[nr],I1111)</f>
        <v>1</v>
      </c>
      <c r="M1111" t="str">
        <f>IF(LEN(telefony[[#This Row],[nr]])=7,telefony[[#This Row],[nr]],"")</f>
        <v>1431491</v>
      </c>
      <c r="N1111" t="str">
        <f>IF(LEN(telefony[[#This Row],[nr]])=8,telefony[[#This Row],[nr]],"")</f>
        <v/>
      </c>
      <c r="V1111" s="22" t="s">
        <v>1664</v>
      </c>
      <c r="W1111" s="9">
        <v>0</v>
      </c>
    </row>
    <row r="1112" spans="1:23" x14ac:dyDescent="0.3">
      <c r="A1112" s="9" t="s">
        <v>953</v>
      </c>
      <c r="B1112" s="1">
        <v>42933</v>
      </c>
      <c r="C1112" s="2">
        <v>0.60783564814814817</v>
      </c>
      <c r="D1112" s="2">
        <v>0.60846064814814815</v>
      </c>
      <c r="E1112">
        <f>DAY(telefony[[#This Row],[data]])</f>
        <v>17</v>
      </c>
      <c r="F1112">
        <f>IF(LEN(telefony[[#This Row],[nr]])=8,1,0)</f>
        <v>1</v>
      </c>
      <c r="G1112">
        <f>IF(LEN(telefony[[#This Row],[nr]])=7,1,0)</f>
        <v>0</v>
      </c>
      <c r="H1112" s="9">
        <f>IF(LEN(telefony[[#This Row],[nr]])&gt;=10,1,0)</f>
        <v>0</v>
      </c>
      <c r="I1112" s="9" t="s">
        <v>1389</v>
      </c>
      <c r="J1112">
        <f>COUNTIF(telefony[nr],I1112)</f>
        <v>1</v>
      </c>
      <c r="M1112" t="str">
        <f>IF(LEN(telefony[[#This Row],[nr]])=7,telefony[[#This Row],[nr]],"")</f>
        <v/>
      </c>
      <c r="N1112" t="str">
        <f>IF(LEN(telefony[[#This Row],[nr]])=8,telefony[[#This Row],[nr]],"")</f>
        <v>39848401</v>
      </c>
      <c r="V1112" s="22" t="s">
        <v>623</v>
      </c>
      <c r="W1112" s="9">
        <v>0</v>
      </c>
    </row>
    <row r="1113" spans="1:23" x14ac:dyDescent="0.3">
      <c r="A1113" s="9" t="s">
        <v>954</v>
      </c>
      <c r="B1113" s="1">
        <v>42933</v>
      </c>
      <c r="C1113" s="2">
        <v>0.61261574074074077</v>
      </c>
      <c r="D1113" s="2">
        <v>0.62048611111111107</v>
      </c>
      <c r="E1113">
        <f>DAY(telefony[[#This Row],[data]])</f>
        <v>17</v>
      </c>
      <c r="F1113">
        <f>IF(LEN(telefony[[#This Row],[nr]])=8,1,0)</f>
        <v>0</v>
      </c>
      <c r="G1113">
        <f>IF(LEN(telefony[[#This Row],[nr]])=7,1,0)</f>
        <v>1</v>
      </c>
      <c r="H1113" s="9">
        <f>IF(LEN(telefony[[#This Row],[nr]])&gt;=10,1,0)</f>
        <v>0</v>
      </c>
      <c r="I1113" s="9" t="s">
        <v>795</v>
      </c>
      <c r="J1113">
        <f>COUNTIF(telefony[nr],I1113)</f>
        <v>1</v>
      </c>
      <c r="M1113" t="str">
        <f>IF(LEN(telefony[[#This Row],[nr]])=7,telefony[[#This Row],[nr]],"")</f>
        <v>9225807</v>
      </c>
      <c r="N1113" t="str">
        <f>IF(LEN(telefony[[#This Row],[nr]])=8,telefony[[#This Row],[nr]],"")</f>
        <v/>
      </c>
      <c r="V1113" s="22" t="s">
        <v>481</v>
      </c>
      <c r="W1113" s="9">
        <v>0</v>
      </c>
    </row>
    <row r="1114" spans="1:23" x14ac:dyDescent="0.3">
      <c r="A1114" s="9" t="s">
        <v>955</v>
      </c>
      <c r="B1114" s="1">
        <v>42933</v>
      </c>
      <c r="C1114" s="2">
        <v>0.61473379629629632</v>
      </c>
      <c r="D1114" s="2">
        <v>0.61660879629629628</v>
      </c>
      <c r="E1114">
        <f>DAY(telefony[[#This Row],[data]])</f>
        <v>17</v>
      </c>
      <c r="F1114">
        <f>IF(LEN(telefony[[#This Row],[nr]])=8,1,0)</f>
        <v>0</v>
      </c>
      <c r="G1114">
        <f>IF(LEN(telefony[[#This Row],[nr]])=7,1,0)</f>
        <v>1</v>
      </c>
      <c r="H1114" s="9">
        <f>IF(LEN(telefony[[#This Row],[nr]])&gt;=10,1,0)</f>
        <v>0</v>
      </c>
      <c r="I1114" s="9" t="s">
        <v>326</v>
      </c>
      <c r="J1114">
        <f>COUNTIF(telefony[nr],I1114)</f>
        <v>1</v>
      </c>
      <c r="M1114" t="str">
        <f>IF(LEN(telefony[[#This Row],[nr]])=7,telefony[[#This Row],[nr]],"")</f>
        <v>7986409</v>
      </c>
      <c r="N1114" t="str">
        <f>IF(LEN(telefony[[#This Row],[nr]])=8,telefony[[#This Row],[nr]],"")</f>
        <v/>
      </c>
      <c r="V1114" s="22" t="s">
        <v>1787</v>
      </c>
      <c r="W1114" s="9">
        <v>0</v>
      </c>
    </row>
    <row r="1115" spans="1:23" x14ac:dyDescent="0.3">
      <c r="A1115" s="9" t="s">
        <v>956</v>
      </c>
      <c r="B1115" s="1">
        <v>42933</v>
      </c>
      <c r="C1115" s="2">
        <v>0.61943287037037043</v>
      </c>
      <c r="D1115" s="2">
        <v>0.62100694444444449</v>
      </c>
      <c r="E1115">
        <f>DAY(telefony[[#This Row],[data]])</f>
        <v>17</v>
      </c>
      <c r="F1115">
        <f>IF(LEN(telefony[[#This Row],[nr]])=8,1,0)</f>
        <v>1</v>
      </c>
      <c r="G1115">
        <f>IF(LEN(telefony[[#This Row],[nr]])=7,1,0)</f>
        <v>0</v>
      </c>
      <c r="H1115" s="9">
        <f>IF(LEN(telefony[[#This Row],[nr]])&gt;=10,1,0)</f>
        <v>0</v>
      </c>
      <c r="I1115" s="9" t="s">
        <v>291</v>
      </c>
      <c r="J1115">
        <f>COUNTIF(telefony[nr],I1115)</f>
        <v>1</v>
      </c>
      <c r="M1115" t="str">
        <f>IF(LEN(telefony[[#This Row],[nr]])=7,telefony[[#This Row],[nr]],"")</f>
        <v/>
      </c>
      <c r="N1115" t="str">
        <f>IF(LEN(telefony[[#This Row],[nr]])=8,telefony[[#This Row],[nr]],"")</f>
        <v>54554135</v>
      </c>
      <c r="V1115" s="22" t="s">
        <v>1090</v>
      </c>
      <c r="W1115" s="9">
        <v>0</v>
      </c>
    </row>
    <row r="1116" spans="1:23" x14ac:dyDescent="0.3">
      <c r="A1116" s="9" t="s">
        <v>957</v>
      </c>
      <c r="B1116" s="1">
        <v>42933</v>
      </c>
      <c r="C1116" s="2">
        <v>0.62292824074074071</v>
      </c>
      <c r="D1116" s="2">
        <v>0.63358796296296294</v>
      </c>
      <c r="E1116">
        <f>DAY(telefony[[#This Row],[data]])</f>
        <v>17</v>
      </c>
      <c r="F1116">
        <f>IF(LEN(telefony[[#This Row],[nr]])=8,1,0)</f>
        <v>0</v>
      </c>
      <c r="G1116">
        <f>IF(LEN(telefony[[#This Row],[nr]])=7,1,0)</f>
        <v>1</v>
      </c>
      <c r="H1116" s="9">
        <f>IF(LEN(telefony[[#This Row],[nr]])&gt;=10,1,0)</f>
        <v>0</v>
      </c>
      <c r="I1116" s="9" t="s">
        <v>1631</v>
      </c>
      <c r="J1116">
        <f>COUNTIF(telefony[nr],I1116)</f>
        <v>1</v>
      </c>
      <c r="M1116" t="str">
        <f>IF(LEN(telefony[[#This Row],[nr]])=7,telefony[[#This Row],[nr]],"")</f>
        <v>1263080</v>
      </c>
      <c r="N1116" t="str">
        <f>IF(LEN(telefony[[#This Row],[nr]])=8,telefony[[#This Row],[nr]],"")</f>
        <v/>
      </c>
      <c r="V1116" s="22" t="s">
        <v>1551</v>
      </c>
      <c r="W1116" s="9">
        <v>0</v>
      </c>
    </row>
    <row r="1117" spans="1:23" x14ac:dyDescent="0.3">
      <c r="A1117" s="9" t="s">
        <v>843</v>
      </c>
      <c r="B1117" s="1">
        <v>42933</v>
      </c>
      <c r="C1117" s="2">
        <v>0.62657407407407406</v>
      </c>
      <c r="D1117" s="2">
        <v>0.62818287037037035</v>
      </c>
      <c r="E1117">
        <f>DAY(telefony[[#This Row],[data]])</f>
        <v>17</v>
      </c>
      <c r="F1117">
        <f>IF(LEN(telefony[[#This Row],[nr]])=8,1,0)</f>
        <v>1</v>
      </c>
      <c r="G1117">
        <f>IF(LEN(telefony[[#This Row],[nr]])=7,1,0)</f>
        <v>0</v>
      </c>
      <c r="H1117" s="9">
        <f>IF(LEN(telefony[[#This Row],[nr]])&gt;=10,1,0)</f>
        <v>0</v>
      </c>
      <c r="I1117" s="9" t="s">
        <v>1435</v>
      </c>
      <c r="J1117">
        <f>COUNTIF(telefony[nr],I1117)</f>
        <v>1</v>
      </c>
      <c r="M1117" t="str">
        <f>IF(LEN(telefony[[#This Row],[nr]])=7,telefony[[#This Row],[nr]],"")</f>
        <v/>
      </c>
      <c r="N1117" t="str">
        <f>IF(LEN(telefony[[#This Row],[nr]])=8,telefony[[#This Row],[nr]],"")</f>
        <v>97953696</v>
      </c>
      <c r="V1117" s="22" t="s">
        <v>1260</v>
      </c>
      <c r="W1117" s="9">
        <v>0</v>
      </c>
    </row>
    <row r="1118" spans="1:23" x14ac:dyDescent="0.3">
      <c r="A1118" s="9" t="s">
        <v>958</v>
      </c>
      <c r="B1118" s="1">
        <v>42934</v>
      </c>
      <c r="C1118" s="2">
        <v>0.33355324074074072</v>
      </c>
      <c r="D1118" s="2">
        <v>0.33859953703703705</v>
      </c>
      <c r="E1118">
        <f>DAY(telefony[[#This Row],[data]])</f>
        <v>18</v>
      </c>
      <c r="F1118">
        <f>IF(LEN(telefony[[#This Row],[nr]])=8,1,0)</f>
        <v>0</v>
      </c>
      <c r="G1118">
        <f>IF(LEN(telefony[[#This Row],[nr]])=7,1,0)</f>
        <v>1</v>
      </c>
      <c r="H1118" s="9">
        <f>IF(LEN(telefony[[#This Row],[nr]])&gt;=10,1,0)</f>
        <v>0</v>
      </c>
      <c r="I1118" s="9" t="s">
        <v>531</v>
      </c>
      <c r="J1118">
        <f>COUNTIF(telefony[nr],I1118)</f>
        <v>1</v>
      </c>
      <c r="M1118" t="str">
        <f>IF(LEN(telefony[[#This Row],[nr]])=7,telefony[[#This Row],[nr]],"")</f>
        <v>9772824</v>
      </c>
      <c r="N1118" t="str">
        <f>IF(LEN(telefony[[#This Row],[nr]])=8,telefony[[#This Row],[nr]],"")</f>
        <v/>
      </c>
      <c r="V1118" s="22" t="s">
        <v>306</v>
      </c>
      <c r="W1118" s="9">
        <v>0</v>
      </c>
    </row>
    <row r="1119" spans="1:23" x14ac:dyDescent="0.3">
      <c r="A1119" s="9" t="s">
        <v>959</v>
      </c>
      <c r="B1119" s="1">
        <v>42934</v>
      </c>
      <c r="C1119" s="2">
        <v>0.33582175925925928</v>
      </c>
      <c r="D1119" s="2">
        <v>0.34681712962962963</v>
      </c>
      <c r="E1119">
        <f>DAY(telefony[[#This Row],[data]])</f>
        <v>18</v>
      </c>
      <c r="F1119">
        <f>IF(LEN(telefony[[#This Row],[nr]])=8,1,0)</f>
        <v>0</v>
      </c>
      <c r="G1119">
        <f>IF(LEN(telefony[[#This Row],[nr]])=7,1,0)</f>
        <v>1</v>
      </c>
      <c r="H1119" s="9">
        <f>IF(LEN(telefony[[#This Row],[nr]])&gt;=10,1,0)</f>
        <v>0</v>
      </c>
      <c r="I1119" s="9" t="s">
        <v>280</v>
      </c>
      <c r="J1119">
        <f>COUNTIF(telefony[nr],I1119)</f>
        <v>1</v>
      </c>
      <c r="M1119" t="str">
        <f>IF(LEN(telefony[[#This Row],[nr]])=7,telefony[[#This Row],[nr]],"")</f>
        <v>1157434</v>
      </c>
      <c r="N1119" t="str">
        <f>IF(LEN(telefony[[#This Row],[nr]])=8,telefony[[#This Row],[nr]],"")</f>
        <v/>
      </c>
      <c r="V1119" s="22" t="s">
        <v>1219</v>
      </c>
      <c r="W1119" s="9">
        <v>0</v>
      </c>
    </row>
    <row r="1120" spans="1:23" x14ac:dyDescent="0.3">
      <c r="A1120" s="9" t="s">
        <v>960</v>
      </c>
      <c r="B1120" s="1">
        <v>42934</v>
      </c>
      <c r="C1120" s="2">
        <v>0.34134259259259259</v>
      </c>
      <c r="D1120" s="2">
        <v>0.34931712962962963</v>
      </c>
      <c r="E1120">
        <f>DAY(telefony[[#This Row],[data]])</f>
        <v>18</v>
      </c>
      <c r="F1120">
        <f>IF(LEN(telefony[[#This Row],[nr]])=8,1,0)</f>
        <v>0</v>
      </c>
      <c r="G1120">
        <f>IF(LEN(telefony[[#This Row],[nr]])=7,1,0)</f>
        <v>0</v>
      </c>
      <c r="H1120" s="9">
        <f>IF(LEN(telefony[[#This Row],[nr]])&gt;=10,1,0)</f>
        <v>1</v>
      </c>
      <c r="I1120" s="9" t="s">
        <v>1594</v>
      </c>
      <c r="J1120">
        <f>COUNTIF(telefony[nr],I1120)</f>
        <v>1</v>
      </c>
      <c r="M1120" t="str">
        <f>IF(LEN(telefony[[#This Row],[nr]])=7,telefony[[#This Row],[nr]],"")</f>
        <v/>
      </c>
      <c r="N1120" t="str">
        <f>IF(LEN(telefony[[#This Row],[nr]])=8,telefony[[#This Row],[nr]],"")</f>
        <v/>
      </c>
      <c r="V1120" s="22" t="s">
        <v>1796</v>
      </c>
      <c r="W1120" s="9">
        <v>0</v>
      </c>
    </row>
    <row r="1121" spans="1:23" x14ac:dyDescent="0.3">
      <c r="A1121" s="9" t="s">
        <v>961</v>
      </c>
      <c r="B1121" s="1">
        <v>42934</v>
      </c>
      <c r="C1121" s="2">
        <v>0.34586805555555555</v>
      </c>
      <c r="D1121" s="2">
        <v>0.34684027777777776</v>
      </c>
      <c r="E1121">
        <f>DAY(telefony[[#This Row],[data]])</f>
        <v>18</v>
      </c>
      <c r="F1121">
        <f>IF(LEN(telefony[[#This Row],[nr]])=8,1,0)</f>
        <v>0</v>
      </c>
      <c r="G1121">
        <f>IF(LEN(telefony[[#This Row],[nr]])=7,1,0)</f>
        <v>1</v>
      </c>
      <c r="H1121" s="9">
        <f>IF(LEN(telefony[[#This Row],[nr]])&gt;=10,1,0)</f>
        <v>0</v>
      </c>
      <c r="I1121" s="9" t="s">
        <v>1138</v>
      </c>
      <c r="J1121">
        <f>COUNTIF(telefony[nr],I1121)</f>
        <v>1</v>
      </c>
      <c r="M1121" t="str">
        <f>IF(LEN(telefony[[#This Row],[nr]])=7,telefony[[#This Row],[nr]],"")</f>
        <v>5372891</v>
      </c>
      <c r="N1121" t="str">
        <f>IF(LEN(telefony[[#This Row],[nr]])=8,telefony[[#This Row],[nr]],"")</f>
        <v/>
      </c>
      <c r="V1121" s="22" t="s">
        <v>1295</v>
      </c>
      <c r="W1121" s="9">
        <v>0</v>
      </c>
    </row>
    <row r="1122" spans="1:23" x14ac:dyDescent="0.3">
      <c r="A1122" s="9" t="s">
        <v>962</v>
      </c>
      <c r="B1122" s="1">
        <v>42934</v>
      </c>
      <c r="C1122" s="2">
        <v>0.35076388888888888</v>
      </c>
      <c r="D1122" s="2">
        <v>0.35863425925925924</v>
      </c>
      <c r="E1122">
        <f>DAY(telefony[[#This Row],[data]])</f>
        <v>18</v>
      </c>
      <c r="F1122">
        <f>IF(LEN(telefony[[#This Row],[nr]])=8,1,0)</f>
        <v>0</v>
      </c>
      <c r="G1122">
        <f>IF(LEN(telefony[[#This Row],[nr]])=7,1,0)</f>
        <v>1</v>
      </c>
      <c r="H1122" s="9">
        <f>IF(LEN(telefony[[#This Row],[nr]])&gt;=10,1,0)</f>
        <v>0</v>
      </c>
      <c r="I1122" s="9" t="s">
        <v>278</v>
      </c>
      <c r="J1122">
        <f>COUNTIF(telefony[nr],I1122)</f>
        <v>1</v>
      </c>
      <c r="M1122" t="str">
        <f>IF(LEN(telefony[[#This Row],[nr]])=7,telefony[[#This Row],[nr]],"")</f>
        <v>2663800</v>
      </c>
      <c r="N1122" t="str">
        <f>IF(LEN(telefony[[#This Row],[nr]])=8,telefony[[#This Row],[nr]],"")</f>
        <v/>
      </c>
      <c r="V1122" s="22" t="s">
        <v>1793</v>
      </c>
      <c r="W1122" s="9">
        <v>0</v>
      </c>
    </row>
    <row r="1123" spans="1:23" x14ac:dyDescent="0.3">
      <c r="A1123" s="9" t="s">
        <v>963</v>
      </c>
      <c r="B1123" s="1">
        <v>42934</v>
      </c>
      <c r="C1123" s="2">
        <v>0.35430555555555554</v>
      </c>
      <c r="D1123" s="2">
        <v>0.36318287037037039</v>
      </c>
      <c r="E1123">
        <f>DAY(telefony[[#This Row],[data]])</f>
        <v>18</v>
      </c>
      <c r="F1123">
        <f>IF(LEN(telefony[[#This Row],[nr]])=8,1,0)</f>
        <v>1</v>
      </c>
      <c r="G1123">
        <f>IF(LEN(telefony[[#This Row],[nr]])=7,1,0)</f>
        <v>0</v>
      </c>
      <c r="H1123" s="9">
        <f>IF(LEN(telefony[[#This Row],[nr]])&gt;=10,1,0)</f>
        <v>0</v>
      </c>
      <c r="I1123" s="9" t="s">
        <v>1033</v>
      </c>
      <c r="J1123">
        <f>COUNTIF(telefony[nr],I1123)</f>
        <v>1</v>
      </c>
      <c r="M1123" t="str">
        <f>IF(LEN(telefony[[#This Row],[nr]])=7,telefony[[#This Row],[nr]],"")</f>
        <v/>
      </c>
      <c r="N1123" t="str">
        <f>IF(LEN(telefony[[#This Row],[nr]])=8,telefony[[#This Row],[nr]],"")</f>
        <v>32779069</v>
      </c>
      <c r="V1123" s="22" t="s">
        <v>1349</v>
      </c>
      <c r="W1123" s="9">
        <v>0</v>
      </c>
    </row>
    <row r="1124" spans="1:23" x14ac:dyDescent="0.3">
      <c r="A1124" s="9" t="s">
        <v>964</v>
      </c>
      <c r="B1124" s="1">
        <v>42934</v>
      </c>
      <c r="C1124" s="2">
        <v>0.35718749999999999</v>
      </c>
      <c r="D1124" s="2">
        <v>0.36684027777777778</v>
      </c>
      <c r="E1124">
        <f>DAY(telefony[[#This Row],[data]])</f>
        <v>18</v>
      </c>
      <c r="F1124">
        <f>IF(LEN(telefony[[#This Row],[nr]])=8,1,0)</f>
        <v>0</v>
      </c>
      <c r="G1124">
        <f>IF(LEN(telefony[[#This Row],[nr]])=7,1,0)</f>
        <v>1</v>
      </c>
      <c r="H1124" s="9">
        <f>IF(LEN(telefony[[#This Row],[nr]])&gt;=10,1,0)</f>
        <v>0</v>
      </c>
      <c r="I1124" s="9" t="s">
        <v>71</v>
      </c>
      <c r="J1124">
        <f>COUNTIF(telefony[nr],I1124)</f>
        <v>1</v>
      </c>
      <c r="M1124" t="str">
        <f>IF(LEN(telefony[[#This Row],[nr]])=7,telefony[[#This Row],[nr]],"")</f>
        <v>8261808</v>
      </c>
      <c r="N1124" t="str">
        <f>IF(LEN(telefony[[#This Row],[nr]])=8,telefony[[#This Row],[nr]],"")</f>
        <v/>
      </c>
      <c r="V1124" s="22" t="s">
        <v>902</v>
      </c>
      <c r="W1124" s="9">
        <v>0</v>
      </c>
    </row>
    <row r="1125" spans="1:23" x14ac:dyDescent="0.3">
      <c r="A1125" s="9" t="s">
        <v>965</v>
      </c>
      <c r="B1125" s="1">
        <v>42934</v>
      </c>
      <c r="C1125" s="2">
        <v>0.36151620370370369</v>
      </c>
      <c r="D1125" s="2">
        <v>0.3712037037037037</v>
      </c>
      <c r="E1125">
        <f>DAY(telefony[[#This Row],[data]])</f>
        <v>18</v>
      </c>
      <c r="F1125">
        <f>IF(LEN(telefony[[#This Row],[nr]])=8,1,0)</f>
        <v>0</v>
      </c>
      <c r="G1125">
        <f>IF(LEN(telefony[[#This Row],[nr]])=7,1,0)</f>
        <v>1</v>
      </c>
      <c r="H1125" s="9">
        <f>IF(LEN(telefony[[#This Row],[nr]])&gt;=10,1,0)</f>
        <v>0</v>
      </c>
      <c r="I1125" s="9" t="s">
        <v>842</v>
      </c>
      <c r="J1125">
        <f>COUNTIF(telefony[nr],I1125)</f>
        <v>1</v>
      </c>
      <c r="M1125" t="str">
        <f>IF(LEN(telefony[[#This Row],[nr]])=7,telefony[[#This Row],[nr]],"")</f>
        <v>7321543</v>
      </c>
      <c r="N1125" t="str">
        <f>IF(LEN(telefony[[#This Row],[nr]])=8,telefony[[#This Row],[nr]],"")</f>
        <v/>
      </c>
      <c r="V1125" s="22" t="s">
        <v>608</v>
      </c>
      <c r="W1125" s="9">
        <v>0</v>
      </c>
    </row>
    <row r="1126" spans="1:23" x14ac:dyDescent="0.3">
      <c r="A1126" s="9" t="s">
        <v>966</v>
      </c>
      <c r="B1126" s="1">
        <v>42934</v>
      </c>
      <c r="C1126" s="2">
        <v>0.36421296296296296</v>
      </c>
      <c r="D1126" s="2">
        <v>0.36640046296296297</v>
      </c>
      <c r="E1126">
        <f>DAY(telefony[[#This Row],[data]])</f>
        <v>18</v>
      </c>
      <c r="F1126">
        <f>IF(LEN(telefony[[#This Row],[nr]])=8,1,0)</f>
        <v>0</v>
      </c>
      <c r="G1126">
        <f>IF(LEN(telefony[[#This Row],[nr]])=7,1,0)</f>
        <v>1</v>
      </c>
      <c r="H1126" s="9">
        <f>IF(LEN(telefony[[#This Row],[nr]])&gt;=10,1,0)</f>
        <v>0</v>
      </c>
      <c r="I1126" s="9" t="s">
        <v>1822</v>
      </c>
      <c r="J1126">
        <f>COUNTIF(telefony[nr],I1126)</f>
        <v>1</v>
      </c>
      <c r="M1126" t="str">
        <f>IF(LEN(telefony[[#This Row],[nr]])=7,telefony[[#This Row],[nr]],"")</f>
        <v>7513392</v>
      </c>
      <c r="N1126" t="str">
        <f>IF(LEN(telefony[[#This Row],[nr]])=8,telefony[[#This Row],[nr]],"")</f>
        <v/>
      </c>
      <c r="V1126" s="22" t="s">
        <v>1428</v>
      </c>
      <c r="W1126" s="9">
        <v>0</v>
      </c>
    </row>
    <row r="1127" spans="1:23" x14ac:dyDescent="0.3">
      <c r="A1127" s="9" t="s">
        <v>967</v>
      </c>
      <c r="B1127" s="1">
        <v>42934</v>
      </c>
      <c r="C1127" s="2">
        <v>0.36937500000000001</v>
      </c>
      <c r="D1127" s="2">
        <v>0.37585648148148149</v>
      </c>
      <c r="E1127">
        <f>DAY(telefony[[#This Row],[data]])</f>
        <v>18</v>
      </c>
      <c r="F1127">
        <f>IF(LEN(telefony[[#This Row],[nr]])=8,1,0)</f>
        <v>1</v>
      </c>
      <c r="G1127">
        <f>IF(LEN(telefony[[#This Row],[nr]])=7,1,0)</f>
        <v>0</v>
      </c>
      <c r="H1127" s="9">
        <f>IF(LEN(telefony[[#This Row],[nr]])&gt;=10,1,0)</f>
        <v>0</v>
      </c>
      <c r="I1127" s="9" t="s">
        <v>1566</v>
      </c>
      <c r="J1127">
        <f>COUNTIF(telefony[nr],I1127)</f>
        <v>1</v>
      </c>
      <c r="M1127" t="str">
        <f>IF(LEN(telefony[[#This Row],[nr]])=7,telefony[[#This Row],[nr]],"")</f>
        <v/>
      </c>
      <c r="N1127" t="str">
        <f>IF(LEN(telefony[[#This Row],[nr]])=8,telefony[[#This Row],[nr]],"")</f>
        <v>77036136</v>
      </c>
      <c r="V1127" s="22" t="s">
        <v>533</v>
      </c>
      <c r="W1127" s="9">
        <v>0</v>
      </c>
    </row>
    <row r="1128" spans="1:23" x14ac:dyDescent="0.3">
      <c r="A1128" s="9" t="s">
        <v>968</v>
      </c>
      <c r="B1128" s="1">
        <v>42934</v>
      </c>
      <c r="C1128" s="2">
        <v>0.37179398148148146</v>
      </c>
      <c r="D1128" s="2">
        <v>0.3828125</v>
      </c>
      <c r="E1128">
        <f>DAY(telefony[[#This Row],[data]])</f>
        <v>18</v>
      </c>
      <c r="F1128">
        <f>IF(LEN(telefony[[#This Row],[nr]])=8,1,0)</f>
        <v>0</v>
      </c>
      <c r="G1128">
        <f>IF(LEN(telefony[[#This Row],[nr]])=7,1,0)</f>
        <v>1</v>
      </c>
      <c r="H1128" s="9">
        <f>IF(LEN(telefony[[#This Row],[nr]])&gt;=10,1,0)</f>
        <v>0</v>
      </c>
      <c r="I1128" s="9" t="s">
        <v>1439</v>
      </c>
      <c r="J1128">
        <f>COUNTIF(telefony[nr],I1128)</f>
        <v>1</v>
      </c>
      <c r="M1128" t="str">
        <f>IF(LEN(telefony[[#This Row],[nr]])=7,telefony[[#This Row],[nr]],"")</f>
        <v>1700508</v>
      </c>
      <c r="N1128" t="str">
        <f>IF(LEN(telefony[[#This Row],[nr]])=8,telefony[[#This Row],[nr]],"")</f>
        <v/>
      </c>
      <c r="V1128" s="22" t="s">
        <v>1197</v>
      </c>
      <c r="W1128" s="9">
        <v>0</v>
      </c>
    </row>
    <row r="1129" spans="1:23" x14ac:dyDescent="0.3">
      <c r="A1129" s="9" t="s">
        <v>969</v>
      </c>
      <c r="B1129" s="1">
        <v>42934</v>
      </c>
      <c r="C1129" s="2">
        <v>0.3772800925925926</v>
      </c>
      <c r="D1129" s="2">
        <v>0.3837962962962963</v>
      </c>
      <c r="E1129">
        <f>DAY(telefony[[#This Row],[data]])</f>
        <v>18</v>
      </c>
      <c r="F1129">
        <f>IF(LEN(telefony[[#This Row],[nr]])=8,1,0)</f>
        <v>0</v>
      </c>
      <c r="G1129">
        <f>IF(LEN(telefony[[#This Row],[nr]])=7,1,0)</f>
        <v>1</v>
      </c>
      <c r="H1129" s="9">
        <f>IF(LEN(telefony[[#This Row],[nr]])&gt;=10,1,0)</f>
        <v>0</v>
      </c>
      <c r="I1129" s="9" t="s">
        <v>469</v>
      </c>
      <c r="J1129">
        <f>COUNTIF(telefony[nr],I1129)</f>
        <v>1</v>
      </c>
      <c r="M1129" t="str">
        <f>IF(LEN(telefony[[#This Row],[nr]])=7,telefony[[#This Row],[nr]],"")</f>
        <v>7872182</v>
      </c>
      <c r="N1129" t="str">
        <f>IF(LEN(telefony[[#This Row],[nr]])=8,telefony[[#This Row],[nr]],"")</f>
        <v/>
      </c>
      <c r="V1129" s="22" t="s">
        <v>538</v>
      </c>
      <c r="W1129" s="9">
        <v>0</v>
      </c>
    </row>
    <row r="1130" spans="1:23" x14ac:dyDescent="0.3">
      <c r="A1130" s="9" t="s">
        <v>970</v>
      </c>
      <c r="B1130" s="1">
        <v>42934</v>
      </c>
      <c r="C1130" s="2">
        <v>0.38017361111111109</v>
      </c>
      <c r="D1130" s="2">
        <v>0.38291666666666668</v>
      </c>
      <c r="E1130">
        <f>DAY(telefony[[#This Row],[data]])</f>
        <v>18</v>
      </c>
      <c r="F1130">
        <f>IF(LEN(telefony[[#This Row],[nr]])=8,1,0)</f>
        <v>1</v>
      </c>
      <c r="G1130">
        <f>IF(LEN(telefony[[#This Row],[nr]])=7,1,0)</f>
        <v>0</v>
      </c>
      <c r="H1130" s="9">
        <f>IF(LEN(telefony[[#This Row],[nr]])&gt;=10,1,0)</f>
        <v>0</v>
      </c>
      <c r="I1130" s="9" t="s">
        <v>1317</v>
      </c>
      <c r="J1130">
        <f>COUNTIF(telefony[nr],I1130)</f>
        <v>1</v>
      </c>
      <c r="M1130" t="str">
        <f>IF(LEN(telefony[[#This Row],[nr]])=7,telefony[[#This Row],[nr]],"")</f>
        <v/>
      </c>
      <c r="N1130" t="str">
        <f>IF(LEN(telefony[[#This Row],[nr]])=8,telefony[[#This Row],[nr]],"")</f>
        <v>84513035</v>
      </c>
      <c r="V1130" s="22" t="s">
        <v>1084</v>
      </c>
      <c r="W1130" s="9">
        <v>0</v>
      </c>
    </row>
    <row r="1131" spans="1:23" x14ac:dyDescent="0.3">
      <c r="A1131" s="9" t="s">
        <v>450</v>
      </c>
      <c r="B1131" s="1">
        <v>42934</v>
      </c>
      <c r="C1131" s="2">
        <v>0.38452546296296297</v>
      </c>
      <c r="D1131" s="2">
        <v>0.38978009259259261</v>
      </c>
      <c r="E1131">
        <f>DAY(telefony[[#This Row],[data]])</f>
        <v>18</v>
      </c>
      <c r="F1131">
        <f>IF(LEN(telefony[[#This Row],[nr]])=8,1,0)</f>
        <v>0</v>
      </c>
      <c r="G1131">
        <f>IF(LEN(telefony[[#This Row],[nr]])=7,1,0)</f>
        <v>1</v>
      </c>
      <c r="H1131" s="9">
        <f>IF(LEN(telefony[[#This Row],[nr]])&gt;=10,1,0)</f>
        <v>0</v>
      </c>
      <c r="I1131" s="9" t="s">
        <v>1529</v>
      </c>
      <c r="J1131">
        <f>COUNTIF(telefony[nr],I1131)</f>
        <v>1</v>
      </c>
      <c r="M1131" t="str">
        <f>IF(LEN(telefony[[#This Row],[nr]])=7,telefony[[#This Row],[nr]],"")</f>
        <v>1775586</v>
      </c>
      <c r="N1131" t="str">
        <f>IF(LEN(telefony[[#This Row],[nr]])=8,telefony[[#This Row],[nr]],"")</f>
        <v/>
      </c>
      <c r="V1131" s="22" t="s">
        <v>556</v>
      </c>
      <c r="W1131" s="9">
        <v>0</v>
      </c>
    </row>
    <row r="1132" spans="1:23" x14ac:dyDescent="0.3">
      <c r="A1132" s="9" t="s">
        <v>971</v>
      </c>
      <c r="B1132" s="1">
        <v>42934</v>
      </c>
      <c r="C1132" s="2">
        <v>0.38516203703703705</v>
      </c>
      <c r="D1132" s="2">
        <v>0.38653935185185184</v>
      </c>
      <c r="E1132">
        <f>DAY(telefony[[#This Row],[data]])</f>
        <v>18</v>
      </c>
      <c r="F1132">
        <f>IF(LEN(telefony[[#This Row],[nr]])=8,1,0)</f>
        <v>0</v>
      </c>
      <c r="G1132">
        <f>IF(LEN(telefony[[#This Row],[nr]])=7,1,0)</f>
        <v>1</v>
      </c>
      <c r="H1132" s="9">
        <f>IF(LEN(telefony[[#This Row],[nr]])&gt;=10,1,0)</f>
        <v>0</v>
      </c>
      <c r="I1132" s="9" t="s">
        <v>1213</v>
      </c>
      <c r="J1132">
        <f>COUNTIF(telefony[nr],I1132)</f>
        <v>1</v>
      </c>
      <c r="M1132" t="str">
        <f>IF(LEN(telefony[[#This Row],[nr]])=7,telefony[[#This Row],[nr]],"")</f>
        <v>1225082</v>
      </c>
      <c r="N1132" t="str">
        <f>IF(LEN(telefony[[#This Row],[nr]])=8,telefony[[#This Row],[nr]],"")</f>
        <v/>
      </c>
      <c r="V1132" s="22" t="s">
        <v>1451</v>
      </c>
      <c r="W1132" s="9">
        <v>0</v>
      </c>
    </row>
    <row r="1133" spans="1:23" x14ac:dyDescent="0.3">
      <c r="A1133" s="9" t="s">
        <v>972</v>
      </c>
      <c r="B1133" s="1">
        <v>42934</v>
      </c>
      <c r="C1133" s="2">
        <v>0.39093749999999999</v>
      </c>
      <c r="D1133" s="2">
        <v>0.39787037037037037</v>
      </c>
      <c r="E1133">
        <f>DAY(telefony[[#This Row],[data]])</f>
        <v>18</v>
      </c>
      <c r="F1133">
        <f>IF(LEN(telefony[[#This Row],[nr]])=8,1,0)</f>
        <v>0</v>
      </c>
      <c r="G1133">
        <f>IF(LEN(telefony[[#This Row],[nr]])=7,1,0)</f>
        <v>1</v>
      </c>
      <c r="H1133" s="9">
        <f>IF(LEN(telefony[[#This Row],[nr]])&gt;=10,1,0)</f>
        <v>0</v>
      </c>
      <c r="I1133" s="9" t="s">
        <v>888</v>
      </c>
      <c r="J1133">
        <f>COUNTIF(telefony[nr],I1133)</f>
        <v>1</v>
      </c>
      <c r="M1133" t="str">
        <f>IF(LEN(telefony[[#This Row],[nr]])=7,telefony[[#This Row],[nr]],"")</f>
        <v>1586675</v>
      </c>
      <c r="N1133" t="str">
        <f>IF(LEN(telefony[[#This Row],[nr]])=8,telefony[[#This Row],[nr]],"")</f>
        <v/>
      </c>
      <c r="V1133" s="22" t="s">
        <v>1276</v>
      </c>
      <c r="W1133" s="9">
        <v>0</v>
      </c>
    </row>
    <row r="1134" spans="1:23" x14ac:dyDescent="0.3">
      <c r="A1134" s="9" t="s">
        <v>973</v>
      </c>
      <c r="B1134" s="1">
        <v>42934</v>
      </c>
      <c r="C1134" s="2">
        <v>0.39552083333333332</v>
      </c>
      <c r="D1134" s="2">
        <v>0.4007175925925926</v>
      </c>
      <c r="E1134">
        <f>DAY(telefony[[#This Row],[data]])</f>
        <v>18</v>
      </c>
      <c r="F1134">
        <f>IF(LEN(telefony[[#This Row],[nr]])=8,1,0)</f>
        <v>0</v>
      </c>
      <c r="G1134">
        <f>IF(LEN(telefony[[#This Row],[nr]])=7,1,0)</f>
        <v>1</v>
      </c>
      <c r="H1134" s="9">
        <f>IF(LEN(telefony[[#This Row],[nr]])&gt;=10,1,0)</f>
        <v>0</v>
      </c>
      <c r="I1134" s="9" t="s">
        <v>340</v>
      </c>
      <c r="J1134">
        <f>COUNTIF(telefony[nr],I1134)</f>
        <v>1</v>
      </c>
      <c r="M1134" t="str">
        <f>IF(LEN(telefony[[#This Row],[nr]])=7,telefony[[#This Row],[nr]],"")</f>
        <v>2672229</v>
      </c>
      <c r="N1134" t="str">
        <f>IF(LEN(telefony[[#This Row],[nr]])=8,telefony[[#This Row],[nr]],"")</f>
        <v/>
      </c>
      <c r="V1134" s="22" t="s">
        <v>1488</v>
      </c>
      <c r="W1134" s="9">
        <v>0</v>
      </c>
    </row>
    <row r="1135" spans="1:23" x14ac:dyDescent="0.3">
      <c r="A1135" s="9" t="s">
        <v>974</v>
      </c>
      <c r="B1135" s="1">
        <v>42934</v>
      </c>
      <c r="C1135" s="2">
        <v>0.39964120370370371</v>
      </c>
      <c r="D1135" s="2">
        <v>0.4074652777777778</v>
      </c>
      <c r="E1135">
        <f>DAY(telefony[[#This Row],[data]])</f>
        <v>18</v>
      </c>
      <c r="F1135">
        <f>IF(LEN(telefony[[#This Row],[nr]])=8,1,0)</f>
        <v>0</v>
      </c>
      <c r="G1135">
        <f>IF(LEN(telefony[[#This Row],[nr]])=7,1,0)</f>
        <v>1</v>
      </c>
      <c r="H1135" s="9">
        <f>IF(LEN(telefony[[#This Row],[nr]])&gt;=10,1,0)</f>
        <v>0</v>
      </c>
      <c r="I1135" s="9" t="s">
        <v>910</v>
      </c>
      <c r="J1135">
        <f>COUNTIF(telefony[nr],I1135)</f>
        <v>1</v>
      </c>
      <c r="M1135" t="str">
        <f>IF(LEN(telefony[[#This Row],[nr]])=7,telefony[[#This Row],[nr]],"")</f>
        <v>2443869</v>
      </c>
      <c r="N1135" t="str">
        <f>IF(LEN(telefony[[#This Row],[nr]])=8,telefony[[#This Row],[nr]],"")</f>
        <v/>
      </c>
      <c r="V1135" s="22" t="s">
        <v>1509</v>
      </c>
      <c r="W1135" s="9">
        <v>0</v>
      </c>
    </row>
    <row r="1136" spans="1:23" x14ac:dyDescent="0.3">
      <c r="A1136" s="9" t="s">
        <v>975</v>
      </c>
      <c r="B1136" s="1">
        <v>42934</v>
      </c>
      <c r="C1136" s="2">
        <v>0.40263888888888888</v>
      </c>
      <c r="D1136" s="2">
        <v>0.40846064814814814</v>
      </c>
      <c r="E1136">
        <f>DAY(telefony[[#This Row],[data]])</f>
        <v>18</v>
      </c>
      <c r="F1136">
        <f>IF(LEN(telefony[[#This Row],[nr]])=8,1,0)</f>
        <v>0</v>
      </c>
      <c r="G1136">
        <f>IF(LEN(telefony[[#This Row],[nr]])=7,1,0)</f>
        <v>1</v>
      </c>
      <c r="H1136" s="9">
        <f>IF(LEN(telefony[[#This Row],[nr]])&gt;=10,1,0)</f>
        <v>0</v>
      </c>
      <c r="I1136" s="9" t="s">
        <v>321</v>
      </c>
      <c r="J1136">
        <f>COUNTIF(telefony[nr],I1136)</f>
        <v>1</v>
      </c>
      <c r="M1136" t="str">
        <f>IF(LEN(telefony[[#This Row],[nr]])=7,telefony[[#This Row],[nr]],"")</f>
        <v>7166411</v>
      </c>
      <c r="N1136" t="str">
        <f>IF(LEN(telefony[[#This Row],[nr]])=8,telefony[[#This Row],[nr]],"")</f>
        <v/>
      </c>
      <c r="V1136" s="22" t="s">
        <v>148</v>
      </c>
      <c r="W1136" s="9">
        <v>0</v>
      </c>
    </row>
    <row r="1137" spans="1:23" x14ac:dyDescent="0.3">
      <c r="A1137" s="9" t="s">
        <v>45</v>
      </c>
      <c r="B1137" s="1">
        <v>42934</v>
      </c>
      <c r="C1137" s="2">
        <v>0.40328703703703705</v>
      </c>
      <c r="D1137" s="2">
        <v>0.4140625</v>
      </c>
      <c r="E1137">
        <f>DAY(telefony[[#This Row],[data]])</f>
        <v>18</v>
      </c>
      <c r="F1137">
        <f>IF(LEN(telefony[[#This Row],[nr]])=8,1,0)</f>
        <v>0</v>
      </c>
      <c r="G1137">
        <f>IF(LEN(telefony[[#This Row],[nr]])=7,1,0)</f>
        <v>1</v>
      </c>
      <c r="H1137" s="9">
        <f>IF(LEN(telefony[[#This Row],[nr]])&gt;=10,1,0)</f>
        <v>0</v>
      </c>
      <c r="I1137" s="9" t="s">
        <v>150</v>
      </c>
      <c r="J1137">
        <f>COUNTIF(telefony[nr],I1137)</f>
        <v>1</v>
      </c>
      <c r="M1137" t="str">
        <f>IF(LEN(telefony[[#This Row],[nr]])=7,telefony[[#This Row],[nr]],"")</f>
        <v>4657345</v>
      </c>
      <c r="N1137" t="str">
        <f>IF(LEN(telefony[[#This Row],[nr]])=8,telefony[[#This Row],[nr]],"")</f>
        <v/>
      </c>
      <c r="V1137" s="22" t="s">
        <v>1121</v>
      </c>
      <c r="W1137" s="9">
        <v>0</v>
      </c>
    </row>
    <row r="1138" spans="1:23" x14ac:dyDescent="0.3">
      <c r="A1138" s="9" t="s">
        <v>976</v>
      </c>
      <c r="B1138" s="1">
        <v>42934</v>
      </c>
      <c r="C1138" s="2">
        <v>0.40337962962962964</v>
      </c>
      <c r="D1138" s="2">
        <v>0.41432870370370373</v>
      </c>
      <c r="E1138">
        <f>DAY(telefony[[#This Row],[data]])</f>
        <v>18</v>
      </c>
      <c r="F1138">
        <f>IF(LEN(telefony[[#This Row],[nr]])=8,1,0)</f>
        <v>0</v>
      </c>
      <c r="G1138">
        <f>IF(LEN(telefony[[#This Row],[nr]])=7,1,0)</f>
        <v>1</v>
      </c>
      <c r="H1138" s="9">
        <f>IF(LEN(telefony[[#This Row],[nr]])&gt;=10,1,0)</f>
        <v>0</v>
      </c>
      <c r="I1138" s="9" t="s">
        <v>1527</v>
      </c>
      <c r="J1138">
        <f>COUNTIF(telefony[nr],I1138)</f>
        <v>1</v>
      </c>
      <c r="M1138" t="str">
        <f>IF(LEN(telefony[[#This Row],[nr]])=7,telefony[[#This Row],[nr]],"")</f>
        <v>6070329</v>
      </c>
      <c r="N1138" t="str">
        <f>IF(LEN(telefony[[#This Row],[nr]])=8,telefony[[#This Row],[nr]],"")</f>
        <v/>
      </c>
      <c r="V1138" s="22" t="s">
        <v>313</v>
      </c>
      <c r="W1138" s="9">
        <v>0</v>
      </c>
    </row>
    <row r="1139" spans="1:23" x14ac:dyDescent="0.3">
      <c r="A1139" s="9" t="s">
        <v>977</v>
      </c>
      <c r="B1139" s="1">
        <v>42934</v>
      </c>
      <c r="C1139" s="2">
        <v>0.4034490740740741</v>
      </c>
      <c r="D1139" s="2">
        <v>0.40371527777777777</v>
      </c>
      <c r="E1139">
        <f>DAY(telefony[[#This Row],[data]])</f>
        <v>18</v>
      </c>
      <c r="F1139">
        <f>IF(LEN(telefony[[#This Row],[nr]])=8,1,0)</f>
        <v>0</v>
      </c>
      <c r="G1139">
        <f>IF(LEN(telefony[[#This Row],[nr]])=7,1,0)</f>
        <v>1</v>
      </c>
      <c r="H1139" s="9">
        <f>IF(LEN(telefony[[#This Row],[nr]])&gt;=10,1,0)</f>
        <v>0</v>
      </c>
      <c r="I1139" s="9" t="s">
        <v>630</v>
      </c>
      <c r="J1139">
        <f>COUNTIF(telefony[nr],I1139)</f>
        <v>1</v>
      </c>
      <c r="M1139" t="str">
        <f>IF(LEN(telefony[[#This Row],[nr]])=7,telefony[[#This Row],[nr]],"")</f>
        <v>4845362</v>
      </c>
      <c r="N1139" t="str">
        <f>IF(LEN(telefony[[#This Row],[nr]])=8,telefony[[#This Row],[nr]],"")</f>
        <v/>
      </c>
      <c r="V1139" s="22" t="s">
        <v>1011</v>
      </c>
      <c r="W1139" s="9">
        <v>0</v>
      </c>
    </row>
    <row r="1140" spans="1:23" x14ac:dyDescent="0.3">
      <c r="A1140" s="9" t="s">
        <v>978</v>
      </c>
      <c r="B1140" s="1">
        <v>42934</v>
      </c>
      <c r="C1140" s="2">
        <v>0.40690972222222221</v>
      </c>
      <c r="D1140" s="2">
        <v>0.4103472222222222</v>
      </c>
      <c r="E1140">
        <f>DAY(telefony[[#This Row],[data]])</f>
        <v>18</v>
      </c>
      <c r="F1140">
        <f>IF(LEN(telefony[[#This Row],[nr]])=8,1,0)</f>
        <v>0</v>
      </c>
      <c r="G1140">
        <f>IF(LEN(telefony[[#This Row],[nr]])=7,1,0)</f>
        <v>1</v>
      </c>
      <c r="H1140" s="9">
        <f>IF(LEN(telefony[[#This Row],[nr]])&gt;=10,1,0)</f>
        <v>0</v>
      </c>
      <c r="I1140" s="9" t="s">
        <v>1401</v>
      </c>
      <c r="J1140">
        <f>COUNTIF(telefony[nr],I1140)</f>
        <v>1</v>
      </c>
      <c r="M1140" t="str">
        <f>IF(LEN(telefony[[#This Row],[nr]])=7,telefony[[#This Row],[nr]],"")</f>
        <v>6333341</v>
      </c>
      <c r="N1140" t="str">
        <f>IF(LEN(telefony[[#This Row],[nr]])=8,telefony[[#This Row],[nr]],"")</f>
        <v/>
      </c>
      <c r="V1140" s="22" t="s">
        <v>1714</v>
      </c>
      <c r="W1140" s="9">
        <v>0</v>
      </c>
    </row>
    <row r="1141" spans="1:23" x14ac:dyDescent="0.3">
      <c r="A1141" s="9" t="s">
        <v>979</v>
      </c>
      <c r="B1141" s="1">
        <v>42934</v>
      </c>
      <c r="C1141" s="2">
        <v>0.40699074074074076</v>
      </c>
      <c r="D1141" s="2">
        <v>0.41368055555555555</v>
      </c>
      <c r="E1141">
        <f>DAY(telefony[[#This Row],[data]])</f>
        <v>18</v>
      </c>
      <c r="F1141">
        <f>IF(LEN(telefony[[#This Row],[nr]])=8,1,0)</f>
        <v>0</v>
      </c>
      <c r="G1141">
        <f>IF(LEN(telefony[[#This Row],[nr]])=7,1,0)</f>
        <v>1</v>
      </c>
      <c r="H1141" s="9">
        <f>IF(LEN(telefony[[#This Row],[nr]])&gt;=10,1,0)</f>
        <v>0</v>
      </c>
      <c r="I1141" s="9" t="s">
        <v>805</v>
      </c>
      <c r="J1141">
        <f>COUNTIF(telefony[nr],I1141)</f>
        <v>1</v>
      </c>
      <c r="M1141" t="str">
        <f>IF(LEN(telefony[[#This Row],[nr]])=7,telefony[[#This Row],[nr]],"")</f>
        <v>5060909</v>
      </c>
      <c r="N1141" t="str">
        <f>IF(LEN(telefony[[#This Row],[nr]])=8,telefony[[#This Row],[nr]],"")</f>
        <v/>
      </c>
      <c r="V1141" s="22" t="s">
        <v>835</v>
      </c>
      <c r="W1141" s="9">
        <v>0</v>
      </c>
    </row>
    <row r="1142" spans="1:23" x14ac:dyDescent="0.3">
      <c r="A1142" s="9" t="s">
        <v>980</v>
      </c>
      <c r="B1142" s="1">
        <v>42934</v>
      </c>
      <c r="C1142" s="2">
        <v>0.40822916666666664</v>
      </c>
      <c r="D1142" s="2">
        <v>0.41090277777777778</v>
      </c>
      <c r="E1142">
        <f>DAY(telefony[[#This Row],[data]])</f>
        <v>18</v>
      </c>
      <c r="F1142">
        <f>IF(LEN(telefony[[#This Row],[nr]])=8,1,0)</f>
        <v>0</v>
      </c>
      <c r="G1142">
        <f>IF(LEN(telefony[[#This Row],[nr]])=7,1,0)</f>
        <v>0</v>
      </c>
      <c r="H1142" s="9">
        <f>IF(LEN(telefony[[#This Row],[nr]])&gt;=10,1,0)</f>
        <v>1</v>
      </c>
      <c r="I1142" s="9" t="s">
        <v>271</v>
      </c>
      <c r="J1142">
        <f>COUNTIF(telefony[nr],I1142)</f>
        <v>1</v>
      </c>
      <c r="M1142" t="str">
        <f>IF(LEN(telefony[[#This Row],[nr]])=7,telefony[[#This Row],[nr]],"")</f>
        <v/>
      </c>
      <c r="N1142" t="str">
        <f>IF(LEN(telefony[[#This Row],[nr]])=8,telefony[[#This Row],[nr]],"")</f>
        <v/>
      </c>
      <c r="V1142" s="22" t="s">
        <v>1188</v>
      </c>
      <c r="W1142" s="9">
        <v>0</v>
      </c>
    </row>
    <row r="1143" spans="1:23" x14ac:dyDescent="0.3">
      <c r="A1143" s="9" t="s">
        <v>126</v>
      </c>
      <c r="B1143" s="1">
        <v>42934</v>
      </c>
      <c r="C1143" s="2">
        <v>0.40974537037037034</v>
      </c>
      <c r="D1143" s="2">
        <v>0.41177083333333331</v>
      </c>
      <c r="E1143">
        <f>DAY(telefony[[#This Row],[data]])</f>
        <v>18</v>
      </c>
      <c r="F1143">
        <f>IF(LEN(telefony[[#This Row],[nr]])=8,1,0)</f>
        <v>0</v>
      </c>
      <c r="G1143">
        <f>IF(LEN(telefony[[#This Row],[nr]])=7,1,0)</f>
        <v>1</v>
      </c>
      <c r="H1143" s="9">
        <f>IF(LEN(telefony[[#This Row],[nr]])&gt;=10,1,0)</f>
        <v>0</v>
      </c>
      <c r="I1143" s="9" t="s">
        <v>1420</v>
      </c>
      <c r="J1143">
        <f>COUNTIF(telefony[nr],I1143)</f>
        <v>1</v>
      </c>
      <c r="M1143" t="str">
        <f>IF(LEN(telefony[[#This Row],[nr]])=7,telefony[[#This Row],[nr]],"")</f>
        <v>3178616</v>
      </c>
      <c r="N1143" t="str">
        <f>IF(LEN(telefony[[#This Row],[nr]])=8,telefony[[#This Row],[nr]],"")</f>
        <v/>
      </c>
      <c r="V1143" s="22" t="s">
        <v>1151</v>
      </c>
      <c r="W1143" s="9">
        <v>0</v>
      </c>
    </row>
    <row r="1144" spans="1:23" x14ac:dyDescent="0.3">
      <c r="A1144" s="9" t="s">
        <v>981</v>
      </c>
      <c r="B1144" s="1">
        <v>42934</v>
      </c>
      <c r="C1144" s="2">
        <v>0.41120370370370368</v>
      </c>
      <c r="D1144" s="2">
        <v>0.41769675925925925</v>
      </c>
      <c r="E1144">
        <f>DAY(telefony[[#This Row],[data]])</f>
        <v>18</v>
      </c>
      <c r="F1144">
        <f>IF(LEN(telefony[[#This Row],[nr]])=8,1,0)</f>
        <v>0</v>
      </c>
      <c r="G1144">
        <f>IF(LEN(telefony[[#This Row],[nr]])=7,1,0)</f>
        <v>0</v>
      </c>
      <c r="H1144" s="9">
        <f>IF(LEN(telefony[[#This Row],[nr]])&gt;=10,1,0)</f>
        <v>1</v>
      </c>
      <c r="I1144" s="9" t="s">
        <v>1252</v>
      </c>
      <c r="J1144">
        <f>COUNTIF(telefony[nr],I1144)</f>
        <v>1</v>
      </c>
      <c r="M1144" t="str">
        <f>IF(LEN(telefony[[#This Row],[nr]])=7,telefony[[#This Row],[nr]],"")</f>
        <v/>
      </c>
      <c r="N1144" t="str">
        <f>IF(LEN(telefony[[#This Row],[nr]])=8,telefony[[#This Row],[nr]],"")</f>
        <v/>
      </c>
      <c r="V1144" s="22" t="s">
        <v>1097</v>
      </c>
      <c r="W1144" s="9">
        <v>0</v>
      </c>
    </row>
    <row r="1145" spans="1:23" x14ac:dyDescent="0.3">
      <c r="A1145" s="9" t="s">
        <v>641</v>
      </c>
      <c r="B1145" s="1">
        <v>42934</v>
      </c>
      <c r="C1145" s="2">
        <v>0.41260416666666666</v>
      </c>
      <c r="D1145" s="2">
        <v>0.41688657407407409</v>
      </c>
      <c r="E1145">
        <f>DAY(telefony[[#This Row],[data]])</f>
        <v>18</v>
      </c>
      <c r="F1145">
        <f>IF(LEN(telefony[[#This Row],[nr]])=8,1,0)</f>
        <v>0</v>
      </c>
      <c r="G1145">
        <f>IF(LEN(telefony[[#This Row],[nr]])=7,1,0)</f>
        <v>1</v>
      </c>
      <c r="H1145" s="9">
        <f>IF(LEN(telefony[[#This Row],[nr]])&gt;=10,1,0)</f>
        <v>0</v>
      </c>
      <c r="I1145" s="9" t="s">
        <v>813</v>
      </c>
      <c r="J1145">
        <f>COUNTIF(telefony[nr],I1145)</f>
        <v>1</v>
      </c>
      <c r="M1145" t="str">
        <f>IF(LEN(telefony[[#This Row],[nr]])=7,telefony[[#This Row],[nr]],"")</f>
        <v>9815754</v>
      </c>
      <c r="N1145" t="str">
        <f>IF(LEN(telefony[[#This Row],[nr]])=8,telefony[[#This Row],[nr]],"")</f>
        <v/>
      </c>
      <c r="V1145" s="22" t="s">
        <v>1195</v>
      </c>
      <c r="W1145" s="9">
        <v>0</v>
      </c>
    </row>
    <row r="1146" spans="1:23" x14ac:dyDescent="0.3">
      <c r="A1146" s="9" t="s">
        <v>679</v>
      </c>
      <c r="B1146" s="1">
        <v>42934</v>
      </c>
      <c r="C1146" s="2">
        <v>0.41450231481481481</v>
      </c>
      <c r="D1146" s="2">
        <v>0.41574074074074074</v>
      </c>
      <c r="E1146">
        <f>DAY(telefony[[#This Row],[data]])</f>
        <v>18</v>
      </c>
      <c r="F1146">
        <f>IF(LEN(telefony[[#This Row],[nr]])=8,1,0)</f>
        <v>0</v>
      </c>
      <c r="G1146">
        <f>IF(LEN(telefony[[#This Row],[nr]])=7,1,0)</f>
        <v>1</v>
      </c>
      <c r="H1146" s="9">
        <f>IF(LEN(telefony[[#This Row],[nr]])&gt;=10,1,0)</f>
        <v>0</v>
      </c>
      <c r="I1146" s="9" t="s">
        <v>1540</v>
      </c>
      <c r="J1146">
        <f>COUNTIF(telefony[nr],I1146)</f>
        <v>1</v>
      </c>
      <c r="M1146" t="str">
        <f>IF(LEN(telefony[[#This Row],[nr]])=7,telefony[[#This Row],[nr]],"")</f>
        <v>4111617</v>
      </c>
      <c r="N1146" t="str">
        <f>IF(LEN(telefony[[#This Row],[nr]])=8,telefony[[#This Row],[nr]],"")</f>
        <v/>
      </c>
      <c r="V1146" s="22" t="s">
        <v>546</v>
      </c>
      <c r="W1146" s="9">
        <v>0</v>
      </c>
    </row>
    <row r="1147" spans="1:23" x14ac:dyDescent="0.3">
      <c r="A1147" s="9" t="s">
        <v>982</v>
      </c>
      <c r="B1147" s="1">
        <v>42934</v>
      </c>
      <c r="C1147" s="2">
        <v>0.41652777777777777</v>
      </c>
      <c r="D1147" s="2">
        <v>0.42443287037037036</v>
      </c>
      <c r="E1147">
        <f>DAY(telefony[[#This Row],[data]])</f>
        <v>18</v>
      </c>
      <c r="F1147">
        <f>IF(LEN(telefony[[#This Row],[nr]])=8,1,0)</f>
        <v>0</v>
      </c>
      <c r="G1147">
        <f>IF(LEN(telefony[[#This Row],[nr]])=7,1,0)</f>
        <v>1</v>
      </c>
      <c r="H1147" s="9">
        <f>IF(LEN(telefony[[#This Row],[nr]])&gt;=10,1,0)</f>
        <v>0</v>
      </c>
      <c r="I1147" s="9" t="s">
        <v>1065</v>
      </c>
      <c r="J1147">
        <f>COUNTIF(telefony[nr],I1147)</f>
        <v>1</v>
      </c>
      <c r="M1147" t="str">
        <f>IF(LEN(telefony[[#This Row],[nr]])=7,telefony[[#This Row],[nr]],"")</f>
        <v>1117628</v>
      </c>
      <c r="N1147" t="str">
        <f>IF(LEN(telefony[[#This Row],[nr]])=8,telefony[[#This Row],[nr]],"")</f>
        <v/>
      </c>
      <c r="V1147" s="22" t="s">
        <v>811</v>
      </c>
      <c r="W1147" s="9">
        <v>0</v>
      </c>
    </row>
    <row r="1148" spans="1:23" x14ac:dyDescent="0.3">
      <c r="A1148" s="9" t="s">
        <v>983</v>
      </c>
      <c r="B1148" s="1">
        <v>42934</v>
      </c>
      <c r="C1148" s="2">
        <v>0.42114583333333333</v>
      </c>
      <c r="D1148" s="2">
        <v>0.4230902777777778</v>
      </c>
      <c r="E1148">
        <f>DAY(telefony[[#This Row],[data]])</f>
        <v>18</v>
      </c>
      <c r="F1148">
        <f>IF(LEN(telefony[[#This Row],[nr]])=8,1,0)</f>
        <v>0</v>
      </c>
      <c r="G1148">
        <f>IF(LEN(telefony[[#This Row],[nr]])=7,1,0)</f>
        <v>1</v>
      </c>
      <c r="H1148" s="9">
        <f>IF(LEN(telefony[[#This Row],[nr]])&gt;=10,1,0)</f>
        <v>0</v>
      </c>
      <c r="I1148" s="9" t="s">
        <v>1016</v>
      </c>
      <c r="J1148">
        <f>COUNTIF(telefony[nr],I1148)</f>
        <v>1</v>
      </c>
      <c r="M1148" t="str">
        <f>IF(LEN(telefony[[#This Row],[nr]])=7,telefony[[#This Row],[nr]],"")</f>
        <v>5487496</v>
      </c>
      <c r="N1148" t="str">
        <f>IF(LEN(telefony[[#This Row],[nr]])=8,telefony[[#This Row],[nr]],"")</f>
        <v/>
      </c>
      <c r="V1148" s="22" t="s">
        <v>1056</v>
      </c>
      <c r="W1148" s="9">
        <v>0</v>
      </c>
    </row>
    <row r="1149" spans="1:23" x14ac:dyDescent="0.3">
      <c r="A1149" s="9" t="s">
        <v>984</v>
      </c>
      <c r="B1149" s="1">
        <v>42934</v>
      </c>
      <c r="C1149" s="2">
        <v>0.42533564814814817</v>
      </c>
      <c r="D1149" s="2">
        <v>0.43167824074074074</v>
      </c>
      <c r="E1149">
        <f>DAY(telefony[[#This Row],[data]])</f>
        <v>18</v>
      </c>
      <c r="F1149">
        <f>IF(LEN(telefony[[#This Row],[nr]])=8,1,0)</f>
        <v>0</v>
      </c>
      <c r="G1149">
        <f>IF(LEN(telefony[[#This Row],[nr]])=7,1,0)</f>
        <v>1</v>
      </c>
      <c r="H1149" s="9">
        <f>IF(LEN(telefony[[#This Row],[nr]])&gt;=10,1,0)</f>
        <v>0</v>
      </c>
      <c r="I1149" s="9" t="s">
        <v>810</v>
      </c>
      <c r="J1149">
        <f>COUNTIF(telefony[nr],I1149)</f>
        <v>1</v>
      </c>
      <c r="M1149" t="str">
        <f>IF(LEN(telefony[[#This Row],[nr]])=7,telefony[[#This Row],[nr]],"")</f>
        <v>1472682</v>
      </c>
      <c r="N1149" t="str">
        <f>IF(LEN(telefony[[#This Row],[nr]])=8,telefony[[#This Row],[nr]],"")</f>
        <v/>
      </c>
      <c r="V1149" s="22" t="s">
        <v>362</v>
      </c>
      <c r="W1149" s="9">
        <v>0</v>
      </c>
    </row>
    <row r="1150" spans="1:23" x14ac:dyDescent="0.3">
      <c r="A1150" s="9" t="s">
        <v>985</v>
      </c>
      <c r="B1150" s="1">
        <v>42934</v>
      </c>
      <c r="C1150" s="2">
        <v>0.42988425925925927</v>
      </c>
      <c r="D1150" s="2">
        <v>0.43424768518518519</v>
      </c>
      <c r="E1150">
        <f>DAY(telefony[[#This Row],[data]])</f>
        <v>18</v>
      </c>
      <c r="F1150">
        <f>IF(LEN(telefony[[#This Row],[nr]])=8,1,0)</f>
        <v>1</v>
      </c>
      <c r="G1150">
        <f>IF(LEN(telefony[[#This Row],[nr]])=7,1,0)</f>
        <v>0</v>
      </c>
      <c r="H1150" s="9">
        <f>IF(LEN(telefony[[#This Row],[nr]])&gt;=10,1,0)</f>
        <v>0</v>
      </c>
      <c r="I1150" s="9" t="s">
        <v>264</v>
      </c>
      <c r="J1150">
        <f>COUNTIF(telefony[nr],I1150)</f>
        <v>1</v>
      </c>
      <c r="M1150" t="str">
        <f>IF(LEN(telefony[[#This Row],[nr]])=7,telefony[[#This Row],[nr]],"")</f>
        <v/>
      </c>
      <c r="N1150" t="str">
        <f>IF(LEN(telefony[[#This Row],[nr]])=8,telefony[[#This Row],[nr]],"")</f>
        <v>43885630</v>
      </c>
      <c r="V1150" s="22" t="s">
        <v>858</v>
      </c>
      <c r="W1150" s="9">
        <v>0</v>
      </c>
    </row>
    <row r="1151" spans="1:23" x14ac:dyDescent="0.3">
      <c r="A1151" s="9" t="s">
        <v>986</v>
      </c>
      <c r="B1151" s="1">
        <v>42934</v>
      </c>
      <c r="C1151" s="2">
        <v>0.42997685185185186</v>
      </c>
      <c r="D1151" s="2">
        <v>0.43590277777777775</v>
      </c>
      <c r="E1151">
        <f>DAY(telefony[[#This Row],[data]])</f>
        <v>18</v>
      </c>
      <c r="F1151">
        <f>IF(LEN(telefony[[#This Row],[nr]])=8,1,0)</f>
        <v>0</v>
      </c>
      <c r="G1151">
        <f>IF(LEN(telefony[[#This Row],[nr]])=7,1,0)</f>
        <v>1</v>
      </c>
      <c r="H1151" s="9">
        <f>IF(LEN(telefony[[#This Row],[nr]])&gt;=10,1,0)</f>
        <v>0</v>
      </c>
      <c r="I1151" s="9" t="s">
        <v>1721</v>
      </c>
      <c r="J1151">
        <f>COUNTIF(telefony[nr],I1151)</f>
        <v>1</v>
      </c>
      <c r="M1151" t="str">
        <f>IF(LEN(telefony[[#This Row],[nr]])=7,telefony[[#This Row],[nr]],"")</f>
        <v>5543741</v>
      </c>
      <c r="N1151" t="str">
        <f>IF(LEN(telefony[[#This Row],[nr]])=8,telefony[[#This Row],[nr]],"")</f>
        <v/>
      </c>
      <c r="V1151" s="22" t="s">
        <v>221</v>
      </c>
      <c r="W1151" s="9">
        <v>0</v>
      </c>
    </row>
    <row r="1152" spans="1:23" x14ac:dyDescent="0.3">
      <c r="A1152" s="9" t="s">
        <v>987</v>
      </c>
      <c r="B1152" s="1">
        <v>42934</v>
      </c>
      <c r="C1152" s="2">
        <v>0.43025462962962963</v>
      </c>
      <c r="D1152" s="2">
        <v>0.43677083333333333</v>
      </c>
      <c r="E1152">
        <f>DAY(telefony[[#This Row],[data]])</f>
        <v>18</v>
      </c>
      <c r="F1152">
        <f>IF(LEN(telefony[[#This Row],[nr]])=8,1,0)</f>
        <v>0</v>
      </c>
      <c r="G1152">
        <f>IF(LEN(telefony[[#This Row],[nr]])=7,1,0)</f>
        <v>1</v>
      </c>
      <c r="H1152" s="9">
        <f>IF(LEN(telefony[[#This Row],[nr]])&gt;=10,1,0)</f>
        <v>0</v>
      </c>
      <c r="I1152" s="9" t="s">
        <v>273</v>
      </c>
      <c r="J1152">
        <f>COUNTIF(telefony[nr],I1152)</f>
        <v>1</v>
      </c>
      <c r="M1152" t="str">
        <f>IF(LEN(telefony[[#This Row],[nr]])=7,telefony[[#This Row],[nr]],"")</f>
        <v>2590674</v>
      </c>
      <c r="N1152" t="str">
        <f>IF(LEN(telefony[[#This Row],[nr]])=8,telefony[[#This Row],[nr]],"")</f>
        <v/>
      </c>
      <c r="V1152" s="22" t="s">
        <v>573</v>
      </c>
      <c r="W1152" s="9">
        <v>0</v>
      </c>
    </row>
    <row r="1153" spans="1:23" x14ac:dyDescent="0.3">
      <c r="A1153" s="9" t="s">
        <v>455</v>
      </c>
      <c r="B1153" s="1">
        <v>42934</v>
      </c>
      <c r="C1153" s="2">
        <v>0.43420138888888887</v>
      </c>
      <c r="D1153" s="2">
        <v>0.43973379629629628</v>
      </c>
      <c r="E1153">
        <f>DAY(telefony[[#This Row],[data]])</f>
        <v>18</v>
      </c>
      <c r="F1153">
        <f>IF(LEN(telefony[[#This Row],[nr]])=8,1,0)</f>
        <v>0</v>
      </c>
      <c r="G1153">
        <f>IF(LEN(telefony[[#This Row],[nr]])=7,1,0)</f>
        <v>1</v>
      </c>
      <c r="H1153" s="9">
        <f>IF(LEN(telefony[[#This Row],[nr]])&gt;=10,1,0)</f>
        <v>0</v>
      </c>
      <c r="I1153" s="9" t="s">
        <v>1695</v>
      </c>
      <c r="J1153">
        <f>COUNTIF(telefony[nr],I1153)</f>
        <v>1</v>
      </c>
      <c r="M1153" t="str">
        <f>IF(LEN(telefony[[#This Row],[nr]])=7,telefony[[#This Row],[nr]],"")</f>
        <v>4212838</v>
      </c>
      <c r="N1153" t="str">
        <f>IF(LEN(telefony[[#This Row],[nr]])=8,telefony[[#This Row],[nr]],"")</f>
        <v/>
      </c>
      <c r="V1153" s="22" t="s">
        <v>1336</v>
      </c>
      <c r="W1153" s="9">
        <v>0</v>
      </c>
    </row>
    <row r="1154" spans="1:23" x14ac:dyDescent="0.3">
      <c r="A1154" s="9" t="s">
        <v>988</v>
      </c>
      <c r="B1154" s="1">
        <v>42934</v>
      </c>
      <c r="C1154" s="2">
        <v>0.4354513888888889</v>
      </c>
      <c r="D1154" s="2">
        <v>0.43745370370370368</v>
      </c>
      <c r="E1154">
        <f>DAY(telefony[[#This Row],[data]])</f>
        <v>18</v>
      </c>
      <c r="F1154">
        <f>IF(LEN(telefony[[#This Row],[nr]])=8,1,0)</f>
        <v>0</v>
      </c>
      <c r="G1154">
        <f>IF(LEN(telefony[[#This Row],[nr]])=7,1,0)</f>
        <v>1</v>
      </c>
      <c r="H1154" s="9">
        <f>IF(LEN(telefony[[#This Row],[nr]])&gt;=10,1,0)</f>
        <v>0</v>
      </c>
      <c r="I1154" s="9" t="s">
        <v>53</v>
      </c>
      <c r="J1154">
        <f>COUNTIF(telefony[nr],I1154)</f>
        <v>1</v>
      </c>
      <c r="M1154" t="str">
        <f>IF(LEN(telefony[[#This Row],[nr]])=7,telefony[[#This Row],[nr]],"")</f>
        <v>7836418</v>
      </c>
      <c r="N1154" t="str">
        <f>IF(LEN(telefony[[#This Row],[nr]])=8,telefony[[#This Row],[nr]],"")</f>
        <v/>
      </c>
      <c r="V1154" s="22" t="s">
        <v>1098</v>
      </c>
      <c r="W1154" s="9">
        <v>0</v>
      </c>
    </row>
    <row r="1155" spans="1:23" x14ac:dyDescent="0.3">
      <c r="A1155" s="9" t="s">
        <v>989</v>
      </c>
      <c r="B1155" s="1">
        <v>42934</v>
      </c>
      <c r="C1155" s="2">
        <v>0.43821759259259258</v>
      </c>
      <c r="D1155" s="2">
        <v>0.44969907407407406</v>
      </c>
      <c r="E1155">
        <f>DAY(telefony[[#This Row],[data]])</f>
        <v>18</v>
      </c>
      <c r="F1155">
        <f>IF(LEN(telefony[[#This Row],[nr]])=8,1,0)</f>
        <v>0</v>
      </c>
      <c r="G1155">
        <f>IF(LEN(telefony[[#This Row],[nr]])=7,1,0)</f>
        <v>1</v>
      </c>
      <c r="H1155" s="9">
        <f>IF(LEN(telefony[[#This Row],[nr]])&gt;=10,1,0)</f>
        <v>0</v>
      </c>
      <c r="I1155" s="9" t="s">
        <v>991</v>
      </c>
      <c r="J1155">
        <f>COUNTIF(telefony[nr],I1155)</f>
        <v>1</v>
      </c>
      <c r="M1155" t="str">
        <f>IF(LEN(telefony[[#This Row],[nr]])=7,telefony[[#This Row],[nr]],"")</f>
        <v>2844911</v>
      </c>
      <c r="N1155" t="str">
        <f>IF(LEN(telefony[[#This Row],[nr]])=8,telefony[[#This Row],[nr]],"")</f>
        <v/>
      </c>
      <c r="V1155" s="22" t="s">
        <v>301</v>
      </c>
      <c r="W1155" s="9">
        <v>0</v>
      </c>
    </row>
    <row r="1156" spans="1:23" x14ac:dyDescent="0.3">
      <c r="A1156" s="9" t="s">
        <v>828</v>
      </c>
      <c r="B1156" s="1">
        <v>42934</v>
      </c>
      <c r="C1156" s="2">
        <v>0.4403125</v>
      </c>
      <c r="D1156" s="2">
        <v>0.4490972222222222</v>
      </c>
      <c r="E1156">
        <f>DAY(telefony[[#This Row],[data]])</f>
        <v>18</v>
      </c>
      <c r="F1156">
        <f>IF(LEN(telefony[[#This Row],[nr]])=8,1,0)</f>
        <v>0</v>
      </c>
      <c r="G1156">
        <f>IF(LEN(telefony[[#This Row],[nr]])=7,1,0)</f>
        <v>1</v>
      </c>
      <c r="H1156" s="9">
        <f>IF(LEN(telefony[[#This Row],[nr]])&gt;=10,1,0)</f>
        <v>0</v>
      </c>
      <c r="I1156" s="9" t="s">
        <v>1803</v>
      </c>
      <c r="J1156">
        <f>COUNTIF(telefony[nr],I1156)</f>
        <v>1</v>
      </c>
      <c r="M1156" t="str">
        <f>IF(LEN(telefony[[#This Row],[nr]])=7,telefony[[#This Row],[nr]],"")</f>
        <v>2861766</v>
      </c>
      <c r="N1156" t="str">
        <f>IF(LEN(telefony[[#This Row],[nr]])=8,telefony[[#This Row],[nr]],"")</f>
        <v/>
      </c>
      <c r="V1156" s="22" t="s">
        <v>1543</v>
      </c>
      <c r="W1156" s="9">
        <v>0</v>
      </c>
    </row>
    <row r="1157" spans="1:23" x14ac:dyDescent="0.3">
      <c r="A1157" s="9" t="s">
        <v>990</v>
      </c>
      <c r="B1157" s="1">
        <v>42934</v>
      </c>
      <c r="C1157" s="2">
        <v>0.44385416666666666</v>
      </c>
      <c r="D1157" s="2">
        <v>0.45193287037037039</v>
      </c>
      <c r="E1157">
        <f>DAY(telefony[[#This Row],[data]])</f>
        <v>18</v>
      </c>
      <c r="F1157">
        <f>IF(LEN(telefony[[#This Row],[nr]])=8,1,0)</f>
        <v>0</v>
      </c>
      <c r="G1157">
        <f>IF(LEN(telefony[[#This Row],[nr]])=7,1,0)</f>
        <v>1</v>
      </c>
      <c r="H1157" s="9">
        <f>IF(LEN(telefony[[#This Row],[nr]])&gt;=10,1,0)</f>
        <v>0</v>
      </c>
      <c r="I1157" s="9" t="s">
        <v>1604</v>
      </c>
      <c r="J1157">
        <f>COUNTIF(telefony[nr],I1157)</f>
        <v>1</v>
      </c>
      <c r="M1157" t="str">
        <f>IF(LEN(telefony[[#This Row],[nr]])=7,telefony[[#This Row],[nr]],"")</f>
        <v>9655946</v>
      </c>
      <c r="N1157" t="str">
        <f>IF(LEN(telefony[[#This Row],[nr]])=8,telefony[[#This Row],[nr]],"")</f>
        <v/>
      </c>
      <c r="V1157" s="22" t="s">
        <v>1246</v>
      </c>
      <c r="W1157" s="9">
        <v>0</v>
      </c>
    </row>
    <row r="1158" spans="1:23" x14ac:dyDescent="0.3">
      <c r="A1158" s="9" t="s">
        <v>991</v>
      </c>
      <c r="B1158" s="1">
        <v>42934</v>
      </c>
      <c r="C1158" s="2">
        <v>0.44744212962962965</v>
      </c>
      <c r="D1158" s="2">
        <v>0.45751157407407406</v>
      </c>
      <c r="E1158">
        <f>DAY(telefony[[#This Row],[data]])</f>
        <v>18</v>
      </c>
      <c r="F1158">
        <f>IF(LEN(telefony[[#This Row],[nr]])=8,1,0)</f>
        <v>0</v>
      </c>
      <c r="G1158">
        <f>IF(LEN(telefony[[#This Row],[nr]])=7,1,0)</f>
        <v>1</v>
      </c>
      <c r="H1158" s="9">
        <f>IF(LEN(telefony[[#This Row],[nr]])&gt;=10,1,0)</f>
        <v>0</v>
      </c>
      <c r="I1158" s="9" t="s">
        <v>1411</v>
      </c>
      <c r="J1158">
        <f>COUNTIF(telefony[nr],I1158)</f>
        <v>1</v>
      </c>
      <c r="M1158" t="str">
        <f>IF(LEN(telefony[[#This Row],[nr]])=7,telefony[[#This Row],[nr]],"")</f>
        <v>6050570</v>
      </c>
      <c r="N1158" t="str">
        <f>IF(LEN(telefony[[#This Row],[nr]])=8,telefony[[#This Row],[nr]],"")</f>
        <v/>
      </c>
      <c r="V1158" s="22" t="s">
        <v>1491</v>
      </c>
      <c r="W1158" s="9">
        <v>0</v>
      </c>
    </row>
    <row r="1159" spans="1:23" x14ac:dyDescent="0.3">
      <c r="A1159" s="9" t="s">
        <v>992</v>
      </c>
      <c r="B1159" s="1">
        <v>42934</v>
      </c>
      <c r="C1159" s="2">
        <v>0.45238425925925924</v>
      </c>
      <c r="D1159" s="2">
        <v>0.45937499999999998</v>
      </c>
      <c r="E1159">
        <f>DAY(telefony[[#This Row],[data]])</f>
        <v>18</v>
      </c>
      <c r="F1159">
        <f>IF(LEN(telefony[[#This Row],[nr]])=8,1,0)</f>
        <v>0</v>
      </c>
      <c r="G1159">
        <f>IF(LEN(telefony[[#This Row],[nr]])=7,1,0)</f>
        <v>1</v>
      </c>
      <c r="H1159" s="9">
        <f>IF(LEN(telefony[[#This Row],[nr]])&gt;=10,1,0)</f>
        <v>0</v>
      </c>
      <c r="I1159" s="9" t="s">
        <v>541</v>
      </c>
      <c r="J1159">
        <f>COUNTIF(telefony[nr],I1159)</f>
        <v>1</v>
      </c>
      <c r="M1159" t="str">
        <f>IF(LEN(telefony[[#This Row],[nr]])=7,telefony[[#This Row],[nr]],"")</f>
        <v>1607422</v>
      </c>
      <c r="N1159" t="str">
        <f>IF(LEN(telefony[[#This Row],[nr]])=8,telefony[[#This Row],[nr]],"")</f>
        <v/>
      </c>
      <c r="V1159" s="22" t="s">
        <v>272</v>
      </c>
      <c r="W1159" s="9">
        <v>0</v>
      </c>
    </row>
    <row r="1160" spans="1:23" x14ac:dyDescent="0.3">
      <c r="A1160" s="9" t="s">
        <v>993</v>
      </c>
      <c r="B1160" s="1">
        <v>42934</v>
      </c>
      <c r="C1160" s="2">
        <v>0.45417824074074076</v>
      </c>
      <c r="D1160" s="2">
        <v>0.46438657407407408</v>
      </c>
      <c r="E1160">
        <f>DAY(telefony[[#This Row],[data]])</f>
        <v>18</v>
      </c>
      <c r="F1160">
        <f>IF(LEN(telefony[[#This Row],[nr]])=8,1,0)</f>
        <v>0</v>
      </c>
      <c r="G1160">
        <f>IF(LEN(telefony[[#This Row],[nr]])=7,1,0)</f>
        <v>1</v>
      </c>
      <c r="H1160" s="9">
        <f>IF(LEN(telefony[[#This Row],[nr]])&gt;=10,1,0)</f>
        <v>0</v>
      </c>
      <c r="I1160" s="9" t="s">
        <v>1230</v>
      </c>
      <c r="J1160">
        <f>COUNTIF(telefony[nr],I1160)</f>
        <v>1</v>
      </c>
      <c r="M1160" t="str">
        <f>IF(LEN(telefony[[#This Row],[nr]])=7,telefony[[#This Row],[nr]],"")</f>
        <v>1192412</v>
      </c>
      <c r="N1160" t="str">
        <f>IF(LEN(telefony[[#This Row],[nr]])=8,telefony[[#This Row],[nr]],"")</f>
        <v/>
      </c>
      <c r="V1160" s="22" t="s">
        <v>1089</v>
      </c>
      <c r="W1160" s="9">
        <v>0</v>
      </c>
    </row>
    <row r="1161" spans="1:23" x14ac:dyDescent="0.3">
      <c r="A1161" s="9" t="s">
        <v>994</v>
      </c>
      <c r="B1161" s="1">
        <v>42934</v>
      </c>
      <c r="C1161" s="2">
        <v>0.45437499999999997</v>
      </c>
      <c r="D1161" s="2">
        <v>0.45770833333333333</v>
      </c>
      <c r="E1161">
        <f>DAY(telefony[[#This Row],[data]])</f>
        <v>18</v>
      </c>
      <c r="F1161">
        <f>IF(LEN(telefony[[#This Row],[nr]])=8,1,0)</f>
        <v>0</v>
      </c>
      <c r="G1161">
        <f>IF(LEN(telefony[[#This Row],[nr]])=7,1,0)</f>
        <v>0</v>
      </c>
      <c r="H1161" s="9">
        <f>IF(LEN(telefony[[#This Row],[nr]])&gt;=10,1,0)</f>
        <v>1</v>
      </c>
      <c r="I1161" s="9" t="s">
        <v>976</v>
      </c>
      <c r="J1161">
        <f>COUNTIF(telefony[nr],I1161)</f>
        <v>1</v>
      </c>
      <c r="M1161" t="str">
        <f>IF(LEN(telefony[[#This Row],[nr]])=7,telefony[[#This Row],[nr]],"")</f>
        <v/>
      </c>
      <c r="N1161" t="str">
        <f>IF(LEN(telefony[[#This Row],[nr]])=8,telefony[[#This Row],[nr]],"")</f>
        <v/>
      </c>
      <c r="V1161" s="22" t="s">
        <v>219</v>
      </c>
      <c r="W1161" s="9">
        <v>0</v>
      </c>
    </row>
    <row r="1162" spans="1:23" x14ac:dyDescent="0.3">
      <c r="A1162" s="9" t="s">
        <v>995</v>
      </c>
      <c r="B1162" s="1">
        <v>42934</v>
      </c>
      <c r="C1162" s="2">
        <v>0.45680555555555558</v>
      </c>
      <c r="D1162" s="2">
        <v>0.4636689814814815</v>
      </c>
      <c r="E1162">
        <f>DAY(telefony[[#This Row],[data]])</f>
        <v>18</v>
      </c>
      <c r="F1162">
        <f>IF(LEN(telefony[[#This Row],[nr]])=8,1,0)</f>
        <v>0</v>
      </c>
      <c r="G1162">
        <f>IF(LEN(telefony[[#This Row],[nr]])=7,1,0)</f>
        <v>1</v>
      </c>
      <c r="H1162" s="9">
        <f>IF(LEN(telefony[[#This Row],[nr]])&gt;=10,1,0)</f>
        <v>0</v>
      </c>
      <c r="I1162" s="9" t="s">
        <v>1654</v>
      </c>
      <c r="J1162">
        <f>COUNTIF(telefony[nr],I1162)</f>
        <v>1</v>
      </c>
      <c r="M1162" t="str">
        <f>IF(LEN(telefony[[#This Row],[nr]])=7,telefony[[#This Row],[nr]],"")</f>
        <v>9808221</v>
      </c>
      <c r="N1162" t="str">
        <f>IF(LEN(telefony[[#This Row],[nr]])=8,telefony[[#This Row],[nr]],"")</f>
        <v/>
      </c>
      <c r="V1162" s="22" t="s">
        <v>308</v>
      </c>
      <c r="W1162" s="9">
        <v>0</v>
      </c>
    </row>
    <row r="1163" spans="1:23" x14ac:dyDescent="0.3">
      <c r="A1163" s="9" t="s">
        <v>996</v>
      </c>
      <c r="B1163" s="1">
        <v>42934</v>
      </c>
      <c r="C1163" s="2">
        <v>0.45947916666666666</v>
      </c>
      <c r="D1163" s="2">
        <v>0.46460648148148148</v>
      </c>
      <c r="E1163">
        <f>DAY(telefony[[#This Row],[data]])</f>
        <v>18</v>
      </c>
      <c r="F1163">
        <f>IF(LEN(telefony[[#This Row],[nr]])=8,1,0)</f>
        <v>0</v>
      </c>
      <c r="G1163">
        <f>IF(LEN(telefony[[#This Row],[nr]])=7,1,0)</f>
        <v>1</v>
      </c>
      <c r="H1163" s="9">
        <f>IF(LEN(telefony[[#This Row],[nr]])&gt;=10,1,0)</f>
        <v>0</v>
      </c>
      <c r="I1163" s="9" t="s">
        <v>89</v>
      </c>
      <c r="J1163">
        <f>COUNTIF(telefony[nr],I1163)</f>
        <v>1</v>
      </c>
      <c r="M1163" t="str">
        <f>IF(LEN(telefony[[#This Row],[nr]])=7,telefony[[#This Row],[nr]],"")</f>
        <v>8672623</v>
      </c>
      <c r="N1163" t="str">
        <f>IF(LEN(telefony[[#This Row],[nr]])=8,telefony[[#This Row],[nr]],"")</f>
        <v/>
      </c>
      <c r="V1163" s="22" t="s">
        <v>299</v>
      </c>
      <c r="W1163" s="9">
        <v>0</v>
      </c>
    </row>
    <row r="1164" spans="1:23" x14ac:dyDescent="0.3">
      <c r="A1164" s="9" t="s">
        <v>997</v>
      </c>
      <c r="B1164" s="1">
        <v>42934</v>
      </c>
      <c r="C1164" s="2">
        <v>0.46127314814814813</v>
      </c>
      <c r="D1164" s="2">
        <v>0.46726851851851853</v>
      </c>
      <c r="E1164">
        <f>DAY(telefony[[#This Row],[data]])</f>
        <v>18</v>
      </c>
      <c r="F1164">
        <f>IF(LEN(telefony[[#This Row],[nr]])=8,1,0)</f>
        <v>0</v>
      </c>
      <c r="G1164">
        <f>IF(LEN(telefony[[#This Row],[nr]])=7,1,0)</f>
        <v>1</v>
      </c>
      <c r="H1164" s="9">
        <f>IF(LEN(telefony[[#This Row],[nr]])&gt;=10,1,0)</f>
        <v>0</v>
      </c>
      <c r="I1164" s="9" t="s">
        <v>1291</v>
      </c>
      <c r="J1164">
        <f>COUNTIF(telefony[nr],I1164)</f>
        <v>1</v>
      </c>
      <c r="M1164" t="str">
        <f>IF(LEN(telefony[[#This Row],[nr]])=7,telefony[[#This Row],[nr]],"")</f>
        <v>3862016</v>
      </c>
      <c r="N1164" t="str">
        <f>IF(LEN(telefony[[#This Row],[nr]])=8,telefony[[#This Row],[nr]],"")</f>
        <v/>
      </c>
      <c r="V1164" s="22" t="s">
        <v>77</v>
      </c>
      <c r="W1164" s="9">
        <v>0</v>
      </c>
    </row>
    <row r="1165" spans="1:23" x14ac:dyDescent="0.3">
      <c r="A1165" s="9" t="s">
        <v>998</v>
      </c>
      <c r="B1165" s="1">
        <v>42934</v>
      </c>
      <c r="C1165" s="2">
        <v>0.46130787037037035</v>
      </c>
      <c r="D1165" s="2">
        <v>0.47226851851851853</v>
      </c>
      <c r="E1165">
        <f>DAY(telefony[[#This Row],[data]])</f>
        <v>18</v>
      </c>
      <c r="F1165">
        <f>IF(LEN(telefony[[#This Row],[nr]])=8,1,0)</f>
        <v>1</v>
      </c>
      <c r="G1165">
        <f>IF(LEN(telefony[[#This Row],[nr]])=7,1,0)</f>
        <v>0</v>
      </c>
      <c r="H1165" s="9">
        <f>IF(LEN(telefony[[#This Row],[nr]])&gt;=10,1,0)</f>
        <v>0</v>
      </c>
      <c r="I1165" s="9" t="s">
        <v>489</v>
      </c>
      <c r="J1165">
        <f>COUNTIF(telefony[nr],I1165)</f>
        <v>1</v>
      </c>
      <c r="M1165" t="str">
        <f>IF(LEN(telefony[[#This Row],[nr]])=7,telefony[[#This Row],[nr]],"")</f>
        <v/>
      </c>
      <c r="N1165" t="str">
        <f>IF(LEN(telefony[[#This Row],[nr]])=8,telefony[[#This Row],[nr]],"")</f>
        <v>16580449</v>
      </c>
      <c r="V1165" s="22" t="s">
        <v>548</v>
      </c>
      <c r="W1165" s="9">
        <v>0</v>
      </c>
    </row>
    <row r="1166" spans="1:23" x14ac:dyDescent="0.3">
      <c r="A1166" s="9" t="s">
        <v>723</v>
      </c>
      <c r="B1166" s="1">
        <v>42934</v>
      </c>
      <c r="C1166" s="2">
        <v>0.46574074074074073</v>
      </c>
      <c r="D1166" s="2">
        <v>0.47495370370370371</v>
      </c>
      <c r="E1166">
        <f>DAY(telefony[[#This Row],[data]])</f>
        <v>18</v>
      </c>
      <c r="F1166">
        <f>IF(LEN(telefony[[#This Row],[nr]])=8,1,0)</f>
        <v>1</v>
      </c>
      <c r="G1166">
        <f>IF(LEN(telefony[[#This Row],[nr]])=7,1,0)</f>
        <v>0</v>
      </c>
      <c r="H1166" s="9">
        <f>IF(LEN(telefony[[#This Row],[nr]])&gt;=10,1,0)</f>
        <v>0</v>
      </c>
      <c r="I1166" s="9" t="s">
        <v>1794</v>
      </c>
      <c r="J1166">
        <f>COUNTIF(telefony[nr],I1166)</f>
        <v>1</v>
      </c>
      <c r="M1166" t="str">
        <f>IF(LEN(telefony[[#This Row],[nr]])=7,telefony[[#This Row],[nr]],"")</f>
        <v/>
      </c>
      <c r="N1166" t="str">
        <f>IF(LEN(telefony[[#This Row],[nr]])=8,telefony[[#This Row],[nr]],"")</f>
        <v>67064385</v>
      </c>
      <c r="V1166" s="22" t="s">
        <v>239</v>
      </c>
      <c r="W1166" s="9">
        <v>0</v>
      </c>
    </row>
    <row r="1167" spans="1:23" x14ac:dyDescent="0.3">
      <c r="A1167" s="9" t="s">
        <v>999</v>
      </c>
      <c r="B1167" s="1">
        <v>42934</v>
      </c>
      <c r="C1167" s="2">
        <v>0.46872685185185187</v>
      </c>
      <c r="D1167" s="2">
        <v>0.47244212962962961</v>
      </c>
      <c r="E1167">
        <f>DAY(telefony[[#This Row],[data]])</f>
        <v>18</v>
      </c>
      <c r="F1167">
        <f>IF(LEN(telefony[[#This Row],[nr]])=8,1,0)</f>
        <v>0</v>
      </c>
      <c r="G1167">
        <f>IF(LEN(telefony[[#This Row],[nr]])=7,1,0)</f>
        <v>1</v>
      </c>
      <c r="H1167" s="9">
        <f>IF(LEN(telefony[[#This Row],[nr]])&gt;=10,1,0)</f>
        <v>0</v>
      </c>
      <c r="I1167" s="9" t="s">
        <v>1780</v>
      </c>
      <c r="J1167">
        <f>COUNTIF(telefony[nr],I1167)</f>
        <v>1</v>
      </c>
      <c r="M1167" t="str">
        <f>IF(LEN(telefony[[#This Row],[nr]])=7,telefony[[#This Row],[nr]],"")</f>
        <v>2078150</v>
      </c>
      <c r="N1167" t="str">
        <f>IF(LEN(telefony[[#This Row],[nr]])=8,telefony[[#This Row],[nr]],"")</f>
        <v/>
      </c>
      <c r="V1167" s="22" t="s">
        <v>210</v>
      </c>
      <c r="W1167" s="9">
        <v>0</v>
      </c>
    </row>
    <row r="1168" spans="1:23" x14ac:dyDescent="0.3">
      <c r="A1168" s="9" t="s">
        <v>446</v>
      </c>
      <c r="B1168" s="1">
        <v>42934</v>
      </c>
      <c r="C1168" s="2">
        <v>0.47074074074074074</v>
      </c>
      <c r="D1168" s="2">
        <v>0.47409722222222223</v>
      </c>
      <c r="E1168">
        <f>DAY(telefony[[#This Row],[data]])</f>
        <v>18</v>
      </c>
      <c r="F1168">
        <f>IF(LEN(telefony[[#This Row],[nr]])=8,1,0)</f>
        <v>0</v>
      </c>
      <c r="G1168">
        <f>IF(LEN(telefony[[#This Row],[nr]])=7,1,0)</f>
        <v>1</v>
      </c>
      <c r="H1168" s="9">
        <f>IF(LEN(telefony[[#This Row],[nr]])&gt;=10,1,0)</f>
        <v>0</v>
      </c>
      <c r="I1168" s="9" t="s">
        <v>857</v>
      </c>
      <c r="J1168">
        <f>COUNTIF(telefony[nr],I1168)</f>
        <v>1</v>
      </c>
      <c r="M1168" t="str">
        <f>IF(LEN(telefony[[#This Row],[nr]])=7,telefony[[#This Row],[nr]],"")</f>
        <v>5094248</v>
      </c>
      <c r="N1168" t="str">
        <f>IF(LEN(telefony[[#This Row],[nr]])=8,telefony[[#This Row],[nr]],"")</f>
        <v/>
      </c>
      <c r="V1168" s="22" t="s">
        <v>305</v>
      </c>
      <c r="W1168" s="9">
        <v>0</v>
      </c>
    </row>
    <row r="1169" spans="1:23" x14ac:dyDescent="0.3">
      <c r="A1169" s="9" t="s">
        <v>1000</v>
      </c>
      <c r="B1169" s="1">
        <v>42934</v>
      </c>
      <c r="C1169" s="2">
        <v>0.47208333333333335</v>
      </c>
      <c r="D1169" s="2">
        <v>0.48284722222222221</v>
      </c>
      <c r="E1169">
        <f>DAY(telefony[[#This Row],[data]])</f>
        <v>18</v>
      </c>
      <c r="F1169">
        <f>IF(LEN(telefony[[#This Row],[nr]])=8,1,0)</f>
        <v>0</v>
      </c>
      <c r="G1169">
        <f>IF(LEN(telefony[[#This Row],[nr]])=7,1,0)</f>
        <v>1</v>
      </c>
      <c r="H1169" s="9">
        <f>IF(LEN(telefony[[#This Row],[nr]])&gt;=10,1,0)</f>
        <v>0</v>
      </c>
      <c r="I1169" s="9" t="s">
        <v>1682</v>
      </c>
      <c r="J1169">
        <f>COUNTIF(telefony[nr],I1169)</f>
        <v>1</v>
      </c>
      <c r="M1169" t="str">
        <f>IF(LEN(telefony[[#This Row],[nr]])=7,telefony[[#This Row],[nr]],"")</f>
        <v>2584185</v>
      </c>
      <c r="N1169" t="str">
        <f>IF(LEN(telefony[[#This Row],[nr]])=8,telefony[[#This Row],[nr]],"")</f>
        <v/>
      </c>
      <c r="V1169" s="22" t="s">
        <v>187</v>
      </c>
      <c r="W1169" s="9">
        <v>0</v>
      </c>
    </row>
    <row r="1170" spans="1:23" x14ac:dyDescent="0.3">
      <c r="A1170" s="9" t="s">
        <v>1001</v>
      </c>
      <c r="B1170" s="1">
        <v>42934</v>
      </c>
      <c r="C1170" s="2">
        <v>0.47394675925925928</v>
      </c>
      <c r="D1170" s="2">
        <v>0.48170138888888892</v>
      </c>
      <c r="E1170">
        <f>DAY(telefony[[#This Row],[data]])</f>
        <v>18</v>
      </c>
      <c r="F1170">
        <f>IF(LEN(telefony[[#This Row],[nr]])=8,1,0)</f>
        <v>0</v>
      </c>
      <c r="G1170">
        <f>IF(LEN(telefony[[#This Row],[nr]])=7,1,0)</f>
        <v>0</v>
      </c>
      <c r="H1170" s="9">
        <f>IF(LEN(telefony[[#This Row],[nr]])&gt;=10,1,0)</f>
        <v>1</v>
      </c>
      <c r="I1170" s="9" t="s">
        <v>749</v>
      </c>
      <c r="J1170">
        <f>COUNTIF(telefony[nr],I1170)</f>
        <v>1</v>
      </c>
      <c r="M1170" t="str">
        <f>IF(LEN(telefony[[#This Row],[nr]])=7,telefony[[#This Row],[nr]],"")</f>
        <v/>
      </c>
      <c r="N1170" t="str">
        <f>IF(LEN(telefony[[#This Row],[nr]])=8,telefony[[#This Row],[nr]],"")</f>
        <v/>
      </c>
      <c r="V1170" s="22" t="s">
        <v>1808</v>
      </c>
      <c r="W1170" s="9">
        <v>0</v>
      </c>
    </row>
    <row r="1171" spans="1:23" x14ac:dyDescent="0.3">
      <c r="A1171" s="9" t="s">
        <v>1002</v>
      </c>
      <c r="B1171" s="1">
        <v>42934</v>
      </c>
      <c r="C1171" s="2">
        <v>0.4750462962962963</v>
      </c>
      <c r="D1171" s="2">
        <v>0.47592592592592592</v>
      </c>
      <c r="E1171">
        <f>DAY(telefony[[#This Row],[data]])</f>
        <v>18</v>
      </c>
      <c r="F1171">
        <f>IF(LEN(telefony[[#This Row],[nr]])=8,1,0)</f>
        <v>0</v>
      </c>
      <c r="G1171">
        <f>IF(LEN(telefony[[#This Row],[nr]])=7,1,0)</f>
        <v>1</v>
      </c>
      <c r="H1171" s="9">
        <f>IF(LEN(telefony[[#This Row],[nr]])&gt;=10,1,0)</f>
        <v>0</v>
      </c>
      <c r="I1171" s="9" t="s">
        <v>1465</v>
      </c>
      <c r="J1171">
        <f>COUNTIF(telefony[nr],I1171)</f>
        <v>1</v>
      </c>
      <c r="M1171" t="str">
        <f>IF(LEN(telefony[[#This Row],[nr]])=7,telefony[[#This Row],[nr]],"")</f>
        <v>4535172</v>
      </c>
      <c r="N1171" t="str">
        <f>IF(LEN(telefony[[#This Row],[nr]])=8,telefony[[#This Row],[nr]],"")</f>
        <v/>
      </c>
      <c r="V1171" s="22" t="s">
        <v>723</v>
      </c>
      <c r="W1171" s="9">
        <v>0</v>
      </c>
    </row>
    <row r="1172" spans="1:23" x14ac:dyDescent="0.3">
      <c r="A1172" s="9" t="s">
        <v>1003</v>
      </c>
      <c r="B1172" s="1">
        <v>42934</v>
      </c>
      <c r="C1172" s="2">
        <v>0.47505787037037039</v>
      </c>
      <c r="D1172" s="2">
        <v>0.48318287037037039</v>
      </c>
      <c r="E1172">
        <f>DAY(telefony[[#This Row],[data]])</f>
        <v>18</v>
      </c>
      <c r="F1172">
        <f>IF(LEN(telefony[[#This Row],[nr]])=8,1,0)</f>
        <v>0</v>
      </c>
      <c r="G1172">
        <f>IF(LEN(telefony[[#This Row],[nr]])=7,1,0)</f>
        <v>1</v>
      </c>
      <c r="H1172" s="9">
        <f>IF(LEN(telefony[[#This Row],[nr]])&gt;=10,1,0)</f>
        <v>0</v>
      </c>
      <c r="I1172" s="9" t="s">
        <v>899</v>
      </c>
      <c r="J1172">
        <f>COUNTIF(telefony[nr],I1172)</f>
        <v>1</v>
      </c>
      <c r="M1172" t="str">
        <f>IF(LEN(telefony[[#This Row],[nr]])=7,telefony[[#This Row],[nr]],"")</f>
        <v>8723323</v>
      </c>
      <c r="N1172" t="str">
        <f>IF(LEN(telefony[[#This Row],[nr]])=8,telefony[[#This Row],[nr]],"")</f>
        <v/>
      </c>
      <c r="V1172" s="22" t="s">
        <v>510</v>
      </c>
      <c r="W1172" s="9">
        <v>0</v>
      </c>
    </row>
    <row r="1173" spans="1:23" x14ac:dyDescent="0.3">
      <c r="A1173" s="9" t="s">
        <v>1004</v>
      </c>
      <c r="B1173" s="1">
        <v>42934</v>
      </c>
      <c r="C1173" s="2">
        <v>0.47949074074074072</v>
      </c>
      <c r="D1173" s="2">
        <v>0.48335648148148147</v>
      </c>
      <c r="E1173">
        <f>DAY(telefony[[#This Row],[data]])</f>
        <v>18</v>
      </c>
      <c r="F1173">
        <f>IF(LEN(telefony[[#This Row],[nr]])=8,1,0)</f>
        <v>1</v>
      </c>
      <c r="G1173">
        <f>IF(LEN(telefony[[#This Row],[nr]])=7,1,0)</f>
        <v>0</v>
      </c>
      <c r="H1173" s="9">
        <f>IF(LEN(telefony[[#This Row],[nr]])&gt;=10,1,0)</f>
        <v>0</v>
      </c>
      <c r="I1173" s="9" t="s">
        <v>712</v>
      </c>
      <c r="J1173">
        <f>COUNTIF(telefony[nr],I1173)</f>
        <v>1</v>
      </c>
      <c r="M1173" t="str">
        <f>IF(LEN(telefony[[#This Row],[nr]])=7,telefony[[#This Row],[nr]],"")</f>
        <v/>
      </c>
      <c r="N1173" t="str">
        <f>IF(LEN(telefony[[#This Row],[nr]])=8,telefony[[#This Row],[nr]],"")</f>
        <v>76845076</v>
      </c>
      <c r="V1173" s="22" t="s">
        <v>237</v>
      </c>
      <c r="W1173" s="9">
        <v>0</v>
      </c>
    </row>
    <row r="1174" spans="1:23" x14ac:dyDescent="0.3">
      <c r="A1174" s="9" t="s">
        <v>1005</v>
      </c>
      <c r="B1174" s="1">
        <v>42934</v>
      </c>
      <c r="C1174" s="2">
        <v>0.48378472222222224</v>
      </c>
      <c r="D1174" s="2">
        <v>0.48681712962962964</v>
      </c>
      <c r="E1174">
        <f>DAY(telefony[[#This Row],[data]])</f>
        <v>18</v>
      </c>
      <c r="F1174">
        <f>IF(LEN(telefony[[#This Row],[nr]])=8,1,0)</f>
        <v>1</v>
      </c>
      <c r="G1174">
        <f>IF(LEN(telefony[[#This Row],[nr]])=7,1,0)</f>
        <v>0</v>
      </c>
      <c r="H1174" s="9">
        <f>IF(LEN(telefony[[#This Row],[nr]])&gt;=10,1,0)</f>
        <v>0</v>
      </c>
      <c r="I1174" s="9" t="s">
        <v>283</v>
      </c>
      <c r="J1174">
        <f>COUNTIF(telefony[nr],I1174)</f>
        <v>1</v>
      </c>
      <c r="M1174" t="str">
        <f>IF(LEN(telefony[[#This Row],[nr]])=7,telefony[[#This Row],[nr]],"")</f>
        <v/>
      </c>
      <c r="N1174" t="str">
        <f>IF(LEN(telefony[[#This Row],[nr]])=8,telefony[[#This Row],[nr]],"")</f>
        <v>12063341</v>
      </c>
      <c r="V1174" s="22" t="s">
        <v>1812</v>
      </c>
      <c r="W1174" s="9">
        <v>0</v>
      </c>
    </row>
    <row r="1175" spans="1:23" x14ac:dyDescent="0.3">
      <c r="A1175" s="9" t="s">
        <v>1006</v>
      </c>
      <c r="B1175" s="1">
        <v>42934</v>
      </c>
      <c r="C1175" s="2">
        <v>0.48379629629629628</v>
      </c>
      <c r="D1175" s="2">
        <v>0.49018518518518517</v>
      </c>
      <c r="E1175">
        <f>DAY(telefony[[#This Row],[data]])</f>
        <v>18</v>
      </c>
      <c r="F1175">
        <f>IF(LEN(telefony[[#This Row],[nr]])=8,1,0)</f>
        <v>0</v>
      </c>
      <c r="G1175">
        <f>IF(LEN(telefony[[#This Row],[nr]])=7,1,0)</f>
        <v>1</v>
      </c>
      <c r="H1175" s="9">
        <f>IF(LEN(telefony[[#This Row],[nr]])&gt;=10,1,0)</f>
        <v>0</v>
      </c>
      <c r="I1175" s="9" t="s">
        <v>695</v>
      </c>
      <c r="J1175">
        <f>COUNTIF(telefony[nr],I1175)</f>
        <v>1</v>
      </c>
      <c r="M1175" t="str">
        <f>IF(LEN(telefony[[#This Row],[nr]])=7,telefony[[#This Row],[nr]],"")</f>
        <v>9866204</v>
      </c>
      <c r="N1175" t="str">
        <f>IF(LEN(telefony[[#This Row],[nr]])=8,telefony[[#This Row],[nr]],"")</f>
        <v/>
      </c>
      <c r="V1175" s="22" t="s">
        <v>1478</v>
      </c>
      <c r="W1175" s="9">
        <v>0</v>
      </c>
    </row>
    <row r="1176" spans="1:23" x14ac:dyDescent="0.3">
      <c r="A1176" s="9" t="s">
        <v>1007</v>
      </c>
      <c r="B1176" s="1">
        <v>42934</v>
      </c>
      <c r="C1176" s="2">
        <v>0.48715277777777777</v>
      </c>
      <c r="D1176" s="2">
        <v>0.49586805555555558</v>
      </c>
      <c r="E1176">
        <f>DAY(telefony[[#This Row],[data]])</f>
        <v>18</v>
      </c>
      <c r="F1176">
        <f>IF(LEN(telefony[[#This Row],[nr]])=8,1,0)</f>
        <v>0</v>
      </c>
      <c r="G1176">
        <f>IF(LEN(telefony[[#This Row],[nr]])=7,1,0)</f>
        <v>1</v>
      </c>
      <c r="H1176" s="9">
        <f>IF(LEN(telefony[[#This Row],[nr]])&gt;=10,1,0)</f>
        <v>0</v>
      </c>
      <c r="I1176" s="9" t="s">
        <v>79</v>
      </c>
      <c r="J1176">
        <f>COUNTIF(telefony[nr],I1176)</f>
        <v>1</v>
      </c>
      <c r="M1176" t="str">
        <f>IF(LEN(telefony[[#This Row],[nr]])=7,telefony[[#This Row],[nr]],"")</f>
        <v>9364912</v>
      </c>
      <c r="N1176" t="str">
        <f>IF(LEN(telefony[[#This Row],[nr]])=8,telefony[[#This Row],[nr]],"")</f>
        <v/>
      </c>
      <c r="V1176" s="22" t="s">
        <v>145</v>
      </c>
      <c r="W1176" s="9">
        <v>0</v>
      </c>
    </row>
    <row r="1177" spans="1:23" x14ac:dyDescent="0.3">
      <c r="A1177" s="9" t="s">
        <v>1008</v>
      </c>
      <c r="B1177" s="1">
        <v>42934</v>
      </c>
      <c r="C1177" s="2">
        <v>0.48723379629629632</v>
      </c>
      <c r="D1177" s="2">
        <v>0.4914351851851852</v>
      </c>
      <c r="E1177">
        <f>DAY(telefony[[#This Row],[data]])</f>
        <v>18</v>
      </c>
      <c r="F1177">
        <f>IF(LEN(telefony[[#This Row],[nr]])=8,1,0)</f>
        <v>0</v>
      </c>
      <c r="G1177">
        <f>IF(LEN(telefony[[#This Row],[nr]])=7,1,0)</f>
        <v>1</v>
      </c>
      <c r="H1177" s="9">
        <f>IF(LEN(telefony[[#This Row],[nr]])&gt;=10,1,0)</f>
        <v>0</v>
      </c>
      <c r="I1177" s="9" t="s">
        <v>766</v>
      </c>
      <c r="J1177">
        <f>COUNTIF(telefony[nr],I1177)</f>
        <v>1</v>
      </c>
      <c r="M1177" t="str">
        <f>IF(LEN(telefony[[#This Row],[nr]])=7,telefony[[#This Row],[nr]],"")</f>
        <v>9975977</v>
      </c>
      <c r="N1177" t="str">
        <f>IF(LEN(telefony[[#This Row],[nr]])=8,telefony[[#This Row],[nr]],"")</f>
        <v/>
      </c>
      <c r="V1177" s="22" t="s">
        <v>1150</v>
      </c>
      <c r="W1177" s="9">
        <v>0</v>
      </c>
    </row>
    <row r="1178" spans="1:23" x14ac:dyDescent="0.3">
      <c r="A1178" s="9" t="s">
        <v>1009</v>
      </c>
      <c r="B1178" s="1">
        <v>42934</v>
      </c>
      <c r="C1178" s="2">
        <v>0.48899305555555556</v>
      </c>
      <c r="D1178" s="2">
        <v>0.49456018518518519</v>
      </c>
      <c r="E1178">
        <f>DAY(telefony[[#This Row],[data]])</f>
        <v>18</v>
      </c>
      <c r="F1178">
        <f>IF(LEN(telefony[[#This Row],[nr]])=8,1,0)</f>
        <v>0</v>
      </c>
      <c r="G1178">
        <f>IF(LEN(telefony[[#This Row],[nr]])=7,1,0)</f>
        <v>1</v>
      </c>
      <c r="H1178" s="9">
        <f>IF(LEN(telefony[[#This Row],[nr]])&gt;=10,1,0)</f>
        <v>0</v>
      </c>
      <c r="I1178" s="9" t="s">
        <v>1487</v>
      </c>
      <c r="J1178">
        <f>COUNTIF(telefony[nr],I1178)</f>
        <v>1</v>
      </c>
      <c r="M1178" t="str">
        <f>IF(LEN(telefony[[#This Row],[nr]])=7,telefony[[#This Row],[nr]],"")</f>
        <v>8802222</v>
      </c>
      <c r="N1178" t="str">
        <f>IF(LEN(telefony[[#This Row],[nr]])=8,telefony[[#This Row],[nr]],"")</f>
        <v/>
      </c>
      <c r="V1178" s="22" t="s">
        <v>863</v>
      </c>
      <c r="W1178" s="9">
        <v>0</v>
      </c>
    </row>
    <row r="1179" spans="1:23" x14ac:dyDescent="0.3">
      <c r="A1179" s="9" t="s">
        <v>1010</v>
      </c>
      <c r="B1179" s="1">
        <v>42934</v>
      </c>
      <c r="C1179" s="2">
        <v>0.49277777777777776</v>
      </c>
      <c r="D1179" s="2">
        <v>0.49600694444444443</v>
      </c>
      <c r="E1179">
        <f>DAY(telefony[[#This Row],[data]])</f>
        <v>18</v>
      </c>
      <c r="F1179">
        <f>IF(LEN(telefony[[#This Row],[nr]])=8,1,0)</f>
        <v>0</v>
      </c>
      <c r="G1179">
        <f>IF(LEN(telefony[[#This Row],[nr]])=7,1,0)</f>
        <v>1</v>
      </c>
      <c r="H1179" s="9">
        <f>IF(LEN(telefony[[#This Row],[nr]])&gt;=10,1,0)</f>
        <v>0</v>
      </c>
      <c r="I1179" s="9" t="s">
        <v>607</v>
      </c>
      <c r="J1179">
        <f>COUNTIF(telefony[nr],I1179)</f>
        <v>1</v>
      </c>
      <c r="M1179" t="str">
        <f>IF(LEN(telefony[[#This Row],[nr]])=7,telefony[[#This Row],[nr]],"")</f>
        <v>1552877</v>
      </c>
      <c r="N1179" t="str">
        <f>IF(LEN(telefony[[#This Row],[nr]])=8,telefony[[#This Row],[nr]],"")</f>
        <v/>
      </c>
      <c r="V1179" s="22" t="s">
        <v>131</v>
      </c>
      <c r="W1179" s="9">
        <v>0</v>
      </c>
    </row>
    <row r="1180" spans="1:23" x14ac:dyDescent="0.3">
      <c r="A1180" s="9" t="s">
        <v>1011</v>
      </c>
      <c r="B1180" s="1">
        <v>42934</v>
      </c>
      <c r="C1180" s="2">
        <v>0.49465277777777777</v>
      </c>
      <c r="D1180" s="2">
        <v>0.49899305555555556</v>
      </c>
      <c r="E1180">
        <f>DAY(telefony[[#This Row],[data]])</f>
        <v>18</v>
      </c>
      <c r="F1180">
        <f>IF(LEN(telefony[[#This Row],[nr]])=8,1,0)</f>
        <v>0</v>
      </c>
      <c r="G1180">
        <f>IF(LEN(telefony[[#This Row],[nr]])=7,1,0)</f>
        <v>0</v>
      </c>
      <c r="H1180" s="9">
        <f>IF(LEN(telefony[[#This Row],[nr]])&gt;=10,1,0)</f>
        <v>1</v>
      </c>
      <c r="I1180" s="9" t="s">
        <v>1107</v>
      </c>
      <c r="J1180">
        <f>COUNTIF(telefony[nr],I1180)</f>
        <v>1</v>
      </c>
      <c r="M1180" t="str">
        <f>IF(LEN(telefony[[#This Row],[nr]])=7,telefony[[#This Row],[nr]],"")</f>
        <v/>
      </c>
      <c r="N1180" t="str">
        <f>IF(LEN(telefony[[#This Row],[nr]])=8,telefony[[#This Row],[nr]],"")</f>
        <v/>
      </c>
      <c r="V1180" s="22" t="s">
        <v>927</v>
      </c>
      <c r="W1180" s="9">
        <v>0</v>
      </c>
    </row>
    <row r="1181" spans="1:23" x14ac:dyDescent="0.3">
      <c r="A1181" s="9" t="s">
        <v>1012</v>
      </c>
      <c r="B1181" s="1">
        <v>42934</v>
      </c>
      <c r="C1181" s="2">
        <v>0.49968750000000001</v>
      </c>
      <c r="D1181" s="2">
        <v>0.50692129629629634</v>
      </c>
      <c r="E1181">
        <f>DAY(telefony[[#This Row],[data]])</f>
        <v>18</v>
      </c>
      <c r="F1181">
        <f>IF(LEN(telefony[[#This Row],[nr]])=8,1,0)</f>
        <v>1</v>
      </c>
      <c r="G1181">
        <f>IF(LEN(telefony[[#This Row],[nr]])=7,1,0)</f>
        <v>0</v>
      </c>
      <c r="H1181" s="9">
        <f>IF(LEN(telefony[[#This Row],[nr]])&gt;=10,1,0)</f>
        <v>0</v>
      </c>
      <c r="I1181" s="9" t="s">
        <v>1633</v>
      </c>
      <c r="J1181">
        <f>COUNTIF(telefony[nr],I1181)</f>
        <v>1</v>
      </c>
      <c r="M1181" t="str">
        <f>IF(LEN(telefony[[#This Row],[nr]])=7,telefony[[#This Row],[nr]],"")</f>
        <v/>
      </c>
      <c r="N1181" t="str">
        <f>IF(LEN(telefony[[#This Row],[nr]])=8,telefony[[#This Row],[nr]],"")</f>
        <v>68647777</v>
      </c>
      <c r="V1181" s="22" t="s">
        <v>806</v>
      </c>
      <c r="W1181" s="9">
        <v>0</v>
      </c>
    </row>
    <row r="1182" spans="1:23" x14ac:dyDescent="0.3">
      <c r="A1182" s="9" t="s">
        <v>1013</v>
      </c>
      <c r="B1182" s="1">
        <v>42934</v>
      </c>
      <c r="C1182" s="2">
        <v>0.50384259259259256</v>
      </c>
      <c r="D1182" s="2">
        <v>0.50868055555555558</v>
      </c>
      <c r="E1182">
        <f>DAY(telefony[[#This Row],[data]])</f>
        <v>18</v>
      </c>
      <c r="F1182">
        <f>IF(LEN(telefony[[#This Row],[nr]])=8,1,0)</f>
        <v>0</v>
      </c>
      <c r="G1182">
        <f>IF(LEN(telefony[[#This Row],[nr]])=7,1,0)</f>
        <v>1</v>
      </c>
      <c r="H1182" s="9">
        <f>IF(LEN(telefony[[#This Row],[nr]])&gt;=10,1,0)</f>
        <v>0</v>
      </c>
      <c r="I1182" s="9" t="s">
        <v>1553</v>
      </c>
      <c r="J1182">
        <f>COUNTIF(telefony[nr],I1182)</f>
        <v>1</v>
      </c>
      <c r="M1182" t="str">
        <f>IF(LEN(telefony[[#This Row],[nr]])=7,telefony[[#This Row],[nr]],"")</f>
        <v>3360951</v>
      </c>
      <c r="N1182" t="str">
        <f>IF(LEN(telefony[[#This Row],[nr]])=8,telefony[[#This Row],[nr]],"")</f>
        <v/>
      </c>
      <c r="V1182" s="22" t="s">
        <v>433</v>
      </c>
      <c r="W1182" s="9">
        <v>0</v>
      </c>
    </row>
    <row r="1183" spans="1:23" x14ac:dyDescent="0.3">
      <c r="A1183" s="9" t="s">
        <v>1014</v>
      </c>
      <c r="B1183" s="1">
        <v>42934</v>
      </c>
      <c r="C1183" s="2">
        <v>0.50648148148148153</v>
      </c>
      <c r="D1183" s="2">
        <v>0.51042824074074078</v>
      </c>
      <c r="E1183">
        <f>DAY(telefony[[#This Row],[data]])</f>
        <v>18</v>
      </c>
      <c r="F1183">
        <f>IF(LEN(telefony[[#This Row],[nr]])=8,1,0)</f>
        <v>0</v>
      </c>
      <c r="G1183">
        <f>IF(LEN(telefony[[#This Row],[nr]])=7,1,0)</f>
        <v>0</v>
      </c>
      <c r="H1183" s="9">
        <f>IF(LEN(telefony[[#This Row],[nr]])&gt;=10,1,0)</f>
        <v>1</v>
      </c>
      <c r="I1183" s="9" t="s">
        <v>1618</v>
      </c>
      <c r="J1183">
        <f>COUNTIF(telefony[nr],I1183)</f>
        <v>1</v>
      </c>
      <c r="M1183" t="str">
        <f>IF(LEN(telefony[[#This Row],[nr]])=7,telefony[[#This Row],[nr]],"")</f>
        <v/>
      </c>
      <c r="N1183" t="str">
        <f>IF(LEN(telefony[[#This Row],[nr]])=8,telefony[[#This Row],[nr]],"")</f>
        <v/>
      </c>
      <c r="V1183" s="22" t="s">
        <v>708</v>
      </c>
      <c r="W1183" s="9">
        <v>0</v>
      </c>
    </row>
    <row r="1184" spans="1:23" x14ac:dyDescent="0.3">
      <c r="A1184" s="9" t="s">
        <v>1015</v>
      </c>
      <c r="B1184" s="1">
        <v>42934</v>
      </c>
      <c r="C1184" s="2">
        <v>0.50979166666666664</v>
      </c>
      <c r="D1184" s="2">
        <v>0.51483796296296291</v>
      </c>
      <c r="E1184">
        <f>DAY(telefony[[#This Row],[data]])</f>
        <v>18</v>
      </c>
      <c r="F1184">
        <f>IF(LEN(telefony[[#This Row],[nr]])=8,1,0)</f>
        <v>0</v>
      </c>
      <c r="G1184">
        <f>IF(LEN(telefony[[#This Row],[nr]])=7,1,0)</f>
        <v>1</v>
      </c>
      <c r="H1184" s="9">
        <f>IF(LEN(telefony[[#This Row],[nr]])&gt;=10,1,0)</f>
        <v>0</v>
      </c>
      <c r="I1184" s="9" t="s">
        <v>1720</v>
      </c>
      <c r="J1184">
        <f>COUNTIF(telefony[nr],I1184)</f>
        <v>1</v>
      </c>
      <c r="M1184" t="str">
        <f>IF(LEN(telefony[[#This Row],[nr]])=7,telefony[[#This Row],[nr]],"")</f>
        <v>9647309</v>
      </c>
      <c r="N1184" t="str">
        <f>IF(LEN(telefony[[#This Row],[nr]])=8,telefony[[#This Row],[nr]],"")</f>
        <v/>
      </c>
      <c r="V1184" s="22" t="s">
        <v>226</v>
      </c>
      <c r="W1184" s="9">
        <v>0</v>
      </c>
    </row>
    <row r="1185" spans="1:23" x14ac:dyDescent="0.3">
      <c r="A1185" s="9" t="s">
        <v>1016</v>
      </c>
      <c r="B1185" s="1">
        <v>42934</v>
      </c>
      <c r="C1185" s="2">
        <v>0.51164351851851853</v>
      </c>
      <c r="D1185" s="2">
        <v>0.51975694444444442</v>
      </c>
      <c r="E1185">
        <f>DAY(telefony[[#This Row],[data]])</f>
        <v>18</v>
      </c>
      <c r="F1185">
        <f>IF(LEN(telefony[[#This Row],[nr]])=8,1,0)</f>
        <v>0</v>
      </c>
      <c r="G1185">
        <f>IF(LEN(telefony[[#This Row],[nr]])=7,1,0)</f>
        <v>1</v>
      </c>
      <c r="H1185" s="9">
        <f>IF(LEN(telefony[[#This Row],[nr]])&gt;=10,1,0)</f>
        <v>0</v>
      </c>
      <c r="I1185" s="9" t="s">
        <v>572</v>
      </c>
      <c r="J1185">
        <f>COUNTIF(telefony[nr],I1185)</f>
        <v>1</v>
      </c>
      <c r="M1185" t="str">
        <f>IF(LEN(telefony[[#This Row],[nr]])=7,telefony[[#This Row],[nr]],"")</f>
        <v>6024447</v>
      </c>
      <c r="N1185" t="str">
        <f>IF(LEN(telefony[[#This Row],[nr]])=8,telefony[[#This Row],[nr]],"")</f>
        <v/>
      </c>
      <c r="V1185" s="22" t="s">
        <v>1048</v>
      </c>
      <c r="W1185" s="9">
        <v>0</v>
      </c>
    </row>
    <row r="1186" spans="1:23" x14ac:dyDescent="0.3">
      <c r="A1186" s="9" t="s">
        <v>1017</v>
      </c>
      <c r="B1186" s="1">
        <v>42934</v>
      </c>
      <c r="C1186" s="2">
        <v>0.5161458333333333</v>
      </c>
      <c r="D1186" s="2">
        <v>0.5222106481481481</v>
      </c>
      <c r="E1186">
        <f>DAY(telefony[[#This Row],[data]])</f>
        <v>18</v>
      </c>
      <c r="F1186">
        <f>IF(LEN(telefony[[#This Row],[nr]])=8,1,0)</f>
        <v>1</v>
      </c>
      <c r="G1186">
        <f>IF(LEN(telefony[[#This Row],[nr]])=7,1,0)</f>
        <v>0</v>
      </c>
      <c r="H1186" s="9">
        <f>IF(LEN(telefony[[#This Row],[nr]])&gt;=10,1,0)</f>
        <v>0</v>
      </c>
      <c r="I1186" s="9" t="s">
        <v>526</v>
      </c>
      <c r="J1186">
        <f>COUNTIF(telefony[nr],I1186)</f>
        <v>1</v>
      </c>
      <c r="M1186" t="str">
        <f>IF(LEN(telefony[[#This Row],[nr]])=7,telefony[[#This Row],[nr]],"")</f>
        <v/>
      </c>
      <c r="N1186" t="str">
        <f>IF(LEN(telefony[[#This Row],[nr]])=8,telefony[[#This Row],[nr]],"")</f>
        <v>12919749</v>
      </c>
      <c r="V1186" s="22" t="s">
        <v>694</v>
      </c>
      <c r="W1186" s="9">
        <v>0</v>
      </c>
    </row>
    <row r="1187" spans="1:23" x14ac:dyDescent="0.3">
      <c r="A1187" s="9" t="s">
        <v>1018</v>
      </c>
      <c r="B1187" s="1">
        <v>42934</v>
      </c>
      <c r="C1187" s="2">
        <v>0.51627314814814818</v>
      </c>
      <c r="D1187" s="2">
        <v>0.51844907407407403</v>
      </c>
      <c r="E1187">
        <f>DAY(telefony[[#This Row],[data]])</f>
        <v>18</v>
      </c>
      <c r="F1187">
        <f>IF(LEN(telefony[[#This Row],[nr]])=8,1,0)</f>
        <v>0</v>
      </c>
      <c r="G1187">
        <f>IF(LEN(telefony[[#This Row],[nr]])=7,1,0)</f>
        <v>1</v>
      </c>
      <c r="H1187" s="9">
        <f>IF(LEN(telefony[[#This Row],[nr]])&gt;=10,1,0)</f>
        <v>0</v>
      </c>
      <c r="I1187" s="9" t="s">
        <v>1741</v>
      </c>
      <c r="J1187">
        <f>COUNTIF(telefony[nr],I1187)</f>
        <v>1</v>
      </c>
      <c r="M1187" t="str">
        <f>IF(LEN(telefony[[#This Row],[nr]])=7,telefony[[#This Row],[nr]],"")</f>
        <v>3287315</v>
      </c>
      <c r="N1187" t="str">
        <f>IF(LEN(telefony[[#This Row],[nr]])=8,telefony[[#This Row],[nr]],"")</f>
        <v/>
      </c>
      <c r="V1187" s="22" t="s">
        <v>453</v>
      </c>
      <c r="W1187" s="9">
        <v>0</v>
      </c>
    </row>
    <row r="1188" spans="1:23" x14ac:dyDescent="0.3">
      <c r="A1188" s="9" t="s">
        <v>1019</v>
      </c>
      <c r="B1188" s="1">
        <v>42934</v>
      </c>
      <c r="C1188" s="2">
        <v>0.52061342592592597</v>
      </c>
      <c r="D1188" s="2">
        <v>0.52561342592592597</v>
      </c>
      <c r="E1188">
        <f>DAY(telefony[[#This Row],[data]])</f>
        <v>18</v>
      </c>
      <c r="F1188">
        <f>IF(LEN(telefony[[#This Row],[nr]])=8,1,0)</f>
        <v>0</v>
      </c>
      <c r="G1188">
        <f>IF(LEN(telefony[[#This Row],[nr]])=7,1,0)</f>
        <v>1</v>
      </c>
      <c r="H1188" s="9">
        <f>IF(LEN(telefony[[#This Row],[nr]])&gt;=10,1,0)</f>
        <v>0</v>
      </c>
      <c r="I1188" s="9" t="s">
        <v>1653</v>
      </c>
      <c r="J1188">
        <f>COUNTIF(telefony[nr],I1188)</f>
        <v>1</v>
      </c>
      <c r="M1188" t="str">
        <f>IF(LEN(telefony[[#This Row],[nr]])=7,telefony[[#This Row],[nr]],"")</f>
        <v>9953379</v>
      </c>
      <c r="N1188" t="str">
        <f>IF(LEN(telefony[[#This Row],[nr]])=8,telefony[[#This Row],[nr]],"")</f>
        <v/>
      </c>
      <c r="V1188" s="22" t="s">
        <v>1480</v>
      </c>
      <c r="W1188" s="9">
        <v>0</v>
      </c>
    </row>
    <row r="1189" spans="1:23" x14ac:dyDescent="0.3">
      <c r="A1189" s="9" t="s">
        <v>1020</v>
      </c>
      <c r="B1189" s="1">
        <v>42934</v>
      </c>
      <c r="C1189" s="2">
        <v>0.5259490740740741</v>
      </c>
      <c r="D1189" s="2">
        <v>0.53439814814814812</v>
      </c>
      <c r="E1189">
        <f>DAY(telefony[[#This Row],[data]])</f>
        <v>18</v>
      </c>
      <c r="F1189">
        <f>IF(LEN(telefony[[#This Row],[nr]])=8,1,0)</f>
        <v>1</v>
      </c>
      <c r="G1189">
        <f>IF(LEN(telefony[[#This Row],[nr]])=7,1,0)</f>
        <v>0</v>
      </c>
      <c r="H1189" s="9">
        <f>IF(LEN(telefony[[#This Row],[nr]])&gt;=10,1,0)</f>
        <v>0</v>
      </c>
      <c r="I1189" s="9" t="s">
        <v>594</v>
      </c>
      <c r="J1189">
        <f>COUNTIF(telefony[nr],I1189)</f>
        <v>1</v>
      </c>
      <c r="M1189" t="str">
        <f>IF(LEN(telefony[[#This Row],[nr]])=7,telefony[[#This Row],[nr]],"")</f>
        <v/>
      </c>
      <c r="N1189" t="str">
        <f>IF(LEN(telefony[[#This Row],[nr]])=8,telefony[[#This Row],[nr]],"")</f>
        <v>97558765</v>
      </c>
      <c r="V1189" s="22" t="s">
        <v>147</v>
      </c>
      <c r="W1189" s="9">
        <v>0</v>
      </c>
    </row>
    <row r="1190" spans="1:23" x14ac:dyDescent="0.3">
      <c r="A1190" s="9" t="s">
        <v>396</v>
      </c>
      <c r="B1190" s="1">
        <v>42934</v>
      </c>
      <c r="C1190" s="2">
        <v>0.53025462962962966</v>
      </c>
      <c r="D1190" s="2">
        <v>0.53217592592592589</v>
      </c>
      <c r="E1190">
        <f>DAY(telefony[[#This Row],[data]])</f>
        <v>18</v>
      </c>
      <c r="F1190">
        <f>IF(LEN(telefony[[#This Row],[nr]])=8,1,0)</f>
        <v>0</v>
      </c>
      <c r="G1190">
        <f>IF(LEN(telefony[[#This Row],[nr]])=7,1,0)</f>
        <v>1</v>
      </c>
      <c r="H1190" s="9">
        <f>IF(LEN(telefony[[#This Row],[nr]])&gt;=10,1,0)</f>
        <v>0</v>
      </c>
      <c r="I1190" s="9" t="s">
        <v>894</v>
      </c>
      <c r="J1190">
        <f>COUNTIF(telefony[nr],I1190)</f>
        <v>1</v>
      </c>
      <c r="M1190" t="str">
        <f>IF(LEN(telefony[[#This Row],[nr]])=7,telefony[[#This Row],[nr]],"")</f>
        <v>2722706</v>
      </c>
      <c r="N1190" t="str">
        <f>IF(LEN(telefony[[#This Row],[nr]])=8,telefony[[#This Row],[nr]],"")</f>
        <v/>
      </c>
      <c r="V1190" s="22" t="s">
        <v>1217</v>
      </c>
      <c r="W1190" s="9">
        <v>0</v>
      </c>
    </row>
    <row r="1191" spans="1:23" x14ac:dyDescent="0.3">
      <c r="A1191" s="9" t="s">
        <v>1021</v>
      </c>
      <c r="B1191" s="1">
        <v>42934</v>
      </c>
      <c r="C1191" s="2">
        <v>0.53412037037037041</v>
      </c>
      <c r="D1191" s="2">
        <v>0.53467592592592594</v>
      </c>
      <c r="E1191">
        <f>DAY(telefony[[#This Row],[data]])</f>
        <v>18</v>
      </c>
      <c r="F1191">
        <f>IF(LEN(telefony[[#This Row],[nr]])=8,1,0)</f>
        <v>1</v>
      </c>
      <c r="G1191">
        <f>IF(LEN(telefony[[#This Row],[nr]])=7,1,0)</f>
        <v>0</v>
      </c>
      <c r="H1191" s="9">
        <f>IF(LEN(telefony[[#This Row],[nr]])&gt;=10,1,0)</f>
        <v>0</v>
      </c>
      <c r="I1191" s="9" t="s">
        <v>577</v>
      </c>
      <c r="J1191">
        <f>COUNTIF(telefony[nr],I1191)</f>
        <v>1</v>
      </c>
      <c r="M1191" t="str">
        <f>IF(LEN(telefony[[#This Row],[nr]])=7,telefony[[#This Row],[nr]],"")</f>
        <v/>
      </c>
      <c r="N1191" t="str">
        <f>IF(LEN(telefony[[#This Row],[nr]])=8,telefony[[#This Row],[nr]],"")</f>
        <v>97876188</v>
      </c>
      <c r="V1191" s="22" t="s">
        <v>850</v>
      </c>
      <c r="W1191" s="9">
        <v>0</v>
      </c>
    </row>
    <row r="1192" spans="1:23" x14ac:dyDescent="0.3">
      <c r="A1192" s="9" t="s">
        <v>1022</v>
      </c>
      <c r="B1192" s="1">
        <v>42934</v>
      </c>
      <c r="C1192" s="2">
        <v>0.53760416666666666</v>
      </c>
      <c r="D1192" s="2">
        <v>0.546412037037037</v>
      </c>
      <c r="E1192">
        <f>DAY(telefony[[#This Row],[data]])</f>
        <v>18</v>
      </c>
      <c r="F1192">
        <f>IF(LEN(telefony[[#This Row],[nr]])=8,1,0)</f>
        <v>0</v>
      </c>
      <c r="G1192">
        <f>IF(LEN(telefony[[#This Row],[nr]])=7,1,0)</f>
        <v>1</v>
      </c>
      <c r="H1192" s="9">
        <f>IF(LEN(telefony[[#This Row],[nr]])&gt;=10,1,0)</f>
        <v>0</v>
      </c>
      <c r="I1192" s="9" t="s">
        <v>356</v>
      </c>
      <c r="J1192">
        <f>COUNTIF(telefony[nr],I1192)</f>
        <v>1</v>
      </c>
      <c r="M1192" t="str">
        <f>IF(LEN(telefony[[#This Row],[nr]])=7,telefony[[#This Row],[nr]],"")</f>
        <v>4068728</v>
      </c>
      <c r="N1192" t="str">
        <f>IF(LEN(telefony[[#This Row],[nr]])=8,telefony[[#This Row],[nr]],"")</f>
        <v/>
      </c>
      <c r="V1192" s="22" t="s">
        <v>746</v>
      </c>
      <c r="W1192" s="9">
        <v>0</v>
      </c>
    </row>
    <row r="1193" spans="1:23" x14ac:dyDescent="0.3">
      <c r="A1193" s="9" t="s">
        <v>1023</v>
      </c>
      <c r="B1193" s="1">
        <v>42934</v>
      </c>
      <c r="C1193" s="2">
        <v>0.54335648148148152</v>
      </c>
      <c r="D1193" s="2">
        <v>0.55396990740740737</v>
      </c>
      <c r="E1193">
        <f>DAY(telefony[[#This Row],[data]])</f>
        <v>18</v>
      </c>
      <c r="F1193">
        <f>IF(LEN(telefony[[#This Row],[nr]])=8,1,0)</f>
        <v>0</v>
      </c>
      <c r="G1193">
        <f>IF(LEN(telefony[[#This Row],[nr]])=7,1,0)</f>
        <v>1</v>
      </c>
      <c r="H1193" s="9">
        <f>IF(LEN(telefony[[#This Row],[nr]])&gt;=10,1,0)</f>
        <v>0</v>
      </c>
      <c r="I1193" s="9" t="s">
        <v>666</v>
      </c>
      <c r="J1193">
        <f>COUNTIF(telefony[nr],I1193)</f>
        <v>1</v>
      </c>
      <c r="M1193" t="str">
        <f>IF(LEN(telefony[[#This Row],[nr]])=7,telefony[[#This Row],[nr]],"")</f>
        <v>7624070</v>
      </c>
      <c r="N1193" t="str">
        <f>IF(LEN(telefony[[#This Row],[nr]])=8,telefony[[#This Row],[nr]],"")</f>
        <v/>
      </c>
      <c r="V1193" s="22" t="s">
        <v>1108</v>
      </c>
      <c r="W1193" s="9">
        <v>0</v>
      </c>
    </row>
    <row r="1194" spans="1:23" x14ac:dyDescent="0.3">
      <c r="A1194" s="9" t="s">
        <v>1024</v>
      </c>
      <c r="B1194" s="1">
        <v>42934</v>
      </c>
      <c r="C1194" s="2">
        <v>0.54686342592592596</v>
      </c>
      <c r="D1194" s="2">
        <v>0.54782407407407407</v>
      </c>
      <c r="E1194">
        <f>DAY(telefony[[#This Row],[data]])</f>
        <v>18</v>
      </c>
      <c r="F1194">
        <f>IF(LEN(telefony[[#This Row],[nr]])=8,1,0)</f>
        <v>0</v>
      </c>
      <c r="G1194">
        <f>IF(LEN(telefony[[#This Row],[nr]])=7,1,0)</f>
        <v>1</v>
      </c>
      <c r="H1194" s="9">
        <f>IF(LEN(telefony[[#This Row],[nr]])&gt;=10,1,0)</f>
        <v>0</v>
      </c>
      <c r="I1194" s="9" t="s">
        <v>722</v>
      </c>
      <c r="J1194">
        <f>COUNTIF(telefony[nr],I1194)</f>
        <v>1</v>
      </c>
      <c r="M1194" t="str">
        <f>IF(LEN(telefony[[#This Row],[nr]])=7,telefony[[#This Row],[nr]],"")</f>
        <v>2419247</v>
      </c>
      <c r="N1194" t="str">
        <f>IF(LEN(telefony[[#This Row],[nr]])=8,telefony[[#This Row],[nr]],"")</f>
        <v/>
      </c>
      <c r="V1194" s="22" t="s">
        <v>470</v>
      </c>
      <c r="W1194" s="9">
        <v>0</v>
      </c>
    </row>
    <row r="1195" spans="1:23" x14ac:dyDescent="0.3">
      <c r="A1195" s="9" t="s">
        <v>1025</v>
      </c>
      <c r="B1195" s="1">
        <v>42934</v>
      </c>
      <c r="C1195" s="2">
        <v>0.55008101851851854</v>
      </c>
      <c r="D1195" s="2">
        <v>0.55730324074074078</v>
      </c>
      <c r="E1195">
        <f>DAY(telefony[[#This Row],[data]])</f>
        <v>18</v>
      </c>
      <c r="F1195">
        <f>IF(LEN(telefony[[#This Row],[nr]])=8,1,0)</f>
        <v>0</v>
      </c>
      <c r="G1195">
        <f>IF(LEN(telefony[[#This Row],[nr]])=7,1,0)</f>
        <v>1</v>
      </c>
      <c r="H1195" s="9">
        <f>IF(LEN(telefony[[#This Row],[nr]])&gt;=10,1,0)</f>
        <v>0</v>
      </c>
      <c r="I1195" s="9" t="s">
        <v>684</v>
      </c>
      <c r="J1195">
        <f>COUNTIF(telefony[nr],I1195)</f>
        <v>1</v>
      </c>
      <c r="M1195" t="str">
        <f>IF(LEN(telefony[[#This Row],[nr]])=7,telefony[[#This Row],[nr]],"")</f>
        <v>5244597</v>
      </c>
      <c r="N1195" t="str">
        <f>IF(LEN(telefony[[#This Row],[nr]])=8,telefony[[#This Row],[nr]],"")</f>
        <v/>
      </c>
      <c r="V1195" s="22" t="s">
        <v>370</v>
      </c>
      <c r="W1195" s="9">
        <v>0</v>
      </c>
    </row>
    <row r="1196" spans="1:23" x14ac:dyDescent="0.3">
      <c r="A1196" s="9" t="s">
        <v>1026</v>
      </c>
      <c r="B1196" s="1">
        <v>42934</v>
      </c>
      <c r="C1196" s="2">
        <v>0.55039351851851848</v>
      </c>
      <c r="D1196" s="2">
        <v>0.5572569444444444</v>
      </c>
      <c r="E1196">
        <f>DAY(telefony[[#This Row],[data]])</f>
        <v>18</v>
      </c>
      <c r="F1196">
        <f>IF(LEN(telefony[[#This Row],[nr]])=8,1,0)</f>
        <v>0</v>
      </c>
      <c r="G1196">
        <f>IF(LEN(telefony[[#This Row],[nr]])=7,1,0)</f>
        <v>1</v>
      </c>
      <c r="H1196" s="9">
        <f>IF(LEN(telefony[[#This Row],[nr]])&gt;=10,1,0)</f>
        <v>0</v>
      </c>
      <c r="I1196" s="9" t="s">
        <v>1074</v>
      </c>
      <c r="J1196">
        <f>COUNTIF(telefony[nr],I1196)</f>
        <v>1</v>
      </c>
      <c r="M1196" t="str">
        <f>IF(LEN(telefony[[#This Row],[nr]])=7,telefony[[#This Row],[nr]],"")</f>
        <v>2005653</v>
      </c>
      <c r="N1196" t="str">
        <f>IF(LEN(telefony[[#This Row],[nr]])=8,telefony[[#This Row],[nr]],"")</f>
        <v/>
      </c>
      <c r="V1196" s="22" t="s">
        <v>919</v>
      </c>
      <c r="W1196" s="9">
        <v>0</v>
      </c>
    </row>
    <row r="1197" spans="1:23" x14ac:dyDescent="0.3">
      <c r="A1197" s="9" t="s">
        <v>1027</v>
      </c>
      <c r="B1197" s="1">
        <v>42934</v>
      </c>
      <c r="C1197" s="2">
        <v>0.55447916666666663</v>
      </c>
      <c r="D1197" s="2">
        <v>0.56332175925925931</v>
      </c>
      <c r="E1197">
        <f>DAY(telefony[[#This Row],[data]])</f>
        <v>18</v>
      </c>
      <c r="F1197">
        <f>IF(LEN(telefony[[#This Row],[nr]])=8,1,0)</f>
        <v>0</v>
      </c>
      <c r="G1197">
        <f>IF(LEN(telefony[[#This Row],[nr]])=7,1,0)</f>
        <v>1</v>
      </c>
      <c r="H1197" s="9">
        <f>IF(LEN(telefony[[#This Row],[nr]])&gt;=10,1,0)</f>
        <v>0</v>
      </c>
      <c r="I1197" s="9" t="s">
        <v>1358</v>
      </c>
      <c r="J1197">
        <f>COUNTIF(telefony[nr],I1197)</f>
        <v>1</v>
      </c>
      <c r="M1197" t="str">
        <f>IF(LEN(telefony[[#This Row],[nr]])=7,telefony[[#This Row],[nr]],"")</f>
        <v>7203715</v>
      </c>
      <c r="N1197" t="str">
        <f>IF(LEN(telefony[[#This Row],[nr]])=8,telefony[[#This Row],[nr]],"")</f>
        <v/>
      </c>
      <c r="V1197" s="22" t="s">
        <v>1517</v>
      </c>
      <c r="W1197" s="9">
        <v>0</v>
      </c>
    </row>
    <row r="1198" spans="1:23" x14ac:dyDescent="0.3">
      <c r="A1198" s="9" t="s">
        <v>1028</v>
      </c>
      <c r="B1198" s="1">
        <v>42934</v>
      </c>
      <c r="C1198" s="2">
        <v>0.55645833333333339</v>
      </c>
      <c r="D1198" s="2">
        <v>0.55648148148148147</v>
      </c>
      <c r="E1198">
        <f>DAY(telefony[[#This Row],[data]])</f>
        <v>18</v>
      </c>
      <c r="F1198">
        <f>IF(LEN(telefony[[#This Row],[nr]])=8,1,0)</f>
        <v>0</v>
      </c>
      <c r="G1198">
        <f>IF(LEN(telefony[[#This Row],[nr]])=7,1,0)</f>
        <v>1</v>
      </c>
      <c r="H1198" s="9">
        <f>IF(LEN(telefony[[#This Row],[nr]])&gt;=10,1,0)</f>
        <v>0</v>
      </c>
      <c r="I1198" s="9" t="s">
        <v>1264</v>
      </c>
      <c r="J1198">
        <f>COUNTIF(telefony[nr],I1198)</f>
        <v>1</v>
      </c>
      <c r="M1198" t="str">
        <f>IF(LEN(telefony[[#This Row],[nr]])=7,telefony[[#This Row],[nr]],"")</f>
        <v>4520463</v>
      </c>
      <c r="N1198" t="str">
        <f>IF(LEN(telefony[[#This Row],[nr]])=8,telefony[[#This Row],[nr]],"")</f>
        <v/>
      </c>
      <c r="V1198" s="22" t="s">
        <v>428</v>
      </c>
      <c r="W1198" s="9">
        <v>0</v>
      </c>
    </row>
    <row r="1199" spans="1:23" x14ac:dyDescent="0.3">
      <c r="A1199" s="9" t="s">
        <v>1029</v>
      </c>
      <c r="B1199" s="1">
        <v>42934</v>
      </c>
      <c r="C1199" s="2">
        <v>0.5621990740740741</v>
      </c>
      <c r="D1199" s="2">
        <v>0.56353009259259257</v>
      </c>
      <c r="E1199">
        <f>DAY(telefony[[#This Row],[data]])</f>
        <v>18</v>
      </c>
      <c r="F1199">
        <f>IF(LEN(telefony[[#This Row],[nr]])=8,1,0)</f>
        <v>0</v>
      </c>
      <c r="G1199">
        <f>IF(LEN(telefony[[#This Row],[nr]])=7,1,0)</f>
        <v>1</v>
      </c>
      <c r="H1199" s="9">
        <f>IF(LEN(telefony[[#This Row],[nr]])&gt;=10,1,0)</f>
        <v>0</v>
      </c>
      <c r="I1199" s="9" t="s">
        <v>743</v>
      </c>
      <c r="J1199">
        <f>COUNTIF(telefony[nr],I1199)</f>
        <v>1</v>
      </c>
      <c r="M1199" t="str">
        <f>IF(LEN(telefony[[#This Row],[nr]])=7,telefony[[#This Row],[nr]],"")</f>
        <v>4454837</v>
      </c>
      <c r="N1199" t="str">
        <f>IF(LEN(telefony[[#This Row],[nr]])=8,telefony[[#This Row],[nr]],"")</f>
        <v/>
      </c>
      <c r="V1199" s="22" t="s">
        <v>300</v>
      </c>
      <c r="W1199" s="9">
        <v>0</v>
      </c>
    </row>
    <row r="1200" spans="1:23" x14ac:dyDescent="0.3">
      <c r="A1200" s="9" t="s">
        <v>1030</v>
      </c>
      <c r="B1200" s="1">
        <v>42934</v>
      </c>
      <c r="C1200" s="2">
        <v>0.56714120370370369</v>
      </c>
      <c r="D1200" s="2">
        <v>0.56869212962962967</v>
      </c>
      <c r="E1200">
        <f>DAY(telefony[[#This Row],[data]])</f>
        <v>18</v>
      </c>
      <c r="F1200">
        <f>IF(LEN(telefony[[#This Row],[nr]])=8,1,0)</f>
        <v>0</v>
      </c>
      <c r="G1200">
        <f>IF(LEN(telefony[[#This Row],[nr]])=7,1,0)</f>
        <v>1</v>
      </c>
      <c r="H1200" s="9">
        <f>IF(LEN(telefony[[#This Row],[nr]])&gt;=10,1,0)</f>
        <v>0</v>
      </c>
      <c r="I1200" s="9" t="s">
        <v>1539</v>
      </c>
      <c r="J1200">
        <f>COUNTIF(telefony[nr],I1200)</f>
        <v>1</v>
      </c>
      <c r="M1200" t="str">
        <f>IF(LEN(telefony[[#This Row],[nr]])=7,telefony[[#This Row],[nr]],"")</f>
        <v>6999348</v>
      </c>
      <c r="N1200" t="str">
        <f>IF(LEN(telefony[[#This Row],[nr]])=8,telefony[[#This Row],[nr]],"")</f>
        <v/>
      </c>
      <c r="V1200" s="22" t="s">
        <v>644</v>
      </c>
      <c r="W1200" s="9">
        <v>0</v>
      </c>
    </row>
    <row r="1201" spans="1:23" x14ac:dyDescent="0.3">
      <c r="A1201" s="9" t="s">
        <v>1031</v>
      </c>
      <c r="B1201" s="1">
        <v>42934</v>
      </c>
      <c r="C1201" s="2">
        <v>0.57276620370370368</v>
      </c>
      <c r="D1201" s="2">
        <v>0.57995370370370369</v>
      </c>
      <c r="E1201">
        <f>DAY(telefony[[#This Row],[data]])</f>
        <v>18</v>
      </c>
      <c r="F1201">
        <f>IF(LEN(telefony[[#This Row],[nr]])=8,1,0)</f>
        <v>1</v>
      </c>
      <c r="G1201">
        <f>IF(LEN(telefony[[#This Row],[nr]])=7,1,0)</f>
        <v>0</v>
      </c>
      <c r="H1201" s="9">
        <f>IF(LEN(telefony[[#This Row],[nr]])&gt;=10,1,0)</f>
        <v>0</v>
      </c>
      <c r="I1201" s="9" t="s">
        <v>1619</v>
      </c>
      <c r="J1201">
        <f>COUNTIF(telefony[nr],I1201)</f>
        <v>1</v>
      </c>
      <c r="M1201" t="str">
        <f>IF(LEN(telefony[[#This Row],[nr]])=7,telefony[[#This Row],[nr]],"")</f>
        <v/>
      </c>
      <c r="N1201" t="str">
        <f>IF(LEN(telefony[[#This Row],[nr]])=8,telefony[[#This Row],[nr]],"")</f>
        <v>90884366</v>
      </c>
      <c r="V1201" s="22" t="s">
        <v>605</v>
      </c>
      <c r="W1201" s="9">
        <v>0</v>
      </c>
    </row>
    <row r="1202" spans="1:23" x14ac:dyDescent="0.3">
      <c r="A1202" s="9" t="s">
        <v>1032</v>
      </c>
      <c r="B1202" s="1">
        <v>42934</v>
      </c>
      <c r="C1202" s="2">
        <v>0.57841435185185186</v>
      </c>
      <c r="D1202" s="2">
        <v>0.58364583333333331</v>
      </c>
      <c r="E1202">
        <f>DAY(telefony[[#This Row],[data]])</f>
        <v>18</v>
      </c>
      <c r="F1202">
        <f>IF(LEN(telefony[[#This Row],[nr]])=8,1,0)</f>
        <v>0</v>
      </c>
      <c r="G1202">
        <f>IF(LEN(telefony[[#This Row],[nr]])=7,1,0)</f>
        <v>1</v>
      </c>
      <c r="H1202" s="9">
        <f>IF(LEN(telefony[[#This Row],[nr]])&gt;=10,1,0)</f>
        <v>0</v>
      </c>
      <c r="I1202" s="9" t="s">
        <v>570</v>
      </c>
      <c r="J1202">
        <f>COUNTIF(telefony[nr],I1202)</f>
        <v>1</v>
      </c>
      <c r="M1202" t="str">
        <f>IF(LEN(telefony[[#This Row],[nr]])=7,telefony[[#This Row],[nr]],"")</f>
        <v>3121640</v>
      </c>
      <c r="N1202" t="str">
        <f>IF(LEN(telefony[[#This Row],[nr]])=8,telefony[[#This Row],[nr]],"")</f>
        <v/>
      </c>
      <c r="V1202" s="22" t="s">
        <v>1602</v>
      </c>
      <c r="W1202" s="9">
        <v>0</v>
      </c>
    </row>
    <row r="1203" spans="1:23" x14ac:dyDescent="0.3">
      <c r="A1203" s="9" t="s">
        <v>1033</v>
      </c>
      <c r="B1203" s="1">
        <v>42934</v>
      </c>
      <c r="C1203" s="2">
        <v>0.57988425925925924</v>
      </c>
      <c r="D1203" s="2">
        <v>0.58928240740740745</v>
      </c>
      <c r="E1203">
        <f>DAY(telefony[[#This Row],[data]])</f>
        <v>18</v>
      </c>
      <c r="F1203">
        <f>IF(LEN(telefony[[#This Row],[nr]])=8,1,0)</f>
        <v>0</v>
      </c>
      <c r="G1203">
        <f>IF(LEN(telefony[[#This Row],[nr]])=7,1,0)</f>
        <v>1</v>
      </c>
      <c r="H1203" s="9">
        <f>IF(LEN(telefony[[#This Row],[nr]])&gt;=10,1,0)</f>
        <v>0</v>
      </c>
      <c r="I1203" s="9" t="s">
        <v>978</v>
      </c>
      <c r="J1203">
        <f>COUNTIF(telefony[nr],I1203)</f>
        <v>1</v>
      </c>
      <c r="M1203" t="str">
        <f>IF(LEN(telefony[[#This Row],[nr]])=7,telefony[[#This Row],[nr]],"")</f>
        <v>5912710</v>
      </c>
      <c r="N1203" t="str">
        <f>IF(LEN(telefony[[#This Row],[nr]])=8,telefony[[#This Row],[nr]],"")</f>
        <v/>
      </c>
      <c r="V1203" s="22" t="s">
        <v>1119</v>
      </c>
      <c r="W1203" s="9">
        <v>0</v>
      </c>
    </row>
    <row r="1204" spans="1:23" x14ac:dyDescent="0.3">
      <c r="A1204" s="9" t="s">
        <v>727</v>
      </c>
      <c r="B1204" s="1">
        <v>42934</v>
      </c>
      <c r="C1204" s="2">
        <v>0.58524305555555556</v>
      </c>
      <c r="D1204" s="2">
        <v>0.591400462962963</v>
      </c>
      <c r="E1204">
        <f>DAY(telefony[[#This Row],[data]])</f>
        <v>18</v>
      </c>
      <c r="F1204">
        <f>IF(LEN(telefony[[#This Row],[nr]])=8,1,0)</f>
        <v>0</v>
      </c>
      <c r="G1204">
        <f>IF(LEN(telefony[[#This Row],[nr]])=7,1,0)</f>
        <v>1</v>
      </c>
      <c r="H1204" s="9">
        <f>IF(LEN(telefony[[#This Row],[nr]])&gt;=10,1,0)</f>
        <v>0</v>
      </c>
      <c r="I1204" s="9" t="s">
        <v>404</v>
      </c>
      <c r="J1204">
        <f>COUNTIF(telefony[nr],I1204)</f>
        <v>1</v>
      </c>
      <c r="M1204" t="str">
        <f>IF(LEN(telefony[[#This Row],[nr]])=7,telefony[[#This Row],[nr]],"")</f>
        <v>7118082</v>
      </c>
      <c r="N1204" t="str">
        <f>IF(LEN(telefony[[#This Row],[nr]])=8,telefony[[#This Row],[nr]],"")</f>
        <v/>
      </c>
      <c r="V1204" s="22" t="s">
        <v>95</v>
      </c>
      <c r="W1204" s="9">
        <v>0</v>
      </c>
    </row>
    <row r="1205" spans="1:23" x14ac:dyDescent="0.3">
      <c r="A1205" s="9" t="s">
        <v>1034</v>
      </c>
      <c r="B1205" s="1">
        <v>42934</v>
      </c>
      <c r="C1205" s="2">
        <v>0.58543981481481477</v>
      </c>
      <c r="D1205" s="2">
        <v>0.58929398148148149</v>
      </c>
      <c r="E1205">
        <f>DAY(telefony[[#This Row],[data]])</f>
        <v>18</v>
      </c>
      <c r="F1205">
        <f>IF(LEN(telefony[[#This Row],[nr]])=8,1,0)</f>
        <v>0</v>
      </c>
      <c r="G1205">
        <f>IF(LEN(telefony[[#This Row],[nr]])=7,1,0)</f>
        <v>1</v>
      </c>
      <c r="H1205" s="9">
        <f>IF(LEN(telefony[[#This Row],[nr]])&gt;=10,1,0)</f>
        <v>0</v>
      </c>
      <c r="I1205" s="9" t="s">
        <v>1093</v>
      </c>
      <c r="J1205">
        <f>COUNTIF(telefony[nr],I1205)</f>
        <v>1</v>
      </c>
      <c r="M1205" t="str">
        <f>IF(LEN(telefony[[#This Row],[nr]])=7,telefony[[#This Row],[nr]],"")</f>
        <v>9100303</v>
      </c>
      <c r="N1205" t="str">
        <f>IF(LEN(telefony[[#This Row],[nr]])=8,telefony[[#This Row],[nr]],"")</f>
        <v/>
      </c>
      <c r="V1205" s="22" t="s">
        <v>177</v>
      </c>
      <c r="W1205" s="9">
        <v>0</v>
      </c>
    </row>
    <row r="1206" spans="1:23" x14ac:dyDescent="0.3">
      <c r="A1206" s="9" t="s">
        <v>1035</v>
      </c>
      <c r="B1206" s="1">
        <v>42934</v>
      </c>
      <c r="C1206" s="2">
        <v>0.58942129629629625</v>
      </c>
      <c r="D1206" s="2">
        <v>0.59734953703703708</v>
      </c>
      <c r="E1206">
        <f>DAY(telefony[[#This Row],[data]])</f>
        <v>18</v>
      </c>
      <c r="F1206">
        <f>IF(LEN(telefony[[#This Row],[nr]])=8,1,0)</f>
        <v>1</v>
      </c>
      <c r="G1206">
        <f>IF(LEN(telefony[[#This Row],[nr]])=7,1,0)</f>
        <v>0</v>
      </c>
      <c r="H1206" s="9">
        <f>IF(LEN(telefony[[#This Row],[nr]])&gt;=10,1,0)</f>
        <v>0</v>
      </c>
      <c r="I1206" s="9" t="s">
        <v>479</v>
      </c>
      <c r="J1206">
        <f>COUNTIF(telefony[nr],I1206)</f>
        <v>1</v>
      </c>
      <c r="M1206" t="str">
        <f>IF(LEN(telefony[[#This Row],[nr]])=7,telefony[[#This Row],[nr]],"")</f>
        <v/>
      </c>
      <c r="N1206" t="str">
        <f>IF(LEN(telefony[[#This Row],[nr]])=8,telefony[[#This Row],[nr]],"")</f>
        <v>25581178</v>
      </c>
      <c r="V1206" s="22" t="s">
        <v>1012</v>
      </c>
      <c r="W1206" s="9">
        <v>0</v>
      </c>
    </row>
    <row r="1207" spans="1:23" x14ac:dyDescent="0.3">
      <c r="A1207" s="9" t="s">
        <v>1036</v>
      </c>
      <c r="B1207" s="1">
        <v>42934</v>
      </c>
      <c r="C1207" s="2">
        <v>0.59495370370370371</v>
      </c>
      <c r="D1207" s="2">
        <v>0.5965625</v>
      </c>
      <c r="E1207">
        <f>DAY(telefony[[#This Row],[data]])</f>
        <v>18</v>
      </c>
      <c r="F1207">
        <f>IF(LEN(telefony[[#This Row],[nr]])=8,1,0)</f>
        <v>1</v>
      </c>
      <c r="G1207">
        <f>IF(LEN(telefony[[#This Row],[nr]])=7,1,0)</f>
        <v>0</v>
      </c>
      <c r="H1207" s="9">
        <f>IF(LEN(telefony[[#This Row],[nr]])&gt;=10,1,0)</f>
        <v>0</v>
      </c>
      <c r="I1207" s="9" t="s">
        <v>944</v>
      </c>
      <c r="J1207">
        <f>COUNTIF(telefony[nr],I1207)</f>
        <v>1</v>
      </c>
      <c r="M1207" t="str">
        <f>IF(LEN(telefony[[#This Row],[nr]])=7,telefony[[#This Row],[nr]],"")</f>
        <v/>
      </c>
      <c r="N1207" t="str">
        <f>IF(LEN(telefony[[#This Row],[nr]])=8,telefony[[#This Row],[nr]],"")</f>
        <v>78976022</v>
      </c>
      <c r="V1207" s="22" t="s">
        <v>110</v>
      </c>
      <c r="W1207" s="9">
        <v>0</v>
      </c>
    </row>
    <row r="1208" spans="1:23" x14ac:dyDescent="0.3">
      <c r="A1208" s="9" t="s">
        <v>1037</v>
      </c>
      <c r="B1208" s="1">
        <v>42934</v>
      </c>
      <c r="C1208" s="2">
        <v>0.59964120370370366</v>
      </c>
      <c r="D1208" s="2">
        <v>0.60444444444444445</v>
      </c>
      <c r="E1208">
        <f>DAY(telefony[[#This Row],[data]])</f>
        <v>18</v>
      </c>
      <c r="F1208">
        <f>IF(LEN(telefony[[#This Row],[nr]])=8,1,0)</f>
        <v>0</v>
      </c>
      <c r="G1208">
        <f>IF(LEN(telefony[[#This Row],[nr]])=7,1,0)</f>
        <v>1</v>
      </c>
      <c r="H1208" s="9">
        <f>IF(LEN(telefony[[#This Row],[nr]])&gt;=10,1,0)</f>
        <v>0</v>
      </c>
      <c r="I1208" s="9" t="s">
        <v>1371</v>
      </c>
      <c r="J1208">
        <f>COUNTIF(telefony[nr],I1208)</f>
        <v>1</v>
      </c>
      <c r="M1208" t="str">
        <f>IF(LEN(telefony[[#This Row],[nr]])=7,telefony[[#This Row],[nr]],"")</f>
        <v>7781904</v>
      </c>
      <c r="N1208" t="str">
        <f>IF(LEN(telefony[[#This Row],[nr]])=8,telefony[[#This Row],[nr]],"")</f>
        <v/>
      </c>
      <c r="V1208" s="22" t="s">
        <v>1443</v>
      </c>
      <c r="W1208" s="9">
        <v>0</v>
      </c>
    </row>
    <row r="1209" spans="1:23" x14ac:dyDescent="0.3">
      <c r="A1209" s="9" t="s">
        <v>740</v>
      </c>
      <c r="B1209" s="1">
        <v>42934</v>
      </c>
      <c r="C1209" s="2">
        <v>0.60268518518518521</v>
      </c>
      <c r="D1209" s="2">
        <v>0.60929398148148151</v>
      </c>
      <c r="E1209">
        <f>DAY(telefony[[#This Row],[data]])</f>
        <v>18</v>
      </c>
      <c r="F1209">
        <f>IF(LEN(telefony[[#This Row],[nr]])=8,1,0)</f>
        <v>0</v>
      </c>
      <c r="G1209">
        <f>IF(LEN(telefony[[#This Row],[nr]])=7,1,0)</f>
        <v>1</v>
      </c>
      <c r="H1209" s="9">
        <f>IF(LEN(telefony[[#This Row],[nr]])&gt;=10,1,0)</f>
        <v>0</v>
      </c>
      <c r="I1209" s="9" t="s">
        <v>1247</v>
      </c>
      <c r="J1209">
        <f>COUNTIF(telefony[nr],I1209)</f>
        <v>1</v>
      </c>
      <c r="M1209" t="str">
        <f>IF(LEN(telefony[[#This Row],[nr]])=7,telefony[[#This Row],[nr]],"")</f>
        <v>7473804</v>
      </c>
      <c r="N1209" t="str">
        <f>IF(LEN(telefony[[#This Row],[nr]])=8,telefony[[#This Row],[nr]],"")</f>
        <v/>
      </c>
      <c r="V1209" s="22" t="s">
        <v>693</v>
      </c>
      <c r="W1209" s="9">
        <v>0</v>
      </c>
    </row>
    <row r="1210" spans="1:23" x14ac:dyDescent="0.3">
      <c r="A1210" s="9" t="s">
        <v>1038</v>
      </c>
      <c r="B1210" s="1">
        <v>42934</v>
      </c>
      <c r="C1210" s="2">
        <v>0.60423611111111108</v>
      </c>
      <c r="D1210" s="2">
        <v>0.61535879629629631</v>
      </c>
      <c r="E1210">
        <f>DAY(telefony[[#This Row],[data]])</f>
        <v>18</v>
      </c>
      <c r="F1210">
        <f>IF(LEN(telefony[[#This Row],[nr]])=8,1,0)</f>
        <v>0</v>
      </c>
      <c r="G1210">
        <f>IF(LEN(telefony[[#This Row],[nr]])=7,1,0)</f>
        <v>0</v>
      </c>
      <c r="H1210" s="9">
        <f>IF(LEN(telefony[[#This Row],[nr]])&gt;=10,1,0)</f>
        <v>1</v>
      </c>
      <c r="I1210" s="9" t="s">
        <v>1664</v>
      </c>
      <c r="J1210">
        <f>COUNTIF(telefony[nr],I1210)</f>
        <v>1</v>
      </c>
      <c r="M1210" t="str">
        <f>IF(LEN(telefony[[#This Row],[nr]])=7,telefony[[#This Row],[nr]],"")</f>
        <v/>
      </c>
      <c r="N1210" t="str">
        <f>IF(LEN(telefony[[#This Row],[nr]])=8,telefony[[#This Row],[nr]],"")</f>
        <v/>
      </c>
      <c r="V1210" s="22" t="s">
        <v>1530</v>
      </c>
      <c r="W1210" s="9">
        <v>0</v>
      </c>
    </row>
    <row r="1211" spans="1:23" x14ac:dyDescent="0.3">
      <c r="A1211" s="9" t="s">
        <v>1039</v>
      </c>
      <c r="B1211" s="1">
        <v>42934</v>
      </c>
      <c r="C1211" s="2">
        <v>0.60932870370370373</v>
      </c>
      <c r="D1211" s="2">
        <v>0.61124999999999996</v>
      </c>
      <c r="E1211">
        <f>DAY(telefony[[#This Row],[data]])</f>
        <v>18</v>
      </c>
      <c r="F1211">
        <f>IF(LEN(telefony[[#This Row],[nr]])=8,1,0)</f>
        <v>0</v>
      </c>
      <c r="G1211">
        <f>IF(LEN(telefony[[#This Row],[nr]])=7,1,0)</f>
        <v>1</v>
      </c>
      <c r="H1211" s="9">
        <f>IF(LEN(telefony[[#This Row],[nr]])&gt;=10,1,0)</f>
        <v>0</v>
      </c>
      <c r="I1211" s="9" t="s">
        <v>623</v>
      </c>
      <c r="J1211">
        <f>COUNTIF(telefony[nr],I1211)</f>
        <v>1</v>
      </c>
      <c r="M1211" t="str">
        <f>IF(LEN(telefony[[#This Row],[nr]])=7,telefony[[#This Row],[nr]],"")</f>
        <v>8984769</v>
      </c>
      <c r="N1211" t="str">
        <f>IF(LEN(telefony[[#This Row],[nr]])=8,telefony[[#This Row],[nr]],"")</f>
        <v/>
      </c>
      <c r="V1211" s="22" t="s">
        <v>1743</v>
      </c>
      <c r="W1211" s="9">
        <v>0</v>
      </c>
    </row>
    <row r="1212" spans="1:23" x14ac:dyDescent="0.3">
      <c r="A1212" s="9" t="s">
        <v>1040</v>
      </c>
      <c r="B1212" s="1">
        <v>42934</v>
      </c>
      <c r="C1212" s="2">
        <v>0.61365740740740737</v>
      </c>
      <c r="D1212" s="2">
        <v>0.61829861111111106</v>
      </c>
      <c r="E1212">
        <f>DAY(telefony[[#This Row],[data]])</f>
        <v>18</v>
      </c>
      <c r="F1212">
        <f>IF(LEN(telefony[[#This Row],[nr]])=8,1,0)</f>
        <v>1</v>
      </c>
      <c r="G1212">
        <f>IF(LEN(telefony[[#This Row],[nr]])=7,1,0)</f>
        <v>0</v>
      </c>
      <c r="H1212" s="9">
        <f>IF(LEN(telefony[[#This Row],[nr]])&gt;=10,1,0)</f>
        <v>0</v>
      </c>
      <c r="I1212" s="9" t="s">
        <v>481</v>
      </c>
      <c r="J1212">
        <f>COUNTIF(telefony[nr],I1212)</f>
        <v>1</v>
      </c>
      <c r="M1212" t="str">
        <f>IF(LEN(telefony[[#This Row],[nr]])=7,telefony[[#This Row],[nr]],"")</f>
        <v/>
      </c>
      <c r="N1212" t="str">
        <f>IF(LEN(telefony[[#This Row],[nr]])=8,telefony[[#This Row],[nr]],"")</f>
        <v>40395856</v>
      </c>
      <c r="V1212" s="22" t="s">
        <v>1431</v>
      </c>
      <c r="W1212" s="9">
        <v>0</v>
      </c>
    </row>
    <row r="1213" spans="1:23" x14ac:dyDescent="0.3">
      <c r="A1213" s="9" t="s">
        <v>483</v>
      </c>
      <c r="B1213" s="1">
        <v>42934</v>
      </c>
      <c r="C1213" s="2">
        <v>0.61675925925925923</v>
      </c>
      <c r="D1213" s="2">
        <v>0.61790509259259263</v>
      </c>
      <c r="E1213">
        <f>DAY(telefony[[#This Row],[data]])</f>
        <v>18</v>
      </c>
      <c r="F1213">
        <f>IF(LEN(telefony[[#This Row],[nr]])=8,1,0)</f>
        <v>0</v>
      </c>
      <c r="G1213">
        <f>IF(LEN(telefony[[#This Row],[nr]])=7,1,0)</f>
        <v>1</v>
      </c>
      <c r="H1213" s="9">
        <f>IF(LEN(telefony[[#This Row],[nr]])&gt;=10,1,0)</f>
        <v>0</v>
      </c>
      <c r="I1213" s="9" t="s">
        <v>1787</v>
      </c>
      <c r="J1213">
        <f>COUNTIF(telefony[nr],I1213)</f>
        <v>1</v>
      </c>
      <c r="M1213" t="str">
        <f>IF(LEN(telefony[[#This Row],[nr]])=7,telefony[[#This Row],[nr]],"")</f>
        <v>9728932</v>
      </c>
      <c r="N1213" t="str">
        <f>IF(LEN(telefony[[#This Row],[nr]])=8,telefony[[#This Row],[nr]],"")</f>
        <v/>
      </c>
      <c r="V1213" s="22" t="s">
        <v>1237</v>
      </c>
      <c r="W1213" s="9">
        <v>0</v>
      </c>
    </row>
    <row r="1214" spans="1:23" x14ac:dyDescent="0.3">
      <c r="A1214" s="9" t="s">
        <v>1041</v>
      </c>
      <c r="B1214" s="1">
        <v>42934</v>
      </c>
      <c r="C1214" s="2">
        <v>0.62184027777777773</v>
      </c>
      <c r="D1214" s="2">
        <v>0.63255787037037037</v>
      </c>
      <c r="E1214">
        <f>DAY(telefony[[#This Row],[data]])</f>
        <v>18</v>
      </c>
      <c r="F1214">
        <f>IF(LEN(telefony[[#This Row],[nr]])=8,1,0)</f>
        <v>0</v>
      </c>
      <c r="G1214">
        <f>IF(LEN(telefony[[#This Row],[nr]])=7,1,0)</f>
        <v>1</v>
      </c>
      <c r="H1214" s="9">
        <f>IF(LEN(telefony[[#This Row],[nr]])&gt;=10,1,0)</f>
        <v>0</v>
      </c>
      <c r="I1214" s="9" t="s">
        <v>1090</v>
      </c>
      <c r="J1214">
        <f>COUNTIF(telefony[nr],I1214)</f>
        <v>1</v>
      </c>
      <c r="M1214" t="str">
        <f>IF(LEN(telefony[[#This Row],[nr]])=7,telefony[[#This Row],[nr]],"")</f>
        <v>8135542</v>
      </c>
      <c r="N1214" t="str">
        <f>IF(LEN(telefony[[#This Row],[nr]])=8,telefony[[#This Row],[nr]],"")</f>
        <v/>
      </c>
      <c r="V1214" s="22" t="s">
        <v>1100</v>
      </c>
      <c r="W1214" s="9">
        <v>0</v>
      </c>
    </row>
    <row r="1215" spans="1:23" x14ac:dyDescent="0.3">
      <c r="A1215" s="9" t="s">
        <v>1042</v>
      </c>
      <c r="B1215" s="1">
        <v>42934</v>
      </c>
      <c r="C1215" s="2">
        <v>0.62197916666666664</v>
      </c>
      <c r="D1215" s="2">
        <v>0.62238425925925922</v>
      </c>
      <c r="E1215">
        <f>DAY(telefony[[#This Row],[data]])</f>
        <v>18</v>
      </c>
      <c r="F1215">
        <f>IF(LEN(telefony[[#This Row],[nr]])=8,1,0)</f>
        <v>1</v>
      </c>
      <c r="G1215">
        <f>IF(LEN(telefony[[#This Row],[nr]])=7,1,0)</f>
        <v>0</v>
      </c>
      <c r="H1215" s="9">
        <f>IF(LEN(telefony[[#This Row],[nr]])&gt;=10,1,0)</f>
        <v>0</v>
      </c>
      <c r="I1215" s="9" t="s">
        <v>306</v>
      </c>
      <c r="J1215">
        <f>COUNTIF(telefony[nr],I1215)</f>
        <v>1</v>
      </c>
      <c r="M1215" t="str">
        <f>IF(LEN(telefony[[#This Row],[nr]])=7,telefony[[#This Row],[nr]],"")</f>
        <v/>
      </c>
      <c r="N1215" t="str">
        <f>IF(LEN(telefony[[#This Row],[nr]])=8,telefony[[#This Row],[nr]],"")</f>
        <v>10093488</v>
      </c>
      <c r="V1215" s="22" t="s">
        <v>56</v>
      </c>
      <c r="W1215" s="9">
        <v>0</v>
      </c>
    </row>
    <row r="1216" spans="1:23" x14ac:dyDescent="0.3">
      <c r="A1216" s="9" t="s">
        <v>1043</v>
      </c>
      <c r="B1216" s="1">
        <v>42934</v>
      </c>
      <c r="C1216" s="2">
        <v>0.62556712962962968</v>
      </c>
      <c r="D1216" s="2">
        <v>0.63491898148148151</v>
      </c>
      <c r="E1216">
        <f>DAY(telefony[[#This Row],[data]])</f>
        <v>18</v>
      </c>
      <c r="F1216">
        <f>IF(LEN(telefony[[#This Row],[nr]])=8,1,0)</f>
        <v>0</v>
      </c>
      <c r="G1216">
        <f>IF(LEN(telefony[[#This Row],[nr]])=7,1,0)</f>
        <v>1</v>
      </c>
      <c r="H1216" s="9">
        <f>IF(LEN(telefony[[#This Row],[nr]])&gt;=10,1,0)</f>
        <v>0</v>
      </c>
      <c r="I1216" s="9" t="s">
        <v>1219</v>
      </c>
      <c r="J1216">
        <f>COUNTIF(telefony[nr],I1216)</f>
        <v>1</v>
      </c>
      <c r="M1216" t="str">
        <f>IF(LEN(telefony[[#This Row],[nr]])=7,telefony[[#This Row],[nr]],"")</f>
        <v>4203418</v>
      </c>
      <c r="N1216" t="str">
        <f>IF(LEN(telefony[[#This Row],[nr]])=8,telefony[[#This Row],[nr]],"")</f>
        <v/>
      </c>
      <c r="V1216" s="22" t="s">
        <v>1503</v>
      </c>
      <c r="W1216" s="9">
        <v>0</v>
      </c>
    </row>
    <row r="1217" spans="1:23" x14ac:dyDescent="0.3">
      <c r="A1217" s="9" t="s">
        <v>1044</v>
      </c>
      <c r="B1217" s="1">
        <v>42935</v>
      </c>
      <c r="C1217" s="2">
        <v>0.33592592592592591</v>
      </c>
      <c r="D1217" s="2">
        <v>0.34680555555555553</v>
      </c>
      <c r="E1217">
        <f>DAY(telefony[[#This Row],[data]])</f>
        <v>19</v>
      </c>
      <c r="F1217">
        <f>IF(LEN(telefony[[#This Row],[nr]])=8,1,0)</f>
        <v>0</v>
      </c>
      <c r="G1217">
        <f>IF(LEN(telefony[[#This Row],[nr]])=7,1,0)</f>
        <v>1</v>
      </c>
      <c r="H1217" s="9">
        <f>IF(LEN(telefony[[#This Row],[nr]])&gt;=10,1,0)</f>
        <v>0</v>
      </c>
      <c r="I1217" s="9" t="s">
        <v>1796</v>
      </c>
      <c r="J1217">
        <f>COUNTIF(telefony[nr],I1217)</f>
        <v>1</v>
      </c>
      <c r="M1217" t="str">
        <f>IF(LEN(telefony[[#This Row],[nr]])=7,telefony[[#This Row],[nr]],"")</f>
        <v>2456290</v>
      </c>
      <c r="N1217" t="str">
        <f>IF(LEN(telefony[[#This Row],[nr]])=8,telefony[[#This Row],[nr]],"")</f>
        <v/>
      </c>
      <c r="V1217" s="22" t="s">
        <v>102</v>
      </c>
      <c r="W1217" s="9">
        <v>0</v>
      </c>
    </row>
    <row r="1218" spans="1:23" x14ac:dyDescent="0.3">
      <c r="A1218" s="9" t="s">
        <v>1045</v>
      </c>
      <c r="B1218" s="1">
        <v>42935</v>
      </c>
      <c r="C1218" s="2">
        <v>0.33888888888888891</v>
      </c>
      <c r="D1218" s="2">
        <v>0.3502777777777778</v>
      </c>
      <c r="E1218">
        <f>DAY(telefony[[#This Row],[data]])</f>
        <v>19</v>
      </c>
      <c r="F1218">
        <f>IF(LEN(telefony[[#This Row],[nr]])=8,1,0)</f>
        <v>1</v>
      </c>
      <c r="G1218">
        <f>IF(LEN(telefony[[#This Row],[nr]])=7,1,0)</f>
        <v>0</v>
      </c>
      <c r="H1218" s="9">
        <f>IF(LEN(telefony[[#This Row],[nr]])&gt;=10,1,0)</f>
        <v>0</v>
      </c>
      <c r="I1218" s="9" t="s">
        <v>1295</v>
      </c>
      <c r="J1218">
        <f>COUNTIF(telefony[nr],I1218)</f>
        <v>1</v>
      </c>
      <c r="M1218" t="str">
        <f>IF(LEN(telefony[[#This Row],[nr]])=7,telefony[[#This Row],[nr]],"")</f>
        <v/>
      </c>
      <c r="N1218" t="str">
        <f>IF(LEN(telefony[[#This Row],[nr]])=8,telefony[[#This Row],[nr]],"")</f>
        <v>27610972</v>
      </c>
      <c r="V1218" s="22" t="s">
        <v>1314</v>
      </c>
      <c r="W1218" s="9">
        <v>0</v>
      </c>
    </row>
    <row r="1219" spans="1:23" x14ac:dyDescent="0.3">
      <c r="A1219" s="9" t="s">
        <v>1046</v>
      </c>
      <c r="B1219" s="1">
        <v>42935</v>
      </c>
      <c r="C1219" s="2">
        <v>0.34309027777777779</v>
      </c>
      <c r="D1219" s="2">
        <v>0.34798611111111111</v>
      </c>
      <c r="E1219">
        <f>DAY(telefony[[#This Row],[data]])</f>
        <v>19</v>
      </c>
      <c r="F1219">
        <f>IF(LEN(telefony[[#This Row],[nr]])=8,1,0)</f>
        <v>0</v>
      </c>
      <c r="G1219">
        <f>IF(LEN(telefony[[#This Row],[nr]])=7,1,0)</f>
        <v>1</v>
      </c>
      <c r="H1219" s="9">
        <f>IF(LEN(telefony[[#This Row],[nr]])&gt;=10,1,0)</f>
        <v>0</v>
      </c>
      <c r="I1219" s="9" t="s">
        <v>1793</v>
      </c>
      <c r="J1219">
        <f>COUNTIF(telefony[nr],I1219)</f>
        <v>1</v>
      </c>
      <c r="M1219" t="str">
        <f>IF(LEN(telefony[[#This Row],[nr]])=7,telefony[[#This Row],[nr]],"")</f>
        <v>3073815</v>
      </c>
      <c r="N1219" t="str">
        <f>IF(LEN(telefony[[#This Row],[nr]])=8,telefony[[#This Row],[nr]],"")</f>
        <v/>
      </c>
      <c r="V1219" s="22" t="s">
        <v>1572</v>
      </c>
      <c r="W1219" s="9">
        <v>0</v>
      </c>
    </row>
    <row r="1220" spans="1:23" x14ac:dyDescent="0.3">
      <c r="A1220" s="9" t="s">
        <v>1047</v>
      </c>
      <c r="B1220" s="1">
        <v>42935</v>
      </c>
      <c r="C1220" s="2">
        <v>0.34704861111111113</v>
      </c>
      <c r="D1220" s="2">
        <v>0.35386574074074073</v>
      </c>
      <c r="E1220">
        <f>DAY(telefony[[#This Row],[data]])</f>
        <v>19</v>
      </c>
      <c r="F1220">
        <f>IF(LEN(telefony[[#This Row],[nr]])=8,1,0)</f>
        <v>0</v>
      </c>
      <c r="G1220">
        <f>IF(LEN(telefony[[#This Row],[nr]])=7,1,0)</f>
        <v>1</v>
      </c>
      <c r="H1220" s="9">
        <f>IF(LEN(telefony[[#This Row],[nr]])&gt;=10,1,0)</f>
        <v>0</v>
      </c>
      <c r="I1220" s="9" t="s">
        <v>1349</v>
      </c>
      <c r="J1220">
        <f>COUNTIF(telefony[nr],I1220)</f>
        <v>1</v>
      </c>
      <c r="M1220" t="str">
        <f>IF(LEN(telefony[[#This Row],[nr]])=7,telefony[[#This Row],[nr]],"")</f>
        <v>9776810</v>
      </c>
      <c r="N1220" t="str">
        <f>IF(LEN(telefony[[#This Row],[nr]])=8,telefony[[#This Row],[nr]],"")</f>
        <v/>
      </c>
      <c r="V1220" s="22" t="s">
        <v>1050</v>
      </c>
      <c r="W1220" s="9">
        <v>0</v>
      </c>
    </row>
    <row r="1221" spans="1:23" x14ac:dyDescent="0.3">
      <c r="A1221" s="9" t="s">
        <v>1048</v>
      </c>
      <c r="B1221" s="1">
        <v>42935</v>
      </c>
      <c r="C1221" s="2">
        <v>0.35040509259259262</v>
      </c>
      <c r="D1221" s="2">
        <v>0.35600694444444442</v>
      </c>
      <c r="E1221">
        <f>DAY(telefony[[#This Row],[data]])</f>
        <v>19</v>
      </c>
      <c r="F1221">
        <f>IF(LEN(telefony[[#This Row],[nr]])=8,1,0)</f>
        <v>0</v>
      </c>
      <c r="G1221">
        <f>IF(LEN(telefony[[#This Row],[nr]])=7,1,0)</f>
        <v>1</v>
      </c>
      <c r="H1221" s="9">
        <f>IF(LEN(telefony[[#This Row],[nr]])&gt;=10,1,0)</f>
        <v>0</v>
      </c>
      <c r="I1221" s="9" t="s">
        <v>902</v>
      </c>
      <c r="J1221">
        <f>COUNTIF(telefony[nr],I1221)</f>
        <v>1</v>
      </c>
      <c r="M1221" t="str">
        <f>IF(LEN(telefony[[#This Row],[nr]])=7,telefony[[#This Row],[nr]],"")</f>
        <v>6763741</v>
      </c>
      <c r="N1221" t="str">
        <f>IF(LEN(telefony[[#This Row],[nr]])=8,telefony[[#This Row],[nr]],"")</f>
        <v/>
      </c>
      <c r="V1221" s="22" t="s">
        <v>6</v>
      </c>
      <c r="W1221" s="9">
        <v>0</v>
      </c>
    </row>
    <row r="1222" spans="1:23" x14ac:dyDescent="0.3">
      <c r="A1222" s="9" t="s">
        <v>1049</v>
      </c>
      <c r="B1222" s="1">
        <v>42935</v>
      </c>
      <c r="C1222" s="2">
        <v>0.35304398148148147</v>
      </c>
      <c r="D1222" s="2">
        <v>0.35793981481481479</v>
      </c>
      <c r="E1222">
        <f>DAY(telefony[[#This Row],[data]])</f>
        <v>19</v>
      </c>
      <c r="F1222">
        <f>IF(LEN(telefony[[#This Row],[nr]])=8,1,0)</f>
        <v>0</v>
      </c>
      <c r="G1222">
        <f>IF(LEN(telefony[[#This Row],[nr]])=7,1,0)</f>
        <v>1</v>
      </c>
      <c r="H1222" s="9">
        <f>IF(LEN(telefony[[#This Row],[nr]])&gt;=10,1,0)</f>
        <v>0</v>
      </c>
      <c r="I1222" s="9" t="s">
        <v>608</v>
      </c>
      <c r="J1222">
        <f>COUNTIF(telefony[nr],I1222)</f>
        <v>1</v>
      </c>
      <c r="M1222" t="str">
        <f>IF(LEN(telefony[[#This Row],[nr]])=7,telefony[[#This Row],[nr]],"")</f>
        <v>2309436</v>
      </c>
      <c r="N1222" t="str">
        <f>IF(LEN(telefony[[#This Row],[nr]])=8,telefony[[#This Row],[nr]],"")</f>
        <v/>
      </c>
      <c r="V1222" s="22" t="s">
        <v>162</v>
      </c>
      <c r="W1222" s="9">
        <v>0</v>
      </c>
    </row>
    <row r="1223" spans="1:23" x14ac:dyDescent="0.3">
      <c r="A1223" s="9" t="s">
        <v>839</v>
      </c>
      <c r="B1223" s="1">
        <v>42935</v>
      </c>
      <c r="C1223" s="2">
        <v>0.35712962962962963</v>
      </c>
      <c r="D1223" s="2">
        <v>0.36243055555555553</v>
      </c>
      <c r="E1223">
        <f>DAY(telefony[[#This Row],[data]])</f>
        <v>19</v>
      </c>
      <c r="F1223">
        <f>IF(LEN(telefony[[#This Row],[nr]])=8,1,0)</f>
        <v>0</v>
      </c>
      <c r="G1223">
        <f>IF(LEN(telefony[[#This Row],[nr]])=7,1,0)</f>
        <v>1</v>
      </c>
      <c r="H1223" s="9">
        <f>IF(LEN(telefony[[#This Row],[nr]])&gt;=10,1,0)</f>
        <v>0</v>
      </c>
      <c r="I1223" s="9" t="s">
        <v>1428</v>
      </c>
      <c r="J1223">
        <f>COUNTIF(telefony[nr],I1223)</f>
        <v>1</v>
      </c>
      <c r="M1223" t="str">
        <f>IF(LEN(telefony[[#This Row],[nr]])=7,telefony[[#This Row],[nr]],"")</f>
        <v>3131883</v>
      </c>
      <c r="N1223" t="str">
        <f>IF(LEN(telefony[[#This Row],[nr]])=8,telefony[[#This Row],[nr]],"")</f>
        <v/>
      </c>
      <c r="V1223" s="22" t="s">
        <v>1707</v>
      </c>
      <c r="W1223" s="9">
        <v>0</v>
      </c>
    </row>
    <row r="1224" spans="1:23" x14ac:dyDescent="0.3">
      <c r="A1224" s="9" t="s">
        <v>1050</v>
      </c>
      <c r="B1224" s="1">
        <v>42935</v>
      </c>
      <c r="C1224" s="2">
        <v>0.35835648148148147</v>
      </c>
      <c r="D1224" s="2">
        <v>0.36712962962962964</v>
      </c>
      <c r="E1224">
        <f>DAY(telefony[[#This Row],[data]])</f>
        <v>19</v>
      </c>
      <c r="F1224">
        <f>IF(LEN(telefony[[#This Row],[nr]])=8,1,0)</f>
        <v>1</v>
      </c>
      <c r="G1224">
        <f>IF(LEN(telefony[[#This Row],[nr]])=7,1,0)</f>
        <v>0</v>
      </c>
      <c r="H1224" s="9">
        <f>IF(LEN(telefony[[#This Row],[nr]])&gt;=10,1,0)</f>
        <v>0</v>
      </c>
      <c r="I1224" s="9" t="s">
        <v>533</v>
      </c>
      <c r="J1224">
        <f>COUNTIF(telefony[nr],I1224)</f>
        <v>1</v>
      </c>
      <c r="M1224" t="str">
        <f>IF(LEN(telefony[[#This Row],[nr]])=7,telefony[[#This Row],[nr]],"")</f>
        <v/>
      </c>
      <c r="N1224" t="str">
        <f>IF(LEN(telefony[[#This Row],[nr]])=8,telefony[[#This Row],[nr]],"")</f>
        <v>69001821</v>
      </c>
      <c r="V1224" s="22" t="s">
        <v>78</v>
      </c>
      <c r="W1224" s="9">
        <v>0</v>
      </c>
    </row>
    <row r="1225" spans="1:23" x14ac:dyDescent="0.3">
      <c r="A1225" s="9" t="s">
        <v>1051</v>
      </c>
      <c r="B1225" s="1">
        <v>42935</v>
      </c>
      <c r="C1225" s="2">
        <v>0.36310185185185184</v>
      </c>
      <c r="D1225" s="2">
        <v>0.36723379629629632</v>
      </c>
      <c r="E1225">
        <f>DAY(telefony[[#This Row],[data]])</f>
        <v>19</v>
      </c>
      <c r="F1225">
        <f>IF(LEN(telefony[[#This Row],[nr]])=8,1,0)</f>
        <v>0</v>
      </c>
      <c r="G1225">
        <f>IF(LEN(telefony[[#This Row],[nr]])=7,1,0)</f>
        <v>1</v>
      </c>
      <c r="H1225" s="9">
        <f>IF(LEN(telefony[[#This Row],[nr]])&gt;=10,1,0)</f>
        <v>0</v>
      </c>
      <c r="I1225" s="9" t="s">
        <v>1197</v>
      </c>
      <c r="J1225">
        <f>COUNTIF(telefony[nr],I1225)</f>
        <v>1</v>
      </c>
      <c r="M1225" t="str">
        <f>IF(LEN(telefony[[#This Row],[nr]])=7,telefony[[#This Row],[nr]],"")</f>
        <v>2150051</v>
      </c>
      <c r="N1225" t="str">
        <f>IF(LEN(telefony[[#This Row],[nr]])=8,telefony[[#This Row],[nr]],"")</f>
        <v/>
      </c>
      <c r="V1225" s="22" t="s">
        <v>870</v>
      </c>
      <c r="W1225" s="9">
        <v>0</v>
      </c>
    </row>
    <row r="1226" spans="1:23" x14ac:dyDescent="0.3">
      <c r="A1226" s="9" t="s">
        <v>1052</v>
      </c>
      <c r="B1226" s="1">
        <v>42935</v>
      </c>
      <c r="C1226" s="2">
        <v>0.36886574074074074</v>
      </c>
      <c r="D1226" s="2">
        <v>0.37324074074074076</v>
      </c>
      <c r="E1226">
        <f>DAY(telefony[[#This Row],[data]])</f>
        <v>19</v>
      </c>
      <c r="F1226">
        <f>IF(LEN(telefony[[#This Row],[nr]])=8,1,0)</f>
        <v>0</v>
      </c>
      <c r="G1226">
        <f>IF(LEN(telefony[[#This Row],[nr]])=7,1,0)</f>
        <v>0</v>
      </c>
      <c r="H1226" s="9">
        <f>IF(LEN(telefony[[#This Row],[nr]])&gt;=10,1,0)</f>
        <v>1</v>
      </c>
      <c r="I1226" s="9" t="s">
        <v>538</v>
      </c>
      <c r="J1226">
        <f>COUNTIF(telefony[nr],I1226)</f>
        <v>1</v>
      </c>
      <c r="M1226" t="str">
        <f>IF(LEN(telefony[[#This Row],[nr]])=7,telefony[[#This Row],[nr]],"")</f>
        <v/>
      </c>
      <c r="N1226" t="str">
        <f>IF(LEN(telefony[[#This Row],[nr]])=8,telefony[[#This Row],[nr]],"")</f>
        <v/>
      </c>
      <c r="V1226" s="22" t="s">
        <v>215</v>
      </c>
      <c r="W1226" s="9">
        <v>0</v>
      </c>
    </row>
    <row r="1227" spans="1:23" x14ac:dyDescent="0.3">
      <c r="A1227" s="9" t="s">
        <v>1053</v>
      </c>
      <c r="B1227" s="1">
        <v>42935</v>
      </c>
      <c r="C1227" s="2">
        <v>0.37094907407407407</v>
      </c>
      <c r="D1227" s="2">
        <v>0.37517361111111114</v>
      </c>
      <c r="E1227">
        <f>DAY(telefony[[#This Row],[data]])</f>
        <v>19</v>
      </c>
      <c r="F1227">
        <f>IF(LEN(telefony[[#This Row],[nr]])=8,1,0)</f>
        <v>1</v>
      </c>
      <c r="G1227">
        <f>IF(LEN(telefony[[#This Row],[nr]])=7,1,0)</f>
        <v>0</v>
      </c>
      <c r="H1227" s="9">
        <f>IF(LEN(telefony[[#This Row],[nr]])&gt;=10,1,0)</f>
        <v>0</v>
      </c>
      <c r="I1227" s="9" t="s">
        <v>1084</v>
      </c>
      <c r="J1227">
        <f>COUNTIF(telefony[nr],I1227)</f>
        <v>1</v>
      </c>
      <c r="M1227" t="str">
        <f>IF(LEN(telefony[[#This Row],[nr]])=7,telefony[[#This Row],[nr]],"")</f>
        <v/>
      </c>
      <c r="N1227" t="str">
        <f>IF(LEN(telefony[[#This Row],[nr]])=8,telefony[[#This Row],[nr]],"")</f>
        <v>23300236</v>
      </c>
      <c r="V1227" s="22" t="s">
        <v>1112</v>
      </c>
      <c r="W1227" s="9">
        <v>0</v>
      </c>
    </row>
    <row r="1228" spans="1:23" x14ac:dyDescent="0.3">
      <c r="A1228" s="9" t="s">
        <v>1054</v>
      </c>
      <c r="B1228" s="1">
        <v>42935</v>
      </c>
      <c r="C1228" s="2">
        <v>0.37484953703703705</v>
      </c>
      <c r="D1228" s="2">
        <v>0.38143518518518521</v>
      </c>
      <c r="E1228">
        <f>DAY(telefony[[#This Row],[data]])</f>
        <v>19</v>
      </c>
      <c r="F1228">
        <f>IF(LEN(telefony[[#This Row],[nr]])=8,1,0)</f>
        <v>0</v>
      </c>
      <c r="G1228">
        <f>IF(LEN(telefony[[#This Row],[nr]])=7,1,0)</f>
        <v>1</v>
      </c>
      <c r="H1228" s="9">
        <f>IF(LEN(telefony[[#This Row],[nr]])&gt;=10,1,0)</f>
        <v>0</v>
      </c>
      <c r="I1228" s="9" t="s">
        <v>556</v>
      </c>
      <c r="J1228">
        <f>COUNTIF(telefony[nr],I1228)</f>
        <v>1</v>
      </c>
      <c r="M1228" t="str">
        <f>IF(LEN(telefony[[#This Row],[nr]])=7,telefony[[#This Row],[nr]],"")</f>
        <v>4714815</v>
      </c>
      <c r="N1228" t="str">
        <f>IF(LEN(telefony[[#This Row],[nr]])=8,telefony[[#This Row],[nr]],"")</f>
        <v/>
      </c>
      <c r="V1228" s="22" t="s">
        <v>733</v>
      </c>
      <c r="W1228" s="9">
        <v>0</v>
      </c>
    </row>
    <row r="1229" spans="1:23" x14ac:dyDescent="0.3">
      <c r="A1229" s="9" t="s">
        <v>475</v>
      </c>
      <c r="B1229" s="1">
        <v>42935</v>
      </c>
      <c r="C1229" s="2">
        <v>0.38028935185185186</v>
      </c>
      <c r="D1229" s="2">
        <v>0.38239583333333332</v>
      </c>
      <c r="E1229">
        <f>DAY(telefony[[#This Row],[data]])</f>
        <v>19</v>
      </c>
      <c r="F1229">
        <f>IF(LEN(telefony[[#This Row],[nr]])=8,1,0)</f>
        <v>1</v>
      </c>
      <c r="G1229">
        <f>IF(LEN(telefony[[#This Row],[nr]])=7,1,0)</f>
        <v>0</v>
      </c>
      <c r="H1229" s="9">
        <f>IF(LEN(telefony[[#This Row],[nr]])&gt;=10,1,0)</f>
        <v>0</v>
      </c>
      <c r="I1229" s="9" t="s">
        <v>1451</v>
      </c>
      <c r="J1229">
        <f>COUNTIF(telefony[nr],I1229)</f>
        <v>1</v>
      </c>
      <c r="M1229" t="str">
        <f>IF(LEN(telefony[[#This Row],[nr]])=7,telefony[[#This Row],[nr]],"")</f>
        <v/>
      </c>
      <c r="N1229" t="str">
        <f>IF(LEN(telefony[[#This Row],[nr]])=8,telefony[[#This Row],[nr]],"")</f>
        <v>80038636</v>
      </c>
      <c r="V1229" s="22" t="s">
        <v>1429</v>
      </c>
      <c r="W1229" s="9">
        <v>0</v>
      </c>
    </row>
    <row r="1230" spans="1:23" x14ac:dyDescent="0.3">
      <c r="A1230" s="9" t="s">
        <v>1055</v>
      </c>
      <c r="B1230" s="1">
        <v>42935</v>
      </c>
      <c r="C1230" s="2">
        <v>0.38059027777777776</v>
      </c>
      <c r="D1230" s="2">
        <v>0.38280092592592591</v>
      </c>
      <c r="E1230">
        <f>DAY(telefony[[#This Row],[data]])</f>
        <v>19</v>
      </c>
      <c r="F1230">
        <f>IF(LEN(telefony[[#This Row],[nr]])=8,1,0)</f>
        <v>1</v>
      </c>
      <c r="G1230">
        <f>IF(LEN(telefony[[#This Row],[nr]])=7,1,0)</f>
        <v>0</v>
      </c>
      <c r="H1230" s="9">
        <f>IF(LEN(telefony[[#This Row],[nr]])&gt;=10,1,0)</f>
        <v>0</v>
      </c>
      <c r="I1230" s="9" t="s">
        <v>1276</v>
      </c>
      <c r="J1230">
        <f>COUNTIF(telefony[nr],I1230)</f>
        <v>1</v>
      </c>
      <c r="M1230" t="str">
        <f>IF(LEN(telefony[[#This Row],[nr]])=7,telefony[[#This Row],[nr]],"")</f>
        <v/>
      </c>
      <c r="N1230" t="str">
        <f>IF(LEN(telefony[[#This Row],[nr]])=8,telefony[[#This Row],[nr]],"")</f>
        <v>47596793</v>
      </c>
      <c r="V1230" s="22" t="s">
        <v>1253</v>
      </c>
      <c r="W1230" s="9">
        <v>0</v>
      </c>
    </row>
    <row r="1231" spans="1:23" x14ac:dyDescent="0.3">
      <c r="A1231" s="9" t="s">
        <v>1056</v>
      </c>
      <c r="B1231" s="1">
        <v>42935</v>
      </c>
      <c r="C1231" s="2">
        <v>0.38173611111111111</v>
      </c>
      <c r="D1231" s="2">
        <v>0.38915509259259257</v>
      </c>
      <c r="E1231">
        <f>DAY(telefony[[#This Row],[data]])</f>
        <v>19</v>
      </c>
      <c r="F1231">
        <f>IF(LEN(telefony[[#This Row],[nr]])=8,1,0)</f>
        <v>0</v>
      </c>
      <c r="G1231">
        <f>IF(LEN(telefony[[#This Row],[nr]])=7,1,0)</f>
        <v>1</v>
      </c>
      <c r="H1231" s="9">
        <f>IF(LEN(telefony[[#This Row],[nr]])&gt;=10,1,0)</f>
        <v>0</v>
      </c>
      <c r="I1231" s="9" t="s">
        <v>1488</v>
      </c>
      <c r="J1231">
        <f>COUNTIF(telefony[nr],I1231)</f>
        <v>1</v>
      </c>
      <c r="M1231" t="str">
        <f>IF(LEN(telefony[[#This Row],[nr]])=7,telefony[[#This Row],[nr]],"")</f>
        <v>6574044</v>
      </c>
      <c r="N1231" t="str">
        <f>IF(LEN(telefony[[#This Row],[nr]])=8,telefony[[#This Row],[nr]],"")</f>
        <v/>
      </c>
      <c r="V1231" s="22" t="s">
        <v>1699</v>
      </c>
      <c r="W1231" s="9">
        <v>0</v>
      </c>
    </row>
    <row r="1232" spans="1:23" x14ac:dyDescent="0.3">
      <c r="A1232" s="9" t="s">
        <v>1057</v>
      </c>
      <c r="B1232" s="1">
        <v>42935</v>
      </c>
      <c r="C1232" s="2">
        <v>0.38512731481481483</v>
      </c>
      <c r="D1232" s="2">
        <v>0.3947222222222222</v>
      </c>
      <c r="E1232">
        <f>DAY(telefony[[#This Row],[data]])</f>
        <v>19</v>
      </c>
      <c r="F1232">
        <f>IF(LEN(telefony[[#This Row],[nr]])=8,1,0)</f>
        <v>0</v>
      </c>
      <c r="G1232">
        <f>IF(LEN(telefony[[#This Row],[nr]])=7,1,0)</f>
        <v>1</v>
      </c>
      <c r="H1232" s="9">
        <f>IF(LEN(telefony[[#This Row],[nr]])&gt;=10,1,0)</f>
        <v>0</v>
      </c>
      <c r="I1232" s="9" t="s">
        <v>1509</v>
      </c>
      <c r="J1232">
        <f>COUNTIF(telefony[nr],I1232)</f>
        <v>1</v>
      </c>
      <c r="M1232" t="str">
        <f>IF(LEN(telefony[[#This Row],[nr]])=7,telefony[[#This Row],[nr]],"")</f>
        <v>9475290</v>
      </c>
      <c r="N1232" t="str">
        <f>IF(LEN(telefony[[#This Row],[nr]])=8,telefony[[#This Row],[nr]],"")</f>
        <v/>
      </c>
      <c r="V1232" s="22" t="s">
        <v>1231</v>
      </c>
      <c r="W1232" s="9">
        <v>0</v>
      </c>
    </row>
    <row r="1233" spans="1:23" x14ac:dyDescent="0.3">
      <c r="A1233" s="9" t="s">
        <v>1058</v>
      </c>
      <c r="B1233" s="1">
        <v>42935</v>
      </c>
      <c r="C1233" s="2">
        <v>0.38533564814814814</v>
      </c>
      <c r="D1233" s="2">
        <v>0.39521990740740742</v>
      </c>
      <c r="E1233">
        <f>DAY(telefony[[#This Row],[data]])</f>
        <v>19</v>
      </c>
      <c r="F1233">
        <f>IF(LEN(telefony[[#This Row],[nr]])=8,1,0)</f>
        <v>0</v>
      </c>
      <c r="G1233">
        <f>IF(LEN(telefony[[#This Row],[nr]])=7,1,0)</f>
        <v>1</v>
      </c>
      <c r="H1233" s="9">
        <f>IF(LEN(telefony[[#This Row],[nr]])&gt;=10,1,0)</f>
        <v>0</v>
      </c>
      <c r="I1233" s="9" t="s">
        <v>148</v>
      </c>
      <c r="J1233">
        <f>COUNTIF(telefony[nr],I1233)</f>
        <v>1</v>
      </c>
      <c r="M1233" t="str">
        <f>IF(LEN(telefony[[#This Row],[nr]])=7,telefony[[#This Row],[nr]],"")</f>
        <v>4458725</v>
      </c>
      <c r="N1233" t="str">
        <f>IF(LEN(telefony[[#This Row],[nr]])=8,telefony[[#This Row],[nr]],"")</f>
        <v/>
      </c>
      <c r="V1233" s="22" t="s">
        <v>456</v>
      </c>
      <c r="W1233" s="9">
        <v>0</v>
      </c>
    </row>
    <row r="1234" spans="1:23" x14ac:dyDescent="0.3">
      <c r="A1234" s="9" t="s">
        <v>1059</v>
      </c>
      <c r="B1234" s="1">
        <v>42935</v>
      </c>
      <c r="C1234" s="2">
        <v>0.38833333333333331</v>
      </c>
      <c r="D1234" s="2">
        <v>0.39069444444444446</v>
      </c>
      <c r="E1234">
        <f>DAY(telefony[[#This Row],[data]])</f>
        <v>19</v>
      </c>
      <c r="F1234">
        <f>IF(LEN(telefony[[#This Row],[nr]])=8,1,0)</f>
        <v>0</v>
      </c>
      <c r="G1234">
        <f>IF(LEN(telefony[[#This Row],[nr]])=7,1,0)</f>
        <v>1</v>
      </c>
      <c r="H1234" s="9">
        <f>IF(LEN(telefony[[#This Row],[nr]])&gt;=10,1,0)</f>
        <v>0</v>
      </c>
      <c r="I1234" s="9" t="s">
        <v>1121</v>
      </c>
      <c r="J1234">
        <f>COUNTIF(telefony[nr],I1234)</f>
        <v>1</v>
      </c>
      <c r="M1234" t="str">
        <f>IF(LEN(telefony[[#This Row],[nr]])=7,telefony[[#This Row],[nr]],"")</f>
        <v>4785864</v>
      </c>
      <c r="N1234" t="str">
        <f>IF(LEN(telefony[[#This Row],[nr]])=8,telefony[[#This Row],[nr]],"")</f>
        <v/>
      </c>
      <c r="V1234" s="22" t="s">
        <v>1615</v>
      </c>
      <c r="W1234" s="9">
        <v>0</v>
      </c>
    </row>
    <row r="1235" spans="1:23" x14ac:dyDescent="0.3">
      <c r="A1235" s="9" t="s">
        <v>1060</v>
      </c>
      <c r="B1235" s="1">
        <v>42935</v>
      </c>
      <c r="C1235" s="2">
        <v>0.38979166666666665</v>
      </c>
      <c r="D1235" s="2">
        <v>0.39171296296296299</v>
      </c>
      <c r="E1235">
        <f>DAY(telefony[[#This Row],[data]])</f>
        <v>19</v>
      </c>
      <c r="F1235">
        <f>IF(LEN(telefony[[#This Row],[nr]])=8,1,0)</f>
        <v>0</v>
      </c>
      <c r="G1235">
        <f>IF(LEN(telefony[[#This Row],[nr]])=7,1,0)</f>
        <v>1</v>
      </c>
      <c r="H1235" s="9">
        <f>IF(LEN(telefony[[#This Row],[nr]])&gt;=10,1,0)</f>
        <v>0</v>
      </c>
      <c r="I1235" s="9" t="s">
        <v>313</v>
      </c>
      <c r="J1235">
        <f>COUNTIF(telefony[nr],I1235)</f>
        <v>1</v>
      </c>
      <c r="M1235" t="str">
        <f>IF(LEN(telefony[[#This Row],[nr]])=7,telefony[[#This Row],[nr]],"")</f>
        <v>3109039</v>
      </c>
      <c r="N1235" t="str">
        <f>IF(LEN(telefony[[#This Row],[nr]])=8,telefony[[#This Row],[nr]],"")</f>
        <v/>
      </c>
      <c r="V1235" s="22" t="s">
        <v>157</v>
      </c>
      <c r="W1235" s="9">
        <v>0</v>
      </c>
    </row>
    <row r="1236" spans="1:23" x14ac:dyDescent="0.3">
      <c r="A1236" s="9" t="s">
        <v>1061</v>
      </c>
      <c r="B1236" s="1">
        <v>42935</v>
      </c>
      <c r="C1236" s="2">
        <v>0.3898611111111111</v>
      </c>
      <c r="D1236" s="2">
        <v>0.39067129629629632</v>
      </c>
      <c r="E1236">
        <f>DAY(telefony[[#This Row],[data]])</f>
        <v>19</v>
      </c>
      <c r="F1236">
        <f>IF(LEN(telefony[[#This Row],[nr]])=8,1,0)</f>
        <v>0</v>
      </c>
      <c r="G1236">
        <f>IF(LEN(telefony[[#This Row],[nr]])=7,1,0)</f>
        <v>1</v>
      </c>
      <c r="H1236" s="9">
        <f>IF(LEN(telefony[[#This Row],[nr]])&gt;=10,1,0)</f>
        <v>0</v>
      </c>
      <c r="I1236" s="9" t="s">
        <v>1011</v>
      </c>
      <c r="J1236">
        <f>COUNTIF(telefony[nr],I1236)</f>
        <v>1</v>
      </c>
      <c r="M1236" t="str">
        <f>IF(LEN(telefony[[#This Row],[nr]])=7,telefony[[#This Row],[nr]],"")</f>
        <v>7340326</v>
      </c>
      <c r="N1236" t="str">
        <f>IF(LEN(telefony[[#This Row],[nr]])=8,telefony[[#This Row],[nr]],"")</f>
        <v/>
      </c>
      <c r="V1236" s="22" t="s">
        <v>1250</v>
      </c>
      <c r="W1236" s="9">
        <v>0</v>
      </c>
    </row>
    <row r="1237" spans="1:23" x14ac:dyDescent="0.3">
      <c r="A1237" s="9" t="s">
        <v>1062</v>
      </c>
      <c r="B1237" s="1">
        <v>42935</v>
      </c>
      <c r="C1237" s="2">
        <v>0.3941898148148148</v>
      </c>
      <c r="D1237" s="2">
        <v>0.40530092592592593</v>
      </c>
      <c r="E1237">
        <f>DAY(telefony[[#This Row],[data]])</f>
        <v>19</v>
      </c>
      <c r="F1237">
        <f>IF(LEN(telefony[[#This Row],[nr]])=8,1,0)</f>
        <v>0</v>
      </c>
      <c r="G1237">
        <f>IF(LEN(telefony[[#This Row],[nr]])=7,1,0)</f>
        <v>1</v>
      </c>
      <c r="H1237" s="9">
        <f>IF(LEN(telefony[[#This Row],[nr]])&gt;=10,1,0)</f>
        <v>0</v>
      </c>
      <c r="I1237" s="9" t="s">
        <v>1714</v>
      </c>
      <c r="J1237">
        <f>COUNTIF(telefony[nr],I1237)</f>
        <v>1</v>
      </c>
      <c r="M1237" t="str">
        <f>IF(LEN(telefony[[#This Row],[nr]])=7,telefony[[#This Row],[nr]],"")</f>
        <v>7865428</v>
      </c>
      <c r="N1237" t="str">
        <f>IF(LEN(telefony[[#This Row],[nr]])=8,telefony[[#This Row],[nr]],"")</f>
        <v/>
      </c>
      <c r="V1237" s="22" t="s">
        <v>28</v>
      </c>
      <c r="W1237" s="9">
        <v>0</v>
      </c>
    </row>
    <row r="1238" spans="1:23" x14ac:dyDescent="0.3">
      <c r="A1238" s="9" t="s">
        <v>1063</v>
      </c>
      <c r="B1238" s="1">
        <v>42935</v>
      </c>
      <c r="C1238" s="2">
        <v>0.39607638888888891</v>
      </c>
      <c r="D1238" s="2">
        <v>0.40442129629629631</v>
      </c>
      <c r="E1238">
        <f>DAY(telefony[[#This Row],[data]])</f>
        <v>19</v>
      </c>
      <c r="F1238">
        <f>IF(LEN(telefony[[#This Row],[nr]])=8,1,0)</f>
        <v>0</v>
      </c>
      <c r="G1238">
        <f>IF(LEN(telefony[[#This Row],[nr]])=7,1,0)</f>
        <v>1</v>
      </c>
      <c r="H1238" s="9">
        <f>IF(LEN(telefony[[#This Row],[nr]])&gt;=10,1,0)</f>
        <v>0</v>
      </c>
      <c r="I1238" s="9" t="s">
        <v>835</v>
      </c>
      <c r="J1238">
        <f>COUNTIF(telefony[nr],I1238)</f>
        <v>1</v>
      </c>
      <c r="M1238" t="str">
        <f>IF(LEN(telefony[[#This Row],[nr]])=7,telefony[[#This Row],[nr]],"")</f>
        <v>1467591</v>
      </c>
      <c r="N1238" t="str">
        <f>IF(LEN(telefony[[#This Row],[nr]])=8,telefony[[#This Row],[nr]],"")</f>
        <v/>
      </c>
      <c r="V1238" s="22" t="s">
        <v>212</v>
      </c>
      <c r="W1238" s="9">
        <v>0</v>
      </c>
    </row>
    <row r="1239" spans="1:23" x14ac:dyDescent="0.3">
      <c r="A1239" s="9" t="s">
        <v>1064</v>
      </c>
      <c r="B1239" s="1">
        <v>42935</v>
      </c>
      <c r="C1239" s="2">
        <v>0.39937499999999998</v>
      </c>
      <c r="D1239" s="2">
        <v>0.40332175925925928</v>
      </c>
      <c r="E1239">
        <f>DAY(telefony[[#This Row],[data]])</f>
        <v>19</v>
      </c>
      <c r="F1239">
        <f>IF(LEN(telefony[[#This Row],[nr]])=8,1,0)</f>
        <v>0</v>
      </c>
      <c r="G1239">
        <f>IF(LEN(telefony[[#This Row],[nr]])=7,1,0)</f>
        <v>1</v>
      </c>
      <c r="H1239" s="9">
        <f>IF(LEN(telefony[[#This Row],[nr]])&gt;=10,1,0)</f>
        <v>0</v>
      </c>
      <c r="I1239" s="9" t="s">
        <v>1188</v>
      </c>
      <c r="J1239">
        <f>COUNTIF(telefony[nr],I1239)</f>
        <v>1</v>
      </c>
      <c r="M1239" t="str">
        <f>IF(LEN(telefony[[#This Row],[nr]])=7,telefony[[#This Row],[nr]],"")</f>
        <v>2475157</v>
      </c>
      <c r="N1239" t="str">
        <f>IF(LEN(telefony[[#This Row],[nr]])=8,telefony[[#This Row],[nr]],"")</f>
        <v/>
      </c>
      <c r="V1239" s="22" t="s">
        <v>755</v>
      </c>
      <c r="W1239" s="9">
        <v>0</v>
      </c>
    </row>
    <row r="1240" spans="1:23" x14ac:dyDescent="0.3">
      <c r="A1240" s="9" t="s">
        <v>1065</v>
      </c>
      <c r="B1240" s="1">
        <v>42935</v>
      </c>
      <c r="C1240" s="2">
        <v>0.39959490740740738</v>
      </c>
      <c r="D1240" s="2">
        <v>0.41099537037037037</v>
      </c>
      <c r="E1240">
        <f>DAY(telefony[[#This Row],[data]])</f>
        <v>19</v>
      </c>
      <c r="F1240">
        <f>IF(LEN(telefony[[#This Row],[nr]])=8,1,0)</f>
        <v>0</v>
      </c>
      <c r="G1240">
        <f>IF(LEN(telefony[[#This Row],[nr]])=7,1,0)</f>
        <v>1</v>
      </c>
      <c r="H1240" s="9">
        <f>IF(LEN(telefony[[#This Row],[nr]])&gt;=10,1,0)</f>
        <v>0</v>
      </c>
      <c r="I1240" s="9" t="s">
        <v>1151</v>
      </c>
      <c r="J1240">
        <f>COUNTIF(telefony[nr],I1240)</f>
        <v>1</v>
      </c>
      <c r="M1240" t="str">
        <f>IF(LEN(telefony[[#This Row],[nr]])=7,telefony[[#This Row],[nr]],"")</f>
        <v>6023049</v>
      </c>
      <c r="N1240" t="str">
        <f>IF(LEN(telefony[[#This Row],[nr]])=8,telefony[[#This Row],[nr]],"")</f>
        <v/>
      </c>
      <c r="V1240" s="22" t="s">
        <v>1628</v>
      </c>
      <c r="W1240" s="9">
        <v>0</v>
      </c>
    </row>
    <row r="1241" spans="1:23" x14ac:dyDescent="0.3">
      <c r="A1241" s="9" t="s">
        <v>1066</v>
      </c>
      <c r="B1241" s="1">
        <v>42935</v>
      </c>
      <c r="C1241" s="2">
        <v>0.40234953703703702</v>
      </c>
      <c r="D1241" s="2">
        <v>0.40469907407407407</v>
      </c>
      <c r="E1241">
        <f>DAY(telefony[[#This Row],[data]])</f>
        <v>19</v>
      </c>
      <c r="F1241">
        <f>IF(LEN(telefony[[#This Row],[nr]])=8,1,0)</f>
        <v>1</v>
      </c>
      <c r="G1241">
        <f>IF(LEN(telefony[[#This Row],[nr]])=7,1,0)</f>
        <v>0</v>
      </c>
      <c r="H1241" s="9">
        <f>IF(LEN(telefony[[#This Row],[nr]])&gt;=10,1,0)</f>
        <v>0</v>
      </c>
      <c r="I1241" s="9" t="s">
        <v>1195</v>
      </c>
      <c r="J1241">
        <f>COUNTIF(telefony[nr],I1241)</f>
        <v>1</v>
      </c>
      <c r="M1241" t="str">
        <f>IF(LEN(telefony[[#This Row],[nr]])=7,telefony[[#This Row],[nr]],"")</f>
        <v/>
      </c>
      <c r="N1241" t="str">
        <f>IF(LEN(telefony[[#This Row],[nr]])=8,telefony[[#This Row],[nr]],"")</f>
        <v>39210366</v>
      </c>
      <c r="V1241" s="22" t="s">
        <v>524</v>
      </c>
      <c r="W1241" s="9">
        <v>0</v>
      </c>
    </row>
    <row r="1242" spans="1:23" x14ac:dyDescent="0.3">
      <c r="A1242" s="9" t="s">
        <v>1067</v>
      </c>
      <c r="B1242" s="1">
        <v>42935</v>
      </c>
      <c r="C1242" s="2">
        <v>0.40743055555555557</v>
      </c>
      <c r="D1242" s="2">
        <v>0.41255787037037039</v>
      </c>
      <c r="E1242">
        <f>DAY(telefony[[#This Row],[data]])</f>
        <v>19</v>
      </c>
      <c r="F1242">
        <f>IF(LEN(telefony[[#This Row],[nr]])=8,1,0)</f>
        <v>1</v>
      </c>
      <c r="G1242">
        <f>IF(LEN(telefony[[#This Row],[nr]])=7,1,0)</f>
        <v>0</v>
      </c>
      <c r="H1242" s="9">
        <f>IF(LEN(telefony[[#This Row],[nr]])&gt;=10,1,0)</f>
        <v>0</v>
      </c>
      <c r="I1242" s="9" t="s">
        <v>811</v>
      </c>
      <c r="J1242">
        <f>COUNTIF(telefony[nr],I1242)</f>
        <v>1</v>
      </c>
      <c r="M1242" t="str">
        <f>IF(LEN(telefony[[#This Row],[nr]])=7,telefony[[#This Row],[nr]],"")</f>
        <v/>
      </c>
      <c r="N1242" t="str">
        <f>IF(LEN(telefony[[#This Row],[nr]])=8,telefony[[#This Row],[nr]],"")</f>
        <v>90880011</v>
      </c>
      <c r="V1242" s="22" t="s">
        <v>596</v>
      </c>
      <c r="W1242" s="9">
        <v>0</v>
      </c>
    </row>
    <row r="1243" spans="1:23" x14ac:dyDescent="0.3">
      <c r="A1243" s="9" t="s">
        <v>412</v>
      </c>
      <c r="B1243" s="1">
        <v>42935</v>
      </c>
      <c r="C1243" s="2">
        <v>0.41121527777777778</v>
      </c>
      <c r="D1243" s="2">
        <v>0.41483796296296294</v>
      </c>
      <c r="E1243">
        <f>DAY(telefony[[#This Row],[data]])</f>
        <v>19</v>
      </c>
      <c r="F1243">
        <f>IF(LEN(telefony[[#This Row],[nr]])=8,1,0)</f>
        <v>0</v>
      </c>
      <c r="G1243">
        <f>IF(LEN(telefony[[#This Row],[nr]])=7,1,0)</f>
        <v>1</v>
      </c>
      <c r="H1243" s="9">
        <f>IF(LEN(telefony[[#This Row],[nr]])&gt;=10,1,0)</f>
        <v>0</v>
      </c>
      <c r="I1243" s="9" t="s">
        <v>1056</v>
      </c>
      <c r="J1243">
        <f>COUNTIF(telefony[nr],I1243)</f>
        <v>1</v>
      </c>
      <c r="M1243" t="str">
        <f>IF(LEN(telefony[[#This Row],[nr]])=7,telefony[[#This Row],[nr]],"")</f>
        <v>4469748</v>
      </c>
      <c r="N1243" t="str">
        <f>IF(LEN(telefony[[#This Row],[nr]])=8,telefony[[#This Row],[nr]],"")</f>
        <v/>
      </c>
      <c r="V1243" s="22" t="s">
        <v>1030</v>
      </c>
      <c r="W1243" s="9">
        <v>0</v>
      </c>
    </row>
    <row r="1244" spans="1:23" x14ac:dyDescent="0.3">
      <c r="A1244" s="9" t="s">
        <v>1068</v>
      </c>
      <c r="B1244" s="1">
        <v>42935</v>
      </c>
      <c r="C1244" s="2">
        <v>0.4127662037037037</v>
      </c>
      <c r="D1244" s="2">
        <v>0.42182870370370368</v>
      </c>
      <c r="E1244">
        <f>DAY(telefony[[#This Row],[data]])</f>
        <v>19</v>
      </c>
      <c r="F1244">
        <f>IF(LEN(telefony[[#This Row],[nr]])=8,1,0)</f>
        <v>0</v>
      </c>
      <c r="G1244">
        <f>IF(LEN(telefony[[#This Row],[nr]])=7,1,0)</f>
        <v>0</v>
      </c>
      <c r="H1244" s="9">
        <f>IF(LEN(telefony[[#This Row],[nr]])&gt;=10,1,0)</f>
        <v>1</v>
      </c>
      <c r="I1244" s="9" t="s">
        <v>362</v>
      </c>
      <c r="J1244">
        <f>COUNTIF(telefony[nr],I1244)</f>
        <v>1</v>
      </c>
      <c r="M1244" t="str">
        <f>IF(LEN(telefony[[#This Row],[nr]])=7,telefony[[#This Row],[nr]],"")</f>
        <v/>
      </c>
      <c r="N1244" t="str">
        <f>IF(LEN(telefony[[#This Row],[nr]])=8,telefony[[#This Row],[nr]],"")</f>
        <v/>
      </c>
      <c r="V1244" s="22" t="s">
        <v>251</v>
      </c>
      <c r="W1244" s="9">
        <v>0</v>
      </c>
    </row>
    <row r="1245" spans="1:23" x14ac:dyDescent="0.3">
      <c r="A1245" s="9" t="s">
        <v>1069</v>
      </c>
      <c r="B1245" s="1">
        <v>42935</v>
      </c>
      <c r="C1245" s="2">
        <v>0.41616898148148146</v>
      </c>
      <c r="D1245" s="2">
        <v>0.41717592592592595</v>
      </c>
      <c r="E1245">
        <f>DAY(telefony[[#This Row],[data]])</f>
        <v>19</v>
      </c>
      <c r="F1245">
        <f>IF(LEN(telefony[[#This Row],[nr]])=8,1,0)</f>
        <v>0</v>
      </c>
      <c r="G1245">
        <f>IF(LEN(telefony[[#This Row],[nr]])=7,1,0)</f>
        <v>1</v>
      </c>
      <c r="H1245" s="9">
        <f>IF(LEN(telefony[[#This Row],[nr]])&gt;=10,1,0)</f>
        <v>0</v>
      </c>
      <c r="I1245" s="9" t="s">
        <v>858</v>
      </c>
      <c r="J1245">
        <f>COUNTIF(telefony[nr],I1245)</f>
        <v>1</v>
      </c>
      <c r="M1245" t="str">
        <f>IF(LEN(telefony[[#This Row],[nr]])=7,telefony[[#This Row],[nr]],"")</f>
        <v>4079013</v>
      </c>
      <c r="N1245" t="str">
        <f>IF(LEN(telefony[[#This Row],[nr]])=8,telefony[[#This Row],[nr]],"")</f>
        <v/>
      </c>
      <c r="V1245" s="22" t="s">
        <v>871</v>
      </c>
      <c r="W1245" s="9">
        <v>0</v>
      </c>
    </row>
    <row r="1246" spans="1:23" x14ac:dyDescent="0.3">
      <c r="A1246" s="9" t="s">
        <v>1070</v>
      </c>
      <c r="B1246" s="1">
        <v>42935</v>
      </c>
      <c r="C1246" s="2">
        <v>0.41996527777777776</v>
      </c>
      <c r="D1246" s="2">
        <v>0.42766203703703703</v>
      </c>
      <c r="E1246">
        <f>DAY(telefony[[#This Row],[data]])</f>
        <v>19</v>
      </c>
      <c r="F1246">
        <f>IF(LEN(telefony[[#This Row],[nr]])=8,1,0)</f>
        <v>0</v>
      </c>
      <c r="G1246">
        <f>IF(LEN(telefony[[#This Row],[nr]])=7,1,0)</f>
        <v>1</v>
      </c>
      <c r="H1246" s="9">
        <f>IF(LEN(telefony[[#This Row],[nr]])&gt;=10,1,0)</f>
        <v>0</v>
      </c>
      <c r="I1246" s="9" t="s">
        <v>221</v>
      </c>
      <c r="J1246">
        <f>COUNTIF(telefony[nr],I1246)</f>
        <v>1</v>
      </c>
      <c r="M1246" t="str">
        <f>IF(LEN(telefony[[#This Row],[nr]])=7,telefony[[#This Row],[nr]],"")</f>
        <v>7751076</v>
      </c>
      <c r="N1246" t="str">
        <f>IF(LEN(telefony[[#This Row],[nr]])=8,telefony[[#This Row],[nr]],"")</f>
        <v/>
      </c>
      <c r="V1246" s="22" t="s">
        <v>1611</v>
      </c>
      <c r="W1246" s="9">
        <v>0</v>
      </c>
    </row>
    <row r="1247" spans="1:23" x14ac:dyDescent="0.3">
      <c r="A1247" s="9" t="s">
        <v>1071</v>
      </c>
      <c r="B1247" s="1">
        <v>42935</v>
      </c>
      <c r="C1247" s="2">
        <v>0.42166666666666669</v>
      </c>
      <c r="D1247" s="2">
        <v>0.43111111111111111</v>
      </c>
      <c r="E1247">
        <f>DAY(telefony[[#This Row],[data]])</f>
        <v>19</v>
      </c>
      <c r="F1247">
        <f>IF(LEN(telefony[[#This Row],[nr]])=8,1,0)</f>
        <v>1</v>
      </c>
      <c r="G1247">
        <f>IF(LEN(telefony[[#This Row],[nr]])=7,1,0)</f>
        <v>0</v>
      </c>
      <c r="H1247" s="9">
        <f>IF(LEN(telefony[[#This Row],[nr]])&gt;=10,1,0)</f>
        <v>0</v>
      </c>
      <c r="I1247" s="9" t="s">
        <v>573</v>
      </c>
      <c r="J1247">
        <f>COUNTIF(telefony[nr],I1247)</f>
        <v>1</v>
      </c>
      <c r="M1247" t="str">
        <f>IF(LEN(telefony[[#This Row],[nr]])=7,telefony[[#This Row],[nr]],"")</f>
        <v/>
      </c>
      <c r="N1247" t="str">
        <f>IF(LEN(telefony[[#This Row],[nr]])=8,telefony[[#This Row],[nr]],"")</f>
        <v>27684909</v>
      </c>
      <c r="V1247" s="22" t="s">
        <v>1350</v>
      </c>
      <c r="W1247" s="9">
        <v>0</v>
      </c>
    </row>
    <row r="1248" spans="1:23" x14ac:dyDescent="0.3">
      <c r="A1248" s="9" t="s">
        <v>1072</v>
      </c>
      <c r="B1248" s="1">
        <v>42935</v>
      </c>
      <c r="C1248" s="2">
        <v>0.42422453703703705</v>
      </c>
      <c r="D1248" s="2">
        <v>0.43512731481481481</v>
      </c>
      <c r="E1248">
        <f>DAY(telefony[[#This Row],[data]])</f>
        <v>19</v>
      </c>
      <c r="F1248">
        <f>IF(LEN(telefony[[#This Row],[nr]])=8,1,0)</f>
        <v>0</v>
      </c>
      <c r="G1248">
        <f>IF(LEN(telefony[[#This Row],[nr]])=7,1,0)</f>
        <v>1</v>
      </c>
      <c r="H1248" s="9">
        <f>IF(LEN(telefony[[#This Row],[nr]])&gt;=10,1,0)</f>
        <v>0</v>
      </c>
      <c r="I1248" s="9" t="s">
        <v>1098</v>
      </c>
      <c r="J1248">
        <f>COUNTIF(telefony[nr],I1248)</f>
        <v>1</v>
      </c>
      <c r="M1248" t="str">
        <f>IF(LEN(telefony[[#This Row],[nr]])=7,telefony[[#This Row],[nr]],"")</f>
        <v>1588418</v>
      </c>
      <c r="N1248" t="str">
        <f>IF(LEN(telefony[[#This Row],[nr]])=8,telefony[[#This Row],[nr]],"")</f>
        <v/>
      </c>
      <c r="V1248" s="22" t="s">
        <v>751</v>
      </c>
      <c r="W1248" s="9">
        <v>0</v>
      </c>
    </row>
    <row r="1249" spans="1:23" x14ac:dyDescent="0.3">
      <c r="A1249" s="9" t="s">
        <v>1073</v>
      </c>
      <c r="B1249" s="1">
        <v>42935</v>
      </c>
      <c r="C1249" s="2">
        <v>0.42684027777777778</v>
      </c>
      <c r="D1249" s="2">
        <v>0.43207175925925928</v>
      </c>
      <c r="E1249">
        <f>DAY(telefony[[#This Row],[data]])</f>
        <v>19</v>
      </c>
      <c r="F1249">
        <f>IF(LEN(telefony[[#This Row],[nr]])=8,1,0)</f>
        <v>0</v>
      </c>
      <c r="G1249">
        <f>IF(LEN(telefony[[#This Row],[nr]])=7,1,0)</f>
        <v>0</v>
      </c>
      <c r="H1249" s="9">
        <f>IF(LEN(telefony[[#This Row],[nr]])&gt;=10,1,0)</f>
        <v>1</v>
      </c>
      <c r="I1249" s="9" t="s">
        <v>301</v>
      </c>
      <c r="J1249">
        <f>COUNTIF(telefony[nr],I1249)</f>
        <v>1</v>
      </c>
      <c r="M1249" t="str">
        <f>IF(LEN(telefony[[#This Row],[nr]])=7,telefony[[#This Row],[nr]],"")</f>
        <v/>
      </c>
      <c r="N1249" t="str">
        <f>IF(LEN(telefony[[#This Row],[nr]])=8,telefony[[#This Row],[nr]],"")</f>
        <v/>
      </c>
      <c r="V1249" s="22" t="s">
        <v>361</v>
      </c>
      <c r="W1249" s="9">
        <v>0</v>
      </c>
    </row>
    <row r="1250" spans="1:23" x14ac:dyDescent="0.3">
      <c r="A1250" s="9" t="s">
        <v>1074</v>
      </c>
      <c r="B1250" s="1">
        <v>42935</v>
      </c>
      <c r="C1250" s="2">
        <v>0.42912037037037037</v>
      </c>
      <c r="D1250" s="2">
        <v>0.43425925925925923</v>
      </c>
      <c r="E1250">
        <f>DAY(telefony[[#This Row],[data]])</f>
        <v>19</v>
      </c>
      <c r="F1250">
        <f>IF(LEN(telefony[[#This Row],[nr]])=8,1,0)</f>
        <v>0</v>
      </c>
      <c r="G1250">
        <f>IF(LEN(telefony[[#This Row],[nr]])=7,1,0)</f>
        <v>1</v>
      </c>
      <c r="H1250" s="9">
        <f>IF(LEN(telefony[[#This Row],[nr]])&gt;=10,1,0)</f>
        <v>0</v>
      </c>
      <c r="I1250" s="9" t="s">
        <v>1543</v>
      </c>
      <c r="J1250">
        <f>COUNTIF(telefony[nr],I1250)</f>
        <v>1</v>
      </c>
      <c r="M1250" t="str">
        <f>IF(LEN(telefony[[#This Row],[nr]])=7,telefony[[#This Row],[nr]],"")</f>
        <v>6305758</v>
      </c>
      <c r="N1250" t="str">
        <f>IF(LEN(telefony[[#This Row],[nr]])=8,telefony[[#This Row],[nr]],"")</f>
        <v/>
      </c>
      <c r="V1250" s="22" t="s">
        <v>557</v>
      </c>
      <c r="W1250" s="9">
        <v>0</v>
      </c>
    </row>
    <row r="1251" spans="1:23" x14ac:dyDescent="0.3">
      <c r="A1251" s="9" t="s">
        <v>1075</v>
      </c>
      <c r="B1251" s="1">
        <v>42935</v>
      </c>
      <c r="C1251" s="2">
        <v>0.43180555555555555</v>
      </c>
      <c r="D1251" s="2">
        <v>0.44175925925925924</v>
      </c>
      <c r="E1251">
        <f>DAY(telefony[[#This Row],[data]])</f>
        <v>19</v>
      </c>
      <c r="F1251">
        <f>IF(LEN(telefony[[#This Row],[nr]])=8,1,0)</f>
        <v>1</v>
      </c>
      <c r="G1251">
        <f>IF(LEN(telefony[[#This Row],[nr]])=7,1,0)</f>
        <v>0</v>
      </c>
      <c r="H1251" s="9">
        <f>IF(LEN(telefony[[#This Row],[nr]])&gt;=10,1,0)</f>
        <v>0</v>
      </c>
      <c r="I1251" s="9" t="s">
        <v>1246</v>
      </c>
      <c r="J1251">
        <f>COUNTIF(telefony[nr],I1251)</f>
        <v>1</v>
      </c>
      <c r="M1251" t="str">
        <f>IF(LEN(telefony[[#This Row],[nr]])=7,telefony[[#This Row],[nr]],"")</f>
        <v/>
      </c>
      <c r="N1251" t="str">
        <f>IF(LEN(telefony[[#This Row],[nr]])=8,telefony[[#This Row],[nr]],"")</f>
        <v>45373038</v>
      </c>
      <c r="V1251" s="22" t="s">
        <v>1176</v>
      </c>
      <c r="W1251" s="9">
        <v>0</v>
      </c>
    </row>
    <row r="1252" spans="1:23" x14ac:dyDescent="0.3">
      <c r="A1252" s="9" t="s">
        <v>1076</v>
      </c>
      <c r="B1252" s="1">
        <v>42935</v>
      </c>
      <c r="C1252" s="2">
        <v>0.43185185185185188</v>
      </c>
      <c r="D1252" s="2">
        <v>0.4382638888888889</v>
      </c>
      <c r="E1252">
        <f>DAY(telefony[[#This Row],[data]])</f>
        <v>19</v>
      </c>
      <c r="F1252">
        <f>IF(LEN(telefony[[#This Row],[nr]])=8,1,0)</f>
        <v>0</v>
      </c>
      <c r="G1252">
        <f>IF(LEN(telefony[[#This Row],[nr]])=7,1,0)</f>
        <v>1</v>
      </c>
      <c r="H1252" s="9">
        <f>IF(LEN(telefony[[#This Row],[nr]])&gt;=10,1,0)</f>
        <v>0</v>
      </c>
      <c r="I1252" s="9" t="s">
        <v>1491</v>
      </c>
      <c r="J1252">
        <f>COUNTIF(telefony[nr],I1252)</f>
        <v>1</v>
      </c>
      <c r="M1252" t="str">
        <f>IF(LEN(telefony[[#This Row],[nr]])=7,telefony[[#This Row],[nr]],"")</f>
        <v>7589993</v>
      </c>
      <c r="N1252" t="str">
        <f>IF(LEN(telefony[[#This Row],[nr]])=8,telefony[[#This Row],[nr]],"")</f>
        <v/>
      </c>
      <c r="V1252" s="22" t="s">
        <v>191</v>
      </c>
      <c r="W1252" s="9">
        <v>0</v>
      </c>
    </row>
    <row r="1253" spans="1:23" x14ac:dyDescent="0.3">
      <c r="A1253" s="9" t="s">
        <v>1077</v>
      </c>
      <c r="B1253" s="1">
        <v>42935</v>
      </c>
      <c r="C1253" s="2">
        <v>0.43365740740740738</v>
      </c>
      <c r="D1253" s="2">
        <v>0.43964120370370369</v>
      </c>
      <c r="E1253">
        <f>DAY(telefony[[#This Row],[data]])</f>
        <v>19</v>
      </c>
      <c r="F1253">
        <f>IF(LEN(telefony[[#This Row],[nr]])=8,1,0)</f>
        <v>0</v>
      </c>
      <c r="G1253">
        <f>IF(LEN(telefony[[#This Row],[nr]])=7,1,0)</f>
        <v>1</v>
      </c>
      <c r="H1253" s="9">
        <f>IF(LEN(telefony[[#This Row],[nr]])&gt;=10,1,0)</f>
        <v>0</v>
      </c>
      <c r="I1253" s="9" t="s">
        <v>272</v>
      </c>
      <c r="J1253">
        <f>COUNTIF(telefony[nr],I1253)</f>
        <v>1</v>
      </c>
      <c r="M1253" t="str">
        <f>IF(LEN(telefony[[#This Row],[nr]])=7,telefony[[#This Row],[nr]],"")</f>
        <v>5588421</v>
      </c>
      <c r="N1253" t="str">
        <f>IF(LEN(telefony[[#This Row],[nr]])=8,telefony[[#This Row],[nr]],"")</f>
        <v/>
      </c>
      <c r="V1253" s="22" t="s">
        <v>240</v>
      </c>
      <c r="W1253" s="9">
        <v>0</v>
      </c>
    </row>
    <row r="1254" spans="1:23" x14ac:dyDescent="0.3">
      <c r="A1254" s="9" t="s">
        <v>1078</v>
      </c>
      <c r="B1254" s="1">
        <v>42935</v>
      </c>
      <c r="C1254" s="2">
        <v>0.43509259259259259</v>
      </c>
      <c r="D1254" s="2">
        <v>0.44364583333333335</v>
      </c>
      <c r="E1254">
        <f>DAY(telefony[[#This Row],[data]])</f>
        <v>19</v>
      </c>
      <c r="F1254">
        <f>IF(LEN(telefony[[#This Row],[nr]])=8,1,0)</f>
        <v>0</v>
      </c>
      <c r="G1254">
        <f>IF(LEN(telefony[[#This Row],[nr]])=7,1,0)</f>
        <v>1</v>
      </c>
      <c r="H1254" s="9">
        <f>IF(LEN(telefony[[#This Row],[nr]])&gt;=10,1,0)</f>
        <v>0</v>
      </c>
      <c r="I1254" s="9" t="s">
        <v>1089</v>
      </c>
      <c r="J1254">
        <f>COUNTIF(telefony[nr],I1254)</f>
        <v>1</v>
      </c>
      <c r="M1254" t="str">
        <f>IF(LEN(telefony[[#This Row],[nr]])=7,telefony[[#This Row],[nr]],"")</f>
        <v>9662407</v>
      </c>
      <c r="N1254" t="str">
        <f>IF(LEN(telefony[[#This Row],[nr]])=8,telefony[[#This Row],[nr]],"")</f>
        <v/>
      </c>
      <c r="V1254" s="22" t="s">
        <v>905</v>
      </c>
      <c r="W1254" s="9">
        <v>0</v>
      </c>
    </row>
    <row r="1255" spans="1:23" x14ac:dyDescent="0.3">
      <c r="A1255" s="9" t="s">
        <v>1079</v>
      </c>
      <c r="B1255" s="1">
        <v>42935</v>
      </c>
      <c r="C1255" s="2">
        <v>0.43734953703703705</v>
      </c>
      <c r="D1255" s="2">
        <v>0.44071759259259258</v>
      </c>
      <c r="E1255">
        <f>DAY(telefony[[#This Row],[data]])</f>
        <v>19</v>
      </c>
      <c r="F1255">
        <f>IF(LEN(telefony[[#This Row],[nr]])=8,1,0)</f>
        <v>0</v>
      </c>
      <c r="G1255">
        <f>IF(LEN(telefony[[#This Row],[nr]])=7,1,0)</f>
        <v>1</v>
      </c>
      <c r="H1255" s="9">
        <f>IF(LEN(telefony[[#This Row],[nr]])&gt;=10,1,0)</f>
        <v>0</v>
      </c>
      <c r="I1255" s="9" t="s">
        <v>308</v>
      </c>
      <c r="J1255">
        <f>COUNTIF(telefony[nr],I1255)</f>
        <v>1</v>
      </c>
      <c r="M1255" t="str">
        <f>IF(LEN(telefony[[#This Row],[nr]])=7,telefony[[#This Row],[nr]],"")</f>
        <v>3422062</v>
      </c>
      <c r="N1255" t="str">
        <f>IF(LEN(telefony[[#This Row],[nr]])=8,telefony[[#This Row],[nr]],"")</f>
        <v/>
      </c>
      <c r="V1255" s="22" t="s">
        <v>634</v>
      </c>
      <c r="W1255" s="9">
        <v>0</v>
      </c>
    </row>
    <row r="1256" spans="1:23" x14ac:dyDescent="0.3">
      <c r="A1256" s="9" t="s">
        <v>1080</v>
      </c>
      <c r="B1256" s="1">
        <v>42935</v>
      </c>
      <c r="C1256" s="2">
        <v>0.43827546296296294</v>
      </c>
      <c r="D1256" s="2">
        <v>0.44968750000000002</v>
      </c>
      <c r="E1256">
        <f>DAY(telefony[[#This Row],[data]])</f>
        <v>19</v>
      </c>
      <c r="F1256">
        <f>IF(LEN(telefony[[#This Row],[nr]])=8,1,0)</f>
        <v>0</v>
      </c>
      <c r="G1256">
        <f>IF(LEN(telefony[[#This Row],[nr]])=7,1,0)</f>
        <v>1</v>
      </c>
      <c r="H1256" s="9">
        <f>IF(LEN(telefony[[#This Row],[nr]])&gt;=10,1,0)</f>
        <v>0</v>
      </c>
      <c r="I1256" s="9" t="s">
        <v>299</v>
      </c>
      <c r="J1256">
        <f>COUNTIF(telefony[nr],I1256)</f>
        <v>1</v>
      </c>
      <c r="M1256" t="str">
        <f>IF(LEN(telefony[[#This Row],[nr]])=7,telefony[[#This Row],[nr]],"")</f>
        <v>9305031</v>
      </c>
      <c r="N1256" t="str">
        <f>IF(LEN(telefony[[#This Row],[nr]])=8,telefony[[#This Row],[nr]],"")</f>
        <v/>
      </c>
      <c r="V1256" s="22" t="s">
        <v>1497</v>
      </c>
      <c r="W1256" s="9">
        <v>0</v>
      </c>
    </row>
    <row r="1257" spans="1:23" x14ac:dyDescent="0.3">
      <c r="A1257" s="9" t="s">
        <v>1081</v>
      </c>
      <c r="B1257" s="1">
        <v>42935</v>
      </c>
      <c r="C1257" s="2">
        <v>0.44305555555555554</v>
      </c>
      <c r="D1257" s="2">
        <v>0.45006944444444447</v>
      </c>
      <c r="E1257">
        <f>DAY(telefony[[#This Row],[data]])</f>
        <v>19</v>
      </c>
      <c r="F1257">
        <f>IF(LEN(telefony[[#This Row],[nr]])=8,1,0)</f>
        <v>0</v>
      </c>
      <c r="G1257">
        <f>IF(LEN(telefony[[#This Row],[nr]])=7,1,0)</f>
        <v>1</v>
      </c>
      <c r="H1257" s="9">
        <f>IF(LEN(telefony[[#This Row],[nr]])&gt;=10,1,0)</f>
        <v>0</v>
      </c>
      <c r="I1257" s="9" t="s">
        <v>305</v>
      </c>
      <c r="J1257">
        <f>COUNTIF(telefony[nr],I1257)</f>
        <v>1</v>
      </c>
      <c r="M1257" t="str">
        <f>IF(LEN(telefony[[#This Row],[nr]])=7,telefony[[#This Row],[nr]],"")</f>
        <v>4911005</v>
      </c>
      <c r="N1257" t="str">
        <f>IF(LEN(telefony[[#This Row],[nr]])=8,telefony[[#This Row],[nr]],"")</f>
        <v/>
      </c>
      <c r="V1257" s="22" t="s">
        <v>661</v>
      </c>
      <c r="W1257" s="9">
        <v>0</v>
      </c>
    </row>
    <row r="1258" spans="1:23" x14ac:dyDescent="0.3">
      <c r="A1258" s="9" t="s">
        <v>1082</v>
      </c>
      <c r="B1258" s="1">
        <v>42935</v>
      </c>
      <c r="C1258" s="2">
        <v>0.44664351851851852</v>
      </c>
      <c r="D1258" s="2">
        <v>0.45725694444444442</v>
      </c>
      <c r="E1258">
        <f>DAY(telefony[[#This Row],[data]])</f>
        <v>19</v>
      </c>
      <c r="F1258">
        <f>IF(LEN(telefony[[#This Row],[nr]])=8,1,0)</f>
        <v>0</v>
      </c>
      <c r="G1258">
        <f>IF(LEN(telefony[[#This Row],[nr]])=7,1,0)</f>
        <v>1</v>
      </c>
      <c r="H1258" s="9">
        <f>IF(LEN(telefony[[#This Row],[nr]])&gt;=10,1,0)</f>
        <v>0</v>
      </c>
      <c r="I1258" s="9" t="s">
        <v>187</v>
      </c>
      <c r="J1258">
        <f>COUNTIF(telefony[nr],I1258)</f>
        <v>1</v>
      </c>
      <c r="M1258" t="str">
        <f>IF(LEN(telefony[[#This Row],[nr]])=7,telefony[[#This Row],[nr]],"")</f>
        <v>1391272</v>
      </c>
      <c r="N1258" t="str">
        <f>IF(LEN(telefony[[#This Row],[nr]])=8,telefony[[#This Row],[nr]],"")</f>
        <v/>
      </c>
      <c r="V1258" s="22" t="s">
        <v>236</v>
      </c>
      <c r="W1258" s="9">
        <v>0</v>
      </c>
    </row>
    <row r="1259" spans="1:23" x14ac:dyDescent="0.3">
      <c r="A1259" s="9" t="s">
        <v>1083</v>
      </c>
      <c r="B1259" s="1">
        <v>42935</v>
      </c>
      <c r="C1259" s="2">
        <v>0.45211805555555556</v>
      </c>
      <c r="D1259" s="2">
        <v>0.4598726851851852</v>
      </c>
      <c r="E1259">
        <f>DAY(telefony[[#This Row],[data]])</f>
        <v>19</v>
      </c>
      <c r="F1259">
        <f>IF(LEN(telefony[[#This Row],[nr]])=8,1,0)</f>
        <v>0</v>
      </c>
      <c r="G1259">
        <f>IF(LEN(telefony[[#This Row],[nr]])=7,1,0)</f>
        <v>1</v>
      </c>
      <c r="H1259" s="9">
        <f>IF(LEN(telefony[[#This Row],[nr]])&gt;=10,1,0)</f>
        <v>0</v>
      </c>
      <c r="I1259" s="9" t="s">
        <v>1808</v>
      </c>
      <c r="J1259">
        <f>COUNTIF(telefony[nr],I1259)</f>
        <v>1</v>
      </c>
      <c r="M1259" t="str">
        <f>IF(LEN(telefony[[#This Row],[nr]])=7,telefony[[#This Row],[nr]],"")</f>
        <v>5027404</v>
      </c>
      <c r="N1259" t="str">
        <f>IF(LEN(telefony[[#This Row],[nr]])=8,telefony[[#This Row],[nr]],"")</f>
        <v/>
      </c>
      <c r="V1259" s="22" t="s">
        <v>229</v>
      </c>
      <c r="W1259" s="9">
        <v>0</v>
      </c>
    </row>
    <row r="1260" spans="1:23" x14ac:dyDescent="0.3">
      <c r="A1260" s="9" t="s">
        <v>567</v>
      </c>
      <c r="B1260" s="1">
        <v>42935</v>
      </c>
      <c r="C1260" s="2">
        <v>0.45768518518518519</v>
      </c>
      <c r="D1260" s="2">
        <v>0.45837962962962964</v>
      </c>
      <c r="E1260">
        <f>DAY(telefony[[#This Row],[data]])</f>
        <v>19</v>
      </c>
      <c r="F1260">
        <f>IF(LEN(telefony[[#This Row],[nr]])=8,1,0)</f>
        <v>1</v>
      </c>
      <c r="G1260">
        <f>IF(LEN(telefony[[#This Row],[nr]])=7,1,0)</f>
        <v>0</v>
      </c>
      <c r="H1260" s="9">
        <f>IF(LEN(telefony[[#This Row],[nr]])&gt;=10,1,0)</f>
        <v>0</v>
      </c>
      <c r="I1260" s="9" t="s">
        <v>237</v>
      </c>
      <c r="J1260">
        <f>COUNTIF(telefony[nr],I1260)</f>
        <v>1</v>
      </c>
      <c r="M1260" t="str">
        <f>IF(LEN(telefony[[#This Row],[nr]])=7,telefony[[#This Row],[nr]],"")</f>
        <v/>
      </c>
      <c r="N1260" t="str">
        <f>IF(LEN(telefony[[#This Row],[nr]])=8,telefony[[#This Row],[nr]],"")</f>
        <v>38244568</v>
      </c>
      <c r="V1260" s="22" t="s">
        <v>727</v>
      </c>
      <c r="W1260" s="9">
        <v>0</v>
      </c>
    </row>
    <row r="1261" spans="1:23" x14ac:dyDescent="0.3">
      <c r="A1261" s="9" t="s">
        <v>1084</v>
      </c>
      <c r="B1261" s="1">
        <v>42935</v>
      </c>
      <c r="C1261" s="2">
        <v>0.46217592592592593</v>
      </c>
      <c r="D1261" s="2">
        <v>0.46263888888888888</v>
      </c>
      <c r="E1261">
        <f>DAY(telefony[[#This Row],[data]])</f>
        <v>19</v>
      </c>
      <c r="F1261">
        <f>IF(LEN(telefony[[#This Row],[nr]])=8,1,0)</f>
        <v>1</v>
      </c>
      <c r="G1261">
        <f>IF(LEN(telefony[[#This Row],[nr]])=7,1,0)</f>
        <v>0</v>
      </c>
      <c r="H1261" s="9">
        <f>IF(LEN(telefony[[#This Row],[nr]])&gt;=10,1,0)</f>
        <v>0</v>
      </c>
      <c r="I1261" s="9" t="s">
        <v>1812</v>
      </c>
      <c r="J1261">
        <f>COUNTIF(telefony[nr],I1261)</f>
        <v>1</v>
      </c>
      <c r="M1261" t="str">
        <f>IF(LEN(telefony[[#This Row],[nr]])=7,telefony[[#This Row],[nr]],"")</f>
        <v/>
      </c>
      <c r="N1261" t="str">
        <f>IF(LEN(telefony[[#This Row],[nr]])=8,telefony[[#This Row],[nr]],"")</f>
        <v>64900068</v>
      </c>
      <c r="V1261" s="22" t="s">
        <v>1466</v>
      </c>
      <c r="W1261" s="9">
        <v>0</v>
      </c>
    </row>
    <row r="1262" spans="1:23" x14ac:dyDescent="0.3">
      <c r="A1262" s="9" t="s">
        <v>1085</v>
      </c>
      <c r="B1262" s="1">
        <v>42935</v>
      </c>
      <c r="C1262" s="2">
        <v>0.46546296296296297</v>
      </c>
      <c r="D1262" s="2">
        <v>0.4740509259259259</v>
      </c>
      <c r="E1262">
        <f>DAY(telefony[[#This Row],[data]])</f>
        <v>19</v>
      </c>
      <c r="F1262">
        <f>IF(LEN(telefony[[#This Row],[nr]])=8,1,0)</f>
        <v>1</v>
      </c>
      <c r="G1262">
        <f>IF(LEN(telefony[[#This Row],[nr]])=7,1,0)</f>
        <v>0</v>
      </c>
      <c r="H1262" s="9">
        <f>IF(LEN(telefony[[#This Row],[nr]])&gt;=10,1,0)</f>
        <v>0</v>
      </c>
      <c r="I1262" s="9" t="s">
        <v>1150</v>
      </c>
      <c r="J1262">
        <f>COUNTIF(telefony[nr],I1262)</f>
        <v>1</v>
      </c>
      <c r="M1262" t="str">
        <f>IF(LEN(telefony[[#This Row],[nr]])=7,telefony[[#This Row],[nr]],"")</f>
        <v/>
      </c>
      <c r="N1262" t="str">
        <f>IF(LEN(telefony[[#This Row],[nr]])=8,telefony[[#This Row],[nr]],"")</f>
        <v>45015009</v>
      </c>
      <c r="V1262" s="22" t="s">
        <v>400</v>
      </c>
      <c r="W1262" s="9">
        <v>0</v>
      </c>
    </row>
    <row r="1263" spans="1:23" x14ac:dyDescent="0.3">
      <c r="A1263" s="9" t="s">
        <v>1086</v>
      </c>
      <c r="B1263" s="1">
        <v>42935</v>
      </c>
      <c r="C1263" s="2">
        <v>0.46773148148148147</v>
      </c>
      <c r="D1263" s="2">
        <v>0.47054398148148147</v>
      </c>
      <c r="E1263">
        <f>DAY(telefony[[#This Row],[data]])</f>
        <v>19</v>
      </c>
      <c r="F1263">
        <f>IF(LEN(telefony[[#This Row],[nr]])=8,1,0)</f>
        <v>1</v>
      </c>
      <c r="G1263">
        <f>IF(LEN(telefony[[#This Row],[nr]])=7,1,0)</f>
        <v>0</v>
      </c>
      <c r="H1263" s="9">
        <f>IF(LEN(telefony[[#This Row],[nr]])&gt;=10,1,0)</f>
        <v>0</v>
      </c>
      <c r="I1263" s="9" t="s">
        <v>863</v>
      </c>
      <c r="J1263">
        <f>COUNTIF(telefony[nr],I1263)</f>
        <v>1</v>
      </c>
      <c r="M1263" t="str">
        <f>IF(LEN(telefony[[#This Row],[nr]])=7,telefony[[#This Row],[nr]],"")</f>
        <v/>
      </c>
      <c r="N1263" t="str">
        <f>IF(LEN(telefony[[#This Row],[nr]])=8,telefony[[#This Row],[nr]],"")</f>
        <v>20424852</v>
      </c>
      <c r="V1263" s="22" t="s">
        <v>1133</v>
      </c>
      <c r="W1263" s="9">
        <v>0</v>
      </c>
    </row>
    <row r="1264" spans="1:23" x14ac:dyDescent="0.3">
      <c r="A1264" s="9" t="s">
        <v>261</v>
      </c>
      <c r="B1264" s="1">
        <v>42935</v>
      </c>
      <c r="C1264" s="2">
        <v>0.47298611111111111</v>
      </c>
      <c r="D1264" s="2">
        <v>0.48247685185185185</v>
      </c>
      <c r="E1264">
        <f>DAY(telefony[[#This Row],[data]])</f>
        <v>19</v>
      </c>
      <c r="F1264">
        <f>IF(LEN(telefony[[#This Row],[nr]])=8,1,0)</f>
        <v>0</v>
      </c>
      <c r="G1264">
        <f>IF(LEN(telefony[[#This Row],[nr]])=7,1,0)</f>
        <v>1</v>
      </c>
      <c r="H1264" s="9">
        <f>IF(LEN(telefony[[#This Row],[nr]])&gt;=10,1,0)</f>
        <v>0</v>
      </c>
      <c r="I1264" s="9" t="s">
        <v>131</v>
      </c>
      <c r="J1264">
        <f>COUNTIF(telefony[nr],I1264)</f>
        <v>1</v>
      </c>
      <c r="M1264" t="str">
        <f>IF(LEN(telefony[[#This Row],[nr]])=7,telefony[[#This Row],[nr]],"")</f>
        <v>4471203</v>
      </c>
      <c r="N1264" t="str">
        <f>IF(LEN(telefony[[#This Row],[nr]])=8,telefony[[#This Row],[nr]],"")</f>
        <v/>
      </c>
      <c r="V1264" s="22" t="s">
        <v>1248</v>
      </c>
      <c r="W1264" s="9">
        <v>0</v>
      </c>
    </row>
    <row r="1265" spans="1:23" x14ac:dyDescent="0.3">
      <c r="A1265" s="9" t="s">
        <v>1087</v>
      </c>
      <c r="B1265" s="1">
        <v>42935</v>
      </c>
      <c r="C1265" s="2">
        <v>0.47843750000000002</v>
      </c>
      <c r="D1265" s="2">
        <v>0.48951388888888892</v>
      </c>
      <c r="E1265">
        <f>DAY(telefony[[#This Row],[data]])</f>
        <v>19</v>
      </c>
      <c r="F1265">
        <f>IF(LEN(telefony[[#This Row],[nr]])=8,1,0)</f>
        <v>0</v>
      </c>
      <c r="G1265">
        <f>IF(LEN(telefony[[#This Row],[nr]])=7,1,0)</f>
        <v>1</v>
      </c>
      <c r="H1265" s="9">
        <f>IF(LEN(telefony[[#This Row],[nr]])&gt;=10,1,0)</f>
        <v>0</v>
      </c>
      <c r="I1265" s="9" t="s">
        <v>806</v>
      </c>
      <c r="J1265">
        <f>COUNTIF(telefony[nr],I1265)</f>
        <v>1</v>
      </c>
      <c r="M1265" t="str">
        <f>IF(LEN(telefony[[#This Row],[nr]])=7,telefony[[#This Row],[nr]],"")</f>
        <v>8250018</v>
      </c>
      <c r="N1265" t="str">
        <f>IF(LEN(telefony[[#This Row],[nr]])=8,telefony[[#This Row],[nr]],"")</f>
        <v/>
      </c>
      <c r="V1265" s="22" t="s">
        <v>588</v>
      </c>
      <c r="W1265" s="9">
        <v>0</v>
      </c>
    </row>
    <row r="1266" spans="1:23" x14ac:dyDescent="0.3">
      <c r="A1266" s="9" t="s">
        <v>1088</v>
      </c>
      <c r="B1266" s="1">
        <v>42935</v>
      </c>
      <c r="C1266" s="2">
        <v>0.47843750000000002</v>
      </c>
      <c r="D1266" s="2">
        <v>0.48879629629629628</v>
      </c>
      <c r="E1266">
        <f>DAY(telefony[[#This Row],[data]])</f>
        <v>19</v>
      </c>
      <c r="F1266">
        <f>IF(LEN(telefony[[#This Row],[nr]])=8,1,0)</f>
        <v>0</v>
      </c>
      <c r="G1266">
        <f>IF(LEN(telefony[[#This Row],[nr]])=7,1,0)</f>
        <v>0</v>
      </c>
      <c r="H1266" s="9">
        <f>IF(LEN(telefony[[#This Row],[nr]])&gt;=10,1,0)</f>
        <v>1</v>
      </c>
      <c r="I1266" s="9" t="s">
        <v>708</v>
      </c>
      <c r="J1266">
        <f>COUNTIF(telefony[nr],I1266)</f>
        <v>1</v>
      </c>
      <c r="M1266" t="str">
        <f>IF(LEN(telefony[[#This Row],[nr]])=7,telefony[[#This Row],[nr]],"")</f>
        <v/>
      </c>
      <c r="N1266" t="str">
        <f>IF(LEN(telefony[[#This Row],[nr]])=8,telefony[[#This Row],[nr]],"")</f>
        <v/>
      </c>
      <c r="V1266" s="22" t="s">
        <v>532</v>
      </c>
      <c r="W1266" s="9">
        <v>0</v>
      </c>
    </row>
    <row r="1267" spans="1:23" x14ac:dyDescent="0.3">
      <c r="A1267" s="9" t="s">
        <v>1089</v>
      </c>
      <c r="B1267" s="1">
        <v>42935</v>
      </c>
      <c r="C1267" s="2">
        <v>0.48381944444444447</v>
      </c>
      <c r="D1267" s="2">
        <v>0.49505787037037036</v>
      </c>
      <c r="E1267">
        <f>DAY(telefony[[#This Row],[data]])</f>
        <v>19</v>
      </c>
      <c r="F1267">
        <f>IF(LEN(telefony[[#This Row],[nr]])=8,1,0)</f>
        <v>1</v>
      </c>
      <c r="G1267">
        <f>IF(LEN(telefony[[#This Row],[nr]])=7,1,0)</f>
        <v>0</v>
      </c>
      <c r="H1267" s="9">
        <f>IF(LEN(telefony[[#This Row],[nr]])&gt;=10,1,0)</f>
        <v>0</v>
      </c>
      <c r="I1267" s="9" t="s">
        <v>226</v>
      </c>
      <c r="J1267">
        <f>COUNTIF(telefony[nr],I1267)</f>
        <v>1</v>
      </c>
      <c r="M1267" t="str">
        <f>IF(LEN(telefony[[#This Row],[nr]])=7,telefony[[#This Row],[nr]],"")</f>
        <v/>
      </c>
      <c r="N1267" t="str">
        <f>IF(LEN(telefony[[#This Row],[nr]])=8,telefony[[#This Row],[nr]],"")</f>
        <v>66465215</v>
      </c>
      <c r="V1267" s="22" t="s">
        <v>1221</v>
      </c>
      <c r="W1267" s="9">
        <v>0</v>
      </c>
    </row>
    <row r="1268" spans="1:23" x14ac:dyDescent="0.3">
      <c r="A1268" s="9" t="s">
        <v>1090</v>
      </c>
      <c r="B1268" s="1">
        <v>42935</v>
      </c>
      <c r="C1268" s="2">
        <v>0.48822916666666666</v>
      </c>
      <c r="D1268" s="2">
        <v>0.49540509259259258</v>
      </c>
      <c r="E1268">
        <f>DAY(telefony[[#This Row],[data]])</f>
        <v>19</v>
      </c>
      <c r="F1268">
        <f>IF(LEN(telefony[[#This Row],[nr]])=8,1,0)</f>
        <v>0</v>
      </c>
      <c r="G1268">
        <f>IF(LEN(telefony[[#This Row],[nr]])=7,1,0)</f>
        <v>1</v>
      </c>
      <c r="H1268" s="9">
        <f>IF(LEN(telefony[[#This Row],[nr]])&gt;=10,1,0)</f>
        <v>0</v>
      </c>
      <c r="I1268" s="9" t="s">
        <v>1048</v>
      </c>
      <c r="J1268">
        <f>COUNTIF(telefony[nr],I1268)</f>
        <v>1</v>
      </c>
      <c r="M1268" t="str">
        <f>IF(LEN(telefony[[#This Row],[nr]])=7,telefony[[#This Row],[nr]],"")</f>
        <v>6386788</v>
      </c>
      <c r="N1268" t="str">
        <f>IF(LEN(telefony[[#This Row],[nr]])=8,telefony[[#This Row],[nr]],"")</f>
        <v/>
      </c>
      <c r="V1268" s="22" t="s">
        <v>1683</v>
      </c>
      <c r="W1268" s="9">
        <v>0</v>
      </c>
    </row>
    <row r="1269" spans="1:23" x14ac:dyDescent="0.3">
      <c r="A1269" s="9" t="s">
        <v>1091</v>
      </c>
      <c r="B1269" s="1">
        <v>42935</v>
      </c>
      <c r="C1269" s="2">
        <v>0.4896064814814815</v>
      </c>
      <c r="D1269" s="2">
        <v>0.49828703703703703</v>
      </c>
      <c r="E1269">
        <f>DAY(telefony[[#This Row],[data]])</f>
        <v>19</v>
      </c>
      <c r="F1269">
        <f>IF(LEN(telefony[[#This Row],[nr]])=8,1,0)</f>
        <v>0</v>
      </c>
      <c r="G1269">
        <f>IF(LEN(telefony[[#This Row],[nr]])=7,1,0)</f>
        <v>1</v>
      </c>
      <c r="H1269" s="9">
        <f>IF(LEN(telefony[[#This Row],[nr]])&gt;=10,1,0)</f>
        <v>0</v>
      </c>
      <c r="I1269" s="9" t="s">
        <v>694</v>
      </c>
      <c r="J1269">
        <f>COUNTIF(telefony[nr],I1269)</f>
        <v>1</v>
      </c>
      <c r="M1269" t="str">
        <f>IF(LEN(telefony[[#This Row],[nr]])=7,telefony[[#This Row],[nr]],"")</f>
        <v>3589291</v>
      </c>
      <c r="N1269" t="str">
        <f>IF(LEN(telefony[[#This Row],[nr]])=8,telefony[[#This Row],[nr]],"")</f>
        <v/>
      </c>
      <c r="V1269" s="22" t="s">
        <v>935</v>
      </c>
      <c r="W1269" s="9">
        <v>0</v>
      </c>
    </row>
    <row r="1270" spans="1:23" x14ac:dyDescent="0.3">
      <c r="A1270" s="9" t="s">
        <v>1092</v>
      </c>
      <c r="B1270" s="1">
        <v>42935</v>
      </c>
      <c r="C1270" s="2">
        <v>0.49270833333333336</v>
      </c>
      <c r="D1270" s="2">
        <v>0.49774305555555554</v>
      </c>
      <c r="E1270">
        <f>DAY(telefony[[#This Row],[data]])</f>
        <v>19</v>
      </c>
      <c r="F1270">
        <f>IF(LEN(telefony[[#This Row],[nr]])=8,1,0)</f>
        <v>0</v>
      </c>
      <c r="G1270">
        <f>IF(LEN(telefony[[#This Row],[nr]])=7,1,0)</f>
        <v>1</v>
      </c>
      <c r="H1270" s="9">
        <f>IF(LEN(telefony[[#This Row],[nr]])&gt;=10,1,0)</f>
        <v>0</v>
      </c>
      <c r="I1270" s="9" t="s">
        <v>453</v>
      </c>
      <c r="J1270">
        <f>COUNTIF(telefony[nr],I1270)</f>
        <v>1</v>
      </c>
      <c r="M1270" t="str">
        <f>IF(LEN(telefony[[#This Row],[nr]])=7,telefony[[#This Row],[nr]],"")</f>
        <v>9254070</v>
      </c>
      <c r="N1270" t="str">
        <f>IF(LEN(telefony[[#This Row],[nr]])=8,telefony[[#This Row],[nr]],"")</f>
        <v/>
      </c>
      <c r="V1270" s="22" t="s">
        <v>975</v>
      </c>
      <c r="W1270" s="9">
        <v>0</v>
      </c>
    </row>
    <row r="1271" spans="1:23" x14ac:dyDescent="0.3">
      <c r="A1271" s="9" t="s">
        <v>1093</v>
      </c>
      <c r="B1271" s="1">
        <v>42935</v>
      </c>
      <c r="C1271" s="2">
        <v>0.49625000000000002</v>
      </c>
      <c r="D1271" s="2">
        <v>0.5058449074074074</v>
      </c>
      <c r="E1271">
        <f>DAY(telefony[[#This Row],[data]])</f>
        <v>19</v>
      </c>
      <c r="F1271">
        <f>IF(LEN(telefony[[#This Row],[nr]])=8,1,0)</f>
        <v>0</v>
      </c>
      <c r="G1271">
        <f>IF(LEN(telefony[[#This Row],[nr]])=7,1,0)</f>
        <v>1</v>
      </c>
      <c r="H1271" s="9">
        <f>IF(LEN(telefony[[#This Row],[nr]])&gt;=10,1,0)</f>
        <v>0</v>
      </c>
      <c r="I1271" s="9" t="s">
        <v>1480</v>
      </c>
      <c r="J1271">
        <f>COUNTIF(telefony[nr],I1271)</f>
        <v>1</v>
      </c>
      <c r="M1271" t="str">
        <f>IF(LEN(telefony[[#This Row],[nr]])=7,telefony[[#This Row],[nr]],"")</f>
        <v>6337931</v>
      </c>
      <c r="N1271" t="str">
        <f>IF(LEN(telefony[[#This Row],[nr]])=8,telefony[[#This Row],[nr]],"")</f>
        <v/>
      </c>
      <c r="V1271" s="22" t="s">
        <v>1199</v>
      </c>
      <c r="W1271" s="9">
        <v>0</v>
      </c>
    </row>
    <row r="1272" spans="1:23" x14ac:dyDescent="0.3">
      <c r="A1272" s="9" t="s">
        <v>1094</v>
      </c>
      <c r="B1272" s="1">
        <v>42935</v>
      </c>
      <c r="C1272" s="2">
        <v>0.50173611111111116</v>
      </c>
      <c r="D1272" s="2">
        <v>0.5130555555555556</v>
      </c>
      <c r="E1272">
        <f>DAY(telefony[[#This Row],[data]])</f>
        <v>19</v>
      </c>
      <c r="F1272">
        <f>IF(LEN(telefony[[#This Row],[nr]])=8,1,0)</f>
        <v>0</v>
      </c>
      <c r="G1272">
        <f>IF(LEN(telefony[[#This Row],[nr]])=7,1,0)</f>
        <v>1</v>
      </c>
      <c r="H1272" s="9">
        <f>IF(LEN(telefony[[#This Row],[nr]])&gt;=10,1,0)</f>
        <v>0</v>
      </c>
      <c r="I1272" s="9" t="s">
        <v>850</v>
      </c>
      <c r="J1272">
        <f>COUNTIF(telefony[nr],I1272)</f>
        <v>1</v>
      </c>
      <c r="M1272" t="str">
        <f>IF(LEN(telefony[[#This Row],[nr]])=7,telefony[[#This Row],[nr]],"")</f>
        <v>3563037</v>
      </c>
      <c r="N1272" t="str">
        <f>IF(LEN(telefony[[#This Row],[nr]])=8,telefony[[#This Row],[nr]],"")</f>
        <v/>
      </c>
      <c r="V1272" s="22" t="s">
        <v>1661</v>
      </c>
      <c r="W1272" s="9">
        <v>0</v>
      </c>
    </row>
    <row r="1273" spans="1:23" x14ac:dyDescent="0.3">
      <c r="A1273" s="9" t="s">
        <v>1095</v>
      </c>
      <c r="B1273" s="1">
        <v>42935</v>
      </c>
      <c r="C1273" s="2">
        <v>0.50219907407407405</v>
      </c>
      <c r="D1273" s="2">
        <v>0.50804398148148144</v>
      </c>
      <c r="E1273">
        <f>DAY(telefony[[#This Row],[data]])</f>
        <v>19</v>
      </c>
      <c r="F1273">
        <f>IF(LEN(telefony[[#This Row],[nr]])=8,1,0)</f>
        <v>0</v>
      </c>
      <c r="G1273">
        <f>IF(LEN(telefony[[#This Row],[nr]])=7,1,0)</f>
        <v>1</v>
      </c>
      <c r="H1273" s="9">
        <f>IF(LEN(telefony[[#This Row],[nr]])&gt;=10,1,0)</f>
        <v>0</v>
      </c>
      <c r="I1273" s="9" t="s">
        <v>746</v>
      </c>
      <c r="J1273">
        <f>COUNTIF(telefony[nr],I1273)</f>
        <v>1</v>
      </c>
      <c r="M1273" t="str">
        <f>IF(LEN(telefony[[#This Row],[nr]])=7,telefony[[#This Row],[nr]],"")</f>
        <v>2302227</v>
      </c>
      <c r="N1273" t="str">
        <f>IF(LEN(telefony[[#This Row],[nr]])=8,telefony[[#This Row],[nr]],"")</f>
        <v/>
      </c>
      <c r="V1273" s="22" t="s">
        <v>93</v>
      </c>
      <c r="W1273" s="9">
        <v>0</v>
      </c>
    </row>
    <row r="1274" spans="1:23" x14ac:dyDescent="0.3">
      <c r="A1274" s="9" t="s">
        <v>1096</v>
      </c>
      <c r="B1274" s="1">
        <v>42935</v>
      </c>
      <c r="C1274" s="2">
        <v>0.50749999999999995</v>
      </c>
      <c r="D1274" s="2">
        <v>0.51290509259259254</v>
      </c>
      <c r="E1274">
        <f>DAY(telefony[[#This Row],[data]])</f>
        <v>19</v>
      </c>
      <c r="F1274">
        <f>IF(LEN(telefony[[#This Row],[nr]])=8,1,0)</f>
        <v>1</v>
      </c>
      <c r="G1274">
        <f>IF(LEN(telefony[[#This Row],[nr]])=7,1,0)</f>
        <v>0</v>
      </c>
      <c r="H1274" s="9">
        <f>IF(LEN(telefony[[#This Row],[nr]])&gt;=10,1,0)</f>
        <v>0</v>
      </c>
      <c r="I1274" s="9" t="s">
        <v>1108</v>
      </c>
      <c r="J1274">
        <f>COUNTIF(telefony[nr],I1274)</f>
        <v>1</v>
      </c>
      <c r="M1274" t="str">
        <f>IF(LEN(telefony[[#This Row],[nr]])=7,telefony[[#This Row],[nr]],"")</f>
        <v/>
      </c>
      <c r="N1274" t="str">
        <f>IF(LEN(telefony[[#This Row],[nr]])=8,telefony[[#This Row],[nr]],"")</f>
        <v>24454566</v>
      </c>
      <c r="V1274" s="22" t="s">
        <v>1476</v>
      </c>
      <c r="W1274" s="9">
        <v>0</v>
      </c>
    </row>
    <row r="1275" spans="1:23" x14ac:dyDescent="0.3">
      <c r="A1275" s="9" t="s">
        <v>1097</v>
      </c>
      <c r="B1275" s="1">
        <v>42935</v>
      </c>
      <c r="C1275" s="2">
        <v>0.50756944444444441</v>
      </c>
      <c r="D1275" s="2">
        <v>0.51126157407407402</v>
      </c>
      <c r="E1275">
        <f>DAY(telefony[[#This Row],[data]])</f>
        <v>19</v>
      </c>
      <c r="F1275">
        <f>IF(LEN(telefony[[#This Row],[nr]])=8,1,0)</f>
        <v>0</v>
      </c>
      <c r="G1275">
        <f>IF(LEN(telefony[[#This Row],[nr]])=7,1,0)</f>
        <v>1</v>
      </c>
      <c r="H1275" s="9">
        <f>IF(LEN(telefony[[#This Row],[nr]])&gt;=10,1,0)</f>
        <v>0</v>
      </c>
      <c r="I1275" s="9" t="s">
        <v>470</v>
      </c>
      <c r="J1275">
        <f>COUNTIF(telefony[nr],I1275)</f>
        <v>1</v>
      </c>
      <c r="M1275" t="str">
        <f>IF(LEN(telefony[[#This Row],[nr]])=7,telefony[[#This Row],[nr]],"")</f>
        <v>6551880</v>
      </c>
      <c r="N1275" t="str">
        <f>IF(LEN(telefony[[#This Row],[nr]])=8,telefony[[#This Row],[nr]],"")</f>
        <v/>
      </c>
      <c r="V1275" s="22" t="s">
        <v>1027</v>
      </c>
      <c r="W1275" s="9">
        <v>0</v>
      </c>
    </row>
    <row r="1276" spans="1:23" x14ac:dyDescent="0.3">
      <c r="A1276" s="9" t="s">
        <v>1098</v>
      </c>
      <c r="B1276" s="1">
        <v>42935</v>
      </c>
      <c r="C1276" s="2">
        <v>0.51325231481481481</v>
      </c>
      <c r="D1276" s="2">
        <v>0.51627314814814818</v>
      </c>
      <c r="E1276">
        <f>DAY(telefony[[#This Row],[data]])</f>
        <v>19</v>
      </c>
      <c r="F1276">
        <f>IF(LEN(telefony[[#This Row],[nr]])=8,1,0)</f>
        <v>0</v>
      </c>
      <c r="G1276">
        <f>IF(LEN(telefony[[#This Row],[nr]])=7,1,0)</f>
        <v>1</v>
      </c>
      <c r="H1276" s="9">
        <f>IF(LEN(telefony[[#This Row],[nr]])&gt;=10,1,0)</f>
        <v>0</v>
      </c>
      <c r="I1276" s="9" t="s">
        <v>1517</v>
      </c>
      <c r="J1276">
        <f>COUNTIF(telefony[nr],I1276)</f>
        <v>1</v>
      </c>
      <c r="M1276" t="str">
        <f>IF(LEN(telefony[[#This Row],[nr]])=7,telefony[[#This Row],[nr]],"")</f>
        <v>6616163</v>
      </c>
      <c r="N1276" t="str">
        <f>IF(LEN(telefony[[#This Row],[nr]])=8,telefony[[#This Row],[nr]],"")</f>
        <v/>
      </c>
      <c r="V1276" s="22" t="s">
        <v>96</v>
      </c>
      <c r="W1276" s="9">
        <v>0</v>
      </c>
    </row>
    <row r="1277" spans="1:23" x14ac:dyDescent="0.3">
      <c r="A1277" s="9" t="s">
        <v>1099</v>
      </c>
      <c r="B1277" s="1">
        <v>42935</v>
      </c>
      <c r="C1277" s="2">
        <v>0.5173726851851852</v>
      </c>
      <c r="D1277" s="2">
        <v>0.52055555555555555</v>
      </c>
      <c r="E1277">
        <f>DAY(telefony[[#This Row],[data]])</f>
        <v>19</v>
      </c>
      <c r="F1277">
        <f>IF(LEN(telefony[[#This Row],[nr]])=8,1,0)</f>
        <v>1</v>
      </c>
      <c r="G1277">
        <f>IF(LEN(telefony[[#This Row],[nr]])=7,1,0)</f>
        <v>0</v>
      </c>
      <c r="H1277" s="9">
        <f>IF(LEN(telefony[[#This Row],[nr]])&gt;=10,1,0)</f>
        <v>0</v>
      </c>
      <c r="I1277" s="9" t="s">
        <v>428</v>
      </c>
      <c r="J1277">
        <f>COUNTIF(telefony[nr],I1277)</f>
        <v>1</v>
      </c>
      <c r="M1277" t="str">
        <f>IF(LEN(telefony[[#This Row],[nr]])=7,telefony[[#This Row],[nr]],"")</f>
        <v/>
      </c>
      <c r="N1277" t="str">
        <f>IF(LEN(telefony[[#This Row],[nr]])=8,telefony[[#This Row],[nr]],"")</f>
        <v>96381896</v>
      </c>
      <c r="V1277" s="22" t="s">
        <v>771</v>
      </c>
      <c r="W1277" s="9">
        <v>0</v>
      </c>
    </row>
    <row r="1278" spans="1:23" x14ac:dyDescent="0.3">
      <c r="A1278" s="9" t="s">
        <v>1100</v>
      </c>
      <c r="B1278" s="1">
        <v>42935</v>
      </c>
      <c r="C1278" s="2">
        <v>0.52288194444444447</v>
      </c>
      <c r="D1278" s="2">
        <v>0.52722222222222226</v>
      </c>
      <c r="E1278">
        <f>DAY(telefony[[#This Row],[data]])</f>
        <v>19</v>
      </c>
      <c r="F1278">
        <f>IF(LEN(telefony[[#This Row],[nr]])=8,1,0)</f>
        <v>0</v>
      </c>
      <c r="G1278">
        <f>IF(LEN(telefony[[#This Row],[nr]])=7,1,0)</f>
        <v>1</v>
      </c>
      <c r="H1278" s="9">
        <f>IF(LEN(telefony[[#This Row],[nr]])&gt;=10,1,0)</f>
        <v>0</v>
      </c>
      <c r="I1278" s="9" t="s">
        <v>300</v>
      </c>
      <c r="J1278">
        <f>COUNTIF(telefony[nr],I1278)</f>
        <v>1</v>
      </c>
      <c r="M1278" t="str">
        <f>IF(LEN(telefony[[#This Row],[nr]])=7,telefony[[#This Row],[nr]],"")</f>
        <v>6892980</v>
      </c>
      <c r="N1278" t="str">
        <f>IF(LEN(telefony[[#This Row],[nr]])=8,telefony[[#This Row],[nr]],"")</f>
        <v/>
      </c>
      <c r="V1278" s="22" t="s">
        <v>543</v>
      </c>
      <c r="W1278" s="9">
        <v>0</v>
      </c>
    </row>
    <row r="1279" spans="1:23" x14ac:dyDescent="0.3">
      <c r="A1279" s="9" t="s">
        <v>375</v>
      </c>
      <c r="B1279" s="1">
        <v>42935</v>
      </c>
      <c r="C1279" s="2">
        <v>0.52349537037037042</v>
      </c>
      <c r="D1279" s="2">
        <v>0.53362268518518519</v>
      </c>
      <c r="E1279">
        <f>DAY(telefony[[#This Row],[data]])</f>
        <v>19</v>
      </c>
      <c r="F1279">
        <f>IF(LEN(telefony[[#This Row],[nr]])=8,1,0)</f>
        <v>0</v>
      </c>
      <c r="G1279">
        <f>IF(LEN(telefony[[#This Row],[nr]])=7,1,0)</f>
        <v>0</v>
      </c>
      <c r="H1279" s="9">
        <f>IF(LEN(telefony[[#This Row],[nr]])&gt;=10,1,0)</f>
        <v>1</v>
      </c>
      <c r="I1279" s="9" t="s">
        <v>644</v>
      </c>
      <c r="J1279">
        <f>COUNTIF(telefony[nr],I1279)</f>
        <v>1</v>
      </c>
      <c r="M1279" t="str">
        <f>IF(LEN(telefony[[#This Row],[nr]])=7,telefony[[#This Row],[nr]],"")</f>
        <v/>
      </c>
      <c r="N1279" t="str">
        <f>IF(LEN(telefony[[#This Row],[nr]])=8,telefony[[#This Row],[nr]],"")</f>
        <v/>
      </c>
      <c r="V1279" s="22" t="s">
        <v>353</v>
      </c>
      <c r="W1279" s="9">
        <v>0</v>
      </c>
    </row>
    <row r="1280" spans="1:23" x14ac:dyDescent="0.3">
      <c r="A1280" s="9" t="s">
        <v>1101</v>
      </c>
      <c r="B1280" s="1">
        <v>42935</v>
      </c>
      <c r="C1280" s="2">
        <v>0.52766203703703707</v>
      </c>
      <c r="D1280" s="2">
        <v>0.53917824074074072</v>
      </c>
      <c r="E1280">
        <f>DAY(telefony[[#This Row],[data]])</f>
        <v>19</v>
      </c>
      <c r="F1280">
        <f>IF(LEN(telefony[[#This Row],[nr]])=8,1,0)</f>
        <v>1</v>
      </c>
      <c r="G1280">
        <f>IF(LEN(telefony[[#This Row],[nr]])=7,1,0)</f>
        <v>0</v>
      </c>
      <c r="H1280" s="9">
        <f>IF(LEN(telefony[[#This Row],[nr]])&gt;=10,1,0)</f>
        <v>0</v>
      </c>
      <c r="I1280" s="9" t="s">
        <v>605</v>
      </c>
      <c r="J1280">
        <f>COUNTIF(telefony[nr],I1280)</f>
        <v>1</v>
      </c>
      <c r="M1280" t="str">
        <f>IF(LEN(telefony[[#This Row],[nr]])=7,telefony[[#This Row],[nr]],"")</f>
        <v/>
      </c>
      <c r="N1280" t="str">
        <f>IF(LEN(telefony[[#This Row],[nr]])=8,telefony[[#This Row],[nr]],"")</f>
        <v>52064221</v>
      </c>
      <c r="V1280" s="22" t="s">
        <v>892</v>
      </c>
      <c r="W1280" s="9">
        <v>0</v>
      </c>
    </row>
    <row r="1281" spans="1:23" x14ac:dyDescent="0.3">
      <c r="A1281" s="9" t="s">
        <v>303</v>
      </c>
      <c r="B1281" s="1">
        <v>42935</v>
      </c>
      <c r="C1281" s="2">
        <v>0.53209490740740739</v>
      </c>
      <c r="D1281" s="2">
        <v>0.53931712962962963</v>
      </c>
      <c r="E1281">
        <f>DAY(telefony[[#This Row],[data]])</f>
        <v>19</v>
      </c>
      <c r="F1281">
        <f>IF(LEN(telefony[[#This Row],[nr]])=8,1,0)</f>
        <v>0</v>
      </c>
      <c r="G1281">
        <f>IF(LEN(telefony[[#This Row],[nr]])=7,1,0)</f>
        <v>0</v>
      </c>
      <c r="H1281" s="9">
        <f>IF(LEN(telefony[[#This Row],[nr]])&gt;=10,1,0)</f>
        <v>1</v>
      </c>
      <c r="I1281" s="9" t="s">
        <v>1602</v>
      </c>
      <c r="J1281">
        <f>COUNTIF(telefony[nr],I1281)</f>
        <v>1</v>
      </c>
      <c r="M1281" t="str">
        <f>IF(LEN(telefony[[#This Row],[nr]])=7,telefony[[#This Row],[nr]],"")</f>
        <v/>
      </c>
      <c r="N1281" t="str">
        <f>IF(LEN(telefony[[#This Row],[nr]])=8,telefony[[#This Row],[nr]],"")</f>
        <v/>
      </c>
      <c r="V1281" s="22" t="s">
        <v>1791</v>
      </c>
      <c r="W1281" s="9">
        <v>0</v>
      </c>
    </row>
    <row r="1282" spans="1:23" x14ac:dyDescent="0.3">
      <c r="A1282" s="9" t="s">
        <v>1102</v>
      </c>
      <c r="B1282" s="1">
        <v>42935</v>
      </c>
      <c r="C1282" s="2">
        <v>0.53540509259259261</v>
      </c>
      <c r="D1282" s="2">
        <v>0.53540509259259261</v>
      </c>
      <c r="E1282">
        <f>DAY(telefony[[#This Row],[data]])</f>
        <v>19</v>
      </c>
      <c r="F1282">
        <f>IF(LEN(telefony[[#This Row],[nr]])=8,1,0)</f>
        <v>0</v>
      </c>
      <c r="G1282">
        <f>IF(LEN(telefony[[#This Row],[nr]])=7,1,0)</f>
        <v>1</v>
      </c>
      <c r="H1282" s="9">
        <f>IF(LEN(telefony[[#This Row],[nr]])&gt;=10,1,0)</f>
        <v>0</v>
      </c>
      <c r="I1282" s="9" t="s">
        <v>1119</v>
      </c>
      <c r="J1282">
        <f>COUNTIF(telefony[nr],I1282)</f>
        <v>1</v>
      </c>
      <c r="M1282" t="str">
        <f>IF(LEN(telefony[[#This Row],[nr]])=7,telefony[[#This Row],[nr]],"")</f>
        <v>7571642</v>
      </c>
      <c r="N1282" t="str">
        <f>IF(LEN(telefony[[#This Row],[nr]])=8,telefony[[#This Row],[nr]],"")</f>
        <v/>
      </c>
      <c r="V1282" s="22" t="s">
        <v>1393</v>
      </c>
      <c r="W1282" s="9">
        <v>0</v>
      </c>
    </row>
    <row r="1283" spans="1:23" x14ac:dyDescent="0.3">
      <c r="A1283" s="9" t="s">
        <v>1103</v>
      </c>
      <c r="B1283" s="1">
        <v>42935</v>
      </c>
      <c r="C1283" s="2">
        <v>0.53594907407407411</v>
      </c>
      <c r="D1283" s="2">
        <v>0.54584490740740743</v>
      </c>
      <c r="E1283">
        <f>DAY(telefony[[#This Row],[data]])</f>
        <v>19</v>
      </c>
      <c r="F1283">
        <f>IF(LEN(telefony[[#This Row],[nr]])=8,1,0)</f>
        <v>0</v>
      </c>
      <c r="G1283">
        <f>IF(LEN(telefony[[#This Row],[nr]])=7,1,0)</f>
        <v>1</v>
      </c>
      <c r="H1283" s="9">
        <f>IF(LEN(telefony[[#This Row],[nr]])&gt;=10,1,0)</f>
        <v>0</v>
      </c>
      <c r="I1283" s="9" t="s">
        <v>95</v>
      </c>
      <c r="J1283">
        <f>COUNTIF(telefony[nr],I1283)</f>
        <v>1</v>
      </c>
      <c r="M1283" t="str">
        <f>IF(LEN(telefony[[#This Row],[nr]])=7,telefony[[#This Row],[nr]],"")</f>
        <v>9570286</v>
      </c>
      <c r="N1283" t="str">
        <f>IF(LEN(telefony[[#This Row],[nr]])=8,telefony[[#This Row],[nr]],"")</f>
        <v/>
      </c>
      <c r="V1283" s="22" t="s">
        <v>1359</v>
      </c>
      <c r="W1283" s="9">
        <v>0</v>
      </c>
    </row>
    <row r="1284" spans="1:23" x14ac:dyDescent="0.3">
      <c r="A1284" s="9" t="s">
        <v>1104</v>
      </c>
      <c r="B1284" s="1">
        <v>42935</v>
      </c>
      <c r="C1284" s="2">
        <v>0.54052083333333334</v>
      </c>
      <c r="D1284" s="2">
        <v>0.54195601851851849</v>
      </c>
      <c r="E1284">
        <f>DAY(telefony[[#This Row],[data]])</f>
        <v>19</v>
      </c>
      <c r="F1284">
        <f>IF(LEN(telefony[[#This Row],[nr]])=8,1,0)</f>
        <v>0</v>
      </c>
      <c r="G1284">
        <f>IF(LEN(telefony[[#This Row],[nr]])=7,1,0)</f>
        <v>1</v>
      </c>
      <c r="H1284" s="9">
        <f>IF(LEN(telefony[[#This Row],[nr]])&gt;=10,1,0)</f>
        <v>0</v>
      </c>
      <c r="I1284" s="9" t="s">
        <v>177</v>
      </c>
      <c r="J1284">
        <f>COUNTIF(telefony[nr],I1284)</f>
        <v>1</v>
      </c>
      <c r="M1284" t="str">
        <f>IF(LEN(telefony[[#This Row],[nr]])=7,telefony[[#This Row],[nr]],"")</f>
        <v>7632647</v>
      </c>
      <c r="N1284" t="str">
        <f>IF(LEN(telefony[[#This Row],[nr]])=8,telefony[[#This Row],[nr]],"")</f>
        <v/>
      </c>
      <c r="V1284" s="22" t="s">
        <v>1546</v>
      </c>
      <c r="W1284" s="9">
        <v>0</v>
      </c>
    </row>
    <row r="1285" spans="1:23" x14ac:dyDescent="0.3">
      <c r="A1285" s="9" t="s">
        <v>697</v>
      </c>
      <c r="B1285" s="1">
        <v>42935</v>
      </c>
      <c r="C1285" s="2">
        <v>0.54439814814814813</v>
      </c>
      <c r="D1285" s="2">
        <v>0.54800925925925925</v>
      </c>
      <c r="E1285">
        <f>DAY(telefony[[#This Row],[data]])</f>
        <v>19</v>
      </c>
      <c r="F1285">
        <f>IF(LEN(telefony[[#This Row],[nr]])=8,1,0)</f>
        <v>0</v>
      </c>
      <c r="G1285">
        <f>IF(LEN(telefony[[#This Row],[nr]])=7,1,0)</f>
        <v>1</v>
      </c>
      <c r="H1285" s="9">
        <f>IF(LEN(telefony[[#This Row],[nr]])&gt;=10,1,0)</f>
        <v>0</v>
      </c>
      <c r="I1285" s="9" t="s">
        <v>1012</v>
      </c>
      <c r="J1285">
        <f>COUNTIF(telefony[nr],I1285)</f>
        <v>1</v>
      </c>
      <c r="M1285" t="str">
        <f>IF(LEN(telefony[[#This Row],[nr]])=7,telefony[[#This Row],[nr]],"")</f>
        <v>3437033</v>
      </c>
      <c r="N1285" t="str">
        <f>IF(LEN(telefony[[#This Row],[nr]])=8,telefony[[#This Row],[nr]],"")</f>
        <v/>
      </c>
      <c r="V1285" s="22" t="s">
        <v>1512</v>
      </c>
      <c r="W1285" s="9">
        <v>0</v>
      </c>
    </row>
    <row r="1286" spans="1:23" x14ac:dyDescent="0.3">
      <c r="A1286" s="9" t="s">
        <v>1105</v>
      </c>
      <c r="B1286" s="1">
        <v>42935</v>
      </c>
      <c r="C1286" s="2">
        <v>0.54996527777777782</v>
      </c>
      <c r="D1286" s="2">
        <v>0.55228009259259259</v>
      </c>
      <c r="E1286">
        <f>DAY(telefony[[#This Row],[data]])</f>
        <v>19</v>
      </c>
      <c r="F1286">
        <f>IF(LEN(telefony[[#This Row],[nr]])=8,1,0)</f>
        <v>1</v>
      </c>
      <c r="G1286">
        <f>IF(LEN(telefony[[#This Row],[nr]])=7,1,0)</f>
        <v>0</v>
      </c>
      <c r="H1286" s="9">
        <f>IF(LEN(telefony[[#This Row],[nr]])&gt;=10,1,0)</f>
        <v>0</v>
      </c>
      <c r="I1286" s="9" t="s">
        <v>1443</v>
      </c>
      <c r="J1286">
        <f>COUNTIF(telefony[nr],I1286)</f>
        <v>1</v>
      </c>
      <c r="M1286" t="str">
        <f>IF(LEN(telefony[[#This Row],[nr]])=7,telefony[[#This Row],[nr]],"")</f>
        <v/>
      </c>
      <c r="N1286" t="str">
        <f>IF(LEN(telefony[[#This Row],[nr]])=8,telefony[[#This Row],[nr]],"")</f>
        <v>81575080</v>
      </c>
      <c r="V1286" s="22" t="s">
        <v>429</v>
      </c>
      <c r="W1286" s="9">
        <v>0</v>
      </c>
    </row>
    <row r="1287" spans="1:23" x14ac:dyDescent="0.3">
      <c r="A1287" s="9" t="s">
        <v>1106</v>
      </c>
      <c r="B1287" s="1">
        <v>42935</v>
      </c>
      <c r="C1287" s="2">
        <v>0.55121527777777779</v>
      </c>
      <c r="D1287" s="2">
        <v>0.55539351851851848</v>
      </c>
      <c r="E1287">
        <f>DAY(telefony[[#This Row],[data]])</f>
        <v>19</v>
      </c>
      <c r="F1287">
        <f>IF(LEN(telefony[[#This Row],[nr]])=8,1,0)</f>
        <v>0</v>
      </c>
      <c r="G1287">
        <f>IF(LEN(telefony[[#This Row],[nr]])=7,1,0)</f>
        <v>1</v>
      </c>
      <c r="H1287" s="9">
        <f>IF(LEN(telefony[[#This Row],[nr]])&gt;=10,1,0)</f>
        <v>0</v>
      </c>
      <c r="I1287" s="9" t="s">
        <v>693</v>
      </c>
      <c r="J1287">
        <f>COUNTIF(telefony[nr],I1287)</f>
        <v>1</v>
      </c>
      <c r="M1287" t="str">
        <f>IF(LEN(telefony[[#This Row],[nr]])=7,telefony[[#This Row],[nr]],"")</f>
        <v>7677384</v>
      </c>
      <c r="N1287" t="str">
        <f>IF(LEN(telefony[[#This Row],[nr]])=8,telefony[[#This Row],[nr]],"")</f>
        <v/>
      </c>
      <c r="V1287" s="22" t="s">
        <v>183</v>
      </c>
      <c r="W1287" s="9">
        <v>0</v>
      </c>
    </row>
    <row r="1288" spans="1:23" x14ac:dyDescent="0.3">
      <c r="A1288" s="9" t="s">
        <v>1107</v>
      </c>
      <c r="B1288" s="1">
        <v>42935</v>
      </c>
      <c r="C1288" s="2">
        <v>0.55174768518518513</v>
      </c>
      <c r="D1288" s="2">
        <v>0.5575</v>
      </c>
      <c r="E1288">
        <f>DAY(telefony[[#This Row],[data]])</f>
        <v>19</v>
      </c>
      <c r="F1288">
        <f>IF(LEN(telefony[[#This Row],[nr]])=8,1,0)</f>
        <v>0</v>
      </c>
      <c r="G1288">
        <f>IF(LEN(telefony[[#This Row],[nr]])=7,1,0)</f>
        <v>1</v>
      </c>
      <c r="H1288" s="9">
        <f>IF(LEN(telefony[[#This Row],[nr]])&gt;=10,1,0)</f>
        <v>0</v>
      </c>
      <c r="I1288" s="9" t="s">
        <v>1530</v>
      </c>
      <c r="J1288">
        <f>COUNTIF(telefony[nr],I1288)</f>
        <v>1</v>
      </c>
      <c r="M1288" t="str">
        <f>IF(LEN(telefony[[#This Row],[nr]])=7,telefony[[#This Row],[nr]],"")</f>
        <v>6194112</v>
      </c>
      <c r="N1288" t="str">
        <f>IF(LEN(telefony[[#This Row],[nr]])=8,telefony[[#This Row],[nr]],"")</f>
        <v/>
      </c>
      <c r="V1288" s="22" t="s">
        <v>669</v>
      </c>
      <c r="W1288" s="9">
        <v>0</v>
      </c>
    </row>
    <row r="1289" spans="1:23" x14ac:dyDescent="0.3">
      <c r="A1289" s="9" t="s">
        <v>1108</v>
      </c>
      <c r="B1289" s="1">
        <v>42935</v>
      </c>
      <c r="C1289" s="2">
        <v>0.55387731481481484</v>
      </c>
      <c r="D1289" s="2">
        <v>0.5645486111111111</v>
      </c>
      <c r="E1289">
        <f>DAY(telefony[[#This Row],[data]])</f>
        <v>19</v>
      </c>
      <c r="F1289">
        <f>IF(LEN(telefony[[#This Row],[nr]])=8,1,0)</f>
        <v>1</v>
      </c>
      <c r="G1289">
        <f>IF(LEN(telefony[[#This Row],[nr]])=7,1,0)</f>
        <v>0</v>
      </c>
      <c r="H1289" s="9">
        <f>IF(LEN(telefony[[#This Row],[nr]])&gt;=10,1,0)</f>
        <v>0</v>
      </c>
      <c r="I1289" s="9" t="s">
        <v>1743</v>
      </c>
      <c r="J1289">
        <f>COUNTIF(telefony[nr],I1289)</f>
        <v>1</v>
      </c>
      <c r="M1289" t="str">
        <f>IF(LEN(telefony[[#This Row],[nr]])=7,telefony[[#This Row],[nr]],"")</f>
        <v/>
      </c>
      <c r="N1289" t="str">
        <f>IF(LEN(telefony[[#This Row],[nr]])=8,telefony[[#This Row],[nr]],"")</f>
        <v>67913744</v>
      </c>
      <c r="V1289" s="22" t="s">
        <v>1332</v>
      </c>
      <c r="W1289" s="9">
        <v>0</v>
      </c>
    </row>
    <row r="1290" spans="1:23" x14ac:dyDescent="0.3">
      <c r="A1290" s="9" t="s">
        <v>1109</v>
      </c>
      <c r="B1290" s="1">
        <v>42935</v>
      </c>
      <c r="C1290" s="2">
        <v>0.5591666666666667</v>
      </c>
      <c r="D1290" s="2">
        <v>0.56074074074074076</v>
      </c>
      <c r="E1290">
        <f>DAY(telefony[[#This Row],[data]])</f>
        <v>19</v>
      </c>
      <c r="F1290">
        <f>IF(LEN(telefony[[#This Row],[nr]])=8,1,0)</f>
        <v>0</v>
      </c>
      <c r="G1290">
        <f>IF(LEN(telefony[[#This Row],[nr]])=7,1,0)</f>
        <v>1</v>
      </c>
      <c r="H1290" s="9">
        <f>IF(LEN(telefony[[#This Row],[nr]])&gt;=10,1,0)</f>
        <v>0</v>
      </c>
      <c r="I1290" s="9" t="s">
        <v>1431</v>
      </c>
      <c r="J1290">
        <f>COUNTIF(telefony[nr],I1290)</f>
        <v>1</v>
      </c>
      <c r="M1290" t="str">
        <f>IF(LEN(telefony[[#This Row],[nr]])=7,telefony[[#This Row],[nr]],"")</f>
        <v>9418587</v>
      </c>
      <c r="N1290" t="str">
        <f>IF(LEN(telefony[[#This Row],[nr]])=8,telefony[[#This Row],[nr]],"")</f>
        <v/>
      </c>
      <c r="V1290" s="22" t="s">
        <v>1704</v>
      </c>
      <c r="W1290" s="9">
        <v>0</v>
      </c>
    </row>
    <row r="1291" spans="1:23" x14ac:dyDescent="0.3">
      <c r="A1291" s="9" t="s">
        <v>1110</v>
      </c>
      <c r="B1291" s="1">
        <v>42935</v>
      </c>
      <c r="C1291" s="2">
        <v>0.56276620370370367</v>
      </c>
      <c r="D1291" s="2">
        <v>0.56792824074074078</v>
      </c>
      <c r="E1291">
        <f>DAY(telefony[[#This Row],[data]])</f>
        <v>19</v>
      </c>
      <c r="F1291">
        <f>IF(LEN(telefony[[#This Row],[nr]])=8,1,0)</f>
        <v>0</v>
      </c>
      <c r="G1291">
        <f>IF(LEN(telefony[[#This Row],[nr]])=7,1,0)</f>
        <v>0</v>
      </c>
      <c r="H1291" s="9">
        <f>IF(LEN(telefony[[#This Row],[nr]])&gt;=10,1,0)</f>
        <v>1</v>
      </c>
      <c r="I1291" s="9" t="s">
        <v>1237</v>
      </c>
      <c r="J1291">
        <f>COUNTIF(telefony[nr],I1291)</f>
        <v>1</v>
      </c>
      <c r="M1291" t="str">
        <f>IF(LEN(telefony[[#This Row],[nr]])=7,telefony[[#This Row],[nr]],"")</f>
        <v/>
      </c>
      <c r="N1291" t="str">
        <f>IF(LEN(telefony[[#This Row],[nr]])=8,telefony[[#This Row],[nr]],"")</f>
        <v/>
      </c>
      <c r="V1291" s="22" t="s">
        <v>447</v>
      </c>
      <c r="W1291" s="9">
        <v>0</v>
      </c>
    </row>
    <row r="1292" spans="1:23" x14ac:dyDescent="0.3">
      <c r="A1292" s="9" t="s">
        <v>1111</v>
      </c>
      <c r="B1292" s="1">
        <v>42935</v>
      </c>
      <c r="C1292" s="2">
        <v>0.5682638888888889</v>
      </c>
      <c r="D1292" s="2">
        <v>0.57974537037037033</v>
      </c>
      <c r="E1292">
        <f>DAY(telefony[[#This Row],[data]])</f>
        <v>19</v>
      </c>
      <c r="F1292">
        <f>IF(LEN(telefony[[#This Row],[nr]])=8,1,0)</f>
        <v>0</v>
      </c>
      <c r="G1292">
        <f>IF(LEN(telefony[[#This Row],[nr]])=7,1,0)</f>
        <v>1</v>
      </c>
      <c r="H1292" s="9">
        <f>IF(LEN(telefony[[#This Row],[nr]])&gt;=10,1,0)</f>
        <v>0</v>
      </c>
      <c r="I1292" s="9" t="s">
        <v>1100</v>
      </c>
      <c r="J1292">
        <f>COUNTIF(telefony[nr],I1292)</f>
        <v>1</v>
      </c>
      <c r="M1292" t="str">
        <f>IF(LEN(telefony[[#This Row],[nr]])=7,telefony[[#This Row],[nr]],"")</f>
        <v>7364500</v>
      </c>
      <c r="N1292" t="str">
        <f>IF(LEN(telefony[[#This Row],[nr]])=8,telefony[[#This Row],[nr]],"")</f>
        <v/>
      </c>
      <c r="V1292" s="22" t="s">
        <v>561</v>
      </c>
      <c r="W1292" s="9">
        <v>0</v>
      </c>
    </row>
    <row r="1293" spans="1:23" x14ac:dyDescent="0.3">
      <c r="A1293" s="9" t="s">
        <v>1112</v>
      </c>
      <c r="B1293" s="1">
        <v>42935</v>
      </c>
      <c r="C1293" s="2">
        <v>0.56847222222222227</v>
      </c>
      <c r="D1293" s="2">
        <v>0.57787037037037037</v>
      </c>
      <c r="E1293">
        <f>DAY(telefony[[#This Row],[data]])</f>
        <v>19</v>
      </c>
      <c r="F1293">
        <f>IF(LEN(telefony[[#This Row],[nr]])=8,1,0)</f>
        <v>1</v>
      </c>
      <c r="G1293">
        <f>IF(LEN(telefony[[#This Row],[nr]])=7,1,0)</f>
        <v>0</v>
      </c>
      <c r="H1293" s="9">
        <f>IF(LEN(telefony[[#This Row],[nr]])&gt;=10,1,0)</f>
        <v>0</v>
      </c>
      <c r="I1293" s="9" t="s">
        <v>56</v>
      </c>
      <c r="J1293">
        <f>COUNTIF(telefony[nr],I1293)</f>
        <v>1</v>
      </c>
      <c r="M1293" t="str">
        <f>IF(LEN(telefony[[#This Row],[nr]])=7,telefony[[#This Row],[nr]],"")</f>
        <v/>
      </c>
      <c r="N1293" t="str">
        <f>IF(LEN(telefony[[#This Row],[nr]])=8,telefony[[#This Row],[nr]],"")</f>
        <v>69273048</v>
      </c>
      <c r="V1293" s="22" t="s">
        <v>1160</v>
      </c>
      <c r="W1293" s="9">
        <v>0</v>
      </c>
    </row>
    <row r="1294" spans="1:23" x14ac:dyDescent="0.3">
      <c r="A1294" s="9" t="s">
        <v>1113</v>
      </c>
      <c r="B1294" s="1">
        <v>42935</v>
      </c>
      <c r="C1294" s="2">
        <v>0.5703125</v>
      </c>
      <c r="D1294" s="2">
        <v>0.57703703703703701</v>
      </c>
      <c r="E1294">
        <f>DAY(telefony[[#This Row],[data]])</f>
        <v>19</v>
      </c>
      <c r="F1294">
        <f>IF(LEN(telefony[[#This Row],[nr]])=8,1,0)</f>
        <v>0</v>
      </c>
      <c r="G1294">
        <f>IF(LEN(telefony[[#This Row],[nr]])=7,1,0)</f>
        <v>1</v>
      </c>
      <c r="H1294" s="9">
        <f>IF(LEN(telefony[[#This Row],[nr]])&gt;=10,1,0)</f>
        <v>0</v>
      </c>
      <c r="I1294" s="9" t="s">
        <v>1503</v>
      </c>
      <c r="J1294">
        <f>COUNTIF(telefony[nr],I1294)</f>
        <v>1</v>
      </c>
      <c r="M1294" t="str">
        <f>IF(LEN(telefony[[#This Row],[nr]])=7,telefony[[#This Row],[nr]],"")</f>
        <v>1345591</v>
      </c>
      <c r="N1294" t="str">
        <f>IF(LEN(telefony[[#This Row],[nr]])=8,telefony[[#This Row],[nr]],"")</f>
        <v/>
      </c>
      <c r="V1294" s="22" t="s">
        <v>807</v>
      </c>
      <c r="W1294" s="9">
        <v>0</v>
      </c>
    </row>
    <row r="1295" spans="1:23" x14ac:dyDescent="0.3">
      <c r="A1295" s="9" t="s">
        <v>1114</v>
      </c>
      <c r="B1295" s="1">
        <v>42935</v>
      </c>
      <c r="C1295" s="2">
        <v>0.57313657407407403</v>
      </c>
      <c r="D1295" s="2">
        <v>0.57559027777777783</v>
      </c>
      <c r="E1295">
        <f>DAY(telefony[[#This Row],[data]])</f>
        <v>19</v>
      </c>
      <c r="F1295">
        <f>IF(LEN(telefony[[#This Row],[nr]])=8,1,0)</f>
        <v>1</v>
      </c>
      <c r="G1295">
        <f>IF(LEN(telefony[[#This Row],[nr]])=7,1,0)</f>
        <v>0</v>
      </c>
      <c r="H1295" s="9">
        <f>IF(LEN(telefony[[#This Row],[nr]])&gt;=10,1,0)</f>
        <v>0</v>
      </c>
      <c r="I1295" s="9" t="s">
        <v>102</v>
      </c>
      <c r="J1295">
        <f>COUNTIF(telefony[nr],I1295)</f>
        <v>1</v>
      </c>
      <c r="M1295" t="str">
        <f>IF(LEN(telefony[[#This Row],[nr]])=7,telefony[[#This Row],[nr]],"")</f>
        <v/>
      </c>
      <c r="N1295" t="str">
        <f>IF(LEN(telefony[[#This Row],[nr]])=8,telefony[[#This Row],[nr]],"")</f>
        <v>13674393</v>
      </c>
      <c r="V1295" s="22" t="s">
        <v>1118</v>
      </c>
      <c r="W1295" s="9">
        <v>0</v>
      </c>
    </row>
    <row r="1296" spans="1:23" x14ac:dyDescent="0.3">
      <c r="A1296" s="9" t="s">
        <v>1115</v>
      </c>
      <c r="B1296" s="1">
        <v>42935</v>
      </c>
      <c r="C1296" s="2">
        <v>0.57525462962962959</v>
      </c>
      <c r="D1296" s="2">
        <v>0.58087962962962958</v>
      </c>
      <c r="E1296">
        <f>DAY(telefony[[#This Row],[data]])</f>
        <v>19</v>
      </c>
      <c r="F1296">
        <f>IF(LEN(telefony[[#This Row],[nr]])=8,1,0)</f>
        <v>0</v>
      </c>
      <c r="G1296">
        <f>IF(LEN(telefony[[#This Row],[nr]])=7,1,0)</f>
        <v>0</v>
      </c>
      <c r="H1296" s="9">
        <f>IF(LEN(telefony[[#This Row],[nr]])&gt;=10,1,0)</f>
        <v>1</v>
      </c>
      <c r="I1296" s="9" t="s">
        <v>1314</v>
      </c>
      <c r="J1296">
        <f>COUNTIF(telefony[nr],I1296)</f>
        <v>1</v>
      </c>
      <c r="M1296" t="str">
        <f>IF(LEN(telefony[[#This Row],[nr]])=7,telefony[[#This Row],[nr]],"")</f>
        <v/>
      </c>
      <c r="N1296" t="str">
        <f>IF(LEN(telefony[[#This Row],[nr]])=8,telefony[[#This Row],[nr]],"")</f>
        <v/>
      </c>
      <c r="V1296" s="22" t="s">
        <v>1289</v>
      </c>
      <c r="W1296" s="9">
        <v>0</v>
      </c>
    </row>
    <row r="1297" spans="1:23" x14ac:dyDescent="0.3">
      <c r="A1297" s="9" t="s">
        <v>593</v>
      </c>
      <c r="B1297" s="1">
        <v>42935</v>
      </c>
      <c r="C1297" s="2">
        <v>0.57974537037037033</v>
      </c>
      <c r="D1297" s="2">
        <v>0.58975694444444449</v>
      </c>
      <c r="E1297">
        <f>DAY(telefony[[#This Row],[data]])</f>
        <v>19</v>
      </c>
      <c r="F1297">
        <f>IF(LEN(telefony[[#This Row],[nr]])=8,1,0)</f>
        <v>0</v>
      </c>
      <c r="G1297">
        <f>IF(LEN(telefony[[#This Row],[nr]])=7,1,0)</f>
        <v>1</v>
      </c>
      <c r="H1297" s="9">
        <f>IF(LEN(telefony[[#This Row],[nr]])&gt;=10,1,0)</f>
        <v>0</v>
      </c>
      <c r="I1297" s="9" t="s">
        <v>1572</v>
      </c>
      <c r="J1297">
        <f>COUNTIF(telefony[nr],I1297)</f>
        <v>1</v>
      </c>
      <c r="M1297" t="str">
        <f>IF(LEN(telefony[[#This Row],[nr]])=7,telefony[[#This Row],[nr]],"")</f>
        <v>5790304</v>
      </c>
      <c r="N1297" t="str">
        <f>IF(LEN(telefony[[#This Row],[nr]])=8,telefony[[#This Row],[nr]],"")</f>
        <v/>
      </c>
      <c r="V1297" s="22" t="s">
        <v>448</v>
      </c>
      <c r="W1297" s="9">
        <v>0</v>
      </c>
    </row>
    <row r="1298" spans="1:23" x14ac:dyDescent="0.3">
      <c r="A1298" s="9" t="s">
        <v>1097</v>
      </c>
      <c r="B1298" s="1">
        <v>42935</v>
      </c>
      <c r="C1298" s="2">
        <v>0.58071759259259259</v>
      </c>
      <c r="D1298" s="2">
        <v>0.59002314814814816</v>
      </c>
      <c r="E1298">
        <f>DAY(telefony[[#This Row],[data]])</f>
        <v>19</v>
      </c>
      <c r="F1298">
        <f>IF(LEN(telefony[[#This Row],[nr]])=8,1,0)</f>
        <v>0</v>
      </c>
      <c r="G1298">
        <f>IF(LEN(telefony[[#This Row],[nr]])=7,1,0)</f>
        <v>1</v>
      </c>
      <c r="H1298" s="9">
        <f>IF(LEN(telefony[[#This Row],[nr]])&gt;=10,1,0)</f>
        <v>0</v>
      </c>
      <c r="I1298" s="9" t="s">
        <v>1050</v>
      </c>
      <c r="J1298">
        <f>COUNTIF(telefony[nr],I1298)</f>
        <v>1</v>
      </c>
      <c r="M1298" t="str">
        <f>IF(LEN(telefony[[#This Row],[nr]])=7,telefony[[#This Row],[nr]],"")</f>
        <v>6551880</v>
      </c>
      <c r="N1298" t="str">
        <f>IF(LEN(telefony[[#This Row],[nr]])=8,telefony[[#This Row],[nr]],"")</f>
        <v/>
      </c>
      <c r="V1298" s="22" t="s">
        <v>216</v>
      </c>
      <c r="W1298" s="9">
        <v>0</v>
      </c>
    </row>
    <row r="1299" spans="1:23" x14ac:dyDescent="0.3">
      <c r="A1299" s="9" t="s">
        <v>1116</v>
      </c>
      <c r="B1299" s="1">
        <v>42935</v>
      </c>
      <c r="C1299" s="2">
        <v>0.58622685185185186</v>
      </c>
      <c r="D1299" s="2">
        <v>0.5921643518518519</v>
      </c>
      <c r="E1299">
        <f>DAY(telefony[[#This Row],[data]])</f>
        <v>19</v>
      </c>
      <c r="F1299">
        <f>IF(LEN(telefony[[#This Row],[nr]])=8,1,0)</f>
        <v>0</v>
      </c>
      <c r="G1299">
        <f>IF(LEN(telefony[[#This Row],[nr]])=7,1,0)</f>
        <v>1</v>
      </c>
      <c r="H1299" s="9">
        <f>IF(LEN(telefony[[#This Row],[nr]])&gt;=10,1,0)</f>
        <v>0</v>
      </c>
      <c r="I1299" s="9" t="s">
        <v>6</v>
      </c>
      <c r="J1299">
        <f>COUNTIF(telefony[nr],I1299)</f>
        <v>1</v>
      </c>
      <c r="M1299" t="str">
        <f>IF(LEN(telefony[[#This Row],[nr]])=7,telefony[[#This Row],[nr]],"")</f>
        <v>2873323</v>
      </c>
      <c r="N1299" t="str">
        <f>IF(LEN(telefony[[#This Row],[nr]])=8,telefony[[#This Row],[nr]],"")</f>
        <v/>
      </c>
      <c r="V1299" s="22" t="s">
        <v>460</v>
      </c>
      <c r="W1299" s="9">
        <v>0</v>
      </c>
    </row>
    <row r="1300" spans="1:23" x14ac:dyDescent="0.3">
      <c r="A1300" s="9" t="s">
        <v>1117</v>
      </c>
      <c r="B1300" s="1">
        <v>42935</v>
      </c>
      <c r="C1300" s="2">
        <v>0.5879861111111111</v>
      </c>
      <c r="D1300" s="2">
        <v>0.59103009259259254</v>
      </c>
      <c r="E1300">
        <f>DAY(telefony[[#This Row],[data]])</f>
        <v>19</v>
      </c>
      <c r="F1300">
        <f>IF(LEN(telefony[[#This Row],[nr]])=8,1,0)</f>
        <v>0</v>
      </c>
      <c r="G1300">
        <f>IF(LEN(telefony[[#This Row],[nr]])=7,1,0)</f>
        <v>1</v>
      </c>
      <c r="H1300" s="9">
        <f>IF(LEN(telefony[[#This Row],[nr]])&gt;=10,1,0)</f>
        <v>0</v>
      </c>
      <c r="I1300" s="9" t="s">
        <v>1707</v>
      </c>
      <c r="J1300">
        <f>COUNTIF(telefony[nr],I1300)</f>
        <v>1</v>
      </c>
      <c r="M1300" t="str">
        <f>IF(LEN(telefony[[#This Row],[nr]])=7,telefony[[#This Row],[nr]],"")</f>
        <v>2733008</v>
      </c>
      <c r="N1300" t="str">
        <f>IF(LEN(telefony[[#This Row],[nr]])=8,telefony[[#This Row],[nr]],"")</f>
        <v/>
      </c>
      <c r="V1300" s="22" t="s">
        <v>965</v>
      </c>
      <c r="W1300" s="9">
        <v>0</v>
      </c>
    </row>
    <row r="1301" spans="1:23" x14ac:dyDescent="0.3">
      <c r="A1301" s="9" t="s">
        <v>1118</v>
      </c>
      <c r="B1301" s="1">
        <v>42935</v>
      </c>
      <c r="C1301" s="2">
        <v>0.58810185185185182</v>
      </c>
      <c r="D1301" s="2">
        <v>0.59202546296296299</v>
      </c>
      <c r="E1301">
        <f>DAY(telefony[[#This Row],[data]])</f>
        <v>19</v>
      </c>
      <c r="F1301">
        <f>IF(LEN(telefony[[#This Row],[nr]])=8,1,0)</f>
        <v>0</v>
      </c>
      <c r="G1301">
        <f>IF(LEN(telefony[[#This Row],[nr]])=7,1,0)</f>
        <v>1</v>
      </c>
      <c r="H1301" s="9">
        <f>IF(LEN(telefony[[#This Row],[nr]])&gt;=10,1,0)</f>
        <v>0</v>
      </c>
      <c r="I1301" s="9" t="s">
        <v>78</v>
      </c>
      <c r="J1301">
        <f>COUNTIF(telefony[nr],I1301)</f>
        <v>1</v>
      </c>
      <c r="M1301" t="str">
        <f>IF(LEN(telefony[[#This Row],[nr]])=7,telefony[[#This Row],[nr]],"")</f>
        <v>7292887</v>
      </c>
      <c r="N1301" t="str">
        <f>IF(LEN(telefony[[#This Row],[nr]])=8,telefony[[#This Row],[nr]],"")</f>
        <v/>
      </c>
      <c r="V1301" s="22" t="s">
        <v>1265</v>
      </c>
      <c r="W1301" s="9">
        <v>0</v>
      </c>
    </row>
    <row r="1302" spans="1:23" x14ac:dyDescent="0.3">
      <c r="A1302" s="9" t="s">
        <v>1119</v>
      </c>
      <c r="B1302" s="1">
        <v>42935</v>
      </c>
      <c r="C1302" s="2">
        <v>0.59090277777777778</v>
      </c>
      <c r="D1302" s="2">
        <v>0.5923842592592593</v>
      </c>
      <c r="E1302">
        <f>DAY(telefony[[#This Row],[data]])</f>
        <v>19</v>
      </c>
      <c r="F1302">
        <f>IF(LEN(telefony[[#This Row],[nr]])=8,1,0)</f>
        <v>0</v>
      </c>
      <c r="G1302">
        <f>IF(LEN(telefony[[#This Row],[nr]])=7,1,0)</f>
        <v>1</v>
      </c>
      <c r="H1302" s="9">
        <f>IF(LEN(telefony[[#This Row],[nr]])&gt;=10,1,0)</f>
        <v>0</v>
      </c>
      <c r="I1302" s="9" t="s">
        <v>870</v>
      </c>
      <c r="J1302">
        <f>COUNTIF(telefony[nr],I1302)</f>
        <v>1</v>
      </c>
      <c r="M1302" t="str">
        <f>IF(LEN(telefony[[#This Row],[nr]])=7,telefony[[#This Row],[nr]],"")</f>
        <v>6855900</v>
      </c>
      <c r="N1302" t="str">
        <f>IF(LEN(telefony[[#This Row],[nr]])=8,telefony[[#This Row],[nr]],"")</f>
        <v/>
      </c>
      <c r="V1302" s="22" t="s">
        <v>134</v>
      </c>
      <c r="W1302" s="9">
        <v>0</v>
      </c>
    </row>
    <row r="1303" spans="1:23" x14ac:dyDescent="0.3">
      <c r="A1303" s="9" t="s">
        <v>1120</v>
      </c>
      <c r="B1303" s="1">
        <v>42935</v>
      </c>
      <c r="C1303" s="2">
        <v>0.59659722222222222</v>
      </c>
      <c r="D1303" s="2">
        <v>0.60329861111111116</v>
      </c>
      <c r="E1303">
        <f>DAY(telefony[[#This Row],[data]])</f>
        <v>19</v>
      </c>
      <c r="F1303">
        <f>IF(LEN(telefony[[#This Row],[nr]])=8,1,0)</f>
        <v>0</v>
      </c>
      <c r="G1303">
        <f>IF(LEN(telefony[[#This Row],[nr]])=7,1,0)</f>
        <v>1</v>
      </c>
      <c r="H1303" s="9">
        <f>IF(LEN(telefony[[#This Row],[nr]])&gt;=10,1,0)</f>
        <v>0</v>
      </c>
      <c r="I1303" s="9" t="s">
        <v>215</v>
      </c>
      <c r="J1303">
        <f>COUNTIF(telefony[nr],I1303)</f>
        <v>1</v>
      </c>
      <c r="M1303" t="str">
        <f>IF(LEN(telefony[[#This Row],[nr]])=7,telefony[[#This Row],[nr]],"")</f>
        <v>2402827</v>
      </c>
      <c r="N1303" t="str">
        <f>IF(LEN(telefony[[#This Row],[nr]])=8,telefony[[#This Row],[nr]],"")</f>
        <v/>
      </c>
      <c r="V1303" s="22" t="s">
        <v>62</v>
      </c>
      <c r="W1303" s="9">
        <v>0</v>
      </c>
    </row>
    <row r="1304" spans="1:23" x14ac:dyDescent="0.3">
      <c r="A1304" s="9" t="s">
        <v>1121</v>
      </c>
      <c r="B1304" s="1">
        <v>42935</v>
      </c>
      <c r="C1304" s="2">
        <v>0.5971643518518519</v>
      </c>
      <c r="D1304" s="2">
        <v>0.60538194444444449</v>
      </c>
      <c r="E1304">
        <f>DAY(telefony[[#This Row],[data]])</f>
        <v>19</v>
      </c>
      <c r="F1304">
        <f>IF(LEN(telefony[[#This Row],[nr]])=8,1,0)</f>
        <v>0</v>
      </c>
      <c r="G1304">
        <f>IF(LEN(telefony[[#This Row],[nr]])=7,1,0)</f>
        <v>1</v>
      </c>
      <c r="H1304" s="9">
        <f>IF(LEN(telefony[[#This Row],[nr]])&gt;=10,1,0)</f>
        <v>0</v>
      </c>
      <c r="I1304" s="9" t="s">
        <v>1112</v>
      </c>
      <c r="J1304">
        <f>COUNTIF(telefony[nr],I1304)</f>
        <v>1</v>
      </c>
      <c r="M1304" t="str">
        <f>IF(LEN(telefony[[#This Row],[nr]])=7,telefony[[#This Row],[nr]],"")</f>
        <v>6510330</v>
      </c>
      <c r="N1304" t="str">
        <f>IF(LEN(telefony[[#This Row],[nr]])=8,telefony[[#This Row],[nr]],"")</f>
        <v/>
      </c>
      <c r="V1304" s="22" t="s">
        <v>1061</v>
      </c>
      <c r="W1304" s="9">
        <v>0</v>
      </c>
    </row>
    <row r="1305" spans="1:23" x14ac:dyDescent="0.3">
      <c r="A1305" s="9" t="s">
        <v>690</v>
      </c>
      <c r="B1305" s="1">
        <v>42935</v>
      </c>
      <c r="C1305" s="2">
        <v>0.59719907407407402</v>
      </c>
      <c r="D1305" s="2">
        <v>0.60488425925925926</v>
      </c>
      <c r="E1305">
        <f>DAY(telefony[[#This Row],[data]])</f>
        <v>19</v>
      </c>
      <c r="F1305">
        <f>IF(LEN(telefony[[#This Row],[nr]])=8,1,0)</f>
        <v>0</v>
      </c>
      <c r="G1305">
        <f>IF(LEN(telefony[[#This Row],[nr]])=7,1,0)</f>
        <v>1</v>
      </c>
      <c r="H1305" s="9">
        <f>IF(LEN(telefony[[#This Row],[nr]])&gt;=10,1,0)</f>
        <v>0</v>
      </c>
      <c r="I1305" s="9" t="s">
        <v>733</v>
      </c>
      <c r="J1305">
        <f>COUNTIF(telefony[nr],I1305)</f>
        <v>1</v>
      </c>
      <c r="M1305" t="str">
        <f>IF(LEN(telefony[[#This Row],[nr]])=7,telefony[[#This Row],[nr]],"")</f>
        <v>9773176</v>
      </c>
      <c r="N1305" t="str">
        <f>IF(LEN(telefony[[#This Row],[nr]])=8,telefony[[#This Row],[nr]],"")</f>
        <v/>
      </c>
      <c r="V1305" s="22" t="s">
        <v>887</v>
      </c>
      <c r="W1305" s="9">
        <v>0</v>
      </c>
    </row>
    <row r="1306" spans="1:23" x14ac:dyDescent="0.3">
      <c r="A1306" s="9" t="s">
        <v>1122</v>
      </c>
      <c r="B1306" s="1">
        <v>42935</v>
      </c>
      <c r="C1306" s="2">
        <v>0.6021643518518518</v>
      </c>
      <c r="D1306" s="2">
        <v>0.61331018518518521</v>
      </c>
      <c r="E1306">
        <f>DAY(telefony[[#This Row],[data]])</f>
        <v>19</v>
      </c>
      <c r="F1306">
        <f>IF(LEN(telefony[[#This Row],[nr]])=8,1,0)</f>
        <v>0</v>
      </c>
      <c r="G1306">
        <f>IF(LEN(telefony[[#This Row],[nr]])=7,1,0)</f>
        <v>1</v>
      </c>
      <c r="H1306" s="9">
        <f>IF(LEN(telefony[[#This Row],[nr]])&gt;=10,1,0)</f>
        <v>0</v>
      </c>
      <c r="I1306" s="9" t="s">
        <v>1429</v>
      </c>
      <c r="J1306">
        <f>COUNTIF(telefony[nr],I1306)</f>
        <v>1</v>
      </c>
      <c r="M1306" t="str">
        <f>IF(LEN(telefony[[#This Row],[nr]])=7,telefony[[#This Row],[nr]],"")</f>
        <v>4065787</v>
      </c>
      <c r="N1306" t="str">
        <f>IF(LEN(telefony[[#This Row],[nr]])=8,telefony[[#This Row],[nr]],"")</f>
        <v/>
      </c>
      <c r="V1306" s="22" t="s">
        <v>648</v>
      </c>
      <c r="W1306" s="9">
        <v>0</v>
      </c>
    </row>
    <row r="1307" spans="1:23" x14ac:dyDescent="0.3">
      <c r="A1307" s="9" t="s">
        <v>1123</v>
      </c>
      <c r="B1307" s="1">
        <v>42935</v>
      </c>
      <c r="C1307" s="2">
        <v>0.60291666666666666</v>
      </c>
      <c r="D1307" s="2">
        <v>0.61086805555555557</v>
      </c>
      <c r="E1307">
        <f>DAY(telefony[[#This Row],[data]])</f>
        <v>19</v>
      </c>
      <c r="F1307">
        <f>IF(LEN(telefony[[#This Row],[nr]])=8,1,0)</f>
        <v>0</v>
      </c>
      <c r="G1307">
        <f>IF(LEN(telefony[[#This Row],[nr]])=7,1,0)</f>
        <v>0</v>
      </c>
      <c r="H1307" s="9">
        <f>IF(LEN(telefony[[#This Row],[nr]])&gt;=10,1,0)</f>
        <v>1</v>
      </c>
      <c r="I1307" s="9" t="s">
        <v>1253</v>
      </c>
      <c r="J1307">
        <f>COUNTIF(telefony[nr],I1307)</f>
        <v>1</v>
      </c>
      <c r="M1307" t="str">
        <f>IF(LEN(telefony[[#This Row],[nr]])=7,telefony[[#This Row],[nr]],"")</f>
        <v/>
      </c>
      <c r="N1307" t="str">
        <f>IF(LEN(telefony[[#This Row],[nr]])=8,telefony[[#This Row],[nr]],"")</f>
        <v/>
      </c>
      <c r="V1307" s="22" t="s">
        <v>1144</v>
      </c>
      <c r="W1307" s="9">
        <v>0</v>
      </c>
    </row>
    <row r="1308" spans="1:23" x14ac:dyDescent="0.3">
      <c r="A1308" s="9" t="s">
        <v>1124</v>
      </c>
      <c r="B1308" s="1">
        <v>42935</v>
      </c>
      <c r="C1308" s="2">
        <v>0.60624999999999996</v>
      </c>
      <c r="D1308" s="2">
        <v>0.6083912037037037</v>
      </c>
      <c r="E1308">
        <f>DAY(telefony[[#This Row],[data]])</f>
        <v>19</v>
      </c>
      <c r="F1308">
        <f>IF(LEN(telefony[[#This Row],[nr]])=8,1,0)</f>
        <v>0</v>
      </c>
      <c r="G1308">
        <f>IF(LEN(telefony[[#This Row],[nr]])=7,1,0)</f>
        <v>1</v>
      </c>
      <c r="H1308" s="9">
        <f>IF(LEN(telefony[[#This Row],[nr]])&gt;=10,1,0)</f>
        <v>0</v>
      </c>
      <c r="I1308" s="9" t="s">
        <v>1699</v>
      </c>
      <c r="J1308">
        <f>COUNTIF(telefony[nr],I1308)</f>
        <v>1</v>
      </c>
      <c r="M1308" t="str">
        <f>IF(LEN(telefony[[#This Row],[nr]])=7,telefony[[#This Row],[nr]],"")</f>
        <v>3858766</v>
      </c>
      <c r="N1308" t="str">
        <f>IF(LEN(telefony[[#This Row],[nr]])=8,telefony[[#This Row],[nr]],"")</f>
        <v/>
      </c>
      <c r="V1308" s="22" t="s">
        <v>1111</v>
      </c>
      <c r="W1308" s="9">
        <v>0</v>
      </c>
    </row>
    <row r="1309" spans="1:23" x14ac:dyDescent="0.3">
      <c r="A1309" s="9" t="s">
        <v>1125</v>
      </c>
      <c r="B1309" s="1">
        <v>42935</v>
      </c>
      <c r="C1309" s="2">
        <v>0.60868055555555556</v>
      </c>
      <c r="D1309" s="2">
        <v>0.61019675925925931</v>
      </c>
      <c r="E1309">
        <f>DAY(telefony[[#This Row],[data]])</f>
        <v>19</v>
      </c>
      <c r="F1309">
        <f>IF(LEN(telefony[[#This Row],[nr]])=8,1,0)</f>
        <v>1</v>
      </c>
      <c r="G1309">
        <f>IF(LEN(telefony[[#This Row],[nr]])=7,1,0)</f>
        <v>0</v>
      </c>
      <c r="H1309" s="9">
        <f>IF(LEN(telefony[[#This Row],[nr]])&gt;=10,1,0)</f>
        <v>0</v>
      </c>
      <c r="I1309" s="9" t="s">
        <v>1231</v>
      </c>
      <c r="J1309">
        <f>COUNTIF(telefony[nr],I1309)</f>
        <v>1</v>
      </c>
      <c r="M1309" t="str">
        <f>IF(LEN(telefony[[#This Row],[nr]])=7,telefony[[#This Row],[nr]],"")</f>
        <v/>
      </c>
      <c r="N1309" t="str">
        <f>IF(LEN(telefony[[#This Row],[nr]])=8,telefony[[#This Row],[nr]],"")</f>
        <v>41852472</v>
      </c>
      <c r="V1309" s="22" t="s">
        <v>39</v>
      </c>
      <c r="W1309" s="9">
        <v>0</v>
      </c>
    </row>
    <row r="1310" spans="1:23" x14ac:dyDescent="0.3">
      <c r="A1310" s="9" t="s">
        <v>1126</v>
      </c>
      <c r="B1310" s="1">
        <v>42935</v>
      </c>
      <c r="C1310" s="2">
        <v>0.61081018518518515</v>
      </c>
      <c r="D1310" s="2">
        <v>0.62118055555555551</v>
      </c>
      <c r="E1310">
        <f>DAY(telefony[[#This Row],[data]])</f>
        <v>19</v>
      </c>
      <c r="F1310">
        <f>IF(LEN(telefony[[#This Row],[nr]])=8,1,0)</f>
        <v>1</v>
      </c>
      <c r="G1310">
        <f>IF(LEN(telefony[[#This Row],[nr]])=7,1,0)</f>
        <v>0</v>
      </c>
      <c r="H1310" s="9">
        <f>IF(LEN(telefony[[#This Row],[nr]])&gt;=10,1,0)</f>
        <v>0</v>
      </c>
      <c r="I1310" s="9" t="s">
        <v>456</v>
      </c>
      <c r="J1310">
        <f>COUNTIF(telefony[nr],I1310)</f>
        <v>1</v>
      </c>
      <c r="M1310" t="str">
        <f>IF(LEN(telefony[[#This Row],[nr]])=7,telefony[[#This Row],[nr]],"")</f>
        <v/>
      </c>
      <c r="N1310" t="str">
        <f>IF(LEN(telefony[[#This Row],[nr]])=8,telefony[[#This Row],[nr]],"")</f>
        <v>25574074</v>
      </c>
      <c r="V1310" s="22" t="s">
        <v>620</v>
      </c>
      <c r="W1310" s="9">
        <v>0</v>
      </c>
    </row>
    <row r="1311" spans="1:23" x14ac:dyDescent="0.3">
      <c r="A1311" s="9" t="s">
        <v>1127</v>
      </c>
      <c r="B1311" s="1">
        <v>42935</v>
      </c>
      <c r="C1311" s="2">
        <v>0.61207175925925927</v>
      </c>
      <c r="D1311" s="2">
        <v>0.61613425925925924</v>
      </c>
      <c r="E1311">
        <f>DAY(telefony[[#This Row],[data]])</f>
        <v>19</v>
      </c>
      <c r="F1311">
        <f>IF(LEN(telefony[[#This Row],[nr]])=8,1,0)</f>
        <v>0</v>
      </c>
      <c r="G1311">
        <f>IF(LEN(telefony[[#This Row],[nr]])=7,1,0)</f>
        <v>1</v>
      </c>
      <c r="H1311" s="9">
        <f>IF(LEN(telefony[[#This Row],[nr]])&gt;=10,1,0)</f>
        <v>0</v>
      </c>
      <c r="I1311" s="9" t="s">
        <v>1615</v>
      </c>
      <c r="J1311">
        <f>COUNTIF(telefony[nr],I1311)</f>
        <v>1</v>
      </c>
      <c r="M1311" t="str">
        <f>IF(LEN(telefony[[#This Row],[nr]])=7,telefony[[#This Row],[nr]],"")</f>
        <v>8690793</v>
      </c>
      <c r="N1311" t="str">
        <f>IF(LEN(telefony[[#This Row],[nr]])=8,telefony[[#This Row],[nr]],"")</f>
        <v/>
      </c>
      <c r="V1311" s="22" t="s">
        <v>803</v>
      </c>
      <c r="W1311" s="9">
        <v>0</v>
      </c>
    </row>
    <row r="1312" spans="1:23" x14ac:dyDescent="0.3">
      <c r="A1312" s="9" t="s">
        <v>1128</v>
      </c>
      <c r="B1312" s="1">
        <v>42935</v>
      </c>
      <c r="C1312" s="2">
        <v>0.61648148148148152</v>
      </c>
      <c r="D1312" s="2">
        <v>0.62589120370370366</v>
      </c>
      <c r="E1312">
        <f>DAY(telefony[[#This Row],[data]])</f>
        <v>19</v>
      </c>
      <c r="F1312">
        <f>IF(LEN(telefony[[#This Row],[nr]])=8,1,0)</f>
        <v>0</v>
      </c>
      <c r="G1312">
        <f>IF(LEN(telefony[[#This Row],[nr]])=7,1,0)</f>
        <v>1</v>
      </c>
      <c r="H1312" s="9">
        <f>IF(LEN(telefony[[#This Row],[nr]])&gt;=10,1,0)</f>
        <v>0</v>
      </c>
      <c r="I1312" s="9" t="s">
        <v>157</v>
      </c>
      <c r="J1312">
        <f>COUNTIF(telefony[nr],I1312)</f>
        <v>1</v>
      </c>
      <c r="M1312" t="str">
        <f>IF(LEN(telefony[[#This Row],[nr]])=7,telefony[[#This Row],[nr]],"")</f>
        <v>8487003</v>
      </c>
      <c r="N1312" t="str">
        <f>IF(LEN(telefony[[#This Row],[nr]])=8,telefony[[#This Row],[nr]],"")</f>
        <v/>
      </c>
      <c r="V1312" s="22" t="s">
        <v>744</v>
      </c>
      <c r="W1312" s="9">
        <v>0</v>
      </c>
    </row>
    <row r="1313" spans="1:23" x14ac:dyDescent="0.3">
      <c r="A1313" s="9" t="s">
        <v>1129</v>
      </c>
      <c r="B1313" s="1">
        <v>42935</v>
      </c>
      <c r="C1313" s="2">
        <v>0.62137731481481484</v>
      </c>
      <c r="D1313" s="2">
        <v>0.63218750000000001</v>
      </c>
      <c r="E1313">
        <f>DAY(telefony[[#This Row],[data]])</f>
        <v>19</v>
      </c>
      <c r="F1313">
        <f>IF(LEN(telefony[[#This Row],[nr]])=8,1,0)</f>
        <v>1</v>
      </c>
      <c r="G1313">
        <f>IF(LEN(telefony[[#This Row],[nr]])=7,1,0)</f>
        <v>0</v>
      </c>
      <c r="H1313" s="9">
        <f>IF(LEN(telefony[[#This Row],[nr]])&gt;=10,1,0)</f>
        <v>0</v>
      </c>
      <c r="I1313" s="9" t="s">
        <v>1250</v>
      </c>
      <c r="J1313">
        <f>COUNTIF(telefony[nr],I1313)</f>
        <v>1</v>
      </c>
      <c r="M1313" t="str">
        <f>IF(LEN(telefony[[#This Row],[nr]])=7,telefony[[#This Row],[nr]],"")</f>
        <v/>
      </c>
      <c r="N1313" t="str">
        <f>IF(LEN(telefony[[#This Row],[nr]])=8,telefony[[#This Row],[nr]],"")</f>
        <v>50583407</v>
      </c>
      <c r="V1313" s="22" t="s">
        <v>715</v>
      </c>
      <c r="W1313" s="9">
        <v>0</v>
      </c>
    </row>
    <row r="1314" spans="1:23" x14ac:dyDescent="0.3">
      <c r="A1314" s="9" t="s">
        <v>1130</v>
      </c>
      <c r="B1314" s="1">
        <v>42935</v>
      </c>
      <c r="C1314" s="2">
        <v>0.62288194444444445</v>
      </c>
      <c r="D1314" s="2">
        <v>0.63325231481481481</v>
      </c>
      <c r="E1314">
        <f>DAY(telefony[[#This Row],[data]])</f>
        <v>19</v>
      </c>
      <c r="F1314">
        <f>IF(LEN(telefony[[#This Row],[nr]])=8,1,0)</f>
        <v>0</v>
      </c>
      <c r="G1314">
        <f>IF(LEN(telefony[[#This Row],[nr]])=7,1,0)</f>
        <v>1</v>
      </c>
      <c r="H1314" s="9">
        <f>IF(LEN(telefony[[#This Row],[nr]])&gt;=10,1,0)</f>
        <v>0</v>
      </c>
      <c r="I1314" s="9" t="s">
        <v>28</v>
      </c>
      <c r="J1314">
        <f>COUNTIF(telefony[nr],I1314)</f>
        <v>1</v>
      </c>
      <c r="M1314" t="str">
        <f>IF(LEN(telefony[[#This Row],[nr]])=7,telefony[[#This Row],[nr]],"")</f>
        <v>4983193</v>
      </c>
      <c r="N1314" t="str">
        <f>IF(LEN(telefony[[#This Row],[nr]])=8,telefony[[#This Row],[nr]],"")</f>
        <v/>
      </c>
      <c r="V1314" s="22" t="s">
        <v>860</v>
      </c>
      <c r="W1314" s="9">
        <v>0</v>
      </c>
    </row>
    <row r="1315" spans="1:23" x14ac:dyDescent="0.3">
      <c r="A1315" s="9" t="s">
        <v>1131</v>
      </c>
      <c r="B1315" s="1">
        <v>42935</v>
      </c>
      <c r="C1315" s="2">
        <v>0.62394675925925924</v>
      </c>
      <c r="D1315" s="2">
        <v>0.62461805555555561</v>
      </c>
      <c r="E1315">
        <f>DAY(telefony[[#This Row],[data]])</f>
        <v>19</v>
      </c>
      <c r="F1315">
        <f>IF(LEN(telefony[[#This Row],[nr]])=8,1,0)</f>
        <v>0</v>
      </c>
      <c r="G1315">
        <f>IF(LEN(telefony[[#This Row],[nr]])=7,1,0)</f>
        <v>1</v>
      </c>
      <c r="H1315" s="9">
        <f>IF(LEN(telefony[[#This Row],[nr]])&gt;=10,1,0)</f>
        <v>0</v>
      </c>
      <c r="I1315" s="9" t="s">
        <v>212</v>
      </c>
      <c r="J1315">
        <f>COUNTIF(telefony[nr],I1315)</f>
        <v>1</v>
      </c>
      <c r="M1315" t="str">
        <f>IF(LEN(telefony[[#This Row],[nr]])=7,telefony[[#This Row],[nr]],"")</f>
        <v>1316116</v>
      </c>
      <c r="N1315" t="str">
        <f>IF(LEN(telefony[[#This Row],[nr]])=8,telefony[[#This Row],[nr]],"")</f>
        <v/>
      </c>
      <c r="V1315" s="22" t="s">
        <v>214</v>
      </c>
      <c r="W1315" s="9">
        <v>0</v>
      </c>
    </row>
    <row r="1316" spans="1:23" x14ac:dyDescent="0.3">
      <c r="A1316" s="9" t="s">
        <v>268</v>
      </c>
      <c r="B1316" s="1">
        <v>42935</v>
      </c>
      <c r="C1316" s="2">
        <v>0.62967592592592592</v>
      </c>
      <c r="D1316" s="2">
        <v>0.63277777777777777</v>
      </c>
      <c r="E1316">
        <f>DAY(telefony[[#This Row],[data]])</f>
        <v>19</v>
      </c>
      <c r="F1316">
        <f>IF(LEN(telefony[[#This Row],[nr]])=8,1,0)</f>
        <v>0</v>
      </c>
      <c r="G1316">
        <f>IF(LEN(telefony[[#This Row],[nr]])=7,1,0)</f>
        <v>1</v>
      </c>
      <c r="H1316" s="9">
        <f>IF(LEN(telefony[[#This Row],[nr]])&gt;=10,1,0)</f>
        <v>0</v>
      </c>
      <c r="I1316" s="9" t="s">
        <v>755</v>
      </c>
      <c r="J1316">
        <f>COUNTIF(telefony[nr],I1316)</f>
        <v>1</v>
      </c>
      <c r="M1316" t="str">
        <f>IF(LEN(telefony[[#This Row],[nr]])=7,telefony[[#This Row],[nr]],"")</f>
        <v>5696056</v>
      </c>
      <c r="N1316" t="str">
        <f>IF(LEN(telefony[[#This Row],[nr]])=8,telefony[[#This Row],[nr]],"")</f>
        <v/>
      </c>
      <c r="V1316" s="22" t="s">
        <v>1457</v>
      </c>
      <c r="W1316" s="9">
        <v>0</v>
      </c>
    </row>
    <row r="1317" spans="1:23" x14ac:dyDescent="0.3">
      <c r="A1317" s="9" t="s">
        <v>1132</v>
      </c>
      <c r="B1317" s="1">
        <v>42936</v>
      </c>
      <c r="C1317" s="2">
        <v>0.33447916666666666</v>
      </c>
      <c r="D1317" s="2">
        <v>0.33721064814814816</v>
      </c>
      <c r="E1317">
        <f>DAY(telefony[[#This Row],[data]])</f>
        <v>20</v>
      </c>
      <c r="F1317">
        <f>IF(LEN(telefony[[#This Row],[nr]])=8,1,0)</f>
        <v>0</v>
      </c>
      <c r="G1317">
        <f>IF(LEN(telefony[[#This Row],[nr]])=7,1,0)</f>
        <v>1</v>
      </c>
      <c r="H1317" s="9">
        <f>IF(LEN(telefony[[#This Row],[nr]])&gt;=10,1,0)</f>
        <v>0</v>
      </c>
      <c r="I1317" s="9" t="s">
        <v>1628</v>
      </c>
      <c r="J1317">
        <f>COUNTIF(telefony[nr],I1317)</f>
        <v>1</v>
      </c>
      <c r="M1317" t="str">
        <f>IF(LEN(telefony[[#This Row],[nr]])=7,telefony[[#This Row],[nr]],"")</f>
        <v>3574623</v>
      </c>
      <c r="N1317" t="str">
        <f>IF(LEN(telefony[[#This Row],[nr]])=8,telefony[[#This Row],[nr]],"")</f>
        <v/>
      </c>
      <c r="V1317" s="22" t="s">
        <v>26</v>
      </c>
      <c r="W1317" s="9">
        <v>0</v>
      </c>
    </row>
    <row r="1318" spans="1:23" x14ac:dyDescent="0.3">
      <c r="A1318" s="9" t="s">
        <v>1133</v>
      </c>
      <c r="B1318" s="1">
        <v>42936</v>
      </c>
      <c r="C1318" s="2">
        <v>0.34012731481481484</v>
      </c>
      <c r="D1318" s="2">
        <v>0.34192129629629631</v>
      </c>
      <c r="E1318">
        <f>DAY(telefony[[#This Row],[data]])</f>
        <v>20</v>
      </c>
      <c r="F1318">
        <f>IF(LEN(telefony[[#This Row],[nr]])=8,1,0)</f>
        <v>1</v>
      </c>
      <c r="G1318">
        <f>IF(LEN(telefony[[#This Row],[nr]])=7,1,0)</f>
        <v>0</v>
      </c>
      <c r="H1318" s="9">
        <f>IF(LEN(telefony[[#This Row],[nr]])&gt;=10,1,0)</f>
        <v>0</v>
      </c>
      <c r="I1318" s="9" t="s">
        <v>524</v>
      </c>
      <c r="J1318">
        <f>COUNTIF(telefony[nr],I1318)</f>
        <v>1</v>
      </c>
      <c r="M1318" t="str">
        <f>IF(LEN(telefony[[#This Row],[nr]])=7,telefony[[#This Row],[nr]],"")</f>
        <v/>
      </c>
      <c r="N1318" t="str">
        <f>IF(LEN(telefony[[#This Row],[nr]])=8,telefony[[#This Row],[nr]],"")</f>
        <v>71218936</v>
      </c>
      <c r="V1318" s="22" t="s">
        <v>1666</v>
      </c>
      <c r="W1318" s="9">
        <v>0</v>
      </c>
    </row>
    <row r="1319" spans="1:23" x14ac:dyDescent="0.3">
      <c r="A1319" s="9" t="s">
        <v>1134</v>
      </c>
      <c r="B1319" s="1">
        <v>42936</v>
      </c>
      <c r="C1319" s="2">
        <v>0.34114583333333331</v>
      </c>
      <c r="D1319" s="2">
        <v>0.3525578703703704</v>
      </c>
      <c r="E1319">
        <f>DAY(telefony[[#This Row],[data]])</f>
        <v>20</v>
      </c>
      <c r="F1319">
        <f>IF(LEN(telefony[[#This Row],[nr]])=8,1,0)</f>
        <v>1</v>
      </c>
      <c r="G1319">
        <f>IF(LEN(telefony[[#This Row],[nr]])=7,1,0)</f>
        <v>0</v>
      </c>
      <c r="H1319" s="9">
        <f>IF(LEN(telefony[[#This Row],[nr]])&gt;=10,1,0)</f>
        <v>0</v>
      </c>
      <c r="I1319" s="9" t="s">
        <v>596</v>
      </c>
      <c r="J1319">
        <f>COUNTIF(telefony[nr],I1319)</f>
        <v>1</v>
      </c>
      <c r="M1319" t="str">
        <f>IF(LEN(telefony[[#This Row],[nr]])=7,telefony[[#This Row],[nr]],"")</f>
        <v/>
      </c>
      <c r="N1319" t="str">
        <f>IF(LEN(telefony[[#This Row],[nr]])=8,telefony[[#This Row],[nr]],"")</f>
        <v>55621633</v>
      </c>
      <c r="V1319" s="22" t="s">
        <v>159</v>
      </c>
      <c r="W1319" s="9">
        <v>0</v>
      </c>
    </row>
    <row r="1320" spans="1:23" x14ac:dyDescent="0.3">
      <c r="A1320" s="9" t="s">
        <v>1135</v>
      </c>
      <c r="B1320" s="1">
        <v>42936</v>
      </c>
      <c r="C1320" s="2">
        <v>0.34371527777777777</v>
      </c>
      <c r="D1320" s="2">
        <v>0.34609953703703705</v>
      </c>
      <c r="E1320">
        <f>DAY(telefony[[#This Row],[data]])</f>
        <v>20</v>
      </c>
      <c r="F1320">
        <f>IF(LEN(telefony[[#This Row],[nr]])=8,1,0)</f>
        <v>0</v>
      </c>
      <c r="G1320">
        <f>IF(LEN(telefony[[#This Row],[nr]])=7,1,0)</f>
        <v>1</v>
      </c>
      <c r="H1320" s="9">
        <f>IF(LEN(telefony[[#This Row],[nr]])&gt;=10,1,0)</f>
        <v>0</v>
      </c>
      <c r="I1320" s="9" t="s">
        <v>251</v>
      </c>
      <c r="J1320">
        <f>COUNTIF(telefony[nr],I1320)</f>
        <v>1</v>
      </c>
      <c r="M1320" t="str">
        <f>IF(LEN(telefony[[#This Row],[nr]])=7,telefony[[#This Row],[nr]],"")</f>
        <v>1898174</v>
      </c>
      <c r="N1320" t="str">
        <f>IF(LEN(telefony[[#This Row],[nr]])=8,telefony[[#This Row],[nr]],"")</f>
        <v/>
      </c>
      <c r="V1320" s="22" t="s">
        <v>436</v>
      </c>
      <c r="W1320" s="9">
        <v>0</v>
      </c>
    </row>
    <row r="1321" spans="1:23" x14ac:dyDescent="0.3">
      <c r="A1321" s="9" t="s">
        <v>1136</v>
      </c>
      <c r="B1321" s="1">
        <v>42936</v>
      </c>
      <c r="C1321" s="2">
        <v>0.34857638888888887</v>
      </c>
      <c r="D1321" s="2">
        <v>0.34998842592592594</v>
      </c>
      <c r="E1321">
        <f>DAY(telefony[[#This Row],[data]])</f>
        <v>20</v>
      </c>
      <c r="F1321">
        <f>IF(LEN(telefony[[#This Row],[nr]])=8,1,0)</f>
        <v>0</v>
      </c>
      <c r="G1321">
        <f>IF(LEN(telefony[[#This Row],[nr]])=7,1,0)</f>
        <v>1</v>
      </c>
      <c r="H1321" s="9">
        <f>IF(LEN(telefony[[#This Row],[nr]])&gt;=10,1,0)</f>
        <v>0</v>
      </c>
      <c r="I1321" s="9" t="s">
        <v>871</v>
      </c>
      <c r="J1321">
        <f>COUNTIF(telefony[nr],I1321)</f>
        <v>1</v>
      </c>
      <c r="M1321" t="str">
        <f>IF(LEN(telefony[[#This Row],[nr]])=7,telefony[[#This Row],[nr]],"")</f>
        <v>4844054</v>
      </c>
      <c r="N1321" t="str">
        <f>IF(LEN(telefony[[#This Row],[nr]])=8,telefony[[#This Row],[nr]],"")</f>
        <v/>
      </c>
      <c r="V1321" s="22" t="s">
        <v>891</v>
      </c>
      <c r="W1321" s="9">
        <v>0</v>
      </c>
    </row>
    <row r="1322" spans="1:23" x14ac:dyDescent="0.3">
      <c r="A1322" s="9" t="s">
        <v>1137</v>
      </c>
      <c r="B1322" s="1">
        <v>42936</v>
      </c>
      <c r="C1322" s="2">
        <v>0.3533101851851852</v>
      </c>
      <c r="D1322" s="2">
        <v>0.3555787037037037</v>
      </c>
      <c r="E1322">
        <f>DAY(telefony[[#This Row],[data]])</f>
        <v>20</v>
      </c>
      <c r="F1322">
        <f>IF(LEN(telefony[[#This Row],[nr]])=8,1,0)</f>
        <v>0</v>
      </c>
      <c r="G1322">
        <f>IF(LEN(telefony[[#This Row],[nr]])=7,1,0)</f>
        <v>1</v>
      </c>
      <c r="H1322" s="9">
        <f>IF(LEN(telefony[[#This Row],[nr]])&gt;=10,1,0)</f>
        <v>0</v>
      </c>
      <c r="I1322" s="9" t="s">
        <v>1611</v>
      </c>
      <c r="J1322">
        <f>COUNTIF(telefony[nr],I1322)</f>
        <v>1</v>
      </c>
      <c r="M1322" t="str">
        <f>IF(LEN(telefony[[#This Row],[nr]])=7,telefony[[#This Row],[nr]],"")</f>
        <v>7701901</v>
      </c>
      <c r="N1322" t="str">
        <f>IF(LEN(telefony[[#This Row],[nr]])=8,telefony[[#This Row],[nr]],"")</f>
        <v/>
      </c>
      <c r="V1322" s="22" t="s">
        <v>281</v>
      </c>
      <c r="W1322" s="9">
        <v>0</v>
      </c>
    </row>
    <row r="1323" spans="1:23" x14ac:dyDescent="0.3">
      <c r="A1323" s="9" t="s">
        <v>1138</v>
      </c>
      <c r="B1323" s="1">
        <v>42936</v>
      </c>
      <c r="C1323" s="2">
        <v>0.3558912037037037</v>
      </c>
      <c r="D1323" s="2">
        <v>0.36550925925925926</v>
      </c>
      <c r="E1323">
        <f>DAY(telefony[[#This Row],[data]])</f>
        <v>20</v>
      </c>
      <c r="F1323">
        <f>IF(LEN(telefony[[#This Row],[nr]])=8,1,0)</f>
        <v>0</v>
      </c>
      <c r="G1323">
        <f>IF(LEN(telefony[[#This Row],[nr]])=7,1,0)</f>
        <v>1</v>
      </c>
      <c r="H1323" s="9">
        <f>IF(LEN(telefony[[#This Row],[nr]])&gt;=10,1,0)</f>
        <v>0</v>
      </c>
      <c r="I1323" s="9" t="s">
        <v>1350</v>
      </c>
      <c r="J1323">
        <f>COUNTIF(telefony[nr],I1323)</f>
        <v>1</v>
      </c>
      <c r="M1323" t="str">
        <f>IF(LEN(telefony[[#This Row],[nr]])=7,telefony[[#This Row],[nr]],"")</f>
        <v>5900664</v>
      </c>
      <c r="N1323" t="str">
        <f>IF(LEN(telefony[[#This Row],[nr]])=8,telefony[[#This Row],[nr]],"")</f>
        <v/>
      </c>
      <c r="V1323" s="22" t="s">
        <v>585</v>
      </c>
      <c r="W1323" s="9">
        <v>0</v>
      </c>
    </row>
    <row r="1324" spans="1:23" x14ac:dyDescent="0.3">
      <c r="A1324" s="9" t="s">
        <v>1139</v>
      </c>
      <c r="B1324" s="1">
        <v>42936</v>
      </c>
      <c r="C1324" s="2">
        <v>0.35894675925925928</v>
      </c>
      <c r="D1324" s="2">
        <v>0.3689351851851852</v>
      </c>
      <c r="E1324">
        <f>DAY(telefony[[#This Row],[data]])</f>
        <v>20</v>
      </c>
      <c r="F1324">
        <f>IF(LEN(telefony[[#This Row],[nr]])=8,1,0)</f>
        <v>0</v>
      </c>
      <c r="G1324">
        <f>IF(LEN(telefony[[#This Row],[nr]])=7,1,0)</f>
        <v>1</v>
      </c>
      <c r="H1324" s="9">
        <f>IF(LEN(telefony[[#This Row],[nr]])&gt;=10,1,0)</f>
        <v>0</v>
      </c>
      <c r="I1324" s="9" t="s">
        <v>751</v>
      </c>
      <c r="J1324">
        <f>COUNTIF(telefony[nr],I1324)</f>
        <v>1</v>
      </c>
      <c r="M1324" t="str">
        <f>IF(LEN(telefony[[#This Row],[nr]])=7,telefony[[#This Row],[nr]],"")</f>
        <v>4698731</v>
      </c>
      <c r="N1324" t="str">
        <f>IF(LEN(telefony[[#This Row],[nr]])=8,telefony[[#This Row],[nr]],"")</f>
        <v/>
      </c>
      <c r="V1324" s="22" t="s">
        <v>1313</v>
      </c>
      <c r="W1324" s="9">
        <v>0</v>
      </c>
    </row>
    <row r="1325" spans="1:23" x14ac:dyDescent="0.3">
      <c r="A1325" s="9" t="s">
        <v>1140</v>
      </c>
      <c r="B1325" s="1">
        <v>42936</v>
      </c>
      <c r="C1325" s="2">
        <v>0.36222222222222222</v>
      </c>
      <c r="D1325" s="2">
        <v>0.36548611111111112</v>
      </c>
      <c r="E1325">
        <f>DAY(telefony[[#This Row],[data]])</f>
        <v>20</v>
      </c>
      <c r="F1325">
        <f>IF(LEN(telefony[[#This Row],[nr]])=8,1,0)</f>
        <v>0</v>
      </c>
      <c r="G1325">
        <f>IF(LEN(telefony[[#This Row],[nr]])=7,1,0)</f>
        <v>1</v>
      </c>
      <c r="H1325" s="9">
        <f>IF(LEN(telefony[[#This Row],[nr]])&gt;=10,1,0)</f>
        <v>0</v>
      </c>
      <c r="I1325" s="9" t="s">
        <v>361</v>
      </c>
      <c r="J1325">
        <f>COUNTIF(telefony[nr],I1325)</f>
        <v>1</v>
      </c>
      <c r="M1325" t="str">
        <f>IF(LEN(telefony[[#This Row],[nr]])=7,telefony[[#This Row],[nr]],"")</f>
        <v>4606501</v>
      </c>
      <c r="N1325" t="str">
        <f>IF(LEN(telefony[[#This Row],[nr]])=8,telefony[[#This Row],[nr]],"")</f>
        <v/>
      </c>
      <c r="V1325" s="22" t="s">
        <v>1395</v>
      </c>
      <c r="W1325" s="9">
        <v>0</v>
      </c>
    </row>
    <row r="1326" spans="1:23" x14ac:dyDescent="0.3">
      <c r="A1326" s="9" t="s">
        <v>1141</v>
      </c>
      <c r="B1326" s="1">
        <v>42936</v>
      </c>
      <c r="C1326" s="2">
        <v>0.36473379629629632</v>
      </c>
      <c r="D1326" s="2">
        <v>0.36630787037037038</v>
      </c>
      <c r="E1326">
        <f>DAY(telefony[[#This Row],[data]])</f>
        <v>20</v>
      </c>
      <c r="F1326">
        <f>IF(LEN(telefony[[#This Row],[nr]])=8,1,0)</f>
        <v>0</v>
      </c>
      <c r="G1326">
        <f>IF(LEN(telefony[[#This Row],[nr]])=7,1,0)</f>
        <v>1</v>
      </c>
      <c r="H1326" s="9">
        <f>IF(LEN(telefony[[#This Row],[nr]])&gt;=10,1,0)</f>
        <v>0</v>
      </c>
      <c r="I1326" s="9" t="s">
        <v>1176</v>
      </c>
      <c r="J1326">
        <f>COUNTIF(telefony[nr],I1326)</f>
        <v>1</v>
      </c>
      <c r="M1326" t="str">
        <f>IF(LEN(telefony[[#This Row],[nr]])=7,telefony[[#This Row],[nr]],"")</f>
        <v>3851940</v>
      </c>
      <c r="N1326" t="str">
        <f>IF(LEN(telefony[[#This Row],[nr]])=8,telefony[[#This Row],[nr]],"")</f>
        <v/>
      </c>
      <c r="V1326" s="22" t="s">
        <v>1637</v>
      </c>
      <c r="W1326" s="9">
        <v>0</v>
      </c>
    </row>
    <row r="1327" spans="1:23" x14ac:dyDescent="0.3">
      <c r="A1327" s="9" t="s">
        <v>1142</v>
      </c>
      <c r="B1327" s="1">
        <v>42936</v>
      </c>
      <c r="C1327" s="2">
        <v>0.37011574074074072</v>
      </c>
      <c r="D1327" s="2">
        <v>0.37928240740740743</v>
      </c>
      <c r="E1327">
        <f>DAY(telefony[[#This Row],[data]])</f>
        <v>20</v>
      </c>
      <c r="F1327">
        <f>IF(LEN(telefony[[#This Row],[nr]])=8,1,0)</f>
        <v>0</v>
      </c>
      <c r="G1327">
        <f>IF(LEN(telefony[[#This Row],[nr]])=7,1,0)</f>
        <v>1</v>
      </c>
      <c r="H1327" s="9">
        <f>IF(LEN(telefony[[#This Row],[nr]])&gt;=10,1,0)</f>
        <v>0</v>
      </c>
      <c r="I1327" s="9" t="s">
        <v>191</v>
      </c>
      <c r="J1327">
        <f>COUNTIF(telefony[nr],I1327)</f>
        <v>1</v>
      </c>
      <c r="M1327" t="str">
        <f>IF(LEN(telefony[[#This Row],[nr]])=7,telefony[[#This Row],[nr]],"")</f>
        <v>7972076</v>
      </c>
      <c r="N1327" t="str">
        <f>IF(LEN(telefony[[#This Row],[nr]])=8,telefony[[#This Row],[nr]],"")</f>
        <v/>
      </c>
      <c r="V1327" s="22" t="s">
        <v>1154</v>
      </c>
      <c r="W1327" s="9">
        <v>0</v>
      </c>
    </row>
    <row r="1328" spans="1:23" x14ac:dyDescent="0.3">
      <c r="A1328" s="9" t="s">
        <v>1143</v>
      </c>
      <c r="B1328" s="1">
        <v>42936</v>
      </c>
      <c r="C1328" s="2">
        <v>0.37506944444444446</v>
      </c>
      <c r="D1328" s="2">
        <v>0.38142361111111112</v>
      </c>
      <c r="E1328">
        <f>DAY(telefony[[#This Row],[data]])</f>
        <v>20</v>
      </c>
      <c r="F1328">
        <f>IF(LEN(telefony[[#This Row],[nr]])=8,1,0)</f>
        <v>0</v>
      </c>
      <c r="G1328">
        <f>IF(LEN(telefony[[#This Row],[nr]])=7,1,0)</f>
        <v>1</v>
      </c>
      <c r="H1328" s="9">
        <f>IF(LEN(telefony[[#This Row],[nr]])&gt;=10,1,0)</f>
        <v>0</v>
      </c>
      <c r="I1328" s="9" t="s">
        <v>905</v>
      </c>
      <c r="J1328">
        <f>COUNTIF(telefony[nr],I1328)</f>
        <v>1</v>
      </c>
      <c r="M1328" t="str">
        <f>IF(LEN(telefony[[#This Row],[nr]])=7,telefony[[#This Row],[nr]],"")</f>
        <v>1911796</v>
      </c>
      <c r="N1328" t="str">
        <f>IF(LEN(telefony[[#This Row],[nr]])=8,telefony[[#This Row],[nr]],"")</f>
        <v/>
      </c>
      <c r="V1328" s="22" t="s">
        <v>602</v>
      </c>
      <c r="W1328" s="9">
        <v>0</v>
      </c>
    </row>
    <row r="1329" spans="1:23" x14ac:dyDescent="0.3">
      <c r="A1329" s="9" t="s">
        <v>1144</v>
      </c>
      <c r="B1329" s="1">
        <v>42936</v>
      </c>
      <c r="C1329" s="2">
        <v>0.37658564814814816</v>
      </c>
      <c r="D1329" s="2">
        <v>0.37936342592592592</v>
      </c>
      <c r="E1329">
        <f>DAY(telefony[[#This Row],[data]])</f>
        <v>20</v>
      </c>
      <c r="F1329">
        <f>IF(LEN(telefony[[#This Row],[nr]])=8,1,0)</f>
        <v>0</v>
      </c>
      <c r="G1329">
        <f>IF(LEN(telefony[[#This Row],[nr]])=7,1,0)</f>
        <v>1</v>
      </c>
      <c r="H1329" s="9">
        <f>IF(LEN(telefony[[#This Row],[nr]])&gt;=10,1,0)</f>
        <v>0</v>
      </c>
      <c r="I1329" s="9" t="s">
        <v>634</v>
      </c>
      <c r="J1329">
        <f>COUNTIF(telefony[nr],I1329)</f>
        <v>1</v>
      </c>
      <c r="M1329" t="str">
        <f>IF(LEN(telefony[[#This Row],[nr]])=7,telefony[[#This Row],[nr]],"")</f>
        <v>7362963</v>
      </c>
      <c r="N1329" t="str">
        <f>IF(LEN(telefony[[#This Row],[nr]])=8,telefony[[#This Row],[nr]],"")</f>
        <v/>
      </c>
      <c r="V1329" s="22" t="s">
        <v>740</v>
      </c>
      <c r="W1329" s="9">
        <v>0</v>
      </c>
    </row>
    <row r="1330" spans="1:23" x14ac:dyDescent="0.3">
      <c r="A1330" s="9" t="s">
        <v>849</v>
      </c>
      <c r="B1330" s="1">
        <v>42936</v>
      </c>
      <c r="C1330" s="2">
        <v>0.38047453703703704</v>
      </c>
      <c r="D1330" s="2">
        <v>0.39142361111111112</v>
      </c>
      <c r="E1330">
        <f>DAY(telefony[[#This Row],[data]])</f>
        <v>20</v>
      </c>
      <c r="F1330">
        <f>IF(LEN(telefony[[#This Row],[nr]])=8,1,0)</f>
        <v>1</v>
      </c>
      <c r="G1330">
        <f>IF(LEN(telefony[[#This Row],[nr]])=7,1,0)</f>
        <v>0</v>
      </c>
      <c r="H1330" s="9">
        <f>IF(LEN(telefony[[#This Row],[nr]])&gt;=10,1,0)</f>
        <v>0</v>
      </c>
      <c r="I1330" s="9" t="s">
        <v>1497</v>
      </c>
      <c r="J1330">
        <f>COUNTIF(telefony[nr],I1330)</f>
        <v>1</v>
      </c>
      <c r="M1330" t="str">
        <f>IF(LEN(telefony[[#This Row],[nr]])=7,telefony[[#This Row],[nr]],"")</f>
        <v/>
      </c>
      <c r="N1330" t="str">
        <f>IF(LEN(telefony[[#This Row],[nr]])=8,telefony[[#This Row],[nr]],"")</f>
        <v>24290062</v>
      </c>
      <c r="V1330" s="22" t="s">
        <v>1681</v>
      </c>
      <c r="W1330" s="9">
        <v>0</v>
      </c>
    </row>
    <row r="1331" spans="1:23" x14ac:dyDescent="0.3">
      <c r="A1331" s="9" t="s">
        <v>1145</v>
      </c>
      <c r="B1331" s="1">
        <v>42936</v>
      </c>
      <c r="C1331" s="2">
        <v>0.38394675925925925</v>
      </c>
      <c r="D1331" s="2">
        <v>0.39547453703703705</v>
      </c>
      <c r="E1331">
        <f>DAY(telefony[[#This Row],[data]])</f>
        <v>20</v>
      </c>
      <c r="F1331">
        <f>IF(LEN(telefony[[#This Row],[nr]])=8,1,0)</f>
        <v>0</v>
      </c>
      <c r="G1331">
        <f>IF(LEN(telefony[[#This Row],[nr]])=7,1,0)</f>
        <v>1</v>
      </c>
      <c r="H1331" s="9">
        <f>IF(LEN(telefony[[#This Row],[nr]])&gt;=10,1,0)</f>
        <v>0</v>
      </c>
      <c r="I1331" s="9" t="s">
        <v>661</v>
      </c>
      <c r="J1331">
        <f>COUNTIF(telefony[nr],I1331)</f>
        <v>1</v>
      </c>
      <c r="M1331" t="str">
        <f>IF(LEN(telefony[[#This Row],[nr]])=7,telefony[[#This Row],[nr]],"")</f>
        <v>3086185</v>
      </c>
      <c r="N1331" t="str">
        <f>IF(LEN(telefony[[#This Row],[nr]])=8,telefony[[#This Row],[nr]],"")</f>
        <v/>
      </c>
      <c r="V1331" s="22" t="s">
        <v>1717</v>
      </c>
      <c r="W1331" s="9">
        <v>0</v>
      </c>
    </row>
    <row r="1332" spans="1:23" x14ac:dyDescent="0.3">
      <c r="A1332" s="9" t="s">
        <v>1146</v>
      </c>
      <c r="B1332" s="1">
        <v>42936</v>
      </c>
      <c r="C1332" s="2">
        <v>0.38599537037037035</v>
      </c>
      <c r="D1332" s="2">
        <v>0.39438657407407407</v>
      </c>
      <c r="E1332">
        <f>DAY(telefony[[#This Row],[data]])</f>
        <v>20</v>
      </c>
      <c r="F1332">
        <f>IF(LEN(telefony[[#This Row],[nr]])=8,1,0)</f>
        <v>0</v>
      </c>
      <c r="G1332">
        <f>IF(LEN(telefony[[#This Row],[nr]])=7,1,0)</f>
        <v>1</v>
      </c>
      <c r="H1332" s="9">
        <f>IF(LEN(telefony[[#This Row],[nr]])&gt;=10,1,0)</f>
        <v>0</v>
      </c>
      <c r="I1332" s="9" t="s">
        <v>236</v>
      </c>
      <c r="J1332">
        <f>COUNTIF(telefony[nr],I1332)</f>
        <v>1</v>
      </c>
      <c r="M1332" t="str">
        <f>IF(LEN(telefony[[#This Row],[nr]])=7,telefony[[#This Row],[nr]],"")</f>
        <v>7622819</v>
      </c>
      <c r="N1332" t="str">
        <f>IF(LEN(telefony[[#This Row],[nr]])=8,telefony[[#This Row],[nr]],"")</f>
        <v/>
      </c>
      <c r="V1332" s="22" t="s">
        <v>851</v>
      </c>
      <c r="W1332" s="9">
        <v>0</v>
      </c>
    </row>
    <row r="1333" spans="1:23" x14ac:dyDescent="0.3">
      <c r="A1333" s="9" t="s">
        <v>1147</v>
      </c>
      <c r="B1333" s="1">
        <v>42936</v>
      </c>
      <c r="C1333" s="2">
        <v>0.39055555555555554</v>
      </c>
      <c r="D1333" s="2">
        <v>0.39101851851851854</v>
      </c>
      <c r="E1333">
        <f>DAY(telefony[[#This Row],[data]])</f>
        <v>20</v>
      </c>
      <c r="F1333">
        <f>IF(LEN(telefony[[#This Row],[nr]])=8,1,0)</f>
        <v>0</v>
      </c>
      <c r="G1333">
        <f>IF(LEN(telefony[[#This Row],[nr]])=7,1,0)</f>
        <v>1</v>
      </c>
      <c r="H1333" s="9">
        <f>IF(LEN(telefony[[#This Row],[nr]])&gt;=10,1,0)</f>
        <v>0</v>
      </c>
      <c r="I1333" s="9" t="s">
        <v>229</v>
      </c>
      <c r="J1333">
        <f>COUNTIF(telefony[nr],I1333)</f>
        <v>1</v>
      </c>
      <c r="M1333" t="str">
        <f>IF(LEN(telefony[[#This Row],[nr]])=7,telefony[[#This Row],[nr]],"")</f>
        <v>5610335</v>
      </c>
      <c r="N1333" t="str">
        <f>IF(LEN(telefony[[#This Row],[nr]])=8,telefony[[#This Row],[nr]],"")</f>
        <v/>
      </c>
      <c r="V1333" s="22" t="s">
        <v>316</v>
      </c>
      <c r="W1333" s="9">
        <v>0</v>
      </c>
    </row>
    <row r="1334" spans="1:23" x14ac:dyDescent="0.3">
      <c r="A1334" s="9" t="s">
        <v>843</v>
      </c>
      <c r="B1334" s="1">
        <v>42936</v>
      </c>
      <c r="C1334" s="2">
        <v>0.39373842592592595</v>
      </c>
      <c r="D1334" s="2">
        <v>0.40292824074074074</v>
      </c>
      <c r="E1334">
        <f>DAY(telefony[[#This Row],[data]])</f>
        <v>20</v>
      </c>
      <c r="F1334">
        <f>IF(LEN(telefony[[#This Row],[nr]])=8,1,0)</f>
        <v>1</v>
      </c>
      <c r="G1334">
        <f>IF(LEN(telefony[[#This Row],[nr]])=7,1,0)</f>
        <v>0</v>
      </c>
      <c r="H1334" s="9">
        <f>IF(LEN(telefony[[#This Row],[nr]])&gt;=10,1,0)</f>
        <v>0</v>
      </c>
      <c r="I1334" s="9" t="s">
        <v>1466</v>
      </c>
      <c r="J1334">
        <f>COUNTIF(telefony[nr],I1334)</f>
        <v>1</v>
      </c>
      <c r="M1334" t="str">
        <f>IF(LEN(telefony[[#This Row],[nr]])=7,telefony[[#This Row],[nr]],"")</f>
        <v/>
      </c>
      <c r="N1334" t="str">
        <f>IF(LEN(telefony[[#This Row],[nr]])=8,telefony[[#This Row],[nr]],"")</f>
        <v>97953696</v>
      </c>
      <c r="V1334" s="22" t="s">
        <v>945</v>
      </c>
      <c r="W1334" s="9">
        <v>0</v>
      </c>
    </row>
    <row r="1335" spans="1:23" x14ac:dyDescent="0.3">
      <c r="A1335" s="9" t="s">
        <v>436</v>
      </c>
      <c r="B1335" s="1">
        <v>42936</v>
      </c>
      <c r="C1335" s="2">
        <v>0.39446759259259262</v>
      </c>
      <c r="D1335" s="2">
        <v>0.39841435185185187</v>
      </c>
      <c r="E1335">
        <f>DAY(telefony[[#This Row],[data]])</f>
        <v>20</v>
      </c>
      <c r="F1335">
        <f>IF(LEN(telefony[[#This Row],[nr]])=8,1,0)</f>
        <v>0</v>
      </c>
      <c r="G1335">
        <f>IF(LEN(telefony[[#This Row],[nr]])=7,1,0)</f>
        <v>1</v>
      </c>
      <c r="H1335" s="9">
        <f>IF(LEN(telefony[[#This Row],[nr]])&gt;=10,1,0)</f>
        <v>0</v>
      </c>
      <c r="I1335" s="9" t="s">
        <v>400</v>
      </c>
      <c r="J1335">
        <f>COUNTIF(telefony[nr],I1335)</f>
        <v>1</v>
      </c>
      <c r="M1335" t="str">
        <f>IF(LEN(telefony[[#This Row],[nr]])=7,telefony[[#This Row],[nr]],"")</f>
        <v>7432767</v>
      </c>
      <c r="N1335" t="str">
        <f>IF(LEN(telefony[[#This Row],[nr]])=8,telefony[[#This Row],[nr]],"")</f>
        <v/>
      </c>
      <c r="V1335" s="22" t="s">
        <v>794</v>
      </c>
      <c r="W1335" s="9">
        <v>0</v>
      </c>
    </row>
    <row r="1336" spans="1:23" x14ac:dyDescent="0.3">
      <c r="A1336" s="9" t="s">
        <v>1148</v>
      </c>
      <c r="B1336" s="1">
        <v>42936</v>
      </c>
      <c r="C1336" s="2">
        <v>0.39810185185185187</v>
      </c>
      <c r="D1336" s="2">
        <v>0.39876157407407409</v>
      </c>
      <c r="E1336">
        <f>DAY(telefony[[#This Row],[data]])</f>
        <v>20</v>
      </c>
      <c r="F1336">
        <f>IF(LEN(telefony[[#This Row],[nr]])=8,1,0)</f>
        <v>0</v>
      </c>
      <c r="G1336">
        <f>IF(LEN(telefony[[#This Row],[nr]])=7,1,0)</f>
        <v>1</v>
      </c>
      <c r="H1336" s="9">
        <f>IF(LEN(telefony[[#This Row],[nr]])&gt;=10,1,0)</f>
        <v>0</v>
      </c>
      <c r="I1336" s="9" t="s">
        <v>1133</v>
      </c>
      <c r="J1336">
        <f>COUNTIF(telefony[nr],I1336)</f>
        <v>1</v>
      </c>
      <c r="M1336" t="str">
        <f>IF(LEN(telefony[[#This Row],[nr]])=7,telefony[[#This Row],[nr]],"")</f>
        <v>2089993</v>
      </c>
      <c r="N1336" t="str">
        <f>IF(LEN(telefony[[#This Row],[nr]])=8,telefony[[#This Row],[nr]],"")</f>
        <v/>
      </c>
      <c r="V1336" s="22" t="s">
        <v>1519</v>
      </c>
      <c r="W1336" s="9">
        <v>0</v>
      </c>
    </row>
    <row r="1337" spans="1:23" x14ac:dyDescent="0.3">
      <c r="A1337" s="9" t="s">
        <v>1149</v>
      </c>
      <c r="B1337" s="1">
        <v>42936</v>
      </c>
      <c r="C1337" s="2">
        <v>0.39906249999999999</v>
      </c>
      <c r="D1337" s="2">
        <v>0.40487268518518521</v>
      </c>
      <c r="E1337">
        <f>DAY(telefony[[#This Row],[data]])</f>
        <v>20</v>
      </c>
      <c r="F1337">
        <f>IF(LEN(telefony[[#This Row],[nr]])=8,1,0)</f>
        <v>0</v>
      </c>
      <c r="G1337">
        <f>IF(LEN(telefony[[#This Row],[nr]])=7,1,0)</f>
        <v>1</v>
      </c>
      <c r="H1337" s="9">
        <f>IF(LEN(telefony[[#This Row],[nr]])&gt;=10,1,0)</f>
        <v>0</v>
      </c>
      <c r="I1337" s="9" t="s">
        <v>1248</v>
      </c>
      <c r="J1337">
        <f>COUNTIF(telefony[nr],I1337)</f>
        <v>1</v>
      </c>
      <c r="M1337" t="str">
        <f>IF(LEN(telefony[[#This Row],[nr]])=7,telefony[[#This Row],[nr]],"")</f>
        <v>2635121</v>
      </c>
      <c r="N1337" t="str">
        <f>IF(LEN(telefony[[#This Row],[nr]])=8,telefony[[#This Row],[nr]],"")</f>
        <v/>
      </c>
      <c r="V1337" s="22" t="s">
        <v>1765</v>
      </c>
      <c r="W1337" s="9">
        <v>0</v>
      </c>
    </row>
    <row r="1338" spans="1:23" x14ac:dyDescent="0.3">
      <c r="A1338" s="9" t="s">
        <v>1150</v>
      </c>
      <c r="B1338" s="1">
        <v>42936</v>
      </c>
      <c r="C1338" s="2">
        <v>0.40190972222222221</v>
      </c>
      <c r="D1338" s="2">
        <v>0.40715277777777775</v>
      </c>
      <c r="E1338">
        <f>DAY(telefony[[#This Row],[data]])</f>
        <v>20</v>
      </c>
      <c r="F1338">
        <f>IF(LEN(telefony[[#This Row],[nr]])=8,1,0)</f>
        <v>0</v>
      </c>
      <c r="G1338">
        <f>IF(LEN(telefony[[#This Row],[nr]])=7,1,0)</f>
        <v>1</v>
      </c>
      <c r="H1338" s="9">
        <f>IF(LEN(telefony[[#This Row],[nr]])&gt;=10,1,0)</f>
        <v>0</v>
      </c>
      <c r="I1338" s="9" t="s">
        <v>588</v>
      </c>
      <c r="J1338">
        <f>COUNTIF(telefony[nr],I1338)</f>
        <v>1</v>
      </c>
      <c r="M1338" t="str">
        <f>IF(LEN(telefony[[#This Row],[nr]])=7,telefony[[#This Row],[nr]],"")</f>
        <v>6725216</v>
      </c>
      <c r="N1338" t="str">
        <f>IF(LEN(telefony[[#This Row],[nr]])=8,telefony[[#This Row],[nr]],"")</f>
        <v/>
      </c>
      <c r="V1338" s="22" t="s">
        <v>966</v>
      </c>
      <c r="W1338" s="9">
        <v>0</v>
      </c>
    </row>
    <row r="1339" spans="1:23" x14ac:dyDescent="0.3">
      <c r="A1339" s="9" t="s">
        <v>1151</v>
      </c>
      <c r="B1339" s="1">
        <v>42936</v>
      </c>
      <c r="C1339" s="2">
        <v>0.40709490740740739</v>
      </c>
      <c r="D1339" s="2">
        <v>0.40795138888888888</v>
      </c>
      <c r="E1339">
        <f>DAY(telefony[[#This Row],[data]])</f>
        <v>20</v>
      </c>
      <c r="F1339">
        <f>IF(LEN(telefony[[#This Row],[nr]])=8,1,0)</f>
        <v>0</v>
      </c>
      <c r="G1339">
        <f>IF(LEN(telefony[[#This Row],[nr]])=7,1,0)</f>
        <v>1</v>
      </c>
      <c r="H1339" s="9">
        <f>IF(LEN(telefony[[#This Row],[nr]])&gt;=10,1,0)</f>
        <v>0</v>
      </c>
      <c r="I1339" s="9" t="s">
        <v>532</v>
      </c>
      <c r="J1339">
        <f>COUNTIF(telefony[nr],I1339)</f>
        <v>1</v>
      </c>
      <c r="M1339" t="str">
        <f>IF(LEN(telefony[[#This Row],[nr]])=7,telefony[[#This Row],[nr]],"")</f>
        <v>6530661</v>
      </c>
      <c r="N1339" t="str">
        <f>IF(LEN(telefony[[#This Row],[nr]])=8,telefony[[#This Row],[nr]],"")</f>
        <v/>
      </c>
      <c r="V1339" s="22" t="s">
        <v>1773</v>
      </c>
      <c r="W1339" s="9">
        <v>0</v>
      </c>
    </row>
    <row r="1340" spans="1:23" x14ac:dyDescent="0.3">
      <c r="A1340" s="9" t="s">
        <v>1152</v>
      </c>
      <c r="B1340" s="1">
        <v>42936</v>
      </c>
      <c r="C1340" s="2">
        <v>0.41228009259259257</v>
      </c>
      <c r="D1340" s="2">
        <v>0.42214120370370373</v>
      </c>
      <c r="E1340">
        <f>DAY(telefony[[#This Row],[data]])</f>
        <v>20</v>
      </c>
      <c r="F1340">
        <f>IF(LEN(telefony[[#This Row],[nr]])=8,1,0)</f>
        <v>0</v>
      </c>
      <c r="G1340">
        <f>IF(LEN(telefony[[#This Row],[nr]])=7,1,0)</f>
        <v>1</v>
      </c>
      <c r="H1340" s="9">
        <f>IF(LEN(telefony[[#This Row],[nr]])&gt;=10,1,0)</f>
        <v>0</v>
      </c>
      <c r="I1340" s="9" t="s">
        <v>1221</v>
      </c>
      <c r="J1340">
        <f>COUNTIF(telefony[nr],I1340)</f>
        <v>1</v>
      </c>
      <c r="M1340" t="str">
        <f>IF(LEN(telefony[[#This Row],[nr]])=7,telefony[[#This Row],[nr]],"")</f>
        <v>8691743</v>
      </c>
      <c r="N1340" t="str">
        <f>IF(LEN(telefony[[#This Row],[nr]])=8,telefony[[#This Row],[nr]],"")</f>
        <v/>
      </c>
      <c r="V1340" s="22" t="s">
        <v>809</v>
      </c>
      <c r="W1340" s="9">
        <v>0</v>
      </c>
    </row>
    <row r="1341" spans="1:23" x14ac:dyDescent="0.3">
      <c r="A1341" s="9" t="s">
        <v>1153</v>
      </c>
      <c r="B1341" s="1">
        <v>42936</v>
      </c>
      <c r="C1341" s="2">
        <v>0.41271990740740738</v>
      </c>
      <c r="D1341" s="2">
        <v>0.41487268518518516</v>
      </c>
      <c r="E1341">
        <f>DAY(telefony[[#This Row],[data]])</f>
        <v>20</v>
      </c>
      <c r="F1341">
        <f>IF(LEN(telefony[[#This Row],[nr]])=8,1,0)</f>
        <v>0</v>
      </c>
      <c r="G1341">
        <f>IF(LEN(telefony[[#This Row],[nr]])=7,1,0)</f>
        <v>1</v>
      </c>
      <c r="H1341" s="9">
        <f>IF(LEN(telefony[[#This Row],[nr]])&gt;=10,1,0)</f>
        <v>0</v>
      </c>
      <c r="I1341" s="9" t="s">
        <v>1683</v>
      </c>
      <c r="J1341">
        <f>COUNTIF(telefony[nr],I1341)</f>
        <v>1</v>
      </c>
      <c r="M1341" t="str">
        <f>IF(LEN(telefony[[#This Row],[nr]])=7,telefony[[#This Row],[nr]],"")</f>
        <v>2771511</v>
      </c>
      <c r="N1341" t="str">
        <f>IF(LEN(telefony[[#This Row],[nr]])=8,telefony[[#This Row],[nr]],"")</f>
        <v/>
      </c>
      <c r="V1341" s="22" t="s">
        <v>1251</v>
      </c>
      <c r="W1341" s="9">
        <v>0</v>
      </c>
    </row>
    <row r="1342" spans="1:23" x14ac:dyDescent="0.3">
      <c r="A1342" s="9" t="s">
        <v>1154</v>
      </c>
      <c r="B1342" s="1">
        <v>42936</v>
      </c>
      <c r="C1342" s="2">
        <v>0.41456018518518517</v>
      </c>
      <c r="D1342" s="2">
        <v>0.41495370370370371</v>
      </c>
      <c r="E1342">
        <f>DAY(telefony[[#This Row],[data]])</f>
        <v>20</v>
      </c>
      <c r="F1342">
        <f>IF(LEN(telefony[[#This Row],[nr]])=8,1,0)</f>
        <v>0</v>
      </c>
      <c r="G1342">
        <f>IF(LEN(telefony[[#This Row],[nr]])=7,1,0)</f>
        <v>1</v>
      </c>
      <c r="H1342" s="9">
        <f>IF(LEN(telefony[[#This Row],[nr]])&gt;=10,1,0)</f>
        <v>0</v>
      </c>
      <c r="I1342" s="9" t="s">
        <v>935</v>
      </c>
      <c r="J1342">
        <f>COUNTIF(telefony[nr],I1342)</f>
        <v>1</v>
      </c>
      <c r="M1342" t="str">
        <f>IF(LEN(telefony[[#This Row],[nr]])=7,telefony[[#This Row],[nr]],"")</f>
        <v>7471152</v>
      </c>
      <c r="N1342" t="str">
        <f>IF(LEN(telefony[[#This Row],[nr]])=8,telefony[[#This Row],[nr]],"")</f>
        <v/>
      </c>
      <c r="V1342" s="22" t="s">
        <v>1563</v>
      </c>
      <c r="W1342" s="9">
        <v>0</v>
      </c>
    </row>
    <row r="1343" spans="1:23" x14ac:dyDescent="0.3">
      <c r="A1343" s="9" t="s">
        <v>1155</v>
      </c>
      <c r="B1343" s="1">
        <v>42936</v>
      </c>
      <c r="C1343" s="2">
        <v>0.41677083333333331</v>
      </c>
      <c r="D1343" s="2">
        <v>0.42192129629629632</v>
      </c>
      <c r="E1343">
        <f>DAY(telefony[[#This Row],[data]])</f>
        <v>20</v>
      </c>
      <c r="F1343">
        <f>IF(LEN(telefony[[#This Row],[nr]])=8,1,0)</f>
        <v>1</v>
      </c>
      <c r="G1343">
        <f>IF(LEN(telefony[[#This Row],[nr]])=7,1,0)</f>
        <v>0</v>
      </c>
      <c r="H1343" s="9">
        <f>IF(LEN(telefony[[#This Row],[nr]])&gt;=10,1,0)</f>
        <v>0</v>
      </c>
      <c r="I1343" s="9" t="s">
        <v>975</v>
      </c>
      <c r="J1343">
        <f>COUNTIF(telefony[nr],I1343)</f>
        <v>1</v>
      </c>
      <c r="M1343" t="str">
        <f>IF(LEN(telefony[[#This Row],[nr]])=7,telefony[[#This Row],[nr]],"")</f>
        <v/>
      </c>
      <c r="N1343" t="str">
        <f>IF(LEN(telefony[[#This Row],[nr]])=8,telefony[[#This Row],[nr]],"")</f>
        <v>89691426</v>
      </c>
      <c r="V1343" s="22" t="s">
        <v>1548</v>
      </c>
      <c r="W1343" s="9">
        <v>0</v>
      </c>
    </row>
    <row r="1344" spans="1:23" x14ac:dyDescent="0.3">
      <c r="A1344" s="9" t="s">
        <v>1156</v>
      </c>
      <c r="B1344" s="1">
        <v>42936</v>
      </c>
      <c r="C1344" s="2">
        <v>0.41980324074074077</v>
      </c>
      <c r="D1344" s="2">
        <v>0.42957175925925928</v>
      </c>
      <c r="E1344">
        <f>DAY(telefony[[#This Row],[data]])</f>
        <v>20</v>
      </c>
      <c r="F1344">
        <f>IF(LEN(telefony[[#This Row],[nr]])=8,1,0)</f>
        <v>0</v>
      </c>
      <c r="G1344">
        <f>IF(LEN(telefony[[#This Row],[nr]])=7,1,0)</f>
        <v>1</v>
      </c>
      <c r="H1344" s="9">
        <f>IF(LEN(telefony[[#This Row],[nr]])&gt;=10,1,0)</f>
        <v>0</v>
      </c>
      <c r="I1344" s="9" t="s">
        <v>1199</v>
      </c>
      <c r="J1344">
        <f>COUNTIF(telefony[nr],I1344)</f>
        <v>1</v>
      </c>
      <c r="M1344" t="str">
        <f>IF(LEN(telefony[[#This Row],[nr]])=7,telefony[[#This Row],[nr]],"")</f>
        <v>5305478</v>
      </c>
      <c r="N1344" t="str">
        <f>IF(LEN(telefony[[#This Row],[nr]])=8,telefony[[#This Row],[nr]],"")</f>
        <v/>
      </c>
      <c r="V1344" s="22" t="s">
        <v>1771</v>
      </c>
      <c r="W1344" s="9">
        <v>0</v>
      </c>
    </row>
    <row r="1345" spans="1:23" x14ac:dyDescent="0.3">
      <c r="A1345" s="9" t="s">
        <v>1157</v>
      </c>
      <c r="B1345" s="1">
        <v>42936</v>
      </c>
      <c r="C1345" s="2">
        <v>0.42534722222222221</v>
      </c>
      <c r="D1345" s="2">
        <v>0.43634259259259262</v>
      </c>
      <c r="E1345">
        <f>DAY(telefony[[#This Row],[data]])</f>
        <v>20</v>
      </c>
      <c r="F1345">
        <f>IF(LEN(telefony[[#This Row],[nr]])=8,1,0)</f>
        <v>0</v>
      </c>
      <c r="G1345">
        <f>IF(LEN(telefony[[#This Row],[nr]])=7,1,0)</f>
        <v>1</v>
      </c>
      <c r="H1345" s="9">
        <f>IF(LEN(telefony[[#This Row],[nr]])&gt;=10,1,0)</f>
        <v>0</v>
      </c>
      <c r="I1345" s="9" t="s">
        <v>1661</v>
      </c>
      <c r="J1345">
        <f>COUNTIF(telefony[nr],I1345)</f>
        <v>1</v>
      </c>
      <c r="M1345" t="str">
        <f>IF(LEN(telefony[[#This Row],[nr]])=7,telefony[[#This Row],[nr]],"")</f>
        <v>4305632</v>
      </c>
      <c r="N1345" t="str">
        <f>IF(LEN(telefony[[#This Row],[nr]])=8,telefony[[#This Row],[nr]],"")</f>
        <v/>
      </c>
      <c r="V1345" s="22" t="s">
        <v>1102</v>
      </c>
      <c r="W1345" s="9">
        <v>0</v>
      </c>
    </row>
    <row r="1346" spans="1:23" x14ac:dyDescent="0.3">
      <c r="A1346" s="9" t="s">
        <v>1158</v>
      </c>
      <c r="B1346" s="1">
        <v>42936</v>
      </c>
      <c r="C1346" s="2">
        <v>0.42761574074074077</v>
      </c>
      <c r="D1346" s="2">
        <v>0.4314236111111111</v>
      </c>
      <c r="E1346">
        <f>DAY(telefony[[#This Row],[data]])</f>
        <v>20</v>
      </c>
      <c r="F1346">
        <f>IF(LEN(telefony[[#This Row],[nr]])=8,1,0)</f>
        <v>0</v>
      </c>
      <c r="G1346">
        <f>IF(LEN(telefony[[#This Row],[nr]])=7,1,0)</f>
        <v>1</v>
      </c>
      <c r="H1346" s="9">
        <f>IF(LEN(telefony[[#This Row],[nr]])&gt;=10,1,0)</f>
        <v>0</v>
      </c>
      <c r="I1346" s="9" t="s">
        <v>93</v>
      </c>
      <c r="J1346">
        <f>COUNTIF(telefony[nr],I1346)</f>
        <v>1</v>
      </c>
      <c r="M1346" t="str">
        <f>IF(LEN(telefony[[#This Row],[nr]])=7,telefony[[#This Row],[nr]],"")</f>
        <v>9526179</v>
      </c>
      <c r="N1346" t="str">
        <f>IF(LEN(telefony[[#This Row],[nr]])=8,telefony[[#This Row],[nr]],"")</f>
        <v/>
      </c>
      <c r="V1346" s="22" t="s">
        <v>1600</v>
      </c>
      <c r="W1346" s="9">
        <v>0</v>
      </c>
    </row>
    <row r="1347" spans="1:23" x14ac:dyDescent="0.3">
      <c r="A1347" s="9" t="s">
        <v>1159</v>
      </c>
      <c r="B1347" s="1">
        <v>42936</v>
      </c>
      <c r="C1347" s="2">
        <v>0.43172453703703706</v>
      </c>
      <c r="D1347" s="2">
        <v>0.44153935185185184</v>
      </c>
      <c r="E1347">
        <f>DAY(telefony[[#This Row],[data]])</f>
        <v>20</v>
      </c>
      <c r="F1347">
        <f>IF(LEN(telefony[[#This Row],[nr]])=8,1,0)</f>
        <v>0</v>
      </c>
      <c r="G1347">
        <f>IF(LEN(telefony[[#This Row],[nr]])=7,1,0)</f>
        <v>1</v>
      </c>
      <c r="H1347" s="9">
        <f>IF(LEN(telefony[[#This Row],[nr]])&gt;=10,1,0)</f>
        <v>0</v>
      </c>
      <c r="I1347" s="9" t="s">
        <v>1476</v>
      </c>
      <c r="J1347">
        <f>COUNTIF(telefony[nr],I1347)</f>
        <v>1</v>
      </c>
      <c r="M1347" t="str">
        <f>IF(LEN(telefony[[#This Row],[nr]])=7,telefony[[#This Row],[nr]],"")</f>
        <v>1268336</v>
      </c>
      <c r="N1347" t="str">
        <f>IF(LEN(telefony[[#This Row],[nr]])=8,telefony[[#This Row],[nr]],"")</f>
        <v/>
      </c>
      <c r="V1347" s="22" t="s">
        <v>339</v>
      </c>
      <c r="W1347" s="9">
        <v>0</v>
      </c>
    </row>
    <row r="1348" spans="1:23" x14ac:dyDescent="0.3">
      <c r="A1348" s="9" t="s">
        <v>1160</v>
      </c>
      <c r="B1348" s="1">
        <v>42936</v>
      </c>
      <c r="C1348" s="2">
        <v>0.43606481481481479</v>
      </c>
      <c r="D1348" s="2">
        <v>0.44609953703703703</v>
      </c>
      <c r="E1348">
        <f>DAY(telefony[[#This Row],[data]])</f>
        <v>20</v>
      </c>
      <c r="F1348">
        <f>IF(LEN(telefony[[#This Row],[nr]])=8,1,0)</f>
        <v>0</v>
      </c>
      <c r="G1348">
        <f>IF(LEN(telefony[[#This Row],[nr]])=7,1,0)</f>
        <v>1</v>
      </c>
      <c r="H1348" s="9">
        <f>IF(LEN(telefony[[#This Row],[nr]])&gt;=10,1,0)</f>
        <v>0</v>
      </c>
      <c r="I1348" s="9" t="s">
        <v>1027</v>
      </c>
      <c r="J1348">
        <f>COUNTIF(telefony[nr],I1348)</f>
        <v>1</v>
      </c>
      <c r="M1348" t="str">
        <f>IF(LEN(telefony[[#This Row],[nr]])=7,telefony[[#This Row],[nr]],"")</f>
        <v>7288626</v>
      </c>
      <c r="N1348" t="str">
        <f>IF(LEN(telefony[[#This Row],[nr]])=8,telefony[[#This Row],[nr]],"")</f>
        <v/>
      </c>
      <c r="V1348" s="22" t="s">
        <v>1076</v>
      </c>
      <c r="W1348" s="9">
        <v>0</v>
      </c>
    </row>
    <row r="1349" spans="1:23" x14ac:dyDescent="0.3">
      <c r="A1349" s="9" t="s">
        <v>1161</v>
      </c>
      <c r="B1349" s="1">
        <v>42936</v>
      </c>
      <c r="C1349" s="2">
        <v>0.44170138888888888</v>
      </c>
      <c r="D1349" s="2">
        <v>0.44903935185185184</v>
      </c>
      <c r="E1349">
        <f>DAY(telefony[[#This Row],[data]])</f>
        <v>20</v>
      </c>
      <c r="F1349">
        <f>IF(LEN(telefony[[#This Row],[nr]])=8,1,0)</f>
        <v>1</v>
      </c>
      <c r="G1349">
        <f>IF(LEN(telefony[[#This Row],[nr]])=7,1,0)</f>
        <v>0</v>
      </c>
      <c r="H1349" s="9">
        <f>IF(LEN(telefony[[#This Row],[nr]])&gt;=10,1,0)</f>
        <v>0</v>
      </c>
      <c r="I1349" s="9" t="s">
        <v>96</v>
      </c>
      <c r="J1349">
        <f>COUNTIF(telefony[nr],I1349)</f>
        <v>1</v>
      </c>
      <c r="M1349" t="str">
        <f>IF(LEN(telefony[[#This Row],[nr]])=7,telefony[[#This Row],[nr]],"")</f>
        <v/>
      </c>
      <c r="N1349" t="str">
        <f>IF(LEN(telefony[[#This Row],[nr]])=8,telefony[[#This Row],[nr]],"")</f>
        <v>53117702</v>
      </c>
      <c r="V1349" s="22" t="s">
        <v>230</v>
      </c>
      <c r="W1349" s="9">
        <v>0</v>
      </c>
    </row>
    <row r="1350" spans="1:23" x14ac:dyDescent="0.3">
      <c r="A1350" s="9" t="s">
        <v>1162</v>
      </c>
      <c r="B1350" s="1">
        <v>42936</v>
      </c>
      <c r="C1350" s="2">
        <v>0.44615740740740739</v>
      </c>
      <c r="D1350" s="2">
        <v>0.45019675925925928</v>
      </c>
      <c r="E1350">
        <f>DAY(telefony[[#This Row],[data]])</f>
        <v>20</v>
      </c>
      <c r="F1350">
        <f>IF(LEN(telefony[[#This Row],[nr]])=8,1,0)</f>
        <v>1</v>
      </c>
      <c r="G1350">
        <f>IF(LEN(telefony[[#This Row],[nr]])=7,1,0)</f>
        <v>0</v>
      </c>
      <c r="H1350" s="9">
        <f>IF(LEN(telefony[[#This Row],[nr]])&gt;=10,1,0)</f>
        <v>0</v>
      </c>
      <c r="I1350" s="9" t="s">
        <v>771</v>
      </c>
      <c r="J1350">
        <f>COUNTIF(telefony[nr],I1350)</f>
        <v>1</v>
      </c>
      <c r="M1350" t="str">
        <f>IF(LEN(telefony[[#This Row],[nr]])=7,telefony[[#This Row],[nr]],"")</f>
        <v/>
      </c>
      <c r="N1350" t="str">
        <f>IF(LEN(telefony[[#This Row],[nr]])=8,telefony[[#This Row],[nr]],"")</f>
        <v>10201038</v>
      </c>
      <c r="V1350" s="22" t="s">
        <v>1542</v>
      </c>
      <c r="W1350" s="9">
        <v>0</v>
      </c>
    </row>
    <row r="1351" spans="1:23" x14ac:dyDescent="0.3">
      <c r="A1351" s="9" t="s">
        <v>128</v>
      </c>
      <c r="B1351" s="1">
        <v>42936</v>
      </c>
      <c r="C1351" s="2">
        <v>0.4503935185185185</v>
      </c>
      <c r="D1351" s="2">
        <v>0.46037037037037037</v>
      </c>
      <c r="E1351">
        <f>DAY(telefony[[#This Row],[data]])</f>
        <v>20</v>
      </c>
      <c r="F1351">
        <f>IF(LEN(telefony[[#This Row],[nr]])=8,1,0)</f>
        <v>0</v>
      </c>
      <c r="G1351">
        <f>IF(LEN(telefony[[#This Row],[nr]])=7,1,0)</f>
        <v>1</v>
      </c>
      <c r="H1351" s="9">
        <f>IF(LEN(telefony[[#This Row],[nr]])&gt;=10,1,0)</f>
        <v>0</v>
      </c>
      <c r="I1351" s="9" t="s">
        <v>353</v>
      </c>
      <c r="J1351">
        <f>COUNTIF(telefony[nr],I1351)</f>
        <v>1</v>
      </c>
      <c r="M1351" t="str">
        <f>IF(LEN(telefony[[#This Row],[nr]])=7,telefony[[#This Row],[nr]],"")</f>
        <v>4738129</v>
      </c>
      <c r="N1351" t="str">
        <f>IF(LEN(telefony[[#This Row],[nr]])=8,telefony[[#This Row],[nr]],"")</f>
        <v/>
      </c>
      <c r="V1351" s="22" t="s">
        <v>1433</v>
      </c>
      <c r="W1351" s="9">
        <v>0</v>
      </c>
    </row>
    <row r="1352" spans="1:23" x14ac:dyDescent="0.3">
      <c r="A1352" s="9" t="s">
        <v>1163</v>
      </c>
      <c r="B1352" s="1">
        <v>42936</v>
      </c>
      <c r="C1352" s="2">
        <v>0.45503472222222224</v>
      </c>
      <c r="D1352" s="2">
        <v>0.45876157407407409</v>
      </c>
      <c r="E1352">
        <f>DAY(telefony[[#This Row],[data]])</f>
        <v>20</v>
      </c>
      <c r="F1352">
        <f>IF(LEN(telefony[[#This Row],[nr]])=8,1,0)</f>
        <v>0</v>
      </c>
      <c r="G1352">
        <f>IF(LEN(telefony[[#This Row],[nr]])=7,1,0)</f>
        <v>1</v>
      </c>
      <c r="H1352" s="9">
        <f>IF(LEN(telefony[[#This Row],[nr]])&gt;=10,1,0)</f>
        <v>0</v>
      </c>
      <c r="I1352" s="9" t="s">
        <v>892</v>
      </c>
      <c r="J1352">
        <f>COUNTIF(telefony[nr],I1352)</f>
        <v>1</v>
      </c>
      <c r="M1352" t="str">
        <f>IF(LEN(telefony[[#This Row],[nr]])=7,telefony[[#This Row],[nr]],"")</f>
        <v>3153023</v>
      </c>
      <c r="N1352" t="str">
        <f>IF(LEN(telefony[[#This Row],[nr]])=8,telefony[[#This Row],[nr]],"")</f>
        <v/>
      </c>
      <c r="V1352" s="22" t="s">
        <v>440</v>
      </c>
      <c r="W1352" s="9">
        <v>0</v>
      </c>
    </row>
    <row r="1353" spans="1:23" x14ac:dyDescent="0.3">
      <c r="A1353" s="9" t="s">
        <v>1164</v>
      </c>
      <c r="B1353" s="1">
        <v>42936</v>
      </c>
      <c r="C1353" s="2">
        <v>0.45795138888888887</v>
      </c>
      <c r="D1353" s="2">
        <v>0.46004629629629629</v>
      </c>
      <c r="E1353">
        <f>DAY(telefony[[#This Row],[data]])</f>
        <v>20</v>
      </c>
      <c r="F1353">
        <f>IF(LEN(telefony[[#This Row],[nr]])=8,1,0)</f>
        <v>0</v>
      </c>
      <c r="G1353">
        <f>IF(LEN(telefony[[#This Row],[nr]])=7,1,0)</f>
        <v>1</v>
      </c>
      <c r="H1353" s="9">
        <f>IF(LEN(telefony[[#This Row],[nr]])&gt;=10,1,0)</f>
        <v>0</v>
      </c>
      <c r="I1353" s="9" t="s">
        <v>1791</v>
      </c>
      <c r="J1353">
        <f>COUNTIF(telefony[nr],I1353)</f>
        <v>1</v>
      </c>
      <c r="M1353" t="str">
        <f>IF(LEN(telefony[[#This Row],[nr]])=7,telefony[[#This Row],[nr]],"")</f>
        <v>1747389</v>
      </c>
      <c r="N1353" t="str">
        <f>IF(LEN(telefony[[#This Row],[nr]])=8,telefony[[#This Row],[nr]],"")</f>
        <v/>
      </c>
      <c r="V1353" s="22" t="s">
        <v>611</v>
      </c>
      <c r="W1353" s="9">
        <v>0</v>
      </c>
    </row>
    <row r="1354" spans="1:23" x14ac:dyDescent="0.3">
      <c r="A1354" s="9" t="s">
        <v>1165</v>
      </c>
      <c r="B1354" s="1">
        <v>42936</v>
      </c>
      <c r="C1354" s="2">
        <v>0.46164351851851854</v>
      </c>
      <c r="D1354" s="2">
        <v>0.46197916666666666</v>
      </c>
      <c r="E1354">
        <f>DAY(telefony[[#This Row],[data]])</f>
        <v>20</v>
      </c>
      <c r="F1354">
        <f>IF(LEN(telefony[[#This Row],[nr]])=8,1,0)</f>
        <v>0</v>
      </c>
      <c r="G1354">
        <f>IF(LEN(telefony[[#This Row],[nr]])=7,1,0)</f>
        <v>0</v>
      </c>
      <c r="H1354" s="9">
        <f>IF(LEN(telefony[[#This Row],[nr]])&gt;=10,1,0)</f>
        <v>1</v>
      </c>
      <c r="I1354" s="9" t="s">
        <v>1393</v>
      </c>
      <c r="J1354">
        <f>COUNTIF(telefony[nr],I1354)</f>
        <v>1</v>
      </c>
      <c r="M1354" t="str">
        <f>IF(LEN(telefony[[#This Row],[nr]])=7,telefony[[#This Row],[nr]],"")</f>
        <v/>
      </c>
      <c r="N1354" t="str">
        <f>IF(LEN(telefony[[#This Row],[nr]])=8,telefony[[#This Row],[nr]],"")</f>
        <v/>
      </c>
      <c r="V1354" s="22" t="s">
        <v>1146</v>
      </c>
      <c r="W1354" s="9">
        <v>0</v>
      </c>
    </row>
    <row r="1355" spans="1:23" x14ac:dyDescent="0.3">
      <c r="A1355" s="9" t="s">
        <v>1166</v>
      </c>
      <c r="B1355" s="1">
        <v>42936</v>
      </c>
      <c r="C1355" s="2">
        <v>0.46225694444444443</v>
      </c>
      <c r="D1355" s="2">
        <v>0.46591435185185187</v>
      </c>
      <c r="E1355">
        <f>DAY(telefony[[#This Row],[data]])</f>
        <v>20</v>
      </c>
      <c r="F1355">
        <f>IF(LEN(telefony[[#This Row],[nr]])=8,1,0)</f>
        <v>1</v>
      </c>
      <c r="G1355">
        <f>IF(LEN(telefony[[#This Row],[nr]])=7,1,0)</f>
        <v>0</v>
      </c>
      <c r="H1355" s="9">
        <f>IF(LEN(telefony[[#This Row],[nr]])&gt;=10,1,0)</f>
        <v>0</v>
      </c>
      <c r="I1355" s="9" t="s">
        <v>1359</v>
      </c>
      <c r="J1355">
        <f>COUNTIF(telefony[nr],I1355)</f>
        <v>1</v>
      </c>
      <c r="M1355" t="str">
        <f>IF(LEN(telefony[[#This Row],[nr]])=7,telefony[[#This Row],[nr]],"")</f>
        <v/>
      </c>
      <c r="N1355" t="str">
        <f>IF(LEN(telefony[[#This Row],[nr]])=8,telefony[[#This Row],[nr]],"")</f>
        <v>93050839</v>
      </c>
      <c r="V1355" s="22" t="s">
        <v>1485</v>
      </c>
      <c r="W1355" s="9">
        <v>0</v>
      </c>
    </row>
    <row r="1356" spans="1:23" x14ac:dyDescent="0.3">
      <c r="A1356" s="9" t="s">
        <v>1167</v>
      </c>
      <c r="B1356" s="1">
        <v>42936</v>
      </c>
      <c r="C1356" s="2">
        <v>0.46606481481481482</v>
      </c>
      <c r="D1356" s="2">
        <v>0.47375</v>
      </c>
      <c r="E1356">
        <f>DAY(telefony[[#This Row],[data]])</f>
        <v>20</v>
      </c>
      <c r="F1356">
        <f>IF(LEN(telefony[[#This Row],[nr]])=8,1,0)</f>
        <v>0</v>
      </c>
      <c r="G1356">
        <f>IF(LEN(telefony[[#This Row],[nr]])=7,1,0)</f>
        <v>0</v>
      </c>
      <c r="H1356" s="9">
        <f>IF(LEN(telefony[[#This Row],[nr]])&gt;=10,1,0)</f>
        <v>1</v>
      </c>
      <c r="I1356" s="9" t="s">
        <v>1546</v>
      </c>
      <c r="J1356">
        <f>COUNTIF(telefony[nr],I1356)</f>
        <v>1</v>
      </c>
      <c r="M1356" t="str">
        <f>IF(LEN(telefony[[#This Row],[nr]])=7,telefony[[#This Row],[nr]],"")</f>
        <v/>
      </c>
      <c r="N1356" t="str">
        <f>IF(LEN(telefony[[#This Row],[nr]])=8,telefony[[#This Row],[nr]],"")</f>
        <v/>
      </c>
      <c r="V1356" s="22" t="s">
        <v>1023</v>
      </c>
      <c r="W1356" s="9">
        <v>0</v>
      </c>
    </row>
    <row r="1357" spans="1:23" x14ac:dyDescent="0.3">
      <c r="A1357" s="9" t="s">
        <v>1168</v>
      </c>
      <c r="B1357" s="1">
        <v>42936</v>
      </c>
      <c r="C1357" s="2">
        <v>0.47105324074074073</v>
      </c>
      <c r="D1357" s="2">
        <v>0.47146990740740741</v>
      </c>
      <c r="E1357">
        <f>DAY(telefony[[#This Row],[data]])</f>
        <v>20</v>
      </c>
      <c r="F1357">
        <f>IF(LEN(telefony[[#This Row],[nr]])=8,1,0)</f>
        <v>0</v>
      </c>
      <c r="G1357">
        <f>IF(LEN(telefony[[#This Row],[nr]])=7,1,0)</f>
        <v>1</v>
      </c>
      <c r="H1357" s="9">
        <f>IF(LEN(telefony[[#This Row],[nr]])&gt;=10,1,0)</f>
        <v>0</v>
      </c>
      <c r="I1357" s="9" t="s">
        <v>1512</v>
      </c>
      <c r="J1357">
        <f>COUNTIF(telefony[nr],I1357)</f>
        <v>1</v>
      </c>
      <c r="M1357" t="str">
        <f>IF(LEN(telefony[[#This Row],[nr]])=7,telefony[[#This Row],[nr]],"")</f>
        <v>5613566</v>
      </c>
      <c r="N1357" t="str">
        <f>IF(LEN(telefony[[#This Row],[nr]])=8,telefony[[#This Row],[nr]],"")</f>
        <v/>
      </c>
      <c r="V1357" s="22" t="s">
        <v>824</v>
      </c>
      <c r="W1357" s="9">
        <v>0</v>
      </c>
    </row>
    <row r="1358" spans="1:23" x14ac:dyDescent="0.3">
      <c r="A1358" s="9" t="s">
        <v>1169</v>
      </c>
      <c r="B1358" s="1">
        <v>42936</v>
      </c>
      <c r="C1358" s="2">
        <v>0.47244212962962961</v>
      </c>
      <c r="D1358" s="2">
        <v>0.48127314814814814</v>
      </c>
      <c r="E1358">
        <f>DAY(telefony[[#This Row],[data]])</f>
        <v>20</v>
      </c>
      <c r="F1358">
        <f>IF(LEN(telefony[[#This Row],[nr]])=8,1,0)</f>
        <v>0</v>
      </c>
      <c r="G1358">
        <f>IF(LEN(telefony[[#This Row],[nr]])=7,1,0)</f>
        <v>1</v>
      </c>
      <c r="H1358" s="9">
        <f>IF(LEN(telefony[[#This Row],[nr]])&gt;=10,1,0)</f>
        <v>0</v>
      </c>
      <c r="I1358" s="9" t="s">
        <v>429</v>
      </c>
      <c r="J1358">
        <f>COUNTIF(telefony[nr],I1358)</f>
        <v>1</v>
      </c>
      <c r="M1358" t="str">
        <f>IF(LEN(telefony[[#This Row],[nr]])=7,telefony[[#This Row],[nr]],"")</f>
        <v>2406196</v>
      </c>
      <c r="N1358" t="str">
        <f>IF(LEN(telefony[[#This Row],[nr]])=8,telefony[[#This Row],[nr]],"")</f>
        <v/>
      </c>
      <c r="V1358" s="22" t="s">
        <v>734</v>
      </c>
      <c r="W1358" s="9">
        <v>0</v>
      </c>
    </row>
    <row r="1359" spans="1:23" x14ac:dyDescent="0.3">
      <c r="A1359" s="9" t="s">
        <v>1170</v>
      </c>
      <c r="B1359" s="1">
        <v>42936</v>
      </c>
      <c r="C1359" s="2">
        <v>0.47531250000000003</v>
      </c>
      <c r="D1359" s="2">
        <v>0.47684027777777777</v>
      </c>
      <c r="E1359">
        <f>DAY(telefony[[#This Row],[data]])</f>
        <v>20</v>
      </c>
      <c r="F1359">
        <f>IF(LEN(telefony[[#This Row],[nr]])=8,1,0)</f>
        <v>0</v>
      </c>
      <c r="G1359">
        <f>IF(LEN(telefony[[#This Row],[nr]])=7,1,0)</f>
        <v>1</v>
      </c>
      <c r="H1359" s="9">
        <f>IF(LEN(telefony[[#This Row],[nr]])&gt;=10,1,0)</f>
        <v>0</v>
      </c>
      <c r="I1359" s="9" t="s">
        <v>669</v>
      </c>
      <c r="J1359">
        <f>COUNTIF(telefony[nr],I1359)</f>
        <v>1</v>
      </c>
      <c r="M1359" t="str">
        <f>IF(LEN(telefony[[#This Row],[nr]])=7,telefony[[#This Row],[nr]],"")</f>
        <v>9046365</v>
      </c>
      <c r="N1359" t="str">
        <f>IF(LEN(telefony[[#This Row],[nr]])=8,telefony[[#This Row],[nr]],"")</f>
        <v/>
      </c>
      <c r="V1359" s="22" t="s">
        <v>1104</v>
      </c>
      <c r="W1359" s="9">
        <v>0</v>
      </c>
    </row>
    <row r="1360" spans="1:23" x14ac:dyDescent="0.3">
      <c r="A1360" s="9" t="s">
        <v>1171</v>
      </c>
      <c r="B1360" s="1">
        <v>42936</v>
      </c>
      <c r="C1360" s="2">
        <v>0.48032407407407407</v>
      </c>
      <c r="D1360" s="2">
        <v>0.4916550925925926</v>
      </c>
      <c r="E1360">
        <f>DAY(telefony[[#This Row],[data]])</f>
        <v>20</v>
      </c>
      <c r="F1360">
        <f>IF(LEN(telefony[[#This Row],[nr]])=8,1,0)</f>
        <v>0</v>
      </c>
      <c r="G1360">
        <f>IF(LEN(telefony[[#This Row],[nr]])=7,1,0)</f>
        <v>1</v>
      </c>
      <c r="H1360" s="9">
        <f>IF(LEN(telefony[[#This Row],[nr]])&gt;=10,1,0)</f>
        <v>0</v>
      </c>
      <c r="I1360" s="9" t="s">
        <v>1332</v>
      </c>
      <c r="J1360">
        <f>COUNTIF(telefony[nr],I1360)</f>
        <v>1</v>
      </c>
      <c r="M1360" t="str">
        <f>IF(LEN(telefony[[#This Row],[nr]])=7,telefony[[#This Row],[nr]],"")</f>
        <v>5019634</v>
      </c>
      <c r="N1360" t="str">
        <f>IF(LEN(telefony[[#This Row],[nr]])=8,telefony[[#This Row],[nr]],"")</f>
        <v/>
      </c>
      <c r="V1360" s="22" t="s">
        <v>382</v>
      </c>
      <c r="W1360" s="9">
        <v>0</v>
      </c>
    </row>
    <row r="1361" spans="1:23" x14ac:dyDescent="0.3">
      <c r="A1361" s="9" t="s">
        <v>1172</v>
      </c>
      <c r="B1361" s="1">
        <v>42936</v>
      </c>
      <c r="C1361" s="2">
        <v>0.48280092592592594</v>
      </c>
      <c r="D1361" s="2">
        <v>0.48798611111111112</v>
      </c>
      <c r="E1361">
        <f>DAY(telefony[[#This Row],[data]])</f>
        <v>20</v>
      </c>
      <c r="F1361">
        <f>IF(LEN(telefony[[#This Row],[nr]])=8,1,0)</f>
        <v>1</v>
      </c>
      <c r="G1361">
        <f>IF(LEN(telefony[[#This Row],[nr]])=7,1,0)</f>
        <v>0</v>
      </c>
      <c r="H1361" s="9">
        <f>IF(LEN(telefony[[#This Row],[nr]])&gt;=10,1,0)</f>
        <v>0</v>
      </c>
      <c r="I1361" s="9" t="s">
        <v>1704</v>
      </c>
      <c r="J1361">
        <f>COUNTIF(telefony[nr],I1361)</f>
        <v>1</v>
      </c>
      <c r="M1361" t="str">
        <f>IF(LEN(telefony[[#This Row],[nr]])=7,telefony[[#This Row],[nr]],"")</f>
        <v/>
      </c>
      <c r="N1361" t="str">
        <f>IF(LEN(telefony[[#This Row],[nr]])=8,telefony[[#This Row],[nr]],"")</f>
        <v>90993861</v>
      </c>
      <c r="V1361" s="22" t="s">
        <v>1747</v>
      </c>
      <c r="W1361" s="9">
        <v>0</v>
      </c>
    </row>
    <row r="1362" spans="1:23" x14ac:dyDescent="0.3">
      <c r="A1362" s="9" t="s">
        <v>1173</v>
      </c>
      <c r="B1362" s="1">
        <v>42936</v>
      </c>
      <c r="C1362" s="2">
        <v>0.48813657407407407</v>
      </c>
      <c r="D1362" s="2">
        <v>0.49116898148148147</v>
      </c>
      <c r="E1362">
        <f>DAY(telefony[[#This Row],[data]])</f>
        <v>20</v>
      </c>
      <c r="F1362">
        <f>IF(LEN(telefony[[#This Row],[nr]])=8,1,0)</f>
        <v>0</v>
      </c>
      <c r="G1362">
        <f>IF(LEN(telefony[[#This Row],[nr]])=7,1,0)</f>
        <v>1</v>
      </c>
      <c r="H1362" s="9">
        <f>IF(LEN(telefony[[#This Row],[nr]])&gt;=10,1,0)</f>
        <v>0</v>
      </c>
      <c r="I1362" s="9" t="s">
        <v>561</v>
      </c>
      <c r="J1362">
        <f>COUNTIF(telefony[nr],I1362)</f>
        <v>1</v>
      </c>
      <c r="M1362" t="str">
        <f>IF(LEN(telefony[[#This Row],[nr]])=7,telefony[[#This Row],[nr]],"")</f>
        <v>4034491</v>
      </c>
      <c r="N1362" t="str">
        <f>IF(LEN(telefony[[#This Row],[nr]])=8,telefony[[#This Row],[nr]],"")</f>
        <v/>
      </c>
      <c r="V1362" s="22" t="s">
        <v>358</v>
      </c>
      <c r="W1362" s="9">
        <v>0</v>
      </c>
    </row>
    <row r="1363" spans="1:23" x14ac:dyDescent="0.3">
      <c r="A1363" s="9" t="s">
        <v>1174</v>
      </c>
      <c r="B1363" s="1">
        <v>42936</v>
      </c>
      <c r="C1363" s="2">
        <v>0.49015046296296294</v>
      </c>
      <c r="D1363" s="2">
        <v>0.49456018518518519</v>
      </c>
      <c r="E1363">
        <f>DAY(telefony[[#This Row],[data]])</f>
        <v>20</v>
      </c>
      <c r="F1363">
        <f>IF(LEN(telefony[[#This Row],[nr]])=8,1,0)</f>
        <v>1</v>
      </c>
      <c r="G1363">
        <f>IF(LEN(telefony[[#This Row],[nr]])=7,1,0)</f>
        <v>0</v>
      </c>
      <c r="H1363" s="9">
        <f>IF(LEN(telefony[[#This Row],[nr]])&gt;=10,1,0)</f>
        <v>0</v>
      </c>
      <c r="I1363" s="9" t="s">
        <v>1160</v>
      </c>
      <c r="J1363">
        <f>COUNTIF(telefony[nr],I1363)</f>
        <v>1</v>
      </c>
      <c r="M1363" t="str">
        <f>IF(LEN(telefony[[#This Row],[nr]])=7,telefony[[#This Row],[nr]],"")</f>
        <v/>
      </c>
      <c r="N1363" t="str">
        <f>IF(LEN(telefony[[#This Row],[nr]])=8,telefony[[#This Row],[nr]],"")</f>
        <v>57395204</v>
      </c>
      <c r="V1363" s="22" t="s">
        <v>1669</v>
      </c>
      <c r="W1363" s="9">
        <v>0</v>
      </c>
    </row>
    <row r="1364" spans="1:23" x14ac:dyDescent="0.3">
      <c r="A1364" s="9" t="s">
        <v>1175</v>
      </c>
      <c r="B1364" s="1">
        <v>42936</v>
      </c>
      <c r="C1364" s="2">
        <v>0.49103009259259262</v>
      </c>
      <c r="D1364" s="2">
        <v>0.4937037037037037</v>
      </c>
      <c r="E1364">
        <f>DAY(telefony[[#This Row],[data]])</f>
        <v>20</v>
      </c>
      <c r="F1364">
        <f>IF(LEN(telefony[[#This Row],[nr]])=8,1,0)</f>
        <v>0</v>
      </c>
      <c r="G1364">
        <f>IF(LEN(telefony[[#This Row],[nr]])=7,1,0)</f>
        <v>1</v>
      </c>
      <c r="H1364" s="9">
        <f>IF(LEN(telefony[[#This Row],[nr]])&gt;=10,1,0)</f>
        <v>0</v>
      </c>
      <c r="I1364" s="9" t="s">
        <v>807</v>
      </c>
      <c r="J1364">
        <f>COUNTIF(telefony[nr],I1364)</f>
        <v>1</v>
      </c>
      <c r="M1364" t="str">
        <f>IF(LEN(telefony[[#This Row],[nr]])=7,telefony[[#This Row],[nr]],"")</f>
        <v>9156106</v>
      </c>
      <c r="N1364" t="str">
        <f>IF(LEN(telefony[[#This Row],[nr]])=8,telefony[[#This Row],[nr]],"")</f>
        <v/>
      </c>
      <c r="V1364" s="22" t="s">
        <v>1106</v>
      </c>
      <c r="W1364" s="9">
        <v>0</v>
      </c>
    </row>
    <row r="1365" spans="1:23" x14ac:dyDescent="0.3">
      <c r="A1365" s="9" t="s">
        <v>1176</v>
      </c>
      <c r="B1365" s="1">
        <v>42936</v>
      </c>
      <c r="C1365" s="2">
        <v>0.49519675925925927</v>
      </c>
      <c r="D1365" s="2">
        <v>0.49532407407407408</v>
      </c>
      <c r="E1365">
        <f>DAY(telefony[[#This Row],[data]])</f>
        <v>20</v>
      </c>
      <c r="F1365">
        <f>IF(LEN(telefony[[#This Row],[nr]])=8,1,0)</f>
        <v>0</v>
      </c>
      <c r="G1365">
        <f>IF(LEN(telefony[[#This Row],[nr]])=7,1,0)</f>
        <v>1</v>
      </c>
      <c r="H1365" s="9">
        <f>IF(LEN(telefony[[#This Row],[nr]])&gt;=10,1,0)</f>
        <v>0</v>
      </c>
      <c r="I1365" s="9" t="s">
        <v>1118</v>
      </c>
      <c r="J1365">
        <f>COUNTIF(telefony[nr],I1365)</f>
        <v>1</v>
      </c>
      <c r="M1365" t="str">
        <f>IF(LEN(telefony[[#This Row],[nr]])=7,telefony[[#This Row],[nr]],"")</f>
        <v>7076463</v>
      </c>
      <c r="N1365" t="str">
        <f>IF(LEN(telefony[[#This Row],[nr]])=8,telefony[[#This Row],[nr]],"")</f>
        <v/>
      </c>
      <c r="V1365" s="22" t="s">
        <v>660</v>
      </c>
      <c r="W1365" s="9">
        <v>0</v>
      </c>
    </row>
    <row r="1366" spans="1:23" x14ac:dyDescent="0.3">
      <c r="A1366" s="9" t="s">
        <v>1177</v>
      </c>
      <c r="B1366" s="1">
        <v>42936</v>
      </c>
      <c r="C1366" s="2">
        <v>0.49833333333333335</v>
      </c>
      <c r="D1366" s="2">
        <v>0.50942129629629629</v>
      </c>
      <c r="E1366">
        <f>DAY(telefony[[#This Row],[data]])</f>
        <v>20</v>
      </c>
      <c r="F1366">
        <f>IF(LEN(telefony[[#This Row],[nr]])=8,1,0)</f>
        <v>0</v>
      </c>
      <c r="G1366">
        <f>IF(LEN(telefony[[#This Row],[nr]])=7,1,0)</f>
        <v>1</v>
      </c>
      <c r="H1366" s="9">
        <f>IF(LEN(telefony[[#This Row],[nr]])&gt;=10,1,0)</f>
        <v>0</v>
      </c>
      <c r="I1366" s="9" t="s">
        <v>1289</v>
      </c>
      <c r="J1366">
        <f>COUNTIF(telefony[nr],I1366)</f>
        <v>1</v>
      </c>
      <c r="M1366" t="str">
        <f>IF(LEN(telefony[[#This Row],[nr]])=7,telefony[[#This Row],[nr]],"")</f>
        <v>3136675</v>
      </c>
      <c r="N1366" t="str">
        <f>IF(LEN(telefony[[#This Row],[nr]])=8,telefony[[#This Row],[nr]],"")</f>
        <v/>
      </c>
      <c r="V1366" s="22" t="s">
        <v>1004</v>
      </c>
      <c r="W1366" s="9">
        <v>0</v>
      </c>
    </row>
    <row r="1367" spans="1:23" x14ac:dyDescent="0.3">
      <c r="A1367" s="9" t="s">
        <v>1178</v>
      </c>
      <c r="B1367" s="1">
        <v>42936</v>
      </c>
      <c r="C1367" s="2">
        <v>0.50298611111111113</v>
      </c>
      <c r="D1367" s="2">
        <v>0.50312500000000004</v>
      </c>
      <c r="E1367">
        <f>DAY(telefony[[#This Row],[data]])</f>
        <v>20</v>
      </c>
      <c r="F1367">
        <f>IF(LEN(telefony[[#This Row],[nr]])=8,1,0)</f>
        <v>0</v>
      </c>
      <c r="G1367">
        <f>IF(LEN(telefony[[#This Row],[nr]])=7,1,0)</f>
        <v>1</v>
      </c>
      <c r="H1367" s="9">
        <f>IF(LEN(telefony[[#This Row],[nr]])&gt;=10,1,0)</f>
        <v>0</v>
      </c>
      <c r="I1367" s="9" t="s">
        <v>448</v>
      </c>
      <c r="J1367">
        <f>COUNTIF(telefony[nr],I1367)</f>
        <v>1</v>
      </c>
      <c r="M1367" t="str">
        <f>IF(LEN(telefony[[#This Row],[nr]])=7,telefony[[#This Row],[nr]],"")</f>
        <v>7826456</v>
      </c>
      <c r="N1367" t="str">
        <f>IF(LEN(telefony[[#This Row],[nr]])=8,telefony[[#This Row],[nr]],"")</f>
        <v/>
      </c>
      <c r="V1367" s="22" t="s">
        <v>1137</v>
      </c>
      <c r="W1367" s="9">
        <v>0</v>
      </c>
    </row>
    <row r="1368" spans="1:23" x14ac:dyDescent="0.3">
      <c r="A1368" s="9" t="s">
        <v>1179</v>
      </c>
      <c r="B1368" s="1">
        <v>42936</v>
      </c>
      <c r="C1368" s="2">
        <v>0.50581018518518517</v>
      </c>
      <c r="D1368" s="2">
        <v>0.51442129629629629</v>
      </c>
      <c r="E1368">
        <f>DAY(telefony[[#This Row],[data]])</f>
        <v>20</v>
      </c>
      <c r="F1368">
        <f>IF(LEN(telefony[[#This Row],[nr]])=8,1,0)</f>
        <v>0</v>
      </c>
      <c r="G1368">
        <f>IF(LEN(telefony[[#This Row],[nr]])=7,1,0)</f>
        <v>1</v>
      </c>
      <c r="H1368" s="9">
        <f>IF(LEN(telefony[[#This Row],[nr]])&gt;=10,1,0)</f>
        <v>0</v>
      </c>
      <c r="I1368" s="9" t="s">
        <v>216</v>
      </c>
      <c r="J1368">
        <f>COUNTIF(telefony[nr],I1368)</f>
        <v>1</v>
      </c>
      <c r="M1368" t="str">
        <f>IF(LEN(telefony[[#This Row],[nr]])=7,telefony[[#This Row],[nr]],"")</f>
        <v>4094662</v>
      </c>
      <c r="N1368" t="str">
        <f>IF(LEN(telefony[[#This Row],[nr]])=8,telefony[[#This Row],[nr]],"")</f>
        <v/>
      </c>
      <c r="V1368" s="22" t="s">
        <v>967</v>
      </c>
      <c r="W1368" s="9">
        <v>0</v>
      </c>
    </row>
    <row r="1369" spans="1:23" x14ac:dyDescent="0.3">
      <c r="A1369" s="9" t="s">
        <v>1180</v>
      </c>
      <c r="B1369" s="1">
        <v>42936</v>
      </c>
      <c r="C1369" s="2">
        <v>0.508275462962963</v>
      </c>
      <c r="D1369" s="2">
        <v>0.51652777777777781</v>
      </c>
      <c r="E1369">
        <f>DAY(telefony[[#This Row],[data]])</f>
        <v>20</v>
      </c>
      <c r="F1369">
        <f>IF(LEN(telefony[[#This Row],[nr]])=8,1,0)</f>
        <v>0</v>
      </c>
      <c r="G1369">
        <f>IF(LEN(telefony[[#This Row],[nr]])=7,1,0)</f>
        <v>1</v>
      </c>
      <c r="H1369" s="9">
        <f>IF(LEN(telefony[[#This Row],[nr]])&gt;=10,1,0)</f>
        <v>0</v>
      </c>
      <c r="I1369" s="9" t="s">
        <v>460</v>
      </c>
      <c r="J1369">
        <f>COUNTIF(telefony[nr],I1369)</f>
        <v>1</v>
      </c>
      <c r="M1369" t="str">
        <f>IF(LEN(telefony[[#This Row],[nr]])=7,telefony[[#This Row],[nr]],"")</f>
        <v>3134379</v>
      </c>
      <c r="N1369" t="str">
        <f>IF(LEN(telefony[[#This Row],[nr]])=8,telefony[[#This Row],[nr]],"")</f>
        <v/>
      </c>
      <c r="V1369" s="22" t="s">
        <v>925</v>
      </c>
      <c r="W1369" s="9">
        <v>0</v>
      </c>
    </row>
    <row r="1370" spans="1:23" x14ac:dyDescent="0.3">
      <c r="A1370" s="9" t="s">
        <v>1181</v>
      </c>
      <c r="B1370" s="1">
        <v>42936</v>
      </c>
      <c r="C1370" s="2">
        <v>0.50880787037037034</v>
      </c>
      <c r="D1370" s="2">
        <v>0.51409722222222221</v>
      </c>
      <c r="E1370">
        <f>DAY(telefony[[#This Row],[data]])</f>
        <v>20</v>
      </c>
      <c r="F1370">
        <f>IF(LEN(telefony[[#This Row],[nr]])=8,1,0)</f>
        <v>0</v>
      </c>
      <c r="G1370">
        <f>IF(LEN(telefony[[#This Row],[nr]])=7,1,0)</f>
        <v>1</v>
      </c>
      <c r="H1370" s="9">
        <f>IF(LEN(telefony[[#This Row],[nr]])&gt;=10,1,0)</f>
        <v>0</v>
      </c>
      <c r="I1370" s="9" t="s">
        <v>965</v>
      </c>
      <c r="J1370">
        <f>COUNTIF(telefony[nr],I1370)</f>
        <v>1</v>
      </c>
      <c r="M1370" t="str">
        <f>IF(LEN(telefony[[#This Row],[nr]])=7,telefony[[#This Row],[nr]],"")</f>
        <v>1119016</v>
      </c>
      <c r="N1370" t="str">
        <f>IF(LEN(telefony[[#This Row],[nr]])=8,telefony[[#This Row],[nr]],"")</f>
        <v/>
      </c>
      <c r="V1370" s="22" t="s">
        <v>1409</v>
      </c>
      <c r="W1370" s="9">
        <v>0</v>
      </c>
    </row>
    <row r="1371" spans="1:23" x14ac:dyDescent="0.3">
      <c r="A1371" s="9" t="s">
        <v>4</v>
      </c>
      <c r="B1371" s="1">
        <v>42936</v>
      </c>
      <c r="C1371" s="2">
        <v>0.51028935185185187</v>
      </c>
      <c r="D1371" s="2">
        <v>0.52089120370370368</v>
      </c>
      <c r="E1371">
        <f>DAY(telefony[[#This Row],[data]])</f>
        <v>20</v>
      </c>
      <c r="F1371">
        <f>IF(LEN(telefony[[#This Row],[nr]])=8,1,0)</f>
        <v>0</v>
      </c>
      <c r="G1371">
        <f>IF(LEN(telefony[[#This Row],[nr]])=7,1,0)</f>
        <v>1</v>
      </c>
      <c r="H1371" s="9">
        <f>IF(LEN(telefony[[#This Row],[nr]])&gt;=10,1,0)</f>
        <v>0</v>
      </c>
      <c r="I1371" s="9" t="s">
        <v>1265</v>
      </c>
      <c r="J1371">
        <f>COUNTIF(telefony[nr],I1371)</f>
        <v>1</v>
      </c>
      <c r="M1371" t="str">
        <f>IF(LEN(telefony[[#This Row],[nr]])=7,telefony[[#This Row],[nr]],"")</f>
        <v>3539762</v>
      </c>
      <c r="N1371" t="str">
        <f>IF(LEN(telefony[[#This Row],[nr]])=8,telefony[[#This Row],[nr]],"")</f>
        <v/>
      </c>
      <c r="V1371" s="22" t="s">
        <v>378</v>
      </c>
      <c r="W1371" s="9">
        <v>0</v>
      </c>
    </row>
    <row r="1372" spans="1:23" x14ac:dyDescent="0.3">
      <c r="A1372" s="9" t="s">
        <v>1182</v>
      </c>
      <c r="B1372" s="1">
        <v>42936</v>
      </c>
      <c r="C1372" s="2">
        <v>0.51511574074074074</v>
      </c>
      <c r="D1372" s="2">
        <v>0.51787037037037043</v>
      </c>
      <c r="E1372">
        <f>DAY(telefony[[#This Row],[data]])</f>
        <v>20</v>
      </c>
      <c r="F1372">
        <f>IF(LEN(telefony[[#This Row],[nr]])=8,1,0)</f>
        <v>1</v>
      </c>
      <c r="G1372">
        <f>IF(LEN(telefony[[#This Row],[nr]])=7,1,0)</f>
        <v>0</v>
      </c>
      <c r="H1372" s="9">
        <f>IF(LEN(telefony[[#This Row],[nr]])&gt;=10,1,0)</f>
        <v>0</v>
      </c>
      <c r="I1372" s="9" t="s">
        <v>134</v>
      </c>
      <c r="J1372">
        <f>COUNTIF(telefony[nr],I1372)</f>
        <v>1</v>
      </c>
      <c r="M1372" t="str">
        <f>IF(LEN(telefony[[#This Row],[nr]])=7,telefony[[#This Row],[nr]],"")</f>
        <v/>
      </c>
      <c r="N1372" t="str">
        <f>IF(LEN(telefony[[#This Row],[nr]])=8,telefony[[#This Row],[nr]],"")</f>
        <v>28601187</v>
      </c>
      <c r="V1372" s="22" t="s">
        <v>477</v>
      </c>
      <c r="W1372" s="9">
        <v>0</v>
      </c>
    </row>
    <row r="1373" spans="1:23" x14ac:dyDescent="0.3">
      <c r="A1373" s="9" t="s">
        <v>1183</v>
      </c>
      <c r="B1373" s="1">
        <v>42936</v>
      </c>
      <c r="C1373" s="2">
        <v>0.51512731481481477</v>
      </c>
      <c r="D1373" s="2">
        <v>0.51556712962962958</v>
      </c>
      <c r="E1373">
        <f>DAY(telefony[[#This Row],[data]])</f>
        <v>20</v>
      </c>
      <c r="F1373">
        <f>IF(LEN(telefony[[#This Row],[nr]])=8,1,0)</f>
        <v>0</v>
      </c>
      <c r="G1373">
        <f>IF(LEN(telefony[[#This Row],[nr]])=7,1,0)</f>
        <v>1</v>
      </c>
      <c r="H1373" s="9">
        <f>IF(LEN(telefony[[#This Row],[nr]])&gt;=10,1,0)</f>
        <v>0</v>
      </c>
      <c r="I1373" s="9" t="s">
        <v>1061</v>
      </c>
      <c r="J1373">
        <f>COUNTIF(telefony[nr],I1373)</f>
        <v>1</v>
      </c>
      <c r="M1373" t="str">
        <f>IF(LEN(telefony[[#This Row],[nr]])=7,telefony[[#This Row],[nr]],"")</f>
        <v>2841969</v>
      </c>
      <c r="N1373" t="str">
        <f>IF(LEN(telefony[[#This Row],[nr]])=8,telefony[[#This Row],[nr]],"")</f>
        <v/>
      </c>
      <c r="V1373" s="22" t="s">
        <v>54</v>
      </c>
      <c r="W1373" s="9">
        <v>0</v>
      </c>
    </row>
    <row r="1374" spans="1:23" x14ac:dyDescent="0.3">
      <c r="A1374" s="9" t="s">
        <v>1184</v>
      </c>
      <c r="B1374" s="1">
        <v>42936</v>
      </c>
      <c r="C1374" s="2">
        <v>0.51928240740740739</v>
      </c>
      <c r="D1374" s="2">
        <v>0.53030092592592593</v>
      </c>
      <c r="E1374">
        <f>DAY(telefony[[#This Row],[data]])</f>
        <v>20</v>
      </c>
      <c r="F1374">
        <f>IF(LEN(telefony[[#This Row],[nr]])=8,1,0)</f>
        <v>1</v>
      </c>
      <c r="G1374">
        <f>IF(LEN(telefony[[#This Row],[nr]])=7,1,0)</f>
        <v>0</v>
      </c>
      <c r="H1374" s="9">
        <f>IF(LEN(telefony[[#This Row],[nr]])&gt;=10,1,0)</f>
        <v>0</v>
      </c>
      <c r="I1374" s="9" t="s">
        <v>887</v>
      </c>
      <c r="J1374">
        <f>COUNTIF(telefony[nr],I1374)</f>
        <v>1</v>
      </c>
      <c r="M1374" t="str">
        <f>IF(LEN(telefony[[#This Row],[nr]])=7,telefony[[#This Row],[nr]],"")</f>
        <v/>
      </c>
      <c r="N1374" t="str">
        <f>IF(LEN(telefony[[#This Row],[nr]])=8,telefony[[#This Row],[nr]],"")</f>
        <v>57957786</v>
      </c>
      <c r="V1374" s="22" t="s">
        <v>719</v>
      </c>
      <c r="W1374" s="9">
        <v>0</v>
      </c>
    </row>
    <row r="1375" spans="1:23" x14ac:dyDescent="0.3">
      <c r="A1375" s="9" t="s">
        <v>1185</v>
      </c>
      <c r="B1375" s="1">
        <v>42936</v>
      </c>
      <c r="C1375" s="2">
        <v>0.52225694444444448</v>
      </c>
      <c r="D1375" s="2">
        <v>0.5236574074074074</v>
      </c>
      <c r="E1375">
        <f>DAY(telefony[[#This Row],[data]])</f>
        <v>20</v>
      </c>
      <c r="F1375">
        <f>IF(LEN(telefony[[#This Row],[nr]])=8,1,0)</f>
        <v>0</v>
      </c>
      <c r="G1375">
        <f>IF(LEN(telefony[[#This Row],[nr]])=7,1,0)</f>
        <v>1</v>
      </c>
      <c r="H1375" s="9">
        <f>IF(LEN(telefony[[#This Row],[nr]])&gt;=10,1,0)</f>
        <v>0</v>
      </c>
      <c r="I1375" s="9" t="s">
        <v>1144</v>
      </c>
      <c r="J1375">
        <f>COUNTIF(telefony[nr],I1375)</f>
        <v>1</v>
      </c>
      <c r="M1375" t="str">
        <f>IF(LEN(telefony[[#This Row],[nr]])=7,telefony[[#This Row],[nr]],"")</f>
        <v>6068132</v>
      </c>
      <c r="N1375" t="str">
        <f>IF(LEN(telefony[[#This Row],[nr]])=8,telefony[[#This Row],[nr]],"")</f>
        <v/>
      </c>
      <c r="V1375" s="22" t="s">
        <v>814</v>
      </c>
      <c r="W1375" s="9">
        <v>0</v>
      </c>
    </row>
    <row r="1376" spans="1:23" x14ac:dyDescent="0.3">
      <c r="A1376" s="9" t="s">
        <v>1186</v>
      </c>
      <c r="B1376" s="1">
        <v>42936</v>
      </c>
      <c r="C1376" s="2">
        <v>0.52240740740740743</v>
      </c>
      <c r="D1376" s="2">
        <v>0.53074074074074074</v>
      </c>
      <c r="E1376">
        <f>DAY(telefony[[#This Row],[data]])</f>
        <v>20</v>
      </c>
      <c r="F1376">
        <f>IF(LEN(telefony[[#This Row],[nr]])=8,1,0)</f>
        <v>0</v>
      </c>
      <c r="G1376">
        <f>IF(LEN(telefony[[#This Row],[nr]])=7,1,0)</f>
        <v>1</v>
      </c>
      <c r="H1376" s="9">
        <f>IF(LEN(telefony[[#This Row],[nr]])&gt;=10,1,0)</f>
        <v>0</v>
      </c>
      <c r="I1376" s="9" t="s">
        <v>1111</v>
      </c>
      <c r="J1376">
        <f>COUNTIF(telefony[nr],I1376)</f>
        <v>1</v>
      </c>
      <c r="M1376" t="str">
        <f>IF(LEN(telefony[[#This Row],[nr]])=7,telefony[[#This Row],[nr]],"")</f>
        <v>8195842</v>
      </c>
      <c r="N1376" t="str">
        <f>IF(LEN(telefony[[#This Row],[nr]])=8,telefony[[#This Row],[nr]],"")</f>
        <v/>
      </c>
      <c r="V1376" s="22" t="s">
        <v>584</v>
      </c>
      <c r="W1376" s="9">
        <v>0</v>
      </c>
    </row>
    <row r="1377" spans="1:23" x14ac:dyDescent="0.3">
      <c r="A1377" s="9" t="s">
        <v>1187</v>
      </c>
      <c r="B1377" s="1">
        <v>42936</v>
      </c>
      <c r="C1377" s="2">
        <v>0.52379629629629632</v>
      </c>
      <c r="D1377" s="2">
        <v>0.52883101851851855</v>
      </c>
      <c r="E1377">
        <f>DAY(telefony[[#This Row],[data]])</f>
        <v>20</v>
      </c>
      <c r="F1377">
        <f>IF(LEN(telefony[[#This Row],[nr]])=8,1,0)</f>
        <v>1</v>
      </c>
      <c r="G1377">
        <f>IF(LEN(telefony[[#This Row],[nr]])=7,1,0)</f>
        <v>0</v>
      </c>
      <c r="H1377" s="9">
        <f>IF(LEN(telefony[[#This Row],[nr]])&gt;=10,1,0)</f>
        <v>0</v>
      </c>
      <c r="I1377" s="9" t="s">
        <v>803</v>
      </c>
      <c r="J1377">
        <f>COUNTIF(telefony[nr],I1377)</f>
        <v>1</v>
      </c>
      <c r="M1377" t="str">
        <f>IF(LEN(telefony[[#This Row],[nr]])=7,telefony[[#This Row],[nr]],"")</f>
        <v/>
      </c>
      <c r="N1377" t="str">
        <f>IF(LEN(telefony[[#This Row],[nr]])=8,telefony[[#This Row],[nr]],"")</f>
        <v>98737794</v>
      </c>
      <c r="V1377" s="22" t="s">
        <v>109</v>
      </c>
      <c r="W1377" s="9">
        <v>0</v>
      </c>
    </row>
    <row r="1378" spans="1:23" x14ac:dyDescent="0.3">
      <c r="A1378" s="9" t="s">
        <v>1188</v>
      </c>
      <c r="B1378" s="1">
        <v>42936</v>
      </c>
      <c r="C1378" s="2">
        <v>0.52813657407407411</v>
      </c>
      <c r="D1378" s="2">
        <v>0.53877314814814814</v>
      </c>
      <c r="E1378">
        <f>DAY(telefony[[#This Row],[data]])</f>
        <v>20</v>
      </c>
      <c r="F1378">
        <f>IF(LEN(telefony[[#This Row],[nr]])=8,1,0)</f>
        <v>0</v>
      </c>
      <c r="G1378">
        <f>IF(LEN(telefony[[#This Row],[nr]])=7,1,0)</f>
        <v>1</v>
      </c>
      <c r="H1378" s="9">
        <f>IF(LEN(telefony[[#This Row],[nr]])&gt;=10,1,0)</f>
        <v>0</v>
      </c>
      <c r="I1378" s="9" t="s">
        <v>744</v>
      </c>
      <c r="J1378">
        <f>COUNTIF(telefony[nr],I1378)</f>
        <v>1</v>
      </c>
      <c r="M1378" t="str">
        <f>IF(LEN(telefony[[#This Row],[nr]])=7,telefony[[#This Row],[nr]],"")</f>
        <v>6523054</v>
      </c>
      <c r="N1378" t="str">
        <f>IF(LEN(telefony[[#This Row],[nr]])=8,telefony[[#This Row],[nr]],"")</f>
        <v/>
      </c>
      <c r="V1378" s="22" t="s">
        <v>1070</v>
      </c>
      <c r="W1378" s="9">
        <v>0</v>
      </c>
    </row>
    <row r="1379" spans="1:23" x14ac:dyDescent="0.3">
      <c r="A1379" s="9" t="s">
        <v>1189</v>
      </c>
      <c r="B1379" s="1">
        <v>42936</v>
      </c>
      <c r="C1379" s="2">
        <v>0.53083333333333338</v>
      </c>
      <c r="D1379" s="2">
        <v>0.53511574074074075</v>
      </c>
      <c r="E1379">
        <f>DAY(telefony[[#This Row],[data]])</f>
        <v>20</v>
      </c>
      <c r="F1379">
        <f>IF(LEN(telefony[[#This Row],[nr]])=8,1,0)</f>
        <v>1</v>
      </c>
      <c r="G1379">
        <f>IF(LEN(telefony[[#This Row],[nr]])=7,1,0)</f>
        <v>0</v>
      </c>
      <c r="H1379" s="9">
        <f>IF(LEN(telefony[[#This Row],[nr]])&gt;=10,1,0)</f>
        <v>0</v>
      </c>
      <c r="I1379" s="9" t="s">
        <v>715</v>
      </c>
      <c r="J1379">
        <f>COUNTIF(telefony[nr],I1379)</f>
        <v>1</v>
      </c>
      <c r="M1379" t="str">
        <f>IF(LEN(telefony[[#This Row],[nr]])=7,telefony[[#This Row],[nr]],"")</f>
        <v/>
      </c>
      <c r="N1379" t="str">
        <f>IF(LEN(telefony[[#This Row],[nr]])=8,telefony[[#This Row],[nr]],"")</f>
        <v>26895957</v>
      </c>
      <c r="V1379" s="22" t="s">
        <v>1715</v>
      </c>
      <c r="W1379" s="9">
        <v>0</v>
      </c>
    </row>
    <row r="1380" spans="1:23" x14ac:dyDescent="0.3">
      <c r="A1380" s="9" t="s">
        <v>1190</v>
      </c>
      <c r="B1380" s="1">
        <v>42936</v>
      </c>
      <c r="C1380" s="2">
        <v>0.5330555555555555</v>
      </c>
      <c r="D1380" s="2">
        <v>0.54049768518518515</v>
      </c>
      <c r="E1380">
        <f>DAY(telefony[[#This Row],[data]])</f>
        <v>20</v>
      </c>
      <c r="F1380">
        <f>IF(LEN(telefony[[#This Row],[nr]])=8,1,0)</f>
        <v>0</v>
      </c>
      <c r="G1380">
        <f>IF(LEN(telefony[[#This Row],[nr]])=7,1,0)</f>
        <v>1</v>
      </c>
      <c r="H1380" s="9">
        <f>IF(LEN(telefony[[#This Row],[nr]])&gt;=10,1,0)</f>
        <v>0</v>
      </c>
      <c r="I1380" s="9" t="s">
        <v>860</v>
      </c>
      <c r="J1380">
        <f>COUNTIF(telefony[nr],I1380)</f>
        <v>1</v>
      </c>
      <c r="M1380" t="str">
        <f>IF(LEN(telefony[[#This Row],[nr]])=7,telefony[[#This Row],[nr]],"")</f>
        <v>5254694</v>
      </c>
      <c r="N1380" t="str">
        <f>IF(LEN(telefony[[#This Row],[nr]])=8,telefony[[#This Row],[nr]],"")</f>
        <v/>
      </c>
      <c r="V1380" s="22" t="s">
        <v>1834</v>
      </c>
      <c r="W1380" s="9">
        <v>0</v>
      </c>
    </row>
    <row r="1381" spans="1:23" x14ac:dyDescent="0.3">
      <c r="A1381" s="9" t="s">
        <v>1191</v>
      </c>
      <c r="B1381" s="1">
        <v>42936</v>
      </c>
      <c r="C1381" s="2">
        <v>0.53820601851851857</v>
      </c>
      <c r="D1381" s="2">
        <v>0.54369212962962965</v>
      </c>
      <c r="E1381">
        <f>DAY(telefony[[#This Row],[data]])</f>
        <v>20</v>
      </c>
      <c r="F1381">
        <f>IF(LEN(telefony[[#This Row],[nr]])=8,1,0)</f>
        <v>0</v>
      </c>
      <c r="G1381">
        <f>IF(LEN(telefony[[#This Row],[nr]])=7,1,0)</f>
        <v>1</v>
      </c>
      <c r="H1381" s="9">
        <f>IF(LEN(telefony[[#This Row],[nr]])&gt;=10,1,0)</f>
        <v>0</v>
      </c>
      <c r="I1381" s="9" t="s">
        <v>214</v>
      </c>
      <c r="J1381">
        <f>COUNTIF(telefony[nr],I1381)</f>
        <v>1</v>
      </c>
      <c r="M1381" t="str">
        <f>IF(LEN(telefony[[#This Row],[nr]])=7,telefony[[#This Row],[nr]],"")</f>
        <v>3979680</v>
      </c>
      <c r="N1381" t="str">
        <f>IF(LEN(telefony[[#This Row],[nr]])=8,telefony[[#This Row],[nr]],"")</f>
        <v/>
      </c>
      <c r="V1381" s="22" t="s">
        <v>736</v>
      </c>
      <c r="W1381" s="9">
        <v>0</v>
      </c>
    </row>
    <row r="1382" spans="1:23" x14ac:dyDescent="0.3">
      <c r="A1382" s="9" t="s">
        <v>1192</v>
      </c>
      <c r="B1382" s="1">
        <v>42936</v>
      </c>
      <c r="C1382" s="2">
        <v>0.53964120370370372</v>
      </c>
      <c r="D1382" s="2">
        <v>0.54423611111111114</v>
      </c>
      <c r="E1382">
        <f>DAY(telefony[[#This Row],[data]])</f>
        <v>20</v>
      </c>
      <c r="F1382">
        <f>IF(LEN(telefony[[#This Row],[nr]])=8,1,0)</f>
        <v>1</v>
      </c>
      <c r="G1382">
        <f>IF(LEN(telefony[[#This Row],[nr]])=7,1,0)</f>
        <v>0</v>
      </c>
      <c r="H1382" s="9">
        <f>IF(LEN(telefony[[#This Row],[nr]])&gt;=10,1,0)</f>
        <v>0</v>
      </c>
      <c r="I1382" s="9" t="s">
        <v>1457</v>
      </c>
      <c r="J1382">
        <f>COUNTIF(telefony[nr],I1382)</f>
        <v>1</v>
      </c>
      <c r="M1382" t="str">
        <f>IF(LEN(telefony[[#This Row],[nr]])=7,telefony[[#This Row],[nr]],"")</f>
        <v/>
      </c>
      <c r="N1382" t="str">
        <f>IF(LEN(telefony[[#This Row],[nr]])=8,telefony[[#This Row],[nr]],"")</f>
        <v>96424596</v>
      </c>
      <c r="V1382" s="22" t="s">
        <v>671</v>
      </c>
      <c r="W1382" s="9">
        <v>0</v>
      </c>
    </row>
    <row r="1383" spans="1:23" x14ac:dyDescent="0.3">
      <c r="A1383" s="9" t="s">
        <v>1193</v>
      </c>
      <c r="B1383" s="1">
        <v>42936</v>
      </c>
      <c r="C1383" s="2">
        <v>0.54450231481481481</v>
      </c>
      <c r="D1383" s="2">
        <v>0.55406250000000001</v>
      </c>
      <c r="E1383">
        <f>DAY(telefony[[#This Row],[data]])</f>
        <v>20</v>
      </c>
      <c r="F1383">
        <f>IF(LEN(telefony[[#This Row],[nr]])=8,1,0)</f>
        <v>0</v>
      </c>
      <c r="G1383">
        <f>IF(LEN(telefony[[#This Row],[nr]])=7,1,0)</f>
        <v>1</v>
      </c>
      <c r="H1383" s="9">
        <f>IF(LEN(telefony[[#This Row],[nr]])&gt;=10,1,0)</f>
        <v>0</v>
      </c>
      <c r="I1383" s="9" t="s">
        <v>1666</v>
      </c>
      <c r="J1383">
        <f>COUNTIF(telefony[nr],I1383)</f>
        <v>1</v>
      </c>
      <c r="M1383" t="str">
        <f>IF(LEN(telefony[[#This Row],[nr]])=7,telefony[[#This Row],[nr]],"")</f>
        <v>4923459</v>
      </c>
      <c r="N1383" t="str">
        <f>IF(LEN(telefony[[#This Row],[nr]])=8,telefony[[#This Row],[nr]],"")</f>
        <v/>
      </c>
      <c r="V1383" s="22" t="s">
        <v>120</v>
      </c>
      <c r="W1383" s="9">
        <v>0</v>
      </c>
    </row>
    <row r="1384" spans="1:23" x14ac:dyDescent="0.3">
      <c r="A1384" s="9" t="s">
        <v>145</v>
      </c>
      <c r="B1384" s="1">
        <v>42936</v>
      </c>
      <c r="C1384" s="2">
        <v>0.54556712962962961</v>
      </c>
      <c r="D1384" s="2">
        <v>0.54894675925925929</v>
      </c>
      <c r="E1384">
        <f>DAY(telefony[[#This Row],[data]])</f>
        <v>20</v>
      </c>
      <c r="F1384">
        <f>IF(LEN(telefony[[#This Row],[nr]])=8,1,0)</f>
        <v>0</v>
      </c>
      <c r="G1384">
        <f>IF(LEN(telefony[[#This Row],[nr]])=7,1,0)</f>
        <v>1</v>
      </c>
      <c r="H1384" s="9">
        <f>IF(LEN(telefony[[#This Row],[nr]])&gt;=10,1,0)</f>
        <v>0</v>
      </c>
      <c r="I1384" s="9" t="s">
        <v>891</v>
      </c>
      <c r="J1384">
        <f>COUNTIF(telefony[nr],I1384)</f>
        <v>1</v>
      </c>
      <c r="M1384" t="str">
        <f>IF(LEN(telefony[[#This Row],[nr]])=7,telefony[[#This Row],[nr]],"")</f>
        <v>6719542</v>
      </c>
      <c r="N1384" t="str">
        <f>IF(LEN(telefony[[#This Row],[nr]])=8,telefony[[#This Row],[nr]],"")</f>
        <v/>
      </c>
      <c r="V1384" s="22" t="s">
        <v>1211</v>
      </c>
      <c r="W1384" s="9">
        <v>0</v>
      </c>
    </row>
    <row r="1385" spans="1:23" x14ac:dyDescent="0.3">
      <c r="A1385" s="9" t="s">
        <v>1194</v>
      </c>
      <c r="B1385" s="1">
        <v>42936</v>
      </c>
      <c r="C1385" s="2">
        <v>0.54946759259259259</v>
      </c>
      <c r="D1385" s="2">
        <v>0.55583333333333329</v>
      </c>
      <c r="E1385">
        <f>DAY(telefony[[#This Row],[data]])</f>
        <v>20</v>
      </c>
      <c r="F1385">
        <f>IF(LEN(telefony[[#This Row],[nr]])=8,1,0)</f>
        <v>1</v>
      </c>
      <c r="G1385">
        <f>IF(LEN(telefony[[#This Row],[nr]])=7,1,0)</f>
        <v>0</v>
      </c>
      <c r="H1385" s="9">
        <f>IF(LEN(telefony[[#This Row],[nr]])&gt;=10,1,0)</f>
        <v>0</v>
      </c>
      <c r="I1385" s="9" t="s">
        <v>281</v>
      </c>
      <c r="J1385">
        <f>COUNTIF(telefony[nr],I1385)</f>
        <v>1</v>
      </c>
      <c r="M1385" t="str">
        <f>IF(LEN(telefony[[#This Row],[nr]])=7,telefony[[#This Row],[nr]],"")</f>
        <v/>
      </c>
      <c r="N1385" t="str">
        <f>IF(LEN(telefony[[#This Row],[nr]])=8,telefony[[#This Row],[nr]],"")</f>
        <v>81218024</v>
      </c>
      <c r="V1385" s="22" t="s">
        <v>279</v>
      </c>
      <c r="W1385" s="9">
        <v>0</v>
      </c>
    </row>
    <row r="1386" spans="1:23" x14ac:dyDescent="0.3">
      <c r="A1386" s="9" t="s">
        <v>1195</v>
      </c>
      <c r="B1386" s="1">
        <v>42936</v>
      </c>
      <c r="C1386" s="2">
        <v>0.55306712962962967</v>
      </c>
      <c r="D1386" s="2">
        <v>0.56304398148148149</v>
      </c>
      <c r="E1386">
        <f>DAY(telefony[[#This Row],[data]])</f>
        <v>20</v>
      </c>
      <c r="F1386">
        <f>IF(LEN(telefony[[#This Row],[nr]])=8,1,0)</f>
        <v>0</v>
      </c>
      <c r="G1386">
        <f>IF(LEN(telefony[[#This Row],[nr]])=7,1,0)</f>
        <v>1</v>
      </c>
      <c r="H1386" s="9">
        <f>IF(LEN(telefony[[#This Row],[nr]])&gt;=10,1,0)</f>
        <v>0</v>
      </c>
      <c r="I1386" s="9" t="s">
        <v>585</v>
      </c>
      <c r="J1386">
        <f>COUNTIF(telefony[nr],I1386)</f>
        <v>1</v>
      </c>
      <c r="M1386" t="str">
        <f>IF(LEN(telefony[[#This Row],[nr]])=7,telefony[[#This Row],[nr]],"")</f>
        <v>6552755</v>
      </c>
      <c r="N1386" t="str">
        <f>IF(LEN(telefony[[#This Row],[nr]])=8,telefony[[#This Row],[nr]],"")</f>
        <v/>
      </c>
      <c r="V1386" s="22" t="s">
        <v>413</v>
      </c>
      <c r="W1386" s="9">
        <v>0</v>
      </c>
    </row>
    <row r="1387" spans="1:23" x14ac:dyDescent="0.3">
      <c r="A1387" s="9" t="s">
        <v>1196</v>
      </c>
      <c r="B1387" s="1">
        <v>42936</v>
      </c>
      <c r="C1387" s="2">
        <v>0.55476851851851849</v>
      </c>
      <c r="D1387" s="2">
        <v>0.56596064814814817</v>
      </c>
      <c r="E1387">
        <f>DAY(telefony[[#This Row],[data]])</f>
        <v>20</v>
      </c>
      <c r="F1387">
        <f>IF(LEN(telefony[[#This Row],[nr]])=8,1,0)</f>
        <v>1</v>
      </c>
      <c r="G1387">
        <f>IF(LEN(telefony[[#This Row],[nr]])=7,1,0)</f>
        <v>0</v>
      </c>
      <c r="H1387" s="9">
        <f>IF(LEN(telefony[[#This Row],[nr]])&gt;=10,1,0)</f>
        <v>0</v>
      </c>
      <c r="I1387" s="9" t="s">
        <v>1313</v>
      </c>
      <c r="J1387">
        <f>COUNTIF(telefony[nr],I1387)</f>
        <v>1</v>
      </c>
      <c r="M1387" t="str">
        <f>IF(LEN(telefony[[#This Row],[nr]])=7,telefony[[#This Row],[nr]],"")</f>
        <v/>
      </c>
      <c r="N1387" t="str">
        <f>IF(LEN(telefony[[#This Row],[nr]])=8,telefony[[#This Row],[nr]],"")</f>
        <v>44017210</v>
      </c>
      <c r="V1387" s="22" t="s">
        <v>1769</v>
      </c>
      <c r="W1387" s="9">
        <v>0</v>
      </c>
    </row>
    <row r="1388" spans="1:23" x14ac:dyDescent="0.3">
      <c r="A1388" s="9" t="s">
        <v>527</v>
      </c>
      <c r="B1388" s="1">
        <v>42936</v>
      </c>
      <c r="C1388" s="2">
        <v>0.55827546296296293</v>
      </c>
      <c r="D1388" s="2">
        <v>0.55864583333333329</v>
      </c>
      <c r="E1388">
        <f>DAY(telefony[[#This Row],[data]])</f>
        <v>20</v>
      </c>
      <c r="F1388">
        <f>IF(LEN(telefony[[#This Row],[nr]])=8,1,0)</f>
        <v>0</v>
      </c>
      <c r="G1388">
        <f>IF(LEN(telefony[[#This Row],[nr]])=7,1,0)</f>
        <v>1</v>
      </c>
      <c r="H1388" s="9">
        <f>IF(LEN(telefony[[#This Row],[nr]])&gt;=10,1,0)</f>
        <v>0</v>
      </c>
      <c r="I1388" s="9" t="s">
        <v>1395</v>
      </c>
      <c r="J1388">
        <f>COUNTIF(telefony[nr],I1388)</f>
        <v>1</v>
      </c>
      <c r="M1388" t="str">
        <f>IF(LEN(telefony[[#This Row],[nr]])=7,telefony[[#This Row],[nr]],"")</f>
        <v>8679036</v>
      </c>
      <c r="N1388" t="str">
        <f>IF(LEN(telefony[[#This Row],[nr]])=8,telefony[[#This Row],[nr]],"")</f>
        <v/>
      </c>
      <c r="V1388" s="22" t="s">
        <v>1278</v>
      </c>
      <c r="W1388" s="9">
        <v>0</v>
      </c>
    </row>
    <row r="1389" spans="1:23" x14ac:dyDescent="0.3">
      <c r="A1389" s="9" t="s">
        <v>1197</v>
      </c>
      <c r="B1389" s="1">
        <v>42936</v>
      </c>
      <c r="C1389" s="2">
        <v>0.56180555555555556</v>
      </c>
      <c r="D1389" s="2">
        <v>0.56400462962962961</v>
      </c>
      <c r="E1389">
        <f>DAY(telefony[[#This Row],[data]])</f>
        <v>20</v>
      </c>
      <c r="F1389">
        <f>IF(LEN(telefony[[#This Row],[nr]])=8,1,0)</f>
        <v>1</v>
      </c>
      <c r="G1389">
        <f>IF(LEN(telefony[[#This Row],[nr]])=7,1,0)</f>
        <v>0</v>
      </c>
      <c r="H1389" s="9">
        <f>IF(LEN(telefony[[#This Row],[nr]])&gt;=10,1,0)</f>
        <v>0</v>
      </c>
      <c r="I1389" s="9" t="s">
        <v>1637</v>
      </c>
      <c r="J1389">
        <f>COUNTIF(telefony[nr],I1389)</f>
        <v>1</v>
      </c>
      <c r="M1389" t="str">
        <f>IF(LEN(telefony[[#This Row],[nr]])=7,telefony[[#This Row],[nr]],"")</f>
        <v/>
      </c>
      <c r="N1389" t="str">
        <f>IF(LEN(telefony[[#This Row],[nr]])=8,telefony[[#This Row],[nr]],"")</f>
        <v>64733982</v>
      </c>
      <c r="V1389" s="22" t="s">
        <v>1037</v>
      </c>
      <c r="W1389" s="9">
        <v>0</v>
      </c>
    </row>
    <row r="1390" spans="1:23" x14ac:dyDescent="0.3">
      <c r="A1390" s="9" t="s">
        <v>1198</v>
      </c>
      <c r="B1390" s="1">
        <v>42936</v>
      </c>
      <c r="C1390" s="2">
        <v>0.56320601851851848</v>
      </c>
      <c r="D1390" s="2">
        <v>0.57020833333333332</v>
      </c>
      <c r="E1390">
        <f>DAY(telefony[[#This Row],[data]])</f>
        <v>20</v>
      </c>
      <c r="F1390">
        <f>IF(LEN(telefony[[#This Row],[nr]])=8,1,0)</f>
        <v>0</v>
      </c>
      <c r="G1390">
        <f>IF(LEN(telefony[[#This Row],[nr]])=7,1,0)</f>
        <v>1</v>
      </c>
      <c r="H1390" s="9">
        <f>IF(LEN(telefony[[#This Row],[nr]])&gt;=10,1,0)</f>
        <v>0</v>
      </c>
      <c r="I1390" s="9" t="s">
        <v>1154</v>
      </c>
      <c r="J1390">
        <f>COUNTIF(telefony[nr],I1390)</f>
        <v>1</v>
      </c>
      <c r="M1390" t="str">
        <f>IF(LEN(telefony[[#This Row],[nr]])=7,telefony[[#This Row],[nr]],"")</f>
        <v>2289072</v>
      </c>
      <c r="N1390" t="str">
        <f>IF(LEN(telefony[[#This Row],[nr]])=8,telefony[[#This Row],[nr]],"")</f>
        <v/>
      </c>
      <c r="V1390" s="22" t="s">
        <v>1586</v>
      </c>
      <c r="W1390" s="9">
        <v>0</v>
      </c>
    </row>
    <row r="1391" spans="1:23" x14ac:dyDescent="0.3">
      <c r="A1391" s="9" t="s">
        <v>1199</v>
      </c>
      <c r="B1391" s="1">
        <v>42936</v>
      </c>
      <c r="C1391" s="2">
        <v>0.56537037037037041</v>
      </c>
      <c r="D1391" s="2">
        <v>0.57611111111111113</v>
      </c>
      <c r="E1391">
        <f>DAY(telefony[[#This Row],[data]])</f>
        <v>20</v>
      </c>
      <c r="F1391">
        <f>IF(LEN(telefony[[#This Row],[nr]])=8,1,0)</f>
        <v>1</v>
      </c>
      <c r="G1391">
        <f>IF(LEN(telefony[[#This Row],[nr]])=7,1,0)</f>
        <v>0</v>
      </c>
      <c r="H1391" s="9">
        <f>IF(LEN(telefony[[#This Row],[nr]])&gt;=10,1,0)</f>
        <v>0</v>
      </c>
      <c r="I1391" s="9" t="s">
        <v>602</v>
      </c>
      <c r="J1391">
        <f>COUNTIF(telefony[nr],I1391)</f>
        <v>1</v>
      </c>
      <c r="M1391" t="str">
        <f>IF(LEN(telefony[[#This Row],[nr]])=7,telefony[[#This Row],[nr]],"")</f>
        <v/>
      </c>
      <c r="N1391" t="str">
        <f>IF(LEN(telefony[[#This Row],[nr]])=8,telefony[[#This Row],[nr]],"")</f>
        <v>71730854</v>
      </c>
      <c r="V1391" s="22" t="s">
        <v>775</v>
      </c>
      <c r="W1391" s="9">
        <v>0</v>
      </c>
    </row>
    <row r="1392" spans="1:23" x14ac:dyDescent="0.3">
      <c r="A1392" s="9" t="s">
        <v>1200</v>
      </c>
      <c r="B1392" s="1">
        <v>42936</v>
      </c>
      <c r="C1392" s="2">
        <v>0.57105324074074071</v>
      </c>
      <c r="D1392" s="2">
        <v>0.57465277777777779</v>
      </c>
      <c r="E1392">
        <f>DAY(telefony[[#This Row],[data]])</f>
        <v>20</v>
      </c>
      <c r="F1392">
        <f>IF(LEN(telefony[[#This Row],[nr]])=8,1,0)</f>
        <v>0</v>
      </c>
      <c r="G1392">
        <f>IF(LEN(telefony[[#This Row],[nr]])=7,1,0)</f>
        <v>1</v>
      </c>
      <c r="H1392" s="9">
        <f>IF(LEN(telefony[[#This Row],[nr]])&gt;=10,1,0)</f>
        <v>0</v>
      </c>
      <c r="I1392" s="9" t="s">
        <v>1681</v>
      </c>
      <c r="J1392">
        <f>COUNTIF(telefony[nr],I1392)</f>
        <v>1</v>
      </c>
      <c r="M1392" t="str">
        <f>IF(LEN(telefony[[#This Row],[nr]])=7,telefony[[#This Row],[nr]],"")</f>
        <v>3757504</v>
      </c>
      <c r="N1392" t="str">
        <f>IF(LEN(telefony[[#This Row],[nr]])=8,telefony[[#This Row],[nr]],"")</f>
        <v/>
      </c>
      <c r="V1392" s="22" t="s">
        <v>516</v>
      </c>
      <c r="W1392" s="9">
        <v>0</v>
      </c>
    </row>
    <row r="1393" spans="1:23" x14ac:dyDescent="0.3">
      <c r="A1393" s="9" t="s">
        <v>1201</v>
      </c>
      <c r="B1393" s="1">
        <v>42936</v>
      </c>
      <c r="C1393" s="2">
        <v>0.57517361111111109</v>
      </c>
      <c r="D1393" s="2">
        <v>0.57784722222222218</v>
      </c>
      <c r="E1393">
        <f>DAY(telefony[[#This Row],[data]])</f>
        <v>20</v>
      </c>
      <c r="F1393">
        <f>IF(LEN(telefony[[#This Row],[nr]])=8,1,0)</f>
        <v>0</v>
      </c>
      <c r="G1393">
        <f>IF(LEN(telefony[[#This Row],[nr]])=7,1,0)</f>
        <v>1</v>
      </c>
      <c r="H1393" s="9">
        <f>IF(LEN(telefony[[#This Row],[nr]])&gt;=10,1,0)</f>
        <v>0</v>
      </c>
      <c r="I1393" s="9" t="s">
        <v>1717</v>
      </c>
      <c r="J1393">
        <f>COUNTIF(telefony[nr],I1393)</f>
        <v>1</v>
      </c>
      <c r="M1393" t="str">
        <f>IF(LEN(telefony[[#This Row],[nr]])=7,telefony[[#This Row],[nr]],"")</f>
        <v>8501225</v>
      </c>
      <c r="N1393" t="str">
        <f>IF(LEN(telefony[[#This Row],[nr]])=8,telefony[[#This Row],[nr]],"")</f>
        <v/>
      </c>
      <c r="V1393" s="22" t="s">
        <v>564</v>
      </c>
      <c r="W1393" s="9">
        <v>0</v>
      </c>
    </row>
    <row r="1394" spans="1:23" x14ac:dyDescent="0.3">
      <c r="A1394" s="9" t="s">
        <v>1202</v>
      </c>
      <c r="B1394" s="1">
        <v>42936</v>
      </c>
      <c r="C1394" s="2">
        <v>0.57671296296296293</v>
      </c>
      <c r="D1394" s="2">
        <v>0.58539351851851851</v>
      </c>
      <c r="E1394">
        <f>DAY(telefony[[#This Row],[data]])</f>
        <v>20</v>
      </c>
      <c r="F1394">
        <f>IF(LEN(telefony[[#This Row],[nr]])=8,1,0)</f>
        <v>0</v>
      </c>
      <c r="G1394">
        <f>IF(LEN(telefony[[#This Row],[nr]])=7,1,0)</f>
        <v>1</v>
      </c>
      <c r="H1394" s="9">
        <f>IF(LEN(telefony[[#This Row],[nr]])&gt;=10,1,0)</f>
        <v>0</v>
      </c>
      <c r="I1394" s="9" t="s">
        <v>851</v>
      </c>
      <c r="J1394">
        <f>COUNTIF(telefony[nr],I1394)</f>
        <v>1</v>
      </c>
      <c r="M1394" t="str">
        <f>IF(LEN(telefony[[#This Row],[nr]])=7,telefony[[#This Row],[nr]],"")</f>
        <v>3704193</v>
      </c>
      <c r="N1394" t="str">
        <f>IF(LEN(telefony[[#This Row],[nr]])=8,telefony[[#This Row],[nr]],"")</f>
        <v/>
      </c>
      <c r="V1394" s="22" t="s">
        <v>75</v>
      </c>
      <c r="W1394" s="9">
        <v>0</v>
      </c>
    </row>
    <row r="1395" spans="1:23" x14ac:dyDescent="0.3">
      <c r="A1395" s="9" t="s">
        <v>1203</v>
      </c>
      <c r="B1395" s="1">
        <v>42936</v>
      </c>
      <c r="C1395" s="2">
        <v>0.57781249999999995</v>
      </c>
      <c r="D1395" s="2">
        <v>0.57953703703703707</v>
      </c>
      <c r="E1395">
        <f>DAY(telefony[[#This Row],[data]])</f>
        <v>20</v>
      </c>
      <c r="F1395">
        <f>IF(LEN(telefony[[#This Row],[nr]])=8,1,0)</f>
        <v>0</v>
      </c>
      <c r="G1395">
        <f>IF(LEN(telefony[[#This Row],[nr]])=7,1,0)</f>
        <v>1</v>
      </c>
      <c r="H1395" s="9">
        <f>IF(LEN(telefony[[#This Row],[nr]])&gt;=10,1,0)</f>
        <v>0</v>
      </c>
      <c r="I1395" s="9" t="s">
        <v>316</v>
      </c>
      <c r="J1395">
        <f>COUNTIF(telefony[nr],I1395)</f>
        <v>1</v>
      </c>
      <c r="M1395" t="str">
        <f>IF(LEN(telefony[[#This Row],[nr]])=7,telefony[[#This Row],[nr]],"")</f>
        <v>4577789</v>
      </c>
      <c r="N1395" t="str">
        <f>IF(LEN(telefony[[#This Row],[nr]])=8,telefony[[#This Row],[nr]],"")</f>
        <v/>
      </c>
      <c r="V1395" s="22" t="s">
        <v>1702</v>
      </c>
      <c r="W1395" s="9">
        <v>0</v>
      </c>
    </row>
    <row r="1396" spans="1:23" x14ac:dyDescent="0.3">
      <c r="A1396" s="9" t="s">
        <v>1204</v>
      </c>
      <c r="B1396" s="1">
        <v>42936</v>
      </c>
      <c r="C1396" s="2">
        <v>0.58206018518518521</v>
      </c>
      <c r="D1396" s="2">
        <v>0.59037037037037032</v>
      </c>
      <c r="E1396">
        <f>DAY(telefony[[#This Row],[data]])</f>
        <v>20</v>
      </c>
      <c r="F1396">
        <f>IF(LEN(telefony[[#This Row],[nr]])=8,1,0)</f>
        <v>0</v>
      </c>
      <c r="G1396">
        <f>IF(LEN(telefony[[#This Row],[nr]])=7,1,0)</f>
        <v>1</v>
      </c>
      <c r="H1396" s="9">
        <f>IF(LEN(telefony[[#This Row],[nr]])&gt;=10,1,0)</f>
        <v>0</v>
      </c>
      <c r="I1396" s="9" t="s">
        <v>945</v>
      </c>
      <c r="J1396">
        <f>COUNTIF(telefony[nr],I1396)</f>
        <v>1</v>
      </c>
      <c r="M1396" t="str">
        <f>IF(LEN(telefony[[#This Row],[nr]])=7,telefony[[#This Row],[nr]],"")</f>
        <v>5730350</v>
      </c>
      <c r="N1396" t="str">
        <f>IF(LEN(telefony[[#This Row],[nr]])=8,telefony[[#This Row],[nr]],"")</f>
        <v/>
      </c>
      <c r="V1396" s="22" t="s">
        <v>1178</v>
      </c>
      <c r="W1396" s="9">
        <v>0</v>
      </c>
    </row>
    <row r="1397" spans="1:23" x14ac:dyDescent="0.3">
      <c r="A1397" s="9" t="s">
        <v>1205</v>
      </c>
      <c r="B1397" s="1">
        <v>42936</v>
      </c>
      <c r="C1397" s="2">
        <v>0.58328703703703699</v>
      </c>
      <c r="D1397" s="2">
        <v>0.5920023148148148</v>
      </c>
      <c r="E1397">
        <f>DAY(telefony[[#This Row],[data]])</f>
        <v>20</v>
      </c>
      <c r="F1397">
        <f>IF(LEN(telefony[[#This Row],[nr]])=8,1,0)</f>
        <v>0</v>
      </c>
      <c r="G1397">
        <f>IF(LEN(telefony[[#This Row],[nr]])=7,1,0)</f>
        <v>1</v>
      </c>
      <c r="H1397" s="9">
        <f>IF(LEN(telefony[[#This Row],[nr]])&gt;=10,1,0)</f>
        <v>0</v>
      </c>
      <c r="I1397" s="9" t="s">
        <v>794</v>
      </c>
      <c r="J1397">
        <f>COUNTIF(telefony[nr],I1397)</f>
        <v>1</v>
      </c>
      <c r="M1397" t="str">
        <f>IF(LEN(telefony[[#This Row],[nr]])=7,telefony[[#This Row],[nr]],"")</f>
        <v>8953850</v>
      </c>
      <c r="N1397" t="str">
        <f>IF(LEN(telefony[[#This Row],[nr]])=8,telefony[[#This Row],[nr]],"")</f>
        <v/>
      </c>
      <c r="V1397" s="22" t="s">
        <v>22</v>
      </c>
      <c r="W1397" s="9">
        <v>0</v>
      </c>
    </row>
    <row r="1398" spans="1:23" x14ac:dyDescent="0.3">
      <c r="A1398" s="9" t="s">
        <v>1206</v>
      </c>
      <c r="B1398" s="1">
        <v>42936</v>
      </c>
      <c r="C1398" s="2">
        <v>0.58564814814814814</v>
      </c>
      <c r="D1398" s="2">
        <v>0.58964120370370365</v>
      </c>
      <c r="E1398">
        <f>DAY(telefony[[#This Row],[data]])</f>
        <v>20</v>
      </c>
      <c r="F1398">
        <f>IF(LEN(telefony[[#This Row],[nr]])=8,1,0)</f>
        <v>0</v>
      </c>
      <c r="G1398">
        <f>IF(LEN(telefony[[#This Row],[nr]])=7,1,0)</f>
        <v>1</v>
      </c>
      <c r="H1398" s="9">
        <f>IF(LEN(telefony[[#This Row],[nr]])&gt;=10,1,0)</f>
        <v>0</v>
      </c>
      <c r="I1398" s="9" t="s">
        <v>1519</v>
      </c>
      <c r="J1398">
        <f>COUNTIF(telefony[nr],I1398)</f>
        <v>1</v>
      </c>
      <c r="M1398" t="str">
        <f>IF(LEN(telefony[[#This Row],[nr]])=7,telefony[[#This Row],[nr]],"")</f>
        <v>3109133</v>
      </c>
      <c r="N1398" t="str">
        <f>IF(LEN(telefony[[#This Row],[nr]])=8,telefony[[#This Row],[nr]],"")</f>
        <v/>
      </c>
      <c r="V1398" s="22" t="s">
        <v>988</v>
      </c>
      <c r="W1398" s="9">
        <v>0</v>
      </c>
    </row>
    <row r="1399" spans="1:23" x14ac:dyDescent="0.3">
      <c r="A1399" s="9" t="s">
        <v>1207</v>
      </c>
      <c r="B1399" s="1">
        <v>42936</v>
      </c>
      <c r="C1399" s="2">
        <v>0.59053240740740742</v>
      </c>
      <c r="D1399" s="2">
        <v>0.59318287037037032</v>
      </c>
      <c r="E1399">
        <f>DAY(telefony[[#This Row],[data]])</f>
        <v>20</v>
      </c>
      <c r="F1399">
        <f>IF(LEN(telefony[[#This Row],[nr]])=8,1,0)</f>
        <v>0</v>
      </c>
      <c r="G1399">
        <f>IF(LEN(telefony[[#This Row],[nr]])=7,1,0)</f>
        <v>1</v>
      </c>
      <c r="H1399" s="9">
        <f>IF(LEN(telefony[[#This Row],[nr]])&gt;=10,1,0)</f>
        <v>0</v>
      </c>
      <c r="I1399" s="9" t="s">
        <v>1765</v>
      </c>
      <c r="J1399">
        <f>COUNTIF(telefony[nr],I1399)</f>
        <v>1</v>
      </c>
      <c r="M1399" t="str">
        <f>IF(LEN(telefony[[#This Row],[nr]])=7,telefony[[#This Row],[nr]],"")</f>
        <v>3382699</v>
      </c>
      <c r="N1399" t="str">
        <f>IF(LEN(telefony[[#This Row],[nr]])=8,telefony[[#This Row],[nr]],"")</f>
        <v/>
      </c>
      <c r="V1399" s="22" t="s">
        <v>409</v>
      </c>
      <c r="W1399" s="9">
        <v>0</v>
      </c>
    </row>
    <row r="1400" spans="1:23" x14ac:dyDescent="0.3">
      <c r="A1400" s="9" t="s">
        <v>1208</v>
      </c>
      <c r="B1400" s="1">
        <v>42936</v>
      </c>
      <c r="C1400" s="2">
        <v>0.59621527777777783</v>
      </c>
      <c r="D1400" s="2">
        <v>0.59906250000000005</v>
      </c>
      <c r="E1400">
        <f>DAY(telefony[[#This Row],[data]])</f>
        <v>20</v>
      </c>
      <c r="F1400">
        <f>IF(LEN(telefony[[#This Row],[nr]])=8,1,0)</f>
        <v>0</v>
      </c>
      <c r="G1400">
        <f>IF(LEN(telefony[[#This Row],[nr]])=7,1,0)</f>
        <v>1</v>
      </c>
      <c r="H1400" s="9">
        <f>IF(LEN(telefony[[#This Row],[nr]])&gt;=10,1,0)</f>
        <v>0</v>
      </c>
      <c r="I1400" s="9" t="s">
        <v>966</v>
      </c>
      <c r="J1400">
        <f>COUNTIF(telefony[nr],I1400)</f>
        <v>1</v>
      </c>
      <c r="M1400" t="str">
        <f>IF(LEN(telefony[[#This Row],[nr]])=7,telefony[[#This Row],[nr]],"")</f>
        <v>9132555</v>
      </c>
      <c r="N1400" t="str">
        <f>IF(LEN(telefony[[#This Row],[nr]])=8,telefony[[#This Row],[nr]],"")</f>
        <v/>
      </c>
      <c r="V1400" s="22" t="s">
        <v>700</v>
      </c>
      <c r="W1400" s="9">
        <v>0</v>
      </c>
    </row>
    <row r="1401" spans="1:23" x14ac:dyDescent="0.3">
      <c r="A1401" s="9" t="s">
        <v>1209</v>
      </c>
      <c r="B1401" s="1">
        <v>42936</v>
      </c>
      <c r="C1401" s="2">
        <v>0.59693287037037035</v>
      </c>
      <c r="D1401" s="2">
        <v>0.59743055555555558</v>
      </c>
      <c r="E1401">
        <f>DAY(telefony[[#This Row],[data]])</f>
        <v>20</v>
      </c>
      <c r="F1401">
        <f>IF(LEN(telefony[[#This Row],[nr]])=8,1,0)</f>
        <v>0</v>
      </c>
      <c r="G1401">
        <f>IF(LEN(telefony[[#This Row],[nr]])=7,1,0)</f>
        <v>1</v>
      </c>
      <c r="H1401" s="9">
        <f>IF(LEN(telefony[[#This Row],[nr]])&gt;=10,1,0)</f>
        <v>0</v>
      </c>
      <c r="I1401" s="9" t="s">
        <v>1773</v>
      </c>
      <c r="J1401">
        <f>COUNTIF(telefony[nr],I1401)</f>
        <v>1</v>
      </c>
      <c r="M1401" t="str">
        <f>IF(LEN(telefony[[#This Row],[nr]])=7,telefony[[#This Row],[nr]],"")</f>
        <v>5016981</v>
      </c>
      <c r="N1401" t="str">
        <f>IF(LEN(telefony[[#This Row],[nr]])=8,telefony[[#This Row],[nr]],"")</f>
        <v/>
      </c>
      <c r="V1401" s="22" t="s">
        <v>1464</v>
      </c>
      <c r="W1401" s="9">
        <v>0</v>
      </c>
    </row>
    <row r="1402" spans="1:23" x14ac:dyDescent="0.3">
      <c r="A1402" s="9" t="s">
        <v>1210</v>
      </c>
      <c r="B1402" s="1">
        <v>42936</v>
      </c>
      <c r="C1402" s="2">
        <v>0.59783564814814816</v>
      </c>
      <c r="D1402" s="2">
        <v>0.60715277777777776</v>
      </c>
      <c r="E1402">
        <f>DAY(telefony[[#This Row],[data]])</f>
        <v>20</v>
      </c>
      <c r="F1402">
        <f>IF(LEN(telefony[[#This Row],[nr]])=8,1,0)</f>
        <v>0</v>
      </c>
      <c r="G1402">
        <f>IF(LEN(telefony[[#This Row],[nr]])=7,1,0)</f>
        <v>1</v>
      </c>
      <c r="H1402" s="9">
        <f>IF(LEN(telefony[[#This Row],[nr]])&gt;=10,1,0)</f>
        <v>0</v>
      </c>
      <c r="I1402" s="9" t="s">
        <v>809</v>
      </c>
      <c r="J1402">
        <f>COUNTIF(telefony[nr],I1402)</f>
        <v>1</v>
      </c>
      <c r="M1402" t="str">
        <f>IF(LEN(telefony[[#This Row],[nr]])=7,telefony[[#This Row],[nr]],"")</f>
        <v>1294973</v>
      </c>
      <c r="N1402" t="str">
        <f>IF(LEN(telefony[[#This Row],[nr]])=8,telefony[[#This Row],[nr]],"")</f>
        <v/>
      </c>
      <c r="V1402" s="22" t="s">
        <v>1062</v>
      </c>
      <c r="W1402" s="9">
        <v>0</v>
      </c>
    </row>
    <row r="1403" spans="1:23" x14ac:dyDescent="0.3">
      <c r="A1403" s="9" t="s">
        <v>1211</v>
      </c>
      <c r="B1403" s="1">
        <v>42936</v>
      </c>
      <c r="C1403" s="2">
        <v>0.60048611111111116</v>
      </c>
      <c r="D1403" s="2">
        <v>0.60371527777777778</v>
      </c>
      <c r="E1403">
        <f>DAY(telefony[[#This Row],[data]])</f>
        <v>20</v>
      </c>
      <c r="F1403">
        <f>IF(LEN(telefony[[#This Row],[nr]])=8,1,0)</f>
        <v>0</v>
      </c>
      <c r="G1403">
        <f>IF(LEN(telefony[[#This Row],[nr]])=7,1,0)</f>
        <v>1</v>
      </c>
      <c r="H1403" s="9">
        <f>IF(LEN(telefony[[#This Row],[nr]])&gt;=10,1,0)</f>
        <v>0</v>
      </c>
      <c r="I1403" s="9" t="s">
        <v>1251</v>
      </c>
      <c r="J1403">
        <f>COUNTIF(telefony[nr],I1403)</f>
        <v>1</v>
      </c>
      <c r="M1403" t="str">
        <f>IF(LEN(telefony[[#This Row],[nr]])=7,telefony[[#This Row],[nr]],"")</f>
        <v>7769531</v>
      </c>
      <c r="N1403" t="str">
        <f>IF(LEN(telefony[[#This Row],[nr]])=8,telefony[[#This Row],[nr]],"")</f>
        <v/>
      </c>
      <c r="V1403" s="22" t="s">
        <v>1662</v>
      </c>
      <c r="W1403" s="9">
        <v>0</v>
      </c>
    </row>
    <row r="1404" spans="1:23" x14ac:dyDescent="0.3">
      <c r="A1404" s="9" t="s">
        <v>1212</v>
      </c>
      <c r="B1404" s="1">
        <v>42936</v>
      </c>
      <c r="C1404" s="2">
        <v>0.60251157407407407</v>
      </c>
      <c r="D1404" s="2">
        <v>0.60608796296296297</v>
      </c>
      <c r="E1404">
        <f>DAY(telefony[[#This Row],[data]])</f>
        <v>20</v>
      </c>
      <c r="F1404">
        <f>IF(LEN(telefony[[#This Row],[nr]])=8,1,0)</f>
        <v>0</v>
      </c>
      <c r="G1404">
        <f>IF(LEN(telefony[[#This Row],[nr]])=7,1,0)</f>
        <v>1</v>
      </c>
      <c r="H1404" s="9">
        <f>IF(LEN(telefony[[#This Row],[nr]])&gt;=10,1,0)</f>
        <v>0</v>
      </c>
      <c r="I1404" s="9" t="s">
        <v>1563</v>
      </c>
      <c r="J1404">
        <f>COUNTIF(telefony[nr],I1404)</f>
        <v>1</v>
      </c>
      <c r="M1404" t="str">
        <f>IF(LEN(telefony[[#This Row],[nr]])=7,telefony[[#This Row],[nr]],"")</f>
        <v>1068000</v>
      </c>
      <c r="N1404" t="str">
        <f>IF(LEN(telefony[[#This Row],[nr]])=8,telefony[[#This Row],[nr]],"")</f>
        <v/>
      </c>
      <c r="V1404" s="22" t="s">
        <v>1416</v>
      </c>
      <c r="W1404" s="9">
        <v>0</v>
      </c>
    </row>
    <row r="1405" spans="1:23" x14ac:dyDescent="0.3">
      <c r="A1405" s="9" t="s">
        <v>1063</v>
      </c>
      <c r="B1405" s="1">
        <v>42936</v>
      </c>
      <c r="C1405" s="2">
        <v>0.60277777777777775</v>
      </c>
      <c r="D1405" s="2">
        <v>0.61222222222222222</v>
      </c>
      <c r="E1405">
        <f>DAY(telefony[[#This Row],[data]])</f>
        <v>20</v>
      </c>
      <c r="F1405">
        <f>IF(LEN(telefony[[#This Row],[nr]])=8,1,0)</f>
        <v>0</v>
      </c>
      <c r="G1405">
        <f>IF(LEN(telefony[[#This Row],[nr]])=7,1,0)</f>
        <v>1</v>
      </c>
      <c r="H1405" s="9">
        <f>IF(LEN(telefony[[#This Row],[nr]])&gt;=10,1,0)</f>
        <v>0</v>
      </c>
      <c r="I1405" s="9" t="s">
        <v>1548</v>
      </c>
      <c r="J1405">
        <f>COUNTIF(telefony[nr],I1405)</f>
        <v>1</v>
      </c>
      <c r="M1405" t="str">
        <f>IF(LEN(telefony[[#This Row],[nr]])=7,telefony[[#This Row],[nr]],"")</f>
        <v>1467591</v>
      </c>
      <c r="N1405" t="str">
        <f>IF(LEN(telefony[[#This Row],[nr]])=8,telefony[[#This Row],[nr]],"")</f>
        <v/>
      </c>
      <c r="V1405" s="22" t="s">
        <v>969</v>
      </c>
      <c r="W1405" s="9">
        <v>0</v>
      </c>
    </row>
    <row r="1406" spans="1:23" x14ac:dyDescent="0.3">
      <c r="A1406" s="9" t="s">
        <v>1213</v>
      </c>
      <c r="B1406" s="1">
        <v>42936</v>
      </c>
      <c r="C1406" s="2">
        <v>0.60282407407407412</v>
      </c>
      <c r="D1406" s="2">
        <v>0.61041666666666672</v>
      </c>
      <c r="E1406">
        <f>DAY(telefony[[#This Row],[data]])</f>
        <v>20</v>
      </c>
      <c r="F1406">
        <f>IF(LEN(telefony[[#This Row],[nr]])=8,1,0)</f>
        <v>0</v>
      </c>
      <c r="G1406">
        <f>IF(LEN(telefony[[#This Row],[nr]])=7,1,0)</f>
        <v>1</v>
      </c>
      <c r="H1406" s="9">
        <f>IF(LEN(telefony[[#This Row],[nr]])&gt;=10,1,0)</f>
        <v>0</v>
      </c>
      <c r="I1406" s="9" t="s">
        <v>1771</v>
      </c>
      <c r="J1406">
        <f>COUNTIF(telefony[nr],I1406)</f>
        <v>1</v>
      </c>
      <c r="M1406" t="str">
        <f>IF(LEN(telefony[[#This Row],[nr]])=7,telefony[[#This Row],[nr]],"")</f>
        <v>5980925</v>
      </c>
      <c r="N1406" t="str">
        <f>IF(LEN(telefony[[#This Row],[nr]])=8,telefony[[#This Row],[nr]],"")</f>
        <v/>
      </c>
      <c r="V1406" s="22" t="s">
        <v>327</v>
      </c>
      <c r="W1406" s="9">
        <v>0</v>
      </c>
    </row>
    <row r="1407" spans="1:23" x14ac:dyDescent="0.3">
      <c r="A1407" s="9" t="s">
        <v>1214</v>
      </c>
      <c r="B1407" s="1">
        <v>42936</v>
      </c>
      <c r="C1407" s="2">
        <v>0.60693287037037036</v>
      </c>
      <c r="D1407" s="2">
        <v>0.61001157407407403</v>
      </c>
      <c r="E1407">
        <f>DAY(telefony[[#This Row],[data]])</f>
        <v>20</v>
      </c>
      <c r="F1407">
        <f>IF(LEN(telefony[[#This Row],[nr]])=8,1,0)</f>
        <v>0</v>
      </c>
      <c r="G1407">
        <f>IF(LEN(telefony[[#This Row],[nr]])=7,1,0)</f>
        <v>1</v>
      </c>
      <c r="H1407" s="9">
        <f>IF(LEN(telefony[[#This Row],[nr]])&gt;=10,1,0)</f>
        <v>0</v>
      </c>
      <c r="I1407" s="9" t="s">
        <v>1102</v>
      </c>
      <c r="J1407">
        <f>COUNTIF(telefony[nr],I1407)</f>
        <v>1</v>
      </c>
      <c r="M1407" t="str">
        <f>IF(LEN(telefony[[#This Row],[nr]])=7,telefony[[#This Row],[nr]],"")</f>
        <v>9905075</v>
      </c>
      <c r="N1407" t="str">
        <f>IF(LEN(telefony[[#This Row],[nr]])=8,telefony[[#This Row],[nr]],"")</f>
        <v/>
      </c>
      <c r="V1407" s="22" t="s">
        <v>865</v>
      </c>
      <c r="W1407" s="9">
        <v>0</v>
      </c>
    </row>
    <row r="1408" spans="1:23" x14ac:dyDescent="0.3">
      <c r="A1408" s="9" t="s">
        <v>1215</v>
      </c>
      <c r="B1408" s="1">
        <v>42936</v>
      </c>
      <c r="C1408" s="2">
        <v>0.60990740740740745</v>
      </c>
      <c r="D1408" s="2">
        <v>0.61383101851851851</v>
      </c>
      <c r="E1408">
        <f>DAY(telefony[[#This Row],[data]])</f>
        <v>20</v>
      </c>
      <c r="F1408">
        <f>IF(LEN(telefony[[#This Row],[nr]])=8,1,0)</f>
        <v>0</v>
      </c>
      <c r="G1408">
        <f>IF(LEN(telefony[[#This Row],[nr]])=7,1,0)</f>
        <v>1</v>
      </c>
      <c r="H1408" s="9">
        <f>IF(LEN(telefony[[#This Row],[nr]])&gt;=10,1,0)</f>
        <v>0</v>
      </c>
      <c r="I1408" s="9" t="s">
        <v>1600</v>
      </c>
      <c r="J1408">
        <f>COUNTIF(telefony[nr],I1408)</f>
        <v>1</v>
      </c>
      <c r="M1408" t="str">
        <f>IF(LEN(telefony[[#This Row],[nr]])=7,telefony[[#This Row],[nr]],"")</f>
        <v>1043289</v>
      </c>
      <c r="N1408" t="str">
        <f>IF(LEN(telefony[[#This Row],[nr]])=8,telefony[[#This Row],[nr]],"")</f>
        <v/>
      </c>
      <c r="V1408" s="22" t="s">
        <v>1486</v>
      </c>
      <c r="W1408" s="9">
        <v>0</v>
      </c>
    </row>
    <row r="1409" spans="1:23" x14ac:dyDescent="0.3">
      <c r="A1409" s="9" t="s">
        <v>1216</v>
      </c>
      <c r="B1409" s="1">
        <v>42936</v>
      </c>
      <c r="C1409" s="2">
        <v>0.61320601851851853</v>
      </c>
      <c r="D1409" s="2">
        <v>0.62115740740740744</v>
      </c>
      <c r="E1409">
        <f>DAY(telefony[[#This Row],[data]])</f>
        <v>20</v>
      </c>
      <c r="F1409">
        <f>IF(LEN(telefony[[#This Row],[nr]])=8,1,0)</f>
        <v>0</v>
      </c>
      <c r="G1409">
        <f>IF(LEN(telefony[[#This Row],[nr]])=7,1,0)</f>
        <v>1</v>
      </c>
      <c r="H1409" s="9">
        <f>IF(LEN(telefony[[#This Row],[nr]])&gt;=10,1,0)</f>
        <v>0</v>
      </c>
      <c r="I1409" s="9" t="s">
        <v>339</v>
      </c>
      <c r="J1409">
        <f>COUNTIF(telefony[nr],I1409)</f>
        <v>1</v>
      </c>
      <c r="M1409" t="str">
        <f>IF(LEN(telefony[[#This Row],[nr]])=7,telefony[[#This Row],[nr]],"")</f>
        <v>8252939</v>
      </c>
      <c r="N1409" t="str">
        <f>IF(LEN(telefony[[#This Row],[nr]])=8,telefony[[#This Row],[nr]],"")</f>
        <v/>
      </c>
      <c r="V1409" s="22" t="s">
        <v>650</v>
      </c>
      <c r="W1409" s="9">
        <v>0</v>
      </c>
    </row>
    <row r="1410" spans="1:23" x14ac:dyDescent="0.3">
      <c r="A1410" s="9" t="s">
        <v>1217</v>
      </c>
      <c r="B1410" s="1">
        <v>42936</v>
      </c>
      <c r="C1410" s="2">
        <v>0.61535879629629631</v>
      </c>
      <c r="D1410" s="2">
        <v>0.62503472222222223</v>
      </c>
      <c r="E1410">
        <f>DAY(telefony[[#This Row],[data]])</f>
        <v>20</v>
      </c>
      <c r="F1410">
        <f>IF(LEN(telefony[[#This Row],[nr]])=8,1,0)</f>
        <v>1</v>
      </c>
      <c r="G1410">
        <f>IF(LEN(telefony[[#This Row],[nr]])=7,1,0)</f>
        <v>0</v>
      </c>
      <c r="H1410" s="9">
        <f>IF(LEN(telefony[[#This Row],[nr]])&gt;=10,1,0)</f>
        <v>0</v>
      </c>
      <c r="I1410" s="9" t="s">
        <v>1076</v>
      </c>
      <c r="J1410">
        <f>COUNTIF(telefony[nr],I1410)</f>
        <v>1</v>
      </c>
      <c r="M1410" t="str">
        <f>IF(LEN(telefony[[#This Row],[nr]])=7,telefony[[#This Row],[nr]],"")</f>
        <v/>
      </c>
      <c r="N1410" t="str">
        <f>IF(LEN(telefony[[#This Row],[nr]])=8,telefony[[#This Row],[nr]],"")</f>
        <v>67748426</v>
      </c>
      <c r="V1410" s="22" t="s">
        <v>1692</v>
      </c>
      <c r="W1410" s="9">
        <v>0</v>
      </c>
    </row>
    <row r="1411" spans="1:23" x14ac:dyDescent="0.3">
      <c r="A1411" s="9" t="s">
        <v>1218</v>
      </c>
      <c r="B1411" s="1">
        <v>42936</v>
      </c>
      <c r="C1411" s="2">
        <v>0.61559027777777775</v>
      </c>
      <c r="D1411" s="2">
        <v>0.62532407407407409</v>
      </c>
      <c r="E1411">
        <f>DAY(telefony[[#This Row],[data]])</f>
        <v>20</v>
      </c>
      <c r="F1411">
        <f>IF(LEN(telefony[[#This Row],[nr]])=8,1,0)</f>
        <v>0</v>
      </c>
      <c r="G1411">
        <f>IF(LEN(telefony[[#This Row],[nr]])=7,1,0)</f>
        <v>1</v>
      </c>
      <c r="H1411" s="9">
        <f>IF(LEN(telefony[[#This Row],[nr]])&gt;=10,1,0)</f>
        <v>0</v>
      </c>
      <c r="I1411" s="9" t="s">
        <v>230</v>
      </c>
      <c r="J1411">
        <f>COUNTIF(telefony[nr],I1411)</f>
        <v>1</v>
      </c>
      <c r="M1411" t="str">
        <f>IF(LEN(telefony[[#This Row],[nr]])=7,telefony[[#This Row],[nr]],"")</f>
        <v>4376637</v>
      </c>
      <c r="N1411" t="str">
        <f>IF(LEN(telefony[[#This Row],[nr]])=8,telefony[[#This Row],[nr]],"")</f>
        <v/>
      </c>
      <c r="V1411" s="22" t="s">
        <v>1495</v>
      </c>
      <c r="W1411" s="9">
        <v>0</v>
      </c>
    </row>
    <row r="1412" spans="1:23" x14ac:dyDescent="0.3">
      <c r="A1412" s="9" t="s">
        <v>1219</v>
      </c>
      <c r="B1412" s="1">
        <v>42936</v>
      </c>
      <c r="C1412" s="2">
        <v>0.62078703703703708</v>
      </c>
      <c r="D1412" s="2">
        <v>0.62863425925925931</v>
      </c>
      <c r="E1412">
        <f>DAY(telefony[[#This Row],[data]])</f>
        <v>20</v>
      </c>
      <c r="F1412">
        <f>IF(LEN(telefony[[#This Row],[nr]])=8,1,0)</f>
        <v>0</v>
      </c>
      <c r="G1412">
        <f>IF(LEN(telefony[[#This Row],[nr]])=7,1,0)</f>
        <v>1</v>
      </c>
      <c r="H1412" s="9">
        <f>IF(LEN(telefony[[#This Row],[nr]])&gt;=10,1,0)</f>
        <v>0</v>
      </c>
      <c r="I1412" s="9" t="s">
        <v>1542</v>
      </c>
      <c r="J1412">
        <f>COUNTIF(telefony[nr],I1412)</f>
        <v>1</v>
      </c>
      <c r="M1412" t="str">
        <f>IF(LEN(telefony[[#This Row],[nr]])=7,telefony[[#This Row],[nr]],"")</f>
        <v>6426011</v>
      </c>
      <c r="N1412" t="str">
        <f>IF(LEN(telefony[[#This Row],[nr]])=8,telefony[[#This Row],[nr]],"")</f>
        <v/>
      </c>
      <c r="V1412" s="22" t="s">
        <v>1316</v>
      </c>
      <c r="W1412" s="9">
        <v>0</v>
      </c>
    </row>
    <row r="1413" spans="1:23" x14ac:dyDescent="0.3">
      <c r="A1413" s="9" t="s">
        <v>1220</v>
      </c>
      <c r="B1413" s="1">
        <v>42936</v>
      </c>
      <c r="C1413" s="2">
        <v>0.62524305555555559</v>
      </c>
      <c r="D1413" s="2">
        <v>0.62846064814814817</v>
      </c>
      <c r="E1413">
        <f>DAY(telefony[[#This Row],[data]])</f>
        <v>20</v>
      </c>
      <c r="F1413">
        <f>IF(LEN(telefony[[#This Row],[nr]])=8,1,0)</f>
        <v>0</v>
      </c>
      <c r="G1413">
        <f>IF(LEN(telefony[[#This Row],[nr]])=7,1,0)</f>
        <v>1</v>
      </c>
      <c r="H1413" s="9">
        <f>IF(LEN(telefony[[#This Row],[nr]])&gt;=10,1,0)</f>
        <v>0</v>
      </c>
      <c r="I1413" s="9" t="s">
        <v>1433</v>
      </c>
      <c r="J1413">
        <f>COUNTIF(telefony[nr],I1413)</f>
        <v>1</v>
      </c>
      <c r="M1413" t="str">
        <f>IF(LEN(telefony[[#This Row],[nr]])=7,telefony[[#This Row],[nr]],"")</f>
        <v>9137235</v>
      </c>
      <c r="N1413" t="str">
        <f>IF(LEN(telefony[[#This Row],[nr]])=8,telefony[[#This Row],[nr]],"")</f>
        <v/>
      </c>
      <c r="V1413" s="22" t="s">
        <v>1036</v>
      </c>
      <c r="W1413" s="9">
        <v>0</v>
      </c>
    </row>
    <row r="1414" spans="1:23" x14ac:dyDescent="0.3">
      <c r="A1414" s="9" t="s">
        <v>927</v>
      </c>
      <c r="B1414" s="1">
        <v>42937</v>
      </c>
      <c r="C1414" s="2">
        <v>0.33421296296296299</v>
      </c>
      <c r="D1414" s="2">
        <v>0.33674768518518516</v>
      </c>
      <c r="E1414">
        <f>DAY(telefony[[#This Row],[data]])</f>
        <v>21</v>
      </c>
      <c r="F1414">
        <f>IF(LEN(telefony[[#This Row],[nr]])=8,1,0)</f>
        <v>0</v>
      </c>
      <c r="G1414">
        <f>IF(LEN(telefony[[#This Row],[nr]])=7,1,0)</f>
        <v>1</v>
      </c>
      <c r="H1414" s="9">
        <f>IF(LEN(telefony[[#This Row],[nr]])&gt;=10,1,0)</f>
        <v>0</v>
      </c>
      <c r="I1414" s="9" t="s">
        <v>440</v>
      </c>
      <c r="J1414">
        <f>COUNTIF(telefony[nr],I1414)</f>
        <v>1</v>
      </c>
      <c r="M1414" t="str">
        <f>IF(LEN(telefony[[#This Row],[nr]])=7,telefony[[#This Row],[nr]],"")</f>
        <v>6735390</v>
      </c>
      <c r="N1414" t="str">
        <f>IF(LEN(telefony[[#This Row],[nr]])=8,telefony[[#This Row],[nr]],"")</f>
        <v/>
      </c>
      <c r="V1414" s="22" t="s">
        <v>175</v>
      </c>
      <c r="W1414" s="9">
        <v>0</v>
      </c>
    </row>
    <row r="1415" spans="1:23" x14ac:dyDescent="0.3">
      <c r="A1415" s="9" t="s">
        <v>1221</v>
      </c>
      <c r="B1415" s="1">
        <v>42937</v>
      </c>
      <c r="C1415" s="2">
        <v>0.33513888888888888</v>
      </c>
      <c r="D1415" s="2">
        <v>0.33787037037037038</v>
      </c>
      <c r="E1415">
        <f>DAY(telefony[[#This Row],[data]])</f>
        <v>21</v>
      </c>
      <c r="F1415">
        <f>IF(LEN(telefony[[#This Row],[nr]])=8,1,0)</f>
        <v>0</v>
      </c>
      <c r="G1415">
        <f>IF(LEN(telefony[[#This Row],[nr]])=7,1,0)</f>
        <v>1</v>
      </c>
      <c r="H1415" s="9">
        <f>IF(LEN(telefony[[#This Row],[nr]])&gt;=10,1,0)</f>
        <v>0</v>
      </c>
      <c r="I1415" s="9" t="s">
        <v>611</v>
      </c>
      <c r="J1415">
        <f>COUNTIF(telefony[nr],I1415)</f>
        <v>1</v>
      </c>
      <c r="M1415" t="str">
        <f>IF(LEN(telefony[[#This Row],[nr]])=7,telefony[[#This Row],[nr]],"")</f>
        <v>7151490</v>
      </c>
      <c r="N1415" t="str">
        <f>IF(LEN(telefony[[#This Row],[nr]])=8,telefony[[#This Row],[nr]],"")</f>
        <v/>
      </c>
      <c r="V1415" s="22" t="s">
        <v>418</v>
      </c>
      <c r="W1415" s="9">
        <v>0</v>
      </c>
    </row>
    <row r="1416" spans="1:23" x14ac:dyDescent="0.3">
      <c r="A1416" s="9" t="s">
        <v>1222</v>
      </c>
      <c r="B1416" s="1">
        <v>42937</v>
      </c>
      <c r="C1416" s="2">
        <v>0.33642361111111113</v>
      </c>
      <c r="D1416" s="2">
        <v>0.33778935185185183</v>
      </c>
      <c r="E1416">
        <f>DAY(telefony[[#This Row],[data]])</f>
        <v>21</v>
      </c>
      <c r="F1416">
        <f>IF(LEN(telefony[[#This Row],[nr]])=8,1,0)</f>
        <v>0</v>
      </c>
      <c r="G1416">
        <f>IF(LEN(telefony[[#This Row],[nr]])=7,1,0)</f>
        <v>1</v>
      </c>
      <c r="H1416" s="9">
        <f>IF(LEN(telefony[[#This Row],[nr]])&gt;=10,1,0)</f>
        <v>0</v>
      </c>
      <c r="I1416" s="9" t="s">
        <v>1485</v>
      </c>
      <c r="J1416">
        <f>COUNTIF(telefony[nr],I1416)</f>
        <v>1</v>
      </c>
      <c r="M1416" t="str">
        <f>IF(LEN(telefony[[#This Row],[nr]])=7,telefony[[#This Row],[nr]],"")</f>
        <v>5138547</v>
      </c>
      <c r="N1416" t="str">
        <f>IF(LEN(telefony[[#This Row],[nr]])=8,telefony[[#This Row],[nr]],"")</f>
        <v/>
      </c>
      <c r="V1416" s="22" t="s">
        <v>1626</v>
      </c>
      <c r="W1416" s="9">
        <v>0</v>
      </c>
    </row>
    <row r="1417" spans="1:23" x14ac:dyDescent="0.3">
      <c r="A1417" s="9" t="s">
        <v>1223</v>
      </c>
      <c r="B1417" s="1">
        <v>42937</v>
      </c>
      <c r="C1417" s="2">
        <v>0.34157407407407409</v>
      </c>
      <c r="D1417" s="2">
        <v>0.34684027777777776</v>
      </c>
      <c r="E1417">
        <f>DAY(telefony[[#This Row],[data]])</f>
        <v>21</v>
      </c>
      <c r="F1417">
        <f>IF(LEN(telefony[[#This Row],[nr]])=8,1,0)</f>
        <v>1</v>
      </c>
      <c r="G1417">
        <f>IF(LEN(telefony[[#This Row],[nr]])=7,1,0)</f>
        <v>0</v>
      </c>
      <c r="H1417" s="9">
        <f>IF(LEN(telefony[[#This Row],[nr]])&gt;=10,1,0)</f>
        <v>0</v>
      </c>
      <c r="I1417" s="9" t="s">
        <v>1023</v>
      </c>
      <c r="J1417">
        <f>COUNTIF(telefony[nr],I1417)</f>
        <v>1</v>
      </c>
      <c r="M1417" t="str">
        <f>IF(LEN(telefony[[#This Row],[nr]])=7,telefony[[#This Row],[nr]],"")</f>
        <v/>
      </c>
      <c r="N1417" t="str">
        <f>IF(LEN(telefony[[#This Row],[nr]])=8,telefony[[#This Row],[nr]],"")</f>
        <v>79212542</v>
      </c>
      <c r="V1417" s="22" t="s">
        <v>1403</v>
      </c>
      <c r="W1417" s="9">
        <v>0</v>
      </c>
    </row>
    <row r="1418" spans="1:23" x14ac:dyDescent="0.3">
      <c r="A1418" s="9" t="s">
        <v>1224</v>
      </c>
      <c r="B1418" s="1">
        <v>42937</v>
      </c>
      <c r="C1418" s="2">
        <v>0.34197916666666667</v>
      </c>
      <c r="D1418" s="2">
        <v>0.3460300925925926</v>
      </c>
      <c r="E1418">
        <f>DAY(telefony[[#This Row],[data]])</f>
        <v>21</v>
      </c>
      <c r="F1418">
        <f>IF(LEN(telefony[[#This Row],[nr]])=8,1,0)</f>
        <v>0</v>
      </c>
      <c r="G1418">
        <f>IF(LEN(telefony[[#This Row],[nr]])=7,1,0)</f>
        <v>1</v>
      </c>
      <c r="H1418" s="9">
        <f>IF(LEN(telefony[[#This Row],[nr]])&gt;=10,1,0)</f>
        <v>0</v>
      </c>
      <c r="I1418" s="9" t="s">
        <v>824</v>
      </c>
      <c r="J1418">
        <f>COUNTIF(telefony[nr],I1418)</f>
        <v>1</v>
      </c>
      <c r="M1418" t="str">
        <f>IF(LEN(telefony[[#This Row],[nr]])=7,telefony[[#This Row],[nr]],"")</f>
        <v>1507196</v>
      </c>
      <c r="N1418" t="str">
        <f>IF(LEN(telefony[[#This Row],[nr]])=8,telefony[[#This Row],[nr]],"")</f>
        <v/>
      </c>
      <c r="V1418" s="22" t="s">
        <v>1223</v>
      </c>
      <c r="W1418" s="9">
        <v>0</v>
      </c>
    </row>
    <row r="1419" spans="1:23" x14ac:dyDescent="0.3">
      <c r="A1419" s="9" t="s">
        <v>1225</v>
      </c>
      <c r="B1419" s="1">
        <v>42937</v>
      </c>
      <c r="C1419" s="2">
        <v>0.34567129629629628</v>
      </c>
      <c r="D1419" s="2">
        <v>0.34745370370370371</v>
      </c>
      <c r="E1419">
        <f>DAY(telefony[[#This Row],[data]])</f>
        <v>21</v>
      </c>
      <c r="F1419">
        <f>IF(LEN(telefony[[#This Row],[nr]])=8,1,0)</f>
        <v>0</v>
      </c>
      <c r="G1419">
        <f>IF(LEN(telefony[[#This Row],[nr]])=7,1,0)</f>
        <v>1</v>
      </c>
      <c r="H1419" s="9">
        <f>IF(LEN(telefony[[#This Row],[nr]])&gt;=10,1,0)</f>
        <v>0</v>
      </c>
      <c r="I1419" s="9" t="s">
        <v>734</v>
      </c>
      <c r="J1419">
        <f>COUNTIF(telefony[nr],I1419)</f>
        <v>1</v>
      </c>
      <c r="M1419" t="str">
        <f>IF(LEN(telefony[[#This Row],[nr]])=7,telefony[[#This Row],[nr]],"")</f>
        <v>8362094</v>
      </c>
      <c r="N1419" t="str">
        <f>IF(LEN(telefony[[#This Row],[nr]])=8,telefony[[#This Row],[nr]],"")</f>
        <v/>
      </c>
      <c r="V1419" s="22" t="s">
        <v>759</v>
      </c>
      <c r="W1419" s="9">
        <v>0</v>
      </c>
    </row>
    <row r="1420" spans="1:23" x14ac:dyDescent="0.3">
      <c r="A1420" s="9" t="s">
        <v>1226</v>
      </c>
      <c r="B1420" s="1">
        <v>42937</v>
      </c>
      <c r="C1420" s="2">
        <v>0.34690972222222222</v>
      </c>
      <c r="D1420" s="2">
        <v>0.35206018518518517</v>
      </c>
      <c r="E1420">
        <f>DAY(telefony[[#This Row],[data]])</f>
        <v>21</v>
      </c>
      <c r="F1420">
        <f>IF(LEN(telefony[[#This Row],[nr]])=8,1,0)</f>
        <v>0</v>
      </c>
      <c r="G1420">
        <f>IF(LEN(telefony[[#This Row],[nr]])=7,1,0)</f>
        <v>1</v>
      </c>
      <c r="H1420" s="9">
        <f>IF(LEN(telefony[[#This Row],[nr]])&gt;=10,1,0)</f>
        <v>0</v>
      </c>
      <c r="I1420" s="9" t="s">
        <v>1104</v>
      </c>
      <c r="J1420">
        <f>COUNTIF(telefony[nr],I1420)</f>
        <v>1</v>
      </c>
      <c r="M1420" t="str">
        <f>IF(LEN(telefony[[#This Row],[nr]])=7,telefony[[#This Row],[nr]],"")</f>
        <v>5379981</v>
      </c>
      <c r="N1420" t="str">
        <f>IF(LEN(telefony[[#This Row],[nr]])=8,telefony[[#This Row],[nr]],"")</f>
        <v/>
      </c>
      <c r="V1420" s="22" t="s">
        <v>668</v>
      </c>
      <c r="W1420" s="9">
        <v>0</v>
      </c>
    </row>
    <row r="1421" spans="1:23" x14ac:dyDescent="0.3">
      <c r="A1421" s="9" t="s">
        <v>1227</v>
      </c>
      <c r="B1421" s="1">
        <v>42937</v>
      </c>
      <c r="C1421" s="2">
        <v>0.34745370370370371</v>
      </c>
      <c r="D1421" s="2">
        <v>0.3526273148148148</v>
      </c>
      <c r="E1421">
        <f>DAY(telefony[[#This Row],[data]])</f>
        <v>21</v>
      </c>
      <c r="F1421">
        <f>IF(LEN(telefony[[#This Row],[nr]])=8,1,0)</f>
        <v>0</v>
      </c>
      <c r="G1421">
        <f>IF(LEN(telefony[[#This Row],[nr]])=7,1,0)</f>
        <v>1</v>
      </c>
      <c r="H1421" s="9">
        <f>IF(LEN(telefony[[#This Row],[nr]])&gt;=10,1,0)</f>
        <v>0</v>
      </c>
      <c r="I1421" s="9" t="s">
        <v>382</v>
      </c>
      <c r="J1421">
        <f>COUNTIF(telefony[nr],I1421)</f>
        <v>1</v>
      </c>
      <c r="M1421" t="str">
        <f>IF(LEN(telefony[[#This Row],[nr]])=7,telefony[[#This Row],[nr]],"")</f>
        <v>4960672</v>
      </c>
      <c r="N1421" t="str">
        <f>IF(LEN(telefony[[#This Row],[nr]])=8,telefony[[#This Row],[nr]],"")</f>
        <v/>
      </c>
      <c r="V1421" s="22" t="s">
        <v>42</v>
      </c>
      <c r="W1421" s="9">
        <v>0</v>
      </c>
    </row>
    <row r="1422" spans="1:23" x14ac:dyDescent="0.3">
      <c r="A1422" s="9" t="s">
        <v>1228</v>
      </c>
      <c r="B1422" s="1">
        <v>42937</v>
      </c>
      <c r="C1422" s="2">
        <v>0.34961805555555553</v>
      </c>
      <c r="D1422" s="2">
        <v>0.3535300925925926</v>
      </c>
      <c r="E1422">
        <f>DAY(telefony[[#This Row],[data]])</f>
        <v>21</v>
      </c>
      <c r="F1422">
        <f>IF(LEN(telefony[[#This Row],[nr]])=8,1,0)</f>
        <v>0</v>
      </c>
      <c r="G1422">
        <f>IF(LEN(telefony[[#This Row],[nr]])=7,1,0)</f>
        <v>1</v>
      </c>
      <c r="H1422" s="9">
        <f>IF(LEN(telefony[[#This Row],[nr]])&gt;=10,1,0)</f>
        <v>0</v>
      </c>
      <c r="I1422" s="9" t="s">
        <v>1747</v>
      </c>
      <c r="J1422">
        <f>COUNTIF(telefony[nr],I1422)</f>
        <v>1</v>
      </c>
      <c r="M1422" t="str">
        <f>IF(LEN(telefony[[#This Row],[nr]])=7,telefony[[#This Row],[nr]],"")</f>
        <v>9052582</v>
      </c>
      <c r="N1422" t="str">
        <f>IF(LEN(telefony[[#This Row],[nr]])=8,telefony[[#This Row],[nr]],"")</f>
        <v/>
      </c>
      <c r="V1422" s="22" t="s">
        <v>1404</v>
      </c>
      <c r="W1422" s="9">
        <v>0</v>
      </c>
    </row>
    <row r="1423" spans="1:23" x14ac:dyDescent="0.3">
      <c r="A1423" s="9" t="s">
        <v>1229</v>
      </c>
      <c r="B1423" s="1">
        <v>42937</v>
      </c>
      <c r="C1423" s="2">
        <v>0.35003472222222221</v>
      </c>
      <c r="D1423" s="2">
        <v>0.35540509259259262</v>
      </c>
      <c r="E1423">
        <f>DAY(telefony[[#This Row],[data]])</f>
        <v>21</v>
      </c>
      <c r="F1423">
        <f>IF(LEN(telefony[[#This Row],[nr]])=8,1,0)</f>
        <v>0</v>
      </c>
      <c r="G1423">
        <f>IF(LEN(telefony[[#This Row],[nr]])=7,1,0)</f>
        <v>1</v>
      </c>
      <c r="H1423" s="9">
        <f>IF(LEN(telefony[[#This Row],[nr]])&gt;=10,1,0)</f>
        <v>0</v>
      </c>
      <c r="I1423" s="9" t="s">
        <v>1669</v>
      </c>
      <c r="J1423">
        <f>COUNTIF(telefony[nr],I1423)</f>
        <v>1</v>
      </c>
      <c r="M1423" t="str">
        <f>IF(LEN(telefony[[#This Row],[nr]])=7,telefony[[#This Row],[nr]],"")</f>
        <v>2054346</v>
      </c>
      <c r="N1423" t="str">
        <f>IF(LEN(telefony[[#This Row],[nr]])=8,telefony[[#This Row],[nr]],"")</f>
        <v/>
      </c>
      <c r="V1423" s="22" t="s">
        <v>1817</v>
      </c>
      <c r="W1423" s="9">
        <v>0</v>
      </c>
    </row>
    <row r="1424" spans="1:23" x14ac:dyDescent="0.3">
      <c r="A1424" s="9" t="s">
        <v>1230</v>
      </c>
      <c r="B1424" s="1">
        <v>42937</v>
      </c>
      <c r="C1424" s="2">
        <v>0.3515625</v>
      </c>
      <c r="D1424" s="2">
        <v>0.35299768518518521</v>
      </c>
      <c r="E1424">
        <f>DAY(telefony[[#This Row],[data]])</f>
        <v>21</v>
      </c>
      <c r="F1424">
        <f>IF(LEN(telefony[[#This Row],[nr]])=8,1,0)</f>
        <v>0</v>
      </c>
      <c r="G1424">
        <f>IF(LEN(telefony[[#This Row],[nr]])=7,1,0)</f>
        <v>1</v>
      </c>
      <c r="H1424" s="9">
        <f>IF(LEN(telefony[[#This Row],[nr]])&gt;=10,1,0)</f>
        <v>0</v>
      </c>
      <c r="I1424" s="9" t="s">
        <v>1106</v>
      </c>
      <c r="J1424">
        <f>COUNTIF(telefony[nr],I1424)</f>
        <v>1</v>
      </c>
      <c r="M1424" t="str">
        <f>IF(LEN(telefony[[#This Row],[nr]])=7,telefony[[#This Row],[nr]],"")</f>
        <v>6070136</v>
      </c>
      <c r="N1424" t="str">
        <f>IF(LEN(telefony[[#This Row],[nr]])=8,telefony[[#This Row],[nr]],"")</f>
        <v/>
      </c>
      <c r="V1424" s="22" t="s">
        <v>1142</v>
      </c>
      <c r="W1424" s="9">
        <v>0</v>
      </c>
    </row>
    <row r="1425" spans="1:23" x14ac:dyDescent="0.3">
      <c r="A1425" s="9" t="s">
        <v>1145</v>
      </c>
      <c r="B1425" s="1">
        <v>42937</v>
      </c>
      <c r="C1425" s="2">
        <v>0.35401620370370368</v>
      </c>
      <c r="D1425" s="2">
        <v>0.35944444444444446</v>
      </c>
      <c r="E1425">
        <f>DAY(telefony[[#This Row],[data]])</f>
        <v>21</v>
      </c>
      <c r="F1425">
        <f>IF(LEN(telefony[[#This Row],[nr]])=8,1,0)</f>
        <v>0</v>
      </c>
      <c r="G1425">
        <f>IF(LEN(telefony[[#This Row],[nr]])=7,1,0)</f>
        <v>1</v>
      </c>
      <c r="H1425" s="9">
        <f>IF(LEN(telefony[[#This Row],[nr]])&gt;=10,1,0)</f>
        <v>0</v>
      </c>
      <c r="I1425" s="9" t="s">
        <v>660</v>
      </c>
      <c r="J1425">
        <f>COUNTIF(telefony[nr],I1425)</f>
        <v>1</v>
      </c>
      <c r="M1425" t="str">
        <f>IF(LEN(telefony[[#This Row],[nr]])=7,telefony[[#This Row],[nr]],"")</f>
        <v>3086185</v>
      </c>
      <c r="N1425" t="str">
        <f>IF(LEN(telefony[[#This Row],[nr]])=8,telefony[[#This Row],[nr]],"")</f>
        <v/>
      </c>
      <c r="V1425" s="22" t="s">
        <v>201</v>
      </c>
      <c r="W1425" s="9">
        <v>0</v>
      </c>
    </row>
    <row r="1426" spans="1:23" x14ac:dyDescent="0.3">
      <c r="A1426" s="9" t="s">
        <v>1231</v>
      </c>
      <c r="B1426" s="1">
        <v>42937</v>
      </c>
      <c r="C1426" s="2">
        <v>0.35912037037037037</v>
      </c>
      <c r="D1426" s="2">
        <v>0.36318287037037039</v>
      </c>
      <c r="E1426">
        <f>DAY(telefony[[#This Row],[data]])</f>
        <v>21</v>
      </c>
      <c r="F1426">
        <f>IF(LEN(telefony[[#This Row],[nr]])=8,1,0)</f>
        <v>0</v>
      </c>
      <c r="G1426">
        <f>IF(LEN(telefony[[#This Row],[nr]])=7,1,0)</f>
        <v>1</v>
      </c>
      <c r="H1426" s="9">
        <f>IF(LEN(telefony[[#This Row],[nr]])&gt;=10,1,0)</f>
        <v>0</v>
      </c>
      <c r="I1426" s="9" t="s">
        <v>1004</v>
      </c>
      <c r="J1426">
        <f>COUNTIF(telefony[nr],I1426)</f>
        <v>1</v>
      </c>
      <c r="M1426" t="str">
        <f>IF(LEN(telefony[[#This Row],[nr]])=7,telefony[[#This Row],[nr]],"")</f>
        <v>6949463</v>
      </c>
      <c r="N1426" t="str">
        <f>IF(LEN(telefony[[#This Row],[nr]])=8,telefony[[#This Row],[nr]],"")</f>
        <v/>
      </c>
      <c r="V1426" s="22" t="s">
        <v>1490</v>
      </c>
      <c r="W1426" s="9">
        <v>0</v>
      </c>
    </row>
    <row r="1427" spans="1:23" x14ac:dyDescent="0.3">
      <c r="A1427" s="9" t="s">
        <v>1232</v>
      </c>
      <c r="B1427" s="1">
        <v>42937</v>
      </c>
      <c r="C1427" s="2">
        <v>0.36155092592592591</v>
      </c>
      <c r="D1427" s="2">
        <v>0.36355324074074075</v>
      </c>
      <c r="E1427">
        <f>DAY(telefony[[#This Row],[data]])</f>
        <v>21</v>
      </c>
      <c r="F1427">
        <f>IF(LEN(telefony[[#This Row],[nr]])=8,1,0)</f>
        <v>0</v>
      </c>
      <c r="G1427">
        <f>IF(LEN(telefony[[#This Row],[nr]])=7,1,0)</f>
        <v>1</v>
      </c>
      <c r="H1427" s="9">
        <f>IF(LEN(telefony[[#This Row],[nr]])&gt;=10,1,0)</f>
        <v>0</v>
      </c>
      <c r="I1427" s="9" t="s">
        <v>1137</v>
      </c>
      <c r="J1427">
        <f>COUNTIF(telefony[nr],I1427)</f>
        <v>1</v>
      </c>
      <c r="M1427" t="str">
        <f>IF(LEN(telefony[[#This Row],[nr]])=7,telefony[[#This Row],[nr]],"")</f>
        <v>1626862</v>
      </c>
      <c r="N1427" t="str">
        <f>IF(LEN(telefony[[#This Row],[nr]])=8,telefony[[#This Row],[nr]],"")</f>
        <v/>
      </c>
      <c r="V1427" s="22" t="s">
        <v>1820</v>
      </c>
      <c r="W1427" s="9">
        <v>0</v>
      </c>
    </row>
    <row r="1428" spans="1:23" x14ac:dyDescent="0.3">
      <c r="A1428" s="9" t="s">
        <v>1233</v>
      </c>
      <c r="B1428" s="1">
        <v>42937</v>
      </c>
      <c r="C1428" s="2">
        <v>0.36631944444444442</v>
      </c>
      <c r="D1428" s="2">
        <v>0.37376157407407407</v>
      </c>
      <c r="E1428">
        <f>DAY(telefony[[#This Row],[data]])</f>
        <v>21</v>
      </c>
      <c r="F1428">
        <f>IF(LEN(telefony[[#This Row],[nr]])=8,1,0)</f>
        <v>1</v>
      </c>
      <c r="G1428">
        <f>IF(LEN(telefony[[#This Row],[nr]])=7,1,0)</f>
        <v>0</v>
      </c>
      <c r="H1428" s="9">
        <f>IF(LEN(telefony[[#This Row],[nr]])&gt;=10,1,0)</f>
        <v>0</v>
      </c>
      <c r="I1428" s="9" t="s">
        <v>967</v>
      </c>
      <c r="J1428">
        <f>COUNTIF(telefony[nr],I1428)</f>
        <v>1</v>
      </c>
      <c r="M1428" t="str">
        <f>IF(LEN(telefony[[#This Row],[nr]])=7,telefony[[#This Row],[nr]],"")</f>
        <v/>
      </c>
      <c r="N1428" t="str">
        <f>IF(LEN(telefony[[#This Row],[nr]])=8,telefony[[#This Row],[nr]],"")</f>
        <v>99905503</v>
      </c>
      <c r="V1428" s="22" t="s">
        <v>352</v>
      </c>
      <c r="W1428" s="9">
        <v>0</v>
      </c>
    </row>
    <row r="1429" spans="1:23" x14ac:dyDescent="0.3">
      <c r="A1429" s="9" t="s">
        <v>1234</v>
      </c>
      <c r="B1429" s="1">
        <v>42937</v>
      </c>
      <c r="C1429" s="2">
        <v>0.37133101851851852</v>
      </c>
      <c r="D1429" s="2">
        <v>0.38075231481481481</v>
      </c>
      <c r="E1429">
        <f>DAY(telefony[[#This Row],[data]])</f>
        <v>21</v>
      </c>
      <c r="F1429">
        <f>IF(LEN(telefony[[#This Row],[nr]])=8,1,0)</f>
        <v>0</v>
      </c>
      <c r="G1429">
        <f>IF(LEN(telefony[[#This Row],[nr]])=7,1,0)</f>
        <v>1</v>
      </c>
      <c r="H1429" s="9">
        <f>IF(LEN(telefony[[#This Row],[nr]])&gt;=10,1,0)</f>
        <v>0</v>
      </c>
      <c r="I1429" s="9" t="s">
        <v>925</v>
      </c>
      <c r="J1429">
        <f>COUNTIF(telefony[nr],I1429)</f>
        <v>1</v>
      </c>
      <c r="M1429" t="str">
        <f>IF(LEN(telefony[[#This Row],[nr]])=7,telefony[[#This Row],[nr]],"")</f>
        <v>2753778</v>
      </c>
      <c r="N1429" t="str">
        <f>IF(LEN(telefony[[#This Row],[nr]])=8,telefony[[#This Row],[nr]],"")</f>
        <v/>
      </c>
      <c r="V1429" s="22" t="s">
        <v>704</v>
      </c>
      <c r="W1429" s="9">
        <v>0</v>
      </c>
    </row>
    <row r="1430" spans="1:23" x14ac:dyDescent="0.3">
      <c r="A1430" s="9" t="s">
        <v>1235</v>
      </c>
      <c r="B1430" s="1">
        <v>42937</v>
      </c>
      <c r="C1430" s="2">
        <v>0.37569444444444444</v>
      </c>
      <c r="D1430" s="2">
        <v>0.38611111111111113</v>
      </c>
      <c r="E1430">
        <f>DAY(telefony[[#This Row],[data]])</f>
        <v>21</v>
      </c>
      <c r="F1430">
        <f>IF(LEN(telefony[[#This Row],[nr]])=8,1,0)</f>
        <v>0</v>
      </c>
      <c r="G1430">
        <f>IF(LEN(telefony[[#This Row],[nr]])=7,1,0)</f>
        <v>1</v>
      </c>
      <c r="H1430" s="9">
        <f>IF(LEN(telefony[[#This Row],[nr]])&gt;=10,1,0)</f>
        <v>0</v>
      </c>
      <c r="I1430" s="9" t="s">
        <v>1409</v>
      </c>
      <c r="J1430">
        <f>COUNTIF(telefony[nr],I1430)</f>
        <v>1</v>
      </c>
      <c r="M1430" t="str">
        <f>IF(LEN(telefony[[#This Row],[nr]])=7,telefony[[#This Row],[nr]],"")</f>
        <v>3508755</v>
      </c>
      <c r="N1430" t="str">
        <f>IF(LEN(telefony[[#This Row],[nr]])=8,telefony[[#This Row],[nr]],"")</f>
        <v/>
      </c>
      <c r="V1430" s="22" t="s">
        <v>1502</v>
      </c>
      <c r="W1430" s="9">
        <v>0</v>
      </c>
    </row>
    <row r="1431" spans="1:23" x14ac:dyDescent="0.3">
      <c r="A1431" s="9" t="s">
        <v>72</v>
      </c>
      <c r="B1431" s="1">
        <v>42937</v>
      </c>
      <c r="C1431" s="2">
        <v>0.37891203703703702</v>
      </c>
      <c r="D1431" s="2">
        <v>0.38443287037037038</v>
      </c>
      <c r="E1431">
        <f>DAY(telefony[[#This Row],[data]])</f>
        <v>21</v>
      </c>
      <c r="F1431">
        <f>IF(LEN(telefony[[#This Row],[nr]])=8,1,0)</f>
        <v>1</v>
      </c>
      <c r="G1431">
        <f>IF(LEN(telefony[[#This Row],[nr]])=7,1,0)</f>
        <v>0</v>
      </c>
      <c r="H1431" s="9">
        <f>IF(LEN(telefony[[#This Row],[nr]])&gt;=10,1,0)</f>
        <v>0</v>
      </c>
      <c r="I1431" s="9" t="s">
        <v>378</v>
      </c>
      <c r="J1431">
        <f>COUNTIF(telefony[nr],I1431)</f>
        <v>1</v>
      </c>
      <c r="M1431" t="str">
        <f>IF(LEN(telefony[[#This Row],[nr]])=7,telefony[[#This Row],[nr]],"")</f>
        <v/>
      </c>
      <c r="N1431" t="str">
        <f>IF(LEN(telefony[[#This Row],[nr]])=8,telefony[[#This Row],[nr]],"")</f>
        <v>14783929</v>
      </c>
      <c r="V1431" s="22" t="s">
        <v>955</v>
      </c>
      <c r="W1431" s="9">
        <v>0</v>
      </c>
    </row>
    <row r="1432" spans="1:23" x14ac:dyDescent="0.3">
      <c r="A1432" s="9" t="s">
        <v>1236</v>
      </c>
      <c r="B1432" s="1">
        <v>42937</v>
      </c>
      <c r="C1432" s="2">
        <v>0.38086805555555553</v>
      </c>
      <c r="D1432" s="2">
        <v>0.38918981481481479</v>
      </c>
      <c r="E1432">
        <f>DAY(telefony[[#This Row],[data]])</f>
        <v>21</v>
      </c>
      <c r="F1432">
        <f>IF(LEN(telefony[[#This Row],[nr]])=8,1,0)</f>
        <v>0</v>
      </c>
      <c r="G1432">
        <f>IF(LEN(telefony[[#This Row],[nr]])=7,1,0)</f>
        <v>1</v>
      </c>
      <c r="H1432" s="9">
        <f>IF(LEN(telefony[[#This Row],[nr]])&gt;=10,1,0)</f>
        <v>0</v>
      </c>
      <c r="I1432" s="9" t="s">
        <v>477</v>
      </c>
      <c r="J1432">
        <f>COUNTIF(telefony[nr],I1432)</f>
        <v>1</v>
      </c>
      <c r="M1432" t="str">
        <f>IF(LEN(telefony[[#This Row],[nr]])=7,telefony[[#This Row],[nr]],"")</f>
        <v>1409543</v>
      </c>
      <c r="N1432" t="str">
        <f>IF(LEN(telefony[[#This Row],[nr]])=8,telefony[[#This Row],[nr]],"")</f>
        <v/>
      </c>
      <c r="V1432" s="22" t="s">
        <v>1525</v>
      </c>
      <c r="W1432" s="9">
        <v>0</v>
      </c>
    </row>
    <row r="1433" spans="1:23" x14ac:dyDescent="0.3">
      <c r="A1433" s="9" t="s">
        <v>1237</v>
      </c>
      <c r="B1433" s="1">
        <v>42937</v>
      </c>
      <c r="C1433" s="2">
        <v>0.38633101851851853</v>
      </c>
      <c r="D1433" s="2">
        <v>0.38923611111111112</v>
      </c>
      <c r="E1433">
        <f>DAY(telefony[[#This Row],[data]])</f>
        <v>21</v>
      </c>
      <c r="F1433">
        <f>IF(LEN(telefony[[#This Row],[nr]])=8,1,0)</f>
        <v>0</v>
      </c>
      <c r="G1433">
        <f>IF(LEN(telefony[[#This Row],[nr]])=7,1,0)</f>
        <v>1</v>
      </c>
      <c r="H1433" s="9">
        <f>IF(LEN(telefony[[#This Row],[nr]])&gt;=10,1,0)</f>
        <v>0</v>
      </c>
      <c r="I1433" s="9" t="s">
        <v>719</v>
      </c>
      <c r="J1433">
        <f>COUNTIF(telefony[nr],I1433)</f>
        <v>1</v>
      </c>
      <c r="M1433" t="str">
        <f>IF(LEN(telefony[[#This Row],[nr]])=7,telefony[[#This Row],[nr]],"")</f>
        <v>6891636</v>
      </c>
      <c r="N1433" t="str">
        <f>IF(LEN(telefony[[#This Row],[nr]])=8,telefony[[#This Row],[nr]],"")</f>
        <v/>
      </c>
      <c r="V1433" s="22" t="s">
        <v>234</v>
      </c>
      <c r="W1433" s="9">
        <v>0</v>
      </c>
    </row>
    <row r="1434" spans="1:23" x14ac:dyDescent="0.3">
      <c r="A1434" s="9" t="s">
        <v>1238</v>
      </c>
      <c r="B1434" s="1">
        <v>42937</v>
      </c>
      <c r="C1434" s="2">
        <v>0.38848379629629631</v>
      </c>
      <c r="D1434" s="2">
        <v>0.39874999999999999</v>
      </c>
      <c r="E1434">
        <f>DAY(telefony[[#This Row],[data]])</f>
        <v>21</v>
      </c>
      <c r="F1434">
        <f>IF(LEN(telefony[[#This Row],[nr]])=8,1,0)</f>
        <v>0</v>
      </c>
      <c r="G1434">
        <f>IF(LEN(telefony[[#This Row],[nr]])=7,1,0)</f>
        <v>1</v>
      </c>
      <c r="H1434" s="9">
        <f>IF(LEN(telefony[[#This Row],[nr]])&gt;=10,1,0)</f>
        <v>0</v>
      </c>
      <c r="I1434" s="9" t="s">
        <v>814</v>
      </c>
      <c r="J1434">
        <f>COUNTIF(telefony[nr],I1434)</f>
        <v>1</v>
      </c>
      <c r="M1434" t="str">
        <f>IF(LEN(telefony[[#This Row],[nr]])=7,telefony[[#This Row],[nr]],"")</f>
        <v>8541151</v>
      </c>
      <c r="N1434" t="str">
        <f>IF(LEN(telefony[[#This Row],[nr]])=8,telefony[[#This Row],[nr]],"")</f>
        <v/>
      </c>
      <c r="V1434" s="22" t="s">
        <v>1381</v>
      </c>
      <c r="W1434" s="9">
        <v>0</v>
      </c>
    </row>
    <row r="1435" spans="1:23" x14ac:dyDescent="0.3">
      <c r="A1435" s="9" t="s">
        <v>1239</v>
      </c>
      <c r="B1435" s="1">
        <v>42937</v>
      </c>
      <c r="C1435" s="2">
        <v>0.39089120370370373</v>
      </c>
      <c r="D1435" s="2">
        <v>0.39620370370370372</v>
      </c>
      <c r="E1435">
        <f>DAY(telefony[[#This Row],[data]])</f>
        <v>21</v>
      </c>
      <c r="F1435">
        <f>IF(LEN(telefony[[#This Row],[nr]])=8,1,0)</f>
        <v>0</v>
      </c>
      <c r="G1435">
        <f>IF(LEN(telefony[[#This Row],[nr]])=7,1,0)</f>
        <v>1</v>
      </c>
      <c r="H1435" s="9">
        <f>IF(LEN(telefony[[#This Row],[nr]])&gt;=10,1,0)</f>
        <v>0</v>
      </c>
      <c r="I1435" s="9" t="s">
        <v>584</v>
      </c>
      <c r="J1435">
        <f>COUNTIF(telefony[nr],I1435)</f>
        <v>1</v>
      </c>
      <c r="M1435" t="str">
        <f>IF(LEN(telefony[[#This Row],[nr]])=7,telefony[[#This Row],[nr]],"")</f>
        <v>8322802</v>
      </c>
      <c r="N1435" t="str">
        <f>IF(LEN(telefony[[#This Row],[nr]])=8,telefony[[#This Row],[nr]],"")</f>
        <v/>
      </c>
      <c r="V1435" s="22" t="s">
        <v>793</v>
      </c>
      <c r="W1435" s="9">
        <v>0</v>
      </c>
    </row>
    <row r="1436" spans="1:23" x14ac:dyDescent="0.3">
      <c r="A1436" s="9" t="s">
        <v>1240</v>
      </c>
      <c r="B1436" s="1">
        <v>42937</v>
      </c>
      <c r="C1436" s="2">
        <v>0.39469907407407406</v>
      </c>
      <c r="D1436" s="2">
        <v>0.40141203703703704</v>
      </c>
      <c r="E1436">
        <f>DAY(telefony[[#This Row],[data]])</f>
        <v>21</v>
      </c>
      <c r="F1436">
        <f>IF(LEN(telefony[[#This Row],[nr]])=8,1,0)</f>
        <v>1</v>
      </c>
      <c r="G1436">
        <f>IF(LEN(telefony[[#This Row],[nr]])=7,1,0)</f>
        <v>0</v>
      </c>
      <c r="H1436" s="9">
        <f>IF(LEN(telefony[[#This Row],[nr]])&gt;=10,1,0)</f>
        <v>0</v>
      </c>
      <c r="I1436" s="9" t="s">
        <v>109</v>
      </c>
      <c r="J1436">
        <f>COUNTIF(telefony[nr],I1436)</f>
        <v>1</v>
      </c>
      <c r="M1436" t="str">
        <f>IF(LEN(telefony[[#This Row],[nr]])=7,telefony[[#This Row],[nr]],"")</f>
        <v/>
      </c>
      <c r="N1436" t="str">
        <f>IF(LEN(telefony[[#This Row],[nr]])=8,telefony[[#This Row],[nr]],"")</f>
        <v>30678431</v>
      </c>
      <c r="V1436" s="22" t="s">
        <v>475</v>
      </c>
      <c r="W1436" s="9">
        <v>0</v>
      </c>
    </row>
    <row r="1437" spans="1:23" x14ac:dyDescent="0.3">
      <c r="A1437" s="9" t="s">
        <v>1241</v>
      </c>
      <c r="B1437" s="1">
        <v>42937</v>
      </c>
      <c r="C1437" s="2">
        <v>0.39953703703703702</v>
      </c>
      <c r="D1437" s="2">
        <v>0.40038194444444447</v>
      </c>
      <c r="E1437">
        <f>DAY(telefony[[#This Row],[data]])</f>
        <v>21</v>
      </c>
      <c r="F1437">
        <f>IF(LEN(telefony[[#This Row],[nr]])=8,1,0)</f>
        <v>1</v>
      </c>
      <c r="G1437">
        <f>IF(LEN(telefony[[#This Row],[nr]])=7,1,0)</f>
        <v>0</v>
      </c>
      <c r="H1437" s="9">
        <f>IF(LEN(telefony[[#This Row],[nr]])&gt;=10,1,0)</f>
        <v>0</v>
      </c>
      <c r="I1437" s="9" t="s">
        <v>1070</v>
      </c>
      <c r="J1437">
        <f>COUNTIF(telefony[nr],I1437)</f>
        <v>1</v>
      </c>
      <c r="M1437" t="str">
        <f>IF(LEN(telefony[[#This Row],[nr]])=7,telefony[[#This Row],[nr]],"")</f>
        <v/>
      </c>
      <c r="N1437" t="str">
        <f>IF(LEN(telefony[[#This Row],[nr]])=8,telefony[[#This Row],[nr]],"")</f>
        <v>41837828</v>
      </c>
      <c r="V1437" s="22" t="s">
        <v>245</v>
      </c>
      <c r="W1437" s="9">
        <v>0</v>
      </c>
    </row>
    <row r="1438" spans="1:23" x14ac:dyDescent="0.3">
      <c r="A1438" s="9" t="s">
        <v>1242</v>
      </c>
      <c r="B1438" s="1">
        <v>42937</v>
      </c>
      <c r="C1438" s="2">
        <v>0.40379629629629632</v>
      </c>
      <c r="D1438" s="2">
        <v>0.40822916666666664</v>
      </c>
      <c r="E1438">
        <f>DAY(telefony[[#This Row],[data]])</f>
        <v>21</v>
      </c>
      <c r="F1438">
        <f>IF(LEN(telefony[[#This Row],[nr]])=8,1,0)</f>
        <v>1</v>
      </c>
      <c r="G1438">
        <f>IF(LEN(telefony[[#This Row],[nr]])=7,1,0)</f>
        <v>0</v>
      </c>
      <c r="H1438" s="9">
        <f>IF(LEN(telefony[[#This Row],[nr]])&gt;=10,1,0)</f>
        <v>0</v>
      </c>
      <c r="I1438" s="9" t="s">
        <v>1715</v>
      </c>
      <c r="J1438">
        <f>COUNTIF(telefony[nr],I1438)</f>
        <v>1</v>
      </c>
      <c r="M1438" t="str">
        <f>IF(LEN(telefony[[#This Row],[nr]])=7,telefony[[#This Row],[nr]],"")</f>
        <v/>
      </c>
      <c r="N1438" t="str">
        <f>IF(LEN(telefony[[#This Row],[nr]])=8,telefony[[#This Row],[nr]],"")</f>
        <v>13639748</v>
      </c>
      <c r="V1438" s="22" t="s">
        <v>1536</v>
      </c>
      <c r="W1438" s="9">
        <v>0</v>
      </c>
    </row>
    <row r="1439" spans="1:23" x14ac:dyDescent="0.3">
      <c r="A1439" s="9" t="s">
        <v>1243</v>
      </c>
      <c r="B1439" s="1">
        <v>42937</v>
      </c>
      <c r="C1439" s="2">
        <v>0.40462962962962962</v>
      </c>
      <c r="D1439" s="2">
        <v>0.40875</v>
      </c>
      <c r="E1439">
        <f>DAY(telefony[[#This Row],[data]])</f>
        <v>21</v>
      </c>
      <c r="F1439">
        <f>IF(LEN(telefony[[#This Row],[nr]])=8,1,0)</f>
        <v>0</v>
      </c>
      <c r="G1439">
        <f>IF(LEN(telefony[[#This Row],[nr]])=7,1,0)</f>
        <v>1</v>
      </c>
      <c r="H1439" s="9">
        <f>IF(LEN(telefony[[#This Row],[nr]])&gt;=10,1,0)</f>
        <v>0</v>
      </c>
      <c r="I1439" s="9" t="s">
        <v>1834</v>
      </c>
      <c r="J1439">
        <f>COUNTIF(telefony[nr],I1439)</f>
        <v>1</v>
      </c>
      <c r="M1439" t="str">
        <f>IF(LEN(telefony[[#This Row],[nr]])=7,telefony[[#This Row],[nr]],"")</f>
        <v>8972366</v>
      </c>
      <c r="N1439" t="str">
        <f>IF(LEN(telefony[[#This Row],[nr]])=8,telefony[[#This Row],[nr]],"")</f>
        <v/>
      </c>
      <c r="V1439" s="22" t="s">
        <v>848</v>
      </c>
      <c r="W1439" s="9">
        <v>0</v>
      </c>
    </row>
    <row r="1440" spans="1:23" x14ac:dyDescent="0.3">
      <c r="A1440" s="9" t="s">
        <v>1244</v>
      </c>
      <c r="B1440" s="1">
        <v>42937</v>
      </c>
      <c r="C1440" s="2">
        <v>0.40465277777777775</v>
      </c>
      <c r="D1440" s="2">
        <v>0.40887731481481482</v>
      </c>
      <c r="E1440">
        <f>DAY(telefony[[#This Row],[data]])</f>
        <v>21</v>
      </c>
      <c r="F1440">
        <f>IF(LEN(telefony[[#This Row],[nr]])=8,1,0)</f>
        <v>0</v>
      </c>
      <c r="G1440">
        <f>IF(LEN(telefony[[#This Row],[nr]])=7,1,0)</f>
        <v>1</v>
      </c>
      <c r="H1440" s="9">
        <f>IF(LEN(telefony[[#This Row],[nr]])&gt;=10,1,0)</f>
        <v>0</v>
      </c>
      <c r="I1440" s="9" t="s">
        <v>736</v>
      </c>
      <c r="J1440">
        <f>COUNTIF(telefony[nr],I1440)</f>
        <v>1</v>
      </c>
      <c r="M1440" t="str">
        <f>IF(LEN(telefony[[#This Row],[nr]])=7,telefony[[#This Row],[nr]],"")</f>
        <v>5233531</v>
      </c>
      <c r="N1440" t="str">
        <f>IF(LEN(telefony[[#This Row],[nr]])=8,telefony[[#This Row],[nr]],"")</f>
        <v/>
      </c>
      <c r="V1440" s="22" t="s">
        <v>703</v>
      </c>
      <c r="W1440" s="9">
        <v>0</v>
      </c>
    </row>
    <row r="1441" spans="1:23" x14ac:dyDescent="0.3">
      <c r="A1441" s="9" t="s">
        <v>1245</v>
      </c>
      <c r="B1441" s="1">
        <v>42937</v>
      </c>
      <c r="C1441" s="2">
        <v>0.40505787037037039</v>
      </c>
      <c r="D1441" s="2">
        <v>0.40561342592592592</v>
      </c>
      <c r="E1441">
        <f>DAY(telefony[[#This Row],[data]])</f>
        <v>21</v>
      </c>
      <c r="F1441">
        <f>IF(LEN(telefony[[#This Row],[nr]])=8,1,0)</f>
        <v>0</v>
      </c>
      <c r="G1441">
        <f>IF(LEN(telefony[[#This Row],[nr]])=7,1,0)</f>
        <v>1</v>
      </c>
      <c r="H1441" s="9">
        <f>IF(LEN(telefony[[#This Row],[nr]])&gt;=10,1,0)</f>
        <v>0</v>
      </c>
      <c r="I1441" s="9" t="s">
        <v>671</v>
      </c>
      <c r="J1441">
        <f>COUNTIF(telefony[nr],I1441)</f>
        <v>1</v>
      </c>
      <c r="M1441" t="str">
        <f>IF(LEN(telefony[[#This Row],[nr]])=7,telefony[[#This Row],[nr]],"")</f>
        <v>3691176</v>
      </c>
      <c r="N1441" t="str">
        <f>IF(LEN(telefony[[#This Row],[nr]])=8,telefony[[#This Row],[nr]],"")</f>
        <v/>
      </c>
      <c r="V1441" s="22" t="s">
        <v>85</v>
      </c>
      <c r="W1441" s="9">
        <v>0</v>
      </c>
    </row>
    <row r="1442" spans="1:23" x14ac:dyDescent="0.3">
      <c r="A1442" s="9" t="s">
        <v>1246</v>
      </c>
      <c r="B1442" s="1">
        <v>42937</v>
      </c>
      <c r="C1442" s="2">
        <v>0.40694444444444444</v>
      </c>
      <c r="D1442" s="2">
        <v>0.40991898148148148</v>
      </c>
      <c r="E1442">
        <f>DAY(telefony[[#This Row],[data]])</f>
        <v>21</v>
      </c>
      <c r="F1442">
        <f>IF(LEN(telefony[[#This Row],[nr]])=8,1,0)</f>
        <v>1</v>
      </c>
      <c r="G1442">
        <f>IF(LEN(telefony[[#This Row],[nr]])=7,1,0)</f>
        <v>0</v>
      </c>
      <c r="H1442" s="9">
        <f>IF(LEN(telefony[[#This Row],[nr]])&gt;=10,1,0)</f>
        <v>0</v>
      </c>
      <c r="I1442" s="9" t="s">
        <v>120</v>
      </c>
      <c r="J1442">
        <f>COUNTIF(telefony[nr],I1442)</f>
        <v>1</v>
      </c>
      <c r="M1442" t="str">
        <f>IF(LEN(telefony[[#This Row],[nr]])=7,telefony[[#This Row],[nr]],"")</f>
        <v/>
      </c>
      <c r="N1442" t="str">
        <f>IF(LEN(telefony[[#This Row],[nr]])=8,telefony[[#This Row],[nr]],"")</f>
        <v>66377806</v>
      </c>
      <c r="V1442" s="22" t="s">
        <v>926</v>
      </c>
      <c r="W1442" s="9">
        <v>0</v>
      </c>
    </row>
    <row r="1443" spans="1:23" x14ac:dyDescent="0.3">
      <c r="A1443" s="9" t="s">
        <v>1247</v>
      </c>
      <c r="B1443" s="1">
        <v>42937</v>
      </c>
      <c r="C1443" s="2">
        <v>0.41228009259259257</v>
      </c>
      <c r="D1443" s="2">
        <v>0.41648148148148151</v>
      </c>
      <c r="E1443">
        <f>DAY(telefony[[#This Row],[data]])</f>
        <v>21</v>
      </c>
      <c r="F1443">
        <f>IF(LEN(telefony[[#This Row],[nr]])=8,1,0)</f>
        <v>0</v>
      </c>
      <c r="G1443">
        <f>IF(LEN(telefony[[#This Row],[nr]])=7,1,0)</f>
        <v>1</v>
      </c>
      <c r="H1443" s="9">
        <f>IF(LEN(telefony[[#This Row],[nr]])&gt;=10,1,0)</f>
        <v>0</v>
      </c>
      <c r="I1443" s="9" t="s">
        <v>1211</v>
      </c>
      <c r="J1443">
        <f>COUNTIF(telefony[nr],I1443)</f>
        <v>1</v>
      </c>
      <c r="M1443" t="str">
        <f>IF(LEN(telefony[[#This Row],[nr]])=7,telefony[[#This Row],[nr]],"")</f>
        <v>6357818</v>
      </c>
      <c r="N1443" t="str">
        <f>IF(LEN(telefony[[#This Row],[nr]])=8,telefony[[#This Row],[nr]],"")</f>
        <v/>
      </c>
      <c r="V1443" s="22" t="s">
        <v>1650</v>
      </c>
      <c r="W1443" s="9">
        <v>0</v>
      </c>
    </row>
    <row r="1444" spans="1:23" x14ac:dyDescent="0.3">
      <c r="A1444" s="9" t="s">
        <v>1248</v>
      </c>
      <c r="B1444" s="1">
        <v>42937</v>
      </c>
      <c r="C1444" s="2">
        <v>0.41494212962962962</v>
      </c>
      <c r="D1444" s="2">
        <v>0.41641203703703705</v>
      </c>
      <c r="E1444">
        <f>DAY(telefony[[#This Row],[data]])</f>
        <v>21</v>
      </c>
      <c r="F1444">
        <f>IF(LEN(telefony[[#This Row],[nr]])=8,1,0)</f>
        <v>0</v>
      </c>
      <c r="G1444">
        <f>IF(LEN(telefony[[#This Row],[nr]])=7,1,0)</f>
        <v>1</v>
      </c>
      <c r="H1444" s="9">
        <f>IF(LEN(telefony[[#This Row],[nr]])&gt;=10,1,0)</f>
        <v>0</v>
      </c>
      <c r="I1444" s="9" t="s">
        <v>413</v>
      </c>
      <c r="J1444">
        <f>COUNTIF(telefony[nr],I1444)</f>
        <v>1</v>
      </c>
      <c r="M1444" t="str">
        <f>IF(LEN(telefony[[#This Row],[nr]])=7,telefony[[#This Row],[nr]],"")</f>
        <v>7123731</v>
      </c>
      <c r="N1444" t="str">
        <f>IF(LEN(telefony[[#This Row],[nr]])=8,telefony[[#This Row],[nr]],"")</f>
        <v/>
      </c>
      <c r="V1444" s="22" t="s">
        <v>480</v>
      </c>
      <c r="W1444" s="9">
        <v>0</v>
      </c>
    </row>
    <row r="1445" spans="1:23" x14ac:dyDescent="0.3">
      <c r="A1445" s="9" t="s">
        <v>1249</v>
      </c>
      <c r="B1445" s="1">
        <v>42937</v>
      </c>
      <c r="C1445" s="2">
        <v>0.42054398148148148</v>
      </c>
      <c r="D1445" s="2">
        <v>0.42721064814814813</v>
      </c>
      <c r="E1445">
        <f>DAY(telefony[[#This Row],[data]])</f>
        <v>21</v>
      </c>
      <c r="F1445">
        <f>IF(LEN(telefony[[#This Row],[nr]])=8,1,0)</f>
        <v>1</v>
      </c>
      <c r="G1445">
        <f>IF(LEN(telefony[[#This Row],[nr]])=7,1,0)</f>
        <v>0</v>
      </c>
      <c r="H1445" s="9">
        <f>IF(LEN(telefony[[#This Row],[nr]])&gt;=10,1,0)</f>
        <v>0</v>
      </c>
      <c r="I1445" s="9" t="s">
        <v>1769</v>
      </c>
      <c r="J1445">
        <f>COUNTIF(telefony[nr],I1445)</f>
        <v>1</v>
      </c>
      <c r="M1445" t="str">
        <f>IF(LEN(telefony[[#This Row],[nr]])=7,telefony[[#This Row],[nr]],"")</f>
        <v/>
      </c>
      <c r="N1445" t="str">
        <f>IF(LEN(telefony[[#This Row],[nr]])=8,telefony[[#This Row],[nr]],"")</f>
        <v>91907883</v>
      </c>
      <c r="V1445" s="22" t="s">
        <v>1361</v>
      </c>
      <c r="W1445" s="9">
        <v>0</v>
      </c>
    </row>
    <row r="1446" spans="1:23" x14ac:dyDescent="0.3">
      <c r="A1446" s="9" t="s">
        <v>1250</v>
      </c>
      <c r="B1446" s="1">
        <v>42937</v>
      </c>
      <c r="C1446" s="2">
        <v>0.42084490740740743</v>
      </c>
      <c r="D1446" s="2">
        <v>0.43167824074074074</v>
      </c>
      <c r="E1446">
        <f>DAY(telefony[[#This Row],[data]])</f>
        <v>21</v>
      </c>
      <c r="F1446">
        <f>IF(LEN(telefony[[#This Row],[nr]])=8,1,0)</f>
        <v>1</v>
      </c>
      <c r="G1446">
        <f>IF(LEN(telefony[[#This Row],[nr]])=7,1,0)</f>
        <v>0</v>
      </c>
      <c r="H1446" s="9">
        <f>IF(LEN(telefony[[#This Row],[nr]])&gt;=10,1,0)</f>
        <v>0</v>
      </c>
      <c r="I1446" s="9" t="s">
        <v>1278</v>
      </c>
      <c r="J1446">
        <f>COUNTIF(telefony[nr],I1446)</f>
        <v>1</v>
      </c>
      <c r="M1446" t="str">
        <f>IF(LEN(telefony[[#This Row],[nr]])=7,telefony[[#This Row],[nr]],"")</f>
        <v/>
      </c>
      <c r="N1446" t="str">
        <f>IF(LEN(telefony[[#This Row],[nr]])=8,telefony[[#This Row],[nr]],"")</f>
        <v>69734527</v>
      </c>
      <c r="V1446" s="22" t="s">
        <v>1824</v>
      </c>
      <c r="W1446" s="9">
        <v>0</v>
      </c>
    </row>
    <row r="1447" spans="1:23" x14ac:dyDescent="0.3">
      <c r="A1447" s="9" t="s">
        <v>1251</v>
      </c>
      <c r="B1447" s="1">
        <v>42937</v>
      </c>
      <c r="C1447" s="2">
        <v>0.42357638888888888</v>
      </c>
      <c r="D1447" s="2">
        <v>0.4322685185185185</v>
      </c>
      <c r="E1447">
        <f>DAY(telefony[[#This Row],[data]])</f>
        <v>21</v>
      </c>
      <c r="F1447">
        <f>IF(LEN(telefony[[#This Row],[nr]])=8,1,0)</f>
        <v>0</v>
      </c>
      <c r="G1447">
        <f>IF(LEN(telefony[[#This Row],[nr]])=7,1,0)</f>
        <v>1</v>
      </c>
      <c r="H1447" s="9">
        <f>IF(LEN(telefony[[#This Row],[nr]])&gt;=10,1,0)</f>
        <v>0</v>
      </c>
      <c r="I1447" s="9" t="s">
        <v>1037</v>
      </c>
      <c r="J1447">
        <f>COUNTIF(telefony[nr],I1447)</f>
        <v>1</v>
      </c>
      <c r="M1447" t="str">
        <f>IF(LEN(telefony[[#This Row],[nr]])=7,telefony[[#This Row],[nr]],"")</f>
        <v>7536096</v>
      </c>
      <c r="N1447" t="str">
        <f>IF(LEN(telefony[[#This Row],[nr]])=8,telefony[[#This Row],[nr]],"")</f>
        <v/>
      </c>
      <c r="V1447" s="22" t="s">
        <v>332</v>
      </c>
      <c r="W1447" s="9">
        <v>0</v>
      </c>
    </row>
    <row r="1448" spans="1:23" x14ac:dyDescent="0.3">
      <c r="A1448" s="9" t="s">
        <v>1252</v>
      </c>
      <c r="B1448" s="1">
        <v>42937</v>
      </c>
      <c r="C1448" s="2">
        <v>0.42814814814814817</v>
      </c>
      <c r="D1448" s="2">
        <v>0.43784722222222222</v>
      </c>
      <c r="E1448">
        <f>DAY(telefony[[#This Row],[data]])</f>
        <v>21</v>
      </c>
      <c r="F1448">
        <f>IF(LEN(telefony[[#This Row],[nr]])=8,1,0)</f>
        <v>1</v>
      </c>
      <c r="G1448">
        <f>IF(LEN(telefony[[#This Row],[nr]])=7,1,0)</f>
        <v>0</v>
      </c>
      <c r="H1448" s="9">
        <f>IF(LEN(telefony[[#This Row],[nr]])&gt;=10,1,0)</f>
        <v>0</v>
      </c>
      <c r="I1448" s="9" t="s">
        <v>1586</v>
      </c>
      <c r="J1448">
        <f>COUNTIF(telefony[nr],I1448)</f>
        <v>1</v>
      </c>
      <c r="M1448" t="str">
        <f>IF(LEN(telefony[[#This Row],[nr]])=7,telefony[[#This Row],[nr]],"")</f>
        <v/>
      </c>
      <c r="N1448" t="str">
        <f>IF(LEN(telefony[[#This Row],[nr]])=8,telefony[[#This Row],[nr]],"")</f>
        <v>60158843</v>
      </c>
      <c r="V1448" s="22" t="s">
        <v>385</v>
      </c>
      <c r="W1448" s="9">
        <v>0</v>
      </c>
    </row>
    <row r="1449" spans="1:23" x14ac:dyDescent="0.3">
      <c r="A1449" s="9" t="s">
        <v>1253</v>
      </c>
      <c r="B1449" s="1">
        <v>42937</v>
      </c>
      <c r="C1449" s="2">
        <v>0.43002314814814813</v>
      </c>
      <c r="D1449" s="2">
        <v>0.43030092592592595</v>
      </c>
      <c r="E1449">
        <f>DAY(telefony[[#This Row],[data]])</f>
        <v>21</v>
      </c>
      <c r="F1449">
        <f>IF(LEN(telefony[[#This Row],[nr]])=8,1,0)</f>
        <v>0</v>
      </c>
      <c r="G1449">
        <f>IF(LEN(telefony[[#This Row],[nr]])=7,1,0)</f>
        <v>1</v>
      </c>
      <c r="H1449" s="9">
        <f>IF(LEN(telefony[[#This Row],[nr]])&gt;=10,1,0)</f>
        <v>0</v>
      </c>
      <c r="I1449" s="9" t="s">
        <v>775</v>
      </c>
      <c r="J1449">
        <f>COUNTIF(telefony[nr],I1449)</f>
        <v>1</v>
      </c>
      <c r="M1449" t="str">
        <f>IF(LEN(telefony[[#This Row],[nr]])=7,telefony[[#This Row],[nr]],"")</f>
        <v>6942059</v>
      </c>
      <c r="N1449" t="str">
        <f>IF(LEN(telefony[[#This Row],[nr]])=8,telefony[[#This Row],[nr]],"")</f>
        <v/>
      </c>
      <c r="V1449" s="22" t="s">
        <v>1739</v>
      </c>
      <c r="W1449" s="9">
        <v>0</v>
      </c>
    </row>
    <row r="1450" spans="1:23" x14ac:dyDescent="0.3">
      <c r="A1450" s="9" t="s">
        <v>1254</v>
      </c>
      <c r="B1450" s="1">
        <v>42937</v>
      </c>
      <c r="C1450" s="2">
        <v>0.4307523148148148</v>
      </c>
      <c r="D1450" s="2">
        <v>0.4412847222222222</v>
      </c>
      <c r="E1450">
        <f>DAY(telefony[[#This Row],[data]])</f>
        <v>21</v>
      </c>
      <c r="F1450">
        <f>IF(LEN(telefony[[#This Row],[nr]])=8,1,0)</f>
        <v>1</v>
      </c>
      <c r="G1450">
        <f>IF(LEN(telefony[[#This Row],[nr]])=7,1,0)</f>
        <v>0</v>
      </c>
      <c r="H1450" s="9">
        <f>IF(LEN(telefony[[#This Row],[nr]])&gt;=10,1,0)</f>
        <v>0</v>
      </c>
      <c r="I1450" s="9" t="s">
        <v>516</v>
      </c>
      <c r="J1450">
        <f>COUNTIF(telefony[nr],I1450)</f>
        <v>1</v>
      </c>
      <c r="M1450" t="str">
        <f>IF(LEN(telefony[[#This Row],[nr]])=7,telefony[[#This Row],[nr]],"")</f>
        <v/>
      </c>
      <c r="N1450" t="str">
        <f>IF(LEN(telefony[[#This Row],[nr]])=8,telefony[[#This Row],[nr]],"")</f>
        <v>28282891</v>
      </c>
      <c r="V1450" s="22" t="s">
        <v>929</v>
      </c>
      <c r="W1450" s="9">
        <v>0</v>
      </c>
    </row>
    <row r="1451" spans="1:23" x14ac:dyDescent="0.3">
      <c r="A1451" s="9" t="s">
        <v>886</v>
      </c>
      <c r="B1451" s="1">
        <v>42937</v>
      </c>
      <c r="C1451" s="2">
        <v>0.43400462962962966</v>
      </c>
      <c r="D1451" s="2">
        <v>0.44041666666666668</v>
      </c>
      <c r="E1451">
        <f>DAY(telefony[[#This Row],[data]])</f>
        <v>21</v>
      </c>
      <c r="F1451">
        <f>IF(LEN(telefony[[#This Row],[nr]])=8,1,0)</f>
        <v>0</v>
      </c>
      <c r="G1451">
        <f>IF(LEN(telefony[[#This Row],[nr]])=7,1,0)</f>
        <v>1</v>
      </c>
      <c r="H1451" s="9">
        <f>IF(LEN(telefony[[#This Row],[nr]])&gt;=10,1,0)</f>
        <v>0</v>
      </c>
      <c r="I1451" s="9" t="s">
        <v>564</v>
      </c>
      <c r="J1451">
        <f>COUNTIF(telefony[nr],I1451)</f>
        <v>1</v>
      </c>
      <c r="M1451" t="str">
        <f>IF(LEN(telefony[[#This Row],[nr]])=7,telefony[[#This Row],[nr]],"")</f>
        <v>1617146</v>
      </c>
      <c r="N1451" t="str">
        <f>IF(LEN(telefony[[#This Row],[nr]])=8,telefony[[#This Row],[nr]],"")</f>
        <v/>
      </c>
      <c r="V1451" s="22" t="s">
        <v>141</v>
      </c>
      <c r="W1451" s="9">
        <v>0</v>
      </c>
    </row>
    <row r="1452" spans="1:23" x14ac:dyDescent="0.3">
      <c r="A1452" s="9" t="s">
        <v>1255</v>
      </c>
      <c r="B1452" s="1">
        <v>42937</v>
      </c>
      <c r="C1452" s="2">
        <v>0.43582175925925926</v>
      </c>
      <c r="D1452" s="2">
        <v>0.44550925925925927</v>
      </c>
      <c r="E1452">
        <f>DAY(telefony[[#This Row],[data]])</f>
        <v>21</v>
      </c>
      <c r="F1452">
        <f>IF(LEN(telefony[[#This Row],[nr]])=8,1,0)</f>
        <v>0</v>
      </c>
      <c r="G1452">
        <f>IF(LEN(telefony[[#This Row],[nr]])=7,1,0)</f>
        <v>1</v>
      </c>
      <c r="H1452" s="9">
        <f>IF(LEN(telefony[[#This Row],[nr]])&gt;=10,1,0)</f>
        <v>0</v>
      </c>
      <c r="I1452" s="9" t="s">
        <v>1702</v>
      </c>
      <c r="J1452">
        <f>COUNTIF(telefony[nr],I1452)</f>
        <v>1</v>
      </c>
      <c r="M1452" t="str">
        <f>IF(LEN(telefony[[#This Row],[nr]])=7,telefony[[#This Row],[nr]],"")</f>
        <v>2186880</v>
      </c>
      <c r="N1452" t="str">
        <f>IF(LEN(telefony[[#This Row],[nr]])=8,telefony[[#This Row],[nr]],"")</f>
        <v/>
      </c>
      <c r="V1452" s="22" t="s">
        <v>407</v>
      </c>
      <c r="W1452" s="9">
        <v>0</v>
      </c>
    </row>
    <row r="1453" spans="1:23" x14ac:dyDescent="0.3">
      <c r="A1453" s="9" t="s">
        <v>1256</v>
      </c>
      <c r="B1453" s="1">
        <v>42937</v>
      </c>
      <c r="C1453" s="2">
        <v>0.43730324074074073</v>
      </c>
      <c r="D1453" s="2">
        <v>0.44869212962962962</v>
      </c>
      <c r="E1453">
        <f>DAY(telefony[[#This Row],[data]])</f>
        <v>21</v>
      </c>
      <c r="F1453">
        <f>IF(LEN(telefony[[#This Row],[nr]])=8,1,0)</f>
        <v>1</v>
      </c>
      <c r="G1453">
        <f>IF(LEN(telefony[[#This Row],[nr]])=7,1,0)</f>
        <v>0</v>
      </c>
      <c r="H1453" s="9">
        <f>IF(LEN(telefony[[#This Row],[nr]])&gt;=10,1,0)</f>
        <v>0</v>
      </c>
      <c r="I1453" s="9" t="s">
        <v>1178</v>
      </c>
      <c r="J1453">
        <f>COUNTIF(telefony[nr],I1453)</f>
        <v>1</v>
      </c>
      <c r="M1453" t="str">
        <f>IF(LEN(telefony[[#This Row],[nr]])=7,telefony[[#This Row],[nr]],"")</f>
        <v/>
      </c>
      <c r="N1453" t="str">
        <f>IF(LEN(telefony[[#This Row],[nr]])=8,telefony[[#This Row],[nr]],"")</f>
        <v>92461001</v>
      </c>
      <c r="V1453" s="22" t="s">
        <v>1261</v>
      </c>
      <c r="W1453" s="9">
        <v>0</v>
      </c>
    </row>
    <row r="1454" spans="1:23" x14ac:dyDescent="0.3">
      <c r="A1454" s="9" t="s">
        <v>45</v>
      </c>
      <c r="B1454" s="1">
        <v>42937</v>
      </c>
      <c r="C1454" s="2">
        <v>0.44291666666666668</v>
      </c>
      <c r="D1454" s="2">
        <v>0.45256944444444447</v>
      </c>
      <c r="E1454">
        <f>DAY(telefony[[#This Row],[data]])</f>
        <v>21</v>
      </c>
      <c r="F1454">
        <f>IF(LEN(telefony[[#This Row],[nr]])=8,1,0)</f>
        <v>0</v>
      </c>
      <c r="G1454">
        <f>IF(LEN(telefony[[#This Row],[nr]])=7,1,0)</f>
        <v>1</v>
      </c>
      <c r="H1454" s="9">
        <f>IF(LEN(telefony[[#This Row],[nr]])&gt;=10,1,0)</f>
        <v>0</v>
      </c>
      <c r="I1454" s="9" t="s">
        <v>22</v>
      </c>
      <c r="J1454">
        <f>COUNTIF(telefony[nr],I1454)</f>
        <v>1</v>
      </c>
      <c r="M1454" t="str">
        <f>IF(LEN(telefony[[#This Row],[nr]])=7,telefony[[#This Row],[nr]],"")</f>
        <v>4657345</v>
      </c>
      <c r="N1454" t="str">
        <f>IF(LEN(telefony[[#This Row],[nr]])=8,telefony[[#This Row],[nr]],"")</f>
        <v/>
      </c>
      <c r="V1454" s="22" t="s">
        <v>1194</v>
      </c>
      <c r="W1454" s="9">
        <v>0</v>
      </c>
    </row>
    <row r="1455" spans="1:23" x14ac:dyDescent="0.3">
      <c r="A1455" s="9" t="s">
        <v>1257</v>
      </c>
      <c r="B1455" s="1">
        <v>42937</v>
      </c>
      <c r="C1455" s="2">
        <v>0.4478240740740741</v>
      </c>
      <c r="D1455" s="2">
        <v>0.45548611111111109</v>
      </c>
      <c r="E1455">
        <f>DAY(telefony[[#This Row],[data]])</f>
        <v>21</v>
      </c>
      <c r="F1455">
        <f>IF(LEN(telefony[[#This Row],[nr]])=8,1,0)</f>
        <v>1</v>
      </c>
      <c r="G1455">
        <f>IF(LEN(telefony[[#This Row],[nr]])=7,1,0)</f>
        <v>0</v>
      </c>
      <c r="H1455" s="9">
        <f>IF(LEN(telefony[[#This Row],[nr]])&gt;=10,1,0)</f>
        <v>0</v>
      </c>
      <c r="I1455" s="9" t="s">
        <v>988</v>
      </c>
      <c r="J1455">
        <f>COUNTIF(telefony[nr],I1455)</f>
        <v>1</v>
      </c>
      <c r="M1455" t="str">
        <f>IF(LEN(telefony[[#This Row],[nr]])=7,telefony[[#This Row],[nr]],"")</f>
        <v/>
      </c>
      <c r="N1455" t="str">
        <f>IF(LEN(telefony[[#This Row],[nr]])=8,telefony[[#This Row],[nr]],"")</f>
        <v>16775888</v>
      </c>
      <c r="V1455" s="22" t="s">
        <v>614</v>
      </c>
      <c r="W1455" s="9">
        <v>0</v>
      </c>
    </row>
    <row r="1456" spans="1:23" x14ac:dyDescent="0.3">
      <c r="A1456" s="9" t="s">
        <v>843</v>
      </c>
      <c r="B1456" s="1">
        <v>42937</v>
      </c>
      <c r="C1456" s="2">
        <v>0.45187500000000003</v>
      </c>
      <c r="D1456" s="2">
        <v>0.45925925925925926</v>
      </c>
      <c r="E1456">
        <f>DAY(telefony[[#This Row],[data]])</f>
        <v>21</v>
      </c>
      <c r="F1456">
        <f>IF(LEN(telefony[[#This Row],[nr]])=8,1,0)</f>
        <v>1</v>
      </c>
      <c r="G1456">
        <f>IF(LEN(telefony[[#This Row],[nr]])=7,1,0)</f>
        <v>0</v>
      </c>
      <c r="H1456" s="9">
        <f>IF(LEN(telefony[[#This Row],[nr]])&gt;=10,1,0)</f>
        <v>0</v>
      </c>
      <c r="I1456" s="9" t="s">
        <v>409</v>
      </c>
      <c r="J1456">
        <f>COUNTIF(telefony[nr],I1456)</f>
        <v>1</v>
      </c>
      <c r="M1456" t="str">
        <f>IF(LEN(telefony[[#This Row],[nr]])=7,telefony[[#This Row],[nr]],"")</f>
        <v/>
      </c>
      <c r="N1456" t="str">
        <f>IF(LEN(telefony[[#This Row],[nr]])=8,telefony[[#This Row],[nr]],"")</f>
        <v>97953696</v>
      </c>
      <c r="V1456" s="22" t="s">
        <v>487</v>
      </c>
      <c r="W1456" s="9">
        <v>0</v>
      </c>
    </row>
    <row r="1457" spans="1:23" x14ac:dyDescent="0.3">
      <c r="A1457" s="9" t="s">
        <v>1258</v>
      </c>
      <c r="B1457" s="1">
        <v>42937</v>
      </c>
      <c r="C1457" s="2">
        <v>0.45458333333333334</v>
      </c>
      <c r="D1457" s="2">
        <v>0.46295138888888887</v>
      </c>
      <c r="E1457">
        <f>DAY(telefony[[#This Row],[data]])</f>
        <v>21</v>
      </c>
      <c r="F1457">
        <f>IF(LEN(telefony[[#This Row],[nr]])=8,1,0)</f>
        <v>0</v>
      </c>
      <c r="G1457">
        <f>IF(LEN(telefony[[#This Row],[nr]])=7,1,0)</f>
        <v>1</v>
      </c>
      <c r="H1457" s="9">
        <f>IF(LEN(telefony[[#This Row],[nr]])&gt;=10,1,0)</f>
        <v>0</v>
      </c>
      <c r="I1457" s="9" t="s">
        <v>700</v>
      </c>
      <c r="J1457">
        <f>COUNTIF(telefony[nr],I1457)</f>
        <v>1</v>
      </c>
      <c r="M1457" t="str">
        <f>IF(LEN(telefony[[#This Row],[nr]])=7,telefony[[#This Row],[nr]],"")</f>
        <v>1166111</v>
      </c>
      <c r="N1457" t="str">
        <f>IF(LEN(telefony[[#This Row],[nr]])=8,telefony[[#This Row],[nr]],"")</f>
        <v/>
      </c>
      <c r="V1457" s="22" t="s">
        <v>1341</v>
      </c>
      <c r="W1457" s="9">
        <v>0</v>
      </c>
    </row>
    <row r="1458" spans="1:23" x14ac:dyDescent="0.3">
      <c r="A1458" s="9" t="s">
        <v>1249</v>
      </c>
      <c r="B1458" s="1">
        <v>42937</v>
      </c>
      <c r="C1458" s="2">
        <v>0.45689814814814816</v>
      </c>
      <c r="D1458" s="2">
        <v>0.4574537037037037</v>
      </c>
      <c r="E1458">
        <f>DAY(telefony[[#This Row],[data]])</f>
        <v>21</v>
      </c>
      <c r="F1458">
        <f>IF(LEN(telefony[[#This Row],[nr]])=8,1,0)</f>
        <v>1</v>
      </c>
      <c r="G1458">
        <f>IF(LEN(telefony[[#This Row],[nr]])=7,1,0)</f>
        <v>0</v>
      </c>
      <c r="H1458" s="9">
        <f>IF(LEN(telefony[[#This Row],[nr]])&gt;=10,1,0)</f>
        <v>0</v>
      </c>
      <c r="I1458" s="9" t="s">
        <v>1464</v>
      </c>
      <c r="J1458">
        <f>COUNTIF(telefony[nr],I1458)</f>
        <v>1</v>
      </c>
      <c r="M1458" t="str">
        <f>IF(LEN(telefony[[#This Row],[nr]])=7,telefony[[#This Row],[nr]],"")</f>
        <v/>
      </c>
      <c r="N1458" t="str">
        <f>IF(LEN(telefony[[#This Row],[nr]])=8,telefony[[#This Row],[nr]],"")</f>
        <v>91907883</v>
      </c>
      <c r="V1458" s="22" t="s">
        <v>1041</v>
      </c>
      <c r="W1458" s="9">
        <v>0</v>
      </c>
    </row>
    <row r="1459" spans="1:23" x14ac:dyDescent="0.3">
      <c r="A1459" s="9" t="s">
        <v>1259</v>
      </c>
      <c r="B1459" s="1">
        <v>42937</v>
      </c>
      <c r="C1459" s="2">
        <v>0.4612384259259259</v>
      </c>
      <c r="D1459" s="2">
        <v>0.46285879629629628</v>
      </c>
      <c r="E1459">
        <f>DAY(telefony[[#This Row],[data]])</f>
        <v>21</v>
      </c>
      <c r="F1459">
        <f>IF(LEN(telefony[[#This Row],[nr]])=8,1,0)</f>
        <v>0</v>
      </c>
      <c r="G1459">
        <f>IF(LEN(telefony[[#This Row],[nr]])=7,1,0)</f>
        <v>1</v>
      </c>
      <c r="H1459" s="9">
        <f>IF(LEN(telefony[[#This Row],[nr]])&gt;=10,1,0)</f>
        <v>0</v>
      </c>
      <c r="I1459" s="9" t="s">
        <v>1062</v>
      </c>
      <c r="J1459">
        <f>COUNTIF(telefony[nr],I1459)</f>
        <v>1</v>
      </c>
      <c r="M1459" t="str">
        <f>IF(LEN(telefony[[#This Row],[nr]])=7,telefony[[#This Row],[nr]],"")</f>
        <v>9225043</v>
      </c>
      <c r="N1459" t="str">
        <f>IF(LEN(telefony[[#This Row],[nr]])=8,telefony[[#This Row],[nr]],"")</f>
        <v/>
      </c>
      <c r="V1459" s="22" t="s">
        <v>125</v>
      </c>
      <c r="W1459" s="9">
        <v>0</v>
      </c>
    </row>
    <row r="1460" spans="1:23" x14ac:dyDescent="0.3">
      <c r="A1460" s="9" t="s">
        <v>1260</v>
      </c>
      <c r="B1460" s="1">
        <v>42937</v>
      </c>
      <c r="C1460" s="2">
        <v>0.46553240740740742</v>
      </c>
      <c r="D1460" s="2">
        <v>0.47234953703703703</v>
      </c>
      <c r="E1460">
        <f>DAY(telefony[[#This Row],[data]])</f>
        <v>21</v>
      </c>
      <c r="F1460">
        <f>IF(LEN(telefony[[#This Row],[nr]])=8,1,0)</f>
        <v>0</v>
      </c>
      <c r="G1460">
        <f>IF(LEN(telefony[[#This Row],[nr]])=7,1,0)</f>
        <v>1</v>
      </c>
      <c r="H1460" s="9">
        <f>IF(LEN(telefony[[#This Row],[nr]])&gt;=10,1,0)</f>
        <v>0</v>
      </c>
      <c r="I1460" s="9" t="s">
        <v>1662</v>
      </c>
      <c r="J1460">
        <f>COUNTIF(telefony[nr],I1460)</f>
        <v>1</v>
      </c>
      <c r="M1460" t="str">
        <f>IF(LEN(telefony[[#This Row],[nr]])=7,telefony[[#This Row],[nr]],"")</f>
        <v>6408952</v>
      </c>
      <c r="N1460" t="str">
        <f>IF(LEN(telefony[[#This Row],[nr]])=8,telefony[[#This Row],[nr]],"")</f>
        <v/>
      </c>
      <c r="V1460" s="22" t="s">
        <v>535</v>
      </c>
      <c r="W1460" s="9">
        <v>0</v>
      </c>
    </row>
    <row r="1461" spans="1:23" x14ac:dyDescent="0.3">
      <c r="A1461" s="9" t="s">
        <v>1261</v>
      </c>
      <c r="B1461" s="1">
        <v>42937</v>
      </c>
      <c r="C1461" s="2">
        <v>0.47075231481481483</v>
      </c>
      <c r="D1461" s="2">
        <v>0.47239583333333335</v>
      </c>
      <c r="E1461">
        <f>DAY(telefony[[#This Row],[data]])</f>
        <v>21</v>
      </c>
      <c r="F1461">
        <f>IF(LEN(telefony[[#This Row],[nr]])=8,1,0)</f>
        <v>1</v>
      </c>
      <c r="G1461">
        <f>IF(LEN(telefony[[#This Row],[nr]])=7,1,0)</f>
        <v>0</v>
      </c>
      <c r="H1461" s="9">
        <f>IF(LEN(telefony[[#This Row],[nr]])&gt;=10,1,0)</f>
        <v>0</v>
      </c>
      <c r="I1461" s="9" t="s">
        <v>1416</v>
      </c>
      <c r="J1461">
        <f>COUNTIF(telefony[nr],I1461)</f>
        <v>1</v>
      </c>
      <c r="M1461" t="str">
        <f>IF(LEN(telefony[[#This Row],[nr]])=7,telefony[[#This Row],[nr]],"")</f>
        <v/>
      </c>
      <c r="N1461" t="str">
        <f>IF(LEN(telefony[[#This Row],[nr]])=8,telefony[[#This Row],[nr]],"")</f>
        <v>81010250</v>
      </c>
      <c r="V1461" s="22" t="s">
        <v>1763</v>
      </c>
      <c r="W1461" s="9">
        <v>0</v>
      </c>
    </row>
    <row r="1462" spans="1:23" x14ac:dyDescent="0.3">
      <c r="A1462" s="9" t="s">
        <v>1262</v>
      </c>
      <c r="B1462" s="1">
        <v>42937</v>
      </c>
      <c r="C1462" s="2">
        <v>0.47105324074074073</v>
      </c>
      <c r="D1462" s="2">
        <v>0.48011574074074076</v>
      </c>
      <c r="E1462">
        <f>DAY(telefony[[#This Row],[data]])</f>
        <v>21</v>
      </c>
      <c r="F1462">
        <f>IF(LEN(telefony[[#This Row],[nr]])=8,1,0)</f>
        <v>0</v>
      </c>
      <c r="G1462">
        <f>IF(LEN(telefony[[#This Row],[nr]])=7,1,0)</f>
        <v>1</v>
      </c>
      <c r="H1462" s="9">
        <f>IF(LEN(telefony[[#This Row],[nr]])&gt;=10,1,0)</f>
        <v>0</v>
      </c>
      <c r="I1462" s="9" t="s">
        <v>969</v>
      </c>
      <c r="J1462">
        <f>COUNTIF(telefony[nr],I1462)</f>
        <v>1</v>
      </c>
      <c r="M1462" t="str">
        <f>IF(LEN(telefony[[#This Row],[nr]])=7,telefony[[#This Row],[nr]],"")</f>
        <v>8596442</v>
      </c>
      <c r="N1462" t="str">
        <f>IF(LEN(telefony[[#This Row],[nr]])=8,telefony[[#This Row],[nr]],"")</f>
        <v/>
      </c>
      <c r="V1462" s="22" t="s">
        <v>1105</v>
      </c>
      <c r="W1462" s="9">
        <v>0</v>
      </c>
    </row>
    <row r="1463" spans="1:23" x14ac:dyDescent="0.3">
      <c r="A1463" s="9" t="s">
        <v>234</v>
      </c>
      <c r="B1463" s="1">
        <v>42937</v>
      </c>
      <c r="C1463" s="2">
        <v>0.47285879629629629</v>
      </c>
      <c r="D1463" s="2">
        <v>0.47846064814814815</v>
      </c>
      <c r="E1463">
        <f>DAY(telefony[[#This Row],[data]])</f>
        <v>21</v>
      </c>
      <c r="F1463">
        <f>IF(LEN(telefony[[#This Row],[nr]])=8,1,0)</f>
        <v>1</v>
      </c>
      <c r="G1463">
        <f>IF(LEN(telefony[[#This Row],[nr]])=7,1,0)</f>
        <v>0</v>
      </c>
      <c r="H1463" s="9">
        <f>IF(LEN(telefony[[#This Row],[nr]])&gt;=10,1,0)</f>
        <v>0</v>
      </c>
      <c r="I1463" s="9" t="s">
        <v>327</v>
      </c>
      <c r="J1463">
        <f>COUNTIF(telefony[nr],I1463)</f>
        <v>1</v>
      </c>
      <c r="M1463" t="str">
        <f>IF(LEN(telefony[[#This Row],[nr]])=7,telefony[[#This Row],[nr]],"")</f>
        <v/>
      </c>
      <c r="N1463" t="str">
        <f>IF(LEN(telefony[[#This Row],[nr]])=8,telefony[[#This Row],[nr]],"")</f>
        <v>79890857</v>
      </c>
      <c r="V1463" s="22" t="s">
        <v>1636</v>
      </c>
      <c r="W1463" s="9">
        <v>0</v>
      </c>
    </row>
    <row r="1464" spans="1:23" x14ac:dyDescent="0.3">
      <c r="A1464" s="9" t="s">
        <v>1263</v>
      </c>
      <c r="B1464" s="1">
        <v>42937</v>
      </c>
      <c r="C1464" s="2">
        <v>0.4729976851851852</v>
      </c>
      <c r="D1464" s="2">
        <v>0.48243055555555553</v>
      </c>
      <c r="E1464">
        <f>DAY(telefony[[#This Row],[data]])</f>
        <v>21</v>
      </c>
      <c r="F1464">
        <f>IF(LEN(telefony[[#This Row],[nr]])=8,1,0)</f>
        <v>0</v>
      </c>
      <c r="G1464">
        <f>IF(LEN(telefony[[#This Row],[nr]])=7,1,0)</f>
        <v>1</v>
      </c>
      <c r="H1464" s="9">
        <f>IF(LEN(telefony[[#This Row],[nr]])&gt;=10,1,0)</f>
        <v>0</v>
      </c>
      <c r="I1464" s="9" t="s">
        <v>865</v>
      </c>
      <c r="J1464">
        <f>COUNTIF(telefony[nr],I1464)</f>
        <v>1</v>
      </c>
      <c r="M1464" t="str">
        <f>IF(LEN(telefony[[#This Row],[nr]])=7,telefony[[#This Row],[nr]],"")</f>
        <v>3804078</v>
      </c>
      <c r="N1464" t="str">
        <f>IF(LEN(telefony[[#This Row],[nr]])=8,telefony[[#This Row],[nr]],"")</f>
        <v/>
      </c>
      <c r="V1464" s="22" t="s">
        <v>949</v>
      </c>
      <c r="W1464" s="9">
        <v>0</v>
      </c>
    </row>
    <row r="1465" spans="1:23" x14ac:dyDescent="0.3">
      <c r="A1465" s="9" t="s">
        <v>1264</v>
      </c>
      <c r="B1465" s="1">
        <v>42937</v>
      </c>
      <c r="C1465" s="2">
        <v>0.47697916666666668</v>
      </c>
      <c r="D1465" s="2">
        <v>0.48678240740740741</v>
      </c>
      <c r="E1465">
        <f>DAY(telefony[[#This Row],[data]])</f>
        <v>21</v>
      </c>
      <c r="F1465">
        <f>IF(LEN(telefony[[#This Row],[nr]])=8,1,0)</f>
        <v>0</v>
      </c>
      <c r="G1465">
        <f>IF(LEN(telefony[[#This Row],[nr]])=7,1,0)</f>
        <v>1</v>
      </c>
      <c r="H1465" s="9">
        <f>IF(LEN(telefony[[#This Row],[nr]])&gt;=10,1,0)</f>
        <v>0</v>
      </c>
      <c r="I1465" s="9" t="s">
        <v>1486</v>
      </c>
      <c r="J1465">
        <f>COUNTIF(telefony[nr],I1465)</f>
        <v>1</v>
      </c>
      <c r="M1465" t="str">
        <f>IF(LEN(telefony[[#This Row],[nr]])=7,telefony[[#This Row],[nr]],"")</f>
        <v>6312012</v>
      </c>
      <c r="N1465" t="str">
        <f>IF(LEN(telefony[[#This Row],[nr]])=8,telefony[[#This Row],[nr]],"")</f>
        <v/>
      </c>
      <c r="V1465" s="22" t="s">
        <v>1786</v>
      </c>
      <c r="W1465" s="9">
        <v>0</v>
      </c>
    </row>
    <row r="1466" spans="1:23" x14ac:dyDescent="0.3">
      <c r="A1466" s="9" t="s">
        <v>1265</v>
      </c>
      <c r="B1466" s="1">
        <v>42937</v>
      </c>
      <c r="C1466" s="2">
        <v>0.47833333333333333</v>
      </c>
      <c r="D1466" s="2">
        <v>0.48989583333333331</v>
      </c>
      <c r="E1466">
        <f>DAY(telefony[[#This Row],[data]])</f>
        <v>21</v>
      </c>
      <c r="F1466">
        <f>IF(LEN(telefony[[#This Row],[nr]])=8,1,0)</f>
        <v>0</v>
      </c>
      <c r="G1466">
        <f>IF(LEN(telefony[[#This Row],[nr]])=7,1,0)</f>
        <v>1</v>
      </c>
      <c r="H1466" s="9">
        <f>IF(LEN(telefony[[#This Row],[nr]])&gt;=10,1,0)</f>
        <v>0</v>
      </c>
      <c r="I1466" s="9" t="s">
        <v>650</v>
      </c>
      <c r="J1466">
        <f>COUNTIF(telefony[nr],I1466)</f>
        <v>1</v>
      </c>
      <c r="M1466" t="str">
        <f>IF(LEN(telefony[[#This Row],[nr]])=7,telefony[[#This Row],[nr]],"")</f>
        <v>7322741</v>
      </c>
      <c r="N1466" t="str">
        <f>IF(LEN(telefony[[#This Row],[nr]])=8,telefony[[#This Row],[nr]],"")</f>
        <v/>
      </c>
      <c r="V1466" s="22" t="s">
        <v>52</v>
      </c>
      <c r="W1466" s="9">
        <v>0</v>
      </c>
    </row>
    <row r="1467" spans="1:23" x14ac:dyDescent="0.3">
      <c r="A1467" s="9" t="s">
        <v>1266</v>
      </c>
      <c r="B1467" s="1">
        <v>42937</v>
      </c>
      <c r="C1467" s="2">
        <v>0.4828587962962963</v>
      </c>
      <c r="D1467" s="2">
        <v>0.48295138888888889</v>
      </c>
      <c r="E1467">
        <f>DAY(telefony[[#This Row],[data]])</f>
        <v>21</v>
      </c>
      <c r="F1467">
        <f>IF(LEN(telefony[[#This Row],[nr]])=8,1,0)</f>
        <v>0</v>
      </c>
      <c r="G1467">
        <f>IF(LEN(telefony[[#This Row],[nr]])=7,1,0)</f>
        <v>1</v>
      </c>
      <c r="H1467" s="9">
        <f>IF(LEN(telefony[[#This Row],[nr]])&gt;=10,1,0)</f>
        <v>0</v>
      </c>
      <c r="I1467" s="9" t="s">
        <v>1692</v>
      </c>
      <c r="J1467">
        <f>COUNTIF(telefony[nr],I1467)</f>
        <v>1</v>
      </c>
      <c r="M1467" t="str">
        <f>IF(LEN(telefony[[#This Row],[nr]])=7,telefony[[#This Row],[nr]],"")</f>
        <v>2354992</v>
      </c>
      <c r="N1467" t="str">
        <f>IF(LEN(telefony[[#This Row],[nr]])=8,telefony[[#This Row],[nr]],"")</f>
        <v/>
      </c>
      <c r="V1467" s="22" t="s">
        <v>367</v>
      </c>
      <c r="W1467" s="9">
        <v>0</v>
      </c>
    </row>
    <row r="1468" spans="1:23" x14ac:dyDescent="0.3">
      <c r="A1468" s="9" t="s">
        <v>1267</v>
      </c>
      <c r="B1468" s="1">
        <v>42937</v>
      </c>
      <c r="C1468" s="2">
        <v>0.48439814814814813</v>
      </c>
      <c r="D1468" s="2">
        <v>0.4878587962962963</v>
      </c>
      <c r="E1468">
        <f>DAY(telefony[[#This Row],[data]])</f>
        <v>21</v>
      </c>
      <c r="F1468">
        <f>IF(LEN(telefony[[#This Row],[nr]])=8,1,0)</f>
        <v>0</v>
      </c>
      <c r="G1468">
        <f>IF(LEN(telefony[[#This Row],[nr]])=7,1,0)</f>
        <v>1</v>
      </c>
      <c r="H1468" s="9">
        <f>IF(LEN(telefony[[#This Row],[nr]])&gt;=10,1,0)</f>
        <v>0</v>
      </c>
      <c r="I1468" s="9" t="s">
        <v>1495</v>
      </c>
      <c r="J1468">
        <f>COUNTIF(telefony[nr],I1468)</f>
        <v>1</v>
      </c>
      <c r="M1468" t="str">
        <f>IF(LEN(telefony[[#This Row],[nr]])=7,telefony[[#This Row],[nr]],"")</f>
        <v>1766133</v>
      </c>
      <c r="N1468" t="str">
        <f>IF(LEN(telefony[[#This Row],[nr]])=8,telefony[[#This Row],[nr]],"")</f>
        <v/>
      </c>
      <c r="V1468" s="22" t="s">
        <v>380</v>
      </c>
      <c r="W1468" s="9">
        <v>0</v>
      </c>
    </row>
    <row r="1469" spans="1:23" x14ac:dyDescent="0.3">
      <c r="A1469" s="9" t="s">
        <v>1268</v>
      </c>
      <c r="B1469" s="1">
        <v>42937</v>
      </c>
      <c r="C1469" s="2">
        <v>0.48690972222222223</v>
      </c>
      <c r="D1469" s="2">
        <v>0.49665509259259261</v>
      </c>
      <c r="E1469">
        <f>DAY(telefony[[#This Row],[data]])</f>
        <v>21</v>
      </c>
      <c r="F1469">
        <f>IF(LEN(telefony[[#This Row],[nr]])=8,1,0)</f>
        <v>0</v>
      </c>
      <c r="G1469">
        <f>IF(LEN(telefony[[#This Row],[nr]])=7,1,0)</f>
        <v>1</v>
      </c>
      <c r="H1469" s="9">
        <f>IF(LEN(telefony[[#This Row],[nr]])&gt;=10,1,0)</f>
        <v>0</v>
      </c>
      <c r="I1469" s="9" t="s">
        <v>1316</v>
      </c>
      <c r="J1469">
        <f>COUNTIF(telefony[nr],I1469)</f>
        <v>1</v>
      </c>
      <c r="M1469" t="str">
        <f>IF(LEN(telefony[[#This Row],[nr]])=7,telefony[[#This Row],[nr]],"")</f>
        <v>2922327</v>
      </c>
      <c r="N1469" t="str">
        <f>IF(LEN(telefony[[#This Row],[nr]])=8,telefony[[#This Row],[nr]],"")</f>
        <v/>
      </c>
      <c r="V1469" s="22" t="s">
        <v>514</v>
      </c>
      <c r="W1469" s="9">
        <v>0</v>
      </c>
    </row>
    <row r="1470" spans="1:23" x14ac:dyDescent="0.3">
      <c r="A1470" s="9" t="s">
        <v>527</v>
      </c>
      <c r="B1470" s="1">
        <v>42937</v>
      </c>
      <c r="C1470" s="2">
        <v>0.4924189814814815</v>
      </c>
      <c r="D1470" s="2">
        <v>0.49381944444444442</v>
      </c>
      <c r="E1470">
        <f>DAY(telefony[[#This Row],[data]])</f>
        <v>21</v>
      </c>
      <c r="F1470">
        <f>IF(LEN(telefony[[#This Row],[nr]])=8,1,0)</f>
        <v>0</v>
      </c>
      <c r="G1470">
        <f>IF(LEN(telefony[[#This Row],[nr]])=7,1,0)</f>
        <v>1</v>
      </c>
      <c r="H1470" s="9">
        <f>IF(LEN(telefony[[#This Row],[nr]])&gt;=10,1,0)</f>
        <v>0</v>
      </c>
      <c r="I1470" s="9" t="s">
        <v>1036</v>
      </c>
      <c r="J1470">
        <f>COUNTIF(telefony[nr],I1470)</f>
        <v>1</v>
      </c>
      <c r="M1470" t="str">
        <f>IF(LEN(telefony[[#This Row],[nr]])=7,telefony[[#This Row],[nr]],"")</f>
        <v>8679036</v>
      </c>
      <c r="N1470" t="str">
        <f>IF(LEN(telefony[[#This Row],[nr]])=8,telefony[[#This Row],[nr]],"")</f>
        <v/>
      </c>
      <c r="V1470" s="22" t="s">
        <v>195</v>
      </c>
      <c r="W1470" s="9">
        <v>0</v>
      </c>
    </row>
    <row r="1471" spans="1:23" x14ac:dyDescent="0.3">
      <c r="A1471" s="9" t="s">
        <v>1269</v>
      </c>
      <c r="B1471" s="1">
        <v>42937</v>
      </c>
      <c r="C1471" s="2">
        <v>0.49327546296296299</v>
      </c>
      <c r="D1471" s="2">
        <v>0.50351851851851848</v>
      </c>
      <c r="E1471">
        <f>DAY(telefony[[#This Row],[data]])</f>
        <v>21</v>
      </c>
      <c r="F1471">
        <f>IF(LEN(telefony[[#This Row],[nr]])=8,1,0)</f>
        <v>0</v>
      </c>
      <c r="G1471">
        <f>IF(LEN(telefony[[#This Row],[nr]])=7,1,0)</f>
        <v>1</v>
      </c>
      <c r="H1471" s="9">
        <f>IF(LEN(telefony[[#This Row],[nr]])&gt;=10,1,0)</f>
        <v>0</v>
      </c>
      <c r="I1471" s="9" t="s">
        <v>175</v>
      </c>
      <c r="J1471">
        <f>COUNTIF(telefony[nr],I1471)</f>
        <v>1</v>
      </c>
      <c r="M1471" t="str">
        <f>IF(LEN(telefony[[#This Row],[nr]])=7,telefony[[#This Row],[nr]],"")</f>
        <v>1469705</v>
      </c>
      <c r="N1471" t="str">
        <f>IF(LEN(telefony[[#This Row],[nr]])=8,telefony[[#This Row],[nr]],"")</f>
        <v/>
      </c>
      <c r="V1471" s="22" t="s">
        <v>66</v>
      </c>
      <c r="W1471" s="9">
        <v>0</v>
      </c>
    </row>
    <row r="1472" spans="1:23" x14ac:dyDescent="0.3">
      <c r="A1472" s="9" t="s">
        <v>929</v>
      </c>
      <c r="B1472" s="1">
        <v>42937</v>
      </c>
      <c r="C1472" s="2">
        <v>0.49811342592592595</v>
      </c>
      <c r="D1472" s="2">
        <v>0.5065277777777778</v>
      </c>
      <c r="E1472">
        <f>DAY(telefony[[#This Row],[data]])</f>
        <v>21</v>
      </c>
      <c r="F1472">
        <f>IF(LEN(telefony[[#This Row],[nr]])=8,1,0)</f>
        <v>0</v>
      </c>
      <c r="G1472">
        <f>IF(LEN(telefony[[#This Row],[nr]])=7,1,0)</f>
        <v>1</v>
      </c>
      <c r="H1472" s="9">
        <f>IF(LEN(telefony[[#This Row],[nr]])&gt;=10,1,0)</f>
        <v>0</v>
      </c>
      <c r="I1472" s="9" t="s">
        <v>1626</v>
      </c>
      <c r="J1472">
        <f>COUNTIF(telefony[nr],I1472)</f>
        <v>1</v>
      </c>
      <c r="M1472" t="str">
        <f>IF(LEN(telefony[[#This Row],[nr]])=7,telefony[[#This Row],[nr]],"")</f>
        <v>8079505</v>
      </c>
      <c r="N1472" t="str">
        <f>IF(LEN(telefony[[#This Row],[nr]])=8,telefony[[#This Row],[nr]],"")</f>
        <v/>
      </c>
      <c r="V1472" s="22" t="s">
        <v>1186</v>
      </c>
      <c r="W1472" s="9">
        <v>0</v>
      </c>
    </row>
    <row r="1473" spans="1:23" x14ac:dyDescent="0.3">
      <c r="A1473" s="9" t="s">
        <v>1270</v>
      </c>
      <c r="B1473" s="1">
        <v>42937</v>
      </c>
      <c r="C1473" s="2">
        <v>0.50016203703703699</v>
      </c>
      <c r="D1473" s="2">
        <v>0.50506944444444446</v>
      </c>
      <c r="E1473">
        <f>DAY(telefony[[#This Row],[data]])</f>
        <v>21</v>
      </c>
      <c r="F1473">
        <f>IF(LEN(telefony[[#This Row],[nr]])=8,1,0)</f>
        <v>0</v>
      </c>
      <c r="G1473">
        <f>IF(LEN(telefony[[#This Row],[nr]])=7,1,0)</f>
        <v>1</v>
      </c>
      <c r="H1473" s="9">
        <f>IF(LEN(telefony[[#This Row],[nr]])&gt;=10,1,0)</f>
        <v>0</v>
      </c>
      <c r="I1473" s="9" t="s">
        <v>1403</v>
      </c>
      <c r="J1473">
        <f>COUNTIF(telefony[nr],I1473)</f>
        <v>1</v>
      </c>
      <c r="M1473" t="str">
        <f>IF(LEN(telefony[[#This Row],[nr]])=7,telefony[[#This Row],[nr]],"")</f>
        <v>4661635</v>
      </c>
      <c r="N1473" t="str">
        <f>IF(LEN(telefony[[#This Row],[nr]])=8,telefony[[#This Row],[nr]],"")</f>
        <v/>
      </c>
      <c r="V1473" s="22" t="s">
        <v>354</v>
      </c>
      <c r="W1473" s="9">
        <v>0</v>
      </c>
    </row>
    <row r="1474" spans="1:23" x14ac:dyDescent="0.3">
      <c r="A1474" s="9" t="s">
        <v>1271</v>
      </c>
      <c r="B1474" s="1">
        <v>42937</v>
      </c>
      <c r="C1474" s="2">
        <v>0.50284722222222222</v>
      </c>
      <c r="D1474" s="2">
        <v>0.51432870370370365</v>
      </c>
      <c r="E1474">
        <f>DAY(telefony[[#This Row],[data]])</f>
        <v>21</v>
      </c>
      <c r="F1474">
        <f>IF(LEN(telefony[[#This Row],[nr]])=8,1,0)</f>
        <v>0</v>
      </c>
      <c r="G1474">
        <f>IF(LEN(telefony[[#This Row],[nr]])=7,1,0)</f>
        <v>1</v>
      </c>
      <c r="H1474" s="9">
        <f>IF(LEN(telefony[[#This Row],[nr]])&gt;=10,1,0)</f>
        <v>0</v>
      </c>
      <c r="I1474" s="9" t="s">
        <v>1223</v>
      </c>
      <c r="J1474">
        <f>COUNTIF(telefony[nr],I1474)</f>
        <v>1</v>
      </c>
      <c r="M1474" t="str">
        <f>IF(LEN(telefony[[#This Row],[nr]])=7,telefony[[#This Row],[nr]],"")</f>
        <v>4497624</v>
      </c>
      <c r="N1474" t="str">
        <f>IF(LEN(telefony[[#This Row],[nr]])=8,telefony[[#This Row],[nr]],"")</f>
        <v/>
      </c>
      <c r="V1474" s="22" t="s">
        <v>70</v>
      </c>
      <c r="W1474" s="9">
        <v>0</v>
      </c>
    </row>
    <row r="1475" spans="1:23" x14ac:dyDescent="0.3">
      <c r="A1475" s="9" t="s">
        <v>1272</v>
      </c>
      <c r="B1475" s="1">
        <v>42937</v>
      </c>
      <c r="C1475" s="2">
        <v>0.50840277777777776</v>
      </c>
      <c r="D1475" s="2">
        <v>0.50968749999999996</v>
      </c>
      <c r="E1475">
        <f>DAY(telefony[[#This Row],[data]])</f>
        <v>21</v>
      </c>
      <c r="F1475">
        <f>IF(LEN(telefony[[#This Row],[nr]])=8,1,0)</f>
        <v>1</v>
      </c>
      <c r="G1475">
        <f>IF(LEN(telefony[[#This Row],[nr]])=7,1,0)</f>
        <v>0</v>
      </c>
      <c r="H1475" s="9">
        <f>IF(LEN(telefony[[#This Row],[nr]])&gt;=10,1,0)</f>
        <v>0</v>
      </c>
      <c r="I1475" s="9" t="s">
        <v>759</v>
      </c>
      <c r="J1475">
        <f>COUNTIF(telefony[nr],I1475)</f>
        <v>1</v>
      </c>
      <c r="M1475" t="str">
        <f>IF(LEN(telefony[[#This Row],[nr]])=7,telefony[[#This Row],[nr]],"")</f>
        <v/>
      </c>
      <c r="N1475" t="str">
        <f>IF(LEN(telefony[[#This Row],[nr]])=8,telefony[[#This Row],[nr]],"")</f>
        <v>52468382</v>
      </c>
      <c r="V1475" s="22" t="s">
        <v>1723</v>
      </c>
      <c r="W1475" s="9">
        <v>0</v>
      </c>
    </row>
    <row r="1476" spans="1:23" x14ac:dyDescent="0.3">
      <c r="A1476" s="9" t="s">
        <v>1273</v>
      </c>
      <c r="B1476" s="1">
        <v>42937</v>
      </c>
      <c r="C1476" s="2">
        <v>0.51200231481481484</v>
      </c>
      <c r="D1476" s="2">
        <v>0.52253472222222219</v>
      </c>
      <c r="E1476">
        <f>DAY(telefony[[#This Row],[data]])</f>
        <v>21</v>
      </c>
      <c r="F1476">
        <f>IF(LEN(telefony[[#This Row],[nr]])=8,1,0)</f>
        <v>0</v>
      </c>
      <c r="G1476">
        <f>IF(LEN(telefony[[#This Row],[nr]])=7,1,0)</f>
        <v>1</v>
      </c>
      <c r="H1476" s="9">
        <f>IF(LEN(telefony[[#This Row],[nr]])&gt;=10,1,0)</f>
        <v>0</v>
      </c>
      <c r="I1476" s="9" t="s">
        <v>1404</v>
      </c>
      <c r="J1476">
        <f>COUNTIF(telefony[nr],I1476)</f>
        <v>1</v>
      </c>
      <c r="M1476" t="str">
        <f>IF(LEN(telefony[[#This Row],[nr]])=7,telefony[[#This Row],[nr]],"")</f>
        <v>5687077</v>
      </c>
      <c r="N1476" t="str">
        <f>IF(LEN(telefony[[#This Row],[nr]])=8,telefony[[#This Row],[nr]],"")</f>
        <v/>
      </c>
      <c r="V1476" s="22" t="s">
        <v>877</v>
      </c>
      <c r="W1476" s="9">
        <v>0</v>
      </c>
    </row>
    <row r="1477" spans="1:23" x14ac:dyDescent="0.3">
      <c r="A1477" s="9" t="s">
        <v>1274</v>
      </c>
      <c r="B1477" s="1">
        <v>42937</v>
      </c>
      <c r="C1477" s="2">
        <v>0.51249999999999996</v>
      </c>
      <c r="D1477" s="2">
        <v>0.51405092592592594</v>
      </c>
      <c r="E1477">
        <f>DAY(telefony[[#This Row],[data]])</f>
        <v>21</v>
      </c>
      <c r="F1477">
        <f>IF(LEN(telefony[[#This Row],[nr]])=8,1,0)</f>
        <v>0</v>
      </c>
      <c r="G1477">
        <f>IF(LEN(telefony[[#This Row],[nr]])=7,1,0)</f>
        <v>1</v>
      </c>
      <c r="H1477" s="9">
        <f>IF(LEN(telefony[[#This Row],[nr]])&gt;=10,1,0)</f>
        <v>0</v>
      </c>
      <c r="I1477" s="9" t="s">
        <v>1817</v>
      </c>
      <c r="J1477">
        <f>COUNTIF(telefony[nr],I1477)</f>
        <v>1</v>
      </c>
      <c r="M1477" t="str">
        <f>IF(LEN(telefony[[#This Row],[nr]])=7,telefony[[#This Row],[nr]],"")</f>
        <v>3914070</v>
      </c>
      <c r="N1477" t="str">
        <f>IF(LEN(telefony[[#This Row],[nr]])=8,telefony[[#This Row],[nr]],"")</f>
        <v/>
      </c>
      <c r="V1477" s="22" t="s">
        <v>168</v>
      </c>
      <c r="W1477" s="9">
        <v>0</v>
      </c>
    </row>
    <row r="1478" spans="1:23" x14ac:dyDescent="0.3">
      <c r="A1478" s="9" t="s">
        <v>1275</v>
      </c>
      <c r="B1478" s="1">
        <v>42937</v>
      </c>
      <c r="C1478" s="2">
        <v>0.51520833333333338</v>
      </c>
      <c r="D1478" s="2">
        <v>0.51918981481481485</v>
      </c>
      <c r="E1478">
        <f>DAY(telefony[[#This Row],[data]])</f>
        <v>21</v>
      </c>
      <c r="F1478">
        <f>IF(LEN(telefony[[#This Row],[nr]])=8,1,0)</f>
        <v>1</v>
      </c>
      <c r="G1478">
        <f>IF(LEN(telefony[[#This Row],[nr]])=7,1,0)</f>
        <v>0</v>
      </c>
      <c r="H1478" s="9">
        <f>IF(LEN(telefony[[#This Row],[nr]])&gt;=10,1,0)</f>
        <v>0</v>
      </c>
      <c r="I1478" s="9" t="s">
        <v>1142</v>
      </c>
      <c r="J1478">
        <f>COUNTIF(telefony[nr],I1478)</f>
        <v>1</v>
      </c>
      <c r="M1478" t="str">
        <f>IF(LEN(telefony[[#This Row],[nr]])=7,telefony[[#This Row],[nr]],"")</f>
        <v/>
      </c>
      <c r="N1478" t="str">
        <f>IF(LEN(telefony[[#This Row],[nr]])=8,telefony[[#This Row],[nr]],"")</f>
        <v>84684423</v>
      </c>
      <c r="V1478" s="22" t="s">
        <v>685</v>
      </c>
      <c r="W1478" s="9">
        <v>0</v>
      </c>
    </row>
    <row r="1479" spans="1:23" x14ac:dyDescent="0.3">
      <c r="A1479" s="9" t="s">
        <v>1276</v>
      </c>
      <c r="B1479" s="1">
        <v>42937</v>
      </c>
      <c r="C1479" s="2">
        <v>0.51936342592592588</v>
      </c>
      <c r="D1479" s="2">
        <v>0.52559027777777778</v>
      </c>
      <c r="E1479">
        <f>DAY(telefony[[#This Row],[data]])</f>
        <v>21</v>
      </c>
      <c r="F1479">
        <f>IF(LEN(telefony[[#This Row],[nr]])=8,1,0)</f>
        <v>0</v>
      </c>
      <c r="G1479">
        <f>IF(LEN(telefony[[#This Row],[nr]])=7,1,0)</f>
        <v>1</v>
      </c>
      <c r="H1479" s="9">
        <f>IF(LEN(telefony[[#This Row],[nr]])&gt;=10,1,0)</f>
        <v>0</v>
      </c>
      <c r="I1479" s="9" t="s">
        <v>201</v>
      </c>
      <c r="J1479">
        <f>COUNTIF(telefony[nr],I1479)</f>
        <v>1</v>
      </c>
      <c r="M1479" t="str">
        <f>IF(LEN(telefony[[#This Row],[nr]])=7,telefony[[#This Row],[nr]],"")</f>
        <v>6493406</v>
      </c>
      <c r="N1479" t="str">
        <f>IF(LEN(telefony[[#This Row],[nr]])=8,telefony[[#This Row],[nr]],"")</f>
        <v/>
      </c>
      <c r="V1479" s="22" t="s">
        <v>691</v>
      </c>
      <c r="W1479" s="9">
        <v>0</v>
      </c>
    </row>
    <row r="1480" spans="1:23" x14ac:dyDescent="0.3">
      <c r="A1480" s="9" t="s">
        <v>1277</v>
      </c>
      <c r="B1480" s="1">
        <v>42937</v>
      </c>
      <c r="C1480" s="2">
        <v>0.52243055555555551</v>
      </c>
      <c r="D1480" s="2">
        <v>0.52681712962962968</v>
      </c>
      <c r="E1480">
        <f>DAY(telefony[[#This Row],[data]])</f>
        <v>21</v>
      </c>
      <c r="F1480">
        <f>IF(LEN(telefony[[#This Row],[nr]])=8,1,0)</f>
        <v>0</v>
      </c>
      <c r="G1480">
        <f>IF(LEN(telefony[[#This Row],[nr]])=7,1,0)</f>
        <v>1</v>
      </c>
      <c r="H1480" s="9">
        <f>IF(LEN(telefony[[#This Row],[nr]])&gt;=10,1,0)</f>
        <v>0</v>
      </c>
      <c r="I1480" s="9" t="s">
        <v>1490</v>
      </c>
      <c r="J1480">
        <f>COUNTIF(telefony[nr],I1480)</f>
        <v>1</v>
      </c>
      <c r="M1480" t="str">
        <f>IF(LEN(telefony[[#This Row],[nr]])=7,telefony[[#This Row],[nr]],"")</f>
        <v>1563816</v>
      </c>
      <c r="N1480" t="str">
        <f>IF(LEN(telefony[[#This Row],[nr]])=8,telefony[[#This Row],[nr]],"")</f>
        <v/>
      </c>
      <c r="V1480" s="22" t="s">
        <v>55</v>
      </c>
      <c r="W1480" s="9">
        <v>0</v>
      </c>
    </row>
    <row r="1481" spans="1:23" x14ac:dyDescent="0.3">
      <c r="A1481" s="9" t="s">
        <v>1278</v>
      </c>
      <c r="B1481" s="1">
        <v>42937</v>
      </c>
      <c r="C1481" s="2">
        <v>0.52469907407407412</v>
      </c>
      <c r="D1481" s="2">
        <v>0.53218750000000004</v>
      </c>
      <c r="E1481">
        <f>DAY(telefony[[#This Row],[data]])</f>
        <v>21</v>
      </c>
      <c r="F1481">
        <f>IF(LEN(telefony[[#This Row],[nr]])=8,1,0)</f>
        <v>0</v>
      </c>
      <c r="G1481">
        <f>IF(LEN(telefony[[#This Row],[nr]])=7,1,0)</f>
        <v>1</v>
      </c>
      <c r="H1481" s="9">
        <f>IF(LEN(telefony[[#This Row],[nr]])&gt;=10,1,0)</f>
        <v>0</v>
      </c>
      <c r="I1481" s="9" t="s">
        <v>1820</v>
      </c>
      <c r="J1481">
        <f>COUNTIF(telefony[nr],I1481)</f>
        <v>1</v>
      </c>
      <c r="M1481" t="str">
        <f>IF(LEN(telefony[[#This Row],[nr]])=7,telefony[[#This Row],[nr]],"")</f>
        <v>7779935</v>
      </c>
      <c r="N1481" t="str">
        <f>IF(LEN(telefony[[#This Row],[nr]])=8,telefony[[#This Row],[nr]],"")</f>
        <v/>
      </c>
      <c r="V1481" s="22" t="s">
        <v>1087</v>
      </c>
      <c r="W1481" s="9">
        <v>0</v>
      </c>
    </row>
    <row r="1482" spans="1:23" x14ac:dyDescent="0.3">
      <c r="A1482" s="9" t="s">
        <v>1279</v>
      </c>
      <c r="B1482" s="1">
        <v>42937</v>
      </c>
      <c r="C1482" s="2">
        <v>0.52749999999999997</v>
      </c>
      <c r="D1482" s="2">
        <v>0.53034722222222219</v>
      </c>
      <c r="E1482">
        <f>DAY(telefony[[#This Row],[data]])</f>
        <v>21</v>
      </c>
      <c r="F1482">
        <f>IF(LEN(telefony[[#This Row],[nr]])=8,1,0)</f>
        <v>0</v>
      </c>
      <c r="G1482">
        <f>IF(LEN(telefony[[#This Row],[nr]])=7,1,0)</f>
        <v>1</v>
      </c>
      <c r="H1482" s="9">
        <f>IF(LEN(telefony[[#This Row],[nr]])&gt;=10,1,0)</f>
        <v>0</v>
      </c>
      <c r="I1482" s="9" t="s">
        <v>352</v>
      </c>
      <c r="J1482">
        <f>COUNTIF(telefony[nr],I1482)</f>
        <v>1</v>
      </c>
      <c r="M1482" t="str">
        <f>IF(LEN(telefony[[#This Row],[nr]])=7,telefony[[#This Row],[nr]],"")</f>
        <v>4429479</v>
      </c>
      <c r="N1482" t="str">
        <f>IF(LEN(telefony[[#This Row],[nr]])=8,telefony[[#This Row],[nr]],"")</f>
        <v/>
      </c>
      <c r="V1482" s="22" t="s">
        <v>438</v>
      </c>
      <c r="W1482" s="9">
        <v>0</v>
      </c>
    </row>
    <row r="1483" spans="1:23" x14ac:dyDescent="0.3">
      <c r="A1483" s="9" t="s">
        <v>1280</v>
      </c>
      <c r="B1483" s="1">
        <v>42937</v>
      </c>
      <c r="C1483" s="2">
        <v>0.53240740740740744</v>
      </c>
      <c r="D1483" s="2">
        <v>0.53785879629629629</v>
      </c>
      <c r="E1483">
        <f>DAY(telefony[[#This Row],[data]])</f>
        <v>21</v>
      </c>
      <c r="F1483">
        <f>IF(LEN(telefony[[#This Row],[nr]])=8,1,0)</f>
        <v>0</v>
      </c>
      <c r="G1483">
        <f>IF(LEN(telefony[[#This Row],[nr]])=7,1,0)</f>
        <v>1</v>
      </c>
      <c r="H1483" s="9">
        <f>IF(LEN(telefony[[#This Row],[nr]])&gt;=10,1,0)</f>
        <v>0</v>
      </c>
      <c r="I1483" s="9" t="s">
        <v>704</v>
      </c>
      <c r="J1483">
        <f>COUNTIF(telefony[nr],I1483)</f>
        <v>1</v>
      </c>
      <c r="M1483" t="str">
        <f>IF(LEN(telefony[[#This Row],[nr]])=7,telefony[[#This Row],[nr]],"")</f>
        <v>2963652</v>
      </c>
      <c r="N1483" t="str">
        <f>IF(LEN(telefony[[#This Row],[nr]])=8,telefony[[#This Row],[nr]],"")</f>
        <v/>
      </c>
      <c r="V1483" s="22" t="s">
        <v>1216</v>
      </c>
      <c r="W1483" s="9">
        <v>0</v>
      </c>
    </row>
    <row r="1484" spans="1:23" x14ac:dyDescent="0.3">
      <c r="A1484" s="9" t="s">
        <v>1281</v>
      </c>
      <c r="B1484" s="1">
        <v>42937</v>
      </c>
      <c r="C1484" s="2">
        <v>0.53811342592592593</v>
      </c>
      <c r="D1484" s="2">
        <v>0.54365740740740742</v>
      </c>
      <c r="E1484">
        <f>DAY(telefony[[#This Row],[data]])</f>
        <v>21</v>
      </c>
      <c r="F1484">
        <f>IF(LEN(telefony[[#This Row],[nr]])=8,1,0)</f>
        <v>1</v>
      </c>
      <c r="G1484">
        <f>IF(LEN(telefony[[#This Row],[nr]])=7,1,0)</f>
        <v>0</v>
      </c>
      <c r="H1484" s="9">
        <f>IF(LEN(telefony[[#This Row],[nr]])&gt;=10,1,0)</f>
        <v>0</v>
      </c>
      <c r="I1484" s="9" t="s">
        <v>1502</v>
      </c>
      <c r="J1484">
        <f>COUNTIF(telefony[nr],I1484)</f>
        <v>1</v>
      </c>
      <c r="M1484" t="str">
        <f>IF(LEN(telefony[[#This Row],[nr]])=7,telefony[[#This Row],[nr]],"")</f>
        <v/>
      </c>
      <c r="N1484" t="str">
        <f>IF(LEN(telefony[[#This Row],[nr]])=8,telefony[[#This Row],[nr]],"")</f>
        <v>91032395</v>
      </c>
      <c r="V1484" s="22" t="s">
        <v>922</v>
      </c>
      <c r="W1484" s="9">
        <v>0</v>
      </c>
    </row>
    <row r="1485" spans="1:23" x14ac:dyDescent="0.3">
      <c r="A1485" s="9" t="s">
        <v>1030</v>
      </c>
      <c r="B1485" s="1">
        <v>42937</v>
      </c>
      <c r="C1485" s="2">
        <v>0.53831018518518514</v>
      </c>
      <c r="D1485" s="2">
        <v>0.53998842592592589</v>
      </c>
      <c r="E1485">
        <f>DAY(telefony[[#This Row],[data]])</f>
        <v>21</v>
      </c>
      <c r="F1485">
        <f>IF(LEN(telefony[[#This Row],[nr]])=8,1,0)</f>
        <v>0</v>
      </c>
      <c r="G1485">
        <f>IF(LEN(telefony[[#This Row],[nr]])=7,1,0)</f>
        <v>1</v>
      </c>
      <c r="H1485" s="9">
        <f>IF(LEN(telefony[[#This Row],[nr]])&gt;=10,1,0)</f>
        <v>0</v>
      </c>
      <c r="I1485" s="9" t="s">
        <v>955</v>
      </c>
      <c r="J1485">
        <f>COUNTIF(telefony[nr],I1485)</f>
        <v>1</v>
      </c>
      <c r="M1485" t="str">
        <f>IF(LEN(telefony[[#This Row],[nr]])=7,telefony[[#This Row],[nr]],"")</f>
        <v>6999348</v>
      </c>
      <c r="N1485" t="str">
        <f>IF(LEN(telefony[[#This Row],[nr]])=8,telefony[[#This Row],[nr]],"")</f>
        <v/>
      </c>
      <c r="V1485" s="22" t="s">
        <v>964</v>
      </c>
      <c r="W1485" s="9">
        <v>0</v>
      </c>
    </row>
    <row r="1486" spans="1:23" x14ac:dyDescent="0.3">
      <c r="A1486" s="9" t="s">
        <v>1282</v>
      </c>
      <c r="B1486" s="1">
        <v>42937</v>
      </c>
      <c r="C1486" s="2">
        <v>0.54233796296296299</v>
      </c>
      <c r="D1486" s="2">
        <v>0.55148148148148146</v>
      </c>
      <c r="E1486">
        <f>DAY(telefony[[#This Row],[data]])</f>
        <v>21</v>
      </c>
      <c r="F1486">
        <f>IF(LEN(telefony[[#This Row],[nr]])=8,1,0)</f>
        <v>0</v>
      </c>
      <c r="G1486">
        <f>IF(LEN(telefony[[#This Row],[nr]])=7,1,0)</f>
        <v>1</v>
      </c>
      <c r="H1486" s="9">
        <f>IF(LEN(telefony[[#This Row],[nr]])&gt;=10,1,0)</f>
        <v>0</v>
      </c>
      <c r="I1486" s="9" t="s">
        <v>1525</v>
      </c>
      <c r="J1486">
        <f>COUNTIF(telefony[nr],I1486)</f>
        <v>1</v>
      </c>
      <c r="M1486" t="str">
        <f>IF(LEN(telefony[[#This Row],[nr]])=7,telefony[[#This Row],[nr]],"")</f>
        <v>4424322</v>
      </c>
      <c r="N1486" t="str">
        <f>IF(LEN(telefony[[#This Row],[nr]])=8,telefony[[#This Row],[nr]],"")</f>
        <v/>
      </c>
      <c r="V1486" s="22" t="s">
        <v>513</v>
      </c>
      <c r="W1486" s="9">
        <v>0</v>
      </c>
    </row>
    <row r="1487" spans="1:23" x14ac:dyDescent="0.3">
      <c r="A1487" s="9" t="s">
        <v>1283</v>
      </c>
      <c r="B1487" s="1">
        <v>42937</v>
      </c>
      <c r="C1487" s="2">
        <v>0.54631944444444447</v>
      </c>
      <c r="D1487" s="2">
        <v>0.55652777777777773</v>
      </c>
      <c r="E1487">
        <f>DAY(telefony[[#This Row],[data]])</f>
        <v>21</v>
      </c>
      <c r="F1487">
        <f>IF(LEN(telefony[[#This Row],[nr]])=8,1,0)</f>
        <v>0</v>
      </c>
      <c r="G1487">
        <f>IF(LEN(telefony[[#This Row],[nr]])=7,1,0)</f>
        <v>1</v>
      </c>
      <c r="H1487" s="9">
        <f>IF(LEN(telefony[[#This Row],[nr]])&gt;=10,1,0)</f>
        <v>0</v>
      </c>
      <c r="I1487" s="9" t="s">
        <v>1381</v>
      </c>
      <c r="J1487">
        <f>COUNTIF(telefony[nr],I1487)</f>
        <v>1</v>
      </c>
      <c r="M1487" t="str">
        <f>IF(LEN(telefony[[#This Row],[nr]])=7,telefony[[#This Row],[nr]],"")</f>
        <v>9500083</v>
      </c>
      <c r="N1487" t="str">
        <f>IF(LEN(telefony[[#This Row],[nr]])=8,telefony[[#This Row],[nr]],"")</f>
        <v/>
      </c>
      <c r="V1487" s="22" t="s">
        <v>789</v>
      </c>
      <c r="W1487" s="9">
        <v>0</v>
      </c>
    </row>
    <row r="1488" spans="1:23" x14ac:dyDescent="0.3">
      <c r="A1488" s="9" t="s">
        <v>1284</v>
      </c>
      <c r="B1488" s="1">
        <v>42937</v>
      </c>
      <c r="C1488" s="2">
        <v>0.54761574074074071</v>
      </c>
      <c r="D1488" s="2">
        <v>0.55443287037037037</v>
      </c>
      <c r="E1488">
        <f>DAY(telefony[[#This Row],[data]])</f>
        <v>21</v>
      </c>
      <c r="F1488">
        <f>IF(LEN(telefony[[#This Row],[nr]])=8,1,0)</f>
        <v>0</v>
      </c>
      <c r="G1488">
        <f>IF(LEN(telefony[[#This Row],[nr]])=7,1,0)</f>
        <v>1</v>
      </c>
      <c r="H1488" s="9">
        <f>IF(LEN(telefony[[#This Row],[nr]])&gt;=10,1,0)</f>
        <v>0</v>
      </c>
      <c r="I1488" s="9" t="s">
        <v>793</v>
      </c>
      <c r="J1488">
        <f>COUNTIF(telefony[nr],I1488)</f>
        <v>1</v>
      </c>
      <c r="M1488" t="str">
        <f>IF(LEN(telefony[[#This Row],[nr]])=7,telefony[[#This Row],[nr]],"")</f>
        <v>2912297</v>
      </c>
      <c r="N1488" t="str">
        <f>IF(LEN(telefony[[#This Row],[nr]])=8,telefony[[#This Row],[nr]],"")</f>
        <v/>
      </c>
      <c r="V1488" s="22" t="s">
        <v>1760</v>
      </c>
      <c r="W1488" s="9">
        <v>0</v>
      </c>
    </row>
    <row r="1489" spans="1:23" x14ac:dyDescent="0.3">
      <c r="A1489" s="9" t="s">
        <v>1285</v>
      </c>
      <c r="B1489" s="1">
        <v>42937</v>
      </c>
      <c r="C1489" s="2">
        <v>0.54953703703703705</v>
      </c>
      <c r="D1489" s="2">
        <v>0.55783564814814812</v>
      </c>
      <c r="E1489">
        <f>DAY(telefony[[#This Row],[data]])</f>
        <v>21</v>
      </c>
      <c r="F1489">
        <f>IF(LEN(telefony[[#This Row],[nr]])=8,1,0)</f>
        <v>0</v>
      </c>
      <c r="G1489">
        <f>IF(LEN(telefony[[#This Row],[nr]])=7,1,0)</f>
        <v>1</v>
      </c>
      <c r="H1489" s="9">
        <f>IF(LEN(telefony[[#This Row],[nr]])&gt;=10,1,0)</f>
        <v>0</v>
      </c>
      <c r="I1489" s="9" t="s">
        <v>245</v>
      </c>
      <c r="J1489">
        <f>COUNTIF(telefony[nr],I1489)</f>
        <v>1</v>
      </c>
      <c r="M1489" t="str">
        <f>IF(LEN(telefony[[#This Row],[nr]])=7,telefony[[#This Row],[nr]],"")</f>
        <v>4303945</v>
      </c>
      <c r="N1489" t="str">
        <f>IF(LEN(telefony[[#This Row],[nr]])=8,telefony[[#This Row],[nr]],"")</f>
        <v/>
      </c>
      <c r="V1489" s="22" t="s">
        <v>1440</v>
      </c>
      <c r="W1489" s="9">
        <v>0</v>
      </c>
    </row>
    <row r="1490" spans="1:23" x14ac:dyDescent="0.3">
      <c r="A1490" s="9" t="s">
        <v>1286</v>
      </c>
      <c r="B1490" s="1">
        <v>42937</v>
      </c>
      <c r="C1490" s="2">
        <v>0.55311342592592594</v>
      </c>
      <c r="D1490" s="2">
        <v>0.55469907407407404</v>
      </c>
      <c r="E1490">
        <f>DAY(telefony[[#This Row],[data]])</f>
        <v>21</v>
      </c>
      <c r="F1490">
        <f>IF(LEN(telefony[[#This Row],[nr]])=8,1,0)</f>
        <v>0</v>
      </c>
      <c r="G1490">
        <f>IF(LEN(telefony[[#This Row],[nr]])=7,1,0)</f>
        <v>0</v>
      </c>
      <c r="H1490" s="9">
        <f>IF(LEN(telefony[[#This Row],[nr]])&gt;=10,1,0)</f>
        <v>1</v>
      </c>
      <c r="I1490" s="9" t="s">
        <v>1536</v>
      </c>
      <c r="J1490">
        <f>COUNTIF(telefony[nr],I1490)</f>
        <v>1</v>
      </c>
      <c r="M1490" t="str">
        <f>IF(LEN(telefony[[#This Row],[nr]])=7,telefony[[#This Row],[nr]],"")</f>
        <v/>
      </c>
      <c r="N1490" t="str">
        <f>IF(LEN(telefony[[#This Row],[nr]])=8,telefony[[#This Row],[nr]],"")</f>
        <v/>
      </c>
      <c r="V1490" s="22" t="s">
        <v>38</v>
      </c>
      <c r="W1490" s="9">
        <v>0</v>
      </c>
    </row>
    <row r="1491" spans="1:23" x14ac:dyDescent="0.3">
      <c r="A1491" s="9" t="s">
        <v>447</v>
      </c>
      <c r="B1491" s="1">
        <v>42937</v>
      </c>
      <c r="C1491" s="2">
        <v>0.55652777777777773</v>
      </c>
      <c r="D1491" s="2">
        <v>0.56657407407407412</v>
      </c>
      <c r="E1491">
        <f>DAY(telefony[[#This Row],[data]])</f>
        <v>21</v>
      </c>
      <c r="F1491">
        <f>IF(LEN(telefony[[#This Row],[nr]])=8,1,0)</f>
        <v>0</v>
      </c>
      <c r="G1491">
        <f>IF(LEN(telefony[[#This Row],[nr]])=7,1,0)</f>
        <v>1</v>
      </c>
      <c r="H1491" s="9">
        <f>IF(LEN(telefony[[#This Row],[nr]])&gt;=10,1,0)</f>
        <v>0</v>
      </c>
      <c r="I1491" s="9" t="s">
        <v>848</v>
      </c>
      <c r="J1491">
        <f>COUNTIF(telefony[nr],I1491)</f>
        <v>1</v>
      </c>
      <c r="M1491" t="str">
        <f>IF(LEN(telefony[[#This Row],[nr]])=7,telefony[[#This Row],[nr]],"")</f>
        <v>7275091</v>
      </c>
      <c r="N1491" t="str">
        <f>IF(LEN(telefony[[#This Row],[nr]])=8,telefony[[#This Row],[nr]],"")</f>
        <v/>
      </c>
      <c r="V1491" s="22" t="s">
        <v>907</v>
      </c>
      <c r="W1491" s="9">
        <v>0</v>
      </c>
    </row>
    <row r="1492" spans="1:23" x14ac:dyDescent="0.3">
      <c r="A1492" s="9" t="s">
        <v>1287</v>
      </c>
      <c r="B1492" s="1">
        <v>42937</v>
      </c>
      <c r="C1492" s="2">
        <v>0.5575</v>
      </c>
      <c r="D1492" s="2">
        <v>0.56418981481481478</v>
      </c>
      <c r="E1492">
        <f>DAY(telefony[[#This Row],[data]])</f>
        <v>21</v>
      </c>
      <c r="F1492">
        <f>IF(LEN(telefony[[#This Row],[nr]])=8,1,0)</f>
        <v>0</v>
      </c>
      <c r="G1492">
        <f>IF(LEN(telefony[[#This Row],[nr]])=7,1,0)</f>
        <v>1</v>
      </c>
      <c r="H1492" s="9">
        <f>IF(LEN(telefony[[#This Row],[nr]])&gt;=10,1,0)</f>
        <v>0</v>
      </c>
      <c r="I1492" s="9" t="s">
        <v>703</v>
      </c>
      <c r="J1492">
        <f>COUNTIF(telefony[nr],I1492)</f>
        <v>1</v>
      </c>
      <c r="M1492" t="str">
        <f>IF(LEN(telefony[[#This Row],[nr]])=7,telefony[[#This Row],[nr]],"")</f>
        <v>9021766</v>
      </c>
      <c r="N1492" t="str">
        <f>IF(LEN(telefony[[#This Row],[nr]])=8,telefony[[#This Row],[nr]],"")</f>
        <v/>
      </c>
      <c r="V1492" s="22" t="s">
        <v>18</v>
      </c>
      <c r="W1492" s="9">
        <v>0</v>
      </c>
    </row>
    <row r="1493" spans="1:23" x14ac:dyDescent="0.3">
      <c r="A1493" s="9" t="s">
        <v>1288</v>
      </c>
      <c r="B1493" s="1">
        <v>42937</v>
      </c>
      <c r="C1493" s="2">
        <v>0.56297453703703704</v>
      </c>
      <c r="D1493" s="2">
        <v>0.56752314814814819</v>
      </c>
      <c r="E1493">
        <f>DAY(telefony[[#This Row],[data]])</f>
        <v>21</v>
      </c>
      <c r="F1493">
        <f>IF(LEN(telefony[[#This Row],[nr]])=8,1,0)</f>
        <v>0</v>
      </c>
      <c r="G1493">
        <f>IF(LEN(telefony[[#This Row],[nr]])=7,1,0)</f>
        <v>1</v>
      </c>
      <c r="H1493" s="9">
        <f>IF(LEN(telefony[[#This Row],[nr]])&gt;=10,1,0)</f>
        <v>0</v>
      </c>
      <c r="I1493" s="9" t="s">
        <v>85</v>
      </c>
      <c r="J1493">
        <f>COUNTIF(telefony[nr],I1493)</f>
        <v>1</v>
      </c>
      <c r="M1493" t="str">
        <f>IF(LEN(telefony[[#This Row],[nr]])=7,telefony[[#This Row],[nr]],"")</f>
        <v>1500342</v>
      </c>
      <c r="N1493" t="str">
        <f>IF(LEN(telefony[[#This Row],[nr]])=8,telefony[[#This Row],[nr]],"")</f>
        <v/>
      </c>
      <c r="V1493" s="22" t="s">
        <v>494</v>
      </c>
      <c r="W1493" s="9">
        <v>0</v>
      </c>
    </row>
    <row r="1494" spans="1:23" x14ac:dyDescent="0.3">
      <c r="A1494" s="9" t="s">
        <v>1289</v>
      </c>
      <c r="B1494" s="1">
        <v>42937</v>
      </c>
      <c r="C1494" s="2">
        <v>0.56578703703703703</v>
      </c>
      <c r="D1494" s="2">
        <v>0.57518518518518513</v>
      </c>
      <c r="E1494">
        <f>DAY(telefony[[#This Row],[data]])</f>
        <v>21</v>
      </c>
      <c r="F1494">
        <f>IF(LEN(telefony[[#This Row],[nr]])=8,1,0)</f>
        <v>0</v>
      </c>
      <c r="G1494">
        <f>IF(LEN(telefony[[#This Row],[nr]])=7,1,0)</f>
        <v>1</v>
      </c>
      <c r="H1494" s="9">
        <f>IF(LEN(telefony[[#This Row],[nr]])&gt;=10,1,0)</f>
        <v>0</v>
      </c>
      <c r="I1494" s="9" t="s">
        <v>926</v>
      </c>
      <c r="J1494">
        <f>COUNTIF(telefony[nr],I1494)</f>
        <v>1</v>
      </c>
      <c r="M1494" t="str">
        <f>IF(LEN(telefony[[#This Row],[nr]])=7,telefony[[#This Row],[nr]],"")</f>
        <v>7295667</v>
      </c>
      <c r="N1494" t="str">
        <f>IF(LEN(telefony[[#This Row],[nr]])=8,telefony[[#This Row],[nr]],"")</f>
        <v/>
      </c>
      <c r="V1494" s="22" t="s">
        <v>1239</v>
      </c>
      <c r="W1494" s="9">
        <v>0</v>
      </c>
    </row>
    <row r="1495" spans="1:23" x14ac:dyDescent="0.3">
      <c r="A1495" s="9" t="s">
        <v>410</v>
      </c>
      <c r="B1495" s="1">
        <v>42937</v>
      </c>
      <c r="C1495" s="2">
        <v>0.5713773148148148</v>
      </c>
      <c r="D1495" s="2">
        <v>0.58107638888888891</v>
      </c>
      <c r="E1495">
        <f>DAY(telefony[[#This Row],[data]])</f>
        <v>21</v>
      </c>
      <c r="F1495">
        <f>IF(LEN(telefony[[#This Row],[nr]])=8,1,0)</f>
        <v>0</v>
      </c>
      <c r="G1495">
        <f>IF(LEN(telefony[[#This Row],[nr]])=7,1,0)</f>
        <v>1</v>
      </c>
      <c r="H1495" s="9">
        <f>IF(LEN(telefony[[#This Row],[nr]])&gt;=10,1,0)</f>
        <v>0</v>
      </c>
      <c r="I1495" s="9" t="s">
        <v>1650</v>
      </c>
      <c r="J1495">
        <f>COUNTIF(telefony[nr],I1495)</f>
        <v>1</v>
      </c>
      <c r="M1495" t="str">
        <f>IF(LEN(telefony[[#This Row],[nr]])=7,telefony[[#This Row],[nr]],"")</f>
        <v>5512237</v>
      </c>
      <c r="N1495" t="str">
        <f>IF(LEN(telefony[[#This Row],[nr]])=8,telefony[[#This Row],[nr]],"")</f>
        <v/>
      </c>
      <c r="V1495" s="22" t="s">
        <v>861</v>
      </c>
      <c r="W1495" s="9">
        <v>0</v>
      </c>
    </row>
    <row r="1496" spans="1:23" x14ac:dyDescent="0.3">
      <c r="A1496" s="9" t="s">
        <v>1290</v>
      </c>
      <c r="B1496" s="1">
        <v>42937</v>
      </c>
      <c r="C1496" s="2">
        <v>0.57549768518518518</v>
      </c>
      <c r="D1496" s="2">
        <v>0.57925925925925925</v>
      </c>
      <c r="E1496">
        <f>DAY(telefony[[#This Row],[data]])</f>
        <v>21</v>
      </c>
      <c r="F1496">
        <f>IF(LEN(telefony[[#This Row],[nr]])=8,1,0)</f>
        <v>1</v>
      </c>
      <c r="G1496">
        <f>IF(LEN(telefony[[#This Row],[nr]])=7,1,0)</f>
        <v>0</v>
      </c>
      <c r="H1496" s="9">
        <f>IF(LEN(telefony[[#This Row],[nr]])&gt;=10,1,0)</f>
        <v>0</v>
      </c>
      <c r="I1496" s="9" t="s">
        <v>480</v>
      </c>
      <c r="J1496">
        <f>COUNTIF(telefony[nr],I1496)</f>
        <v>1</v>
      </c>
      <c r="M1496" t="str">
        <f>IF(LEN(telefony[[#This Row],[nr]])=7,telefony[[#This Row],[nr]],"")</f>
        <v/>
      </c>
      <c r="N1496" t="str">
        <f>IF(LEN(telefony[[#This Row],[nr]])=8,telefony[[#This Row],[nr]],"")</f>
        <v>22266436</v>
      </c>
      <c r="V1496" s="22" t="s">
        <v>798</v>
      </c>
      <c r="W1496" s="9">
        <v>0</v>
      </c>
    </row>
    <row r="1497" spans="1:23" x14ac:dyDescent="0.3">
      <c r="A1497" s="9" t="s">
        <v>1291</v>
      </c>
      <c r="B1497" s="1">
        <v>42937</v>
      </c>
      <c r="C1497" s="2">
        <v>0.57828703703703699</v>
      </c>
      <c r="D1497" s="2">
        <v>0.58940972222222221</v>
      </c>
      <c r="E1497">
        <f>DAY(telefony[[#This Row],[data]])</f>
        <v>21</v>
      </c>
      <c r="F1497">
        <f>IF(LEN(telefony[[#This Row],[nr]])=8,1,0)</f>
        <v>1</v>
      </c>
      <c r="G1497">
        <f>IF(LEN(telefony[[#This Row],[nr]])=7,1,0)</f>
        <v>0</v>
      </c>
      <c r="H1497" s="9">
        <f>IF(LEN(telefony[[#This Row],[nr]])&gt;=10,1,0)</f>
        <v>0</v>
      </c>
      <c r="I1497" s="9" t="s">
        <v>1361</v>
      </c>
      <c r="J1497">
        <f>COUNTIF(telefony[nr],I1497)</f>
        <v>1</v>
      </c>
      <c r="M1497" t="str">
        <f>IF(LEN(telefony[[#This Row],[nr]])=7,telefony[[#This Row],[nr]],"")</f>
        <v/>
      </c>
      <c r="N1497" t="str">
        <f>IF(LEN(telefony[[#This Row],[nr]])=8,telefony[[#This Row],[nr]],"")</f>
        <v>60885211</v>
      </c>
      <c r="V1497" s="22" t="s">
        <v>1225</v>
      </c>
      <c r="W1497" s="9">
        <v>0</v>
      </c>
    </row>
    <row r="1498" spans="1:23" x14ac:dyDescent="0.3">
      <c r="A1498" s="9" t="s">
        <v>1292</v>
      </c>
      <c r="B1498" s="1">
        <v>42937</v>
      </c>
      <c r="C1498" s="2">
        <v>0.57983796296296297</v>
      </c>
      <c r="D1498" s="2">
        <v>0.58756944444444448</v>
      </c>
      <c r="E1498">
        <f>DAY(telefony[[#This Row],[data]])</f>
        <v>21</v>
      </c>
      <c r="F1498">
        <f>IF(LEN(telefony[[#This Row],[nr]])=8,1,0)</f>
        <v>0</v>
      </c>
      <c r="G1498">
        <f>IF(LEN(telefony[[#This Row],[nr]])=7,1,0)</f>
        <v>1</v>
      </c>
      <c r="H1498" s="9">
        <f>IF(LEN(telefony[[#This Row],[nr]])&gt;=10,1,0)</f>
        <v>0</v>
      </c>
      <c r="I1498" s="9" t="s">
        <v>1824</v>
      </c>
      <c r="J1498">
        <f>COUNTIF(telefony[nr],I1498)</f>
        <v>1</v>
      </c>
      <c r="M1498" t="str">
        <f>IF(LEN(telefony[[#This Row],[nr]])=7,telefony[[#This Row],[nr]],"")</f>
        <v>4379415</v>
      </c>
      <c r="N1498" t="str">
        <f>IF(LEN(telefony[[#This Row],[nr]])=8,telefony[[#This Row],[nr]],"")</f>
        <v/>
      </c>
      <c r="V1498" s="22" t="s">
        <v>1515</v>
      </c>
      <c r="W1498" s="9">
        <v>0</v>
      </c>
    </row>
    <row r="1499" spans="1:23" x14ac:dyDescent="0.3">
      <c r="A1499" s="9" t="s">
        <v>15</v>
      </c>
      <c r="B1499" s="1">
        <v>42937</v>
      </c>
      <c r="C1499" s="2">
        <v>0.58520833333333333</v>
      </c>
      <c r="D1499" s="2">
        <v>0.59646990740740746</v>
      </c>
      <c r="E1499">
        <f>DAY(telefony[[#This Row],[data]])</f>
        <v>21</v>
      </c>
      <c r="F1499">
        <f>IF(LEN(telefony[[#This Row],[nr]])=8,1,0)</f>
        <v>1</v>
      </c>
      <c r="G1499">
        <f>IF(LEN(telefony[[#This Row],[nr]])=7,1,0)</f>
        <v>0</v>
      </c>
      <c r="H1499" s="9">
        <f>IF(LEN(telefony[[#This Row],[nr]])&gt;=10,1,0)</f>
        <v>0</v>
      </c>
      <c r="I1499" s="9" t="s">
        <v>385</v>
      </c>
      <c r="J1499">
        <f>COUNTIF(telefony[nr],I1499)</f>
        <v>1</v>
      </c>
      <c r="M1499" t="str">
        <f>IF(LEN(telefony[[#This Row],[nr]])=7,telefony[[#This Row],[nr]],"")</f>
        <v/>
      </c>
      <c r="N1499" t="str">
        <f>IF(LEN(telefony[[#This Row],[nr]])=8,telefony[[#This Row],[nr]],"")</f>
        <v>22747425</v>
      </c>
      <c r="V1499" s="22" t="s">
        <v>296</v>
      </c>
      <c r="W1499" s="9">
        <v>0</v>
      </c>
    </row>
    <row r="1500" spans="1:23" x14ac:dyDescent="0.3">
      <c r="A1500" s="9" t="s">
        <v>1124</v>
      </c>
      <c r="B1500" s="1">
        <v>42937</v>
      </c>
      <c r="C1500" s="2">
        <v>0.59026620370370375</v>
      </c>
      <c r="D1500" s="2">
        <v>0.59652777777777777</v>
      </c>
      <c r="E1500">
        <f>DAY(telefony[[#This Row],[data]])</f>
        <v>21</v>
      </c>
      <c r="F1500">
        <f>IF(LEN(telefony[[#This Row],[nr]])=8,1,0)</f>
        <v>0</v>
      </c>
      <c r="G1500">
        <f>IF(LEN(telefony[[#This Row],[nr]])=7,1,0)</f>
        <v>1</v>
      </c>
      <c r="H1500" s="9">
        <f>IF(LEN(telefony[[#This Row],[nr]])&gt;=10,1,0)</f>
        <v>0</v>
      </c>
      <c r="I1500" s="9" t="s">
        <v>1739</v>
      </c>
      <c r="J1500">
        <f>COUNTIF(telefony[nr],I1500)</f>
        <v>1</v>
      </c>
      <c r="M1500" t="str">
        <f>IF(LEN(telefony[[#This Row],[nr]])=7,telefony[[#This Row],[nr]],"")</f>
        <v>3858766</v>
      </c>
      <c r="N1500" t="str">
        <f>IF(LEN(telefony[[#This Row],[nr]])=8,telefony[[#This Row],[nr]],"")</f>
        <v/>
      </c>
      <c r="V1500" s="22" t="s">
        <v>63</v>
      </c>
      <c r="W1500" s="9">
        <v>0</v>
      </c>
    </row>
    <row r="1501" spans="1:23" x14ac:dyDescent="0.3">
      <c r="A1501" s="9" t="s">
        <v>156</v>
      </c>
      <c r="B1501" s="1">
        <v>42937</v>
      </c>
      <c r="C1501" s="2">
        <v>0.59401620370370367</v>
      </c>
      <c r="D1501" s="2">
        <v>0.60012731481481485</v>
      </c>
      <c r="E1501">
        <f>DAY(telefony[[#This Row],[data]])</f>
        <v>21</v>
      </c>
      <c r="F1501">
        <f>IF(LEN(telefony[[#This Row],[nr]])=8,1,0)</f>
        <v>0</v>
      </c>
      <c r="G1501">
        <f>IF(LEN(telefony[[#This Row],[nr]])=7,1,0)</f>
        <v>1</v>
      </c>
      <c r="H1501" s="9">
        <f>IF(LEN(telefony[[#This Row],[nr]])&gt;=10,1,0)</f>
        <v>0</v>
      </c>
      <c r="I1501" s="9" t="s">
        <v>141</v>
      </c>
      <c r="J1501">
        <f>COUNTIF(telefony[nr],I1501)</f>
        <v>1</v>
      </c>
      <c r="M1501" t="str">
        <f>IF(LEN(telefony[[#This Row],[nr]])=7,telefony[[#This Row],[nr]],"")</f>
        <v>6231537</v>
      </c>
      <c r="N1501" t="str">
        <f>IF(LEN(telefony[[#This Row],[nr]])=8,telefony[[#This Row],[nr]],"")</f>
        <v/>
      </c>
      <c r="V1501" s="22" t="s">
        <v>242</v>
      </c>
      <c r="W1501" s="9">
        <v>0</v>
      </c>
    </row>
    <row r="1502" spans="1:23" x14ac:dyDescent="0.3">
      <c r="A1502" s="9" t="s">
        <v>1293</v>
      </c>
      <c r="B1502" s="1">
        <v>42937</v>
      </c>
      <c r="C1502" s="2">
        <v>0.59712962962962968</v>
      </c>
      <c r="D1502" s="2">
        <v>0.6026273148148148</v>
      </c>
      <c r="E1502">
        <f>DAY(telefony[[#This Row],[data]])</f>
        <v>21</v>
      </c>
      <c r="F1502">
        <f>IF(LEN(telefony[[#This Row],[nr]])=8,1,0)</f>
        <v>0</v>
      </c>
      <c r="G1502">
        <f>IF(LEN(telefony[[#This Row],[nr]])=7,1,0)</f>
        <v>1</v>
      </c>
      <c r="H1502" s="9">
        <f>IF(LEN(telefony[[#This Row],[nr]])&gt;=10,1,0)</f>
        <v>0</v>
      </c>
      <c r="I1502" s="9" t="s">
        <v>407</v>
      </c>
      <c r="J1502">
        <f>COUNTIF(telefony[nr],I1502)</f>
        <v>1</v>
      </c>
      <c r="M1502" t="str">
        <f>IF(LEN(telefony[[#This Row],[nr]])=7,telefony[[#This Row],[nr]],"")</f>
        <v>1296262</v>
      </c>
      <c r="N1502" t="str">
        <f>IF(LEN(telefony[[#This Row],[nr]])=8,telefony[[#This Row],[nr]],"")</f>
        <v/>
      </c>
      <c r="V1502" s="22" t="s">
        <v>105</v>
      </c>
      <c r="W1502" s="9">
        <v>0</v>
      </c>
    </row>
    <row r="1503" spans="1:23" x14ac:dyDescent="0.3">
      <c r="A1503" s="9" t="s">
        <v>1294</v>
      </c>
      <c r="B1503" s="1">
        <v>42937</v>
      </c>
      <c r="C1503" s="2">
        <v>0.60185185185185186</v>
      </c>
      <c r="D1503" s="2">
        <v>0.61021990740740739</v>
      </c>
      <c r="E1503">
        <f>DAY(telefony[[#This Row],[data]])</f>
        <v>21</v>
      </c>
      <c r="F1503">
        <f>IF(LEN(telefony[[#This Row],[nr]])=8,1,0)</f>
        <v>0</v>
      </c>
      <c r="G1503">
        <f>IF(LEN(telefony[[#This Row],[nr]])=7,1,0)</f>
        <v>1</v>
      </c>
      <c r="H1503" s="9">
        <f>IF(LEN(telefony[[#This Row],[nr]])&gt;=10,1,0)</f>
        <v>0</v>
      </c>
      <c r="I1503" s="9" t="s">
        <v>1261</v>
      </c>
      <c r="J1503">
        <f>COUNTIF(telefony[nr],I1503)</f>
        <v>1</v>
      </c>
      <c r="M1503" t="str">
        <f>IF(LEN(telefony[[#This Row],[nr]])=7,telefony[[#This Row],[nr]],"")</f>
        <v>6175467</v>
      </c>
      <c r="N1503" t="str">
        <f>IF(LEN(telefony[[#This Row],[nr]])=8,telefony[[#This Row],[nr]],"")</f>
        <v/>
      </c>
      <c r="V1503" s="22" t="s">
        <v>140</v>
      </c>
      <c r="W1503" s="9">
        <v>0</v>
      </c>
    </row>
    <row r="1504" spans="1:23" x14ac:dyDescent="0.3">
      <c r="A1504" s="9" t="s">
        <v>1295</v>
      </c>
      <c r="B1504" s="1">
        <v>42937</v>
      </c>
      <c r="C1504" s="2">
        <v>0.60196759259259258</v>
      </c>
      <c r="D1504" s="2">
        <v>0.60356481481481483</v>
      </c>
      <c r="E1504">
        <f>DAY(telefony[[#This Row],[data]])</f>
        <v>21</v>
      </c>
      <c r="F1504">
        <f>IF(LEN(telefony[[#This Row],[nr]])=8,1,0)</f>
        <v>0</v>
      </c>
      <c r="G1504">
        <f>IF(LEN(telefony[[#This Row],[nr]])=7,1,0)</f>
        <v>1</v>
      </c>
      <c r="H1504" s="9">
        <f>IF(LEN(telefony[[#This Row],[nr]])&gt;=10,1,0)</f>
        <v>0</v>
      </c>
      <c r="I1504" s="9" t="s">
        <v>1194</v>
      </c>
      <c r="J1504">
        <f>COUNTIF(telefony[nr],I1504)</f>
        <v>1</v>
      </c>
      <c r="M1504" t="str">
        <f>IF(LEN(telefony[[#This Row],[nr]])=7,telefony[[#This Row],[nr]],"")</f>
        <v>6434255</v>
      </c>
      <c r="N1504" t="str">
        <f>IF(LEN(telefony[[#This Row],[nr]])=8,telefony[[#This Row],[nr]],"")</f>
        <v/>
      </c>
      <c r="V1504" s="22" t="s">
        <v>1713</v>
      </c>
      <c r="W1504" s="9">
        <v>0</v>
      </c>
    </row>
    <row r="1505" spans="1:23" x14ac:dyDescent="0.3">
      <c r="A1505" s="9" t="s">
        <v>1296</v>
      </c>
      <c r="B1505" s="1">
        <v>42937</v>
      </c>
      <c r="C1505" s="2">
        <v>0.60465277777777782</v>
      </c>
      <c r="D1505" s="2">
        <v>0.60886574074074074</v>
      </c>
      <c r="E1505">
        <f>DAY(telefony[[#This Row],[data]])</f>
        <v>21</v>
      </c>
      <c r="F1505">
        <f>IF(LEN(telefony[[#This Row],[nr]])=8,1,0)</f>
        <v>0</v>
      </c>
      <c r="G1505">
        <f>IF(LEN(telefony[[#This Row],[nr]])=7,1,0)</f>
        <v>1</v>
      </c>
      <c r="H1505" s="9">
        <f>IF(LEN(telefony[[#This Row],[nr]])&gt;=10,1,0)</f>
        <v>0</v>
      </c>
      <c r="I1505" s="9" t="s">
        <v>614</v>
      </c>
      <c r="J1505">
        <f>COUNTIF(telefony[nr],I1505)</f>
        <v>1</v>
      </c>
      <c r="M1505" t="str">
        <f>IF(LEN(telefony[[#This Row],[nr]])=7,telefony[[#This Row],[nr]],"")</f>
        <v>2723614</v>
      </c>
      <c r="N1505" t="str">
        <f>IF(LEN(telefony[[#This Row],[nr]])=8,telefony[[#This Row],[nr]],"")</f>
        <v/>
      </c>
      <c r="V1505" s="22" t="s">
        <v>346</v>
      </c>
      <c r="W1505" s="9">
        <v>0</v>
      </c>
    </row>
    <row r="1506" spans="1:23" x14ac:dyDescent="0.3">
      <c r="A1506" s="9" t="s">
        <v>1297</v>
      </c>
      <c r="B1506" s="1">
        <v>42937</v>
      </c>
      <c r="C1506" s="2">
        <v>0.60782407407407413</v>
      </c>
      <c r="D1506" s="2">
        <v>0.61331018518518521</v>
      </c>
      <c r="E1506">
        <f>DAY(telefony[[#This Row],[data]])</f>
        <v>21</v>
      </c>
      <c r="F1506">
        <f>IF(LEN(telefony[[#This Row],[nr]])=8,1,0)</f>
        <v>1</v>
      </c>
      <c r="G1506">
        <f>IF(LEN(telefony[[#This Row],[nr]])=7,1,0)</f>
        <v>0</v>
      </c>
      <c r="H1506" s="9">
        <f>IF(LEN(telefony[[#This Row],[nr]])&gt;=10,1,0)</f>
        <v>0</v>
      </c>
      <c r="I1506" s="9" t="s">
        <v>487</v>
      </c>
      <c r="J1506">
        <f>COUNTIF(telefony[nr],I1506)</f>
        <v>1</v>
      </c>
      <c r="M1506" t="str">
        <f>IF(LEN(telefony[[#This Row],[nr]])=7,telefony[[#This Row],[nr]],"")</f>
        <v/>
      </c>
      <c r="N1506" t="str">
        <f>IF(LEN(telefony[[#This Row],[nr]])=8,telefony[[#This Row],[nr]],"")</f>
        <v>92326393</v>
      </c>
      <c r="V1506" s="22" t="s">
        <v>1324</v>
      </c>
      <c r="W1506" s="9">
        <v>0</v>
      </c>
    </row>
    <row r="1507" spans="1:23" x14ac:dyDescent="0.3">
      <c r="A1507" s="9" t="s">
        <v>1298</v>
      </c>
      <c r="B1507" s="1">
        <v>42937</v>
      </c>
      <c r="C1507" s="2">
        <v>0.6121875</v>
      </c>
      <c r="D1507" s="2">
        <v>0.6181712962962963</v>
      </c>
      <c r="E1507">
        <f>DAY(telefony[[#This Row],[data]])</f>
        <v>21</v>
      </c>
      <c r="F1507">
        <f>IF(LEN(telefony[[#This Row],[nr]])=8,1,0)</f>
        <v>0</v>
      </c>
      <c r="G1507">
        <f>IF(LEN(telefony[[#This Row],[nr]])=7,1,0)</f>
        <v>1</v>
      </c>
      <c r="H1507" s="9">
        <f>IF(LEN(telefony[[#This Row],[nr]])&gt;=10,1,0)</f>
        <v>0</v>
      </c>
      <c r="I1507" s="9" t="s">
        <v>1341</v>
      </c>
      <c r="J1507">
        <f>COUNTIF(telefony[nr],I1507)</f>
        <v>1</v>
      </c>
      <c r="M1507" t="str">
        <f>IF(LEN(telefony[[#This Row],[nr]])=7,telefony[[#This Row],[nr]],"")</f>
        <v>5039266</v>
      </c>
      <c r="N1507" t="str">
        <f>IF(LEN(telefony[[#This Row],[nr]])=8,telefony[[#This Row],[nr]],"")</f>
        <v/>
      </c>
      <c r="V1507" s="22" t="s">
        <v>338</v>
      </c>
      <c r="W1507" s="9">
        <v>0</v>
      </c>
    </row>
    <row r="1508" spans="1:23" x14ac:dyDescent="0.3">
      <c r="A1508" s="9" t="s">
        <v>1299</v>
      </c>
      <c r="B1508" s="1">
        <v>42937</v>
      </c>
      <c r="C1508" s="2">
        <v>0.6147569444444444</v>
      </c>
      <c r="D1508" s="2">
        <v>0.62420138888888888</v>
      </c>
      <c r="E1508">
        <f>DAY(telefony[[#This Row],[data]])</f>
        <v>21</v>
      </c>
      <c r="F1508">
        <f>IF(LEN(telefony[[#This Row],[nr]])=8,1,0)</f>
        <v>0</v>
      </c>
      <c r="G1508">
        <f>IF(LEN(telefony[[#This Row],[nr]])=7,1,0)</f>
        <v>1</v>
      </c>
      <c r="H1508" s="9">
        <f>IF(LEN(telefony[[#This Row],[nr]])&gt;=10,1,0)</f>
        <v>0</v>
      </c>
      <c r="I1508" s="9" t="s">
        <v>1041</v>
      </c>
      <c r="J1508">
        <f>COUNTIF(telefony[nr],I1508)</f>
        <v>1</v>
      </c>
      <c r="M1508" t="str">
        <f>IF(LEN(telefony[[#This Row],[nr]])=7,telefony[[#This Row],[nr]],"")</f>
        <v>3861280</v>
      </c>
      <c r="N1508" t="str">
        <f>IF(LEN(telefony[[#This Row],[nr]])=8,telefony[[#This Row],[nr]],"")</f>
        <v/>
      </c>
      <c r="V1508" s="22" t="s">
        <v>1315</v>
      </c>
      <c r="W1508" s="9">
        <v>0</v>
      </c>
    </row>
    <row r="1509" spans="1:23" x14ac:dyDescent="0.3">
      <c r="A1509" s="9" t="s">
        <v>1300</v>
      </c>
      <c r="B1509" s="1">
        <v>42937</v>
      </c>
      <c r="C1509" s="2">
        <v>0.61690972222222218</v>
      </c>
      <c r="D1509" s="2">
        <v>0.62290509259259264</v>
      </c>
      <c r="E1509">
        <f>DAY(telefony[[#This Row],[data]])</f>
        <v>21</v>
      </c>
      <c r="F1509">
        <f>IF(LEN(telefony[[#This Row],[nr]])=8,1,0)</f>
        <v>0</v>
      </c>
      <c r="G1509">
        <f>IF(LEN(telefony[[#This Row],[nr]])=7,1,0)</f>
        <v>1</v>
      </c>
      <c r="H1509" s="9">
        <f>IF(LEN(telefony[[#This Row],[nr]])&gt;=10,1,0)</f>
        <v>0</v>
      </c>
      <c r="I1509" s="9" t="s">
        <v>535</v>
      </c>
      <c r="J1509">
        <f>COUNTIF(telefony[nr],I1509)</f>
        <v>1</v>
      </c>
      <c r="M1509" t="str">
        <f>IF(LEN(telefony[[#This Row],[nr]])=7,telefony[[#This Row],[nr]],"")</f>
        <v>3982833</v>
      </c>
      <c r="N1509" t="str">
        <f>IF(LEN(telefony[[#This Row],[nr]])=8,telefony[[#This Row],[nr]],"")</f>
        <v/>
      </c>
      <c r="V1509" s="22" t="s">
        <v>405</v>
      </c>
      <c r="W1509" s="9">
        <v>0</v>
      </c>
    </row>
    <row r="1510" spans="1:23" x14ac:dyDescent="0.3">
      <c r="A1510" s="9" t="s">
        <v>1301</v>
      </c>
      <c r="B1510" s="1">
        <v>42937</v>
      </c>
      <c r="C1510" s="2">
        <v>0.6206828703703704</v>
      </c>
      <c r="D1510" s="2">
        <v>0.62291666666666667</v>
      </c>
      <c r="E1510">
        <f>DAY(telefony[[#This Row],[data]])</f>
        <v>21</v>
      </c>
      <c r="F1510">
        <f>IF(LEN(telefony[[#This Row],[nr]])=8,1,0)</f>
        <v>0</v>
      </c>
      <c r="G1510">
        <f>IF(LEN(telefony[[#This Row],[nr]])=7,1,0)</f>
        <v>1</v>
      </c>
      <c r="H1510" s="9">
        <f>IF(LEN(telefony[[#This Row],[nr]])&gt;=10,1,0)</f>
        <v>0</v>
      </c>
      <c r="I1510" s="9" t="s">
        <v>1763</v>
      </c>
      <c r="J1510">
        <f>COUNTIF(telefony[nr],I1510)</f>
        <v>1</v>
      </c>
      <c r="M1510" t="str">
        <f>IF(LEN(telefony[[#This Row],[nr]])=7,telefony[[#This Row],[nr]],"")</f>
        <v>5835972</v>
      </c>
      <c r="N1510" t="str">
        <f>IF(LEN(telefony[[#This Row],[nr]])=8,telefony[[#This Row],[nr]],"")</f>
        <v/>
      </c>
      <c r="V1510" s="22" t="s">
        <v>640</v>
      </c>
      <c r="W1510" s="9">
        <v>0</v>
      </c>
    </row>
    <row r="1511" spans="1:23" x14ac:dyDescent="0.3">
      <c r="A1511" s="9" t="s">
        <v>1302</v>
      </c>
      <c r="B1511" s="1">
        <v>42937</v>
      </c>
      <c r="C1511" s="2">
        <v>0.62484953703703705</v>
      </c>
      <c r="D1511" s="2">
        <v>0.62848379629629625</v>
      </c>
      <c r="E1511">
        <f>DAY(telefony[[#This Row],[data]])</f>
        <v>21</v>
      </c>
      <c r="F1511">
        <f>IF(LEN(telefony[[#This Row],[nr]])=8,1,0)</f>
        <v>1</v>
      </c>
      <c r="G1511">
        <f>IF(LEN(telefony[[#This Row],[nr]])=7,1,0)</f>
        <v>0</v>
      </c>
      <c r="H1511" s="9">
        <f>IF(LEN(telefony[[#This Row],[nr]])&gt;=10,1,0)</f>
        <v>0</v>
      </c>
      <c r="I1511" s="9" t="s">
        <v>1105</v>
      </c>
      <c r="J1511">
        <f>COUNTIF(telefony[nr],I1511)</f>
        <v>1</v>
      </c>
      <c r="M1511" t="str">
        <f>IF(LEN(telefony[[#This Row],[nr]])=7,telefony[[#This Row],[nr]],"")</f>
        <v/>
      </c>
      <c r="N1511" t="str">
        <f>IF(LEN(telefony[[#This Row],[nr]])=8,telefony[[#This Row],[nr]],"")</f>
        <v>98382147</v>
      </c>
      <c r="V1511" s="22" t="s">
        <v>387</v>
      </c>
      <c r="W1511" s="9">
        <v>0</v>
      </c>
    </row>
    <row r="1512" spans="1:23" x14ac:dyDescent="0.3">
      <c r="A1512" s="9" t="s">
        <v>1303</v>
      </c>
      <c r="B1512" s="1">
        <v>42937</v>
      </c>
      <c r="C1512" s="2">
        <v>0.62612268518518521</v>
      </c>
      <c r="D1512" s="2">
        <v>0.62835648148148149</v>
      </c>
      <c r="E1512">
        <f>DAY(telefony[[#This Row],[data]])</f>
        <v>21</v>
      </c>
      <c r="F1512">
        <f>IF(LEN(telefony[[#This Row],[nr]])=8,1,0)</f>
        <v>0</v>
      </c>
      <c r="G1512">
        <f>IF(LEN(telefony[[#This Row],[nr]])=7,1,0)</f>
        <v>1</v>
      </c>
      <c r="H1512" s="9">
        <f>IF(LEN(telefony[[#This Row],[nr]])&gt;=10,1,0)</f>
        <v>0</v>
      </c>
      <c r="I1512" s="9" t="s">
        <v>1636</v>
      </c>
      <c r="J1512">
        <f>COUNTIF(telefony[nr],I1512)</f>
        <v>1</v>
      </c>
      <c r="M1512" t="str">
        <f>IF(LEN(telefony[[#This Row],[nr]])=7,telefony[[#This Row],[nr]],"")</f>
        <v>9427353</v>
      </c>
      <c r="N1512" t="str">
        <f>IF(LEN(telefony[[#This Row],[nr]])=8,telefony[[#This Row],[nr]],"")</f>
        <v/>
      </c>
      <c r="V1512" s="22" t="s">
        <v>151</v>
      </c>
      <c r="W1512" s="9">
        <v>0</v>
      </c>
    </row>
    <row r="1513" spans="1:23" x14ac:dyDescent="0.3">
      <c r="A1513" s="9" t="s">
        <v>269</v>
      </c>
      <c r="B1513" s="1">
        <v>42940</v>
      </c>
      <c r="C1513" s="2">
        <v>0.33624999999999999</v>
      </c>
      <c r="D1513" s="2">
        <v>0.34670138888888891</v>
      </c>
      <c r="E1513">
        <f>DAY(telefony[[#This Row],[data]])</f>
        <v>24</v>
      </c>
      <c r="F1513">
        <f>IF(LEN(telefony[[#This Row],[nr]])=8,1,0)</f>
        <v>1</v>
      </c>
      <c r="G1513">
        <f>IF(LEN(telefony[[#This Row],[nr]])=7,1,0)</f>
        <v>0</v>
      </c>
      <c r="H1513" s="9">
        <f>IF(LEN(telefony[[#This Row],[nr]])&gt;=10,1,0)</f>
        <v>0</v>
      </c>
      <c r="I1513" s="9" t="s">
        <v>949</v>
      </c>
      <c r="J1513">
        <f>COUNTIF(telefony[nr],I1513)</f>
        <v>1</v>
      </c>
      <c r="M1513" t="str">
        <f>IF(LEN(telefony[[#This Row],[nr]])=7,telefony[[#This Row],[nr]],"")</f>
        <v/>
      </c>
      <c r="N1513" t="str">
        <f>IF(LEN(telefony[[#This Row],[nr]])=8,telefony[[#This Row],[nr]],"")</f>
        <v>11274735</v>
      </c>
      <c r="V1513" s="22" t="s">
        <v>970</v>
      </c>
      <c r="W1513" s="9">
        <v>0</v>
      </c>
    </row>
    <row r="1514" spans="1:23" x14ac:dyDescent="0.3">
      <c r="A1514" s="9" t="s">
        <v>1304</v>
      </c>
      <c r="B1514" s="1">
        <v>42940</v>
      </c>
      <c r="C1514" s="2">
        <v>0.33728009259259262</v>
      </c>
      <c r="D1514" s="2">
        <v>0.34291666666666665</v>
      </c>
      <c r="E1514">
        <f>DAY(telefony[[#This Row],[data]])</f>
        <v>24</v>
      </c>
      <c r="F1514">
        <f>IF(LEN(telefony[[#This Row],[nr]])=8,1,0)</f>
        <v>0</v>
      </c>
      <c r="G1514">
        <f>IF(LEN(telefony[[#This Row],[nr]])=7,1,0)</f>
        <v>1</v>
      </c>
      <c r="H1514" s="9">
        <f>IF(LEN(telefony[[#This Row],[nr]])&gt;=10,1,0)</f>
        <v>0</v>
      </c>
      <c r="I1514" s="9" t="s">
        <v>1786</v>
      </c>
      <c r="J1514">
        <f>COUNTIF(telefony[nr],I1514)</f>
        <v>1</v>
      </c>
      <c r="M1514" t="str">
        <f>IF(LEN(telefony[[#This Row],[nr]])=7,telefony[[#This Row],[nr]],"")</f>
        <v>9727873</v>
      </c>
      <c r="N1514" t="str">
        <f>IF(LEN(telefony[[#This Row],[nr]])=8,telefony[[#This Row],[nr]],"")</f>
        <v/>
      </c>
      <c r="V1514" s="22" t="s">
        <v>565</v>
      </c>
      <c r="W1514" s="9">
        <v>0</v>
      </c>
    </row>
    <row r="1515" spans="1:23" x14ac:dyDescent="0.3">
      <c r="A1515" s="9" t="s">
        <v>1305</v>
      </c>
      <c r="B1515" s="1">
        <v>42940</v>
      </c>
      <c r="C1515" s="2">
        <v>0.3402662037037037</v>
      </c>
      <c r="D1515" s="2">
        <v>0.34250000000000003</v>
      </c>
      <c r="E1515">
        <f>DAY(telefony[[#This Row],[data]])</f>
        <v>24</v>
      </c>
      <c r="F1515">
        <f>IF(LEN(telefony[[#This Row],[nr]])=8,1,0)</f>
        <v>0</v>
      </c>
      <c r="G1515">
        <f>IF(LEN(telefony[[#This Row],[nr]])=7,1,0)</f>
        <v>1</v>
      </c>
      <c r="H1515" s="9">
        <f>IF(LEN(telefony[[#This Row],[nr]])&gt;=10,1,0)</f>
        <v>0</v>
      </c>
      <c r="I1515" s="9" t="s">
        <v>380</v>
      </c>
      <c r="J1515">
        <f>COUNTIF(telefony[nr],I1515)</f>
        <v>1</v>
      </c>
      <c r="M1515" t="str">
        <f>IF(LEN(telefony[[#This Row],[nr]])=7,telefony[[#This Row],[nr]],"")</f>
        <v>4804872</v>
      </c>
      <c r="N1515" t="str">
        <f>IF(LEN(telefony[[#This Row],[nr]])=8,telefony[[#This Row],[nr]],"")</f>
        <v/>
      </c>
      <c r="V1515" s="22" t="s">
        <v>178</v>
      </c>
      <c r="W1515" s="9">
        <v>0</v>
      </c>
    </row>
    <row r="1516" spans="1:23" x14ac:dyDescent="0.3">
      <c r="A1516" s="9" t="s">
        <v>1306</v>
      </c>
      <c r="B1516" s="1">
        <v>42940</v>
      </c>
      <c r="C1516" s="2">
        <v>0.34495370370370371</v>
      </c>
      <c r="D1516" s="2">
        <v>0.3467824074074074</v>
      </c>
      <c r="E1516">
        <f>DAY(telefony[[#This Row],[data]])</f>
        <v>24</v>
      </c>
      <c r="F1516">
        <f>IF(LEN(telefony[[#This Row],[nr]])=8,1,0)</f>
        <v>1</v>
      </c>
      <c r="G1516">
        <f>IF(LEN(telefony[[#This Row],[nr]])=7,1,0)</f>
        <v>0</v>
      </c>
      <c r="H1516" s="9">
        <f>IF(LEN(telefony[[#This Row],[nr]])&gt;=10,1,0)</f>
        <v>0</v>
      </c>
      <c r="I1516" s="9" t="s">
        <v>514</v>
      </c>
      <c r="J1516">
        <f>COUNTIF(telefony[nr],I1516)</f>
        <v>1</v>
      </c>
      <c r="M1516" t="str">
        <f>IF(LEN(telefony[[#This Row],[nr]])=7,telefony[[#This Row],[nr]],"")</f>
        <v/>
      </c>
      <c r="N1516" t="str">
        <f>IF(LEN(telefony[[#This Row],[nr]])=8,telefony[[#This Row],[nr]],"")</f>
        <v>22583033</v>
      </c>
      <c r="V1516" s="22" t="s">
        <v>1275</v>
      </c>
      <c r="W1516" s="9">
        <v>0</v>
      </c>
    </row>
    <row r="1517" spans="1:23" x14ac:dyDescent="0.3">
      <c r="A1517" s="9" t="s">
        <v>1307</v>
      </c>
      <c r="B1517" s="1">
        <v>42940</v>
      </c>
      <c r="C1517" s="2">
        <v>0.3480787037037037</v>
      </c>
      <c r="D1517" s="2">
        <v>0.35413194444444446</v>
      </c>
      <c r="E1517">
        <f>DAY(telefony[[#This Row],[data]])</f>
        <v>24</v>
      </c>
      <c r="F1517">
        <f>IF(LEN(telefony[[#This Row],[nr]])=8,1,0)</f>
        <v>0</v>
      </c>
      <c r="G1517">
        <f>IF(LEN(telefony[[#This Row],[nr]])=7,1,0)</f>
        <v>1</v>
      </c>
      <c r="H1517" s="9">
        <f>IF(LEN(telefony[[#This Row],[nr]])&gt;=10,1,0)</f>
        <v>0</v>
      </c>
      <c r="I1517" s="9" t="s">
        <v>195</v>
      </c>
      <c r="J1517">
        <f>COUNTIF(telefony[nr],I1517)</f>
        <v>1</v>
      </c>
      <c r="M1517" t="str">
        <f>IF(LEN(telefony[[#This Row],[nr]])=7,telefony[[#This Row],[nr]],"")</f>
        <v>4056070</v>
      </c>
      <c r="N1517" t="str">
        <f>IF(LEN(telefony[[#This Row],[nr]])=8,telefony[[#This Row],[nr]],"")</f>
        <v/>
      </c>
      <c r="V1517" s="22" t="s">
        <v>207</v>
      </c>
      <c r="W1517" s="9">
        <v>0</v>
      </c>
    </row>
    <row r="1518" spans="1:23" x14ac:dyDescent="0.3">
      <c r="A1518" s="9" t="s">
        <v>1308</v>
      </c>
      <c r="B1518" s="1">
        <v>42940</v>
      </c>
      <c r="C1518" s="2">
        <v>0.34879629629629627</v>
      </c>
      <c r="D1518" s="2">
        <v>0.35699074074074072</v>
      </c>
      <c r="E1518">
        <f>DAY(telefony[[#This Row],[data]])</f>
        <v>24</v>
      </c>
      <c r="F1518">
        <f>IF(LEN(telefony[[#This Row],[nr]])=8,1,0)</f>
        <v>0</v>
      </c>
      <c r="G1518">
        <f>IF(LEN(telefony[[#This Row],[nr]])=7,1,0)</f>
        <v>1</v>
      </c>
      <c r="H1518" s="9">
        <f>IF(LEN(telefony[[#This Row],[nr]])&gt;=10,1,0)</f>
        <v>0</v>
      </c>
      <c r="I1518" s="9" t="s">
        <v>66</v>
      </c>
      <c r="J1518">
        <f>COUNTIF(telefony[nr],I1518)</f>
        <v>1</v>
      </c>
      <c r="M1518" t="str">
        <f>IF(LEN(telefony[[#This Row],[nr]])=7,telefony[[#This Row],[nr]],"")</f>
        <v>2701816</v>
      </c>
      <c r="N1518" t="str">
        <f>IF(LEN(telefony[[#This Row],[nr]])=8,telefony[[#This Row],[nr]],"")</f>
        <v/>
      </c>
      <c r="V1518" s="22" t="s">
        <v>1356</v>
      </c>
      <c r="W1518" s="9">
        <v>0</v>
      </c>
    </row>
    <row r="1519" spans="1:23" x14ac:dyDescent="0.3">
      <c r="A1519" s="9" t="s">
        <v>1309</v>
      </c>
      <c r="B1519" s="1">
        <v>42940</v>
      </c>
      <c r="C1519" s="2">
        <v>0.35041666666666665</v>
      </c>
      <c r="D1519" s="2">
        <v>0.35834490740740743</v>
      </c>
      <c r="E1519">
        <f>DAY(telefony[[#This Row],[data]])</f>
        <v>24</v>
      </c>
      <c r="F1519">
        <f>IF(LEN(telefony[[#This Row],[nr]])=8,1,0)</f>
        <v>1</v>
      </c>
      <c r="G1519">
        <f>IF(LEN(telefony[[#This Row],[nr]])=7,1,0)</f>
        <v>0</v>
      </c>
      <c r="H1519" s="9">
        <f>IF(LEN(telefony[[#This Row],[nr]])&gt;=10,1,0)</f>
        <v>0</v>
      </c>
      <c r="I1519" s="9" t="s">
        <v>1186</v>
      </c>
      <c r="J1519">
        <f>COUNTIF(telefony[nr],I1519)</f>
        <v>1</v>
      </c>
      <c r="M1519" t="str">
        <f>IF(LEN(telefony[[#This Row],[nr]])=7,telefony[[#This Row],[nr]],"")</f>
        <v/>
      </c>
      <c r="N1519" t="str">
        <f>IF(LEN(telefony[[#This Row],[nr]])=8,telefony[[#This Row],[nr]],"")</f>
        <v>20735440</v>
      </c>
      <c r="V1519" s="22" t="s">
        <v>277</v>
      </c>
      <c r="W1519" s="9">
        <v>0</v>
      </c>
    </row>
    <row r="1520" spans="1:23" x14ac:dyDescent="0.3">
      <c r="A1520" s="9" t="s">
        <v>1310</v>
      </c>
      <c r="B1520" s="1">
        <v>42940</v>
      </c>
      <c r="C1520" s="2">
        <v>0.35129629629629627</v>
      </c>
      <c r="D1520" s="2">
        <v>0.35626157407407405</v>
      </c>
      <c r="E1520">
        <f>DAY(telefony[[#This Row],[data]])</f>
        <v>24</v>
      </c>
      <c r="F1520">
        <f>IF(LEN(telefony[[#This Row],[nr]])=8,1,0)</f>
        <v>0</v>
      </c>
      <c r="G1520">
        <f>IF(LEN(telefony[[#This Row],[nr]])=7,1,0)</f>
        <v>1</v>
      </c>
      <c r="H1520" s="9">
        <f>IF(LEN(telefony[[#This Row],[nr]])&gt;=10,1,0)</f>
        <v>0</v>
      </c>
      <c r="I1520" s="9" t="s">
        <v>354</v>
      </c>
      <c r="J1520">
        <f>COUNTIF(telefony[nr],I1520)</f>
        <v>1</v>
      </c>
      <c r="M1520" t="str">
        <f>IF(LEN(telefony[[#This Row],[nr]])=7,telefony[[#This Row],[nr]],"")</f>
        <v>9076015</v>
      </c>
      <c r="N1520" t="str">
        <f>IF(LEN(telefony[[#This Row],[nr]])=8,telefony[[#This Row],[nr]],"")</f>
        <v/>
      </c>
      <c r="V1520" s="22" t="s">
        <v>1038</v>
      </c>
      <c r="W1520" s="9">
        <v>0</v>
      </c>
    </row>
    <row r="1521" spans="1:23" x14ac:dyDescent="0.3">
      <c r="A1521" s="9" t="s">
        <v>1311</v>
      </c>
      <c r="B1521" s="1">
        <v>42940</v>
      </c>
      <c r="C1521" s="2">
        <v>0.35653935185185187</v>
      </c>
      <c r="D1521" s="2">
        <v>0.35864583333333333</v>
      </c>
      <c r="E1521">
        <f>DAY(telefony[[#This Row],[data]])</f>
        <v>24</v>
      </c>
      <c r="F1521">
        <f>IF(LEN(telefony[[#This Row],[nr]])=8,1,0)</f>
        <v>1</v>
      </c>
      <c r="G1521">
        <f>IF(LEN(telefony[[#This Row],[nr]])=7,1,0)</f>
        <v>0</v>
      </c>
      <c r="H1521" s="9">
        <f>IF(LEN(telefony[[#This Row],[nr]])&gt;=10,1,0)</f>
        <v>0</v>
      </c>
      <c r="I1521" s="9" t="s">
        <v>1723</v>
      </c>
      <c r="J1521">
        <f>COUNTIF(telefony[nr],I1521)</f>
        <v>1</v>
      </c>
      <c r="M1521" t="str">
        <f>IF(LEN(telefony[[#This Row],[nr]])=7,telefony[[#This Row],[nr]],"")</f>
        <v/>
      </c>
      <c r="N1521" t="str">
        <f>IF(LEN(telefony[[#This Row],[nr]])=8,telefony[[#This Row],[nr]],"")</f>
        <v>11070759</v>
      </c>
      <c r="V1521" s="22" t="s">
        <v>1128</v>
      </c>
      <c r="W1521" s="9">
        <v>0</v>
      </c>
    </row>
    <row r="1522" spans="1:23" x14ac:dyDescent="0.3">
      <c r="A1522" s="9" t="s">
        <v>1312</v>
      </c>
      <c r="B1522" s="1">
        <v>42940</v>
      </c>
      <c r="C1522" s="2">
        <v>0.35991898148148149</v>
      </c>
      <c r="D1522" s="2">
        <v>0.36880787037037038</v>
      </c>
      <c r="E1522">
        <f>DAY(telefony[[#This Row],[data]])</f>
        <v>24</v>
      </c>
      <c r="F1522">
        <f>IF(LEN(telefony[[#This Row],[nr]])=8,1,0)</f>
        <v>1</v>
      </c>
      <c r="G1522">
        <f>IF(LEN(telefony[[#This Row],[nr]])=7,1,0)</f>
        <v>0</v>
      </c>
      <c r="H1522" s="9">
        <f>IF(LEN(telefony[[#This Row],[nr]])&gt;=10,1,0)</f>
        <v>0</v>
      </c>
      <c r="I1522" s="9" t="s">
        <v>877</v>
      </c>
      <c r="J1522">
        <f>COUNTIF(telefony[nr],I1522)</f>
        <v>1</v>
      </c>
      <c r="M1522" t="str">
        <f>IF(LEN(telefony[[#This Row],[nr]])=7,telefony[[#This Row],[nr]],"")</f>
        <v/>
      </c>
      <c r="N1522" t="str">
        <f>IF(LEN(telefony[[#This Row],[nr]])=8,telefony[[#This Row],[nr]],"")</f>
        <v>22176115</v>
      </c>
      <c r="V1522" s="22" t="s">
        <v>1789</v>
      </c>
      <c r="W1522" s="9">
        <v>0</v>
      </c>
    </row>
    <row r="1523" spans="1:23" x14ac:dyDescent="0.3">
      <c r="A1523" s="9" t="s">
        <v>1313</v>
      </c>
      <c r="B1523" s="1">
        <v>42940</v>
      </c>
      <c r="C1523" s="2">
        <v>0.36061342592592593</v>
      </c>
      <c r="D1523" s="2">
        <v>0.36667824074074074</v>
      </c>
      <c r="E1523">
        <f>DAY(telefony[[#This Row],[data]])</f>
        <v>24</v>
      </c>
      <c r="F1523">
        <f>IF(LEN(telefony[[#This Row],[nr]])=8,1,0)</f>
        <v>0</v>
      </c>
      <c r="G1523">
        <f>IF(LEN(telefony[[#This Row],[nr]])=7,1,0)</f>
        <v>1</v>
      </c>
      <c r="H1523" s="9">
        <f>IF(LEN(telefony[[#This Row],[nr]])&gt;=10,1,0)</f>
        <v>0</v>
      </c>
      <c r="I1523" s="9" t="s">
        <v>168</v>
      </c>
      <c r="J1523">
        <f>COUNTIF(telefony[nr],I1523)</f>
        <v>1</v>
      </c>
      <c r="M1523" t="str">
        <f>IF(LEN(telefony[[#This Row],[nr]])=7,telefony[[#This Row],[nr]],"")</f>
        <v>7456918</v>
      </c>
      <c r="N1523" t="str">
        <f>IF(LEN(telefony[[#This Row],[nr]])=8,telefony[[#This Row],[nr]],"")</f>
        <v/>
      </c>
      <c r="V1523" s="22" t="s">
        <v>1829</v>
      </c>
      <c r="W1523" s="9">
        <v>0</v>
      </c>
    </row>
    <row r="1524" spans="1:23" x14ac:dyDescent="0.3">
      <c r="A1524" s="9" t="s">
        <v>1314</v>
      </c>
      <c r="B1524" s="1">
        <v>42940</v>
      </c>
      <c r="C1524" s="2">
        <v>0.36243055555555553</v>
      </c>
      <c r="D1524" s="2">
        <v>0.36993055555555554</v>
      </c>
      <c r="E1524">
        <f>DAY(telefony[[#This Row],[data]])</f>
        <v>24</v>
      </c>
      <c r="F1524">
        <f>IF(LEN(telefony[[#This Row],[nr]])=8,1,0)</f>
        <v>0</v>
      </c>
      <c r="G1524">
        <f>IF(LEN(telefony[[#This Row],[nr]])=7,1,0)</f>
        <v>1</v>
      </c>
      <c r="H1524" s="9">
        <f>IF(LEN(telefony[[#This Row],[nr]])&gt;=10,1,0)</f>
        <v>0</v>
      </c>
      <c r="I1524" s="9" t="s">
        <v>685</v>
      </c>
      <c r="J1524">
        <f>COUNTIF(telefony[nr],I1524)</f>
        <v>1</v>
      </c>
      <c r="M1524" t="str">
        <f>IF(LEN(telefony[[#This Row],[nr]])=7,telefony[[#This Row],[nr]],"")</f>
        <v>6896787</v>
      </c>
      <c r="N1524" t="str">
        <f>IF(LEN(telefony[[#This Row],[nr]])=8,telefony[[#This Row],[nr]],"")</f>
        <v/>
      </c>
      <c r="V1524" s="22" t="s">
        <v>80</v>
      </c>
      <c r="W1524" s="9">
        <v>0</v>
      </c>
    </row>
    <row r="1525" spans="1:23" x14ac:dyDescent="0.3">
      <c r="A1525" s="9" t="s">
        <v>546</v>
      </c>
      <c r="B1525" s="1">
        <v>42940</v>
      </c>
      <c r="C1525" s="2">
        <v>0.36334490740740738</v>
      </c>
      <c r="D1525" s="2">
        <v>0.3696875</v>
      </c>
      <c r="E1525">
        <f>DAY(telefony[[#This Row],[data]])</f>
        <v>24</v>
      </c>
      <c r="F1525">
        <f>IF(LEN(telefony[[#This Row],[nr]])=8,1,0)</f>
        <v>0</v>
      </c>
      <c r="G1525">
        <f>IF(LEN(telefony[[#This Row],[nr]])=7,1,0)</f>
        <v>0</v>
      </c>
      <c r="H1525" s="9">
        <f>IF(LEN(telefony[[#This Row],[nr]])&gt;=10,1,0)</f>
        <v>1</v>
      </c>
      <c r="I1525" s="9" t="s">
        <v>691</v>
      </c>
      <c r="J1525">
        <f>COUNTIF(telefony[nr],I1525)</f>
        <v>1</v>
      </c>
      <c r="M1525" t="str">
        <f>IF(LEN(telefony[[#This Row],[nr]])=7,telefony[[#This Row],[nr]],"")</f>
        <v/>
      </c>
      <c r="N1525" t="str">
        <f>IF(LEN(telefony[[#This Row],[nr]])=8,telefony[[#This Row],[nr]],"")</f>
        <v/>
      </c>
      <c r="V1525" s="22" t="s">
        <v>820</v>
      </c>
      <c r="W1525" s="9">
        <v>0</v>
      </c>
    </row>
    <row r="1526" spans="1:23" x14ac:dyDescent="0.3">
      <c r="A1526" s="9" t="s">
        <v>1315</v>
      </c>
      <c r="B1526" s="1">
        <v>42940</v>
      </c>
      <c r="C1526" s="2">
        <v>0.36887731481481484</v>
      </c>
      <c r="D1526" s="2">
        <v>0.37443287037037037</v>
      </c>
      <c r="E1526">
        <f>DAY(telefony[[#This Row],[data]])</f>
        <v>24</v>
      </c>
      <c r="F1526">
        <f>IF(LEN(telefony[[#This Row],[nr]])=8,1,0)</f>
        <v>0</v>
      </c>
      <c r="G1526">
        <f>IF(LEN(telefony[[#This Row],[nr]])=7,1,0)</f>
        <v>1</v>
      </c>
      <c r="H1526" s="9">
        <f>IF(LEN(telefony[[#This Row],[nr]])&gt;=10,1,0)</f>
        <v>0</v>
      </c>
      <c r="I1526" s="9" t="s">
        <v>55</v>
      </c>
      <c r="J1526">
        <f>COUNTIF(telefony[nr],I1526)</f>
        <v>1</v>
      </c>
      <c r="M1526" t="str">
        <f>IF(LEN(telefony[[#This Row],[nr]])=7,telefony[[#This Row],[nr]],"")</f>
        <v>8414788</v>
      </c>
      <c r="N1526" t="str">
        <f>IF(LEN(telefony[[#This Row],[nr]])=8,telefony[[#This Row],[nr]],"")</f>
        <v/>
      </c>
      <c r="V1526" s="22" t="s">
        <v>1201</v>
      </c>
      <c r="W1526" s="9">
        <v>0</v>
      </c>
    </row>
    <row r="1527" spans="1:23" x14ac:dyDescent="0.3">
      <c r="A1527" s="9" t="s">
        <v>1316</v>
      </c>
      <c r="B1527" s="1">
        <v>42940</v>
      </c>
      <c r="C1527" s="2">
        <v>0.37025462962962963</v>
      </c>
      <c r="D1527" s="2">
        <v>0.3785648148148148</v>
      </c>
      <c r="E1527">
        <f>DAY(telefony[[#This Row],[data]])</f>
        <v>24</v>
      </c>
      <c r="F1527">
        <f>IF(LEN(telefony[[#This Row],[nr]])=8,1,0)</f>
        <v>0</v>
      </c>
      <c r="G1527">
        <f>IF(LEN(telefony[[#This Row],[nr]])=7,1,0)</f>
        <v>1</v>
      </c>
      <c r="H1527" s="9">
        <f>IF(LEN(telefony[[#This Row],[nr]])&gt;=10,1,0)</f>
        <v>0</v>
      </c>
      <c r="I1527" s="9" t="s">
        <v>438</v>
      </c>
      <c r="J1527">
        <f>COUNTIF(telefony[nr],I1527)</f>
        <v>1</v>
      </c>
      <c r="M1527" t="str">
        <f>IF(LEN(telefony[[#This Row],[nr]])=7,telefony[[#This Row],[nr]],"")</f>
        <v>7896629</v>
      </c>
      <c r="N1527" t="str">
        <f>IF(LEN(telefony[[#This Row],[nr]])=8,telefony[[#This Row],[nr]],"")</f>
        <v/>
      </c>
      <c r="V1527" s="22" t="s">
        <v>1544</v>
      </c>
      <c r="W1527" s="9">
        <v>0</v>
      </c>
    </row>
    <row r="1528" spans="1:23" x14ac:dyDescent="0.3">
      <c r="A1528" s="9" t="s">
        <v>1317</v>
      </c>
      <c r="B1528" s="1">
        <v>42940</v>
      </c>
      <c r="C1528" s="2">
        <v>0.37150462962962966</v>
      </c>
      <c r="D1528" s="2">
        <v>0.37246527777777777</v>
      </c>
      <c r="E1528">
        <f>DAY(telefony[[#This Row],[data]])</f>
        <v>24</v>
      </c>
      <c r="F1528">
        <f>IF(LEN(telefony[[#This Row],[nr]])=8,1,0)</f>
        <v>0</v>
      </c>
      <c r="G1528">
        <f>IF(LEN(telefony[[#This Row],[nr]])=7,1,0)</f>
        <v>1</v>
      </c>
      <c r="H1528" s="9">
        <f>IF(LEN(telefony[[#This Row],[nr]])&gt;=10,1,0)</f>
        <v>0</v>
      </c>
      <c r="I1528" s="9" t="s">
        <v>1216</v>
      </c>
      <c r="J1528">
        <f>COUNTIF(telefony[nr],I1528)</f>
        <v>1</v>
      </c>
      <c r="M1528" t="str">
        <f>IF(LEN(telefony[[#This Row],[nr]])=7,telefony[[#This Row],[nr]],"")</f>
        <v>5970183</v>
      </c>
      <c r="N1528" t="str">
        <f>IF(LEN(telefony[[#This Row],[nr]])=8,telefony[[#This Row],[nr]],"")</f>
        <v/>
      </c>
      <c r="V1528" s="22" t="s">
        <v>69</v>
      </c>
      <c r="W1528" s="9">
        <v>0</v>
      </c>
    </row>
    <row r="1529" spans="1:23" x14ac:dyDescent="0.3">
      <c r="A1529" s="9" t="s">
        <v>1318</v>
      </c>
      <c r="B1529" s="1">
        <v>42940</v>
      </c>
      <c r="C1529" s="2">
        <v>0.37296296296296294</v>
      </c>
      <c r="D1529" s="2">
        <v>0.38413194444444443</v>
      </c>
      <c r="E1529">
        <f>DAY(telefony[[#This Row],[data]])</f>
        <v>24</v>
      </c>
      <c r="F1529">
        <f>IF(LEN(telefony[[#This Row],[nr]])=8,1,0)</f>
        <v>1</v>
      </c>
      <c r="G1529">
        <f>IF(LEN(telefony[[#This Row],[nr]])=7,1,0)</f>
        <v>0</v>
      </c>
      <c r="H1529" s="9">
        <f>IF(LEN(telefony[[#This Row],[nr]])&gt;=10,1,0)</f>
        <v>0</v>
      </c>
      <c r="I1529" s="9" t="s">
        <v>922</v>
      </c>
      <c r="J1529">
        <f>COUNTIF(telefony[nr],I1529)</f>
        <v>1</v>
      </c>
      <c r="M1529" t="str">
        <f>IF(LEN(telefony[[#This Row],[nr]])=7,telefony[[#This Row],[nr]],"")</f>
        <v/>
      </c>
      <c r="N1529" t="str">
        <f>IF(LEN(telefony[[#This Row],[nr]])=8,telefony[[#This Row],[nr]],"")</f>
        <v>57891628</v>
      </c>
      <c r="V1529" s="22" t="s">
        <v>1680</v>
      </c>
      <c r="W1529" s="9">
        <v>0</v>
      </c>
    </row>
    <row r="1530" spans="1:23" x14ac:dyDescent="0.3">
      <c r="A1530" s="9" t="s">
        <v>1319</v>
      </c>
      <c r="B1530" s="1">
        <v>42940</v>
      </c>
      <c r="C1530" s="2">
        <v>0.3777314814814815</v>
      </c>
      <c r="D1530" s="2">
        <v>0.38680555555555557</v>
      </c>
      <c r="E1530">
        <f>DAY(telefony[[#This Row],[data]])</f>
        <v>24</v>
      </c>
      <c r="F1530">
        <f>IF(LEN(telefony[[#This Row],[nr]])=8,1,0)</f>
        <v>1</v>
      </c>
      <c r="G1530">
        <f>IF(LEN(telefony[[#This Row],[nr]])=7,1,0)</f>
        <v>0</v>
      </c>
      <c r="H1530" s="9">
        <f>IF(LEN(telefony[[#This Row],[nr]])&gt;=10,1,0)</f>
        <v>0</v>
      </c>
      <c r="I1530" s="9" t="s">
        <v>964</v>
      </c>
      <c r="J1530">
        <f>COUNTIF(telefony[nr],I1530)</f>
        <v>1</v>
      </c>
      <c r="M1530" t="str">
        <f>IF(LEN(telefony[[#This Row],[nr]])=7,telefony[[#This Row],[nr]],"")</f>
        <v/>
      </c>
      <c r="N1530" t="str">
        <f>IF(LEN(telefony[[#This Row],[nr]])=8,telefony[[#This Row],[nr]],"")</f>
        <v>53378457</v>
      </c>
      <c r="V1530" s="22" t="s">
        <v>33</v>
      </c>
      <c r="W1530" s="9">
        <v>0</v>
      </c>
    </row>
    <row r="1531" spans="1:23" x14ac:dyDescent="0.3">
      <c r="A1531" s="9" t="s">
        <v>1320</v>
      </c>
      <c r="B1531" s="1">
        <v>42940</v>
      </c>
      <c r="C1531" s="2">
        <v>0.37983796296296296</v>
      </c>
      <c r="D1531" s="2">
        <v>0.38929398148148148</v>
      </c>
      <c r="E1531">
        <f>DAY(telefony[[#This Row],[data]])</f>
        <v>24</v>
      </c>
      <c r="F1531">
        <f>IF(LEN(telefony[[#This Row],[nr]])=8,1,0)</f>
        <v>1</v>
      </c>
      <c r="G1531">
        <f>IF(LEN(telefony[[#This Row],[nr]])=7,1,0)</f>
        <v>0</v>
      </c>
      <c r="H1531" s="9">
        <f>IF(LEN(telefony[[#This Row],[nr]])&gt;=10,1,0)</f>
        <v>0</v>
      </c>
      <c r="I1531" s="9" t="s">
        <v>1760</v>
      </c>
      <c r="J1531">
        <f>COUNTIF(telefony[nr],I1531)</f>
        <v>1</v>
      </c>
      <c r="M1531" t="str">
        <f>IF(LEN(telefony[[#This Row],[nr]])=7,telefony[[#This Row],[nr]],"")</f>
        <v/>
      </c>
      <c r="N1531" t="str">
        <f>IF(LEN(telefony[[#This Row],[nr]])=8,telefony[[#This Row],[nr]],"")</f>
        <v>88666908</v>
      </c>
      <c r="V1531" s="22" t="s">
        <v>1580</v>
      </c>
      <c r="W1531" s="9">
        <v>0</v>
      </c>
    </row>
    <row r="1532" spans="1:23" x14ac:dyDescent="0.3">
      <c r="A1532" s="9" t="s">
        <v>1321</v>
      </c>
      <c r="B1532" s="1">
        <v>42940</v>
      </c>
      <c r="C1532" s="2">
        <v>0.38046296296296295</v>
      </c>
      <c r="D1532" s="2">
        <v>0.38836805555555554</v>
      </c>
      <c r="E1532">
        <f>DAY(telefony[[#This Row],[data]])</f>
        <v>24</v>
      </c>
      <c r="F1532">
        <f>IF(LEN(telefony[[#This Row],[nr]])=8,1,0)</f>
        <v>0</v>
      </c>
      <c r="G1532">
        <f>IF(LEN(telefony[[#This Row],[nr]])=7,1,0)</f>
        <v>1</v>
      </c>
      <c r="H1532" s="9">
        <f>IF(LEN(telefony[[#This Row],[nr]])&gt;=10,1,0)</f>
        <v>0</v>
      </c>
      <c r="I1532" s="9" t="s">
        <v>1440</v>
      </c>
      <c r="J1532">
        <f>COUNTIF(telefony[nr],I1532)</f>
        <v>1</v>
      </c>
      <c r="M1532" t="str">
        <f>IF(LEN(telefony[[#This Row],[nr]])=7,telefony[[#This Row],[nr]],"")</f>
        <v>9279730</v>
      </c>
      <c r="N1532" t="str">
        <f>IF(LEN(telefony[[#This Row],[nr]])=8,telefony[[#This Row],[nr]],"")</f>
        <v/>
      </c>
      <c r="V1532" s="22" t="s">
        <v>1238</v>
      </c>
      <c r="W1532" s="9">
        <v>0</v>
      </c>
    </row>
    <row r="1533" spans="1:23" x14ac:dyDescent="0.3">
      <c r="A1533" s="9" t="s">
        <v>1322</v>
      </c>
      <c r="B1533" s="1">
        <v>42940</v>
      </c>
      <c r="C1533" s="2">
        <v>0.38156250000000003</v>
      </c>
      <c r="D1533" s="2">
        <v>0.3893402777777778</v>
      </c>
      <c r="E1533">
        <f>DAY(telefony[[#This Row],[data]])</f>
        <v>24</v>
      </c>
      <c r="F1533">
        <f>IF(LEN(telefony[[#This Row],[nr]])=8,1,0)</f>
        <v>0</v>
      </c>
      <c r="G1533">
        <f>IF(LEN(telefony[[#This Row],[nr]])=7,1,0)</f>
        <v>1</v>
      </c>
      <c r="H1533" s="9">
        <f>IF(LEN(telefony[[#This Row],[nr]])&gt;=10,1,0)</f>
        <v>0</v>
      </c>
      <c r="I1533" s="9" t="s">
        <v>38</v>
      </c>
      <c r="J1533">
        <f>COUNTIF(telefony[nr],I1533)</f>
        <v>1</v>
      </c>
      <c r="M1533" t="str">
        <f>IF(LEN(telefony[[#This Row],[nr]])=7,telefony[[#This Row],[nr]],"")</f>
        <v>2928766</v>
      </c>
      <c r="N1533" t="str">
        <f>IF(LEN(telefony[[#This Row],[nr]])=8,telefony[[#This Row],[nr]],"")</f>
        <v/>
      </c>
      <c r="V1533" s="22" t="s">
        <v>606</v>
      </c>
      <c r="W1533" s="9">
        <v>0</v>
      </c>
    </row>
    <row r="1534" spans="1:23" x14ac:dyDescent="0.3">
      <c r="A1534" s="9" t="s">
        <v>1323</v>
      </c>
      <c r="B1534" s="1">
        <v>42940</v>
      </c>
      <c r="C1534" s="2">
        <v>0.3837962962962963</v>
      </c>
      <c r="D1534" s="2">
        <v>0.39385416666666667</v>
      </c>
      <c r="E1534">
        <f>DAY(telefony[[#This Row],[data]])</f>
        <v>24</v>
      </c>
      <c r="F1534">
        <f>IF(LEN(telefony[[#This Row],[nr]])=8,1,0)</f>
        <v>0</v>
      </c>
      <c r="G1534">
        <f>IF(LEN(telefony[[#This Row],[nr]])=7,1,0)</f>
        <v>1</v>
      </c>
      <c r="H1534" s="9">
        <f>IF(LEN(telefony[[#This Row],[nr]])&gt;=10,1,0)</f>
        <v>0</v>
      </c>
      <c r="I1534" s="9" t="s">
        <v>907</v>
      </c>
      <c r="J1534">
        <f>COUNTIF(telefony[nr],I1534)</f>
        <v>1</v>
      </c>
      <c r="M1534" t="str">
        <f>IF(LEN(telefony[[#This Row],[nr]])=7,telefony[[#This Row],[nr]],"")</f>
        <v>4334364</v>
      </c>
      <c r="N1534" t="str">
        <f>IF(LEN(telefony[[#This Row],[nr]])=8,telefony[[#This Row],[nr]],"")</f>
        <v/>
      </c>
      <c r="V1534" s="22" t="s">
        <v>36</v>
      </c>
      <c r="W1534" s="9">
        <v>0</v>
      </c>
    </row>
    <row r="1535" spans="1:23" x14ac:dyDescent="0.3">
      <c r="A1535" s="9" t="s">
        <v>1324</v>
      </c>
      <c r="B1535" s="1">
        <v>42940</v>
      </c>
      <c r="C1535" s="2">
        <v>0.38635416666666667</v>
      </c>
      <c r="D1535" s="2">
        <v>0.39378472222222222</v>
      </c>
      <c r="E1535">
        <f>DAY(telefony[[#This Row],[data]])</f>
        <v>24</v>
      </c>
      <c r="F1535">
        <f>IF(LEN(telefony[[#This Row],[nr]])=8,1,0)</f>
        <v>0</v>
      </c>
      <c r="G1535">
        <f>IF(LEN(telefony[[#This Row],[nr]])=7,1,0)</f>
        <v>1</v>
      </c>
      <c r="H1535" s="9">
        <f>IF(LEN(telefony[[#This Row],[nr]])&gt;=10,1,0)</f>
        <v>0</v>
      </c>
      <c r="I1535" s="9" t="s">
        <v>494</v>
      </c>
      <c r="J1535">
        <f>COUNTIF(telefony[nr],I1535)</f>
        <v>1</v>
      </c>
      <c r="M1535" t="str">
        <f>IF(LEN(telefony[[#This Row],[nr]])=7,telefony[[#This Row],[nr]],"")</f>
        <v>8405292</v>
      </c>
      <c r="N1535" t="str">
        <f>IF(LEN(telefony[[#This Row],[nr]])=8,telefony[[#This Row],[nr]],"")</f>
        <v/>
      </c>
      <c r="V1535" s="22" t="s">
        <v>1545</v>
      </c>
      <c r="W1535" s="9">
        <v>0</v>
      </c>
    </row>
    <row r="1536" spans="1:23" x14ac:dyDescent="0.3">
      <c r="A1536" s="9" t="s">
        <v>1325</v>
      </c>
      <c r="B1536" s="1">
        <v>42940</v>
      </c>
      <c r="C1536" s="2">
        <v>0.39209490740740743</v>
      </c>
      <c r="D1536" s="2">
        <v>0.39672453703703703</v>
      </c>
      <c r="E1536">
        <f>DAY(telefony[[#This Row],[data]])</f>
        <v>24</v>
      </c>
      <c r="F1536">
        <f>IF(LEN(telefony[[#This Row],[nr]])=8,1,0)</f>
        <v>0</v>
      </c>
      <c r="G1536">
        <f>IF(LEN(telefony[[#This Row],[nr]])=7,1,0)</f>
        <v>1</v>
      </c>
      <c r="H1536" s="9">
        <f>IF(LEN(telefony[[#This Row],[nr]])&gt;=10,1,0)</f>
        <v>0</v>
      </c>
      <c r="I1536" s="9" t="s">
        <v>1239</v>
      </c>
      <c r="J1536">
        <f>COUNTIF(telefony[nr],I1536)</f>
        <v>1</v>
      </c>
      <c r="M1536" t="str">
        <f>IF(LEN(telefony[[#This Row],[nr]])=7,telefony[[#This Row],[nr]],"")</f>
        <v>9870841</v>
      </c>
      <c r="N1536" t="str">
        <f>IF(LEN(telefony[[#This Row],[nr]])=8,telefony[[#This Row],[nr]],"")</f>
        <v/>
      </c>
      <c r="V1536" s="22" t="s">
        <v>449</v>
      </c>
      <c r="W1536" s="9">
        <v>0</v>
      </c>
    </row>
    <row r="1537" spans="1:23" x14ac:dyDescent="0.3">
      <c r="A1537" s="9" t="s">
        <v>1326</v>
      </c>
      <c r="B1537" s="1">
        <v>42940</v>
      </c>
      <c r="C1537" s="2">
        <v>0.39383101851851854</v>
      </c>
      <c r="D1537" s="2">
        <v>0.39630787037037035</v>
      </c>
      <c r="E1537">
        <f>DAY(telefony[[#This Row],[data]])</f>
        <v>24</v>
      </c>
      <c r="F1537">
        <f>IF(LEN(telefony[[#This Row],[nr]])=8,1,0)</f>
        <v>0</v>
      </c>
      <c r="G1537">
        <f>IF(LEN(telefony[[#This Row],[nr]])=7,1,0)</f>
        <v>1</v>
      </c>
      <c r="H1537" s="9">
        <f>IF(LEN(telefony[[#This Row],[nr]])&gt;=10,1,0)</f>
        <v>0</v>
      </c>
      <c r="I1537" s="9" t="s">
        <v>861</v>
      </c>
      <c r="J1537">
        <f>COUNTIF(telefony[nr],I1537)</f>
        <v>1</v>
      </c>
      <c r="M1537" t="str">
        <f>IF(LEN(telefony[[#This Row],[nr]])=7,telefony[[#This Row],[nr]],"")</f>
        <v>9722484</v>
      </c>
      <c r="N1537" t="str">
        <f>IF(LEN(telefony[[#This Row],[nr]])=8,telefony[[#This Row],[nr]],"")</f>
        <v/>
      </c>
      <c r="V1537" s="22" t="s">
        <v>688</v>
      </c>
      <c r="W1537" s="9">
        <v>0</v>
      </c>
    </row>
    <row r="1538" spans="1:23" x14ac:dyDescent="0.3">
      <c r="A1538" s="9" t="s">
        <v>1327</v>
      </c>
      <c r="B1538" s="1">
        <v>42940</v>
      </c>
      <c r="C1538" s="2">
        <v>0.39391203703703703</v>
      </c>
      <c r="D1538" s="2">
        <v>0.39478009259259261</v>
      </c>
      <c r="E1538">
        <f>DAY(telefony[[#This Row],[data]])</f>
        <v>24</v>
      </c>
      <c r="F1538">
        <f>IF(LEN(telefony[[#This Row],[nr]])=8,1,0)</f>
        <v>0</v>
      </c>
      <c r="G1538">
        <f>IF(LEN(telefony[[#This Row],[nr]])=7,1,0)</f>
        <v>1</v>
      </c>
      <c r="H1538" s="9">
        <f>IF(LEN(telefony[[#This Row],[nr]])&gt;=10,1,0)</f>
        <v>0</v>
      </c>
      <c r="I1538" s="9" t="s">
        <v>1225</v>
      </c>
      <c r="J1538">
        <f>COUNTIF(telefony[nr],I1538)</f>
        <v>1</v>
      </c>
      <c r="M1538" t="str">
        <f>IF(LEN(telefony[[#This Row],[nr]])=7,telefony[[#This Row],[nr]],"")</f>
        <v>1159432</v>
      </c>
      <c r="N1538" t="str">
        <f>IF(LEN(telefony[[#This Row],[nr]])=8,telefony[[#This Row],[nr]],"")</f>
        <v/>
      </c>
      <c r="V1538" s="22" t="s">
        <v>1709</v>
      </c>
      <c r="W1538" s="9">
        <v>0</v>
      </c>
    </row>
    <row r="1539" spans="1:23" x14ac:dyDescent="0.3">
      <c r="A1539" s="9" t="s">
        <v>1328</v>
      </c>
      <c r="B1539" s="1">
        <v>42940</v>
      </c>
      <c r="C1539" s="2">
        <v>0.39516203703703706</v>
      </c>
      <c r="D1539" s="2">
        <v>0.4057986111111111</v>
      </c>
      <c r="E1539">
        <f>DAY(telefony[[#This Row],[data]])</f>
        <v>24</v>
      </c>
      <c r="F1539">
        <f>IF(LEN(telefony[[#This Row],[nr]])=8,1,0)</f>
        <v>1</v>
      </c>
      <c r="G1539">
        <f>IF(LEN(telefony[[#This Row],[nr]])=7,1,0)</f>
        <v>0</v>
      </c>
      <c r="H1539" s="9">
        <f>IF(LEN(telefony[[#This Row],[nr]])&gt;=10,1,0)</f>
        <v>0</v>
      </c>
      <c r="I1539" s="9" t="s">
        <v>1515</v>
      </c>
      <c r="J1539">
        <f>COUNTIF(telefony[nr],I1539)</f>
        <v>1</v>
      </c>
      <c r="M1539" t="str">
        <f>IF(LEN(telefony[[#This Row],[nr]])=7,telefony[[#This Row],[nr]],"")</f>
        <v/>
      </c>
      <c r="N1539" t="str">
        <f>IF(LEN(telefony[[#This Row],[nr]])=8,telefony[[#This Row],[nr]],"")</f>
        <v>25194612</v>
      </c>
      <c r="V1539" s="22" t="s">
        <v>1703</v>
      </c>
      <c r="W1539" s="9">
        <v>0</v>
      </c>
    </row>
    <row r="1540" spans="1:23" x14ac:dyDescent="0.3">
      <c r="A1540" s="9" t="s">
        <v>982</v>
      </c>
      <c r="B1540" s="1">
        <v>42940</v>
      </c>
      <c r="C1540" s="2">
        <v>0.39614583333333331</v>
      </c>
      <c r="D1540" s="2">
        <v>0.39976851851851852</v>
      </c>
      <c r="E1540">
        <f>DAY(telefony[[#This Row],[data]])</f>
        <v>24</v>
      </c>
      <c r="F1540">
        <f>IF(LEN(telefony[[#This Row],[nr]])=8,1,0)</f>
        <v>0</v>
      </c>
      <c r="G1540">
        <f>IF(LEN(telefony[[#This Row],[nr]])=7,1,0)</f>
        <v>1</v>
      </c>
      <c r="H1540" s="9">
        <f>IF(LEN(telefony[[#This Row],[nr]])&gt;=10,1,0)</f>
        <v>0</v>
      </c>
      <c r="I1540" s="9" t="s">
        <v>63</v>
      </c>
      <c r="J1540">
        <f>COUNTIF(telefony[nr],I1540)</f>
        <v>1</v>
      </c>
      <c r="M1540" t="str">
        <f>IF(LEN(telefony[[#This Row],[nr]])=7,telefony[[#This Row],[nr]],"")</f>
        <v>1117628</v>
      </c>
      <c r="N1540" t="str">
        <f>IF(LEN(telefony[[#This Row],[nr]])=8,telefony[[#This Row],[nr]],"")</f>
        <v/>
      </c>
      <c r="V1540" s="22" t="s">
        <v>1262</v>
      </c>
      <c r="W1540" s="9">
        <v>0</v>
      </c>
    </row>
    <row r="1541" spans="1:23" x14ac:dyDescent="0.3">
      <c r="A1541" s="9" t="s">
        <v>1329</v>
      </c>
      <c r="B1541" s="1">
        <v>42940</v>
      </c>
      <c r="C1541" s="2">
        <v>0.39864583333333331</v>
      </c>
      <c r="D1541" s="2">
        <v>0.40440972222222221</v>
      </c>
      <c r="E1541">
        <f>DAY(telefony[[#This Row],[data]])</f>
        <v>24</v>
      </c>
      <c r="F1541">
        <f>IF(LEN(telefony[[#This Row],[nr]])=8,1,0)</f>
        <v>0</v>
      </c>
      <c r="G1541">
        <f>IF(LEN(telefony[[#This Row],[nr]])=7,1,0)</f>
        <v>1</v>
      </c>
      <c r="H1541" s="9">
        <f>IF(LEN(telefony[[#This Row],[nr]])&gt;=10,1,0)</f>
        <v>0</v>
      </c>
      <c r="I1541" s="9" t="s">
        <v>242</v>
      </c>
      <c r="J1541">
        <f>COUNTIF(telefony[nr],I1541)</f>
        <v>1</v>
      </c>
      <c r="M1541" t="str">
        <f>IF(LEN(telefony[[#This Row],[nr]])=7,telefony[[#This Row],[nr]],"")</f>
        <v>3624713</v>
      </c>
      <c r="N1541" t="str">
        <f>IF(LEN(telefony[[#This Row],[nr]])=8,telefony[[#This Row],[nr]],"")</f>
        <v/>
      </c>
      <c r="V1541" s="22" t="s">
        <v>10</v>
      </c>
      <c r="W1541" s="9">
        <v>0</v>
      </c>
    </row>
    <row r="1542" spans="1:23" x14ac:dyDescent="0.3">
      <c r="A1542" s="9" t="s">
        <v>1330</v>
      </c>
      <c r="B1542" s="1">
        <v>42940</v>
      </c>
      <c r="C1542" s="2">
        <v>0.39956018518518521</v>
      </c>
      <c r="D1542" s="2">
        <v>0.40803240740740743</v>
      </c>
      <c r="E1542">
        <f>DAY(telefony[[#This Row],[data]])</f>
        <v>24</v>
      </c>
      <c r="F1542">
        <f>IF(LEN(telefony[[#This Row],[nr]])=8,1,0)</f>
        <v>0</v>
      </c>
      <c r="G1542">
        <f>IF(LEN(telefony[[#This Row],[nr]])=7,1,0)</f>
        <v>1</v>
      </c>
      <c r="H1542" s="9">
        <f>IF(LEN(telefony[[#This Row],[nr]])&gt;=10,1,0)</f>
        <v>0</v>
      </c>
      <c r="I1542" s="9" t="s">
        <v>105</v>
      </c>
      <c r="J1542">
        <f>COUNTIF(telefony[nr],I1542)</f>
        <v>1</v>
      </c>
      <c r="M1542" t="str">
        <f>IF(LEN(telefony[[#This Row],[nr]])=7,telefony[[#This Row],[nr]],"")</f>
        <v>5616210</v>
      </c>
      <c r="N1542" t="str">
        <f>IF(LEN(telefony[[#This Row],[nr]])=8,telefony[[#This Row],[nr]],"")</f>
        <v/>
      </c>
      <c r="V1542" s="22" t="s">
        <v>317</v>
      </c>
      <c r="W1542" s="9">
        <v>0</v>
      </c>
    </row>
    <row r="1543" spans="1:23" x14ac:dyDescent="0.3">
      <c r="A1543" s="9" t="s">
        <v>147</v>
      </c>
      <c r="B1543" s="1">
        <v>42940</v>
      </c>
      <c r="C1543" s="2">
        <v>0.40263888888888888</v>
      </c>
      <c r="D1543" s="2">
        <v>0.40825231481481483</v>
      </c>
      <c r="E1543">
        <f>DAY(telefony[[#This Row],[data]])</f>
        <v>24</v>
      </c>
      <c r="F1543">
        <f>IF(LEN(telefony[[#This Row],[nr]])=8,1,0)</f>
        <v>0</v>
      </c>
      <c r="G1543">
        <f>IF(LEN(telefony[[#This Row],[nr]])=7,1,0)</f>
        <v>1</v>
      </c>
      <c r="H1543" s="9">
        <f>IF(LEN(telefony[[#This Row],[nr]])&gt;=10,1,0)</f>
        <v>0</v>
      </c>
      <c r="I1543" s="9" t="s">
        <v>140</v>
      </c>
      <c r="J1543">
        <f>COUNTIF(telefony[nr],I1543)</f>
        <v>1</v>
      </c>
      <c r="M1543" t="str">
        <f>IF(LEN(telefony[[#This Row],[nr]])=7,telefony[[#This Row],[nr]],"")</f>
        <v>6772052</v>
      </c>
      <c r="N1543" t="str">
        <f>IF(LEN(telefony[[#This Row],[nr]])=8,telefony[[#This Row],[nr]],"")</f>
        <v/>
      </c>
      <c r="V1543" s="22" t="s">
        <v>1467</v>
      </c>
      <c r="W1543" s="9">
        <v>0</v>
      </c>
    </row>
    <row r="1544" spans="1:23" x14ac:dyDescent="0.3">
      <c r="A1544" s="9" t="s">
        <v>1331</v>
      </c>
      <c r="B1544" s="1">
        <v>42940</v>
      </c>
      <c r="C1544" s="2">
        <v>0.40641203703703704</v>
      </c>
      <c r="D1544" s="2">
        <v>0.41187499999999999</v>
      </c>
      <c r="E1544">
        <f>DAY(telefony[[#This Row],[data]])</f>
        <v>24</v>
      </c>
      <c r="F1544">
        <f>IF(LEN(telefony[[#This Row],[nr]])=8,1,0)</f>
        <v>0</v>
      </c>
      <c r="G1544">
        <f>IF(LEN(telefony[[#This Row],[nr]])=7,1,0)</f>
        <v>1</v>
      </c>
      <c r="H1544" s="9">
        <f>IF(LEN(telefony[[#This Row],[nr]])&gt;=10,1,0)</f>
        <v>0</v>
      </c>
      <c r="I1544" s="9" t="s">
        <v>1713</v>
      </c>
      <c r="J1544">
        <f>COUNTIF(telefony[nr],I1544)</f>
        <v>1</v>
      </c>
      <c r="M1544" t="str">
        <f>IF(LEN(telefony[[#This Row],[nr]])=7,telefony[[#This Row],[nr]],"")</f>
        <v>3305212</v>
      </c>
      <c r="N1544" t="str">
        <f>IF(LEN(telefony[[#This Row],[nr]])=8,telefony[[#This Row],[nr]],"")</f>
        <v/>
      </c>
      <c r="V1544" s="22" t="s">
        <v>459</v>
      </c>
      <c r="W1544" s="9">
        <v>0</v>
      </c>
    </row>
    <row r="1545" spans="1:23" x14ac:dyDescent="0.3">
      <c r="A1545" s="9" t="s">
        <v>1332</v>
      </c>
      <c r="B1545" s="1">
        <v>42940</v>
      </c>
      <c r="C1545" s="2">
        <v>0.40930555555555553</v>
      </c>
      <c r="D1545" s="2">
        <v>0.41968749999999999</v>
      </c>
      <c r="E1545">
        <f>DAY(telefony[[#This Row],[data]])</f>
        <v>24</v>
      </c>
      <c r="F1545">
        <f>IF(LEN(telefony[[#This Row],[nr]])=8,1,0)</f>
        <v>1</v>
      </c>
      <c r="G1545">
        <f>IF(LEN(telefony[[#This Row],[nr]])=7,1,0)</f>
        <v>0</v>
      </c>
      <c r="H1545" s="9">
        <f>IF(LEN(telefony[[#This Row],[nr]])&gt;=10,1,0)</f>
        <v>0</v>
      </c>
      <c r="I1545" s="9" t="s">
        <v>346</v>
      </c>
      <c r="J1545">
        <f>COUNTIF(telefony[nr],I1545)</f>
        <v>1</v>
      </c>
      <c r="M1545" t="str">
        <f>IF(LEN(telefony[[#This Row],[nr]])=7,telefony[[#This Row],[nr]],"")</f>
        <v/>
      </c>
      <c r="N1545" t="str">
        <f>IF(LEN(telefony[[#This Row],[nr]])=8,telefony[[#This Row],[nr]],"")</f>
        <v>72701808</v>
      </c>
      <c r="V1545" s="22" t="s">
        <v>873</v>
      </c>
      <c r="W1545" s="9">
        <v>0</v>
      </c>
    </row>
    <row r="1546" spans="1:23" x14ac:dyDescent="0.3">
      <c r="A1546" s="9" t="s">
        <v>1333</v>
      </c>
      <c r="B1546" s="1">
        <v>42940</v>
      </c>
      <c r="C1546" s="2">
        <v>0.41351851851851851</v>
      </c>
      <c r="D1546" s="2">
        <v>0.41790509259259262</v>
      </c>
      <c r="E1546">
        <f>DAY(telefony[[#This Row],[data]])</f>
        <v>24</v>
      </c>
      <c r="F1546">
        <f>IF(LEN(telefony[[#This Row],[nr]])=8,1,0)</f>
        <v>0</v>
      </c>
      <c r="G1546">
        <f>IF(LEN(telefony[[#This Row],[nr]])=7,1,0)</f>
        <v>1</v>
      </c>
      <c r="H1546" s="9">
        <f>IF(LEN(telefony[[#This Row],[nr]])&gt;=10,1,0)</f>
        <v>0</v>
      </c>
      <c r="I1546" s="9" t="s">
        <v>1324</v>
      </c>
      <c r="J1546">
        <f>COUNTIF(telefony[nr],I1546)</f>
        <v>1</v>
      </c>
      <c r="M1546" t="str">
        <f>IF(LEN(telefony[[#This Row],[nr]])=7,telefony[[#This Row],[nr]],"")</f>
        <v>4285095</v>
      </c>
      <c r="N1546" t="str">
        <f>IF(LEN(telefony[[#This Row],[nr]])=8,telefony[[#This Row],[nr]],"")</f>
        <v/>
      </c>
      <c r="V1546" s="22" t="s">
        <v>656</v>
      </c>
      <c r="W1546" s="9">
        <v>0</v>
      </c>
    </row>
    <row r="1547" spans="1:23" x14ac:dyDescent="0.3">
      <c r="A1547" s="9" t="s">
        <v>1334</v>
      </c>
      <c r="B1547" s="1">
        <v>42940</v>
      </c>
      <c r="C1547" s="2">
        <v>0.41853009259259261</v>
      </c>
      <c r="D1547" s="2">
        <v>0.42252314814814818</v>
      </c>
      <c r="E1547">
        <f>DAY(telefony[[#This Row],[data]])</f>
        <v>24</v>
      </c>
      <c r="F1547">
        <f>IF(LEN(telefony[[#This Row],[nr]])=8,1,0)</f>
        <v>0</v>
      </c>
      <c r="G1547">
        <f>IF(LEN(telefony[[#This Row],[nr]])=7,1,0)</f>
        <v>1</v>
      </c>
      <c r="H1547" s="9">
        <f>IF(LEN(telefony[[#This Row],[nr]])&gt;=10,1,0)</f>
        <v>0</v>
      </c>
      <c r="I1547" s="9" t="s">
        <v>338</v>
      </c>
      <c r="J1547">
        <f>COUNTIF(telefony[nr],I1547)</f>
        <v>1</v>
      </c>
      <c r="M1547" t="str">
        <f>IF(LEN(telefony[[#This Row],[nr]])=7,telefony[[#This Row],[nr]],"")</f>
        <v>2585298</v>
      </c>
      <c r="N1547" t="str">
        <f>IF(LEN(telefony[[#This Row],[nr]])=8,telefony[[#This Row],[nr]],"")</f>
        <v/>
      </c>
      <c r="V1547" s="22" t="s">
        <v>1749</v>
      </c>
      <c r="W1547" s="9">
        <v>0</v>
      </c>
    </row>
    <row r="1548" spans="1:23" x14ac:dyDescent="0.3">
      <c r="A1548" s="9" t="s">
        <v>1335</v>
      </c>
      <c r="B1548" s="1">
        <v>42940</v>
      </c>
      <c r="C1548" s="2">
        <v>0.42241898148148149</v>
      </c>
      <c r="D1548" s="2">
        <v>0.42863425925925924</v>
      </c>
      <c r="E1548">
        <f>DAY(telefony[[#This Row],[data]])</f>
        <v>24</v>
      </c>
      <c r="F1548">
        <f>IF(LEN(telefony[[#This Row],[nr]])=8,1,0)</f>
        <v>0</v>
      </c>
      <c r="G1548">
        <f>IF(LEN(telefony[[#This Row],[nr]])=7,1,0)</f>
        <v>1</v>
      </c>
      <c r="H1548" s="9">
        <f>IF(LEN(telefony[[#This Row],[nr]])&gt;=10,1,0)</f>
        <v>0</v>
      </c>
      <c r="I1548" s="9" t="s">
        <v>1315</v>
      </c>
      <c r="J1548">
        <f>COUNTIF(telefony[nr],I1548)</f>
        <v>1</v>
      </c>
      <c r="M1548" t="str">
        <f>IF(LEN(telefony[[#This Row],[nr]])=7,telefony[[#This Row],[nr]],"")</f>
        <v>2947035</v>
      </c>
      <c r="N1548" t="str">
        <f>IF(LEN(telefony[[#This Row],[nr]])=8,telefony[[#This Row],[nr]],"")</f>
        <v/>
      </c>
      <c r="V1548" s="22" t="s">
        <v>996</v>
      </c>
      <c r="W1548" s="9">
        <v>0</v>
      </c>
    </row>
    <row r="1549" spans="1:23" x14ac:dyDescent="0.3">
      <c r="A1549" s="9" t="s">
        <v>1336</v>
      </c>
      <c r="B1549" s="1">
        <v>42940</v>
      </c>
      <c r="C1549" s="2">
        <v>0.42561342592592594</v>
      </c>
      <c r="D1549" s="2">
        <v>0.42799768518518516</v>
      </c>
      <c r="E1549">
        <f>DAY(telefony[[#This Row],[data]])</f>
        <v>24</v>
      </c>
      <c r="F1549">
        <f>IF(LEN(telefony[[#This Row],[nr]])=8,1,0)</f>
        <v>0</v>
      </c>
      <c r="G1549">
        <f>IF(LEN(telefony[[#This Row],[nr]])=7,1,0)</f>
        <v>1</v>
      </c>
      <c r="H1549" s="9">
        <f>IF(LEN(telefony[[#This Row],[nr]])&gt;=10,1,0)</f>
        <v>0</v>
      </c>
      <c r="I1549" s="9" t="s">
        <v>405</v>
      </c>
      <c r="J1549">
        <f>COUNTIF(telefony[nr],I1549)</f>
        <v>1</v>
      </c>
      <c r="M1549" t="str">
        <f>IF(LEN(telefony[[#This Row],[nr]])=7,telefony[[#This Row],[nr]],"")</f>
        <v>6615729</v>
      </c>
      <c r="N1549" t="str">
        <f>IF(LEN(telefony[[#This Row],[nr]])=8,telefony[[#This Row],[nr]],"")</f>
        <v/>
      </c>
      <c r="V1549" s="22" t="s">
        <v>590</v>
      </c>
      <c r="W1549" s="9">
        <v>0</v>
      </c>
    </row>
    <row r="1550" spans="1:23" x14ac:dyDescent="0.3">
      <c r="A1550" s="9" t="s">
        <v>1337</v>
      </c>
      <c r="B1550" s="1">
        <v>42940</v>
      </c>
      <c r="C1550" s="2">
        <v>0.42563657407407407</v>
      </c>
      <c r="D1550" s="2">
        <v>0.42670138888888887</v>
      </c>
      <c r="E1550">
        <f>DAY(telefony[[#This Row],[data]])</f>
        <v>24</v>
      </c>
      <c r="F1550">
        <f>IF(LEN(telefony[[#This Row],[nr]])=8,1,0)</f>
        <v>0</v>
      </c>
      <c r="G1550">
        <f>IF(LEN(telefony[[#This Row],[nr]])=7,1,0)</f>
        <v>1</v>
      </c>
      <c r="H1550" s="9">
        <f>IF(LEN(telefony[[#This Row],[nr]])&gt;=10,1,0)</f>
        <v>0</v>
      </c>
      <c r="I1550" s="9" t="s">
        <v>640</v>
      </c>
      <c r="J1550">
        <f>COUNTIF(telefony[nr],I1550)</f>
        <v>1</v>
      </c>
      <c r="M1550" t="str">
        <f>IF(LEN(telefony[[#This Row],[nr]])=7,telefony[[#This Row],[nr]],"")</f>
        <v>2135609</v>
      </c>
      <c r="N1550" t="str">
        <f>IF(LEN(telefony[[#This Row],[nr]])=8,telefony[[#This Row],[nr]],"")</f>
        <v/>
      </c>
      <c r="V1550" s="22" t="s">
        <v>114</v>
      </c>
      <c r="W1550" s="9">
        <v>0</v>
      </c>
    </row>
    <row r="1551" spans="1:23" x14ac:dyDescent="0.3">
      <c r="A1551" s="9" t="s">
        <v>1338</v>
      </c>
      <c r="B1551" s="1">
        <v>42940</v>
      </c>
      <c r="C1551" s="2">
        <v>0.42951388888888886</v>
      </c>
      <c r="D1551" s="2">
        <v>0.44059027777777776</v>
      </c>
      <c r="E1551">
        <f>DAY(telefony[[#This Row],[data]])</f>
        <v>24</v>
      </c>
      <c r="F1551">
        <f>IF(LEN(telefony[[#This Row],[nr]])=8,1,0)</f>
        <v>0</v>
      </c>
      <c r="G1551">
        <f>IF(LEN(telefony[[#This Row],[nr]])=7,1,0)</f>
        <v>1</v>
      </c>
      <c r="H1551" s="9">
        <f>IF(LEN(telefony[[#This Row],[nr]])&gt;=10,1,0)</f>
        <v>0</v>
      </c>
      <c r="I1551" s="9" t="s">
        <v>387</v>
      </c>
      <c r="J1551">
        <f>COUNTIF(telefony[nr],I1551)</f>
        <v>1</v>
      </c>
      <c r="M1551" t="str">
        <f>IF(LEN(telefony[[#This Row],[nr]])=7,telefony[[#This Row],[nr]],"")</f>
        <v>2697566</v>
      </c>
      <c r="N1551" t="str">
        <f>IF(LEN(telefony[[#This Row],[nr]])=8,telefony[[#This Row],[nr]],"")</f>
        <v/>
      </c>
      <c r="V1551" s="22" t="s">
        <v>527</v>
      </c>
      <c r="W1551" s="9">
        <v>0</v>
      </c>
    </row>
    <row r="1552" spans="1:23" x14ac:dyDescent="0.3">
      <c r="A1552" s="9" t="s">
        <v>1339</v>
      </c>
      <c r="B1552" s="1">
        <v>42940</v>
      </c>
      <c r="C1552" s="2">
        <v>0.43133101851851852</v>
      </c>
      <c r="D1552" s="2">
        <v>0.43762731481481482</v>
      </c>
      <c r="E1552">
        <f>DAY(telefony[[#This Row],[data]])</f>
        <v>24</v>
      </c>
      <c r="F1552">
        <f>IF(LEN(telefony[[#This Row],[nr]])=8,1,0)</f>
        <v>0</v>
      </c>
      <c r="G1552">
        <f>IF(LEN(telefony[[#This Row],[nr]])=7,1,0)</f>
        <v>1</v>
      </c>
      <c r="H1552" s="9">
        <f>IF(LEN(telefony[[#This Row],[nr]])&gt;=10,1,0)</f>
        <v>0</v>
      </c>
      <c r="I1552" s="9" t="s">
        <v>151</v>
      </c>
      <c r="J1552">
        <f>COUNTIF(telefony[nr],I1552)</f>
        <v>1</v>
      </c>
      <c r="M1552" t="str">
        <f>IF(LEN(telefony[[#This Row],[nr]])=7,telefony[[#This Row],[nr]],"")</f>
        <v>2569721</v>
      </c>
      <c r="N1552" t="str">
        <f>IF(LEN(telefony[[#This Row],[nr]])=8,telefony[[#This Row],[nr]],"")</f>
        <v/>
      </c>
      <c r="V1552" s="22" t="s">
        <v>371</v>
      </c>
      <c r="W1552" s="9">
        <v>0</v>
      </c>
    </row>
    <row r="1553" spans="1:23" x14ac:dyDescent="0.3">
      <c r="A1553" s="9" t="s">
        <v>27</v>
      </c>
      <c r="B1553" s="1">
        <v>42940</v>
      </c>
      <c r="C1553" s="2">
        <v>0.43637731481481479</v>
      </c>
      <c r="D1553" s="2">
        <v>0.44526620370370368</v>
      </c>
      <c r="E1553">
        <f>DAY(telefony[[#This Row],[data]])</f>
        <v>24</v>
      </c>
      <c r="F1553">
        <f>IF(LEN(telefony[[#This Row],[nr]])=8,1,0)</f>
        <v>1</v>
      </c>
      <c r="G1553">
        <f>IF(LEN(telefony[[#This Row],[nr]])=7,1,0)</f>
        <v>0</v>
      </c>
      <c r="H1553" s="9">
        <f>IF(LEN(telefony[[#This Row],[nr]])&gt;=10,1,0)</f>
        <v>0</v>
      </c>
      <c r="I1553" s="9" t="s">
        <v>970</v>
      </c>
      <c r="J1553">
        <f>COUNTIF(telefony[nr],I1553)</f>
        <v>1</v>
      </c>
      <c r="M1553" t="str">
        <f>IF(LEN(telefony[[#This Row],[nr]])=7,telefony[[#This Row],[nr]],"")</f>
        <v/>
      </c>
      <c r="N1553" t="str">
        <f>IF(LEN(telefony[[#This Row],[nr]])=8,telefony[[#This Row],[nr]],"")</f>
        <v>96375379</v>
      </c>
      <c r="V1553" s="22" t="s">
        <v>1127</v>
      </c>
      <c r="W1553" s="9">
        <v>0</v>
      </c>
    </row>
    <row r="1554" spans="1:23" x14ac:dyDescent="0.3">
      <c r="A1554" s="9" t="s">
        <v>1340</v>
      </c>
      <c r="B1554" s="1">
        <v>42940</v>
      </c>
      <c r="C1554" s="2">
        <v>0.44081018518518517</v>
      </c>
      <c r="D1554" s="2">
        <v>0.44767361111111109</v>
      </c>
      <c r="E1554">
        <f>DAY(telefony[[#This Row],[data]])</f>
        <v>24</v>
      </c>
      <c r="F1554">
        <f>IF(LEN(telefony[[#This Row],[nr]])=8,1,0)</f>
        <v>0</v>
      </c>
      <c r="G1554">
        <f>IF(LEN(telefony[[#This Row],[nr]])=7,1,0)</f>
        <v>0</v>
      </c>
      <c r="H1554" s="9">
        <f>IF(LEN(telefony[[#This Row],[nr]])&gt;=10,1,0)</f>
        <v>1</v>
      </c>
      <c r="I1554" s="9" t="s">
        <v>1275</v>
      </c>
      <c r="J1554">
        <f>COUNTIF(telefony[nr],I1554)</f>
        <v>1</v>
      </c>
      <c r="M1554" t="str">
        <f>IF(LEN(telefony[[#This Row],[nr]])=7,telefony[[#This Row],[nr]],"")</f>
        <v/>
      </c>
      <c r="N1554" t="str">
        <f>IF(LEN(telefony[[#This Row],[nr]])=8,telefony[[#This Row],[nr]],"")</f>
        <v/>
      </c>
      <c r="V1554" s="22" t="s">
        <v>1152</v>
      </c>
      <c r="W1554" s="9">
        <v>0</v>
      </c>
    </row>
    <row r="1555" spans="1:23" x14ac:dyDescent="0.3">
      <c r="A1555" s="9" t="s">
        <v>1341</v>
      </c>
      <c r="B1555" s="1">
        <v>42940</v>
      </c>
      <c r="C1555" s="2">
        <v>0.44185185185185183</v>
      </c>
      <c r="D1555" s="2">
        <v>0.44634259259259257</v>
      </c>
      <c r="E1555">
        <f>DAY(telefony[[#This Row],[data]])</f>
        <v>24</v>
      </c>
      <c r="F1555">
        <f>IF(LEN(telefony[[#This Row],[nr]])=8,1,0)</f>
        <v>0</v>
      </c>
      <c r="G1555">
        <f>IF(LEN(telefony[[#This Row],[nr]])=7,1,0)</f>
        <v>1</v>
      </c>
      <c r="H1555" s="9">
        <f>IF(LEN(telefony[[#This Row],[nr]])&gt;=10,1,0)</f>
        <v>0</v>
      </c>
      <c r="I1555" s="9" t="s">
        <v>207</v>
      </c>
      <c r="J1555">
        <f>COUNTIF(telefony[nr],I1555)</f>
        <v>1</v>
      </c>
      <c r="M1555" t="str">
        <f>IF(LEN(telefony[[#This Row],[nr]])=7,telefony[[#This Row],[nr]],"")</f>
        <v>8133585</v>
      </c>
      <c r="N1555" t="str">
        <f>IF(LEN(telefony[[#This Row],[nr]])=8,telefony[[#This Row],[nr]],"")</f>
        <v/>
      </c>
      <c r="V1555" s="22" t="s">
        <v>1809</v>
      </c>
      <c r="W1555" s="9">
        <v>0</v>
      </c>
    </row>
    <row r="1556" spans="1:23" x14ac:dyDescent="0.3">
      <c r="A1556" s="9" t="s">
        <v>1342</v>
      </c>
      <c r="B1556" s="1">
        <v>42940</v>
      </c>
      <c r="C1556" s="2">
        <v>0.4462962962962963</v>
      </c>
      <c r="D1556" s="2">
        <v>0.44753472222222224</v>
      </c>
      <c r="E1556">
        <f>DAY(telefony[[#This Row],[data]])</f>
        <v>24</v>
      </c>
      <c r="F1556">
        <f>IF(LEN(telefony[[#This Row],[nr]])=8,1,0)</f>
        <v>1</v>
      </c>
      <c r="G1556">
        <f>IF(LEN(telefony[[#This Row],[nr]])=7,1,0)</f>
        <v>0</v>
      </c>
      <c r="H1556" s="9">
        <f>IF(LEN(telefony[[#This Row],[nr]])&gt;=10,1,0)</f>
        <v>0</v>
      </c>
      <c r="I1556" s="9" t="s">
        <v>1356</v>
      </c>
      <c r="J1556">
        <f>COUNTIF(telefony[nr],I1556)</f>
        <v>1</v>
      </c>
      <c r="M1556" t="str">
        <f>IF(LEN(telefony[[#This Row],[nr]])=7,telefony[[#This Row],[nr]],"")</f>
        <v/>
      </c>
      <c r="N1556" t="str">
        <f>IF(LEN(telefony[[#This Row],[nr]])=8,telefony[[#This Row],[nr]],"")</f>
        <v>45232967</v>
      </c>
      <c r="V1556" s="22" t="s">
        <v>1737</v>
      </c>
      <c r="W1556" s="9">
        <v>0</v>
      </c>
    </row>
    <row r="1557" spans="1:23" x14ac:dyDescent="0.3">
      <c r="A1557" s="9" t="s">
        <v>1343</v>
      </c>
      <c r="B1557" s="1">
        <v>42940</v>
      </c>
      <c r="C1557" s="2">
        <v>0.44680555555555557</v>
      </c>
      <c r="D1557" s="2">
        <v>0.45518518518518519</v>
      </c>
      <c r="E1557">
        <f>DAY(telefony[[#This Row],[data]])</f>
        <v>24</v>
      </c>
      <c r="F1557">
        <f>IF(LEN(telefony[[#This Row],[nr]])=8,1,0)</f>
        <v>0</v>
      </c>
      <c r="G1557">
        <f>IF(LEN(telefony[[#This Row],[nr]])=7,1,0)</f>
        <v>1</v>
      </c>
      <c r="H1557" s="9">
        <f>IF(LEN(telefony[[#This Row],[nr]])&gt;=10,1,0)</f>
        <v>0</v>
      </c>
      <c r="I1557" s="9" t="s">
        <v>277</v>
      </c>
      <c r="J1557">
        <f>COUNTIF(telefony[nr],I1557)</f>
        <v>1</v>
      </c>
      <c r="M1557" t="str">
        <f>IF(LEN(telefony[[#This Row],[nr]])=7,telefony[[#This Row],[nr]],"")</f>
        <v>8900603</v>
      </c>
      <c r="N1557" t="str">
        <f>IF(LEN(telefony[[#This Row],[nr]])=8,telefony[[#This Row],[nr]],"")</f>
        <v/>
      </c>
      <c r="V1557" s="22" t="s">
        <v>1003</v>
      </c>
      <c r="W1557" s="9">
        <v>0</v>
      </c>
    </row>
    <row r="1558" spans="1:23" x14ac:dyDescent="0.3">
      <c r="A1558" s="9" t="s">
        <v>32</v>
      </c>
      <c r="B1558" s="1">
        <v>42940</v>
      </c>
      <c r="C1558" s="2">
        <v>0.4490277777777778</v>
      </c>
      <c r="D1558" s="2">
        <v>0.45984953703703701</v>
      </c>
      <c r="E1558">
        <f>DAY(telefony[[#This Row],[data]])</f>
        <v>24</v>
      </c>
      <c r="F1558">
        <f>IF(LEN(telefony[[#This Row],[nr]])=8,1,0)</f>
        <v>0</v>
      </c>
      <c r="G1558">
        <f>IF(LEN(telefony[[#This Row],[nr]])=7,1,0)</f>
        <v>1</v>
      </c>
      <c r="H1558" s="9">
        <f>IF(LEN(telefony[[#This Row],[nr]])&gt;=10,1,0)</f>
        <v>0</v>
      </c>
      <c r="I1558" s="9" t="s">
        <v>1038</v>
      </c>
      <c r="J1558">
        <f>COUNTIF(telefony[nr],I1558)</f>
        <v>1</v>
      </c>
      <c r="M1558" t="str">
        <f>IF(LEN(telefony[[#This Row],[nr]])=7,telefony[[#This Row],[nr]],"")</f>
        <v>9413315</v>
      </c>
      <c r="N1558" t="str">
        <f>IF(LEN(telefony[[#This Row],[nr]])=8,telefony[[#This Row],[nr]],"")</f>
        <v/>
      </c>
      <c r="V1558" s="22" t="s">
        <v>732</v>
      </c>
      <c r="W1558" s="9">
        <v>0</v>
      </c>
    </row>
    <row r="1559" spans="1:23" x14ac:dyDescent="0.3">
      <c r="A1559" s="9" t="s">
        <v>1344</v>
      </c>
      <c r="B1559" s="1">
        <v>42940</v>
      </c>
      <c r="C1559" s="2">
        <v>0.45392361111111112</v>
      </c>
      <c r="D1559" s="2">
        <v>0.4582060185185185</v>
      </c>
      <c r="E1559">
        <f>DAY(telefony[[#This Row],[data]])</f>
        <v>24</v>
      </c>
      <c r="F1559">
        <f>IF(LEN(telefony[[#This Row],[nr]])=8,1,0)</f>
        <v>0</v>
      </c>
      <c r="G1559">
        <f>IF(LEN(telefony[[#This Row],[nr]])=7,1,0)</f>
        <v>1</v>
      </c>
      <c r="H1559" s="9">
        <f>IF(LEN(telefony[[#This Row],[nr]])&gt;=10,1,0)</f>
        <v>0</v>
      </c>
      <c r="I1559" s="9" t="s">
        <v>1128</v>
      </c>
      <c r="J1559">
        <f>COUNTIF(telefony[nr],I1559)</f>
        <v>1</v>
      </c>
      <c r="M1559" t="str">
        <f>IF(LEN(telefony[[#This Row],[nr]])=7,telefony[[#This Row],[nr]],"")</f>
        <v>9781981</v>
      </c>
      <c r="N1559" t="str">
        <f>IF(LEN(telefony[[#This Row],[nr]])=8,telefony[[#This Row],[nr]],"")</f>
        <v/>
      </c>
      <c r="V1559" s="22" t="s">
        <v>1471</v>
      </c>
      <c r="W1559" s="9">
        <v>0</v>
      </c>
    </row>
    <row r="1560" spans="1:23" x14ac:dyDescent="0.3">
      <c r="A1560" s="9" t="s">
        <v>1345</v>
      </c>
      <c r="B1560" s="1">
        <v>42940</v>
      </c>
      <c r="C1560" s="2">
        <v>0.45481481481481484</v>
      </c>
      <c r="D1560" s="2">
        <v>0.45863425925925927</v>
      </c>
      <c r="E1560">
        <f>DAY(telefony[[#This Row],[data]])</f>
        <v>24</v>
      </c>
      <c r="F1560">
        <f>IF(LEN(telefony[[#This Row],[nr]])=8,1,0)</f>
        <v>0</v>
      </c>
      <c r="G1560">
        <f>IF(LEN(telefony[[#This Row],[nr]])=7,1,0)</f>
        <v>1</v>
      </c>
      <c r="H1560" s="9">
        <f>IF(LEN(telefony[[#This Row],[nr]])&gt;=10,1,0)</f>
        <v>0</v>
      </c>
      <c r="I1560" s="9" t="s">
        <v>1789</v>
      </c>
      <c r="J1560">
        <f>COUNTIF(telefony[nr],I1560)</f>
        <v>1</v>
      </c>
      <c r="M1560" t="str">
        <f>IF(LEN(telefony[[#This Row],[nr]])=7,telefony[[#This Row],[nr]],"")</f>
        <v>9527543</v>
      </c>
      <c r="N1560" t="str">
        <f>IF(LEN(telefony[[#This Row],[nr]])=8,telefony[[#This Row],[nr]],"")</f>
        <v/>
      </c>
      <c r="V1560" s="22" t="s">
        <v>1511</v>
      </c>
      <c r="W1560" s="9">
        <v>0</v>
      </c>
    </row>
    <row r="1561" spans="1:23" x14ac:dyDescent="0.3">
      <c r="A1561" s="9" t="s">
        <v>1346</v>
      </c>
      <c r="B1561" s="1">
        <v>42940</v>
      </c>
      <c r="C1561" s="2">
        <v>0.45930555555555558</v>
      </c>
      <c r="D1561" s="2">
        <v>0.46885416666666668</v>
      </c>
      <c r="E1561">
        <f>DAY(telefony[[#This Row],[data]])</f>
        <v>24</v>
      </c>
      <c r="F1561">
        <f>IF(LEN(telefony[[#This Row],[nr]])=8,1,0)</f>
        <v>1</v>
      </c>
      <c r="G1561">
        <f>IF(LEN(telefony[[#This Row],[nr]])=7,1,0)</f>
        <v>0</v>
      </c>
      <c r="H1561" s="9">
        <f>IF(LEN(telefony[[#This Row],[nr]])&gt;=10,1,0)</f>
        <v>0</v>
      </c>
      <c r="I1561" s="9" t="s">
        <v>1829</v>
      </c>
      <c r="J1561">
        <f>COUNTIF(telefony[nr],I1561)</f>
        <v>1</v>
      </c>
      <c r="M1561" t="str">
        <f>IF(LEN(telefony[[#This Row],[nr]])=7,telefony[[#This Row],[nr]],"")</f>
        <v/>
      </c>
      <c r="N1561" t="str">
        <f>IF(LEN(telefony[[#This Row],[nr]])=8,telefony[[#This Row],[nr]],"")</f>
        <v>91626903</v>
      </c>
      <c r="V1561" s="22" t="s">
        <v>937</v>
      </c>
      <c r="W1561" s="9">
        <v>0</v>
      </c>
    </row>
    <row r="1562" spans="1:23" x14ac:dyDescent="0.3">
      <c r="A1562" s="9" t="s">
        <v>1347</v>
      </c>
      <c r="B1562" s="1">
        <v>42940</v>
      </c>
      <c r="C1562" s="2">
        <v>0.46489583333333334</v>
      </c>
      <c r="D1562" s="2">
        <v>0.47530092592592593</v>
      </c>
      <c r="E1562">
        <f>DAY(telefony[[#This Row],[data]])</f>
        <v>24</v>
      </c>
      <c r="F1562">
        <f>IF(LEN(telefony[[#This Row],[nr]])=8,1,0)</f>
        <v>0</v>
      </c>
      <c r="G1562">
        <f>IF(LEN(telefony[[#This Row],[nr]])=7,1,0)</f>
        <v>1</v>
      </c>
      <c r="H1562" s="9">
        <f>IF(LEN(telefony[[#This Row],[nr]])&gt;=10,1,0)</f>
        <v>0</v>
      </c>
      <c r="I1562" s="9" t="s">
        <v>820</v>
      </c>
      <c r="J1562">
        <f>COUNTIF(telefony[nr],I1562)</f>
        <v>1</v>
      </c>
      <c r="M1562" t="str">
        <f>IF(LEN(telefony[[#This Row],[nr]])=7,telefony[[#This Row],[nr]],"")</f>
        <v>1475008</v>
      </c>
      <c r="N1562" t="str">
        <f>IF(LEN(telefony[[#This Row],[nr]])=8,telefony[[#This Row],[nr]],"")</f>
        <v/>
      </c>
      <c r="V1562" s="22" t="s">
        <v>837</v>
      </c>
      <c r="W1562" s="9">
        <v>0</v>
      </c>
    </row>
    <row r="1563" spans="1:23" x14ac:dyDescent="0.3">
      <c r="A1563" s="9" t="s">
        <v>1348</v>
      </c>
      <c r="B1563" s="1">
        <v>42940</v>
      </c>
      <c r="C1563" s="2">
        <v>0.46971064814814817</v>
      </c>
      <c r="D1563" s="2">
        <v>0.47116898148148151</v>
      </c>
      <c r="E1563">
        <f>DAY(telefony[[#This Row],[data]])</f>
        <v>24</v>
      </c>
      <c r="F1563">
        <f>IF(LEN(telefony[[#This Row],[nr]])=8,1,0)</f>
        <v>0</v>
      </c>
      <c r="G1563">
        <f>IF(LEN(telefony[[#This Row],[nr]])=7,1,0)</f>
        <v>1</v>
      </c>
      <c r="H1563" s="9">
        <f>IF(LEN(telefony[[#This Row],[nr]])&gt;=10,1,0)</f>
        <v>0</v>
      </c>
      <c r="I1563" s="9" t="s">
        <v>1201</v>
      </c>
      <c r="J1563">
        <f>COUNTIF(telefony[nr],I1563)</f>
        <v>1</v>
      </c>
      <c r="M1563" t="str">
        <f>IF(LEN(telefony[[#This Row],[nr]])=7,telefony[[#This Row],[nr]],"")</f>
        <v>4767842</v>
      </c>
      <c r="N1563" t="str">
        <f>IF(LEN(telefony[[#This Row],[nr]])=8,telefony[[#This Row],[nr]],"")</f>
        <v/>
      </c>
      <c r="V1563" s="22" t="s">
        <v>774</v>
      </c>
      <c r="W1563" s="9">
        <v>0</v>
      </c>
    </row>
    <row r="1564" spans="1:23" x14ac:dyDescent="0.3">
      <c r="A1564" s="9" t="s">
        <v>1349</v>
      </c>
      <c r="B1564" s="1">
        <v>42940</v>
      </c>
      <c r="C1564" s="2">
        <v>0.47188657407407408</v>
      </c>
      <c r="D1564" s="2">
        <v>0.47260416666666666</v>
      </c>
      <c r="E1564">
        <f>DAY(telefony[[#This Row],[data]])</f>
        <v>24</v>
      </c>
      <c r="F1564">
        <f>IF(LEN(telefony[[#This Row],[nr]])=8,1,0)</f>
        <v>1</v>
      </c>
      <c r="G1564">
        <f>IF(LEN(telefony[[#This Row],[nr]])=7,1,0)</f>
        <v>0</v>
      </c>
      <c r="H1564" s="9">
        <f>IF(LEN(telefony[[#This Row],[nr]])&gt;=10,1,0)</f>
        <v>0</v>
      </c>
      <c r="I1564" s="9" t="s">
        <v>1544</v>
      </c>
      <c r="J1564">
        <f>COUNTIF(telefony[nr],I1564)</f>
        <v>1</v>
      </c>
      <c r="M1564" t="str">
        <f>IF(LEN(telefony[[#This Row],[nr]])=7,telefony[[#This Row],[nr]],"")</f>
        <v/>
      </c>
      <c r="N1564" t="str">
        <f>IF(LEN(telefony[[#This Row],[nr]])=8,telefony[[#This Row],[nr]],"")</f>
        <v>64586869</v>
      </c>
      <c r="V1564" s="22" t="s">
        <v>293</v>
      </c>
      <c r="W1564" s="9">
        <v>0</v>
      </c>
    </row>
    <row r="1565" spans="1:23" x14ac:dyDescent="0.3">
      <c r="A1565" s="9" t="s">
        <v>1350</v>
      </c>
      <c r="B1565" s="1">
        <v>42940</v>
      </c>
      <c r="C1565" s="2">
        <v>0.47590277777777779</v>
      </c>
      <c r="D1565" s="2">
        <v>0.47621527777777778</v>
      </c>
      <c r="E1565">
        <f>DAY(telefony[[#This Row],[data]])</f>
        <v>24</v>
      </c>
      <c r="F1565">
        <f>IF(LEN(telefony[[#This Row],[nr]])=8,1,0)</f>
        <v>0</v>
      </c>
      <c r="G1565">
        <f>IF(LEN(telefony[[#This Row],[nr]])=7,1,0)</f>
        <v>1</v>
      </c>
      <c r="H1565" s="9">
        <f>IF(LEN(telefony[[#This Row],[nr]])&gt;=10,1,0)</f>
        <v>0</v>
      </c>
      <c r="I1565" s="9" t="s">
        <v>69</v>
      </c>
      <c r="J1565">
        <f>COUNTIF(telefony[nr],I1565)</f>
        <v>1</v>
      </c>
      <c r="M1565" t="str">
        <f>IF(LEN(telefony[[#This Row],[nr]])=7,telefony[[#This Row],[nr]],"")</f>
        <v>7066389</v>
      </c>
      <c r="N1565" t="str">
        <f>IF(LEN(telefony[[#This Row],[nr]])=8,telefony[[#This Row],[nr]],"")</f>
        <v/>
      </c>
      <c r="V1565" s="22" t="s">
        <v>422</v>
      </c>
      <c r="W1565" s="9">
        <v>0</v>
      </c>
    </row>
    <row r="1566" spans="1:23" x14ac:dyDescent="0.3">
      <c r="A1566" s="9" t="s">
        <v>1351</v>
      </c>
      <c r="B1566" s="1">
        <v>42940</v>
      </c>
      <c r="C1566" s="2">
        <v>0.48082175925925924</v>
      </c>
      <c r="D1566" s="2">
        <v>0.49135416666666665</v>
      </c>
      <c r="E1566">
        <f>DAY(telefony[[#This Row],[data]])</f>
        <v>24</v>
      </c>
      <c r="F1566">
        <f>IF(LEN(telefony[[#This Row],[nr]])=8,1,0)</f>
        <v>1</v>
      </c>
      <c r="G1566">
        <f>IF(LEN(telefony[[#This Row],[nr]])=7,1,0)</f>
        <v>0</v>
      </c>
      <c r="H1566" s="9">
        <f>IF(LEN(telefony[[#This Row],[nr]])&gt;=10,1,0)</f>
        <v>0</v>
      </c>
      <c r="I1566" s="9" t="s">
        <v>1680</v>
      </c>
      <c r="J1566">
        <f>COUNTIF(telefony[nr],I1566)</f>
        <v>1</v>
      </c>
      <c r="M1566" t="str">
        <f>IF(LEN(telefony[[#This Row],[nr]])=7,telefony[[#This Row],[nr]],"")</f>
        <v/>
      </c>
      <c r="N1566" t="str">
        <f>IF(LEN(telefony[[#This Row],[nr]])=8,telefony[[#This Row],[nr]],"")</f>
        <v>28791070</v>
      </c>
      <c r="V1566" s="22" t="s">
        <v>1728</v>
      </c>
      <c r="W1566" s="9">
        <v>0</v>
      </c>
    </row>
    <row r="1567" spans="1:23" x14ac:dyDescent="0.3">
      <c r="A1567" s="9" t="s">
        <v>446</v>
      </c>
      <c r="B1567" s="1">
        <v>42940</v>
      </c>
      <c r="C1567" s="2">
        <v>0.48358796296296297</v>
      </c>
      <c r="D1567" s="2">
        <v>0.48965277777777777</v>
      </c>
      <c r="E1567">
        <f>DAY(telefony[[#This Row],[data]])</f>
        <v>24</v>
      </c>
      <c r="F1567">
        <f>IF(LEN(telefony[[#This Row],[nr]])=8,1,0)</f>
        <v>0</v>
      </c>
      <c r="G1567">
        <f>IF(LEN(telefony[[#This Row],[nr]])=7,1,0)</f>
        <v>1</v>
      </c>
      <c r="H1567" s="9">
        <f>IF(LEN(telefony[[#This Row],[nr]])&gt;=10,1,0)</f>
        <v>0</v>
      </c>
      <c r="I1567" s="9" t="s">
        <v>33</v>
      </c>
      <c r="J1567">
        <f>COUNTIF(telefony[nr],I1567)</f>
        <v>1</v>
      </c>
      <c r="M1567" t="str">
        <f>IF(LEN(telefony[[#This Row],[nr]])=7,telefony[[#This Row],[nr]],"")</f>
        <v>5094248</v>
      </c>
      <c r="N1567" t="str">
        <f>IF(LEN(telefony[[#This Row],[nr]])=8,telefony[[#This Row],[nr]],"")</f>
        <v/>
      </c>
      <c r="V1567" s="22" t="s">
        <v>1482</v>
      </c>
      <c r="W1567" s="9">
        <v>0</v>
      </c>
    </row>
    <row r="1568" spans="1:23" x14ac:dyDescent="0.3">
      <c r="A1568" s="9" t="s">
        <v>1352</v>
      </c>
      <c r="B1568" s="1">
        <v>42940</v>
      </c>
      <c r="C1568" s="2">
        <v>0.4866550925925926</v>
      </c>
      <c r="D1568" s="2">
        <v>0.49528935185185186</v>
      </c>
      <c r="E1568">
        <f>DAY(telefony[[#This Row],[data]])</f>
        <v>24</v>
      </c>
      <c r="F1568">
        <f>IF(LEN(telefony[[#This Row],[nr]])=8,1,0)</f>
        <v>1</v>
      </c>
      <c r="G1568">
        <f>IF(LEN(telefony[[#This Row],[nr]])=7,1,0)</f>
        <v>0</v>
      </c>
      <c r="H1568" s="9">
        <f>IF(LEN(telefony[[#This Row],[nr]])&gt;=10,1,0)</f>
        <v>0</v>
      </c>
      <c r="I1568" s="9" t="s">
        <v>1580</v>
      </c>
      <c r="J1568">
        <f>COUNTIF(telefony[nr],I1568)</f>
        <v>1</v>
      </c>
      <c r="M1568" t="str">
        <f>IF(LEN(telefony[[#This Row],[nr]])=7,telefony[[#This Row],[nr]],"")</f>
        <v/>
      </c>
      <c r="N1568" t="str">
        <f>IF(LEN(telefony[[#This Row],[nr]])=8,telefony[[#This Row],[nr]],"")</f>
        <v>44882393</v>
      </c>
      <c r="V1568" s="22" t="s">
        <v>1672</v>
      </c>
      <c r="W1568" s="9">
        <v>0</v>
      </c>
    </row>
    <row r="1569" spans="1:23" x14ac:dyDescent="0.3">
      <c r="A1569" s="9" t="s">
        <v>1353</v>
      </c>
      <c r="B1569" s="1">
        <v>42940</v>
      </c>
      <c r="C1569" s="2">
        <v>0.48770833333333335</v>
      </c>
      <c r="D1569" s="2">
        <v>0.49613425925925925</v>
      </c>
      <c r="E1569">
        <f>DAY(telefony[[#This Row],[data]])</f>
        <v>24</v>
      </c>
      <c r="F1569">
        <f>IF(LEN(telefony[[#This Row],[nr]])=8,1,0)</f>
        <v>1</v>
      </c>
      <c r="G1569">
        <f>IF(LEN(telefony[[#This Row],[nr]])=7,1,0)</f>
        <v>0</v>
      </c>
      <c r="H1569" s="9">
        <f>IF(LEN(telefony[[#This Row],[nr]])&gt;=10,1,0)</f>
        <v>0</v>
      </c>
      <c r="I1569" s="9" t="s">
        <v>1238</v>
      </c>
      <c r="J1569">
        <f>COUNTIF(telefony[nr],I1569)</f>
        <v>1</v>
      </c>
      <c r="M1569" t="str">
        <f>IF(LEN(telefony[[#This Row],[nr]])=7,telefony[[#This Row],[nr]],"")</f>
        <v/>
      </c>
      <c r="N1569" t="str">
        <f>IF(LEN(telefony[[#This Row],[nr]])=8,telefony[[#This Row],[nr]],"")</f>
        <v>29391132</v>
      </c>
      <c r="V1569" s="22" t="s">
        <v>960</v>
      </c>
      <c r="W1569" s="9">
        <v>0</v>
      </c>
    </row>
    <row r="1570" spans="1:23" x14ac:dyDescent="0.3">
      <c r="A1570" s="9" t="s">
        <v>1354</v>
      </c>
      <c r="B1570" s="1">
        <v>42940</v>
      </c>
      <c r="C1570" s="2">
        <v>0.48836805555555557</v>
      </c>
      <c r="D1570" s="2">
        <v>0.48893518518518519</v>
      </c>
      <c r="E1570">
        <f>DAY(telefony[[#This Row],[data]])</f>
        <v>24</v>
      </c>
      <c r="F1570">
        <f>IF(LEN(telefony[[#This Row],[nr]])=8,1,0)</f>
        <v>0</v>
      </c>
      <c r="G1570">
        <f>IF(LEN(telefony[[#This Row],[nr]])=7,1,0)</f>
        <v>1</v>
      </c>
      <c r="H1570" s="9">
        <f>IF(LEN(telefony[[#This Row],[nr]])&gt;=10,1,0)</f>
        <v>0</v>
      </c>
      <c r="I1570" s="9" t="s">
        <v>606</v>
      </c>
      <c r="J1570">
        <f>COUNTIF(telefony[nr],I1570)</f>
        <v>1</v>
      </c>
      <c r="M1570" t="str">
        <f>IF(LEN(telefony[[#This Row],[nr]])=7,telefony[[#This Row],[nr]],"")</f>
        <v>9892639</v>
      </c>
      <c r="N1570" t="str">
        <f>IF(LEN(telefony[[#This Row],[nr]])=8,telefony[[#This Row],[nr]],"")</f>
        <v/>
      </c>
      <c r="V1570" s="22" t="s">
        <v>1009</v>
      </c>
      <c r="W1570" s="9">
        <v>0</v>
      </c>
    </row>
    <row r="1571" spans="1:23" x14ac:dyDescent="0.3">
      <c r="A1571" s="9" t="s">
        <v>1355</v>
      </c>
      <c r="B1571" s="1">
        <v>42940</v>
      </c>
      <c r="C1571" s="2">
        <v>0.49062499999999998</v>
      </c>
      <c r="D1571" s="2">
        <v>0.49767361111111114</v>
      </c>
      <c r="E1571">
        <f>DAY(telefony[[#This Row],[data]])</f>
        <v>24</v>
      </c>
      <c r="F1571">
        <f>IF(LEN(telefony[[#This Row],[nr]])=8,1,0)</f>
        <v>0</v>
      </c>
      <c r="G1571">
        <f>IF(LEN(telefony[[#This Row],[nr]])=7,1,0)</f>
        <v>1</v>
      </c>
      <c r="H1571" s="9">
        <f>IF(LEN(telefony[[#This Row],[nr]])&gt;=10,1,0)</f>
        <v>0</v>
      </c>
      <c r="I1571" s="9" t="s">
        <v>36</v>
      </c>
      <c r="J1571">
        <f>COUNTIF(telefony[nr],I1571)</f>
        <v>1</v>
      </c>
      <c r="M1571" t="str">
        <f>IF(LEN(telefony[[#This Row],[nr]])=7,telefony[[#This Row],[nr]],"")</f>
        <v>3979295</v>
      </c>
      <c r="N1571" t="str">
        <f>IF(LEN(telefony[[#This Row],[nr]])=8,telefony[[#This Row],[nr]],"")</f>
        <v/>
      </c>
      <c r="V1571" s="22" t="s">
        <v>111</v>
      </c>
      <c r="W1571" s="9">
        <v>0</v>
      </c>
    </row>
    <row r="1572" spans="1:23" x14ac:dyDescent="0.3">
      <c r="A1572" s="9" t="s">
        <v>1356</v>
      </c>
      <c r="B1572" s="1">
        <v>42940</v>
      </c>
      <c r="C1572" s="2">
        <v>0.49229166666666668</v>
      </c>
      <c r="D1572" s="2">
        <v>0.49554398148148149</v>
      </c>
      <c r="E1572">
        <f>DAY(telefony[[#This Row],[data]])</f>
        <v>24</v>
      </c>
      <c r="F1572">
        <f>IF(LEN(telefony[[#This Row],[nr]])=8,1,0)</f>
        <v>0</v>
      </c>
      <c r="G1572">
        <f>IF(LEN(telefony[[#This Row],[nr]])=7,1,0)</f>
        <v>1</v>
      </c>
      <c r="H1572" s="9">
        <f>IF(LEN(telefony[[#This Row],[nr]])&gt;=10,1,0)</f>
        <v>0</v>
      </c>
      <c r="I1572" s="9" t="s">
        <v>1545</v>
      </c>
      <c r="J1572">
        <f>COUNTIF(telefony[nr],I1572)</f>
        <v>1</v>
      </c>
      <c r="M1572" t="str">
        <f>IF(LEN(telefony[[#This Row],[nr]])=7,telefony[[#This Row],[nr]],"")</f>
        <v>8471219</v>
      </c>
      <c r="N1572" t="str">
        <f>IF(LEN(telefony[[#This Row],[nr]])=8,telefony[[#This Row],[nr]],"")</f>
        <v/>
      </c>
      <c r="V1572" s="22" t="s">
        <v>659</v>
      </c>
      <c r="W1572" s="9">
        <v>0</v>
      </c>
    </row>
    <row r="1573" spans="1:23" x14ac:dyDescent="0.3">
      <c r="A1573" s="9" t="s">
        <v>1357</v>
      </c>
      <c r="B1573" s="1">
        <v>42940</v>
      </c>
      <c r="C1573" s="2">
        <v>0.49274305555555553</v>
      </c>
      <c r="D1573" s="2">
        <v>0.50315972222222227</v>
      </c>
      <c r="E1573">
        <f>DAY(telefony[[#This Row],[data]])</f>
        <v>24</v>
      </c>
      <c r="F1573">
        <f>IF(LEN(telefony[[#This Row],[nr]])=8,1,0)</f>
        <v>0</v>
      </c>
      <c r="G1573">
        <f>IF(LEN(telefony[[#This Row],[nr]])=7,1,0)</f>
        <v>1</v>
      </c>
      <c r="H1573" s="9">
        <f>IF(LEN(telefony[[#This Row],[nr]])&gt;=10,1,0)</f>
        <v>0</v>
      </c>
      <c r="I1573" s="9" t="s">
        <v>449</v>
      </c>
      <c r="J1573">
        <f>COUNTIF(telefony[nr],I1573)</f>
        <v>1</v>
      </c>
      <c r="M1573" t="str">
        <f>IF(LEN(telefony[[#This Row],[nr]])=7,telefony[[#This Row],[nr]],"")</f>
        <v>5631380</v>
      </c>
      <c r="N1573" t="str">
        <f>IF(LEN(telefony[[#This Row],[nr]])=8,telefony[[#This Row],[nr]],"")</f>
        <v/>
      </c>
      <c r="V1573" s="22" t="s">
        <v>158</v>
      </c>
      <c r="W1573" s="9">
        <v>0</v>
      </c>
    </row>
    <row r="1574" spans="1:23" x14ac:dyDescent="0.3">
      <c r="A1574" s="9" t="s">
        <v>1358</v>
      </c>
      <c r="B1574" s="1">
        <v>42940</v>
      </c>
      <c r="C1574" s="2">
        <v>0.49416666666666664</v>
      </c>
      <c r="D1574" s="2">
        <v>0.49465277777777777</v>
      </c>
      <c r="E1574">
        <f>DAY(telefony[[#This Row],[data]])</f>
        <v>24</v>
      </c>
      <c r="F1574">
        <f>IF(LEN(telefony[[#This Row],[nr]])=8,1,0)</f>
        <v>0</v>
      </c>
      <c r="G1574">
        <f>IF(LEN(telefony[[#This Row],[nr]])=7,1,0)</f>
        <v>1</v>
      </c>
      <c r="H1574" s="9">
        <f>IF(LEN(telefony[[#This Row],[nr]])&gt;=10,1,0)</f>
        <v>0</v>
      </c>
      <c r="I1574" s="9" t="s">
        <v>688</v>
      </c>
      <c r="J1574">
        <f>COUNTIF(telefony[nr],I1574)</f>
        <v>1</v>
      </c>
      <c r="M1574" t="str">
        <f>IF(LEN(telefony[[#This Row],[nr]])=7,telefony[[#This Row],[nr]],"")</f>
        <v>6309138</v>
      </c>
      <c r="N1574" t="str">
        <f>IF(LEN(telefony[[#This Row],[nr]])=8,telefony[[#This Row],[nr]],"")</f>
        <v/>
      </c>
      <c r="V1574" s="22" t="s">
        <v>1613</v>
      </c>
      <c r="W1574" s="9">
        <v>0</v>
      </c>
    </row>
    <row r="1575" spans="1:23" x14ac:dyDescent="0.3">
      <c r="A1575" s="9" t="s">
        <v>1359</v>
      </c>
      <c r="B1575" s="1">
        <v>42940</v>
      </c>
      <c r="C1575" s="2">
        <v>0.49633101851851852</v>
      </c>
      <c r="D1575" s="2">
        <v>0.50209490740740736</v>
      </c>
      <c r="E1575">
        <f>DAY(telefony[[#This Row],[data]])</f>
        <v>24</v>
      </c>
      <c r="F1575">
        <f>IF(LEN(telefony[[#This Row],[nr]])=8,1,0)</f>
        <v>1</v>
      </c>
      <c r="G1575">
        <f>IF(LEN(telefony[[#This Row],[nr]])=7,1,0)</f>
        <v>0</v>
      </c>
      <c r="H1575" s="9">
        <f>IF(LEN(telefony[[#This Row],[nr]])&gt;=10,1,0)</f>
        <v>0</v>
      </c>
      <c r="I1575" s="9" t="s">
        <v>1703</v>
      </c>
      <c r="J1575">
        <f>COUNTIF(telefony[nr],I1575)</f>
        <v>1</v>
      </c>
      <c r="M1575" t="str">
        <f>IF(LEN(telefony[[#This Row],[nr]])=7,telefony[[#This Row],[nr]],"")</f>
        <v/>
      </c>
      <c r="N1575" t="str">
        <f>IF(LEN(telefony[[#This Row],[nr]])=8,telefony[[#This Row],[nr]],"")</f>
        <v>72287838</v>
      </c>
      <c r="V1575" s="22" t="s">
        <v>701</v>
      </c>
      <c r="W1575" s="9">
        <v>0</v>
      </c>
    </row>
    <row r="1576" spans="1:23" x14ac:dyDescent="0.3">
      <c r="A1576" s="9" t="s">
        <v>1360</v>
      </c>
      <c r="B1576" s="1">
        <v>42940</v>
      </c>
      <c r="C1576" s="2">
        <v>0.49857638888888889</v>
      </c>
      <c r="D1576" s="2">
        <v>0.50195601851851857</v>
      </c>
      <c r="E1576">
        <f>DAY(telefony[[#This Row],[data]])</f>
        <v>24</v>
      </c>
      <c r="F1576">
        <f>IF(LEN(telefony[[#This Row],[nr]])=8,1,0)</f>
        <v>0</v>
      </c>
      <c r="G1576">
        <f>IF(LEN(telefony[[#This Row],[nr]])=7,1,0)</f>
        <v>1</v>
      </c>
      <c r="H1576" s="9">
        <f>IF(LEN(telefony[[#This Row],[nr]])&gt;=10,1,0)</f>
        <v>0</v>
      </c>
      <c r="I1576" s="9" t="s">
        <v>1262</v>
      </c>
      <c r="J1576">
        <f>COUNTIF(telefony[nr],I1576)</f>
        <v>1</v>
      </c>
      <c r="M1576" t="str">
        <f>IF(LEN(telefony[[#This Row],[nr]])=7,telefony[[#This Row],[nr]],"")</f>
        <v>2515441</v>
      </c>
      <c r="N1576" t="str">
        <f>IF(LEN(telefony[[#This Row],[nr]])=8,telefony[[#This Row],[nr]],"")</f>
        <v/>
      </c>
      <c r="V1576" s="22" t="s">
        <v>1462</v>
      </c>
      <c r="W1576" s="9">
        <v>0</v>
      </c>
    </row>
    <row r="1577" spans="1:23" x14ac:dyDescent="0.3">
      <c r="A1577" s="9" t="s">
        <v>1361</v>
      </c>
      <c r="B1577" s="1">
        <v>42940</v>
      </c>
      <c r="C1577" s="2">
        <v>0.50306712962962963</v>
      </c>
      <c r="D1577" s="2">
        <v>0.51333333333333331</v>
      </c>
      <c r="E1577">
        <f>DAY(telefony[[#This Row],[data]])</f>
        <v>24</v>
      </c>
      <c r="F1577">
        <f>IF(LEN(telefony[[#This Row],[nr]])=8,1,0)</f>
        <v>0</v>
      </c>
      <c r="G1577">
        <f>IF(LEN(telefony[[#This Row],[nr]])=7,1,0)</f>
        <v>1</v>
      </c>
      <c r="H1577" s="9">
        <f>IF(LEN(telefony[[#This Row],[nr]])&gt;=10,1,0)</f>
        <v>0</v>
      </c>
      <c r="I1577" s="9" t="s">
        <v>10</v>
      </c>
      <c r="J1577">
        <f>COUNTIF(telefony[nr],I1577)</f>
        <v>1</v>
      </c>
      <c r="M1577" t="str">
        <f>IF(LEN(telefony[[#This Row],[nr]])=7,telefony[[#This Row],[nr]],"")</f>
        <v>8056387</v>
      </c>
      <c r="N1577" t="str">
        <f>IF(LEN(telefony[[#This Row],[nr]])=8,telefony[[#This Row],[nr]],"")</f>
        <v/>
      </c>
      <c r="V1577" s="22" t="s">
        <v>802</v>
      </c>
      <c r="W1577" s="9">
        <v>0</v>
      </c>
    </row>
    <row r="1578" spans="1:23" x14ac:dyDescent="0.3">
      <c r="A1578" s="9" t="s">
        <v>1362</v>
      </c>
      <c r="B1578" s="1">
        <v>42940</v>
      </c>
      <c r="C1578" s="2">
        <v>0.50583333333333336</v>
      </c>
      <c r="D1578" s="2">
        <v>0.51407407407407413</v>
      </c>
      <c r="E1578">
        <f>DAY(telefony[[#This Row],[data]])</f>
        <v>24</v>
      </c>
      <c r="F1578">
        <f>IF(LEN(telefony[[#This Row],[nr]])=8,1,0)</f>
        <v>0</v>
      </c>
      <c r="G1578">
        <f>IF(LEN(telefony[[#This Row],[nr]])=7,1,0)</f>
        <v>1</v>
      </c>
      <c r="H1578" s="9">
        <f>IF(LEN(telefony[[#This Row],[nr]])&gt;=10,1,0)</f>
        <v>0</v>
      </c>
      <c r="I1578" s="9" t="s">
        <v>317</v>
      </c>
      <c r="J1578">
        <f>COUNTIF(telefony[nr],I1578)</f>
        <v>1</v>
      </c>
      <c r="M1578" t="str">
        <f>IF(LEN(telefony[[#This Row],[nr]])=7,telefony[[#This Row],[nr]],"")</f>
        <v>5489867</v>
      </c>
      <c r="N1578" t="str">
        <f>IF(LEN(telefony[[#This Row],[nr]])=8,telefony[[#This Row],[nr]],"")</f>
        <v/>
      </c>
      <c r="V1578" s="22" t="s">
        <v>1423</v>
      </c>
      <c r="W1578" s="9">
        <v>0</v>
      </c>
    </row>
    <row r="1579" spans="1:23" x14ac:dyDescent="0.3">
      <c r="A1579" s="9" t="s">
        <v>107</v>
      </c>
      <c r="B1579" s="1">
        <v>42940</v>
      </c>
      <c r="C1579" s="2">
        <v>0.50611111111111107</v>
      </c>
      <c r="D1579" s="2">
        <v>0.51354166666666667</v>
      </c>
      <c r="E1579">
        <f>DAY(telefony[[#This Row],[data]])</f>
        <v>24</v>
      </c>
      <c r="F1579">
        <f>IF(LEN(telefony[[#This Row],[nr]])=8,1,0)</f>
        <v>0</v>
      </c>
      <c r="G1579">
        <f>IF(LEN(telefony[[#This Row],[nr]])=7,1,0)</f>
        <v>1</v>
      </c>
      <c r="H1579" s="9">
        <f>IF(LEN(telefony[[#This Row],[nr]])&gt;=10,1,0)</f>
        <v>0</v>
      </c>
      <c r="I1579" s="9" t="s">
        <v>1467</v>
      </c>
      <c r="J1579">
        <f>COUNTIF(telefony[nr],I1579)</f>
        <v>1</v>
      </c>
      <c r="M1579" t="str">
        <f>IF(LEN(telefony[[#This Row],[nr]])=7,telefony[[#This Row],[nr]],"")</f>
        <v>5528648</v>
      </c>
      <c r="N1579" t="str">
        <f>IF(LEN(telefony[[#This Row],[nr]])=8,telefony[[#This Row],[nr]],"")</f>
        <v/>
      </c>
      <c r="V1579" s="22" t="s">
        <v>372</v>
      </c>
      <c r="W1579" s="9">
        <v>0</v>
      </c>
    </row>
    <row r="1580" spans="1:23" x14ac:dyDescent="0.3">
      <c r="A1580" s="9" t="s">
        <v>1363</v>
      </c>
      <c r="B1580" s="1">
        <v>42940</v>
      </c>
      <c r="C1580" s="2">
        <v>0.50714120370370375</v>
      </c>
      <c r="D1580" s="2">
        <v>0.51232638888888893</v>
      </c>
      <c r="E1580">
        <f>DAY(telefony[[#This Row],[data]])</f>
        <v>24</v>
      </c>
      <c r="F1580">
        <f>IF(LEN(telefony[[#This Row],[nr]])=8,1,0)</f>
        <v>0</v>
      </c>
      <c r="G1580">
        <f>IF(LEN(telefony[[#This Row],[nr]])=7,1,0)</f>
        <v>1</v>
      </c>
      <c r="H1580" s="9">
        <f>IF(LEN(telefony[[#This Row],[nr]])&gt;=10,1,0)</f>
        <v>0</v>
      </c>
      <c r="I1580" s="9" t="s">
        <v>459</v>
      </c>
      <c r="J1580">
        <f>COUNTIF(telefony[nr],I1580)</f>
        <v>1</v>
      </c>
      <c r="M1580" t="str">
        <f>IF(LEN(telefony[[#This Row],[nr]])=7,telefony[[#This Row],[nr]],"")</f>
        <v>4293872</v>
      </c>
      <c r="N1580" t="str">
        <f>IF(LEN(telefony[[#This Row],[nr]])=8,telefony[[#This Row],[nr]],"")</f>
        <v/>
      </c>
      <c r="V1580" s="22" t="s">
        <v>503</v>
      </c>
      <c r="W1580" s="9">
        <v>0</v>
      </c>
    </row>
    <row r="1581" spans="1:23" x14ac:dyDescent="0.3">
      <c r="A1581" s="9" t="s">
        <v>1364</v>
      </c>
      <c r="B1581" s="1">
        <v>42940</v>
      </c>
      <c r="C1581" s="2">
        <v>0.51270833333333332</v>
      </c>
      <c r="D1581" s="2">
        <v>0.52407407407407403</v>
      </c>
      <c r="E1581">
        <f>DAY(telefony[[#This Row],[data]])</f>
        <v>24</v>
      </c>
      <c r="F1581">
        <f>IF(LEN(telefony[[#This Row],[nr]])=8,1,0)</f>
        <v>1</v>
      </c>
      <c r="G1581">
        <f>IF(LEN(telefony[[#This Row],[nr]])=7,1,0)</f>
        <v>0</v>
      </c>
      <c r="H1581" s="9">
        <f>IF(LEN(telefony[[#This Row],[nr]])&gt;=10,1,0)</f>
        <v>0</v>
      </c>
      <c r="I1581" s="9" t="s">
        <v>873</v>
      </c>
      <c r="J1581">
        <f>COUNTIF(telefony[nr],I1581)</f>
        <v>1</v>
      </c>
      <c r="M1581" t="str">
        <f>IF(LEN(telefony[[#This Row],[nr]])=7,telefony[[#This Row],[nr]],"")</f>
        <v/>
      </c>
      <c r="N1581" t="str">
        <f>IF(LEN(telefony[[#This Row],[nr]])=8,telefony[[#This Row],[nr]],"")</f>
        <v>99625946</v>
      </c>
      <c r="V1581" s="22" t="s">
        <v>678</v>
      </c>
      <c r="W1581" s="9">
        <v>0</v>
      </c>
    </row>
    <row r="1582" spans="1:23" x14ac:dyDescent="0.3">
      <c r="A1582" s="9" t="s">
        <v>1365</v>
      </c>
      <c r="B1582" s="1">
        <v>42940</v>
      </c>
      <c r="C1582" s="2">
        <v>0.51512731481481477</v>
      </c>
      <c r="D1582" s="2">
        <v>0.51954861111111106</v>
      </c>
      <c r="E1582">
        <f>DAY(telefony[[#This Row],[data]])</f>
        <v>24</v>
      </c>
      <c r="F1582">
        <f>IF(LEN(telefony[[#This Row],[nr]])=8,1,0)</f>
        <v>0</v>
      </c>
      <c r="G1582">
        <f>IF(LEN(telefony[[#This Row],[nr]])=7,1,0)</f>
        <v>1</v>
      </c>
      <c r="H1582" s="9">
        <f>IF(LEN(telefony[[#This Row],[nr]])&gt;=10,1,0)</f>
        <v>0</v>
      </c>
      <c r="I1582" s="9" t="s">
        <v>656</v>
      </c>
      <c r="J1582">
        <f>COUNTIF(telefony[nr],I1582)</f>
        <v>1</v>
      </c>
      <c r="M1582" t="str">
        <f>IF(LEN(telefony[[#This Row],[nr]])=7,telefony[[#This Row],[nr]],"")</f>
        <v>9827875</v>
      </c>
      <c r="N1582" t="str">
        <f>IF(LEN(telefony[[#This Row],[nr]])=8,telefony[[#This Row],[nr]],"")</f>
        <v/>
      </c>
      <c r="V1582" s="22" t="s">
        <v>1320</v>
      </c>
      <c r="W1582" s="9">
        <v>0</v>
      </c>
    </row>
    <row r="1583" spans="1:23" x14ac:dyDescent="0.3">
      <c r="A1583" s="9" t="s">
        <v>1366</v>
      </c>
      <c r="B1583" s="1">
        <v>42940</v>
      </c>
      <c r="C1583" s="2">
        <v>0.51746527777777773</v>
      </c>
      <c r="D1583" s="2">
        <v>0.52686342592592594</v>
      </c>
      <c r="E1583">
        <f>DAY(telefony[[#This Row],[data]])</f>
        <v>24</v>
      </c>
      <c r="F1583">
        <f>IF(LEN(telefony[[#This Row],[nr]])=8,1,0)</f>
        <v>1</v>
      </c>
      <c r="G1583">
        <f>IF(LEN(telefony[[#This Row],[nr]])=7,1,0)</f>
        <v>0</v>
      </c>
      <c r="H1583" s="9">
        <f>IF(LEN(telefony[[#This Row],[nr]])&gt;=10,1,0)</f>
        <v>0</v>
      </c>
      <c r="I1583" s="9" t="s">
        <v>1749</v>
      </c>
      <c r="J1583">
        <f>COUNTIF(telefony[nr],I1583)</f>
        <v>1</v>
      </c>
      <c r="M1583" t="str">
        <f>IF(LEN(telefony[[#This Row],[nr]])=7,telefony[[#This Row],[nr]],"")</f>
        <v/>
      </c>
      <c r="N1583" t="str">
        <f>IF(LEN(telefony[[#This Row],[nr]])=8,telefony[[#This Row],[nr]],"")</f>
        <v>40120881</v>
      </c>
      <c r="V1583" s="22" t="s">
        <v>511</v>
      </c>
      <c r="W1583" s="9">
        <v>0</v>
      </c>
    </row>
    <row r="1584" spans="1:23" x14ac:dyDescent="0.3">
      <c r="A1584" s="9" t="s">
        <v>1367</v>
      </c>
      <c r="B1584" s="1">
        <v>42940</v>
      </c>
      <c r="C1584" s="2">
        <v>0.51962962962962966</v>
      </c>
      <c r="D1584" s="2">
        <v>0.53030092592592593</v>
      </c>
      <c r="E1584">
        <f>DAY(telefony[[#This Row],[data]])</f>
        <v>24</v>
      </c>
      <c r="F1584">
        <f>IF(LEN(telefony[[#This Row],[nr]])=8,1,0)</f>
        <v>1</v>
      </c>
      <c r="G1584">
        <f>IF(LEN(telefony[[#This Row],[nr]])=7,1,0)</f>
        <v>0</v>
      </c>
      <c r="H1584" s="9">
        <f>IF(LEN(telefony[[#This Row],[nr]])&gt;=10,1,0)</f>
        <v>0</v>
      </c>
      <c r="I1584" s="9" t="s">
        <v>996</v>
      </c>
      <c r="J1584">
        <f>COUNTIF(telefony[nr],I1584)</f>
        <v>1</v>
      </c>
      <c r="M1584" t="str">
        <f>IF(LEN(telefony[[#This Row],[nr]])=7,telefony[[#This Row],[nr]],"")</f>
        <v/>
      </c>
      <c r="N1584" t="str">
        <f>IF(LEN(telefony[[#This Row],[nr]])=8,telefony[[#This Row],[nr]],"")</f>
        <v>42373338</v>
      </c>
      <c r="V1584" s="22" t="s">
        <v>1410</v>
      </c>
      <c r="W1584" s="9">
        <v>0</v>
      </c>
    </row>
    <row r="1585" spans="1:23" x14ac:dyDescent="0.3">
      <c r="A1585" s="9" t="s">
        <v>846</v>
      </c>
      <c r="B1585" s="1">
        <v>42940</v>
      </c>
      <c r="C1585" s="2">
        <v>0.52520833333333339</v>
      </c>
      <c r="D1585" s="2">
        <v>0.52866898148148145</v>
      </c>
      <c r="E1585">
        <f>DAY(telefony[[#This Row],[data]])</f>
        <v>24</v>
      </c>
      <c r="F1585">
        <f>IF(LEN(telefony[[#This Row],[nr]])=8,1,0)</f>
        <v>1</v>
      </c>
      <c r="G1585">
        <f>IF(LEN(telefony[[#This Row],[nr]])=7,1,0)</f>
        <v>0</v>
      </c>
      <c r="H1585" s="9">
        <f>IF(LEN(telefony[[#This Row],[nr]])&gt;=10,1,0)</f>
        <v>0</v>
      </c>
      <c r="I1585" s="9" t="s">
        <v>590</v>
      </c>
      <c r="J1585">
        <f>COUNTIF(telefony[nr],I1585)</f>
        <v>1</v>
      </c>
      <c r="M1585" t="str">
        <f>IF(LEN(telefony[[#This Row],[nr]])=7,telefony[[#This Row],[nr]],"")</f>
        <v/>
      </c>
      <c r="N1585" t="str">
        <f>IF(LEN(telefony[[#This Row],[nr]])=8,telefony[[#This Row],[nr]],"")</f>
        <v>39697250</v>
      </c>
      <c r="V1585" s="22" t="s">
        <v>1595</v>
      </c>
      <c r="W1585" s="9">
        <v>0</v>
      </c>
    </row>
    <row r="1586" spans="1:23" x14ac:dyDescent="0.3">
      <c r="A1586" s="9" t="s">
        <v>1368</v>
      </c>
      <c r="B1586" s="1">
        <v>42940</v>
      </c>
      <c r="C1586" s="2">
        <v>0.5285185185185185</v>
      </c>
      <c r="D1586" s="2">
        <v>0.53349537037037043</v>
      </c>
      <c r="E1586">
        <f>DAY(telefony[[#This Row],[data]])</f>
        <v>24</v>
      </c>
      <c r="F1586">
        <f>IF(LEN(telefony[[#This Row],[nr]])=8,1,0)</f>
        <v>1</v>
      </c>
      <c r="G1586">
        <f>IF(LEN(telefony[[#This Row],[nr]])=7,1,0)</f>
        <v>0</v>
      </c>
      <c r="H1586" s="9">
        <f>IF(LEN(telefony[[#This Row],[nr]])&gt;=10,1,0)</f>
        <v>0</v>
      </c>
      <c r="I1586" s="9" t="s">
        <v>114</v>
      </c>
      <c r="J1586">
        <f>COUNTIF(telefony[nr],I1586)</f>
        <v>1</v>
      </c>
      <c r="M1586" t="str">
        <f>IF(LEN(telefony[[#This Row],[nr]])=7,telefony[[#This Row],[nr]],"")</f>
        <v/>
      </c>
      <c r="N1586" t="str">
        <f>IF(LEN(telefony[[#This Row],[nr]])=8,telefony[[#This Row],[nr]],"")</f>
        <v>55464931</v>
      </c>
      <c r="V1586" s="22" t="s">
        <v>130</v>
      </c>
      <c r="W1586" s="9">
        <v>0</v>
      </c>
    </row>
    <row r="1587" spans="1:23" x14ac:dyDescent="0.3">
      <c r="A1587" s="9" t="s">
        <v>1369</v>
      </c>
      <c r="B1587" s="1">
        <v>42940</v>
      </c>
      <c r="C1587" s="2">
        <v>0.53403935185185181</v>
      </c>
      <c r="D1587" s="2">
        <v>0.54538194444444443</v>
      </c>
      <c r="E1587">
        <f>DAY(telefony[[#This Row],[data]])</f>
        <v>24</v>
      </c>
      <c r="F1587">
        <f>IF(LEN(telefony[[#This Row],[nr]])=8,1,0)</f>
        <v>0</v>
      </c>
      <c r="G1587">
        <f>IF(LEN(telefony[[#This Row],[nr]])=7,1,0)</f>
        <v>1</v>
      </c>
      <c r="H1587" s="9">
        <f>IF(LEN(telefony[[#This Row],[nr]])&gt;=10,1,0)</f>
        <v>0</v>
      </c>
      <c r="I1587" s="9" t="s">
        <v>371</v>
      </c>
      <c r="J1587">
        <f>COUNTIF(telefony[nr],I1587)</f>
        <v>1</v>
      </c>
      <c r="M1587" t="str">
        <f>IF(LEN(telefony[[#This Row],[nr]])=7,telefony[[#This Row],[nr]],"")</f>
        <v>3616291</v>
      </c>
      <c r="N1587" t="str">
        <f>IF(LEN(telefony[[#This Row],[nr]])=8,telefony[[#This Row],[nr]],"")</f>
        <v/>
      </c>
      <c r="V1587" s="22" t="s">
        <v>1620</v>
      </c>
      <c r="W1587" s="9">
        <v>0</v>
      </c>
    </row>
    <row r="1588" spans="1:23" x14ac:dyDescent="0.3">
      <c r="A1588" s="9" t="s">
        <v>1370</v>
      </c>
      <c r="B1588" s="1">
        <v>42940</v>
      </c>
      <c r="C1588" s="2">
        <v>0.53949074074074077</v>
      </c>
      <c r="D1588" s="2">
        <v>0.54844907407407406</v>
      </c>
      <c r="E1588">
        <f>DAY(telefony[[#This Row],[data]])</f>
        <v>24</v>
      </c>
      <c r="F1588">
        <f>IF(LEN(telefony[[#This Row],[nr]])=8,1,0)</f>
        <v>0</v>
      </c>
      <c r="G1588">
        <f>IF(LEN(telefony[[#This Row],[nr]])=7,1,0)</f>
        <v>1</v>
      </c>
      <c r="H1588" s="9">
        <f>IF(LEN(telefony[[#This Row],[nr]])&gt;=10,1,0)</f>
        <v>0</v>
      </c>
      <c r="I1588" s="9" t="s">
        <v>1127</v>
      </c>
      <c r="J1588">
        <f>COUNTIF(telefony[nr],I1588)</f>
        <v>1</v>
      </c>
      <c r="M1588" t="str">
        <f>IF(LEN(telefony[[#This Row],[nr]])=7,telefony[[#This Row],[nr]],"")</f>
        <v>3473734</v>
      </c>
      <c r="N1588" t="str">
        <f>IF(LEN(telefony[[#This Row],[nr]])=8,telefony[[#This Row],[nr]],"")</f>
        <v/>
      </c>
      <c r="V1588" s="22" t="s">
        <v>517</v>
      </c>
      <c r="W1588" s="9">
        <v>0</v>
      </c>
    </row>
    <row r="1589" spans="1:23" x14ac:dyDescent="0.3">
      <c r="A1589" s="9" t="s">
        <v>1371</v>
      </c>
      <c r="B1589" s="1">
        <v>42940</v>
      </c>
      <c r="C1589" s="2">
        <v>0.54060185185185183</v>
      </c>
      <c r="D1589" s="2">
        <v>0.54240740740740745</v>
      </c>
      <c r="E1589">
        <f>DAY(telefony[[#This Row],[data]])</f>
        <v>24</v>
      </c>
      <c r="F1589">
        <f>IF(LEN(telefony[[#This Row],[nr]])=8,1,0)</f>
        <v>1</v>
      </c>
      <c r="G1589">
        <f>IF(LEN(telefony[[#This Row],[nr]])=7,1,0)</f>
        <v>0</v>
      </c>
      <c r="H1589" s="9">
        <f>IF(LEN(telefony[[#This Row],[nr]])&gt;=10,1,0)</f>
        <v>0</v>
      </c>
      <c r="I1589" s="9" t="s">
        <v>1152</v>
      </c>
      <c r="J1589">
        <f>COUNTIF(telefony[nr],I1589)</f>
        <v>1</v>
      </c>
      <c r="M1589" t="str">
        <f>IF(LEN(telefony[[#This Row],[nr]])=7,telefony[[#This Row],[nr]],"")</f>
        <v/>
      </c>
      <c r="N1589" t="str">
        <f>IF(LEN(telefony[[#This Row],[nr]])=8,telefony[[#This Row],[nr]],"")</f>
        <v>63492662</v>
      </c>
      <c r="V1589" s="22" t="s">
        <v>1696</v>
      </c>
      <c r="W1589" s="9">
        <v>0</v>
      </c>
    </row>
    <row r="1590" spans="1:23" x14ac:dyDescent="0.3">
      <c r="A1590" s="9" t="s">
        <v>1372</v>
      </c>
      <c r="B1590" s="1">
        <v>42940</v>
      </c>
      <c r="C1590" s="2">
        <v>0.54410879629629627</v>
      </c>
      <c r="D1590" s="2">
        <v>0.55207175925925922</v>
      </c>
      <c r="E1590">
        <f>DAY(telefony[[#This Row],[data]])</f>
        <v>24</v>
      </c>
      <c r="F1590">
        <f>IF(LEN(telefony[[#This Row],[nr]])=8,1,0)</f>
        <v>0</v>
      </c>
      <c r="G1590">
        <f>IF(LEN(telefony[[#This Row],[nr]])=7,1,0)</f>
        <v>1</v>
      </c>
      <c r="H1590" s="9">
        <f>IF(LEN(telefony[[#This Row],[nr]])&gt;=10,1,0)</f>
        <v>0</v>
      </c>
      <c r="I1590" s="9" t="s">
        <v>1809</v>
      </c>
      <c r="J1590">
        <f>COUNTIF(telefony[nr],I1590)</f>
        <v>1</v>
      </c>
      <c r="M1590" t="str">
        <f>IF(LEN(telefony[[#This Row],[nr]])=7,telefony[[#This Row],[nr]],"")</f>
        <v>2104331</v>
      </c>
      <c r="N1590" t="str">
        <f>IF(LEN(telefony[[#This Row],[nr]])=8,telefony[[#This Row],[nr]],"")</f>
        <v/>
      </c>
      <c r="V1590" s="22" t="s">
        <v>1343</v>
      </c>
      <c r="W1590" s="9">
        <v>0</v>
      </c>
    </row>
    <row r="1591" spans="1:23" x14ac:dyDescent="0.3">
      <c r="A1591" s="9" t="s">
        <v>1373</v>
      </c>
      <c r="B1591" s="1">
        <v>42940</v>
      </c>
      <c r="C1591" s="2">
        <v>0.54478009259259264</v>
      </c>
      <c r="D1591" s="2">
        <v>0.55106481481481484</v>
      </c>
      <c r="E1591">
        <f>DAY(telefony[[#This Row],[data]])</f>
        <v>24</v>
      </c>
      <c r="F1591">
        <f>IF(LEN(telefony[[#This Row],[nr]])=8,1,0)</f>
        <v>0</v>
      </c>
      <c r="G1591">
        <f>IF(LEN(telefony[[#This Row],[nr]])=7,1,0)</f>
        <v>1</v>
      </c>
      <c r="H1591" s="9">
        <f>IF(LEN(telefony[[#This Row],[nr]])&gt;=10,1,0)</f>
        <v>0</v>
      </c>
      <c r="I1591" s="9" t="s">
        <v>1737</v>
      </c>
      <c r="J1591">
        <f>COUNTIF(telefony[nr],I1591)</f>
        <v>1</v>
      </c>
      <c r="M1591" t="str">
        <f>IF(LEN(telefony[[#This Row],[nr]])=7,telefony[[#This Row],[nr]],"")</f>
        <v>9555643</v>
      </c>
      <c r="N1591" t="str">
        <f>IF(LEN(telefony[[#This Row],[nr]])=8,telefony[[#This Row],[nr]],"")</f>
        <v/>
      </c>
      <c r="V1591" s="22" t="s">
        <v>901</v>
      </c>
      <c r="W1591" s="9">
        <v>0</v>
      </c>
    </row>
    <row r="1592" spans="1:23" x14ac:dyDescent="0.3">
      <c r="A1592" s="9" t="s">
        <v>1374</v>
      </c>
      <c r="B1592" s="1">
        <v>42940</v>
      </c>
      <c r="C1592" s="2">
        <v>0.54741898148148149</v>
      </c>
      <c r="D1592" s="2">
        <v>0.54915509259259254</v>
      </c>
      <c r="E1592">
        <f>DAY(telefony[[#This Row],[data]])</f>
        <v>24</v>
      </c>
      <c r="F1592">
        <f>IF(LEN(telefony[[#This Row],[nr]])=8,1,0)</f>
        <v>0</v>
      </c>
      <c r="G1592">
        <f>IF(LEN(telefony[[#This Row],[nr]])=7,1,0)</f>
        <v>1</v>
      </c>
      <c r="H1592" s="9">
        <f>IF(LEN(telefony[[#This Row],[nr]])&gt;=10,1,0)</f>
        <v>0</v>
      </c>
      <c r="I1592" s="9" t="s">
        <v>1003</v>
      </c>
      <c r="J1592">
        <f>COUNTIF(telefony[nr],I1592)</f>
        <v>1</v>
      </c>
      <c r="M1592" t="str">
        <f>IF(LEN(telefony[[#This Row],[nr]])=7,telefony[[#This Row],[nr]],"")</f>
        <v>5220235</v>
      </c>
      <c r="N1592" t="str">
        <f>IF(LEN(telefony[[#This Row],[nr]])=8,telefony[[#This Row],[nr]],"")</f>
        <v/>
      </c>
      <c r="V1592" s="22" t="s">
        <v>1518</v>
      </c>
      <c r="W1592" s="9">
        <v>0</v>
      </c>
    </row>
    <row r="1593" spans="1:23" x14ac:dyDescent="0.3">
      <c r="A1593" s="9" t="s">
        <v>1375</v>
      </c>
      <c r="B1593" s="1">
        <v>42940</v>
      </c>
      <c r="C1593" s="2">
        <v>0.54773148148148143</v>
      </c>
      <c r="D1593" s="2">
        <v>0.55074074074074075</v>
      </c>
      <c r="E1593">
        <f>DAY(telefony[[#This Row],[data]])</f>
        <v>24</v>
      </c>
      <c r="F1593">
        <f>IF(LEN(telefony[[#This Row],[nr]])=8,1,0)</f>
        <v>1</v>
      </c>
      <c r="G1593">
        <f>IF(LEN(telefony[[#This Row],[nr]])=7,1,0)</f>
        <v>0</v>
      </c>
      <c r="H1593" s="9">
        <f>IF(LEN(telefony[[#This Row],[nr]])&gt;=10,1,0)</f>
        <v>0</v>
      </c>
      <c r="I1593" s="9" t="s">
        <v>732</v>
      </c>
      <c r="J1593">
        <f>COUNTIF(telefony[nr],I1593)</f>
        <v>1</v>
      </c>
      <c r="M1593" t="str">
        <f>IF(LEN(telefony[[#This Row],[nr]])=7,telefony[[#This Row],[nr]],"")</f>
        <v/>
      </c>
      <c r="N1593" t="str">
        <f>IF(LEN(telefony[[#This Row],[nr]])=8,telefony[[#This Row],[nr]],"")</f>
        <v>26254490</v>
      </c>
      <c r="V1593" s="22" t="s">
        <v>739</v>
      </c>
      <c r="W1593" s="9">
        <v>0</v>
      </c>
    </row>
    <row r="1594" spans="1:23" x14ac:dyDescent="0.3">
      <c r="A1594" s="9" t="s">
        <v>1376</v>
      </c>
      <c r="B1594" s="1">
        <v>42940</v>
      </c>
      <c r="C1594" s="2">
        <v>0.55153935185185188</v>
      </c>
      <c r="D1594" s="2">
        <v>0.56090277777777775</v>
      </c>
      <c r="E1594">
        <f>DAY(telefony[[#This Row],[data]])</f>
        <v>24</v>
      </c>
      <c r="F1594">
        <f>IF(LEN(telefony[[#This Row],[nr]])=8,1,0)</f>
        <v>1</v>
      </c>
      <c r="G1594">
        <f>IF(LEN(telefony[[#This Row],[nr]])=7,1,0)</f>
        <v>0</v>
      </c>
      <c r="H1594" s="9">
        <f>IF(LEN(telefony[[#This Row],[nr]])&gt;=10,1,0)</f>
        <v>0</v>
      </c>
      <c r="I1594" s="9" t="s">
        <v>1471</v>
      </c>
      <c r="J1594">
        <f>COUNTIF(telefony[nr],I1594)</f>
        <v>1</v>
      </c>
      <c r="M1594" t="str">
        <f>IF(LEN(telefony[[#This Row],[nr]])=7,telefony[[#This Row],[nr]],"")</f>
        <v/>
      </c>
      <c r="N1594" t="str">
        <f>IF(LEN(telefony[[#This Row],[nr]])=8,telefony[[#This Row],[nr]],"")</f>
        <v>26463662</v>
      </c>
      <c r="V1594" s="22" t="s">
        <v>1412</v>
      </c>
      <c r="W1594" s="9">
        <v>0</v>
      </c>
    </row>
    <row r="1595" spans="1:23" x14ac:dyDescent="0.3">
      <c r="A1595" s="9" t="s">
        <v>1377</v>
      </c>
      <c r="B1595" s="1">
        <v>42940</v>
      </c>
      <c r="C1595" s="2">
        <v>0.55491898148148144</v>
      </c>
      <c r="D1595" s="2">
        <v>0.55787037037037035</v>
      </c>
      <c r="E1595">
        <f>DAY(telefony[[#This Row],[data]])</f>
        <v>24</v>
      </c>
      <c r="F1595">
        <f>IF(LEN(telefony[[#This Row],[nr]])=8,1,0)</f>
        <v>0</v>
      </c>
      <c r="G1595">
        <f>IF(LEN(telefony[[#This Row],[nr]])=7,1,0)</f>
        <v>1</v>
      </c>
      <c r="H1595" s="9">
        <f>IF(LEN(telefony[[#This Row],[nr]])&gt;=10,1,0)</f>
        <v>0</v>
      </c>
      <c r="I1595" s="9" t="s">
        <v>1511</v>
      </c>
      <c r="J1595">
        <f>COUNTIF(telefony[nr],I1595)</f>
        <v>1</v>
      </c>
      <c r="M1595" t="str">
        <f>IF(LEN(telefony[[#This Row],[nr]])=7,telefony[[#This Row],[nr]],"")</f>
        <v>2853860</v>
      </c>
      <c r="N1595" t="str">
        <f>IF(LEN(telefony[[#This Row],[nr]])=8,telefony[[#This Row],[nr]],"")</f>
        <v/>
      </c>
      <c r="V1595" s="22" t="s">
        <v>1679</v>
      </c>
      <c r="W1595" s="9">
        <v>0</v>
      </c>
    </row>
    <row r="1596" spans="1:23" x14ac:dyDescent="0.3">
      <c r="A1596" s="9" t="s">
        <v>1378</v>
      </c>
      <c r="B1596" s="1">
        <v>42940</v>
      </c>
      <c r="C1596" s="2">
        <v>0.5602893518518518</v>
      </c>
      <c r="D1596" s="2">
        <v>0.57128472222222226</v>
      </c>
      <c r="E1596">
        <f>DAY(telefony[[#This Row],[data]])</f>
        <v>24</v>
      </c>
      <c r="F1596">
        <f>IF(LEN(telefony[[#This Row],[nr]])=8,1,0)</f>
        <v>0</v>
      </c>
      <c r="G1596">
        <f>IF(LEN(telefony[[#This Row],[nr]])=7,1,0)</f>
        <v>1</v>
      </c>
      <c r="H1596" s="9">
        <f>IF(LEN(telefony[[#This Row],[nr]])&gt;=10,1,0)</f>
        <v>0</v>
      </c>
      <c r="I1596" s="9" t="s">
        <v>937</v>
      </c>
      <c r="J1596">
        <f>COUNTIF(telefony[nr],I1596)</f>
        <v>1</v>
      </c>
      <c r="M1596" t="str">
        <f>IF(LEN(telefony[[#This Row],[nr]])=7,telefony[[#This Row],[nr]],"")</f>
        <v>1829028</v>
      </c>
      <c r="N1596" t="str">
        <f>IF(LEN(telefony[[#This Row],[nr]])=8,telefony[[#This Row],[nr]],"")</f>
        <v/>
      </c>
      <c r="V1596" s="22" t="s">
        <v>1386</v>
      </c>
      <c r="W1596" s="9">
        <v>0</v>
      </c>
    </row>
    <row r="1597" spans="1:23" x14ac:dyDescent="0.3">
      <c r="A1597" s="9" t="s">
        <v>1379</v>
      </c>
      <c r="B1597" s="1">
        <v>42940</v>
      </c>
      <c r="C1597" s="2">
        <v>0.56196759259259255</v>
      </c>
      <c r="D1597" s="2">
        <v>0.57019675925925928</v>
      </c>
      <c r="E1597">
        <f>DAY(telefony[[#This Row],[data]])</f>
        <v>24</v>
      </c>
      <c r="F1597">
        <f>IF(LEN(telefony[[#This Row],[nr]])=8,1,0)</f>
        <v>0</v>
      </c>
      <c r="G1597">
        <f>IF(LEN(telefony[[#This Row],[nr]])=7,1,0)</f>
        <v>1</v>
      </c>
      <c r="H1597" s="9">
        <f>IF(LEN(telefony[[#This Row],[nr]])&gt;=10,1,0)</f>
        <v>0</v>
      </c>
      <c r="I1597" s="9" t="s">
        <v>837</v>
      </c>
      <c r="J1597">
        <f>COUNTIF(telefony[nr],I1597)</f>
        <v>1</v>
      </c>
      <c r="M1597" t="str">
        <f>IF(LEN(telefony[[#This Row],[nr]])=7,telefony[[#This Row],[nr]],"")</f>
        <v>1365581</v>
      </c>
      <c r="N1597" t="str">
        <f>IF(LEN(telefony[[#This Row],[nr]])=8,telefony[[#This Row],[nr]],"")</f>
        <v/>
      </c>
      <c r="V1597" s="22" t="s">
        <v>1205</v>
      </c>
      <c r="W1597" s="9">
        <v>0</v>
      </c>
    </row>
    <row r="1598" spans="1:23" x14ac:dyDescent="0.3">
      <c r="A1598" s="9" t="s">
        <v>548</v>
      </c>
      <c r="B1598" s="1">
        <v>42940</v>
      </c>
      <c r="C1598" s="2">
        <v>0.5634837962962963</v>
      </c>
      <c r="D1598" s="2">
        <v>0.56763888888888892</v>
      </c>
      <c r="E1598">
        <f>DAY(telefony[[#This Row],[data]])</f>
        <v>24</v>
      </c>
      <c r="F1598">
        <f>IF(LEN(telefony[[#This Row],[nr]])=8,1,0)</f>
        <v>1</v>
      </c>
      <c r="G1598">
        <f>IF(LEN(telefony[[#This Row],[nr]])=7,1,0)</f>
        <v>0</v>
      </c>
      <c r="H1598" s="9">
        <f>IF(LEN(telefony[[#This Row],[nr]])&gt;=10,1,0)</f>
        <v>0</v>
      </c>
      <c r="I1598" s="9" t="s">
        <v>774</v>
      </c>
      <c r="J1598">
        <f>COUNTIF(telefony[nr],I1598)</f>
        <v>1</v>
      </c>
      <c r="M1598" t="str">
        <f>IF(LEN(telefony[[#This Row],[nr]])=7,telefony[[#This Row],[nr]],"")</f>
        <v/>
      </c>
      <c r="N1598" t="str">
        <f>IF(LEN(telefony[[#This Row],[nr]])=8,telefony[[#This Row],[nr]],"")</f>
        <v>66800387</v>
      </c>
      <c r="V1598" s="22" t="s">
        <v>1494</v>
      </c>
      <c r="W1598" s="9">
        <v>0</v>
      </c>
    </row>
    <row r="1599" spans="1:23" x14ac:dyDescent="0.3">
      <c r="A1599" s="9" t="s">
        <v>1380</v>
      </c>
      <c r="B1599" s="1">
        <v>42940</v>
      </c>
      <c r="C1599" s="2">
        <v>0.56879629629629624</v>
      </c>
      <c r="D1599" s="2">
        <v>0.56934027777777774</v>
      </c>
      <c r="E1599">
        <f>DAY(telefony[[#This Row],[data]])</f>
        <v>24</v>
      </c>
      <c r="F1599">
        <f>IF(LEN(telefony[[#This Row],[nr]])=8,1,0)</f>
        <v>0</v>
      </c>
      <c r="G1599">
        <f>IF(LEN(telefony[[#This Row],[nr]])=7,1,0)</f>
        <v>1</v>
      </c>
      <c r="H1599" s="9">
        <f>IF(LEN(telefony[[#This Row],[nr]])&gt;=10,1,0)</f>
        <v>0</v>
      </c>
      <c r="I1599" s="9" t="s">
        <v>1728</v>
      </c>
      <c r="J1599">
        <f>COUNTIF(telefony[nr],I1599)</f>
        <v>1</v>
      </c>
      <c r="M1599" t="str">
        <f>IF(LEN(telefony[[#This Row],[nr]])=7,telefony[[#This Row],[nr]],"")</f>
        <v>9282666</v>
      </c>
      <c r="N1599" t="str">
        <f>IF(LEN(telefony[[#This Row],[nr]])=8,telefony[[#This Row],[nr]],"")</f>
        <v/>
      </c>
      <c r="V1599" s="22" t="s">
        <v>1668</v>
      </c>
      <c r="W1599" s="9">
        <v>0</v>
      </c>
    </row>
    <row r="1600" spans="1:23" x14ac:dyDescent="0.3">
      <c r="A1600" s="9" t="s">
        <v>1381</v>
      </c>
      <c r="B1600" s="1">
        <v>42940</v>
      </c>
      <c r="C1600" s="2">
        <v>0.56980324074074074</v>
      </c>
      <c r="D1600" s="2">
        <v>0.57826388888888891</v>
      </c>
      <c r="E1600">
        <f>DAY(telefony[[#This Row],[data]])</f>
        <v>24</v>
      </c>
      <c r="F1600">
        <f>IF(LEN(telefony[[#This Row],[nr]])=8,1,0)</f>
        <v>0</v>
      </c>
      <c r="G1600">
        <f>IF(LEN(telefony[[#This Row],[nr]])=7,1,0)</f>
        <v>1</v>
      </c>
      <c r="H1600" s="9">
        <f>IF(LEN(telefony[[#This Row],[nr]])&gt;=10,1,0)</f>
        <v>0</v>
      </c>
      <c r="I1600" s="9" t="s">
        <v>1482</v>
      </c>
      <c r="J1600">
        <f>COUNTIF(telefony[nr],I1600)</f>
        <v>1</v>
      </c>
      <c r="M1600" t="str">
        <f>IF(LEN(telefony[[#This Row],[nr]])=7,telefony[[#This Row],[nr]],"")</f>
        <v>7994769</v>
      </c>
      <c r="N1600" t="str">
        <f>IF(LEN(telefony[[#This Row],[nr]])=8,telefony[[#This Row],[nr]],"")</f>
        <v/>
      </c>
      <c r="V1600" s="22" t="s">
        <v>1155</v>
      </c>
      <c r="W1600" s="9">
        <v>0</v>
      </c>
    </row>
    <row r="1601" spans="1:23" x14ac:dyDescent="0.3">
      <c r="A1601" s="9" t="s">
        <v>1382</v>
      </c>
      <c r="B1601" s="1">
        <v>42940</v>
      </c>
      <c r="C1601" s="2">
        <v>0.57262731481481477</v>
      </c>
      <c r="D1601" s="2">
        <v>0.57846064814814813</v>
      </c>
      <c r="E1601">
        <f>DAY(telefony[[#This Row],[data]])</f>
        <v>24</v>
      </c>
      <c r="F1601">
        <f>IF(LEN(telefony[[#This Row],[nr]])=8,1,0)</f>
        <v>0</v>
      </c>
      <c r="G1601">
        <f>IF(LEN(telefony[[#This Row],[nr]])=7,1,0)</f>
        <v>1</v>
      </c>
      <c r="H1601" s="9">
        <f>IF(LEN(telefony[[#This Row],[nr]])&gt;=10,1,0)</f>
        <v>0</v>
      </c>
      <c r="I1601" s="9" t="s">
        <v>1672</v>
      </c>
      <c r="J1601">
        <f>COUNTIF(telefony[nr],I1601)</f>
        <v>1</v>
      </c>
      <c r="M1601" t="str">
        <f>IF(LEN(telefony[[#This Row],[nr]])=7,telefony[[#This Row],[nr]],"")</f>
        <v>3638038</v>
      </c>
      <c r="N1601" t="str">
        <f>IF(LEN(telefony[[#This Row],[nr]])=8,telefony[[#This Row],[nr]],"")</f>
        <v/>
      </c>
      <c r="V1601" s="22" t="s">
        <v>1243</v>
      </c>
      <c r="W1601" s="9">
        <v>0</v>
      </c>
    </row>
    <row r="1602" spans="1:23" x14ac:dyDescent="0.3">
      <c r="A1602" s="9" t="s">
        <v>1383</v>
      </c>
      <c r="B1602" s="1">
        <v>42940</v>
      </c>
      <c r="C1602" s="2">
        <v>0.57321759259259264</v>
      </c>
      <c r="D1602" s="2">
        <v>0.57461805555555556</v>
      </c>
      <c r="E1602">
        <f>DAY(telefony[[#This Row],[data]])</f>
        <v>24</v>
      </c>
      <c r="F1602">
        <f>IF(LEN(telefony[[#This Row],[nr]])=8,1,0)</f>
        <v>0</v>
      </c>
      <c r="G1602">
        <f>IF(LEN(telefony[[#This Row],[nr]])=7,1,0)</f>
        <v>1</v>
      </c>
      <c r="H1602" s="9">
        <f>IF(LEN(telefony[[#This Row],[nr]])&gt;=10,1,0)</f>
        <v>0</v>
      </c>
      <c r="I1602" s="9" t="s">
        <v>960</v>
      </c>
      <c r="J1602">
        <f>COUNTIF(telefony[nr],I1602)</f>
        <v>1</v>
      </c>
      <c r="M1602" t="str">
        <f>IF(LEN(telefony[[#This Row],[nr]])=7,telefony[[#This Row],[nr]],"")</f>
        <v>5221005</v>
      </c>
      <c r="N1602" t="str">
        <f>IF(LEN(telefony[[#This Row],[nr]])=8,telefony[[#This Row],[nr]],"")</f>
        <v/>
      </c>
      <c r="V1602" s="22" t="s">
        <v>497</v>
      </c>
      <c r="W1602" s="9">
        <v>0</v>
      </c>
    </row>
    <row r="1603" spans="1:23" x14ac:dyDescent="0.3">
      <c r="A1603" s="9" t="s">
        <v>745</v>
      </c>
      <c r="B1603" s="1">
        <v>42940</v>
      </c>
      <c r="C1603" s="2">
        <v>0.57322916666666668</v>
      </c>
      <c r="D1603" s="2">
        <v>0.58089120370370373</v>
      </c>
      <c r="E1603">
        <f>DAY(telefony[[#This Row],[data]])</f>
        <v>24</v>
      </c>
      <c r="F1603">
        <f>IF(LEN(telefony[[#This Row],[nr]])=8,1,0)</f>
        <v>0</v>
      </c>
      <c r="G1603">
        <f>IF(LEN(telefony[[#This Row],[nr]])=7,1,0)</f>
        <v>1</v>
      </c>
      <c r="H1603" s="9">
        <f>IF(LEN(telefony[[#This Row],[nr]])&gt;=10,1,0)</f>
        <v>0</v>
      </c>
      <c r="I1603" s="9" t="s">
        <v>111</v>
      </c>
      <c r="J1603">
        <f>COUNTIF(telefony[nr],I1603)</f>
        <v>1</v>
      </c>
      <c r="M1603" t="str">
        <f>IF(LEN(telefony[[#This Row],[nr]])=7,telefony[[#This Row],[nr]],"")</f>
        <v>3150344</v>
      </c>
      <c r="N1603" t="str">
        <f>IF(LEN(telefony[[#This Row],[nr]])=8,telefony[[#This Row],[nr]],"")</f>
        <v/>
      </c>
      <c r="V1603" s="22" t="s">
        <v>609</v>
      </c>
      <c r="W1603" s="9">
        <v>0</v>
      </c>
    </row>
    <row r="1604" spans="1:23" x14ac:dyDescent="0.3">
      <c r="A1604" s="9" t="s">
        <v>1384</v>
      </c>
      <c r="B1604" s="1">
        <v>42940</v>
      </c>
      <c r="C1604" s="2">
        <v>0.57582175925925927</v>
      </c>
      <c r="D1604" s="2">
        <v>0.57693287037037033</v>
      </c>
      <c r="E1604">
        <f>DAY(telefony[[#This Row],[data]])</f>
        <v>24</v>
      </c>
      <c r="F1604">
        <f>IF(LEN(telefony[[#This Row],[nr]])=8,1,0)</f>
        <v>0</v>
      </c>
      <c r="G1604">
        <f>IF(LEN(telefony[[#This Row],[nr]])=7,1,0)</f>
        <v>1</v>
      </c>
      <c r="H1604" s="9">
        <f>IF(LEN(telefony[[#This Row],[nr]])&gt;=10,1,0)</f>
        <v>0</v>
      </c>
      <c r="I1604" s="9" t="s">
        <v>659</v>
      </c>
      <c r="J1604">
        <f>COUNTIF(telefony[nr],I1604)</f>
        <v>1</v>
      </c>
      <c r="M1604" t="str">
        <f>IF(LEN(telefony[[#This Row],[nr]])=7,telefony[[#This Row],[nr]],"")</f>
        <v>2780765</v>
      </c>
      <c r="N1604" t="str">
        <f>IF(LEN(telefony[[#This Row],[nr]])=8,telefony[[#This Row],[nr]],"")</f>
        <v/>
      </c>
      <c r="V1604" s="22" t="s">
        <v>1039</v>
      </c>
      <c r="W1604" s="9">
        <v>0</v>
      </c>
    </row>
    <row r="1605" spans="1:23" x14ac:dyDescent="0.3">
      <c r="A1605" s="9" t="s">
        <v>1385</v>
      </c>
      <c r="B1605" s="1">
        <v>42940</v>
      </c>
      <c r="C1605" s="2">
        <v>0.57660879629629624</v>
      </c>
      <c r="D1605" s="2">
        <v>0.58250000000000002</v>
      </c>
      <c r="E1605">
        <f>DAY(telefony[[#This Row],[data]])</f>
        <v>24</v>
      </c>
      <c r="F1605">
        <f>IF(LEN(telefony[[#This Row],[nr]])=8,1,0)</f>
        <v>0</v>
      </c>
      <c r="G1605">
        <f>IF(LEN(telefony[[#This Row],[nr]])=7,1,0)</f>
        <v>1</v>
      </c>
      <c r="H1605" s="9">
        <f>IF(LEN(telefony[[#This Row],[nr]])&gt;=10,1,0)</f>
        <v>0</v>
      </c>
      <c r="I1605" s="9" t="s">
        <v>158</v>
      </c>
      <c r="J1605">
        <f>COUNTIF(telefony[nr],I1605)</f>
        <v>1</v>
      </c>
      <c r="M1605" t="str">
        <f>IF(LEN(telefony[[#This Row],[nr]])=7,telefony[[#This Row],[nr]],"")</f>
        <v>3720500</v>
      </c>
      <c r="N1605" t="str">
        <f>IF(LEN(telefony[[#This Row],[nr]])=8,telefony[[#This Row],[nr]],"")</f>
        <v/>
      </c>
      <c r="V1605" s="22" t="s">
        <v>1557</v>
      </c>
      <c r="W1605" s="9">
        <v>0</v>
      </c>
    </row>
    <row r="1606" spans="1:23" x14ac:dyDescent="0.3">
      <c r="A1606" s="9" t="s">
        <v>1386</v>
      </c>
      <c r="B1606" s="1">
        <v>42940</v>
      </c>
      <c r="C1606" s="2">
        <v>0.57850694444444439</v>
      </c>
      <c r="D1606" s="2">
        <v>0.58456018518518515</v>
      </c>
      <c r="E1606">
        <f>DAY(telefony[[#This Row],[data]])</f>
        <v>24</v>
      </c>
      <c r="F1606">
        <f>IF(LEN(telefony[[#This Row],[nr]])=8,1,0)</f>
        <v>1</v>
      </c>
      <c r="G1606">
        <f>IF(LEN(telefony[[#This Row],[nr]])=7,1,0)</f>
        <v>0</v>
      </c>
      <c r="H1606" s="9">
        <f>IF(LEN(telefony[[#This Row],[nr]])&gt;=10,1,0)</f>
        <v>0</v>
      </c>
      <c r="I1606" s="9" t="s">
        <v>1613</v>
      </c>
      <c r="J1606">
        <f>COUNTIF(telefony[nr],I1606)</f>
        <v>1</v>
      </c>
      <c r="M1606" t="str">
        <f>IF(LEN(telefony[[#This Row],[nr]])=7,telefony[[#This Row],[nr]],"")</f>
        <v/>
      </c>
      <c r="N1606" t="str">
        <f>IF(LEN(telefony[[#This Row],[nr]])=8,telefony[[#This Row],[nr]],"")</f>
        <v>89419064</v>
      </c>
      <c r="V1606" s="22" t="s">
        <v>1649</v>
      </c>
      <c r="W1606" s="9">
        <v>0</v>
      </c>
    </row>
    <row r="1607" spans="1:23" x14ac:dyDescent="0.3">
      <c r="A1607" s="9" t="s">
        <v>1387</v>
      </c>
      <c r="B1607" s="1">
        <v>42940</v>
      </c>
      <c r="C1607" s="2">
        <v>0.58304398148148151</v>
      </c>
      <c r="D1607" s="2">
        <v>0.58518518518518514</v>
      </c>
      <c r="E1607">
        <f>DAY(telefony[[#This Row],[data]])</f>
        <v>24</v>
      </c>
      <c r="F1607">
        <f>IF(LEN(telefony[[#This Row],[nr]])=8,1,0)</f>
        <v>0</v>
      </c>
      <c r="G1607">
        <f>IF(LEN(telefony[[#This Row],[nr]])=7,1,0)</f>
        <v>1</v>
      </c>
      <c r="H1607" s="9">
        <f>IF(LEN(telefony[[#This Row],[nr]])&gt;=10,1,0)</f>
        <v>0</v>
      </c>
      <c r="I1607" s="9" t="s">
        <v>701</v>
      </c>
      <c r="J1607">
        <f>COUNTIF(telefony[nr],I1607)</f>
        <v>1</v>
      </c>
      <c r="M1607" t="str">
        <f>IF(LEN(telefony[[#This Row],[nr]])=7,telefony[[#This Row],[nr]],"")</f>
        <v>9961121</v>
      </c>
      <c r="N1607" t="str">
        <f>IF(LEN(telefony[[#This Row],[nr]])=8,telefony[[#This Row],[nr]],"")</f>
        <v/>
      </c>
      <c r="V1607" s="22" t="s">
        <v>735</v>
      </c>
      <c r="W1607" s="9">
        <v>0</v>
      </c>
    </row>
    <row r="1608" spans="1:23" x14ac:dyDescent="0.3">
      <c r="A1608" s="9" t="s">
        <v>1388</v>
      </c>
      <c r="B1608" s="1">
        <v>42940</v>
      </c>
      <c r="C1608" s="2">
        <v>0.58652777777777776</v>
      </c>
      <c r="D1608" s="2">
        <v>0.5917824074074074</v>
      </c>
      <c r="E1608">
        <f>DAY(telefony[[#This Row],[data]])</f>
        <v>24</v>
      </c>
      <c r="F1608">
        <f>IF(LEN(telefony[[#This Row],[nr]])=8,1,0)</f>
        <v>0</v>
      </c>
      <c r="G1608">
        <f>IF(LEN(telefony[[#This Row],[nr]])=7,1,0)</f>
        <v>1</v>
      </c>
      <c r="H1608" s="9">
        <f>IF(LEN(telefony[[#This Row],[nr]])&gt;=10,1,0)</f>
        <v>0</v>
      </c>
      <c r="I1608" s="9" t="s">
        <v>1462</v>
      </c>
      <c r="J1608">
        <f>COUNTIF(telefony[nr],I1608)</f>
        <v>1</v>
      </c>
      <c r="M1608" t="str">
        <f>IF(LEN(telefony[[#This Row],[nr]])=7,telefony[[#This Row],[nr]],"")</f>
        <v>5303411</v>
      </c>
      <c r="N1608" t="str">
        <f>IF(LEN(telefony[[#This Row],[nr]])=8,telefony[[#This Row],[nr]],"")</f>
        <v/>
      </c>
      <c r="V1608" s="22" t="s">
        <v>1444</v>
      </c>
      <c r="W1608" s="9">
        <v>0</v>
      </c>
    </row>
    <row r="1609" spans="1:23" x14ac:dyDescent="0.3">
      <c r="A1609" s="9" t="s">
        <v>45</v>
      </c>
      <c r="B1609" s="1">
        <v>42940</v>
      </c>
      <c r="C1609" s="2">
        <v>0.58981481481481479</v>
      </c>
      <c r="D1609" s="2">
        <v>0.59037037037037032</v>
      </c>
      <c r="E1609">
        <f>DAY(telefony[[#This Row],[data]])</f>
        <v>24</v>
      </c>
      <c r="F1609">
        <f>IF(LEN(telefony[[#This Row],[nr]])=8,1,0)</f>
        <v>0</v>
      </c>
      <c r="G1609">
        <f>IF(LEN(telefony[[#This Row],[nr]])=7,1,0)</f>
        <v>1</v>
      </c>
      <c r="H1609" s="9">
        <f>IF(LEN(telefony[[#This Row],[nr]])&gt;=10,1,0)</f>
        <v>0</v>
      </c>
      <c r="I1609" s="9" t="s">
        <v>802</v>
      </c>
      <c r="J1609">
        <f>COUNTIF(telefony[nr],I1609)</f>
        <v>1</v>
      </c>
      <c r="M1609" t="str">
        <f>IF(LEN(telefony[[#This Row],[nr]])=7,telefony[[#This Row],[nr]],"")</f>
        <v>4657345</v>
      </c>
      <c r="N1609" t="str">
        <f>IF(LEN(telefony[[#This Row],[nr]])=8,telefony[[#This Row],[nr]],"")</f>
        <v/>
      </c>
      <c r="V1609" s="22" t="s">
        <v>1287</v>
      </c>
      <c r="W1609" s="9">
        <v>0</v>
      </c>
    </row>
    <row r="1610" spans="1:23" x14ac:dyDescent="0.3">
      <c r="A1610" s="9" t="s">
        <v>1389</v>
      </c>
      <c r="B1610" s="1">
        <v>42940</v>
      </c>
      <c r="C1610" s="2">
        <v>0.59325231481481477</v>
      </c>
      <c r="D1610" s="2">
        <v>0.59866898148148151</v>
      </c>
      <c r="E1610">
        <f>DAY(telefony[[#This Row],[data]])</f>
        <v>24</v>
      </c>
      <c r="F1610">
        <f>IF(LEN(telefony[[#This Row],[nr]])=8,1,0)</f>
        <v>0</v>
      </c>
      <c r="G1610">
        <f>IF(LEN(telefony[[#This Row],[nr]])=7,1,0)</f>
        <v>1</v>
      </c>
      <c r="H1610" s="9">
        <f>IF(LEN(telefony[[#This Row],[nr]])&gt;=10,1,0)</f>
        <v>0</v>
      </c>
      <c r="I1610" s="9" t="s">
        <v>1423</v>
      </c>
      <c r="J1610">
        <f>COUNTIF(telefony[nr],I1610)</f>
        <v>1</v>
      </c>
      <c r="M1610" t="str">
        <f>IF(LEN(telefony[[#This Row],[nr]])=7,telefony[[#This Row],[nr]],"")</f>
        <v>5850216</v>
      </c>
      <c r="N1610" t="str">
        <f>IF(LEN(telefony[[#This Row],[nr]])=8,telefony[[#This Row],[nr]],"")</f>
        <v/>
      </c>
      <c r="V1610" s="22" t="s">
        <v>124</v>
      </c>
      <c r="W1610" s="9">
        <v>0</v>
      </c>
    </row>
    <row r="1611" spans="1:23" x14ac:dyDescent="0.3">
      <c r="A1611" s="9" t="s">
        <v>1390</v>
      </c>
      <c r="B1611" s="1">
        <v>42940</v>
      </c>
      <c r="C1611" s="2">
        <v>0.59351851851851856</v>
      </c>
      <c r="D1611" s="2">
        <v>0.60163194444444446</v>
      </c>
      <c r="E1611">
        <f>DAY(telefony[[#This Row],[data]])</f>
        <v>24</v>
      </c>
      <c r="F1611">
        <f>IF(LEN(telefony[[#This Row],[nr]])=8,1,0)</f>
        <v>0</v>
      </c>
      <c r="G1611">
        <f>IF(LEN(telefony[[#This Row],[nr]])=7,1,0)</f>
        <v>1</v>
      </c>
      <c r="H1611" s="9">
        <f>IF(LEN(telefony[[#This Row],[nr]])&gt;=10,1,0)</f>
        <v>0</v>
      </c>
      <c r="I1611" s="9" t="s">
        <v>372</v>
      </c>
      <c r="J1611">
        <f>COUNTIF(telefony[nr],I1611)</f>
        <v>1</v>
      </c>
      <c r="M1611" t="str">
        <f>IF(LEN(telefony[[#This Row],[nr]])=7,telefony[[#This Row],[nr]],"")</f>
        <v>4927402</v>
      </c>
      <c r="N1611" t="str">
        <f>IF(LEN(telefony[[#This Row],[nr]])=8,telefony[[#This Row],[nr]],"")</f>
        <v/>
      </c>
      <c r="V1611" s="22" t="s">
        <v>1716</v>
      </c>
      <c r="W1611" s="9">
        <v>0</v>
      </c>
    </row>
    <row r="1612" spans="1:23" x14ac:dyDescent="0.3">
      <c r="A1612" s="9" t="s">
        <v>1391</v>
      </c>
      <c r="B1612" s="1">
        <v>42940</v>
      </c>
      <c r="C1612" s="2">
        <v>0.59663194444444445</v>
      </c>
      <c r="D1612" s="2">
        <v>0.60359953703703706</v>
      </c>
      <c r="E1612">
        <f>DAY(telefony[[#This Row],[data]])</f>
        <v>24</v>
      </c>
      <c r="F1612">
        <f>IF(LEN(telefony[[#This Row],[nr]])=8,1,0)</f>
        <v>1</v>
      </c>
      <c r="G1612">
        <f>IF(LEN(telefony[[#This Row],[nr]])=7,1,0)</f>
        <v>0</v>
      </c>
      <c r="H1612" s="9">
        <f>IF(LEN(telefony[[#This Row],[nr]])&gt;=10,1,0)</f>
        <v>0</v>
      </c>
      <c r="I1612" s="9" t="s">
        <v>503</v>
      </c>
      <c r="J1612">
        <f>COUNTIF(telefony[nr],I1612)</f>
        <v>1</v>
      </c>
      <c r="M1612" t="str">
        <f>IF(LEN(telefony[[#This Row],[nr]])=7,telefony[[#This Row],[nr]],"")</f>
        <v/>
      </c>
      <c r="N1612" t="str">
        <f>IF(LEN(telefony[[#This Row],[nr]])=8,telefony[[#This Row],[nr]],"")</f>
        <v>60113139</v>
      </c>
      <c r="V1612" s="22" t="s">
        <v>1718</v>
      </c>
      <c r="W1612" s="9">
        <v>0</v>
      </c>
    </row>
    <row r="1613" spans="1:23" x14ac:dyDescent="0.3">
      <c r="A1613" s="9" t="s">
        <v>1392</v>
      </c>
      <c r="B1613" s="1">
        <v>42940</v>
      </c>
      <c r="C1613" s="2">
        <v>0.59864583333333332</v>
      </c>
      <c r="D1613" s="2">
        <v>0.6056597222222222</v>
      </c>
      <c r="E1613">
        <f>DAY(telefony[[#This Row],[data]])</f>
        <v>24</v>
      </c>
      <c r="F1613">
        <f>IF(LEN(telefony[[#This Row],[nr]])=8,1,0)</f>
        <v>0</v>
      </c>
      <c r="G1613">
        <f>IF(LEN(telefony[[#This Row],[nr]])=7,1,0)</f>
        <v>1</v>
      </c>
      <c r="H1613" s="9">
        <f>IF(LEN(telefony[[#This Row],[nr]])&gt;=10,1,0)</f>
        <v>0</v>
      </c>
      <c r="I1613" s="9" t="s">
        <v>678</v>
      </c>
      <c r="J1613">
        <f>COUNTIF(telefony[nr],I1613)</f>
        <v>1</v>
      </c>
      <c r="M1613" t="str">
        <f>IF(LEN(telefony[[#This Row],[nr]])=7,telefony[[#This Row],[nr]],"")</f>
        <v>2644526</v>
      </c>
      <c r="N1613" t="str">
        <f>IF(LEN(telefony[[#This Row],[nr]])=8,telefony[[#This Row],[nr]],"")</f>
        <v/>
      </c>
      <c r="V1613" s="22" t="s">
        <v>651</v>
      </c>
      <c r="W1613" s="9">
        <v>0</v>
      </c>
    </row>
    <row r="1614" spans="1:23" x14ac:dyDescent="0.3">
      <c r="A1614" s="9" t="s">
        <v>1393</v>
      </c>
      <c r="B1614" s="1">
        <v>42940</v>
      </c>
      <c r="C1614" s="2">
        <v>0.6005787037037037</v>
      </c>
      <c r="D1614" s="2">
        <v>0.6107407407407407</v>
      </c>
      <c r="E1614">
        <f>DAY(telefony[[#This Row],[data]])</f>
        <v>24</v>
      </c>
      <c r="F1614">
        <f>IF(LEN(telefony[[#This Row],[nr]])=8,1,0)</f>
        <v>0</v>
      </c>
      <c r="G1614">
        <f>IF(LEN(telefony[[#This Row],[nr]])=7,1,0)</f>
        <v>1</v>
      </c>
      <c r="H1614" s="9">
        <f>IF(LEN(telefony[[#This Row],[nr]])&gt;=10,1,0)</f>
        <v>0</v>
      </c>
      <c r="I1614" s="9" t="s">
        <v>1320</v>
      </c>
      <c r="J1614">
        <f>COUNTIF(telefony[nr],I1614)</f>
        <v>1</v>
      </c>
      <c r="M1614" t="str">
        <f>IF(LEN(telefony[[#This Row],[nr]])=7,telefony[[#This Row],[nr]],"")</f>
        <v>7226610</v>
      </c>
      <c r="N1614" t="str">
        <f>IF(LEN(telefony[[#This Row],[nr]])=8,telefony[[#This Row],[nr]],"")</f>
        <v/>
      </c>
      <c r="V1614" s="22" t="s">
        <v>1746</v>
      </c>
      <c r="W1614" s="9">
        <v>0</v>
      </c>
    </row>
    <row r="1615" spans="1:23" x14ac:dyDescent="0.3">
      <c r="A1615" s="9" t="s">
        <v>1394</v>
      </c>
      <c r="B1615" s="1">
        <v>42940</v>
      </c>
      <c r="C1615" s="2">
        <v>0.60211805555555553</v>
      </c>
      <c r="D1615" s="2">
        <v>0.60282407407407412</v>
      </c>
      <c r="E1615">
        <f>DAY(telefony[[#This Row],[data]])</f>
        <v>24</v>
      </c>
      <c r="F1615">
        <f>IF(LEN(telefony[[#This Row],[nr]])=8,1,0)</f>
        <v>0</v>
      </c>
      <c r="G1615">
        <f>IF(LEN(telefony[[#This Row],[nr]])=7,1,0)</f>
        <v>1</v>
      </c>
      <c r="H1615" s="9">
        <f>IF(LEN(telefony[[#This Row],[nr]])&gt;=10,1,0)</f>
        <v>0</v>
      </c>
      <c r="I1615" s="9" t="s">
        <v>1410</v>
      </c>
      <c r="J1615">
        <f>COUNTIF(telefony[nr],I1615)</f>
        <v>1</v>
      </c>
      <c r="M1615" t="str">
        <f>IF(LEN(telefony[[#This Row],[nr]])=7,telefony[[#This Row],[nr]],"")</f>
        <v>9328179</v>
      </c>
      <c r="N1615" t="str">
        <f>IF(LEN(telefony[[#This Row],[nr]])=8,telefony[[#This Row],[nr]],"")</f>
        <v/>
      </c>
      <c r="V1615" s="22" t="s">
        <v>1170</v>
      </c>
      <c r="W1615" s="9">
        <v>0</v>
      </c>
    </row>
    <row r="1616" spans="1:23" x14ac:dyDescent="0.3">
      <c r="A1616" s="9" t="s">
        <v>1395</v>
      </c>
      <c r="B1616" s="1">
        <v>42940</v>
      </c>
      <c r="C1616" s="2">
        <v>0.6068634259259259</v>
      </c>
      <c r="D1616" s="2">
        <v>0.61152777777777778</v>
      </c>
      <c r="E1616">
        <f>DAY(telefony[[#This Row],[data]])</f>
        <v>24</v>
      </c>
      <c r="F1616">
        <f>IF(LEN(telefony[[#This Row],[nr]])=8,1,0)</f>
        <v>0</v>
      </c>
      <c r="G1616">
        <f>IF(LEN(telefony[[#This Row],[nr]])=7,1,0)</f>
        <v>1</v>
      </c>
      <c r="H1616" s="9">
        <f>IF(LEN(telefony[[#This Row],[nr]])&gt;=10,1,0)</f>
        <v>0</v>
      </c>
      <c r="I1616" s="9" t="s">
        <v>1595</v>
      </c>
      <c r="J1616">
        <f>COUNTIF(telefony[nr],I1616)</f>
        <v>1</v>
      </c>
      <c r="M1616" t="str">
        <f>IF(LEN(telefony[[#This Row],[nr]])=7,telefony[[#This Row],[nr]],"")</f>
        <v>7457716</v>
      </c>
      <c r="N1616" t="str">
        <f>IF(LEN(telefony[[#This Row],[nr]])=8,telefony[[#This Row],[nr]],"")</f>
        <v/>
      </c>
      <c r="V1616" s="22" t="s">
        <v>1228</v>
      </c>
      <c r="W1616" s="9">
        <v>0</v>
      </c>
    </row>
    <row r="1617" spans="1:23" x14ac:dyDescent="0.3">
      <c r="A1617" s="9" t="s">
        <v>1396</v>
      </c>
      <c r="B1617" s="1">
        <v>42940</v>
      </c>
      <c r="C1617" s="2">
        <v>0.61100694444444448</v>
      </c>
      <c r="D1617" s="2">
        <v>0.62071759259259263</v>
      </c>
      <c r="E1617">
        <f>DAY(telefony[[#This Row],[data]])</f>
        <v>24</v>
      </c>
      <c r="F1617">
        <f>IF(LEN(telefony[[#This Row],[nr]])=8,1,0)</f>
        <v>0</v>
      </c>
      <c r="G1617">
        <f>IF(LEN(telefony[[#This Row],[nr]])=7,1,0)</f>
        <v>1</v>
      </c>
      <c r="H1617" s="9">
        <f>IF(LEN(telefony[[#This Row],[nr]])&gt;=10,1,0)</f>
        <v>0</v>
      </c>
      <c r="I1617" s="9" t="s">
        <v>130</v>
      </c>
      <c r="J1617">
        <f>COUNTIF(telefony[nr],I1617)</f>
        <v>1</v>
      </c>
      <c r="M1617" t="str">
        <f>IF(LEN(telefony[[#This Row],[nr]])=7,telefony[[#This Row],[nr]],"")</f>
        <v>1739364</v>
      </c>
      <c r="N1617" t="str">
        <f>IF(LEN(telefony[[#This Row],[nr]])=8,telefony[[#This Row],[nr]],"")</f>
        <v/>
      </c>
      <c r="V1617" s="22" t="s">
        <v>100</v>
      </c>
      <c r="W1617" s="9">
        <v>0</v>
      </c>
    </row>
    <row r="1618" spans="1:23" x14ac:dyDescent="0.3">
      <c r="A1618" s="9" t="s">
        <v>1397</v>
      </c>
      <c r="B1618" s="1">
        <v>42940</v>
      </c>
      <c r="C1618" s="2">
        <v>0.61471064814814813</v>
      </c>
      <c r="D1618" s="2">
        <v>0.62232638888888892</v>
      </c>
      <c r="E1618">
        <f>DAY(telefony[[#This Row],[data]])</f>
        <v>24</v>
      </c>
      <c r="F1618">
        <f>IF(LEN(telefony[[#This Row],[nr]])=8,1,0)</f>
        <v>0</v>
      </c>
      <c r="G1618">
        <f>IF(LEN(telefony[[#This Row],[nr]])=7,1,0)</f>
        <v>1</v>
      </c>
      <c r="H1618" s="9">
        <f>IF(LEN(telefony[[#This Row],[nr]])&gt;=10,1,0)</f>
        <v>0</v>
      </c>
      <c r="I1618" s="9" t="s">
        <v>1620</v>
      </c>
      <c r="J1618">
        <f>COUNTIF(telefony[nr],I1618)</f>
        <v>1</v>
      </c>
      <c r="M1618" t="str">
        <f>IF(LEN(telefony[[#This Row],[nr]])=7,telefony[[#This Row],[nr]],"")</f>
        <v>1677537</v>
      </c>
      <c r="N1618" t="str">
        <f>IF(LEN(telefony[[#This Row],[nr]])=8,telefony[[#This Row],[nr]],"")</f>
        <v/>
      </c>
      <c r="V1618" s="22" t="s">
        <v>359</v>
      </c>
      <c r="W1618" s="9">
        <v>0</v>
      </c>
    </row>
    <row r="1619" spans="1:23" x14ac:dyDescent="0.3">
      <c r="A1619" s="9" t="s">
        <v>1398</v>
      </c>
      <c r="B1619" s="1">
        <v>42940</v>
      </c>
      <c r="C1619" s="2">
        <v>0.61826388888888884</v>
      </c>
      <c r="D1619" s="2">
        <v>0.62091435185185184</v>
      </c>
      <c r="E1619">
        <f>DAY(telefony[[#This Row],[data]])</f>
        <v>24</v>
      </c>
      <c r="F1619">
        <f>IF(LEN(telefony[[#This Row],[nr]])=8,1,0)</f>
        <v>1</v>
      </c>
      <c r="G1619">
        <f>IF(LEN(telefony[[#This Row],[nr]])=7,1,0)</f>
        <v>0</v>
      </c>
      <c r="H1619" s="9">
        <f>IF(LEN(telefony[[#This Row],[nr]])&gt;=10,1,0)</f>
        <v>0</v>
      </c>
      <c r="I1619" s="9" t="s">
        <v>517</v>
      </c>
      <c r="J1619">
        <f>COUNTIF(telefony[nr],I1619)</f>
        <v>1</v>
      </c>
      <c r="M1619" t="str">
        <f>IF(LEN(telefony[[#This Row],[nr]])=7,telefony[[#This Row],[nr]],"")</f>
        <v/>
      </c>
      <c r="N1619" t="str">
        <f>IF(LEN(telefony[[#This Row],[nr]])=8,telefony[[#This Row],[nr]],"")</f>
        <v>55614678</v>
      </c>
      <c r="V1619" s="22" t="s">
        <v>94</v>
      </c>
      <c r="W1619" s="9">
        <v>0</v>
      </c>
    </row>
    <row r="1620" spans="1:23" x14ac:dyDescent="0.3">
      <c r="A1620" s="9" t="s">
        <v>1399</v>
      </c>
      <c r="B1620" s="1">
        <v>42940</v>
      </c>
      <c r="C1620" s="2">
        <v>0.62152777777777779</v>
      </c>
      <c r="D1620" s="2">
        <v>0.62572916666666667</v>
      </c>
      <c r="E1620">
        <f>DAY(telefony[[#This Row],[data]])</f>
        <v>24</v>
      </c>
      <c r="F1620">
        <f>IF(LEN(telefony[[#This Row],[nr]])=8,1,0)</f>
        <v>0</v>
      </c>
      <c r="G1620">
        <f>IF(LEN(telefony[[#This Row],[nr]])=7,1,0)</f>
        <v>1</v>
      </c>
      <c r="H1620" s="9">
        <f>IF(LEN(telefony[[#This Row],[nr]])&gt;=10,1,0)</f>
        <v>0</v>
      </c>
      <c r="I1620" s="9" t="s">
        <v>1696</v>
      </c>
      <c r="J1620">
        <f>COUNTIF(telefony[nr],I1620)</f>
        <v>1</v>
      </c>
      <c r="M1620" t="str">
        <f>IF(LEN(telefony[[#This Row],[nr]])=7,telefony[[#This Row],[nr]],"")</f>
        <v>4272221</v>
      </c>
      <c r="N1620" t="str">
        <f>IF(LEN(telefony[[#This Row],[nr]])=8,telefony[[#This Row],[nr]],"")</f>
        <v/>
      </c>
      <c r="V1620" s="22" t="s">
        <v>1565</v>
      </c>
      <c r="W1620" s="9">
        <v>0</v>
      </c>
    </row>
    <row r="1621" spans="1:23" x14ac:dyDescent="0.3">
      <c r="A1621" s="9" t="s">
        <v>1400</v>
      </c>
      <c r="B1621" s="1">
        <v>42940</v>
      </c>
      <c r="C1621" s="2">
        <v>0.62605324074074076</v>
      </c>
      <c r="D1621" s="2">
        <v>0.63655092592592588</v>
      </c>
      <c r="E1621">
        <f>DAY(telefony[[#This Row],[data]])</f>
        <v>24</v>
      </c>
      <c r="F1621">
        <f>IF(LEN(telefony[[#This Row],[nr]])=8,1,0)</f>
        <v>0</v>
      </c>
      <c r="G1621">
        <f>IF(LEN(telefony[[#This Row],[nr]])=7,1,0)</f>
        <v>1</v>
      </c>
      <c r="H1621" s="9">
        <f>IF(LEN(telefony[[#This Row],[nr]])&gt;=10,1,0)</f>
        <v>0</v>
      </c>
      <c r="I1621" s="9" t="s">
        <v>1343</v>
      </c>
      <c r="J1621">
        <f>COUNTIF(telefony[nr],I1621)</f>
        <v>1</v>
      </c>
      <c r="M1621" t="str">
        <f>IF(LEN(telefony[[#This Row],[nr]])=7,telefony[[#This Row],[nr]],"")</f>
        <v>1740380</v>
      </c>
      <c r="N1621" t="str">
        <f>IF(LEN(telefony[[#This Row],[nr]])=8,telefony[[#This Row],[nr]],"")</f>
        <v/>
      </c>
      <c r="V1621" s="22" t="s">
        <v>1422</v>
      </c>
      <c r="W1621" s="9">
        <v>0</v>
      </c>
    </row>
    <row r="1622" spans="1:23" x14ac:dyDescent="0.3">
      <c r="A1622" s="9" t="s">
        <v>1401</v>
      </c>
      <c r="B1622" s="1">
        <v>42941</v>
      </c>
      <c r="C1622" s="2">
        <v>0.33688657407407407</v>
      </c>
      <c r="D1622" s="2">
        <v>0.34452546296296294</v>
      </c>
      <c r="E1622">
        <f>DAY(telefony[[#This Row],[data]])</f>
        <v>25</v>
      </c>
      <c r="F1622">
        <f>IF(LEN(telefony[[#This Row],[nr]])=8,1,0)</f>
        <v>0</v>
      </c>
      <c r="G1622">
        <f>IF(LEN(telefony[[#This Row],[nr]])=7,1,0)</f>
        <v>1</v>
      </c>
      <c r="H1622" s="9">
        <f>IF(LEN(telefony[[#This Row],[nr]])&gt;=10,1,0)</f>
        <v>0</v>
      </c>
      <c r="I1622" s="9" t="s">
        <v>901</v>
      </c>
      <c r="J1622">
        <f>COUNTIF(telefony[nr],I1622)</f>
        <v>1</v>
      </c>
      <c r="M1622" t="str">
        <f>IF(LEN(telefony[[#This Row],[nr]])=7,telefony[[#This Row],[nr]],"")</f>
        <v>6005355</v>
      </c>
      <c r="N1622" t="str">
        <f>IF(LEN(telefony[[#This Row],[nr]])=8,telefony[[#This Row],[nr]],"")</f>
        <v/>
      </c>
      <c r="V1622" s="22" t="s">
        <v>1310</v>
      </c>
      <c r="W1622" s="9">
        <v>0</v>
      </c>
    </row>
    <row r="1623" spans="1:23" x14ac:dyDescent="0.3">
      <c r="A1623" s="9" t="s">
        <v>1402</v>
      </c>
      <c r="B1623" s="1">
        <v>42941</v>
      </c>
      <c r="C1623" s="2">
        <v>0.34145833333333331</v>
      </c>
      <c r="D1623" s="2">
        <v>0.34645833333333331</v>
      </c>
      <c r="E1623">
        <f>DAY(telefony[[#This Row],[data]])</f>
        <v>25</v>
      </c>
      <c r="F1623">
        <f>IF(LEN(telefony[[#This Row],[nr]])=8,1,0)</f>
        <v>0</v>
      </c>
      <c r="G1623">
        <f>IF(LEN(telefony[[#This Row],[nr]])=7,1,0)</f>
        <v>1</v>
      </c>
      <c r="H1623" s="9">
        <f>IF(LEN(telefony[[#This Row],[nr]])&gt;=10,1,0)</f>
        <v>0</v>
      </c>
      <c r="I1623" s="9" t="s">
        <v>1518</v>
      </c>
      <c r="J1623">
        <f>COUNTIF(telefony[nr],I1623)</f>
        <v>1</v>
      </c>
      <c r="M1623" t="str">
        <f>IF(LEN(telefony[[#This Row],[nr]])=7,telefony[[#This Row],[nr]],"")</f>
        <v>2400590</v>
      </c>
      <c r="N1623" t="str">
        <f>IF(LEN(telefony[[#This Row],[nr]])=8,telefony[[#This Row],[nr]],"")</f>
        <v/>
      </c>
      <c r="V1623" s="22" t="s">
        <v>1640</v>
      </c>
      <c r="W1623" s="9">
        <v>0</v>
      </c>
    </row>
    <row r="1624" spans="1:23" x14ac:dyDescent="0.3">
      <c r="A1624" s="9" t="s">
        <v>1403</v>
      </c>
      <c r="B1624" s="1">
        <v>42941</v>
      </c>
      <c r="C1624" s="2">
        <v>0.34278935185185183</v>
      </c>
      <c r="D1624" s="2">
        <v>0.34370370370370368</v>
      </c>
      <c r="E1624">
        <f>DAY(telefony[[#This Row],[data]])</f>
        <v>25</v>
      </c>
      <c r="F1624">
        <f>IF(LEN(telefony[[#This Row],[nr]])=8,1,0)</f>
        <v>0</v>
      </c>
      <c r="G1624">
        <f>IF(LEN(telefony[[#This Row],[nr]])=7,1,0)</f>
        <v>1</v>
      </c>
      <c r="H1624" s="9">
        <f>IF(LEN(telefony[[#This Row],[nr]])&gt;=10,1,0)</f>
        <v>0</v>
      </c>
      <c r="I1624" s="9" t="s">
        <v>739</v>
      </c>
      <c r="J1624">
        <f>COUNTIF(telefony[nr],I1624)</f>
        <v>1</v>
      </c>
      <c r="M1624" t="str">
        <f>IF(LEN(telefony[[#This Row],[nr]])=7,telefony[[#This Row],[nr]],"")</f>
        <v>7918038</v>
      </c>
      <c r="N1624" t="str">
        <f>IF(LEN(telefony[[#This Row],[nr]])=8,telefony[[#This Row],[nr]],"")</f>
        <v/>
      </c>
      <c r="V1624" s="22" t="s">
        <v>474</v>
      </c>
      <c r="W1624" s="9">
        <v>0</v>
      </c>
    </row>
    <row r="1625" spans="1:23" x14ac:dyDescent="0.3">
      <c r="A1625" s="9" t="s">
        <v>1404</v>
      </c>
      <c r="B1625" s="1">
        <v>42941</v>
      </c>
      <c r="C1625" s="2">
        <v>0.34605324074074073</v>
      </c>
      <c r="D1625" s="2">
        <v>0.35744212962962962</v>
      </c>
      <c r="E1625">
        <f>DAY(telefony[[#This Row],[data]])</f>
        <v>25</v>
      </c>
      <c r="F1625">
        <f>IF(LEN(telefony[[#This Row],[nr]])=8,1,0)</f>
        <v>0</v>
      </c>
      <c r="G1625">
        <f>IF(LEN(telefony[[#This Row],[nr]])=7,1,0)</f>
        <v>1</v>
      </c>
      <c r="H1625" s="9">
        <f>IF(LEN(telefony[[#This Row],[nr]])&gt;=10,1,0)</f>
        <v>0</v>
      </c>
      <c r="I1625" s="9" t="s">
        <v>1412</v>
      </c>
      <c r="J1625">
        <f>COUNTIF(telefony[nr],I1625)</f>
        <v>1</v>
      </c>
      <c r="M1625" t="str">
        <f>IF(LEN(telefony[[#This Row],[nr]])=7,telefony[[#This Row],[nr]],"")</f>
        <v>7969038</v>
      </c>
      <c r="N1625" t="str">
        <f>IF(LEN(telefony[[#This Row],[nr]])=8,telefony[[#This Row],[nr]],"")</f>
        <v/>
      </c>
      <c r="V1625" s="22" t="s">
        <v>1067</v>
      </c>
      <c r="W1625" s="9">
        <v>0</v>
      </c>
    </row>
    <row r="1626" spans="1:23" x14ac:dyDescent="0.3">
      <c r="A1626" s="9" t="s">
        <v>579</v>
      </c>
      <c r="B1626" s="1">
        <v>42941</v>
      </c>
      <c r="C1626" s="2">
        <v>0.34989583333333335</v>
      </c>
      <c r="D1626" s="2">
        <v>0.35214120370370372</v>
      </c>
      <c r="E1626">
        <f>DAY(telefony[[#This Row],[data]])</f>
        <v>25</v>
      </c>
      <c r="F1626">
        <f>IF(LEN(telefony[[#This Row],[nr]])=8,1,0)</f>
        <v>0</v>
      </c>
      <c r="G1626">
        <f>IF(LEN(telefony[[#This Row],[nr]])=7,1,0)</f>
        <v>1</v>
      </c>
      <c r="H1626" s="9">
        <f>IF(LEN(telefony[[#This Row],[nr]])&gt;=10,1,0)</f>
        <v>0</v>
      </c>
      <c r="I1626" s="9" t="s">
        <v>1679</v>
      </c>
      <c r="J1626">
        <f>COUNTIF(telefony[nr],I1626)</f>
        <v>1</v>
      </c>
      <c r="M1626" t="str">
        <f>IF(LEN(telefony[[#This Row],[nr]])=7,telefony[[#This Row],[nr]],"")</f>
        <v>5833452</v>
      </c>
      <c r="N1626" t="str">
        <f>IF(LEN(telefony[[#This Row],[nr]])=8,telefony[[#This Row],[nr]],"")</f>
        <v/>
      </c>
      <c r="V1626" s="22" t="s">
        <v>294</v>
      </c>
      <c r="W1626" s="9">
        <v>0</v>
      </c>
    </row>
    <row r="1627" spans="1:23" x14ac:dyDescent="0.3">
      <c r="A1627" s="9" t="s">
        <v>1405</v>
      </c>
      <c r="B1627" s="1">
        <v>42941</v>
      </c>
      <c r="C1627" s="2">
        <v>0.35267361111111112</v>
      </c>
      <c r="D1627" s="2">
        <v>0.36171296296296296</v>
      </c>
      <c r="E1627">
        <f>DAY(telefony[[#This Row],[data]])</f>
        <v>25</v>
      </c>
      <c r="F1627">
        <f>IF(LEN(telefony[[#This Row],[nr]])=8,1,0)</f>
        <v>1</v>
      </c>
      <c r="G1627">
        <f>IF(LEN(telefony[[#This Row],[nr]])=7,1,0)</f>
        <v>0</v>
      </c>
      <c r="H1627" s="9">
        <f>IF(LEN(telefony[[#This Row],[nr]])&gt;=10,1,0)</f>
        <v>0</v>
      </c>
      <c r="I1627" s="9" t="s">
        <v>1386</v>
      </c>
      <c r="J1627">
        <f>COUNTIF(telefony[nr],I1627)</f>
        <v>1</v>
      </c>
      <c r="M1627" t="str">
        <f>IF(LEN(telefony[[#This Row],[nr]])=7,telefony[[#This Row],[nr]],"")</f>
        <v/>
      </c>
      <c r="N1627" t="str">
        <f>IF(LEN(telefony[[#This Row],[nr]])=8,telefony[[#This Row],[nr]],"")</f>
        <v>11425383</v>
      </c>
      <c r="V1627" s="22" t="s">
        <v>1031</v>
      </c>
      <c r="W1627" s="9">
        <v>0</v>
      </c>
    </row>
    <row r="1628" spans="1:23" x14ac:dyDescent="0.3">
      <c r="A1628" s="9" t="s">
        <v>1406</v>
      </c>
      <c r="B1628" s="1">
        <v>42941</v>
      </c>
      <c r="C1628" s="2">
        <v>0.35335648148148147</v>
      </c>
      <c r="D1628" s="2">
        <v>0.36329861111111111</v>
      </c>
      <c r="E1628">
        <f>DAY(telefony[[#This Row],[data]])</f>
        <v>25</v>
      </c>
      <c r="F1628">
        <f>IF(LEN(telefony[[#This Row],[nr]])=8,1,0)</f>
        <v>0</v>
      </c>
      <c r="G1628">
        <f>IF(LEN(telefony[[#This Row],[nr]])=7,1,0)</f>
        <v>1</v>
      </c>
      <c r="H1628" s="9">
        <f>IF(LEN(telefony[[#This Row],[nr]])&gt;=10,1,0)</f>
        <v>0</v>
      </c>
      <c r="I1628" s="9" t="s">
        <v>1205</v>
      </c>
      <c r="J1628">
        <f>COUNTIF(telefony[nr],I1628)</f>
        <v>1</v>
      </c>
      <c r="M1628" t="str">
        <f>IF(LEN(telefony[[#This Row],[nr]])=7,telefony[[#This Row],[nr]],"")</f>
        <v>2900584</v>
      </c>
      <c r="N1628" t="str">
        <f>IF(LEN(telefony[[#This Row],[nr]])=8,telefony[[#This Row],[nr]],"")</f>
        <v/>
      </c>
      <c r="V1628" s="22" t="s">
        <v>60</v>
      </c>
      <c r="W1628" s="9">
        <v>0</v>
      </c>
    </row>
    <row r="1629" spans="1:23" x14ac:dyDescent="0.3">
      <c r="A1629" s="9" t="s">
        <v>279</v>
      </c>
      <c r="B1629" s="1">
        <v>42941</v>
      </c>
      <c r="C1629" s="2">
        <v>0.35603009259259261</v>
      </c>
      <c r="D1629" s="2">
        <v>0.35928240740740741</v>
      </c>
      <c r="E1629">
        <f>DAY(telefony[[#This Row],[data]])</f>
        <v>25</v>
      </c>
      <c r="F1629">
        <f>IF(LEN(telefony[[#This Row],[nr]])=8,1,0)</f>
        <v>1</v>
      </c>
      <c r="G1629">
        <f>IF(LEN(telefony[[#This Row],[nr]])=7,1,0)</f>
        <v>0</v>
      </c>
      <c r="H1629" s="9">
        <f>IF(LEN(telefony[[#This Row],[nr]])&gt;=10,1,0)</f>
        <v>0</v>
      </c>
      <c r="I1629" s="9" t="s">
        <v>1494</v>
      </c>
      <c r="J1629">
        <f>COUNTIF(telefony[nr],I1629)</f>
        <v>1</v>
      </c>
      <c r="M1629" t="str">
        <f>IF(LEN(telefony[[#This Row],[nr]])=7,telefony[[#This Row],[nr]],"")</f>
        <v/>
      </c>
      <c r="N1629" t="str">
        <f>IF(LEN(telefony[[#This Row],[nr]])=8,telefony[[#This Row],[nr]],"")</f>
        <v>77705897</v>
      </c>
      <c r="V1629" s="22" t="s">
        <v>682</v>
      </c>
      <c r="W1629" s="9">
        <v>0</v>
      </c>
    </row>
    <row r="1630" spans="1:23" x14ac:dyDescent="0.3">
      <c r="A1630" s="9" t="s">
        <v>1407</v>
      </c>
      <c r="B1630" s="1">
        <v>42941</v>
      </c>
      <c r="C1630" s="2">
        <v>0.35881944444444447</v>
      </c>
      <c r="D1630" s="2">
        <v>0.36379629629629628</v>
      </c>
      <c r="E1630">
        <f>DAY(telefony[[#This Row],[data]])</f>
        <v>25</v>
      </c>
      <c r="F1630">
        <f>IF(LEN(telefony[[#This Row],[nr]])=8,1,0)</f>
        <v>1</v>
      </c>
      <c r="G1630">
        <f>IF(LEN(telefony[[#This Row],[nr]])=7,1,0)</f>
        <v>0</v>
      </c>
      <c r="H1630" s="9">
        <f>IF(LEN(telefony[[#This Row],[nr]])&gt;=10,1,0)</f>
        <v>0</v>
      </c>
      <c r="I1630" s="9" t="s">
        <v>1668</v>
      </c>
      <c r="J1630">
        <f>COUNTIF(telefony[nr],I1630)</f>
        <v>1</v>
      </c>
      <c r="M1630" t="str">
        <f>IF(LEN(telefony[[#This Row],[nr]])=7,telefony[[#This Row],[nr]],"")</f>
        <v/>
      </c>
      <c r="N1630" t="str">
        <f>IF(LEN(telefony[[#This Row],[nr]])=8,telefony[[#This Row],[nr]],"")</f>
        <v>48497496</v>
      </c>
      <c r="V1630" s="22" t="s">
        <v>1172</v>
      </c>
      <c r="W1630" s="9">
        <v>0</v>
      </c>
    </row>
    <row r="1631" spans="1:23" x14ac:dyDescent="0.3">
      <c r="A1631" s="9" t="s">
        <v>1408</v>
      </c>
      <c r="B1631" s="1">
        <v>42941</v>
      </c>
      <c r="C1631" s="2">
        <v>0.3634722222222222</v>
      </c>
      <c r="D1631" s="2">
        <v>0.37498842592592591</v>
      </c>
      <c r="E1631">
        <f>DAY(telefony[[#This Row],[data]])</f>
        <v>25</v>
      </c>
      <c r="F1631">
        <f>IF(LEN(telefony[[#This Row],[nr]])=8,1,0)</f>
        <v>1</v>
      </c>
      <c r="G1631">
        <f>IF(LEN(telefony[[#This Row],[nr]])=7,1,0)</f>
        <v>0</v>
      </c>
      <c r="H1631" s="9">
        <f>IF(LEN(telefony[[#This Row],[nr]])&gt;=10,1,0)</f>
        <v>0</v>
      </c>
      <c r="I1631" s="9" t="s">
        <v>1155</v>
      </c>
      <c r="J1631">
        <f>COUNTIF(telefony[nr],I1631)</f>
        <v>1</v>
      </c>
      <c r="M1631" t="str">
        <f>IF(LEN(telefony[[#This Row],[nr]])=7,telefony[[#This Row],[nr]],"")</f>
        <v/>
      </c>
      <c r="N1631" t="str">
        <f>IF(LEN(telefony[[#This Row],[nr]])=8,telefony[[#This Row],[nr]],"")</f>
        <v>98695684</v>
      </c>
      <c r="V1631" s="22" t="s">
        <v>1034</v>
      </c>
      <c r="W1631" s="9">
        <v>0</v>
      </c>
    </row>
    <row r="1632" spans="1:23" x14ac:dyDescent="0.3">
      <c r="A1632" s="9" t="s">
        <v>1409</v>
      </c>
      <c r="B1632" s="1">
        <v>42941</v>
      </c>
      <c r="C1632" s="2">
        <v>0.36773148148148149</v>
      </c>
      <c r="D1632" s="2">
        <v>0.37118055555555557</v>
      </c>
      <c r="E1632">
        <f>DAY(telefony[[#This Row],[data]])</f>
        <v>25</v>
      </c>
      <c r="F1632">
        <f>IF(LEN(telefony[[#This Row],[nr]])=8,1,0)</f>
        <v>0</v>
      </c>
      <c r="G1632">
        <f>IF(LEN(telefony[[#This Row],[nr]])=7,1,0)</f>
        <v>1</v>
      </c>
      <c r="H1632" s="9">
        <f>IF(LEN(telefony[[#This Row],[nr]])&gt;=10,1,0)</f>
        <v>0</v>
      </c>
      <c r="I1632" s="9" t="s">
        <v>1243</v>
      </c>
      <c r="J1632">
        <f>COUNTIF(telefony[nr],I1632)</f>
        <v>1</v>
      </c>
      <c r="M1632" t="str">
        <f>IF(LEN(telefony[[#This Row],[nr]])=7,telefony[[#This Row],[nr]],"")</f>
        <v>7712618</v>
      </c>
      <c r="N1632" t="str">
        <f>IF(LEN(telefony[[#This Row],[nr]])=8,telefony[[#This Row],[nr]],"")</f>
        <v/>
      </c>
      <c r="V1632" s="22" t="s">
        <v>1281</v>
      </c>
      <c r="W1632" s="9">
        <v>0</v>
      </c>
    </row>
    <row r="1633" spans="1:23" x14ac:dyDescent="0.3">
      <c r="A1633" s="9" t="s">
        <v>1410</v>
      </c>
      <c r="B1633" s="1">
        <v>42941</v>
      </c>
      <c r="C1633" s="2">
        <v>0.36854166666666666</v>
      </c>
      <c r="D1633" s="2">
        <v>0.37072916666666667</v>
      </c>
      <c r="E1633">
        <f>DAY(telefony[[#This Row],[data]])</f>
        <v>25</v>
      </c>
      <c r="F1633">
        <f>IF(LEN(telefony[[#This Row],[nr]])=8,1,0)</f>
        <v>0</v>
      </c>
      <c r="G1633">
        <f>IF(LEN(telefony[[#This Row],[nr]])=7,1,0)</f>
        <v>1</v>
      </c>
      <c r="H1633" s="9">
        <f>IF(LEN(telefony[[#This Row],[nr]])&gt;=10,1,0)</f>
        <v>0</v>
      </c>
      <c r="I1633" s="9" t="s">
        <v>497</v>
      </c>
      <c r="J1633">
        <f>COUNTIF(telefony[nr],I1633)</f>
        <v>1</v>
      </c>
      <c r="M1633" t="str">
        <f>IF(LEN(telefony[[#This Row],[nr]])=7,telefony[[#This Row],[nr]],"")</f>
        <v>8872311</v>
      </c>
      <c r="N1633" t="str">
        <f>IF(LEN(telefony[[#This Row],[nr]])=8,telefony[[#This Row],[nr]],"")</f>
        <v/>
      </c>
      <c r="V1633" s="22" t="s">
        <v>1742</v>
      </c>
      <c r="W1633" s="9">
        <v>0</v>
      </c>
    </row>
    <row r="1634" spans="1:23" x14ac:dyDescent="0.3">
      <c r="A1634" s="9" t="s">
        <v>1411</v>
      </c>
      <c r="B1634" s="1">
        <v>42941</v>
      </c>
      <c r="C1634" s="2">
        <v>0.36930555555555555</v>
      </c>
      <c r="D1634" s="2">
        <v>0.37615740740740738</v>
      </c>
      <c r="E1634">
        <f>DAY(telefony[[#This Row],[data]])</f>
        <v>25</v>
      </c>
      <c r="F1634">
        <f>IF(LEN(telefony[[#This Row],[nr]])=8,1,0)</f>
        <v>0</v>
      </c>
      <c r="G1634">
        <f>IF(LEN(telefony[[#This Row],[nr]])=7,1,0)</f>
        <v>1</v>
      </c>
      <c r="H1634" s="9">
        <f>IF(LEN(telefony[[#This Row],[nr]])&gt;=10,1,0)</f>
        <v>0</v>
      </c>
      <c r="I1634" s="9" t="s">
        <v>609</v>
      </c>
      <c r="J1634">
        <f>COUNTIF(telefony[nr],I1634)</f>
        <v>1</v>
      </c>
      <c r="M1634" t="str">
        <f>IF(LEN(telefony[[#This Row],[nr]])=7,telefony[[#This Row],[nr]],"")</f>
        <v>6056372</v>
      </c>
      <c r="N1634" t="str">
        <f>IF(LEN(telefony[[#This Row],[nr]])=8,telefony[[#This Row],[nr]],"")</f>
        <v/>
      </c>
      <c r="V1634" s="22" t="s">
        <v>1643</v>
      </c>
      <c r="W1634" s="9">
        <v>0</v>
      </c>
    </row>
    <row r="1635" spans="1:23" x14ac:dyDescent="0.3">
      <c r="A1635" s="9" t="s">
        <v>1412</v>
      </c>
      <c r="B1635" s="1">
        <v>42941</v>
      </c>
      <c r="C1635" s="2">
        <v>0.37222222222222223</v>
      </c>
      <c r="D1635" s="2">
        <v>0.37883101851851853</v>
      </c>
      <c r="E1635">
        <f>DAY(telefony[[#This Row],[data]])</f>
        <v>25</v>
      </c>
      <c r="F1635">
        <f>IF(LEN(telefony[[#This Row],[nr]])=8,1,0)</f>
        <v>0</v>
      </c>
      <c r="G1635">
        <f>IF(LEN(telefony[[#This Row],[nr]])=7,1,0)</f>
        <v>1</v>
      </c>
      <c r="H1635" s="9">
        <f>IF(LEN(telefony[[#This Row],[nr]])&gt;=10,1,0)</f>
        <v>0</v>
      </c>
      <c r="I1635" s="9" t="s">
        <v>1039</v>
      </c>
      <c r="J1635">
        <f>COUNTIF(telefony[nr],I1635)</f>
        <v>1</v>
      </c>
      <c r="M1635" t="str">
        <f>IF(LEN(telefony[[#This Row],[nr]])=7,telefony[[#This Row],[nr]],"")</f>
        <v>8936656</v>
      </c>
      <c r="N1635" t="str">
        <f>IF(LEN(telefony[[#This Row],[nr]])=8,telefony[[#This Row],[nr]],"")</f>
        <v/>
      </c>
      <c r="V1635" s="22" t="s">
        <v>770</v>
      </c>
      <c r="W1635" s="9">
        <v>0</v>
      </c>
    </row>
    <row r="1636" spans="1:23" x14ac:dyDescent="0.3">
      <c r="A1636" s="9" t="s">
        <v>1413</v>
      </c>
      <c r="B1636" s="1">
        <v>42941</v>
      </c>
      <c r="C1636" s="2">
        <v>0.37277777777777776</v>
      </c>
      <c r="D1636" s="2">
        <v>0.37791666666666668</v>
      </c>
      <c r="E1636">
        <f>DAY(telefony[[#This Row],[data]])</f>
        <v>25</v>
      </c>
      <c r="F1636">
        <f>IF(LEN(telefony[[#This Row],[nr]])=8,1,0)</f>
        <v>1</v>
      </c>
      <c r="G1636">
        <f>IF(LEN(telefony[[#This Row],[nr]])=7,1,0)</f>
        <v>0</v>
      </c>
      <c r="H1636" s="9">
        <f>IF(LEN(telefony[[#This Row],[nr]])&gt;=10,1,0)</f>
        <v>0</v>
      </c>
      <c r="I1636" s="9" t="s">
        <v>1557</v>
      </c>
      <c r="J1636">
        <f>COUNTIF(telefony[nr],I1636)</f>
        <v>1</v>
      </c>
      <c r="M1636" t="str">
        <f>IF(LEN(telefony[[#This Row],[nr]])=7,telefony[[#This Row],[nr]],"")</f>
        <v/>
      </c>
      <c r="N1636" t="str">
        <f>IF(LEN(telefony[[#This Row],[nr]])=8,telefony[[#This Row],[nr]],"")</f>
        <v>22966872</v>
      </c>
      <c r="V1636" s="22" t="s">
        <v>484</v>
      </c>
      <c r="W1636" s="9">
        <v>0</v>
      </c>
    </row>
    <row r="1637" spans="1:23" x14ac:dyDescent="0.3">
      <c r="A1637" s="9" t="s">
        <v>1414</v>
      </c>
      <c r="B1637" s="1">
        <v>42941</v>
      </c>
      <c r="C1637" s="2">
        <v>0.37805555555555553</v>
      </c>
      <c r="D1637" s="2">
        <v>0.38770833333333332</v>
      </c>
      <c r="E1637">
        <f>DAY(telefony[[#This Row],[data]])</f>
        <v>25</v>
      </c>
      <c r="F1637">
        <f>IF(LEN(telefony[[#This Row],[nr]])=8,1,0)</f>
        <v>0</v>
      </c>
      <c r="G1637">
        <f>IF(LEN(telefony[[#This Row],[nr]])=7,1,0)</f>
        <v>1</v>
      </c>
      <c r="H1637" s="9">
        <f>IF(LEN(telefony[[#This Row],[nr]])&gt;=10,1,0)</f>
        <v>0</v>
      </c>
      <c r="I1637" s="9" t="s">
        <v>1649</v>
      </c>
      <c r="J1637">
        <f>COUNTIF(telefony[nr],I1637)</f>
        <v>1</v>
      </c>
      <c r="M1637" t="str">
        <f>IF(LEN(telefony[[#This Row],[nr]])=7,telefony[[#This Row],[nr]],"")</f>
        <v>3908162</v>
      </c>
      <c r="N1637" t="str">
        <f>IF(LEN(telefony[[#This Row],[nr]])=8,telefony[[#This Row],[nr]],"")</f>
        <v/>
      </c>
      <c r="V1637" s="22" t="s">
        <v>1014</v>
      </c>
      <c r="W1637" s="9">
        <v>0</v>
      </c>
    </row>
    <row r="1638" spans="1:23" x14ac:dyDescent="0.3">
      <c r="A1638" s="9" t="s">
        <v>1415</v>
      </c>
      <c r="B1638" s="1">
        <v>42941</v>
      </c>
      <c r="C1638" s="2">
        <v>0.38230324074074074</v>
      </c>
      <c r="D1638" s="2">
        <v>0.39293981481481483</v>
      </c>
      <c r="E1638">
        <f>DAY(telefony[[#This Row],[data]])</f>
        <v>25</v>
      </c>
      <c r="F1638">
        <f>IF(LEN(telefony[[#This Row],[nr]])=8,1,0)</f>
        <v>1</v>
      </c>
      <c r="G1638">
        <f>IF(LEN(telefony[[#This Row],[nr]])=7,1,0)</f>
        <v>0</v>
      </c>
      <c r="H1638" s="9">
        <f>IF(LEN(telefony[[#This Row],[nr]])&gt;=10,1,0)</f>
        <v>0</v>
      </c>
      <c r="I1638" s="9" t="s">
        <v>735</v>
      </c>
      <c r="J1638">
        <f>COUNTIF(telefony[nr],I1638)</f>
        <v>1</v>
      </c>
      <c r="M1638" t="str">
        <f>IF(LEN(telefony[[#This Row],[nr]])=7,telefony[[#This Row],[nr]],"")</f>
        <v/>
      </c>
      <c r="N1638" t="str">
        <f>IF(LEN(telefony[[#This Row],[nr]])=8,telefony[[#This Row],[nr]],"")</f>
        <v>20485333</v>
      </c>
      <c r="V1638" s="22" t="s">
        <v>1208</v>
      </c>
      <c r="W1638" s="9">
        <v>0</v>
      </c>
    </row>
    <row r="1639" spans="1:23" x14ac:dyDescent="0.3">
      <c r="A1639" s="9" t="s">
        <v>1416</v>
      </c>
      <c r="B1639" s="1">
        <v>42941</v>
      </c>
      <c r="C1639" s="2">
        <v>0.38638888888888889</v>
      </c>
      <c r="D1639" s="2">
        <v>0.38983796296296297</v>
      </c>
      <c r="E1639">
        <f>DAY(telefony[[#This Row],[data]])</f>
        <v>25</v>
      </c>
      <c r="F1639">
        <f>IF(LEN(telefony[[#This Row],[nr]])=8,1,0)</f>
        <v>1</v>
      </c>
      <c r="G1639">
        <f>IF(LEN(telefony[[#This Row],[nr]])=7,1,0)</f>
        <v>0</v>
      </c>
      <c r="H1639" s="9">
        <f>IF(LEN(telefony[[#This Row],[nr]])&gt;=10,1,0)</f>
        <v>0</v>
      </c>
      <c r="I1639" s="9" t="s">
        <v>1287</v>
      </c>
      <c r="J1639">
        <f>COUNTIF(telefony[nr],I1639)</f>
        <v>1</v>
      </c>
      <c r="M1639" t="str">
        <f>IF(LEN(telefony[[#This Row],[nr]])=7,telefony[[#This Row],[nr]],"")</f>
        <v/>
      </c>
      <c r="N1639" t="str">
        <f>IF(LEN(telefony[[#This Row],[nr]])=8,telefony[[#This Row],[nr]],"")</f>
        <v>78709747</v>
      </c>
      <c r="V1639" s="22" t="s">
        <v>1220</v>
      </c>
      <c r="W1639" s="9">
        <v>0</v>
      </c>
    </row>
    <row r="1640" spans="1:23" x14ac:dyDescent="0.3">
      <c r="A1640" s="9" t="s">
        <v>1417</v>
      </c>
      <c r="B1640" s="1">
        <v>42941</v>
      </c>
      <c r="C1640" s="2">
        <v>0.38668981481481479</v>
      </c>
      <c r="D1640" s="2">
        <v>0.3913773148148148</v>
      </c>
      <c r="E1640">
        <f>DAY(telefony[[#This Row],[data]])</f>
        <v>25</v>
      </c>
      <c r="F1640">
        <f>IF(LEN(telefony[[#This Row],[nr]])=8,1,0)</f>
        <v>0</v>
      </c>
      <c r="G1640">
        <f>IF(LEN(telefony[[#This Row],[nr]])=7,1,0)</f>
        <v>1</v>
      </c>
      <c r="H1640" s="9">
        <f>IF(LEN(telefony[[#This Row],[nr]])&gt;=10,1,0)</f>
        <v>0</v>
      </c>
      <c r="I1640" s="9" t="s">
        <v>124</v>
      </c>
      <c r="J1640">
        <f>COUNTIF(telefony[nr],I1640)</f>
        <v>1</v>
      </c>
      <c r="M1640" t="str">
        <f>IF(LEN(telefony[[#This Row],[nr]])=7,telefony[[#This Row],[nr]],"")</f>
        <v>1859884</v>
      </c>
      <c r="N1640" t="str">
        <f>IF(LEN(telefony[[#This Row],[nr]])=8,telefony[[#This Row],[nr]],"")</f>
        <v/>
      </c>
      <c r="V1640" s="22" t="s">
        <v>1825</v>
      </c>
      <c r="W1640" s="9">
        <v>0</v>
      </c>
    </row>
    <row r="1641" spans="1:23" x14ac:dyDescent="0.3">
      <c r="A1641" s="9" t="s">
        <v>1418</v>
      </c>
      <c r="B1641" s="1">
        <v>42941</v>
      </c>
      <c r="C1641" s="2">
        <v>0.39038194444444446</v>
      </c>
      <c r="D1641" s="2">
        <v>0.39797453703703706</v>
      </c>
      <c r="E1641">
        <f>DAY(telefony[[#This Row],[data]])</f>
        <v>25</v>
      </c>
      <c r="F1641">
        <f>IF(LEN(telefony[[#This Row],[nr]])=8,1,0)</f>
        <v>0</v>
      </c>
      <c r="G1641">
        <f>IF(LEN(telefony[[#This Row],[nr]])=7,1,0)</f>
        <v>1</v>
      </c>
      <c r="H1641" s="9">
        <f>IF(LEN(telefony[[#This Row],[nr]])&gt;=10,1,0)</f>
        <v>0</v>
      </c>
      <c r="I1641" s="9" t="s">
        <v>1716</v>
      </c>
      <c r="J1641">
        <f>COUNTIF(telefony[nr],I1641)</f>
        <v>1</v>
      </c>
      <c r="M1641" t="str">
        <f>IF(LEN(telefony[[#This Row],[nr]])=7,telefony[[#This Row],[nr]],"")</f>
        <v>2866546</v>
      </c>
      <c r="N1641" t="str">
        <f>IF(LEN(telefony[[#This Row],[nr]])=8,telefony[[#This Row],[nr]],"")</f>
        <v/>
      </c>
      <c r="V1641" s="22" t="s">
        <v>1175</v>
      </c>
      <c r="W1641" s="9">
        <v>0</v>
      </c>
    </row>
    <row r="1642" spans="1:23" x14ac:dyDescent="0.3">
      <c r="A1642" s="9" t="s">
        <v>1419</v>
      </c>
      <c r="B1642" s="1">
        <v>42941</v>
      </c>
      <c r="C1642" s="2">
        <v>0.39152777777777775</v>
      </c>
      <c r="D1642" s="2">
        <v>0.39559027777777778</v>
      </c>
      <c r="E1642">
        <f>DAY(telefony[[#This Row],[data]])</f>
        <v>25</v>
      </c>
      <c r="F1642">
        <f>IF(LEN(telefony[[#This Row],[nr]])=8,1,0)</f>
        <v>1</v>
      </c>
      <c r="G1642">
        <f>IF(LEN(telefony[[#This Row],[nr]])=7,1,0)</f>
        <v>0</v>
      </c>
      <c r="H1642" s="9">
        <f>IF(LEN(telefony[[#This Row],[nr]])&gt;=10,1,0)</f>
        <v>0</v>
      </c>
      <c r="I1642" s="9" t="s">
        <v>1718</v>
      </c>
      <c r="J1642">
        <f>COUNTIF(telefony[nr],I1642)</f>
        <v>1</v>
      </c>
      <c r="M1642" t="str">
        <f>IF(LEN(telefony[[#This Row],[nr]])=7,telefony[[#This Row],[nr]],"")</f>
        <v/>
      </c>
      <c r="N1642" t="str">
        <f>IF(LEN(telefony[[#This Row],[nr]])=8,telefony[[#This Row],[nr]],"")</f>
        <v>23715237</v>
      </c>
      <c r="V1642" s="22" t="s">
        <v>1346</v>
      </c>
      <c r="W1642" s="9">
        <v>0</v>
      </c>
    </row>
    <row r="1643" spans="1:23" x14ac:dyDescent="0.3">
      <c r="A1643" s="9" t="s">
        <v>1420</v>
      </c>
      <c r="B1643" s="1">
        <v>42941</v>
      </c>
      <c r="C1643" s="2">
        <v>0.39195601851851852</v>
      </c>
      <c r="D1643" s="2">
        <v>0.39401620370370372</v>
      </c>
      <c r="E1643">
        <f>DAY(telefony[[#This Row],[data]])</f>
        <v>25</v>
      </c>
      <c r="F1643">
        <f>IF(LEN(telefony[[#This Row],[nr]])=8,1,0)</f>
        <v>0</v>
      </c>
      <c r="G1643">
        <f>IF(LEN(telefony[[#This Row],[nr]])=7,1,0)</f>
        <v>1</v>
      </c>
      <c r="H1643" s="9">
        <f>IF(LEN(telefony[[#This Row],[nr]])&gt;=10,1,0)</f>
        <v>0</v>
      </c>
      <c r="I1643" s="9" t="s">
        <v>651</v>
      </c>
      <c r="J1643">
        <f>COUNTIF(telefony[nr],I1643)</f>
        <v>1</v>
      </c>
      <c r="M1643" t="str">
        <f>IF(LEN(telefony[[#This Row],[nr]])=7,telefony[[#This Row],[nr]],"")</f>
        <v>6013508</v>
      </c>
      <c r="N1643" t="str">
        <f>IF(LEN(telefony[[#This Row],[nr]])=8,telefony[[#This Row],[nr]],"")</f>
        <v/>
      </c>
      <c r="V1643" s="22" t="s">
        <v>92</v>
      </c>
      <c r="W1643" s="9">
        <v>0</v>
      </c>
    </row>
    <row r="1644" spans="1:23" x14ac:dyDescent="0.3">
      <c r="A1644" s="9" t="s">
        <v>1294</v>
      </c>
      <c r="B1644" s="1">
        <v>42941</v>
      </c>
      <c r="C1644" s="2">
        <v>0.39753472222222225</v>
      </c>
      <c r="D1644" s="2">
        <v>0.40424768518518517</v>
      </c>
      <c r="E1644">
        <f>DAY(telefony[[#This Row],[data]])</f>
        <v>25</v>
      </c>
      <c r="F1644">
        <f>IF(LEN(telefony[[#This Row],[nr]])=8,1,0)</f>
        <v>0</v>
      </c>
      <c r="G1644">
        <f>IF(LEN(telefony[[#This Row],[nr]])=7,1,0)</f>
        <v>1</v>
      </c>
      <c r="H1644" s="9">
        <f>IF(LEN(telefony[[#This Row],[nr]])&gt;=10,1,0)</f>
        <v>0</v>
      </c>
      <c r="I1644" s="9" t="s">
        <v>1746</v>
      </c>
      <c r="J1644">
        <f>COUNTIF(telefony[nr],I1644)</f>
        <v>1</v>
      </c>
      <c r="M1644" t="str">
        <f>IF(LEN(telefony[[#This Row],[nr]])=7,telefony[[#This Row],[nr]],"")</f>
        <v>6175467</v>
      </c>
      <c r="N1644" t="str">
        <f>IF(LEN(telefony[[#This Row],[nr]])=8,telefony[[#This Row],[nr]],"")</f>
        <v/>
      </c>
      <c r="V1644" s="22" t="s">
        <v>646</v>
      </c>
      <c r="W1644" s="9">
        <v>0</v>
      </c>
    </row>
    <row r="1645" spans="1:23" x14ac:dyDescent="0.3">
      <c r="A1645" s="9" t="s">
        <v>1421</v>
      </c>
      <c r="B1645" s="1">
        <v>42941</v>
      </c>
      <c r="C1645" s="2">
        <v>0.39881944444444445</v>
      </c>
      <c r="D1645" s="2">
        <v>0.40244212962962961</v>
      </c>
      <c r="E1645">
        <f>DAY(telefony[[#This Row],[data]])</f>
        <v>25</v>
      </c>
      <c r="F1645">
        <f>IF(LEN(telefony[[#This Row],[nr]])=8,1,0)</f>
        <v>1</v>
      </c>
      <c r="G1645">
        <f>IF(LEN(telefony[[#This Row],[nr]])=7,1,0)</f>
        <v>0</v>
      </c>
      <c r="H1645" s="9">
        <f>IF(LEN(telefony[[#This Row],[nr]])&gt;=10,1,0)</f>
        <v>0</v>
      </c>
      <c r="I1645" s="9" t="s">
        <v>1170</v>
      </c>
      <c r="J1645">
        <f>COUNTIF(telefony[nr],I1645)</f>
        <v>1</v>
      </c>
      <c r="M1645" t="str">
        <f>IF(LEN(telefony[[#This Row],[nr]])=7,telefony[[#This Row],[nr]],"")</f>
        <v/>
      </c>
      <c r="N1645" t="str">
        <f>IF(LEN(telefony[[#This Row],[nr]])=8,telefony[[#This Row],[nr]],"")</f>
        <v>22416837</v>
      </c>
      <c r="V1645" s="22" t="s">
        <v>762</v>
      </c>
      <c r="W1645" s="9">
        <v>0</v>
      </c>
    </row>
    <row r="1646" spans="1:23" x14ac:dyDescent="0.3">
      <c r="A1646" s="9" t="s">
        <v>1422</v>
      </c>
      <c r="B1646" s="1">
        <v>42941</v>
      </c>
      <c r="C1646" s="2">
        <v>0.3991898148148148</v>
      </c>
      <c r="D1646" s="2">
        <v>0.40934027777777776</v>
      </c>
      <c r="E1646">
        <f>DAY(telefony[[#This Row],[data]])</f>
        <v>25</v>
      </c>
      <c r="F1646">
        <f>IF(LEN(telefony[[#This Row],[nr]])=8,1,0)</f>
        <v>0</v>
      </c>
      <c r="G1646">
        <f>IF(LEN(telefony[[#This Row],[nr]])=7,1,0)</f>
        <v>1</v>
      </c>
      <c r="H1646" s="9">
        <f>IF(LEN(telefony[[#This Row],[nr]])&gt;=10,1,0)</f>
        <v>0</v>
      </c>
      <c r="I1646" s="9" t="s">
        <v>1228</v>
      </c>
      <c r="J1646">
        <f>COUNTIF(telefony[nr],I1646)</f>
        <v>1</v>
      </c>
      <c r="M1646" t="str">
        <f>IF(LEN(telefony[[#This Row],[nr]])=7,telefony[[#This Row],[nr]],"")</f>
        <v>9065927</v>
      </c>
      <c r="N1646" t="str">
        <f>IF(LEN(telefony[[#This Row],[nr]])=8,telefony[[#This Row],[nr]],"")</f>
        <v/>
      </c>
      <c r="V1646" s="22" t="s">
        <v>420</v>
      </c>
      <c r="W1646" s="9">
        <v>0</v>
      </c>
    </row>
    <row r="1647" spans="1:23" x14ac:dyDescent="0.3">
      <c r="A1647" s="9" t="s">
        <v>1423</v>
      </c>
      <c r="B1647" s="1">
        <v>42941</v>
      </c>
      <c r="C1647" s="2">
        <v>0.40263888888888888</v>
      </c>
      <c r="D1647" s="2">
        <v>0.40636574074074072</v>
      </c>
      <c r="E1647">
        <f>DAY(telefony[[#This Row],[data]])</f>
        <v>25</v>
      </c>
      <c r="F1647">
        <f>IF(LEN(telefony[[#This Row],[nr]])=8,1,0)</f>
        <v>0</v>
      </c>
      <c r="G1647">
        <f>IF(LEN(telefony[[#This Row],[nr]])=7,1,0)</f>
        <v>1</v>
      </c>
      <c r="H1647" s="9">
        <f>IF(LEN(telefony[[#This Row],[nr]])&gt;=10,1,0)</f>
        <v>0</v>
      </c>
      <c r="I1647" s="9" t="s">
        <v>100</v>
      </c>
      <c r="J1647">
        <f>COUNTIF(telefony[nr],I1647)</f>
        <v>1</v>
      </c>
      <c r="M1647" t="str">
        <f>IF(LEN(telefony[[#This Row],[nr]])=7,telefony[[#This Row],[nr]],"")</f>
        <v>8849918</v>
      </c>
      <c r="N1647" t="str">
        <f>IF(LEN(telefony[[#This Row],[nr]])=8,telefony[[#This Row],[nr]],"")</f>
        <v/>
      </c>
      <c r="V1647" s="22" t="s">
        <v>825</v>
      </c>
      <c r="W1647" s="9">
        <v>0</v>
      </c>
    </row>
    <row r="1648" spans="1:23" x14ac:dyDescent="0.3">
      <c r="A1648" s="9" t="s">
        <v>1087</v>
      </c>
      <c r="B1648" s="1">
        <v>42941</v>
      </c>
      <c r="C1648" s="2">
        <v>0.40552083333333333</v>
      </c>
      <c r="D1648" s="2">
        <v>0.41104166666666669</v>
      </c>
      <c r="E1648">
        <f>DAY(telefony[[#This Row],[data]])</f>
        <v>25</v>
      </c>
      <c r="F1648">
        <f>IF(LEN(telefony[[#This Row],[nr]])=8,1,0)</f>
        <v>0</v>
      </c>
      <c r="G1648">
        <f>IF(LEN(telefony[[#This Row],[nr]])=7,1,0)</f>
        <v>1</v>
      </c>
      <c r="H1648" s="9">
        <f>IF(LEN(telefony[[#This Row],[nr]])&gt;=10,1,0)</f>
        <v>0</v>
      </c>
      <c r="I1648" s="9" t="s">
        <v>359</v>
      </c>
      <c r="J1648">
        <f>COUNTIF(telefony[nr],I1648)</f>
        <v>1</v>
      </c>
      <c r="M1648" t="str">
        <f>IF(LEN(telefony[[#This Row],[nr]])=7,telefony[[#This Row],[nr]],"")</f>
        <v>8250018</v>
      </c>
      <c r="N1648" t="str">
        <f>IF(LEN(telefony[[#This Row],[nr]])=8,telefony[[#This Row],[nr]],"")</f>
        <v/>
      </c>
      <c r="V1648" s="22" t="s">
        <v>1468</v>
      </c>
      <c r="W1648" s="9">
        <v>0</v>
      </c>
    </row>
    <row r="1649" spans="1:23" x14ac:dyDescent="0.3">
      <c r="A1649" s="9" t="s">
        <v>1424</v>
      </c>
      <c r="B1649" s="1">
        <v>42941</v>
      </c>
      <c r="C1649" s="2">
        <v>0.40979166666666667</v>
      </c>
      <c r="D1649" s="2">
        <v>0.41252314814814817</v>
      </c>
      <c r="E1649">
        <f>DAY(telefony[[#This Row],[data]])</f>
        <v>25</v>
      </c>
      <c r="F1649">
        <f>IF(LEN(telefony[[#This Row],[nr]])=8,1,0)</f>
        <v>1</v>
      </c>
      <c r="G1649">
        <f>IF(LEN(telefony[[#This Row],[nr]])=7,1,0)</f>
        <v>0</v>
      </c>
      <c r="H1649" s="9">
        <f>IF(LEN(telefony[[#This Row],[nr]])&gt;=10,1,0)</f>
        <v>0</v>
      </c>
      <c r="I1649" s="9" t="s">
        <v>94</v>
      </c>
      <c r="J1649">
        <f>COUNTIF(telefony[nr],I1649)</f>
        <v>1</v>
      </c>
      <c r="M1649" t="str">
        <f>IF(LEN(telefony[[#This Row],[nr]])=7,telefony[[#This Row],[nr]],"")</f>
        <v/>
      </c>
      <c r="N1649" t="str">
        <f>IF(LEN(telefony[[#This Row],[nr]])=8,telefony[[#This Row],[nr]],"")</f>
        <v>20349502</v>
      </c>
      <c r="V1649" s="22" t="s">
        <v>167</v>
      </c>
      <c r="W1649" s="9">
        <v>0</v>
      </c>
    </row>
    <row r="1650" spans="1:23" x14ac:dyDescent="0.3">
      <c r="A1650" s="9" t="s">
        <v>1425</v>
      </c>
      <c r="B1650" s="1">
        <v>42941</v>
      </c>
      <c r="C1650" s="2">
        <v>0.40988425925925925</v>
      </c>
      <c r="D1650" s="2">
        <v>0.41157407407407409</v>
      </c>
      <c r="E1650">
        <f>DAY(telefony[[#This Row],[data]])</f>
        <v>25</v>
      </c>
      <c r="F1650">
        <f>IF(LEN(telefony[[#This Row],[nr]])=8,1,0)</f>
        <v>0</v>
      </c>
      <c r="G1650">
        <f>IF(LEN(telefony[[#This Row],[nr]])=7,1,0)</f>
        <v>1</v>
      </c>
      <c r="H1650" s="9">
        <f>IF(LEN(telefony[[#This Row],[nr]])&gt;=10,1,0)</f>
        <v>0</v>
      </c>
      <c r="I1650" s="9" t="s">
        <v>1565</v>
      </c>
      <c r="J1650">
        <f>COUNTIF(telefony[nr],I1650)</f>
        <v>1</v>
      </c>
      <c r="M1650" t="str">
        <f>IF(LEN(telefony[[#This Row],[nr]])=7,telefony[[#This Row],[nr]],"")</f>
        <v>9894723</v>
      </c>
      <c r="N1650" t="str">
        <f>IF(LEN(telefony[[#This Row],[nr]])=8,telefony[[#This Row],[nr]],"")</f>
        <v/>
      </c>
      <c r="V1650" s="22" t="s">
        <v>1249</v>
      </c>
      <c r="W1650" s="9">
        <v>0</v>
      </c>
    </row>
    <row r="1651" spans="1:23" x14ac:dyDescent="0.3">
      <c r="A1651" s="9" t="s">
        <v>1426</v>
      </c>
      <c r="B1651" s="1">
        <v>42941</v>
      </c>
      <c r="C1651" s="2">
        <v>0.41054398148148147</v>
      </c>
      <c r="D1651" s="2">
        <v>0.41620370370370369</v>
      </c>
      <c r="E1651">
        <f>DAY(telefony[[#This Row],[data]])</f>
        <v>25</v>
      </c>
      <c r="F1651">
        <f>IF(LEN(telefony[[#This Row],[nr]])=8,1,0)</f>
        <v>0</v>
      </c>
      <c r="G1651">
        <f>IF(LEN(telefony[[#This Row],[nr]])=7,1,0)</f>
        <v>1</v>
      </c>
      <c r="H1651" s="9">
        <f>IF(LEN(telefony[[#This Row],[nr]])&gt;=10,1,0)</f>
        <v>0</v>
      </c>
      <c r="I1651" s="9" t="s">
        <v>1422</v>
      </c>
      <c r="J1651">
        <f>COUNTIF(telefony[nr],I1651)</f>
        <v>1</v>
      </c>
      <c r="M1651" t="str">
        <f>IF(LEN(telefony[[#This Row],[nr]])=7,telefony[[#This Row],[nr]],"")</f>
        <v>9458504</v>
      </c>
      <c r="N1651" t="str">
        <f>IF(LEN(telefony[[#This Row],[nr]])=8,telefony[[#This Row],[nr]],"")</f>
        <v/>
      </c>
      <c r="V1651" s="22" t="s">
        <v>1651</v>
      </c>
      <c r="W1651" s="9">
        <v>0</v>
      </c>
    </row>
    <row r="1652" spans="1:23" x14ac:dyDescent="0.3">
      <c r="A1652" s="9" t="s">
        <v>433</v>
      </c>
      <c r="B1652" s="1">
        <v>42941</v>
      </c>
      <c r="C1652" s="2">
        <v>0.41449074074074072</v>
      </c>
      <c r="D1652" s="2">
        <v>0.42371527777777779</v>
      </c>
      <c r="E1652">
        <f>DAY(telefony[[#This Row],[data]])</f>
        <v>25</v>
      </c>
      <c r="F1652">
        <f>IF(LEN(telefony[[#This Row],[nr]])=8,1,0)</f>
        <v>0</v>
      </c>
      <c r="G1652">
        <f>IF(LEN(telefony[[#This Row],[nr]])=7,1,0)</f>
        <v>1</v>
      </c>
      <c r="H1652" s="9">
        <f>IF(LEN(telefony[[#This Row],[nr]])&gt;=10,1,0)</f>
        <v>0</v>
      </c>
      <c r="I1652" s="9" t="s">
        <v>1310</v>
      </c>
      <c r="J1652">
        <f>COUNTIF(telefony[nr],I1652)</f>
        <v>1</v>
      </c>
      <c r="M1652" t="str">
        <f>IF(LEN(telefony[[#This Row],[nr]])=7,telefony[[#This Row],[nr]],"")</f>
        <v>6741642</v>
      </c>
      <c r="N1652" t="str">
        <f>IF(LEN(telefony[[#This Row],[nr]])=8,telefony[[#This Row],[nr]],"")</f>
        <v/>
      </c>
      <c r="V1652" s="22" t="s">
        <v>493</v>
      </c>
      <c r="W1652" s="9">
        <v>0</v>
      </c>
    </row>
    <row r="1653" spans="1:23" x14ac:dyDescent="0.3">
      <c r="A1653" s="9" t="s">
        <v>1427</v>
      </c>
      <c r="B1653" s="1">
        <v>42941</v>
      </c>
      <c r="C1653" s="2">
        <v>0.42008101851851853</v>
      </c>
      <c r="D1653" s="2">
        <v>0.4206597222222222</v>
      </c>
      <c r="E1653">
        <f>DAY(telefony[[#This Row],[data]])</f>
        <v>25</v>
      </c>
      <c r="F1653">
        <f>IF(LEN(telefony[[#This Row],[nr]])=8,1,0)</f>
        <v>0</v>
      </c>
      <c r="G1653">
        <f>IF(LEN(telefony[[#This Row],[nr]])=7,1,0)</f>
        <v>1</v>
      </c>
      <c r="H1653" s="9">
        <f>IF(LEN(telefony[[#This Row],[nr]])&gt;=10,1,0)</f>
        <v>0</v>
      </c>
      <c r="I1653" s="9" t="s">
        <v>1640</v>
      </c>
      <c r="J1653">
        <f>COUNTIF(telefony[nr],I1653)</f>
        <v>1</v>
      </c>
      <c r="M1653" t="str">
        <f>IF(LEN(telefony[[#This Row],[nr]])=7,telefony[[#This Row],[nr]],"")</f>
        <v>4824710</v>
      </c>
      <c r="N1653" t="str">
        <f>IF(LEN(telefony[[#This Row],[nr]])=8,telefony[[#This Row],[nr]],"")</f>
        <v/>
      </c>
      <c r="V1653" s="22" t="s">
        <v>1460</v>
      </c>
      <c r="W1653" s="9">
        <v>0</v>
      </c>
    </row>
    <row r="1654" spans="1:23" x14ac:dyDescent="0.3">
      <c r="A1654" s="9" t="s">
        <v>1428</v>
      </c>
      <c r="B1654" s="1">
        <v>42941</v>
      </c>
      <c r="C1654" s="2">
        <v>0.42188657407407409</v>
      </c>
      <c r="D1654" s="2">
        <v>0.43138888888888888</v>
      </c>
      <c r="E1654">
        <f>DAY(telefony[[#This Row],[data]])</f>
        <v>25</v>
      </c>
      <c r="F1654">
        <f>IF(LEN(telefony[[#This Row],[nr]])=8,1,0)</f>
        <v>0</v>
      </c>
      <c r="G1654">
        <f>IF(LEN(telefony[[#This Row],[nr]])=7,1,0)</f>
        <v>1</v>
      </c>
      <c r="H1654" s="9">
        <f>IF(LEN(telefony[[#This Row],[nr]])&gt;=10,1,0)</f>
        <v>0</v>
      </c>
      <c r="I1654" s="9" t="s">
        <v>474</v>
      </c>
      <c r="J1654">
        <f>COUNTIF(telefony[nr],I1654)</f>
        <v>1</v>
      </c>
      <c r="M1654" t="str">
        <f>IF(LEN(telefony[[#This Row],[nr]])=7,telefony[[#This Row],[nr]],"")</f>
        <v>6465122</v>
      </c>
      <c r="N1654" t="str">
        <f>IF(LEN(telefony[[#This Row],[nr]])=8,telefony[[#This Row],[nr]],"")</f>
        <v/>
      </c>
      <c r="V1654" s="22" t="s">
        <v>1674</v>
      </c>
      <c r="W1654" s="9">
        <v>0</v>
      </c>
    </row>
    <row r="1655" spans="1:23" x14ac:dyDescent="0.3">
      <c r="A1655" s="9" t="s">
        <v>1429</v>
      </c>
      <c r="B1655" s="1">
        <v>42941</v>
      </c>
      <c r="C1655" s="2">
        <v>0.42711805555555554</v>
      </c>
      <c r="D1655" s="2">
        <v>0.43450231481481483</v>
      </c>
      <c r="E1655">
        <f>DAY(telefony[[#This Row],[data]])</f>
        <v>25</v>
      </c>
      <c r="F1655">
        <f>IF(LEN(telefony[[#This Row],[nr]])=8,1,0)</f>
        <v>0</v>
      </c>
      <c r="G1655">
        <f>IF(LEN(telefony[[#This Row],[nr]])=7,1,0)</f>
        <v>1</v>
      </c>
      <c r="H1655" s="9">
        <f>IF(LEN(telefony[[#This Row],[nr]])&gt;=10,1,0)</f>
        <v>0</v>
      </c>
      <c r="I1655" s="9" t="s">
        <v>1067</v>
      </c>
      <c r="J1655">
        <f>COUNTIF(telefony[nr],I1655)</f>
        <v>1</v>
      </c>
      <c r="M1655" t="str">
        <f>IF(LEN(telefony[[#This Row],[nr]])=7,telefony[[#This Row],[nr]],"")</f>
        <v>6940373</v>
      </c>
      <c r="N1655" t="str">
        <f>IF(LEN(telefony[[#This Row],[nr]])=8,telefony[[#This Row],[nr]],"")</f>
        <v/>
      </c>
      <c r="V1655" s="22" t="s">
        <v>1259</v>
      </c>
      <c r="W1655" s="9">
        <v>0</v>
      </c>
    </row>
    <row r="1656" spans="1:23" x14ac:dyDescent="0.3">
      <c r="A1656" s="9" t="s">
        <v>52</v>
      </c>
      <c r="B1656" s="1">
        <v>42941</v>
      </c>
      <c r="C1656" s="2">
        <v>0.43004629629629632</v>
      </c>
      <c r="D1656" s="2">
        <v>0.43855324074074076</v>
      </c>
      <c r="E1656">
        <f>DAY(telefony[[#This Row],[data]])</f>
        <v>25</v>
      </c>
      <c r="F1656">
        <f>IF(LEN(telefony[[#This Row],[nr]])=8,1,0)</f>
        <v>1</v>
      </c>
      <c r="G1656">
        <f>IF(LEN(telefony[[#This Row],[nr]])=7,1,0)</f>
        <v>0</v>
      </c>
      <c r="H1656" s="9">
        <f>IF(LEN(telefony[[#This Row],[nr]])&gt;=10,1,0)</f>
        <v>0</v>
      </c>
      <c r="I1656" s="9" t="s">
        <v>1031</v>
      </c>
      <c r="J1656">
        <f>COUNTIF(telefony[nr],I1656)</f>
        <v>1</v>
      </c>
      <c r="M1656" t="str">
        <f>IF(LEN(telefony[[#This Row],[nr]])=7,telefony[[#This Row],[nr]],"")</f>
        <v/>
      </c>
      <c r="N1656" t="str">
        <f>IF(LEN(telefony[[#This Row],[nr]])=8,telefony[[#This Row],[nr]],"")</f>
        <v>81613163</v>
      </c>
      <c r="V1656" s="22" t="s">
        <v>954</v>
      </c>
      <c r="W1656" s="9">
        <v>0</v>
      </c>
    </row>
    <row r="1657" spans="1:23" x14ac:dyDescent="0.3">
      <c r="A1657" s="9" t="s">
        <v>801</v>
      </c>
      <c r="B1657" s="1">
        <v>42941</v>
      </c>
      <c r="C1657" s="2">
        <v>0.4344675925925926</v>
      </c>
      <c r="D1657" s="2">
        <v>0.44442129629629629</v>
      </c>
      <c r="E1657">
        <f>DAY(telefony[[#This Row],[data]])</f>
        <v>25</v>
      </c>
      <c r="F1657">
        <f>IF(LEN(telefony[[#This Row],[nr]])=8,1,0)</f>
        <v>0</v>
      </c>
      <c r="G1657">
        <f>IF(LEN(telefony[[#This Row],[nr]])=7,1,0)</f>
        <v>1</v>
      </c>
      <c r="H1657" s="9">
        <f>IF(LEN(telefony[[#This Row],[nr]])&gt;=10,1,0)</f>
        <v>0</v>
      </c>
      <c r="I1657" s="9" t="s">
        <v>682</v>
      </c>
      <c r="J1657">
        <f>COUNTIF(telefony[nr],I1657)</f>
        <v>1</v>
      </c>
      <c r="M1657" t="str">
        <f>IF(LEN(telefony[[#This Row],[nr]])=7,telefony[[#This Row],[nr]],"")</f>
        <v>9894998</v>
      </c>
      <c r="N1657" t="str">
        <f>IF(LEN(telefony[[#This Row],[nr]])=8,telefony[[#This Row],[nr]],"")</f>
        <v/>
      </c>
      <c r="V1657" s="22" t="s">
        <v>1297</v>
      </c>
      <c r="W1657" s="9">
        <v>0</v>
      </c>
    </row>
    <row r="1658" spans="1:23" x14ac:dyDescent="0.3">
      <c r="A1658" s="9" t="s">
        <v>358</v>
      </c>
      <c r="B1658" s="1">
        <v>42941</v>
      </c>
      <c r="C1658" s="2">
        <v>0.43884259259259262</v>
      </c>
      <c r="D1658" s="2">
        <v>0.44464120370370369</v>
      </c>
      <c r="E1658">
        <f>DAY(telefony[[#This Row],[data]])</f>
        <v>25</v>
      </c>
      <c r="F1658">
        <f>IF(LEN(telefony[[#This Row],[nr]])=8,1,0)</f>
        <v>0</v>
      </c>
      <c r="G1658">
        <f>IF(LEN(telefony[[#This Row],[nr]])=7,1,0)</f>
        <v>1</v>
      </c>
      <c r="H1658" s="9">
        <f>IF(LEN(telefony[[#This Row],[nr]])&gt;=10,1,0)</f>
        <v>0</v>
      </c>
      <c r="I1658" s="9" t="s">
        <v>1172</v>
      </c>
      <c r="J1658">
        <f>COUNTIF(telefony[nr],I1658)</f>
        <v>1</v>
      </c>
      <c r="M1658" t="str">
        <f>IF(LEN(telefony[[#This Row],[nr]])=7,telefony[[#This Row],[nr]],"")</f>
        <v>7663988</v>
      </c>
      <c r="N1658" t="str">
        <f>IF(LEN(telefony[[#This Row],[nr]])=8,telefony[[#This Row],[nr]],"")</f>
        <v/>
      </c>
      <c r="V1658" s="22" t="s">
        <v>1774</v>
      </c>
      <c r="W1658" s="9">
        <v>0</v>
      </c>
    </row>
    <row r="1659" spans="1:23" x14ac:dyDescent="0.3">
      <c r="A1659" s="9" t="s">
        <v>1430</v>
      </c>
      <c r="B1659" s="1">
        <v>42941</v>
      </c>
      <c r="C1659" s="2">
        <v>0.44231481481481483</v>
      </c>
      <c r="D1659" s="2">
        <v>0.45185185185185184</v>
      </c>
      <c r="E1659">
        <f>DAY(telefony[[#This Row],[data]])</f>
        <v>25</v>
      </c>
      <c r="F1659">
        <f>IF(LEN(telefony[[#This Row],[nr]])=8,1,0)</f>
        <v>1</v>
      </c>
      <c r="G1659">
        <f>IF(LEN(telefony[[#This Row],[nr]])=7,1,0)</f>
        <v>0</v>
      </c>
      <c r="H1659" s="9">
        <f>IF(LEN(telefony[[#This Row],[nr]])&gt;=10,1,0)</f>
        <v>0</v>
      </c>
      <c r="I1659" s="9" t="s">
        <v>1034</v>
      </c>
      <c r="J1659">
        <f>COUNTIF(telefony[nr],I1659)</f>
        <v>1</v>
      </c>
      <c r="M1659" t="str">
        <f>IF(LEN(telefony[[#This Row],[nr]])=7,telefony[[#This Row],[nr]],"")</f>
        <v/>
      </c>
      <c r="N1659" t="str">
        <f>IF(LEN(telefony[[#This Row],[nr]])=8,telefony[[#This Row],[nr]],"")</f>
        <v>29555837</v>
      </c>
      <c r="V1659" s="22" t="s">
        <v>1623</v>
      </c>
      <c r="W1659" s="9">
        <v>0</v>
      </c>
    </row>
    <row r="1660" spans="1:23" x14ac:dyDescent="0.3">
      <c r="A1660" s="9" t="s">
        <v>1431</v>
      </c>
      <c r="B1660" s="1">
        <v>42941</v>
      </c>
      <c r="C1660" s="2">
        <v>0.44594907407407408</v>
      </c>
      <c r="D1660" s="2">
        <v>0.45099537037037035</v>
      </c>
      <c r="E1660">
        <f>DAY(telefony[[#This Row],[data]])</f>
        <v>25</v>
      </c>
      <c r="F1660">
        <f>IF(LEN(telefony[[#This Row],[nr]])=8,1,0)</f>
        <v>0</v>
      </c>
      <c r="G1660">
        <f>IF(LEN(telefony[[#This Row],[nr]])=7,1,0)</f>
        <v>1</v>
      </c>
      <c r="H1660" s="9">
        <f>IF(LEN(telefony[[#This Row],[nr]])&gt;=10,1,0)</f>
        <v>0</v>
      </c>
      <c r="I1660" s="9" t="s">
        <v>1281</v>
      </c>
      <c r="J1660">
        <f>COUNTIF(telefony[nr],I1660)</f>
        <v>1</v>
      </c>
      <c r="M1660" t="str">
        <f>IF(LEN(telefony[[#This Row],[nr]])=7,telefony[[#This Row],[nr]],"")</f>
        <v>6890486</v>
      </c>
      <c r="N1660" t="str">
        <f>IF(LEN(telefony[[#This Row],[nr]])=8,telefony[[#This Row],[nr]],"")</f>
        <v/>
      </c>
      <c r="V1660" s="22" t="s">
        <v>1256</v>
      </c>
      <c r="W1660" s="9">
        <v>0</v>
      </c>
    </row>
    <row r="1661" spans="1:23" x14ac:dyDescent="0.3">
      <c r="A1661" s="9" t="s">
        <v>1432</v>
      </c>
      <c r="B1661" s="1">
        <v>42941</v>
      </c>
      <c r="C1661" s="2">
        <v>0.45004629629629628</v>
      </c>
      <c r="D1661" s="2">
        <v>0.45568287037037036</v>
      </c>
      <c r="E1661">
        <f>DAY(telefony[[#This Row],[data]])</f>
        <v>25</v>
      </c>
      <c r="F1661">
        <f>IF(LEN(telefony[[#This Row],[nr]])=8,1,0)</f>
        <v>0</v>
      </c>
      <c r="G1661">
        <f>IF(LEN(telefony[[#This Row],[nr]])=7,1,0)</f>
        <v>1</v>
      </c>
      <c r="H1661" s="9">
        <f>IF(LEN(telefony[[#This Row],[nr]])&gt;=10,1,0)</f>
        <v>0</v>
      </c>
      <c r="I1661" s="9" t="s">
        <v>1742</v>
      </c>
      <c r="J1661">
        <f>COUNTIF(telefony[nr],I1661)</f>
        <v>1</v>
      </c>
      <c r="M1661" t="str">
        <f>IF(LEN(telefony[[#This Row],[nr]])=7,telefony[[#This Row],[nr]],"")</f>
        <v>1992079</v>
      </c>
      <c r="N1661" t="str">
        <f>IF(LEN(telefony[[#This Row],[nr]])=8,telefony[[#This Row],[nr]],"")</f>
        <v/>
      </c>
      <c r="V1661" s="22" t="s">
        <v>1092</v>
      </c>
      <c r="W1661" s="9">
        <v>0</v>
      </c>
    </row>
    <row r="1662" spans="1:23" x14ac:dyDescent="0.3">
      <c r="A1662" s="9" t="s">
        <v>1433</v>
      </c>
      <c r="B1662" s="1">
        <v>42941</v>
      </c>
      <c r="C1662" s="2">
        <v>0.45217592592592593</v>
      </c>
      <c r="D1662" s="2">
        <v>0.4568402777777778</v>
      </c>
      <c r="E1662">
        <f>DAY(telefony[[#This Row],[data]])</f>
        <v>25</v>
      </c>
      <c r="F1662">
        <f>IF(LEN(telefony[[#This Row],[nr]])=8,1,0)</f>
        <v>0</v>
      </c>
      <c r="G1662">
        <f>IF(LEN(telefony[[#This Row],[nr]])=7,1,0)</f>
        <v>1</v>
      </c>
      <c r="H1662" s="9">
        <f>IF(LEN(telefony[[#This Row],[nr]])&gt;=10,1,0)</f>
        <v>0</v>
      </c>
      <c r="I1662" s="9" t="s">
        <v>1643</v>
      </c>
      <c r="J1662">
        <f>COUNTIF(telefony[nr],I1662)</f>
        <v>1</v>
      </c>
      <c r="M1662" t="str">
        <f>IF(LEN(telefony[[#This Row],[nr]])=7,telefony[[#This Row],[nr]],"")</f>
        <v>7599611</v>
      </c>
      <c r="N1662" t="str">
        <f>IF(LEN(telefony[[#This Row],[nr]])=8,telefony[[#This Row],[nr]],"")</f>
        <v/>
      </c>
      <c r="V1662" s="22" t="s">
        <v>699</v>
      </c>
      <c r="W1662" s="9">
        <v>0</v>
      </c>
    </row>
    <row r="1663" spans="1:23" x14ac:dyDescent="0.3">
      <c r="A1663" s="9" t="s">
        <v>1434</v>
      </c>
      <c r="B1663" s="1">
        <v>42941</v>
      </c>
      <c r="C1663" s="2">
        <v>0.45377314814814818</v>
      </c>
      <c r="D1663" s="2">
        <v>0.45409722222222221</v>
      </c>
      <c r="E1663">
        <f>DAY(telefony[[#This Row],[data]])</f>
        <v>25</v>
      </c>
      <c r="F1663">
        <f>IF(LEN(telefony[[#This Row],[nr]])=8,1,0)</f>
        <v>0</v>
      </c>
      <c r="G1663">
        <f>IF(LEN(telefony[[#This Row],[nr]])=7,1,0)</f>
        <v>1</v>
      </c>
      <c r="H1663" s="9">
        <f>IF(LEN(telefony[[#This Row],[nr]])&gt;=10,1,0)</f>
        <v>0</v>
      </c>
      <c r="I1663" s="9" t="s">
        <v>770</v>
      </c>
      <c r="J1663">
        <f>COUNTIF(telefony[nr],I1663)</f>
        <v>1</v>
      </c>
      <c r="M1663" t="str">
        <f>IF(LEN(telefony[[#This Row],[nr]])=7,telefony[[#This Row],[nr]],"")</f>
        <v>1418351</v>
      </c>
      <c r="N1663" t="str">
        <f>IF(LEN(telefony[[#This Row],[nr]])=8,telefony[[#This Row],[nr]],"")</f>
        <v/>
      </c>
      <c r="V1663" s="22" t="s">
        <v>504</v>
      </c>
      <c r="W1663" s="9">
        <v>0</v>
      </c>
    </row>
    <row r="1664" spans="1:23" x14ac:dyDescent="0.3">
      <c r="A1664" s="9" t="s">
        <v>1435</v>
      </c>
      <c r="B1664" s="1">
        <v>42941</v>
      </c>
      <c r="C1664" s="2">
        <v>0.45886574074074077</v>
      </c>
      <c r="D1664" s="2">
        <v>0.46630787037037036</v>
      </c>
      <c r="E1664">
        <f>DAY(telefony[[#This Row],[data]])</f>
        <v>25</v>
      </c>
      <c r="F1664">
        <f>IF(LEN(telefony[[#This Row],[nr]])=8,1,0)</f>
        <v>0</v>
      </c>
      <c r="G1664">
        <f>IF(LEN(telefony[[#This Row],[nr]])=7,1,0)</f>
        <v>1</v>
      </c>
      <c r="H1664" s="9">
        <f>IF(LEN(telefony[[#This Row],[nr]])&gt;=10,1,0)</f>
        <v>0</v>
      </c>
      <c r="I1664" s="9" t="s">
        <v>484</v>
      </c>
      <c r="J1664">
        <f>COUNTIF(telefony[nr],I1664)</f>
        <v>1</v>
      </c>
      <c r="M1664" t="str">
        <f>IF(LEN(telefony[[#This Row],[nr]])=7,telefony[[#This Row],[nr]],"")</f>
        <v>5883714</v>
      </c>
      <c r="N1664" t="str">
        <f>IF(LEN(telefony[[#This Row],[nr]])=8,telefony[[#This Row],[nr]],"")</f>
        <v/>
      </c>
      <c r="V1664" s="22" t="s">
        <v>831</v>
      </c>
      <c r="W1664" s="9">
        <v>0</v>
      </c>
    </row>
    <row r="1665" spans="1:23" x14ac:dyDescent="0.3">
      <c r="A1665" s="9" t="s">
        <v>1436</v>
      </c>
      <c r="B1665" s="1">
        <v>42941</v>
      </c>
      <c r="C1665" s="2">
        <v>0.46381944444444445</v>
      </c>
      <c r="D1665" s="2">
        <v>0.47520833333333334</v>
      </c>
      <c r="E1665">
        <f>DAY(telefony[[#This Row],[data]])</f>
        <v>25</v>
      </c>
      <c r="F1665">
        <f>IF(LEN(telefony[[#This Row],[nr]])=8,1,0)</f>
        <v>0</v>
      </c>
      <c r="G1665">
        <f>IF(LEN(telefony[[#This Row],[nr]])=7,1,0)</f>
        <v>1</v>
      </c>
      <c r="H1665" s="9">
        <f>IF(LEN(telefony[[#This Row],[nr]])&gt;=10,1,0)</f>
        <v>0</v>
      </c>
      <c r="I1665" s="9" t="s">
        <v>1014</v>
      </c>
      <c r="J1665">
        <f>COUNTIF(telefony[nr],I1665)</f>
        <v>1</v>
      </c>
      <c r="M1665" t="str">
        <f>IF(LEN(telefony[[#This Row],[nr]])=7,telefony[[#This Row],[nr]],"")</f>
        <v>1457083</v>
      </c>
      <c r="N1665" t="str">
        <f>IF(LEN(telefony[[#This Row],[nr]])=8,telefony[[#This Row],[nr]],"")</f>
        <v/>
      </c>
      <c r="V1665" s="22" t="s">
        <v>721</v>
      </c>
      <c r="W1665" s="9">
        <v>0</v>
      </c>
    </row>
    <row r="1666" spans="1:23" x14ac:dyDescent="0.3">
      <c r="A1666" s="9" t="s">
        <v>1437</v>
      </c>
      <c r="B1666" s="1">
        <v>42941</v>
      </c>
      <c r="C1666" s="2">
        <v>0.46564814814814814</v>
      </c>
      <c r="D1666" s="2">
        <v>0.47028935185185183</v>
      </c>
      <c r="E1666">
        <f>DAY(telefony[[#This Row],[data]])</f>
        <v>25</v>
      </c>
      <c r="F1666">
        <f>IF(LEN(telefony[[#This Row],[nr]])=8,1,0)</f>
        <v>0</v>
      </c>
      <c r="G1666">
        <f>IF(LEN(telefony[[#This Row],[nr]])=7,1,0)</f>
        <v>1</v>
      </c>
      <c r="H1666" s="9">
        <f>IF(LEN(telefony[[#This Row],[nr]])&gt;=10,1,0)</f>
        <v>0</v>
      </c>
      <c r="I1666" s="9" t="s">
        <v>1208</v>
      </c>
      <c r="J1666">
        <f>COUNTIF(telefony[nr],I1666)</f>
        <v>1</v>
      </c>
      <c r="M1666" t="str">
        <f>IF(LEN(telefony[[#This Row],[nr]])=7,telefony[[#This Row],[nr]],"")</f>
        <v>9948096</v>
      </c>
      <c r="N1666" t="str">
        <f>IF(LEN(telefony[[#This Row],[nr]])=8,telefony[[#This Row],[nr]],"")</f>
        <v/>
      </c>
      <c r="V1666" s="22" t="s">
        <v>1321</v>
      </c>
      <c r="W1666" s="9">
        <v>0</v>
      </c>
    </row>
    <row r="1667" spans="1:23" x14ac:dyDescent="0.3">
      <c r="A1667" s="9" t="s">
        <v>1438</v>
      </c>
      <c r="B1667" s="1">
        <v>42941</v>
      </c>
      <c r="C1667" s="2">
        <v>0.47077546296296297</v>
      </c>
      <c r="D1667" s="2">
        <v>0.47538194444444443</v>
      </c>
      <c r="E1667">
        <f>DAY(telefony[[#This Row],[data]])</f>
        <v>25</v>
      </c>
      <c r="F1667">
        <f>IF(LEN(telefony[[#This Row],[nr]])=8,1,0)</f>
        <v>0</v>
      </c>
      <c r="G1667">
        <f>IF(LEN(telefony[[#This Row],[nr]])=7,1,0)</f>
        <v>1</v>
      </c>
      <c r="H1667" s="9">
        <f>IF(LEN(telefony[[#This Row],[nr]])&gt;=10,1,0)</f>
        <v>0</v>
      </c>
      <c r="I1667" s="9" t="s">
        <v>1220</v>
      </c>
      <c r="J1667">
        <f>COUNTIF(telefony[nr],I1667)</f>
        <v>1</v>
      </c>
      <c r="M1667" t="str">
        <f>IF(LEN(telefony[[#This Row],[nr]])=7,telefony[[#This Row],[nr]],"")</f>
        <v>2567031</v>
      </c>
      <c r="N1667" t="str">
        <f>IF(LEN(telefony[[#This Row],[nr]])=8,telefony[[#This Row],[nr]],"")</f>
        <v/>
      </c>
      <c r="V1667" s="22" t="s">
        <v>1795</v>
      </c>
      <c r="W1667" s="9">
        <v>0</v>
      </c>
    </row>
    <row r="1668" spans="1:23" x14ac:dyDescent="0.3">
      <c r="A1668" s="9" t="s">
        <v>1439</v>
      </c>
      <c r="B1668" s="1">
        <v>42941</v>
      </c>
      <c r="C1668" s="2">
        <v>0.4729976851851852</v>
      </c>
      <c r="D1668" s="2">
        <v>0.47553240740740743</v>
      </c>
      <c r="E1668">
        <f>DAY(telefony[[#This Row],[data]])</f>
        <v>25</v>
      </c>
      <c r="F1668">
        <f>IF(LEN(telefony[[#This Row],[nr]])=8,1,0)</f>
        <v>0</v>
      </c>
      <c r="G1668">
        <f>IF(LEN(telefony[[#This Row],[nr]])=7,1,0)</f>
        <v>1</v>
      </c>
      <c r="H1668" s="9">
        <f>IF(LEN(telefony[[#This Row],[nr]])&gt;=10,1,0)</f>
        <v>0</v>
      </c>
      <c r="I1668" s="9" t="s">
        <v>1825</v>
      </c>
      <c r="J1668">
        <f>COUNTIF(telefony[nr],I1668)</f>
        <v>1</v>
      </c>
      <c r="M1668" t="str">
        <f>IF(LEN(telefony[[#This Row],[nr]])=7,telefony[[#This Row],[nr]],"")</f>
        <v>5952625</v>
      </c>
      <c r="N1668" t="str">
        <f>IF(LEN(telefony[[#This Row],[nr]])=8,telefony[[#This Row],[nr]],"")</f>
        <v/>
      </c>
      <c r="V1668" s="22" t="s">
        <v>1380</v>
      </c>
      <c r="W1668" s="9">
        <v>0</v>
      </c>
    </row>
    <row r="1669" spans="1:23" x14ac:dyDescent="0.3">
      <c r="A1669" s="9" t="s">
        <v>1440</v>
      </c>
      <c r="B1669" s="1">
        <v>42941</v>
      </c>
      <c r="C1669" s="2">
        <v>0.47385416666666669</v>
      </c>
      <c r="D1669" s="2">
        <v>0.47505787037037039</v>
      </c>
      <c r="E1669">
        <f>DAY(telefony[[#This Row],[data]])</f>
        <v>25</v>
      </c>
      <c r="F1669">
        <f>IF(LEN(telefony[[#This Row],[nr]])=8,1,0)</f>
        <v>0</v>
      </c>
      <c r="G1669">
        <f>IF(LEN(telefony[[#This Row],[nr]])=7,1,0)</f>
        <v>1</v>
      </c>
      <c r="H1669" s="9">
        <f>IF(LEN(telefony[[#This Row],[nr]])&gt;=10,1,0)</f>
        <v>0</v>
      </c>
      <c r="I1669" s="9" t="s">
        <v>1175</v>
      </c>
      <c r="J1669">
        <f>COUNTIF(telefony[nr],I1669)</f>
        <v>1</v>
      </c>
      <c r="M1669" t="str">
        <f>IF(LEN(telefony[[#This Row],[nr]])=7,telefony[[#This Row],[nr]],"")</f>
        <v>8284495</v>
      </c>
      <c r="N1669" t="str">
        <f>IF(LEN(telefony[[#This Row],[nr]])=8,telefony[[#This Row],[nr]],"")</f>
        <v/>
      </c>
      <c r="V1669" s="22" t="s">
        <v>726</v>
      </c>
      <c r="W1669" s="9">
        <v>0</v>
      </c>
    </row>
    <row r="1670" spans="1:23" x14ac:dyDescent="0.3">
      <c r="A1670" s="9" t="s">
        <v>1441</v>
      </c>
      <c r="B1670" s="1">
        <v>42941</v>
      </c>
      <c r="C1670" s="2">
        <v>0.47591435185185182</v>
      </c>
      <c r="D1670" s="2">
        <v>0.47734953703703703</v>
      </c>
      <c r="E1670">
        <f>DAY(telefony[[#This Row],[data]])</f>
        <v>25</v>
      </c>
      <c r="F1670">
        <f>IF(LEN(telefony[[#This Row],[nr]])=8,1,0)</f>
        <v>0</v>
      </c>
      <c r="G1670">
        <f>IF(LEN(telefony[[#This Row],[nr]])=7,1,0)</f>
        <v>1</v>
      </c>
      <c r="H1670" s="9">
        <f>IF(LEN(telefony[[#This Row],[nr]])&gt;=10,1,0)</f>
        <v>0</v>
      </c>
      <c r="I1670" s="9" t="s">
        <v>1346</v>
      </c>
      <c r="J1670">
        <f>COUNTIF(telefony[nr],I1670)</f>
        <v>1</v>
      </c>
      <c r="M1670" t="str">
        <f>IF(LEN(telefony[[#This Row],[nr]])=7,telefony[[#This Row],[nr]],"")</f>
        <v>5354141</v>
      </c>
      <c r="N1670" t="str">
        <f>IF(LEN(telefony[[#This Row],[nr]])=8,telefony[[#This Row],[nr]],"")</f>
        <v/>
      </c>
      <c r="V1670" s="22" t="s">
        <v>776</v>
      </c>
      <c r="W1670" s="9">
        <v>0</v>
      </c>
    </row>
    <row r="1671" spans="1:23" x14ac:dyDescent="0.3">
      <c r="A1671" s="9" t="s">
        <v>1442</v>
      </c>
      <c r="B1671" s="1">
        <v>42941</v>
      </c>
      <c r="C1671" s="2">
        <v>0.4770138888888889</v>
      </c>
      <c r="D1671" s="2">
        <v>0.48685185185185187</v>
      </c>
      <c r="E1671">
        <f>DAY(telefony[[#This Row],[data]])</f>
        <v>25</v>
      </c>
      <c r="F1671">
        <f>IF(LEN(telefony[[#This Row],[nr]])=8,1,0)</f>
        <v>0</v>
      </c>
      <c r="G1671">
        <f>IF(LEN(telefony[[#This Row],[nr]])=7,1,0)</f>
        <v>1</v>
      </c>
      <c r="H1671" s="9">
        <f>IF(LEN(telefony[[#This Row],[nr]])&gt;=10,1,0)</f>
        <v>0</v>
      </c>
      <c r="I1671" s="9" t="s">
        <v>92</v>
      </c>
      <c r="J1671">
        <f>COUNTIF(telefony[nr],I1671)</f>
        <v>1</v>
      </c>
      <c r="M1671" t="str">
        <f>IF(LEN(telefony[[#This Row],[nr]])=7,telefony[[#This Row],[nr]],"")</f>
        <v>5713477</v>
      </c>
      <c r="N1671" t="str">
        <f>IF(LEN(telefony[[#This Row],[nr]])=8,telefony[[#This Row],[nr]],"")</f>
        <v/>
      </c>
      <c r="V1671" s="22" t="s">
        <v>621</v>
      </c>
      <c r="W1671" s="9">
        <v>0</v>
      </c>
    </row>
    <row r="1672" spans="1:23" x14ac:dyDescent="0.3">
      <c r="A1672" s="9" t="s">
        <v>1443</v>
      </c>
      <c r="B1672" s="1">
        <v>42941</v>
      </c>
      <c r="C1672" s="2">
        <v>0.47781249999999997</v>
      </c>
      <c r="D1672" s="2">
        <v>0.48425925925925928</v>
      </c>
      <c r="E1672">
        <f>DAY(telefony[[#This Row],[data]])</f>
        <v>25</v>
      </c>
      <c r="F1672">
        <f>IF(LEN(telefony[[#This Row],[nr]])=8,1,0)</f>
        <v>0</v>
      </c>
      <c r="G1672">
        <f>IF(LEN(telefony[[#This Row],[nr]])=7,1,0)</f>
        <v>1</v>
      </c>
      <c r="H1672" s="9">
        <f>IF(LEN(telefony[[#This Row],[nr]])&gt;=10,1,0)</f>
        <v>0</v>
      </c>
      <c r="I1672" s="9" t="s">
        <v>646</v>
      </c>
      <c r="J1672">
        <f>COUNTIF(telefony[nr],I1672)</f>
        <v>1</v>
      </c>
      <c r="M1672" t="str">
        <f>IF(LEN(telefony[[#This Row],[nr]])=7,telefony[[#This Row],[nr]],"")</f>
        <v>6865322</v>
      </c>
      <c r="N1672" t="str">
        <f>IF(LEN(telefony[[#This Row],[nr]])=8,telefony[[#This Row],[nr]],"")</f>
        <v/>
      </c>
      <c r="V1672" s="22" t="s">
        <v>336</v>
      </c>
      <c r="W1672" s="9">
        <v>0</v>
      </c>
    </row>
    <row r="1673" spans="1:23" x14ac:dyDescent="0.3">
      <c r="A1673" s="9" t="s">
        <v>1444</v>
      </c>
      <c r="B1673" s="1">
        <v>42941</v>
      </c>
      <c r="C1673" s="2">
        <v>0.47957175925925927</v>
      </c>
      <c r="D1673" s="2">
        <v>0.48254629629629631</v>
      </c>
      <c r="E1673">
        <f>DAY(telefony[[#This Row],[data]])</f>
        <v>25</v>
      </c>
      <c r="F1673">
        <f>IF(LEN(telefony[[#This Row],[nr]])=8,1,0)</f>
        <v>0</v>
      </c>
      <c r="G1673">
        <f>IF(LEN(telefony[[#This Row],[nr]])=7,1,0)</f>
        <v>0</v>
      </c>
      <c r="H1673" s="9">
        <f>IF(LEN(telefony[[#This Row],[nr]])&gt;=10,1,0)</f>
        <v>1</v>
      </c>
      <c r="I1673" s="9" t="s">
        <v>762</v>
      </c>
      <c r="J1673">
        <f>COUNTIF(telefony[nr],I1673)</f>
        <v>1</v>
      </c>
      <c r="M1673" t="str">
        <f>IF(LEN(telefony[[#This Row],[nr]])=7,telefony[[#This Row],[nr]],"")</f>
        <v/>
      </c>
      <c r="N1673" t="str">
        <f>IF(LEN(telefony[[#This Row],[nr]])=8,telefony[[#This Row],[nr]],"")</f>
        <v/>
      </c>
      <c r="V1673" s="22" t="s">
        <v>1080</v>
      </c>
      <c r="W1673" s="9">
        <v>0</v>
      </c>
    </row>
    <row r="1674" spans="1:23" x14ac:dyDescent="0.3">
      <c r="A1674" s="9" t="s">
        <v>1445</v>
      </c>
      <c r="B1674" s="1">
        <v>42941</v>
      </c>
      <c r="C1674" s="2">
        <v>0.48457175925925927</v>
      </c>
      <c r="D1674" s="2">
        <v>0.48851851851851852</v>
      </c>
      <c r="E1674">
        <f>DAY(telefony[[#This Row],[data]])</f>
        <v>25</v>
      </c>
      <c r="F1674">
        <f>IF(LEN(telefony[[#This Row],[nr]])=8,1,0)</f>
        <v>1</v>
      </c>
      <c r="G1674">
        <f>IF(LEN(telefony[[#This Row],[nr]])=7,1,0)</f>
        <v>0</v>
      </c>
      <c r="H1674" s="9">
        <f>IF(LEN(telefony[[#This Row],[nr]])&gt;=10,1,0)</f>
        <v>0</v>
      </c>
      <c r="I1674" s="9" t="s">
        <v>420</v>
      </c>
      <c r="J1674">
        <f>COUNTIF(telefony[nr],I1674)</f>
        <v>1</v>
      </c>
      <c r="M1674" t="str">
        <f>IF(LEN(telefony[[#This Row],[nr]])=7,telefony[[#This Row],[nr]],"")</f>
        <v/>
      </c>
      <c r="N1674" t="str">
        <f>IF(LEN(telefony[[#This Row],[nr]])=8,telefony[[#This Row],[nr]],"")</f>
        <v>49920930</v>
      </c>
      <c r="V1674" s="22" t="s">
        <v>1166</v>
      </c>
      <c r="W1674" s="9">
        <v>0</v>
      </c>
    </row>
    <row r="1675" spans="1:23" x14ac:dyDescent="0.3">
      <c r="A1675" s="9" t="s">
        <v>1329</v>
      </c>
      <c r="B1675" s="1">
        <v>42941</v>
      </c>
      <c r="C1675" s="2">
        <v>0.48563657407407407</v>
      </c>
      <c r="D1675" s="2">
        <v>0.49687500000000001</v>
      </c>
      <c r="E1675">
        <f>DAY(telefony[[#This Row],[data]])</f>
        <v>25</v>
      </c>
      <c r="F1675">
        <f>IF(LEN(telefony[[#This Row],[nr]])=8,1,0)</f>
        <v>0</v>
      </c>
      <c r="G1675">
        <f>IF(LEN(telefony[[#This Row],[nr]])=7,1,0)</f>
        <v>1</v>
      </c>
      <c r="H1675" s="9">
        <f>IF(LEN(telefony[[#This Row],[nr]])&gt;=10,1,0)</f>
        <v>0</v>
      </c>
      <c r="I1675" s="9" t="s">
        <v>825</v>
      </c>
      <c r="J1675">
        <f>COUNTIF(telefony[nr],I1675)</f>
        <v>1</v>
      </c>
      <c r="M1675" t="str">
        <f>IF(LEN(telefony[[#This Row],[nr]])=7,telefony[[#This Row],[nr]],"")</f>
        <v>3624713</v>
      </c>
      <c r="N1675" t="str">
        <f>IF(LEN(telefony[[#This Row],[nr]])=8,telefony[[#This Row],[nr]],"")</f>
        <v/>
      </c>
      <c r="V1675" s="22" t="s">
        <v>329</v>
      </c>
      <c r="W1675" s="9">
        <v>0</v>
      </c>
    </row>
    <row r="1676" spans="1:23" x14ac:dyDescent="0.3">
      <c r="A1676" s="9" t="s">
        <v>953</v>
      </c>
      <c r="B1676" s="1">
        <v>42941</v>
      </c>
      <c r="C1676" s="2">
        <v>0.48615740740740743</v>
      </c>
      <c r="D1676" s="2">
        <v>0.49478009259259259</v>
      </c>
      <c r="E1676">
        <f>DAY(telefony[[#This Row],[data]])</f>
        <v>25</v>
      </c>
      <c r="F1676">
        <f>IF(LEN(telefony[[#This Row],[nr]])=8,1,0)</f>
        <v>1</v>
      </c>
      <c r="G1676">
        <f>IF(LEN(telefony[[#This Row],[nr]])=7,1,0)</f>
        <v>0</v>
      </c>
      <c r="H1676" s="9">
        <f>IF(LEN(telefony[[#This Row],[nr]])&gt;=10,1,0)</f>
        <v>0</v>
      </c>
      <c r="I1676" s="9" t="s">
        <v>1468</v>
      </c>
      <c r="J1676">
        <f>COUNTIF(telefony[nr],I1676)</f>
        <v>1</v>
      </c>
      <c r="M1676" t="str">
        <f>IF(LEN(telefony[[#This Row],[nr]])=7,telefony[[#This Row],[nr]],"")</f>
        <v/>
      </c>
      <c r="N1676" t="str">
        <f>IF(LEN(telefony[[#This Row],[nr]])=8,telefony[[#This Row],[nr]],"")</f>
        <v>39848401</v>
      </c>
      <c r="V1676" s="22" t="s">
        <v>180</v>
      </c>
      <c r="W1676" s="9">
        <v>0</v>
      </c>
    </row>
    <row r="1677" spans="1:23" x14ac:dyDescent="0.3">
      <c r="A1677" s="9" t="s">
        <v>423</v>
      </c>
      <c r="B1677" s="1">
        <v>42941</v>
      </c>
      <c r="C1677" s="2">
        <v>0.48975694444444445</v>
      </c>
      <c r="D1677" s="2">
        <v>0.49530092592592595</v>
      </c>
      <c r="E1677">
        <f>DAY(telefony[[#This Row],[data]])</f>
        <v>25</v>
      </c>
      <c r="F1677">
        <f>IF(LEN(telefony[[#This Row],[nr]])=8,1,0)</f>
        <v>0</v>
      </c>
      <c r="G1677">
        <f>IF(LEN(telefony[[#This Row],[nr]])=7,1,0)</f>
        <v>1</v>
      </c>
      <c r="H1677" s="9">
        <f>IF(LEN(telefony[[#This Row],[nr]])&gt;=10,1,0)</f>
        <v>0</v>
      </c>
      <c r="I1677" s="9" t="s">
        <v>167</v>
      </c>
      <c r="J1677">
        <f>COUNTIF(telefony[nr],I1677)</f>
        <v>1</v>
      </c>
      <c r="M1677" t="str">
        <f>IF(LEN(telefony[[#This Row],[nr]])=7,telefony[[#This Row],[nr]],"")</f>
        <v>4131448</v>
      </c>
      <c r="N1677" t="str">
        <f>IF(LEN(telefony[[#This Row],[nr]])=8,telefony[[#This Row],[nr]],"")</f>
        <v/>
      </c>
      <c r="V1677" s="22" t="s">
        <v>1394</v>
      </c>
      <c r="W1677" s="9">
        <v>0</v>
      </c>
    </row>
    <row r="1678" spans="1:23" x14ac:dyDescent="0.3">
      <c r="A1678" s="9" t="s">
        <v>1446</v>
      </c>
      <c r="B1678" s="1">
        <v>42941</v>
      </c>
      <c r="C1678" s="2">
        <v>0.49523148148148149</v>
      </c>
      <c r="D1678" s="2">
        <v>0.49962962962962965</v>
      </c>
      <c r="E1678">
        <f>DAY(telefony[[#This Row],[data]])</f>
        <v>25</v>
      </c>
      <c r="F1678">
        <f>IF(LEN(telefony[[#This Row],[nr]])=8,1,0)</f>
        <v>0</v>
      </c>
      <c r="G1678">
        <f>IF(LEN(telefony[[#This Row],[nr]])=7,1,0)</f>
        <v>1</v>
      </c>
      <c r="H1678" s="9">
        <f>IF(LEN(telefony[[#This Row],[nr]])&gt;=10,1,0)</f>
        <v>0</v>
      </c>
      <c r="I1678" s="9" t="s">
        <v>1651</v>
      </c>
      <c r="J1678">
        <f>COUNTIF(telefony[nr],I1678)</f>
        <v>1</v>
      </c>
      <c r="M1678" t="str">
        <f>IF(LEN(telefony[[#This Row],[nr]])=7,telefony[[#This Row],[nr]],"")</f>
        <v>2239958</v>
      </c>
      <c r="N1678" t="str">
        <f>IF(LEN(telefony[[#This Row],[nr]])=8,telefony[[#This Row],[nr]],"")</f>
        <v/>
      </c>
      <c r="V1678" s="22" t="s">
        <v>1673</v>
      </c>
      <c r="W1678" s="9">
        <v>0</v>
      </c>
    </row>
    <row r="1679" spans="1:23" x14ac:dyDescent="0.3">
      <c r="A1679" s="9" t="s">
        <v>1447</v>
      </c>
      <c r="B1679" s="1">
        <v>42941</v>
      </c>
      <c r="C1679" s="2">
        <v>0.49556712962962962</v>
      </c>
      <c r="D1679" s="2">
        <v>0.49927083333333333</v>
      </c>
      <c r="E1679">
        <f>DAY(telefony[[#This Row],[data]])</f>
        <v>25</v>
      </c>
      <c r="F1679">
        <f>IF(LEN(telefony[[#This Row],[nr]])=8,1,0)</f>
        <v>0</v>
      </c>
      <c r="G1679">
        <f>IF(LEN(telefony[[#This Row],[nr]])=7,1,0)</f>
        <v>1</v>
      </c>
      <c r="H1679" s="9">
        <f>IF(LEN(telefony[[#This Row],[nr]])&gt;=10,1,0)</f>
        <v>0</v>
      </c>
      <c r="I1679" s="9" t="s">
        <v>493</v>
      </c>
      <c r="J1679">
        <f>COUNTIF(telefony[nr],I1679)</f>
        <v>1</v>
      </c>
      <c r="M1679" t="str">
        <f>IF(LEN(telefony[[#This Row],[nr]])=7,telefony[[#This Row],[nr]],"")</f>
        <v>3680149</v>
      </c>
      <c r="N1679" t="str">
        <f>IF(LEN(telefony[[#This Row],[nr]])=8,telefony[[#This Row],[nr]],"")</f>
        <v/>
      </c>
      <c r="V1679" s="22" t="s">
        <v>768</v>
      </c>
      <c r="W1679" s="9">
        <v>0</v>
      </c>
    </row>
    <row r="1680" spans="1:23" x14ac:dyDescent="0.3">
      <c r="A1680" s="9" t="s">
        <v>1448</v>
      </c>
      <c r="B1680" s="1">
        <v>42941</v>
      </c>
      <c r="C1680" s="2">
        <v>0.49739583333333331</v>
      </c>
      <c r="D1680" s="2">
        <v>0.49787037037037035</v>
      </c>
      <c r="E1680">
        <f>DAY(telefony[[#This Row],[data]])</f>
        <v>25</v>
      </c>
      <c r="F1680">
        <f>IF(LEN(telefony[[#This Row],[nr]])=8,1,0)</f>
        <v>0</v>
      </c>
      <c r="G1680">
        <f>IF(LEN(telefony[[#This Row],[nr]])=7,1,0)</f>
        <v>1</v>
      </c>
      <c r="H1680" s="9">
        <f>IF(LEN(telefony[[#This Row],[nr]])&gt;=10,1,0)</f>
        <v>0</v>
      </c>
      <c r="I1680" s="9" t="s">
        <v>1460</v>
      </c>
      <c r="J1680">
        <f>COUNTIF(telefony[nr],I1680)</f>
        <v>1</v>
      </c>
      <c r="M1680" t="str">
        <f>IF(LEN(telefony[[#This Row],[nr]])=7,telefony[[#This Row],[nr]],"")</f>
        <v>3654212</v>
      </c>
      <c r="N1680" t="str">
        <f>IF(LEN(telefony[[#This Row],[nr]])=8,telefony[[#This Row],[nr]],"")</f>
        <v/>
      </c>
      <c r="V1680" s="22" t="s">
        <v>1634</v>
      </c>
      <c r="W1680" s="9">
        <v>0</v>
      </c>
    </row>
    <row r="1681" spans="1:23" x14ac:dyDescent="0.3">
      <c r="A1681" s="9" t="s">
        <v>1449</v>
      </c>
      <c r="B1681" s="1">
        <v>42941</v>
      </c>
      <c r="C1681" s="2">
        <v>0.49796296296296294</v>
      </c>
      <c r="D1681" s="2">
        <v>0.5053009259259259</v>
      </c>
      <c r="E1681">
        <f>DAY(telefony[[#This Row],[data]])</f>
        <v>25</v>
      </c>
      <c r="F1681">
        <f>IF(LEN(telefony[[#This Row],[nr]])=8,1,0)</f>
        <v>0</v>
      </c>
      <c r="G1681">
        <f>IF(LEN(telefony[[#This Row],[nr]])=7,1,0)</f>
        <v>1</v>
      </c>
      <c r="H1681" s="9">
        <f>IF(LEN(telefony[[#This Row],[nr]])&gt;=10,1,0)</f>
        <v>0</v>
      </c>
      <c r="I1681" s="9" t="s">
        <v>1674</v>
      </c>
      <c r="J1681">
        <f>COUNTIF(telefony[nr],I1681)</f>
        <v>1</v>
      </c>
      <c r="M1681" t="str">
        <f>IF(LEN(telefony[[#This Row],[nr]])=7,telefony[[#This Row],[nr]],"")</f>
        <v>3192053</v>
      </c>
      <c r="N1681" t="str">
        <f>IF(LEN(telefony[[#This Row],[nr]])=8,telefony[[#This Row],[nr]],"")</f>
        <v/>
      </c>
      <c r="V1681" s="22" t="s">
        <v>625</v>
      </c>
      <c r="W1681" s="9">
        <v>0</v>
      </c>
    </row>
    <row r="1682" spans="1:23" x14ac:dyDescent="0.3">
      <c r="A1682" s="9" t="s">
        <v>1450</v>
      </c>
      <c r="B1682" s="1">
        <v>42941</v>
      </c>
      <c r="C1682" s="2">
        <v>0.50027777777777782</v>
      </c>
      <c r="D1682" s="2">
        <v>0.50983796296296291</v>
      </c>
      <c r="E1682">
        <f>DAY(telefony[[#This Row],[data]])</f>
        <v>25</v>
      </c>
      <c r="F1682">
        <f>IF(LEN(telefony[[#This Row],[nr]])=8,1,0)</f>
        <v>0</v>
      </c>
      <c r="G1682">
        <f>IF(LEN(telefony[[#This Row],[nr]])=7,1,0)</f>
        <v>1</v>
      </c>
      <c r="H1682" s="9">
        <f>IF(LEN(telefony[[#This Row],[nr]])&gt;=10,1,0)</f>
        <v>0</v>
      </c>
      <c r="I1682" s="9" t="s">
        <v>1259</v>
      </c>
      <c r="J1682">
        <f>COUNTIF(telefony[nr],I1682)</f>
        <v>1</v>
      </c>
      <c r="M1682" t="str">
        <f>IF(LEN(telefony[[#This Row],[nr]])=7,telefony[[#This Row],[nr]],"")</f>
        <v>2355456</v>
      </c>
      <c r="N1682" t="str">
        <f>IF(LEN(telefony[[#This Row],[nr]])=8,telefony[[#This Row],[nr]],"")</f>
        <v/>
      </c>
      <c r="V1682" s="22" t="s">
        <v>1782</v>
      </c>
      <c r="W1682" s="9">
        <v>0</v>
      </c>
    </row>
    <row r="1683" spans="1:23" x14ac:dyDescent="0.3">
      <c r="A1683" s="9" t="s">
        <v>1451</v>
      </c>
      <c r="B1683" s="1">
        <v>42941</v>
      </c>
      <c r="C1683" s="2">
        <v>0.50436342592592598</v>
      </c>
      <c r="D1683" s="2">
        <v>0.51339120370370372</v>
      </c>
      <c r="E1683">
        <f>DAY(telefony[[#This Row],[data]])</f>
        <v>25</v>
      </c>
      <c r="F1683">
        <f>IF(LEN(telefony[[#This Row],[nr]])=8,1,0)</f>
        <v>1</v>
      </c>
      <c r="G1683">
        <f>IF(LEN(telefony[[#This Row],[nr]])=7,1,0)</f>
        <v>0</v>
      </c>
      <c r="H1683" s="9">
        <f>IF(LEN(telefony[[#This Row],[nr]])&gt;=10,1,0)</f>
        <v>0</v>
      </c>
      <c r="I1683" s="9" t="s">
        <v>1297</v>
      </c>
      <c r="J1683">
        <f>COUNTIF(telefony[nr],I1683)</f>
        <v>1</v>
      </c>
      <c r="M1683" t="str">
        <f>IF(LEN(telefony[[#This Row],[nr]])=7,telefony[[#This Row],[nr]],"")</f>
        <v/>
      </c>
      <c r="N1683" t="str">
        <f>IF(LEN(telefony[[#This Row],[nr]])=8,telefony[[#This Row],[nr]],"")</f>
        <v>64932677</v>
      </c>
      <c r="V1683" s="22" t="s">
        <v>710</v>
      </c>
      <c r="W1683" s="9">
        <v>0</v>
      </c>
    </row>
    <row r="1684" spans="1:23" x14ac:dyDescent="0.3">
      <c r="A1684" s="9" t="s">
        <v>1452</v>
      </c>
      <c r="B1684" s="1">
        <v>42941</v>
      </c>
      <c r="C1684" s="2">
        <v>0.50545138888888885</v>
      </c>
      <c r="D1684" s="2">
        <v>0.50761574074074078</v>
      </c>
      <c r="E1684">
        <f>DAY(telefony[[#This Row],[data]])</f>
        <v>25</v>
      </c>
      <c r="F1684">
        <f>IF(LEN(telefony[[#This Row],[nr]])=8,1,0)</f>
        <v>0</v>
      </c>
      <c r="G1684">
        <f>IF(LEN(telefony[[#This Row],[nr]])=7,1,0)</f>
        <v>1</v>
      </c>
      <c r="H1684" s="9">
        <f>IF(LEN(telefony[[#This Row],[nr]])&gt;=10,1,0)</f>
        <v>0</v>
      </c>
      <c r="I1684" s="9" t="s">
        <v>1774</v>
      </c>
      <c r="J1684">
        <f>COUNTIF(telefony[nr],I1684)</f>
        <v>1</v>
      </c>
      <c r="M1684" t="str">
        <f>IF(LEN(telefony[[#This Row],[nr]])=7,telefony[[#This Row],[nr]],"")</f>
        <v>9419117</v>
      </c>
      <c r="N1684" t="str">
        <f>IF(LEN(telefony[[#This Row],[nr]])=8,telefony[[#This Row],[nr]],"")</f>
        <v/>
      </c>
      <c r="V1684" s="22" t="s">
        <v>302</v>
      </c>
      <c r="W1684" s="9">
        <v>0</v>
      </c>
    </row>
    <row r="1685" spans="1:23" x14ac:dyDescent="0.3">
      <c r="A1685" s="9" t="s">
        <v>1453</v>
      </c>
      <c r="B1685" s="1">
        <v>42941</v>
      </c>
      <c r="C1685" s="2">
        <v>0.51025462962962964</v>
      </c>
      <c r="D1685" s="2">
        <v>0.52134259259259264</v>
      </c>
      <c r="E1685">
        <f>DAY(telefony[[#This Row],[data]])</f>
        <v>25</v>
      </c>
      <c r="F1685">
        <f>IF(LEN(telefony[[#This Row],[nr]])=8,1,0)</f>
        <v>0</v>
      </c>
      <c r="G1685">
        <f>IF(LEN(telefony[[#This Row],[nr]])=7,1,0)</f>
        <v>1</v>
      </c>
      <c r="H1685" s="9">
        <f>IF(LEN(telefony[[#This Row],[nr]])&gt;=10,1,0)</f>
        <v>0</v>
      </c>
      <c r="I1685" s="9" t="s">
        <v>1623</v>
      </c>
      <c r="J1685">
        <f>COUNTIF(telefony[nr],I1685)</f>
        <v>1</v>
      </c>
      <c r="M1685" t="str">
        <f>IF(LEN(telefony[[#This Row],[nr]])=7,telefony[[#This Row],[nr]],"")</f>
        <v>2509631</v>
      </c>
      <c r="N1685" t="str">
        <f>IF(LEN(telefony[[#This Row],[nr]])=8,telefony[[#This Row],[nr]],"")</f>
        <v/>
      </c>
      <c r="V1685" s="22" t="s">
        <v>1751</v>
      </c>
      <c r="W1685" s="9">
        <v>0</v>
      </c>
    </row>
    <row r="1686" spans="1:23" x14ac:dyDescent="0.3">
      <c r="A1686" s="9" t="s">
        <v>1454</v>
      </c>
      <c r="B1686" s="1">
        <v>42941</v>
      </c>
      <c r="C1686" s="2">
        <v>0.51373842592592589</v>
      </c>
      <c r="D1686" s="2">
        <v>0.52304398148148146</v>
      </c>
      <c r="E1686">
        <f>DAY(telefony[[#This Row],[data]])</f>
        <v>25</v>
      </c>
      <c r="F1686">
        <f>IF(LEN(telefony[[#This Row],[nr]])=8,1,0)</f>
        <v>0</v>
      </c>
      <c r="G1686">
        <f>IF(LEN(telefony[[#This Row],[nr]])=7,1,0)</f>
        <v>1</v>
      </c>
      <c r="H1686" s="9">
        <f>IF(LEN(telefony[[#This Row],[nr]])&gt;=10,1,0)</f>
        <v>0</v>
      </c>
      <c r="I1686" s="9" t="s">
        <v>1256</v>
      </c>
      <c r="J1686">
        <f>COUNTIF(telefony[nr],I1686)</f>
        <v>1</v>
      </c>
      <c r="M1686" t="str">
        <f>IF(LEN(telefony[[#This Row],[nr]])=7,telefony[[#This Row],[nr]],"")</f>
        <v>4505950</v>
      </c>
      <c r="N1686" t="str">
        <f>IF(LEN(telefony[[#This Row],[nr]])=8,telefony[[#This Row],[nr]],"")</f>
        <v/>
      </c>
      <c r="V1686" s="22" t="s">
        <v>101</v>
      </c>
      <c r="W1686" s="9">
        <v>0</v>
      </c>
    </row>
    <row r="1687" spans="1:23" x14ac:dyDescent="0.3">
      <c r="A1687" s="9" t="s">
        <v>1455</v>
      </c>
      <c r="B1687" s="1">
        <v>42941</v>
      </c>
      <c r="C1687" s="2">
        <v>0.51447916666666671</v>
      </c>
      <c r="D1687" s="2">
        <v>0.51800925925925922</v>
      </c>
      <c r="E1687">
        <f>DAY(telefony[[#This Row],[data]])</f>
        <v>25</v>
      </c>
      <c r="F1687">
        <f>IF(LEN(telefony[[#This Row],[nr]])=8,1,0)</f>
        <v>1</v>
      </c>
      <c r="G1687">
        <f>IF(LEN(telefony[[#This Row],[nr]])=7,1,0)</f>
        <v>0</v>
      </c>
      <c r="H1687" s="9">
        <f>IF(LEN(telefony[[#This Row],[nr]])&gt;=10,1,0)</f>
        <v>0</v>
      </c>
      <c r="I1687" s="9" t="s">
        <v>1092</v>
      </c>
      <c r="J1687">
        <f>COUNTIF(telefony[nr],I1687)</f>
        <v>1</v>
      </c>
      <c r="M1687" t="str">
        <f>IF(LEN(telefony[[#This Row],[nr]])=7,telefony[[#This Row],[nr]],"")</f>
        <v/>
      </c>
      <c r="N1687" t="str">
        <f>IF(LEN(telefony[[#This Row],[nr]])=8,telefony[[#This Row],[nr]],"")</f>
        <v>39663331</v>
      </c>
      <c r="V1687" s="22" t="s">
        <v>1007</v>
      </c>
      <c r="W1687" s="9">
        <v>0</v>
      </c>
    </row>
    <row r="1688" spans="1:23" x14ac:dyDescent="0.3">
      <c r="A1688" s="9" t="s">
        <v>62</v>
      </c>
      <c r="B1688" s="1">
        <v>42941</v>
      </c>
      <c r="C1688" s="2">
        <v>0.51847222222222222</v>
      </c>
      <c r="D1688" s="2">
        <v>0.5267708333333333</v>
      </c>
      <c r="E1688">
        <f>DAY(telefony[[#This Row],[data]])</f>
        <v>25</v>
      </c>
      <c r="F1688">
        <f>IF(LEN(telefony[[#This Row],[nr]])=8,1,0)</f>
        <v>1</v>
      </c>
      <c r="G1688">
        <f>IF(LEN(telefony[[#This Row],[nr]])=7,1,0)</f>
        <v>0</v>
      </c>
      <c r="H1688" s="9">
        <f>IF(LEN(telefony[[#This Row],[nr]])&gt;=10,1,0)</f>
        <v>0</v>
      </c>
      <c r="I1688" s="9" t="s">
        <v>699</v>
      </c>
      <c r="J1688">
        <f>COUNTIF(telefony[nr],I1688)</f>
        <v>1</v>
      </c>
      <c r="M1688" t="str">
        <f>IF(LEN(telefony[[#This Row],[nr]])=7,telefony[[#This Row],[nr]],"")</f>
        <v/>
      </c>
      <c r="N1688" t="str">
        <f>IF(LEN(telefony[[#This Row],[nr]])=8,telefony[[#This Row],[nr]],"")</f>
        <v>73350537</v>
      </c>
      <c r="V1688" s="22" t="s">
        <v>115</v>
      </c>
      <c r="W1688" s="9">
        <v>0</v>
      </c>
    </row>
    <row r="1689" spans="1:23" x14ac:dyDescent="0.3">
      <c r="A1689" s="9" t="s">
        <v>1456</v>
      </c>
      <c r="B1689" s="1">
        <v>42941</v>
      </c>
      <c r="C1689" s="2">
        <v>0.52155092592592589</v>
      </c>
      <c r="D1689" s="2">
        <v>0.52667824074074077</v>
      </c>
      <c r="E1689">
        <f>DAY(telefony[[#This Row],[data]])</f>
        <v>25</v>
      </c>
      <c r="F1689">
        <f>IF(LEN(telefony[[#This Row],[nr]])=8,1,0)</f>
        <v>1</v>
      </c>
      <c r="G1689">
        <f>IF(LEN(telefony[[#This Row],[nr]])=7,1,0)</f>
        <v>0</v>
      </c>
      <c r="H1689" s="9">
        <f>IF(LEN(telefony[[#This Row],[nr]])&gt;=10,1,0)</f>
        <v>0</v>
      </c>
      <c r="I1689" s="9" t="s">
        <v>504</v>
      </c>
      <c r="J1689">
        <f>COUNTIF(telefony[nr],I1689)</f>
        <v>1</v>
      </c>
      <c r="M1689" t="str">
        <f>IF(LEN(telefony[[#This Row],[nr]])=7,telefony[[#This Row],[nr]],"")</f>
        <v/>
      </c>
      <c r="N1689" t="str">
        <f>IF(LEN(telefony[[#This Row],[nr]])=8,telefony[[#This Row],[nr]],"")</f>
        <v>36929553</v>
      </c>
      <c r="V1689" s="22" t="s">
        <v>687</v>
      </c>
      <c r="W1689" s="9">
        <v>0</v>
      </c>
    </row>
    <row r="1690" spans="1:23" x14ac:dyDescent="0.3">
      <c r="A1690" s="9" t="s">
        <v>1457</v>
      </c>
      <c r="B1690" s="1">
        <v>42941</v>
      </c>
      <c r="C1690" s="2">
        <v>0.52232638888888894</v>
      </c>
      <c r="D1690" s="2">
        <v>0.52666666666666662</v>
      </c>
      <c r="E1690">
        <f>DAY(telefony[[#This Row],[data]])</f>
        <v>25</v>
      </c>
      <c r="F1690">
        <f>IF(LEN(telefony[[#This Row],[nr]])=8,1,0)</f>
        <v>1</v>
      </c>
      <c r="G1690">
        <f>IF(LEN(telefony[[#This Row],[nr]])=7,1,0)</f>
        <v>0</v>
      </c>
      <c r="H1690" s="9">
        <f>IF(LEN(telefony[[#This Row],[nr]])&gt;=10,1,0)</f>
        <v>0</v>
      </c>
      <c r="I1690" s="9" t="s">
        <v>831</v>
      </c>
      <c r="J1690">
        <f>COUNTIF(telefony[nr],I1690)</f>
        <v>1</v>
      </c>
      <c r="M1690" t="str">
        <f>IF(LEN(telefony[[#This Row],[nr]])=7,telefony[[#This Row],[nr]],"")</f>
        <v/>
      </c>
      <c r="N1690" t="str">
        <f>IF(LEN(telefony[[#This Row],[nr]])=8,telefony[[#This Row],[nr]],"")</f>
        <v>74135093</v>
      </c>
      <c r="V1690" s="22" t="s">
        <v>928</v>
      </c>
      <c r="W1690" s="9">
        <v>0</v>
      </c>
    </row>
    <row r="1691" spans="1:23" x14ac:dyDescent="0.3">
      <c r="A1691" s="9" t="s">
        <v>68</v>
      </c>
      <c r="B1691" s="1">
        <v>42941</v>
      </c>
      <c r="C1691" s="2">
        <v>0.52393518518518523</v>
      </c>
      <c r="D1691" s="2">
        <v>0.53479166666666667</v>
      </c>
      <c r="E1691">
        <f>DAY(telefony[[#This Row],[data]])</f>
        <v>25</v>
      </c>
      <c r="F1691">
        <f>IF(LEN(telefony[[#This Row],[nr]])=8,1,0)</f>
        <v>0</v>
      </c>
      <c r="G1691">
        <f>IF(LEN(telefony[[#This Row],[nr]])=7,1,0)</f>
        <v>1</v>
      </c>
      <c r="H1691" s="9">
        <f>IF(LEN(telefony[[#This Row],[nr]])&gt;=10,1,0)</f>
        <v>0</v>
      </c>
      <c r="I1691" s="9" t="s">
        <v>721</v>
      </c>
      <c r="J1691">
        <f>COUNTIF(telefony[nr],I1691)</f>
        <v>1</v>
      </c>
      <c r="M1691" t="str">
        <f>IF(LEN(telefony[[#This Row],[nr]])=7,telefony[[#This Row],[nr]],"")</f>
        <v>3505978</v>
      </c>
      <c r="N1691" t="str">
        <f>IF(LEN(telefony[[#This Row],[nr]])=8,telefony[[#This Row],[nr]],"")</f>
        <v/>
      </c>
      <c r="V1691" s="22" t="s">
        <v>1758</v>
      </c>
      <c r="W1691" s="9">
        <v>0</v>
      </c>
    </row>
    <row r="1692" spans="1:23" x14ac:dyDescent="0.3">
      <c r="A1692" s="9" t="s">
        <v>1458</v>
      </c>
      <c r="B1692" s="1">
        <v>42941</v>
      </c>
      <c r="C1692" s="2">
        <v>0.52584490740740741</v>
      </c>
      <c r="D1692" s="2">
        <v>0.53660879629629632</v>
      </c>
      <c r="E1692">
        <f>DAY(telefony[[#This Row],[data]])</f>
        <v>25</v>
      </c>
      <c r="F1692">
        <f>IF(LEN(telefony[[#This Row],[nr]])=8,1,0)</f>
        <v>0</v>
      </c>
      <c r="G1692">
        <f>IF(LEN(telefony[[#This Row],[nr]])=7,1,0)</f>
        <v>1</v>
      </c>
      <c r="H1692" s="9">
        <f>IF(LEN(telefony[[#This Row],[nr]])&gt;=10,1,0)</f>
        <v>0</v>
      </c>
      <c r="I1692" s="9" t="s">
        <v>1321</v>
      </c>
      <c r="J1692">
        <f>COUNTIF(telefony[nr],I1692)</f>
        <v>1</v>
      </c>
      <c r="M1692" t="str">
        <f>IF(LEN(telefony[[#This Row],[nr]])=7,telefony[[#This Row],[nr]],"")</f>
        <v>4483996</v>
      </c>
      <c r="N1692" t="str">
        <f>IF(LEN(telefony[[#This Row],[nr]])=8,telefony[[#This Row],[nr]],"")</f>
        <v/>
      </c>
      <c r="V1692" s="22" t="s">
        <v>673</v>
      </c>
      <c r="W1692" s="9">
        <v>0</v>
      </c>
    </row>
    <row r="1693" spans="1:23" x14ac:dyDescent="0.3">
      <c r="A1693" s="9" t="s">
        <v>1459</v>
      </c>
      <c r="B1693" s="1">
        <v>42941</v>
      </c>
      <c r="C1693" s="2">
        <v>0.52655092592592589</v>
      </c>
      <c r="D1693" s="2">
        <v>0.52703703703703708</v>
      </c>
      <c r="E1693">
        <f>DAY(telefony[[#This Row],[data]])</f>
        <v>25</v>
      </c>
      <c r="F1693">
        <f>IF(LEN(telefony[[#This Row],[nr]])=8,1,0)</f>
        <v>0</v>
      </c>
      <c r="G1693">
        <f>IF(LEN(telefony[[#This Row],[nr]])=7,1,0)</f>
        <v>1</v>
      </c>
      <c r="H1693" s="9">
        <f>IF(LEN(telefony[[#This Row],[nr]])&gt;=10,1,0)</f>
        <v>0</v>
      </c>
      <c r="I1693" s="9" t="s">
        <v>1795</v>
      </c>
      <c r="J1693">
        <f>COUNTIF(telefony[nr],I1693)</f>
        <v>1</v>
      </c>
      <c r="M1693" t="str">
        <f>IF(LEN(telefony[[#This Row],[nr]])=7,telefony[[#This Row],[nr]],"")</f>
        <v>6264844</v>
      </c>
      <c r="N1693" t="str">
        <f>IF(LEN(telefony[[#This Row],[nr]])=8,telefony[[#This Row],[nr]],"")</f>
        <v/>
      </c>
      <c r="V1693" s="22" t="s">
        <v>32</v>
      </c>
      <c r="W1693" s="9">
        <v>0</v>
      </c>
    </row>
    <row r="1694" spans="1:23" x14ac:dyDescent="0.3">
      <c r="A1694" s="9" t="s">
        <v>1460</v>
      </c>
      <c r="B1694" s="1">
        <v>42941</v>
      </c>
      <c r="C1694" s="2">
        <v>0.5317708333333333</v>
      </c>
      <c r="D1694" s="2">
        <v>0.53724537037037035</v>
      </c>
      <c r="E1694">
        <f>DAY(telefony[[#This Row],[data]])</f>
        <v>25</v>
      </c>
      <c r="F1694">
        <f>IF(LEN(telefony[[#This Row],[nr]])=8,1,0)</f>
        <v>1</v>
      </c>
      <c r="G1694">
        <f>IF(LEN(telefony[[#This Row],[nr]])=7,1,0)</f>
        <v>0</v>
      </c>
      <c r="H1694" s="9">
        <f>IF(LEN(telefony[[#This Row],[nr]])&gt;=10,1,0)</f>
        <v>0</v>
      </c>
      <c r="I1694" s="9" t="s">
        <v>1380</v>
      </c>
      <c r="J1694">
        <f>COUNTIF(telefony[nr],I1694)</f>
        <v>1</v>
      </c>
      <c r="M1694" t="str">
        <f>IF(LEN(telefony[[#This Row],[nr]])=7,telefony[[#This Row],[nr]],"")</f>
        <v/>
      </c>
      <c r="N1694" t="str">
        <f>IF(LEN(telefony[[#This Row],[nr]])=8,telefony[[#This Row],[nr]],"")</f>
        <v>92127966</v>
      </c>
      <c r="V1694" s="22" t="s">
        <v>343</v>
      </c>
      <c r="W1694" s="9">
        <v>0</v>
      </c>
    </row>
    <row r="1695" spans="1:23" x14ac:dyDescent="0.3">
      <c r="A1695" s="9" t="s">
        <v>648</v>
      </c>
      <c r="B1695" s="1">
        <v>42941</v>
      </c>
      <c r="C1695" s="2">
        <v>0.53456018518518522</v>
      </c>
      <c r="D1695" s="2">
        <v>0.53718750000000004</v>
      </c>
      <c r="E1695">
        <f>DAY(telefony[[#This Row],[data]])</f>
        <v>25</v>
      </c>
      <c r="F1695">
        <f>IF(LEN(telefony[[#This Row],[nr]])=8,1,0)</f>
        <v>0</v>
      </c>
      <c r="G1695">
        <f>IF(LEN(telefony[[#This Row],[nr]])=7,1,0)</f>
        <v>1</v>
      </c>
      <c r="H1695" s="9">
        <f>IF(LEN(telefony[[#This Row],[nr]])&gt;=10,1,0)</f>
        <v>0</v>
      </c>
      <c r="I1695" s="9" t="s">
        <v>726</v>
      </c>
      <c r="J1695">
        <f>COUNTIF(telefony[nr],I1695)</f>
        <v>1</v>
      </c>
      <c r="M1695" t="str">
        <f>IF(LEN(telefony[[#This Row],[nr]])=7,telefony[[#This Row],[nr]],"")</f>
        <v>7353916</v>
      </c>
      <c r="N1695" t="str">
        <f>IF(LEN(telefony[[#This Row],[nr]])=8,telefony[[#This Row],[nr]],"")</f>
        <v/>
      </c>
      <c r="V1695" s="22" t="s">
        <v>1109</v>
      </c>
      <c r="W1695" s="9">
        <v>0</v>
      </c>
    </row>
    <row r="1696" spans="1:23" x14ac:dyDescent="0.3">
      <c r="A1696" s="9" t="s">
        <v>1461</v>
      </c>
      <c r="B1696" s="1">
        <v>42941</v>
      </c>
      <c r="C1696" s="2">
        <v>0.53535879629629635</v>
      </c>
      <c r="D1696" s="2">
        <v>0.54219907407407408</v>
      </c>
      <c r="E1696">
        <f>DAY(telefony[[#This Row],[data]])</f>
        <v>25</v>
      </c>
      <c r="F1696">
        <f>IF(LEN(telefony[[#This Row],[nr]])=8,1,0)</f>
        <v>0</v>
      </c>
      <c r="G1696">
        <f>IF(LEN(telefony[[#This Row],[nr]])=7,1,0)</f>
        <v>1</v>
      </c>
      <c r="H1696" s="9">
        <f>IF(LEN(telefony[[#This Row],[nr]])&gt;=10,1,0)</f>
        <v>0</v>
      </c>
      <c r="I1696" s="9" t="s">
        <v>776</v>
      </c>
      <c r="J1696">
        <f>COUNTIF(telefony[nr],I1696)</f>
        <v>1</v>
      </c>
      <c r="M1696" t="str">
        <f>IF(LEN(telefony[[#This Row],[nr]])=7,telefony[[#This Row],[nr]],"")</f>
        <v>5440420</v>
      </c>
      <c r="N1696" t="str">
        <f>IF(LEN(telefony[[#This Row],[nr]])=8,telefony[[#This Row],[nr]],"")</f>
        <v/>
      </c>
      <c r="V1696" s="22" t="s">
        <v>1452</v>
      </c>
      <c r="W1696" s="9">
        <v>0</v>
      </c>
    </row>
    <row r="1697" spans="1:23" x14ac:dyDescent="0.3">
      <c r="A1697" s="9" t="s">
        <v>1462</v>
      </c>
      <c r="B1697" s="1">
        <v>42941</v>
      </c>
      <c r="C1697" s="2">
        <v>0.53964120370370372</v>
      </c>
      <c r="D1697" s="2">
        <v>0.54101851851851857</v>
      </c>
      <c r="E1697">
        <f>DAY(telefony[[#This Row],[data]])</f>
        <v>25</v>
      </c>
      <c r="F1697">
        <f>IF(LEN(telefony[[#This Row],[nr]])=8,1,0)</f>
        <v>0</v>
      </c>
      <c r="G1697">
        <f>IF(LEN(telefony[[#This Row],[nr]])=7,1,0)</f>
        <v>1</v>
      </c>
      <c r="H1697" s="9">
        <f>IF(LEN(telefony[[#This Row],[nr]])&gt;=10,1,0)</f>
        <v>0</v>
      </c>
      <c r="I1697" s="9" t="s">
        <v>621</v>
      </c>
      <c r="J1697">
        <f>COUNTIF(telefony[nr],I1697)</f>
        <v>1</v>
      </c>
      <c r="M1697" t="str">
        <f>IF(LEN(telefony[[#This Row],[nr]])=7,telefony[[#This Row],[nr]],"")</f>
        <v>8840288</v>
      </c>
      <c r="N1697" t="str">
        <f>IF(LEN(telefony[[#This Row],[nr]])=8,telefony[[#This Row],[nr]],"")</f>
        <v/>
      </c>
      <c r="V1697" s="22" t="s">
        <v>655</v>
      </c>
      <c r="W1697" s="9">
        <v>0</v>
      </c>
    </row>
    <row r="1698" spans="1:23" x14ac:dyDescent="0.3">
      <c r="A1698" s="9" t="s">
        <v>1444</v>
      </c>
      <c r="B1698" s="1">
        <v>42941</v>
      </c>
      <c r="C1698" s="2">
        <v>0.54324074074074069</v>
      </c>
      <c r="D1698" s="2">
        <v>0.54956018518518523</v>
      </c>
      <c r="E1698">
        <f>DAY(telefony[[#This Row],[data]])</f>
        <v>25</v>
      </c>
      <c r="F1698">
        <f>IF(LEN(telefony[[#This Row],[nr]])=8,1,0)</f>
        <v>0</v>
      </c>
      <c r="G1698">
        <f>IF(LEN(telefony[[#This Row],[nr]])=7,1,0)</f>
        <v>0</v>
      </c>
      <c r="H1698" s="9">
        <f>IF(LEN(telefony[[#This Row],[nr]])&gt;=10,1,0)</f>
        <v>1</v>
      </c>
      <c r="I1698" s="9" t="s">
        <v>1080</v>
      </c>
      <c r="J1698">
        <f>COUNTIF(telefony[nr],I1698)</f>
        <v>1</v>
      </c>
      <c r="M1698" t="str">
        <f>IF(LEN(telefony[[#This Row],[nr]])=7,telefony[[#This Row],[nr]],"")</f>
        <v/>
      </c>
      <c r="N1698" t="str">
        <f>IF(LEN(telefony[[#This Row],[nr]])=8,telefony[[#This Row],[nr]],"")</f>
        <v/>
      </c>
      <c r="V1698" s="22" t="s">
        <v>87</v>
      </c>
      <c r="W1698" s="9">
        <v>0</v>
      </c>
    </row>
    <row r="1699" spans="1:23" x14ac:dyDescent="0.3">
      <c r="A1699" s="9" t="s">
        <v>1463</v>
      </c>
      <c r="B1699" s="1">
        <v>42941</v>
      </c>
      <c r="C1699" s="2">
        <v>0.54350694444444447</v>
      </c>
      <c r="D1699" s="2">
        <v>0.54767361111111112</v>
      </c>
      <c r="E1699">
        <f>DAY(telefony[[#This Row],[data]])</f>
        <v>25</v>
      </c>
      <c r="F1699">
        <f>IF(LEN(telefony[[#This Row],[nr]])=8,1,0)</f>
        <v>1</v>
      </c>
      <c r="G1699">
        <f>IF(LEN(telefony[[#This Row],[nr]])=7,1,0)</f>
        <v>0</v>
      </c>
      <c r="H1699" s="9">
        <f>IF(LEN(telefony[[#This Row],[nr]])&gt;=10,1,0)</f>
        <v>0</v>
      </c>
      <c r="I1699" s="9" t="s">
        <v>1166</v>
      </c>
      <c r="J1699">
        <f>COUNTIF(telefony[nr],I1699)</f>
        <v>1</v>
      </c>
      <c r="M1699" t="str">
        <f>IF(LEN(telefony[[#This Row],[nr]])=7,telefony[[#This Row],[nr]],"")</f>
        <v/>
      </c>
      <c r="N1699" t="str">
        <f>IF(LEN(telefony[[#This Row],[nr]])=8,telefony[[#This Row],[nr]],"")</f>
        <v>24850212</v>
      </c>
      <c r="V1699" s="22" t="s">
        <v>1303</v>
      </c>
      <c r="W1699" s="9">
        <v>0</v>
      </c>
    </row>
    <row r="1700" spans="1:23" x14ac:dyDescent="0.3">
      <c r="A1700" s="9" t="s">
        <v>1464</v>
      </c>
      <c r="B1700" s="1">
        <v>42941</v>
      </c>
      <c r="C1700" s="2">
        <v>0.54858796296296297</v>
      </c>
      <c r="D1700" s="2">
        <v>0.55077546296296298</v>
      </c>
      <c r="E1700">
        <f>DAY(telefony[[#This Row],[data]])</f>
        <v>25</v>
      </c>
      <c r="F1700">
        <f>IF(LEN(telefony[[#This Row],[nr]])=8,1,0)</f>
        <v>0</v>
      </c>
      <c r="G1700">
        <f>IF(LEN(telefony[[#This Row],[nr]])=7,1,0)</f>
        <v>1</v>
      </c>
      <c r="H1700" s="9">
        <f>IF(LEN(telefony[[#This Row],[nr]])&gt;=10,1,0)</f>
        <v>0</v>
      </c>
      <c r="I1700" s="9" t="s">
        <v>329</v>
      </c>
      <c r="J1700">
        <f>COUNTIF(telefony[nr],I1700)</f>
        <v>1</v>
      </c>
      <c r="M1700" t="str">
        <f>IF(LEN(telefony[[#This Row],[nr]])=7,telefony[[#This Row],[nr]],"")</f>
        <v>7857206</v>
      </c>
      <c r="N1700" t="str">
        <f>IF(LEN(telefony[[#This Row],[nr]])=8,telefony[[#This Row],[nr]],"")</f>
        <v/>
      </c>
      <c r="V1700" s="22" t="s">
        <v>1506</v>
      </c>
      <c r="W1700" s="9">
        <v>0</v>
      </c>
    </row>
    <row r="1701" spans="1:23" x14ac:dyDescent="0.3">
      <c r="A1701" s="9" t="s">
        <v>1444</v>
      </c>
      <c r="B1701" s="1">
        <v>42941</v>
      </c>
      <c r="C1701" s="2">
        <v>0.5519560185185185</v>
      </c>
      <c r="D1701" s="2">
        <v>0.55625000000000002</v>
      </c>
      <c r="E1701">
        <f>DAY(telefony[[#This Row],[data]])</f>
        <v>25</v>
      </c>
      <c r="F1701">
        <f>IF(LEN(telefony[[#This Row],[nr]])=8,1,0)</f>
        <v>0</v>
      </c>
      <c r="G1701">
        <f>IF(LEN(telefony[[#This Row],[nr]])=7,1,0)</f>
        <v>0</v>
      </c>
      <c r="H1701" s="9">
        <f>IF(LEN(telefony[[#This Row],[nr]])&gt;=10,1,0)</f>
        <v>1</v>
      </c>
      <c r="I1701" s="9" t="s">
        <v>1394</v>
      </c>
      <c r="J1701">
        <f>COUNTIF(telefony[nr],I1701)</f>
        <v>1</v>
      </c>
      <c r="M1701" t="str">
        <f>IF(LEN(telefony[[#This Row],[nr]])=7,telefony[[#This Row],[nr]],"")</f>
        <v/>
      </c>
      <c r="N1701" t="str">
        <f>IF(LEN(telefony[[#This Row],[nr]])=8,telefony[[#This Row],[nr]],"")</f>
        <v/>
      </c>
      <c r="V1701" s="22" t="s">
        <v>1426</v>
      </c>
      <c r="W1701" s="9">
        <v>0</v>
      </c>
    </row>
    <row r="1702" spans="1:23" x14ac:dyDescent="0.3">
      <c r="A1702" s="9" t="s">
        <v>27</v>
      </c>
      <c r="B1702" s="1">
        <v>42941</v>
      </c>
      <c r="C1702" s="2">
        <v>0.55320601851851847</v>
      </c>
      <c r="D1702" s="2">
        <v>0.55569444444444449</v>
      </c>
      <c r="E1702">
        <f>DAY(telefony[[#This Row],[data]])</f>
        <v>25</v>
      </c>
      <c r="F1702">
        <f>IF(LEN(telefony[[#This Row],[nr]])=8,1,0)</f>
        <v>1</v>
      </c>
      <c r="G1702">
        <f>IF(LEN(telefony[[#This Row],[nr]])=7,1,0)</f>
        <v>0</v>
      </c>
      <c r="H1702" s="9">
        <f>IF(LEN(telefony[[#This Row],[nr]])&gt;=10,1,0)</f>
        <v>0</v>
      </c>
      <c r="I1702" s="9" t="s">
        <v>1673</v>
      </c>
      <c r="J1702">
        <f>COUNTIF(telefony[nr],I1702)</f>
        <v>1</v>
      </c>
      <c r="M1702" t="str">
        <f>IF(LEN(telefony[[#This Row],[nr]])=7,telefony[[#This Row],[nr]],"")</f>
        <v/>
      </c>
      <c r="N1702" t="str">
        <f>IF(LEN(telefony[[#This Row],[nr]])=8,telefony[[#This Row],[nr]],"")</f>
        <v>96375379</v>
      </c>
      <c r="V1702" s="22" t="s">
        <v>369</v>
      </c>
      <c r="W1702" s="9">
        <v>0</v>
      </c>
    </row>
    <row r="1703" spans="1:23" x14ac:dyDescent="0.3">
      <c r="A1703" s="9" t="s">
        <v>1465</v>
      </c>
      <c r="B1703" s="1">
        <v>42941</v>
      </c>
      <c r="C1703" s="2">
        <v>0.55517361111111108</v>
      </c>
      <c r="D1703" s="2">
        <v>0.56013888888888885</v>
      </c>
      <c r="E1703">
        <f>DAY(telefony[[#This Row],[data]])</f>
        <v>25</v>
      </c>
      <c r="F1703">
        <f>IF(LEN(telefony[[#This Row],[nr]])=8,1,0)</f>
        <v>0</v>
      </c>
      <c r="G1703">
        <f>IF(LEN(telefony[[#This Row],[nr]])=7,1,0)</f>
        <v>1</v>
      </c>
      <c r="H1703" s="9">
        <f>IF(LEN(telefony[[#This Row],[nr]])&gt;=10,1,0)</f>
        <v>0</v>
      </c>
      <c r="I1703" s="9" t="s">
        <v>768</v>
      </c>
      <c r="J1703">
        <f>COUNTIF(telefony[nr],I1703)</f>
        <v>1</v>
      </c>
      <c r="M1703" t="str">
        <f>IF(LEN(telefony[[#This Row],[nr]])=7,telefony[[#This Row],[nr]],"")</f>
        <v>6146223</v>
      </c>
      <c r="N1703" t="str">
        <f>IF(LEN(telefony[[#This Row],[nr]])=8,telefony[[#This Row],[nr]],"")</f>
        <v/>
      </c>
      <c r="V1703" s="22" t="s">
        <v>365</v>
      </c>
      <c r="W1703" s="9">
        <v>0</v>
      </c>
    </row>
    <row r="1704" spans="1:23" x14ac:dyDescent="0.3">
      <c r="A1704" s="9" t="s">
        <v>1466</v>
      </c>
      <c r="B1704" s="1">
        <v>42941</v>
      </c>
      <c r="C1704" s="2">
        <v>0.56033564814814818</v>
      </c>
      <c r="D1704" s="2">
        <v>0.56570601851851854</v>
      </c>
      <c r="E1704">
        <f>DAY(telefony[[#This Row],[data]])</f>
        <v>25</v>
      </c>
      <c r="F1704">
        <f>IF(LEN(telefony[[#This Row],[nr]])=8,1,0)</f>
        <v>0</v>
      </c>
      <c r="G1704">
        <f>IF(LEN(telefony[[#This Row],[nr]])=7,1,0)</f>
        <v>0</v>
      </c>
      <c r="H1704" s="9">
        <f>IF(LEN(telefony[[#This Row],[nr]])&gt;=10,1,0)</f>
        <v>1</v>
      </c>
      <c r="I1704" s="9" t="s">
        <v>1634</v>
      </c>
      <c r="J1704">
        <f>COUNTIF(telefony[nr],I1704)</f>
        <v>1</v>
      </c>
      <c r="M1704" t="str">
        <f>IF(LEN(telefony[[#This Row],[nr]])=7,telefony[[#This Row],[nr]],"")</f>
        <v/>
      </c>
      <c r="N1704" t="str">
        <f>IF(LEN(telefony[[#This Row],[nr]])=8,telefony[[#This Row],[nr]],"")</f>
        <v/>
      </c>
      <c r="V1704" s="22" t="s">
        <v>1474</v>
      </c>
      <c r="W1704" s="9">
        <v>0</v>
      </c>
    </row>
    <row r="1705" spans="1:23" x14ac:dyDescent="0.3">
      <c r="A1705" s="9" t="s">
        <v>1467</v>
      </c>
      <c r="B1705" s="1">
        <v>42941</v>
      </c>
      <c r="C1705" s="2">
        <v>0.56459490740740736</v>
      </c>
      <c r="D1705" s="2">
        <v>0.56638888888888894</v>
      </c>
      <c r="E1705">
        <f>DAY(telefony[[#This Row],[data]])</f>
        <v>25</v>
      </c>
      <c r="F1705">
        <f>IF(LEN(telefony[[#This Row],[nr]])=8,1,0)</f>
        <v>0</v>
      </c>
      <c r="G1705">
        <f>IF(LEN(telefony[[#This Row],[nr]])=7,1,0)</f>
        <v>1</v>
      </c>
      <c r="H1705" s="9">
        <f>IF(LEN(telefony[[#This Row],[nr]])&gt;=10,1,0)</f>
        <v>0</v>
      </c>
      <c r="I1705" s="9" t="s">
        <v>625</v>
      </c>
      <c r="J1705">
        <f>COUNTIF(telefony[nr],I1705)</f>
        <v>1</v>
      </c>
      <c r="M1705" t="str">
        <f>IF(LEN(telefony[[#This Row],[nr]])=7,telefony[[#This Row],[nr]],"")</f>
        <v>8622421</v>
      </c>
      <c r="N1705" t="str">
        <f>IF(LEN(telefony[[#This Row],[nr]])=8,telefony[[#This Row],[nr]],"")</f>
        <v/>
      </c>
      <c r="V1705" s="22" t="s">
        <v>1057</v>
      </c>
      <c r="W1705" s="9">
        <v>0</v>
      </c>
    </row>
    <row r="1706" spans="1:23" x14ac:dyDescent="0.3">
      <c r="A1706" s="9" t="s">
        <v>508</v>
      </c>
      <c r="B1706" s="1">
        <v>42941</v>
      </c>
      <c r="C1706" s="2">
        <v>0.56620370370370365</v>
      </c>
      <c r="D1706" s="2">
        <v>0.57226851851851857</v>
      </c>
      <c r="E1706">
        <f>DAY(telefony[[#This Row],[data]])</f>
        <v>25</v>
      </c>
      <c r="F1706">
        <f>IF(LEN(telefony[[#This Row],[nr]])=8,1,0)</f>
        <v>0</v>
      </c>
      <c r="G1706">
        <f>IF(LEN(telefony[[#This Row],[nr]])=7,1,0)</f>
        <v>1</v>
      </c>
      <c r="H1706" s="9">
        <f>IF(LEN(telefony[[#This Row],[nr]])&gt;=10,1,0)</f>
        <v>0</v>
      </c>
      <c r="I1706" s="9" t="s">
        <v>1782</v>
      </c>
      <c r="J1706">
        <f>COUNTIF(telefony[nr],I1706)</f>
        <v>1</v>
      </c>
      <c r="M1706" t="str">
        <f>IF(LEN(telefony[[#This Row],[nr]])=7,telefony[[#This Row],[nr]],"")</f>
        <v>2304726</v>
      </c>
      <c r="N1706" t="str">
        <f>IF(LEN(telefony[[#This Row],[nr]])=8,telefony[[#This Row],[nr]],"")</f>
        <v/>
      </c>
      <c r="V1706" s="22" t="s">
        <v>472</v>
      </c>
      <c r="W1706" s="9">
        <v>0</v>
      </c>
    </row>
    <row r="1707" spans="1:23" x14ac:dyDescent="0.3">
      <c r="A1707" s="9" t="s">
        <v>1468</v>
      </c>
      <c r="B1707" s="1">
        <v>42941</v>
      </c>
      <c r="C1707" s="2">
        <v>0.56643518518518521</v>
      </c>
      <c r="D1707" s="2">
        <v>0.5687268518518519</v>
      </c>
      <c r="E1707">
        <f>DAY(telefony[[#This Row],[data]])</f>
        <v>25</v>
      </c>
      <c r="F1707">
        <f>IF(LEN(telefony[[#This Row],[nr]])=8,1,0)</f>
        <v>0</v>
      </c>
      <c r="G1707">
        <f>IF(LEN(telefony[[#This Row],[nr]])=7,1,0)</f>
        <v>1</v>
      </c>
      <c r="H1707" s="9">
        <f>IF(LEN(telefony[[#This Row],[nr]])&gt;=10,1,0)</f>
        <v>0</v>
      </c>
      <c r="I1707" s="9" t="s">
        <v>710</v>
      </c>
      <c r="J1707">
        <f>COUNTIF(telefony[nr],I1707)</f>
        <v>1</v>
      </c>
      <c r="M1707" t="str">
        <f>IF(LEN(telefony[[#This Row],[nr]])=7,telefony[[#This Row],[nr]],"")</f>
        <v>9183185</v>
      </c>
      <c r="N1707" t="str">
        <f>IF(LEN(telefony[[#This Row],[nr]])=8,telefony[[#This Row],[nr]],"")</f>
        <v/>
      </c>
      <c r="V1707" s="22" t="s">
        <v>1571</v>
      </c>
      <c r="W1707" s="9">
        <v>0</v>
      </c>
    </row>
    <row r="1708" spans="1:23" x14ac:dyDescent="0.3">
      <c r="A1708" s="9" t="s">
        <v>1469</v>
      </c>
      <c r="B1708" s="1">
        <v>42941</v>
      </c>
      <c r="C1708" s="2">
        <v>0.56959490740740737</v>
      </c>
      <c r="D1708" s="2">
        <v>0.57927083333333329</v>
      </c>
      <c r="E1708">
        <f>DAY(telefony[[#This Row],[data]])</f>
        <v>25</v>
      </c>
      <c r="F1708">
        <f>IF(LEN(telefony[[#This Row],[nr]])=8,1,0)</f>
        <v>0</v>
      </c>
      <c r="G1708">
        <f>IF(LEN(telefony[[#This Row],[nr]])=7,1,0)</f>
        <v>1</v>
      </c>
      <c r="H1708" s="9">
        <f>IF(LEN(telefony[[#This Row],[nr]])&gt;=10,1,0)</f>
        <v>0</v>
      </c>
      <c r="I1708" s="9" t="s">
        <v>302</v>
      </c>
      <c r="J1708">
        <f>COUNTIF(telefony[nr],I1708)</f>
        <v>1</v>
      </c>
      <c r="M1708" t="str">
        <f>IF(LEN(telefony[[#This Row],[nr]])=7,telefony[[#This Row],[nr]],"")</f>
        <v>2185216</v>
      </c>
      <c r="N1708" t="str">
        <f>IF(LEN(telefony[[#This Row],[nr]])=8,telefony[[#This Row],[nr]],"")</f>
        <v/>
      </c>
      <c r="V1708" s="22" t="s">
        <v>1500</v>
      </c>
      <c r="W1708" s="9">
        <v>0</v>
      </c>
    </row>
    <row r="1709" spans="1:23" x14ac:dyDescent="0.3">
      <c r="A1709" s="9" t="s">
        <v>1470</v>
      </c>
      <c r="B1709" s="1">
        <v>42941</v>
      </c>
      <c r="C1709" s="2">
        <v>0.56974537037037032</v>
      </c>
      <c r="D1709" s="2">
        <v>0.57015046296296301</v>
      </c>
      <c r="E1709">
        <f>DAY(telefony[[#This Row],[data]])</f>
        <v>25</v>
      </c>
      <c r="F1709">
        <f>IF(LEN(telefony[[#This Row],[nr]])=8,1,0)</f>
        <v>0</v>
      </c>
      <c r="G1709">
        <f>IF(LEN(telefony[[#This Row],[nr]])=7,1,0)</f>
        <v>1</v>
      </c>
      <c r="H1709" s="9">
        <f>IF(LEN(telefony[[#This Row],[nr]])&gt;=10,1,0)</f>
        <v>0</v>
      </c>
      <c r="I1709" s="9" t="s">
        <v>1751</v>
      </c>
      <c r="J1709">
        <f>COUNTIF(telefony[nr],I1709)</f>
        <v>1</v>
      </c>
      <c r="M1709" t="str">
        <f>IF(LEN(telefony[[#This Row],[nr]])=7,telefony[[#This Row],[nr]],"")</f>
        <v>9664191</v>
      </c>
      <c r="N1709" t="str">
        <f>IF(LEN(telefony[[#This Row],[nr]])=8,telefony[[#This Row],[nr]],"")</f>
        <v/>
      </c>
      <c r="V1709" s="22" t="s">
        <v>1283</v>
      </c>
      <c r="W1709" s="9">
        <v>0</v>
      </c>
    </row>
    <row r="1710" spans="1:23" x14ac:dyDescent="0.3">
      <c r="A1710" s="9" t="s">
        <v>1471</v>
      </c>
      <c r="B1710" s="1">
        <v>42941</v>
      </c>
      <c r="C1710" s="2">
        <v>0.57284722222222217</v>
      </c>
      <c r="D1710" s="2">
        <v>0.58149305555555553</v>
      </c>
      <c r="E1710">
        <f>DAY(telefony[[#This Row],[data]])</f>
        <v>25</v>
      </c>
      <c r="F1710">
        <f>IF(LEN(telefony[[#This Row],[nr]])=8,1,0)</f>
        <v>0</v>
      </c>
      <c r="G1710">
        <f>IF(LEN(telefony[[#This Row],[nr]])=7,1,0)</f>
        <v>1</v>
      </c>
      <c r="H1710" s="9">
        <f>IF(LEN(telefony[[#This Row],[nr]])&gt;=10,1,0)</f>
        <v>0</v>
      </c>
      <c r="I1710" s="9" t="s">
        <v>1007</v>
      </c>
      <c r="J1710">
        <f>COUNTIF(telefony[nr],I1710)</f>
        <v>1</v>
      </c>
      <c r="M1710" t="str">
        <f>IF(LEN(telefony[[#This Row],[nr]])=7,telefony[[#This Row],[nr]],"")</f>
        <v>8743781</v>
      </c>
      <c r="N1710" t="str">
        <f>IF(LEN(telefony[[#This Row],[nr]])=8,telefony[[#This Row],[nr]],"")</f>
        <v/>
      </c>
      <c r="V1710" s="22" t="s">
        <v>454</v>
      </c>
      <c r="W1710" s="9">
        <v>0</v>
      </c>
    </row>
    <row r="1711" spans="1:23" x14ac:dyDescent="0.3">
      <c r="A1711" s="9" t="s">
        <v>1472</v>
      </c>
      <c r="B1711" s="1">
        <v>42941</v>
      </c>
      <c r="C1711" s="2">
        <v>0.57335648148148144</v>
      </c>
      <c r="D1711" s="2">
        <v>0.5735069444444445</v>
      </c>
      <c r="E1711">
        <f>DAY(telefony[[#This Row],[data]])</f>
        <v>25</v>
      </c>
      <c r="F1711">
        <f>IF(LEN(telefony[[#This Row],[nr]])=8,1,0)</f>
        <v>1</v>
      </c>
      <c r="G1711">
        <f>IF(LEN(telefony[[#This Row],[nr]])=7,1,0)</f>
        <v>0</v>
      </c>
      <c r="H1711" s="9">
        <f>IF(LEN(telefony[[#This Row],[nr]])&gt;=10,1,0)</f>
        <v>0</v>
      </c>
      <c r="I1711" s="9" t="s">
        <v>687</v>
      </c>
      <c r="J1711">
        <f>COUNTIF(telefony[nr],I1711)</f>
        <v>1</v>
      </c>
      <c r="M1711" t="str">
        <f>IF(LEN(telefony[[#This Row],[nr]])=7,telefony[[#This Row],[nr]],"")</f>
        <v/>
      </c>
      <c r="N1711" t="str">
        <f>IF(LEN(telefony[[#This Row],[nr]])=8,telefony[[#This Row],[nr]],"")</f>
        <v>97997759</v>
      </c>
      <c r="V1711" s="22" t="s">
        <v>1614</v>
      </c>
      <c r="W1711" s="9">
        <v>0</v>
      </c>
    </row>
    <row r="1712" spans="1:23" x14ac:dyDescent="0.3">
      <c r="A1712" s="9" t="s">
        <v>1473</v>
      </c>
      <c r="B1712" s="1">
        <v>42941</v>
      </c>
      <c r="C1712" s="2">
        <v>0.57863425925925926</v>
      </c>
      <c r="D1712" s="2">
        <v>0.58030092592592597</v>
      </c>
      <c r="E1712">
        <f>DAY(telefony[[#This Row],[data]])</f>
        <v>25</v>
      </c>
      <c r="F1712">
        <f>IF(LEN(telefony[[#This Row],[nr]])=8,1,0)</f>
        <v>0</v>
      </c>
      <c r="G1712">
        <f>IF(LEN(telefony[[#This Row],[nr]])=7,1,0)</f>
        <v>1</v>
      </c>
      <c r="H1712" s="9">
        <f>IF(LEN(telefony[[#This Row],[nr]])&gt;=10,1,0)</f>
        <v>0</v>
      </c>
      <c r="I1712" s="9" t="s">
        <v>928</v>
      </c>
      <c r="J1712">
        <f>COUNTIF(telefony[nr],I1712)</f>
        <v>1</v>
      </c>
      <c r="M1712" t="str">
        <f>IF(LEN(telefony[[#This Row],[nr]])=7,telefony[[#This Row],[nr]],"")</f>
        <v>4100331</v>
      </c>
      <c r="N1712" t="str">
        <f>IF(LEN(telefony[[#This Row],[nr]])=8,telefony[[#This Row],[nr]],"")</f>
        <v/>
      </c>
      <c r="V1712" s="22" t="s">
        <v>364</v>
      </c>
      <c r="W1712" s="9">
        <v>0</v>
      </c>
    </row>
    <row r="1713" spans="1:23" x14ac:dyDescent="0.3">
      <c r="A1713" s="9" t="s">
        <v>543</v>
      </c>
      <c r="B1713" s="1">
        <v>42941</v>
      </c>
      <c r="C1713" s="2">
        <v>0.57974537037037033</v>
      </c>
      <c r="D1713" s="2">
        <v>0.59083333333333332</v>
      </c>
      <c r="E1713">
        <f>DAY(telefony[[#This Row],[data]])</f>
        <v>25</v>
      </c>
      <c r="F1713">
        <f>IF(LEN(telefony[[#This Row],[nr]])=8,1,0)</f>
        <v>0</v>
      </c>
      <c r="G1713">
        <f>IF(LEN(telefony[[#This Row],[nr]])=7,1,0)</f>
        <v>1</v>
      </c>
      <c r="H1713" s="9">
        <f>IF(LEN(telefony[[#This Row],[nr]])&gt;=10,1,0)</f>
        <v>0</v>
      </c>
      <c r="I1713" s="9" t="s">
        <v>1758</v>
      </c>
      <c r="J1713">
        <f>COUNTIF(telefony[nr],I1713)</f>
        <v>1</v>
      </c>
      <c r="M1713" t="str">
        <f>IF(LEN(telefony[[#This Row],[nr]])=7,telefony[[#This Row],[nr]],"")</f>
        <v>7215284</v>
      </c>
      <c r="N1713" t="str">
        <f>IF(LEN(telefony[[#This Row],[nr]])=8,telefony[[#This Row],[nr]],"")</f>
        <v/>
      </c>
      <c r="V1713" s="22" t="s">
        <v>414</v>
      </c>
      <c r="W1713" s="9">
        <v>0</v>
      </c>
    </row>
    <row r="1714" spans="1:23" x14ac:dyDescent="0.3">
      <c r="A1714" s="9" t="s">
        <v>1474</v>
      </c>
      <c r="B1714" s="1">
        <v>42941</v>
      </c>
      <c r="C1714" s="2">
        <v>0.58423611111111107</v>
      </c>
      <c r="D1714" s="2">
        <v>0.59392361111111114</v>
      </c>
      <c r="E1714">
        <f>DAY(telefony[[#This Row],[data]])</f>
        <v>25</v>
      </c>
      <c r="F1714">
        <f>IF(LEN(telefony[[#This Row],[nr]])=8,1,0)</f>
        <v>0</v>
      </c>
      <c r="G1714">
        <f>IF(LEN(telefony[[#This Row],[nr]])=7,1,0)</f>
        <v>1</v>
      </c>
      <c r="H1714" s="9">
        <f>IF(LEN(telefony[[#This Row],[nr]])&gt;=10,1,0)</f>
        <v>0</v>
      </c>
      <c r="I1714" s="9" t="s">
        <v>673</v>
      </c>
      <c r="J1714">
        <f>COUNTIF(telefony[nr],I1714)</f>
        <v>1</v>
      </c>
      <c r="M1714" t="str">
        <f>IF(LEN(telefony[[#This Row],[nr]])=7,telefony[[#This Row],[nr]],"")</f>
        <v>9474267</v>
      </c>
      <c r="N1714" t="str">
        <f>IF(LEN(telefony[[#This Row],[nr]])=8,telefony[[#This Row],[nr]],"")</f>
        <v/>
      </c>
      <c r="V1714" s="22" t="s">
        <v>491</v>
      </c>
      <c r="W1714" s="9">
        <v>0</v>
      </c>
    </row>
    <row r="1715" spans="1:23" x14ac:dyDescent="0.3">
      <c r="A1715" s="9" t="s">
        <v>1475</v>
      </c>
      <c r="B1715" s="1">
        <v>42941</v>
      </c>
      <c r="C1715" s="2">
        <v>0.58784722222222219</v>
      </c>
      <c r="D1715" s="2">
        <v>0.59894675925925922</v>
      </c>
      <c r="E1715">
        <f>DAY(telefony[[#This Row],[data]])</f>
        <v>25</v>
      </c>
      <c r="F1715">
        <f>IF(LEN(telefony[[#This Row],[nr]])=8,1,0)</f>
        <v>0</v>
      </c>
      <c r="G1715">
        <f>IF(LEN(telefony[[#This Row],[nr]])=7,1,0)</f>
        <v>1</v>
      </c>
      <c r="H1715" s="9">
        <f>IF(LEN(telefony[[#This Row],[nr]])&gt;=10,1,0)</f>
        <v>0</v>
      </c>
      <c r="I1715" s="9" t="s">
        <v>343</v>
      </c>
      <c r="J1715">
        <f>COUNTIF(telefony[nr],I1715)</f>
        <v>1</v>
      </c>
      <c r="M1715" t="str">
        <f>IF(LEN(telefony[[#This Row],[nr]])=7,telefony[[#This Row],[nr]],"")</f>
        <v>3200206</v>
      </c>
      <c r="N1715" t="str">
        <f>IF(LEN(telefony[[#This Row],[nr]])=8,telefony[[#This Row],[nr]],"")</f>
        <v/>
      </c>
      <c r="V1715" s="22" t="s">
        <v>1158</v>
      </c>
      <c r="W1715" s="9">
        <v>0</v>
      </c>
    </row>
    <row r="1716" spans="1:23" x14ac:dyDescent="0.3">
      <c r="A1716" s="9" t="s">
        <v>1476</v>
      </c>
      <c r="B1716" s="1">
        <v>42941</v>
      </c>
      <c r="C1716" s="2">
        <v>0.58899305555555559</v>
      </c>
      <c r="D1716" s="2">
        <v>0.59116898148148145</v>
      </c>
      <c r="E1716">
        <f>DAY(telefony[[#This Row],[data]])</f>
        <v>25</v>
      </c>
      <c r="F1716">
        <f>IF(LEN(telefony[[#This Row],[nr]])=8,1,0)</f>
        <v>1</v>
      </c>
      <c r="G1716">
        <f>IF(LEN(telefony[[#This Row],[nr]])=7,1,0)</f>
        <v>0</v>
      </c>
      <c r="H1716" s="9">
        <f>IF(LEN(telefony[[#This Row],[nr]])&gt;=10,1,0)</f>
        <v>0</v>
      </c>
      <c r="I1716" s="9" t="s">
        <v>1109</v>
      </c>
      <c r="J1716">
        <f>COUNTIF(telefony[nr],I1716)</f>
        <v>1</v>
      </c>
      <c r="M1716" t="str">
        <f>IF(LEN(telefony[[#This Row],[nr]])=7,telefony[[#This Row],[nr]],"")</f>
        <v/>
      </c>
      <c r="N1716" t="str">
        <f>IF(LEN(telefony[[#This Row],[nr]])=8,telefony[[#This Row],[nr]],"")</f>
        <v>72014227</v>
      </c>
      <c r="V1716" s="22" t="s">
        <v>1345</v>
      </c>
      <c r="W1716" s="9">
        <v>0</v>
      </c>
    </row>
    <row r="1717" spans="1:23" x14ac:dyDescent="0.3">
      <c r="A1717" s="9" t="s">
        <v>1477</v>
      </c>
      <c r="B1717" s="1">
        <v>42941</v>
      </c>
      <c r="C1717" s="2">
        <v>0.59350694444444441</v>
      </c>
      <c r="D1717" s="2">
        <v>0.59811342592592598</v>
      </c>
      <c r="E1717">
        <f>DAY(telefony[[#This Row],[data]])</f>
        <v>25</v>
      </c>
      <c r="F1717">
        <f>IF(LEN(telefony[[#This Row],[nr]])=8,1,0)</f>
        <v>0</v>
      </c>
      <c r="G1717">
        <f>IF(LEN(telefony[[#This Row],[nr]])=7,1,0)</f>
        <v>1</v>
      </c>
      <c r="H1717" s="9">
        <f>IF(LEN(telefony[[#This Row],[nr]])&gt;=10,1,0)</f>
        <v>0</v>
      </c>
      <c r="I1717" s="9" t="s">
        <v>1452</v>
      </c>
      <c r="J1717">
        <f>COUNTIF(telefony[nr],I1717)</f>
        <v>1</v>
      </c>
      <c r="M1717" t="str">
        <f>IF(LEN(telefony[[#This Row],[nr]])=7,telefony[[#This Row],[nr]],"")</f>
        <v>3976931</v>
      </c>
      <c r="N1717" t="str">
        <f>IF(LEN(telefony[[#This Row],[nr]])=8,telefony[[#This Row],[nr]],"")</f>
        <v/>
      </c>
      <c r="V1717" s="22" t="s">
        <v>430</v>
      </c>
      <c r="W1717" s="9">
        <v>0</v>
      </c>
    </row>
    <row r="1718" spans="1:23" x14ac:dyDescent="0.3">
      <c r="A1718" s="9" t="s">
        <v>1478</v>
      </c>
      <c r="B1718" s="1">
        <v>42941</v>
      </c>
      <c r="C1718" s="2">
        <v>0.596099537037037</v>
      </c>
      <c r="D1718" s="2">
        <v>0.60069444444444442</v>
      </c>
      <c r="E1718">
        <f>DAY(telefony[[#This Row],[data]])</f>
        <v>25</v>
      </c>
      <c r="F1718">
        <f>IF(LEN(telefony[[#This Row],[nr]])=8,1,0)</f>
        <v>0</v>
      </c>
      <c r="G1718">
        <f>IF(LEN(telefony[[#This Row],[nr]])=7,1,0)</f>
        <v>1</v>
      </c>
      <c r="H1718" s="9">
        <f>IF(LEN(telefony[[#This Row],[nr]])&gt;=10,1,0)</f>
        <v>0</v>
      </c>
      <c r="I1718" s="9" t="s">
        <v>655</v>
      </c>
      <c r="J1718">
        <f>COUNTIF(telefony[nr],I1718)</f>
        <v>1</v>
      </c>
      <c r="M1718" t="str">
        <f>IF(LEN(telefony[[#This Row],[nr]])=7,telefony[[#This Row],[nr]],"")</f>
        <v>6717763</v>
      </c>
      <c r="N1718" t="str">
        <f>IF(LEN(telefony[[#This Row],[nr]])=8,telefony[[#This Row],[nr]],"")</f>
        <v/>
      </c>
      <c r="V1718" s="22" t="s">
        <v>1770</v>
      </c>
      <c r="W1718" s="9">
        <v>0</v>
      </c>
    </row>
    <row r="1719" spans="1:23" x14ac:dyDescent="0.3">
      <c r="A1719" s="9" t="s">
        <v>1479</v>
      </c>
      <c r="B1719" s="1">
        <v>42941</v>
      </c>
      <c r="C1719" s="2">
        <v>0.5995138888888889</v>
      </c>
      <c r="D1719" s="2">
        <v>0.60322916666666671</v>
      </c>
      <c r="E1719">
        <f>DAY(telefony[[#This Row],[data]])</f>
        <v>25</v>
      </c>
      <c r="F1719">
        <f>IF(LEN(telefony[[#This Row],[nr]])=8,1,0)</f>
        <v>0</v>
      </c>
      <c r="G1719">
        <f>IF(LEN(telefony[[#This Row],[nr]])=7,1,0)</f>
        <v>1</v>
      </c>
      <c r="H1719" s="9">
        <f>IF(LEN(telefony[[#This Row],[nr]])&gt;=10,1,0)</f>
        <v>0</v>
      </c>
      <c r="I1719" s="9" t="s">
        <v>1303</v>
      </c>
      <c r="J1719">
        <f>COUNTIF(telefony[nr],I1719)</f>
        <v>1</v>
      </c>
      <c r="M1719" t="str">
        <f>IF(LEN(telefony[[#This Row],[nr]])=7,telefony[[#This Row],[nr]],"")</f>
        <v>2117176</v>
      </c>
      <c r="N1719" t="str">
        <f>IF(LEN(telefony[[#This Row],[nr]])=8,telefony[[#This Row],[nr]],"")</f>
        <v/>
      </c>
      <c r="V1719" s="22" t="s">
        <v>1555</v>
      </c>
      <c r="W1719" s="9">
        <v>0</v>
      </c>
    </row>
    <row r="1720" spans="1:23" x14ac:dyDescent="0.3">
      <c r="A1720" s="9" t="s">
        <v>1480</v>
      </c>
      <c r="B1720" s="1">
        <v>42941</v>
      </c>
      <c r="C1720" s="2">
        <v>0.60341435185185188</v>
      </c>
      <c r="D1720" s="2">
        <v>0.60423611111111108</v>
      </c>
      <c r="E1720">
        <f>DAY(telefony[[#This Row],[data]])</f>
        <v>25</v>
      </c>
      <c r="F1720">
        <f>IF(LEN(telefony[[#This Row],[nr]])=8,1,0)</f>
        <v>1</v>
      </c>
      <c r="G1720">
        <f>IF(LEN(telefony[[#This Row],[nr]])=7,1,0)</f>
        <v>0</v>
      </c>
      <c r="H1720" s="9">
        <f>IF(LEN(telefony[[#This Row],[nr]])&gt;=10,1,0)</f>
        <v>0</v>
      </c>
      <c r="I1720" s="9" t="s">
        <v>1506</v>
      </c>
      <c r="J1720">
        <f>COUNTIF(telefony[nr],I1720)</f>
        <v>1</v>
      </c>
      <c r="M1720" t="str">
        <f>IF(LEN(telefony[[#This Row],[nr]])=7,telefony[[#This Row],[nr]],"")</f>
        <v/>
      </c>
      <c r="N1720" t="str">
        <f>IF(LEN(telefony[[#This Row],[nr]])=8,telefony[[#This Row],[nr]],"")</f>
        <v>67688044</v>
      </c>
      <c r="V1720" s="22" t="s">
        <v>757</v>
      </c>
      <c r="W1720" s="9">
        <v>0</v>
      </c>
    </row>
    <row r="1721" spans="1:23" x14ac:dyDescent="0.3">
      <c r="A1721" s="9" t="s">
        <v>653</v>
      </c>
      <c r="B1721" s="1">
        <v>42941</v>
      </c>
      <c r="C1721" s="2">
        <v>0.60442129629629626</v>
      </c>
      <c r="D1721" s="2">
        <v>0.61266203703703703</v>
      </c>
      <c r="E1721">
        <f>DAY(telefony[[#This Row],[data]])</f>
        <v>25</v>
      </c>
      <c r="F1721">
        <f>IF(LEN(telefony[[#This Row],[nr]])=8,1,0)</f>
        <v>0</v>
      </c>
      <c r="G1721">
        <f>IF(LEN(telefony[[#This Row],[nr]])=7,1,0)</f>
        <v>1</v>
      </c>
      <c r="H1721" s="9">
        <f>IF(LEN(telefony[[#This Row],[nr]])&gt;=10,1,0)</f>
        <v>0</v>
      </c>
      <c r="I1721" s="9" t="s">
        <v>1426</v>
      </c>
      <c r="J1721">
        <f>COUNTIF(telefony[nr],I1721)</f>
        <v>1</v>
      </c>
      <c r="M1721" t="str">
        <f>IF(LEN(telefony[[#This Row],[nr]])=7,telefony[[#This Row],[nr]],"")</f>
        <v>3824371</v>
      </c>
      <c r="N1721" t="str">
        <f>IF(LEN(telefony[[#This Row],[nr]])=8,telefony[[#This Row],[nr]],"")</f>
        <v/>
      </c>
      <c r="V1721" s="22" t="s">
        <v>1700</v>
      </c>
      <c r="W1721" s="9">
        <v>0</v>
      </c>
    </row>
    <row r="1722" spans="1:23" x14ac:dyDescent="0.3">
      <c r="A1722" s="9" t="s">
        <v>1481</v>
      </c>
      <c r="B1722" s="1">
        <v>42941</v>
      </c>
      <c r="C1722" s="2">
        <v>0.60601851851851851</v>
      </c>
      <c r="D1722" s="2">
        <v>0.60782407407407413</v>
      </c>
      <c r="E1722">
        <f>DAY(telefony[[#This Row],[data]])</f>
        <v>25</v>
      </c>
      <c r="F1722">
        <f>IF(LEN(telefony[[#This Row],[nr]])=8,1,0)</f>
        <v>0</v>
      </c>
      <c r="G1722">
        <f>IF(LEN(telefony[[#This Row],[nr]])=7,1,0)</f>
        <v>1</v>
      </c>
      <c r="H1722" s="9">
        <f>IF(LEN(telefony[[#This Row],[nr]])&gt;=10,1,0)</f>
        <v>0</v>
      </c>
      <c r="I1722" s="9" t="s">
        <v>369</v>
      </c>
      <c r="J1722">
        <f>COUNTIF(telefony[nr],I1722)</f>
        <v>1</v>
      </c>
      <c r="M1722" t="str">
        <f>IF(LEN(telefony[[#This Row],[nr]])=7,telefony[[#This Row],[nr]],"")</f>
        <v>3025855</v>
      </c>
      <c r="N1722" t="str">
        <f>IF(LEN(telefony[[#This Row],[nr]])=8,telefony[[#This Row],[nr]],"")</f>
        <v/>
      </c>
      <c r="V1722" s="22" t="s">
        <v>1373</v>
      </c>
      <c r="W1722" s="9">
        <v>0</v>
      </c>
    </row>
    <row r="1723" spans="1:23" x14ac:dyDescent="0.3">
      <c r="A1723" s="9" t="s">
        <v>1482</v>
      </c>
      <c r="B1723" s="1">
        <v>42941</v>
      </c>
      <c r="C1723" s="2">
        <v>0.60879629629629628</v>
      </c>
      <c r="D1723" s="2">
        <v>0.61106481481481478</v>
      </c>
      <c r="E1723">
        <f>DAY(telefony[[#This Row],[data]])</f>
        <v>25</v>
      </c>
      <c r="F1723">
        <f>IF(LEN(telefony[[#This Row],[nr]])=8,1,0)</f>
        <v>0</v>
      </c>
      <c r="G1723">
        <f>IF(LEN(telefony[[#This Row],[nr]])=7,1,0)</f>
        <v>1</v>
      </c>
      <c r="H1723" s="9">
        <f>IF(LEN(telefony[[#This Row],[nr]])&gt;=10,1,0)</f>
        <v>0</v>
      </c>
      <c r="I1723" s="9" t="s">
        <v>365</v>
      </c>
      <c r="J1723">
        <f>COUNTIF(telefony[nr],I1723)</f>
        <v>1</v>
      </c>
      <c r="M1723" t="str">
        <f>IF(LEN(telefony[[#This Row],[nr]])=7,telefony[[#This Row],[nr]],"")</f>
        <v>8773356</v>
      </c>
      <c r="N1723" t="str">
        <f>IF(LEN(telefony[[#This Row],[nr]])=8,telefony[[#This Row],[nr]],"")</f>
        <v/>
      </c>
      <c r="V1723" s="22" t="s">
        <v>1561</v>
      </c>
      <c r="W1723" s="9">
        <v>0</v>
      </c>
    </row>
    <row r="1724" spans="1:23" x14ac:dyDescent="0.3">
      <c r="A1724" s="9" t="s">
        <v>1483</v>
      </c>
      <c r="B1724" s="1">
        <v>42941</v>
      </c>
      <c r="C1724" s="2">
        <v>0.61202546296296301</v>
      </c>
      <c r="D1724" s="2">
        <v>0.62135416666666665</v>
      </c>
      <c r="E1724">
        <f>DAY(telefony[[#This Row],[data]])</f>
        <v>25</v>
      </c>
      <c r="F1724">
        <f>IF(LEN(telefony[[#This Row],[nr]])=8,1,0)</f>
        <v>0</v>
      </c>
      <c r="G1724">
        <f>IF(LEN(telefony[[#This Row],[nr]])=7,1,0)</f>
        <v>1</v>
      </c>
      <c r="H1724" s="9">
        <f>IF(LEN(telefony[[#This Row],[nr]])&gt;=10,1,0)</f>
        <v>0</v>
      </c>
      <c r="I1724" s="9" t="s">
        <v>1474</v>
      </c>
      <c r="J1724">
        <f>COUNTIF(telefony[nr],I1724)</f>
        <v>1</v>
      </c>
      <c r="M1724" t="str">
        <f>IF(LEN(telefony[[#This Row],[nr]])=7,telefony[[#This Row],[nr]],"")</f>
        <v>1211446</v>
      </c>
      <c r="N1724" t="str">
        <f>IF(LEN(telefony[[#This Row],[nr]])=8,telefony[[#This Row],[nr]],"")</f>
        <v/>
      </c>
      <c r="V1724" s="22" t="s">
        <v>1761</v>
      </c>
      <c r="W1724" s="9">
        <v>0</v>
      </c>
    </row>
    <row r="1725" spans="1:23" x14ac:dyDescent="0.3">
      <c r="A1725" s="9" t="s">
        <v>1484</v>
      </c>
      <c r="B1725" s="1">
        <v>42941</v>
      </c>
      <c r="C1725" s="2">
        <v>0.61460648148148145</v>
      </c>
      <c r="D1725" s="2">
        <v>0.62116898148148147</v>
      </c>
      <c r="E1725">
        <f>DAY(telefony[[#This Row],[data]])</f>
        <v>25</v>
      </c>
      <c r="F1725">
        <f>IF(LEN(telefony[[#This Row],[nr]])=8,1,0)</f>
        <v>0</v>
      </c>
      <c r="G1725">
        <f>IF(LEN(telefony[[#This Row],[nr]])=7,1,0)</f>
        <v>1</v>
      </c>
      <c r="H1725" s="9">
        <f>IF(LEN(telefony[[#This Row],[nr]])&gt;=10,1,0)</f>
        <v>0</v>
      </c>
      <c r="I1725" s="9" t="s">
        <v>1057</v>
      </c>
      <c r="J1725">
        <f>COUNTIF(telefony[nr],I1725)</f>
        <v>1</v>
      </c>
      <c r="M1725" t="str">
        <f>IF(LEN(telefony[[#This Row],[nr]])=7,telefony[[#This Row],[nr]],"")</f>
        <v>3607585</v>
      </c>
      <c r="N1725" t="str">
        <f>IF(LEN(telefony[[#This Row],[nr]])=8,telefony[[#This Row],[nr]],"")</f>
        <v/>
      </c>
      <c r="V1725" s="22" t="s">
        <v>578</v>
      </c>
      <c r="W1725" s="9">
        <v>0</v>
      </c>
    </row>
    <row r="1726" spans="1:23" x14ac:dyDescent="0.3">
      <c r="A1726" s="9" t="s">
        <v>827</v>
      </c>
      <c r="B1726" s="1">
        <v>42941</v>
      </c>
      <c r="C1726" s="2">
        <v>0.61895833333333339</v>
      </c>
      <c r="D1726" s="2">
        <v>0.61971064814814814</v>
      </c>
      <c r="E1726">
        <f>DAY(telefony[[#This Row],[data]])</f>
        <v>25</v>
      </c>
      <c r="F1726">
        <f>IF(LEN(telefony[[#This Row],[nr]])=8,1,0)</f>
        <v>0</v>
      </c>
      <c r="G1726">
        <f>IF(LEN(telefony[[#This Row],[nr]])=7,1,0)</f>
        <v>1</v>
      </c>
      <c r="H1726" s="9">
        <f>IF(LEN(telefony[[#This Row],[nr]])&gt;=10,1,0)</f>
        <v>0</v>
      </c>
      <c r="I1726" s="9" t="s">
        <v>472</v>
      </c>
      <c r="J1726">
        <f>COUNTIF(telefony[nr],I1726)</f>
        <v>1</v>
      </c>
      <c r="M1726" t="str">
        <f>IF(LEN(telefony[[#This Row],[nr]])=7,telefony[[#This Row],[nr]],"")</f>
        <v>5492379</v>
      </c>
      <c r="N1726" t="str">
        <f>IF(LEN(telefony[[#This Row],[nr]])=8,telefony[[#This Row],[nr]],"")</f>
        <v/>
      </c>
      <c r="V1726" s="22" t="s">
        <v>1103</v>
      </c>
      <c r="W1726" s="9">
        <v>0</v>
      </c>
    </row>
    <row r="1727" spans="1:23" x14ac:dyDescent="0.3">
      <c r="A1727" s="9" t="s">
        <v>565</v>
      </c>
      <c r="B1727" s="1">
        <v>42941</v>
      </c>
      <c r="C1727" s="2">
        <v>0.61971064814814814</v>
      </c>
      <c r="D1727" s="2">
        <v>0.62334490740740744</v>
      </c>
      <c r="E1727">
        <f>DAY(telefony[[#This Row],[data]])</f>
        <v>25</v>
      </c>
      <c r="F1727">
        <f>IF(LEN(telefony[[#This Row],[nr]])=8,1,0)</f>
        <v>1</v>
      </c>
      <c r="G1727">
        <f>IF(LEN(telefony[[#This Row],[nr]])=7,1,0)</f>
        <v>0</v>
      </c>
      <c r="H1727" s="9">
        <f>IF(LEN(telefony[[#This Row],[nr]])&gt;=10,1,0)</f>
        <v>0</v>
      </c>
      <c r="I1727" s="9" t="s">
        <v>1571</v>
      </c>
      <c r="J1727">
        <f>COUNTIF(telefony[nr],I1727)</f>
        <v>1</v>
      </c>
      <c r="M1727" t="str">
        <f>IF(LEN(telefony[[#This Row],[nr]])=7,telefony[[#This Row],[nr]],"")</f>
        <v/>
      </c>
      <c r="N1727" t="str">
        <f>IF(LEN(telefony[[#This Row],[nr]])=8,telefony[[#This Row],[nr]],"")</f>
        <v>84589848</v>
      </c>
      <c r="V1727" s="22" t="s">
        <v>1724</v>
      </c>
      <c r="W1727" s="9">
        <v>0</v>
      </c>
    </row>
    <row r="1728" spans="1:23" x14ac:dyDescent="0.3">
      <c r="A1728" s="9" t="s">
        <v>1485</v>
      </c>
      <c r="B1728" s="1">
        <v>42941</v>
      </c>
      <c r="C1728" s="2">
        <v>0.62008101851851849</v>
      </c>
      <c r="D1728" s="2">
        <v>0.62776620370370373</v>
      </c>
      <c r="E1728">
        <f>DAY(telefony[[#This Row],[data]])</f>
        <v>25</v>
      </c>
      <c r="F1728">
        <f>IF(LEN(telefony[[#This Row],[nr]])=8,1,0)</f>
        <v>0</v>
      </c>
      <c r="G1728">
        <f>IF(LEN(telefony[[#This Row],[nr]])=7,1,0)</f>
        <v>1</v>
      </c>
      <c r="H1728" s="9">
        <f>IF(LEN(telefony[[#This Row],[nr]])&gt;=10,1,0)</f>
        <v>0</v>
      </c>
      <c r="I1728" s="9" t="s">
        <v>1500</v>
      </c>
      <c r="J1728">
        <f>COUNTIF(telefony[nr],I1728)</f>
        <v>1</v>
      </c>
      <c r="M1728" t="str">
        <f>IF(LEN(telefony[[#This Row],[nr]])=7,telefony[[#This Row],[nr]],"")</f>
        <v>7622848</v>
      </c>
      <c r="N1728" t="str">
        <f>IF(LEN(telefony[[#This Row],[nr]])=8,telefony[[#This Row],[nr]],"")</f>
        <v/>
      </c>
      <c r="V1728" s="22" t="s">
        <v>1726</v>
      </c>
      <c r="W1728" s="9">
        <v>0</v>
      </c>
    </row>
    <row r="1729" spans="1:23" x14ac:dyDescent="0.3">
      <c r="A1729" s="9" t="s">
        <v>1486</v>
      </c>
      <c r="B1729" s="1">
        <v>42941</v>
      </c>
      <c r="C1729" s="2">
        <v>0.62149305555555556</v>
      </c>
      <c r="D1729" s="2">
        <v>0.624537037037037</v>
      </c>
      <c r="E1729">
        <f>DAY(telefony[[#This Row],[data]])</f>
        <v>25</v>
      </c>
      <c r="F1729">
        <f>IF(LEN(telefony[[#This Row],[nr]])=8,1,0)</f>
        <v>0</v>
      </c>
      <c r="G1729">
        <f>IF(LEN(telefony[[#This Row],[nr]])=7,1,0)</f>
        <v>1</v>
      </c>
      <c r="H1729" s="9">
        <f>IF(LEN(telefony[[#This Row],[nr]])&gt;=10,1,0)</f>
        <v>0</v>
      </c>
      <c r="I1729" s="9" t="s">
        <v>1283</v>
      </c>
      <c r="J1729">
        <f>COUNTIF(telefony[nr],I1729)</f>
        <v>1</v>
      </c>
      <c r="M1729" t="str">
        <f>IF(LEN(telefony[[#This Row],[nr]])=7,telefony[[#This Row],[nr]],"")</f>
        <v>7883595</v>
      </c>
      <c r="N1729" t="str">
        <f>IF(LEN(telefony[[#This Row],[nr]])=8,telefony[[#This Row],[nr]],"")</f>
        <v/>
      </c>
      <c r="V1729" s="22" t="s">
        <v>1591</v>
      </c>
      <c r="W1729" s="9">
        <v>0</v>
      </c>
    </row>
    <row r="1730" spans="1:23" x14ac:dyDescent="0.3">
      <c r="A1730" s="9" t="s">
        <v>1305</v>
      </c>
      <c r="B1730" s="1">
        <v>42941</v>
      </c>
      <c r="C1730" s="2">
        <v>0.62472222222222218</v>
      </c>
      <c r="D1730" s="2">
        <v>0.6360069444444445</v>
      </c>
      <c r="E1730">
        <f>DAY(telefony[[#This Row],[data]])</f>
        <v>25</v>
      </c>
      <c r="F1730">
        <f>IF(LEN(telefony[[#This Row],[nr]])=8,1,0)</f>
        <v>0</v>
      </c>
      <c r="G1730">
        <f>IF(LEN(telefony[[#This Row],[nr]])=7,1,0)</f>
        <v>1</v>
      </c>
      <c r="H1730" s="9">
        <f>IF(LEN(telefony[[#This Row],[nr]])&gt;=10,1,0)</f>
        <v>0</v>
      </c>
      <c r="I1730" s="9" t="s">
        <v>454</v>
      </c>
      <c r="J1730">
        <f>COUNTIF(telefony[nr],I1730)</f>
        <v>1</v>
      </c>
      <c r="M1730" t="str">
        <f>IF(LEN(telefony[[#This Row],[nr]])=7,telefony[[#This Row],[nr]],"")</f>
        <v>4804872</v>
      </c>
      <c r="N1730" t="str">
        <f>IF(LEN(telefony[[#This Row],[nr]])=8,telefony[[#This Row],[nr]],"")</f>
        <v/>
      </c>
      <c r="V1730" s="22" t="s">
        <v>218</v>
      </c>
      <c r="W1730" s="9">
        <v>0</v>
      </c>
    </row>
    <row r="1731" spans="1:23" x14ac:dyDescent="0.3">
      <c r="A1731" s="9" t="s">
        <v>1487</v>
      </c>
      <c r="B1731" s="1">
        <v>42941</v>
      </c>
      <c r="C1731" s="2">
        <v>0.6292592592592593</v>
      </c>
      <c r="D1731" s="2">
        <v>0.63806712962962964</v>
      </c>
      <c r="E1731">
        <f>DAY(telefony[[#This Row],[data]])</f>
        <v>25</v>
      </c>
      <c r="F1731">
        <f>IF(LEN(telefony[[#This Row],[nr]])=8,1,0)</f>
        <v>1</v>
      </c>
      <c r="G1731">
        <f>IF(LEN(telefony[[#This Row],[nr]])=7,1,0)</f>
        <v>0</v>
      </c>
      <c r="H1731" s="9">
        <f>IF(LEN(telefony[[#This Row],[nr]])&gt;=10,1,0)</f>
        <v>0</v>
      </c>
      <c r="I1731" s="9" t="s">
        <v>1614</v>
      </c>
      <c r="J1731">
        <f>COUNTIF(telefony[nr],I1731)</f>
        <v>1</v>
      </c>
      <c r="M1731" t="str">
        <f>IF(LEN(telefony[[#This Row],[nr]])=7,telefony[[#This Row],[nr]],"")</f>
        <v/>
      </c>
      <c r="N1731" t="str">
        <f>IF(LEN(telefony[[#This Row],[nr]])=8,telefony[[#This Row],[nr]],"")</f>
        <v>61812355</v>
      </c>
      <c r="V1731" s="22" t="s">
        <v>915</v>
      </c>
      <c r="W1731" s="9">
        <v>0</v>
      </c>
    </row>
    <row r="1732" spans="1:23" x14ac:dyDescent="0.3">
      <c r="A1732" s="9" t="s">
        <v>1488</v>
      </c>
      <c r="B1732" s="1">
        <v>42942</v>
      </c>
      <c r="C1732" s="2">
        <v>0.33584490740740741</v>
      </c>
      <c r="D1732" s="2">
        <v>0.33677083333333335</v>
      </c>
      <c r="E1732">
        <f>DAY(telefony[[#This Row],[data]])</f>
        <v>26</v>
      </c>
      <c r="F1732">
        <f>IF(LEN(telefony[[#This Row],[nr]])=8,1,0)</f>
        <v>0</v>
      </c>
      <c r="G1732">
        <f>IF(LEN(telefony[[#This Row],[nr]])=7,1,0)</f>
        <v>1</v>
      </c>
      <c r="H1732" s="9">
        <f>IF(LEN(telefony[[#This Row],[nr]])&gt;=10,1,0)</f>
        <v>0</v>
      </c>
      <c r="I1732" s="9" t="s">
        <v>364</v>
      </c>
      <c r="J1732">
        <f>COUNTIF(telefony[nr],I1732)</f>
        <v>1</v>
      </c>
      <c r="M1732" t="str">
        <f>IF(LEN(telefony[[#This Row],[nr]])=7,telefony[[#This Row],[nr]],"")</f>
        <v>6493766</v>
      </c>
      <c r="N1732" t="str">
        <f>IF(LEN(telefony[[#This Row],[nr]])=8,telefony[[#This Row],[nr]],"")</f>
        <v/>
      </c>
      <c r="V1732" s="22" t="s">
        <v>442</v>
      </c>
      <c r="W1732" s="9">
        <v>0</v>
      </c>
    </row>
    <row r="1733" spans="1:23" x14ac:dyDescent="0.3">
      <c r="A1733" s="9" t="s">
        <v>1489</v>
      </c>
      <c r="B1733" s="1">
        <v>42942</v>
      </c>
      <c r="C1733" s="2">
        <v>0.33710648148148148</v>
      </c>
      <c r="D1733" s="2">
        <v>0.34759259259259262</v>
      </c>
      <c r="E1733">
        <f>DAY(telefony[[#This Row],[data]])</f>
        <v>26</v>
      </c>
      <c r="F1733">
        <f>IF(LEN(telefony[[#This Row],[nr]])=8,1,0)</f>
        <v>0</v>
      </c>
      <c r="G1733">
        <f>IF(LEN(telefony[[#This Row],[nr]])=7,1,0)</f>
        <v>1</v>
      </c>
      <c r="H1733" s="9">
        <f>IF(LEN(telefony[[#This Row],[nr]])&gt;=10,1,0)</f>
        <v>0</v>
      </c>
      <c r="I1733" s="9" t="s">
        <v>414</v>
      </c>
      <c r="J1733">
        <f>COUNTIF(telefony[nr],I1733)</f>
        <v>1</v>
      </c>
      <c r="M1733" t="str">
        <f>IF(LEN(telefony[[#This Row],[nr]])=7,telefony[[#This Row],[nr]],"")</f>
        <v>4965118</v>
      </c>
      <c r="N1733" t="str">
        <f>IF(LEN(telefony[[#This Row],[nr]])=8,telefony[[#This Row],[nr]],"")</f>
        <v/>
      </c>
      <c r="V1733" s="22" t="s">
        <v>1733</v>
      </c>
      <c r="W1733" s="9">
        <v>0</v>
      </c>
    </row>
    <row r="1734" spans="1:23" x14ac:dyDescent="0.3">
      <c r="A1734" s="9" t="s">
        <v>1490</v>
      </c>
      <c r="B1734" s="1">
        <v>42942</v>
      </c>
      <c r="C1734" s="2">
        <v>0.34250000000000003</v>
      </c>
      <c r="D1734" s="2">
        <v>0.35003472222222221</v>
      </c>
      <c r="E1734">
        <f>DAY(telefony[[#This Row],[data]])</f>
        <v>26</v>
      </c>
      <c r="F1734">
        <f>IF(LEN(telefony[[#This Row],[nr]])=8,1,0)</f>
        <v>0</v>
      </c>
      <c r="G1734">
        <f>IF(LEN(telefony[[#This Row],[nr]])=7,1,0)</f>
        <v>1</v>
      </c>
      <c r="H1734" s="9">
        <f>IF(LEN(telefony[[#This Row],[nr]])&gt;=10,1,0)</f>
        <v>0</v>
      </c>
      <c r="I1734" s="9" t="s">
        <v>491</v>
      </c>
      <c r="J1734">
        <f>COUNTIF(telefony[nr],I1734)</f>
        <v>1</v>
      </c>
      <c r="M1734" t="str">
        <f>IF(LEN(telefony[[#This Row],[nr]])=7,telefony[[#This Row],[nr]],"")</f>
        <v>7973476</v>
      </c>
      <c r="N1734" t="str">
        <f>IF(LEN(telefony[[#This Row],[nr]])=8,telefony[[#This Row],[nr]],"")</f>
        <v/>
      </c>
      <c r="V1734" s="22" t="s">
        <v>182</v>
      </c>
      <c r="W1734" s="9">
        <v>0</v>
      </c>
    </row>
    <row r="1735" spans="1:23" x14ac:dyDescent="0.3">
      <c r="A1735" s="9" t="s">
        <v>1491</v>
      </c>
      <c r="B1735" s="1">
        <v>42942</v>
      </c>
      <c r="C1735" s="2">
        <v>0.34575231481481483</v>
      </c>
      <c r="D1735" s="2">
        <v>0.35645833333333332</v>
      </c>
      <c r="E1735">
        <f>DAY(telefony[[#This Row],[data]])</f>
        <v>26</v>
      </c>
      <c r="F1735">
        <f>IF(LEN(telefony[[#This Row],[nr]])=8,1,0)</f>
        <v>0</v>
      </c>
      <c r="G1735">
        <f>IF(LEN(telefony[[#This Row],[nr]])=7,1,0)</f>
        <v>1</v>
      </c>
      <c r="H1735" s="9">
        <f>IF(LEN(telefony[[#This Row],[nr]])&gt;=10,1,0)</f>
        <v>0</v>
      </c>
      <c r="I1735" s="9" t="s">
        <v>1158</v>
      </c>
      <c r="J1735">
        <f>COUNTIF(telefony[nr],I1735)</f>
        <v>1</v>
      </c>
      <c r="M1735" t="str">
        <f>IF(LEN(telefony[[#This Row],[nr]])=7,telefony[[#This Row],[nr]],"")</f>
        <v>6642574</v>
      </c>
      <c r="N1735" t="str">
        <f>IF(LEN(telefony[[#This Row],[nr]])=8,telefony[[#This Row],[nr]],"")</f>
        <v/>
      </c>
      <c r="V1735" s="22" t="s">
        <v>13</v>
      </c>
      <c r="W1735" s="9">
        <v>0</v>
      </c>
    </row>
    <row r="1736" spans="1:23" x14ac:dyDescent="0.3">
      <c r="A1736" s="9" t="s">
        <v>1492</v>
      </c>
      <c r="B1736" s="1">
        <v>42942</v>
      </c>
      <c r="C1736" s="2">
        <v>0.34759259259259262</v>
      </c>
      <c r="D1736" s="2">
        <v>0.35511574074074076</v>
      </c>
      <c r="E1736">
        <f>DAY(telefony[[#This Row],[data]])</f>
        <v>26</v>
      </c>
      <c r="F1736">
        <f>IF(LEN(telefony[[#This Row],[nr]])=8,1,0)</f>
        <v>0</v>
      </c>
      <c r="G1736">
        <f>IF(LEN(telefony[[#This Row],[nr]])=7,1,0)</f>
        <v>1</v>
      </c>
      <c r="H1736" s="9">
        <f>IF(LEN(telefony[[#This Row],[nr]])&gt;=10,1,0)</f>
        <v>0</v>
      </c>
      <c r="I1736" s="9" t="s">
        <v>1345</v>
      </c>
      <c r="J1736">
        <f>COUNTIF(telefony[nr],I1736)</f>
        <v>1</v>
      </c>
      <c r="M1736" t="str">
        <f>IF(LEN(telefony[[#This Row],[nr]])=7,telefony[[#This Row],[nr]],"")</f>
        <v>2325155</v>
      </c>
      <c r="N1736" t="str">
        <f>IF(LEN(telefony[[#This Row],[nr]])=8,telefony[[#This Row],[nr]],"")</f>
        <v/>
      </c>
      <c r="V1736" s="22" t="s">
        <v>194</v>
      </c>
      <c r="W1736" s="9">
        <v>0</v>
      </c>
    </row>
    <row r="1737" spans="1:23" x14ac:dyDescent="0.3">
      <c r="A1737" s="9" t="s">
        <v>1493</v>
      </c>
      <c r="B1737" s="1">
        <v>42942</v>
      </c>
      <c r="C1737" s="2">
        <v>0.34994212962962962</v>
      </c>
      <c r="D1737" s="2">
        <v>0.35781249999999998</v>
      </c>
      <c r="E1737">
        <f>DAY(telefony[[#This Row],[data]])</f>
        <v>26</v>
      </c>
      <c r="F1737">
        <f>IF(LEN(telefony[[#This Row],[nr]])=8,1,0)</f>
        <v>0</v>
      </c>
      <c r="G1737">
        <f>IF(LEN(telefony[[#This Row],[nr]])=7,1,0)</f>
        <v>1</v>
      </c>
      <c r="H1737" s="9">
        <f>IF(LEN(telefony[[#This Row],[nr]])&gt;=10,1,0)</f>
        <v>0</v>
      </c>
      <c r="I1737" s="9" t="s">
        <v>430</v>
      </c>
      <c r="J1737">
        <f>COUNTIF(telefony[nr],I1737)</f>
        <v>1</v>
      </c>
      <c r="M1737" t="str">
        <f>IF(LEN(telefony[[#This Row],[nr]])=7,telefony[[#This Row],[nr]],"")</f>
        <v>1340323</v>
      </c>
      <c r="N1737" t="str">
        <f>IF(LEN(telefony[[#This Row],[nr]])=8,telefony[[#This Row],[nr]],"")</f>
        <v/>
      </c>
      <c r="V1737" s="22" t="s">
        <v>604</v>
      </c>
      <c r="W1737" s="9">
        <v>0</v>
      </c>
    </row>
    <row r="1738" spans="1:23" x14ac:dyDescent="0.3">
      <c r="A1738" s="9" t="s">
        <v>1494</v>
      </c>
      <c r="B1738" s="1">
        <v>42942</v>
      </c>
      <c r="C1738" s="2">
        <v>0.35454861111111113</v>
      </c>
      <c r="D1738" s="2">
        <v>0.3629398148148148</v>
      </c>
      <c r="E1738">
        <f>DAY(telefony[[#This Row],[data]])</f>
        <v>26</v>
      </c>
      <c r="F1738">
        <f>IF(LEN(telefony[[#This Row],[nr]])=8,1,0)</f>
        <v>0</v>
      </c>
      <c r="G1738">
        <f>IF(LEN(telefony[[#This Row],[nr]])=7,1,0)</f>
        <v>1</v>
      </c>
      <c r="H1738" s="9">
        <f>IF(LEN(telefony[[#This Row],[nr]])&gt;=10,1,0)</f>
        <v>0</v>
      </c>
      <c r="I1738" s="9" t="s">
        <v>1770</v>
      </c>
      <c r="J1738">
        <f>COUNTIF(telefony[nr],I1738)</f>
        <v>1</v>
      </c>
      <c r="M1738" t="str">
        <f>IF(LEN(telefony[[#This Row],[nr]])=7,telefony[[#This Row],[nr]],"")</f>
        <v>8957203</v>
      </c>
      <c r="N1738" t="str">
        <f>IF(LEN(telefony[[#This Row],[nr]])=8,telefony[[#This Row],[nr]],"")</f>
        <v/>
      </c>
      <c r="V1738" s="22" t="s">
        <v>1827</v>
      </c>
      <c r="W1738" s="9">
        <v>0</v>
      </c>
    </row>
    <row r="1739" spans="1:23" x14ac:dyDescent="0.3">
      <c r="A1739" s="9" t="s">
        <v>789</v>
      </c>
      <c r="B1739" s="1">
        <v>42942</v>
      </c>
      <c r="C1739" s="2">
        <v>0.3590740740740741</v>
      </c>
      <c r="D1739" s="2">
        <v>0.36600694444444443</v>
      </c>
      <c r="E1739">
        <f>DAY(telefony[[#This Row],[data]])</f>
        <v>26</v>
      </c>
      <c r="F1739">
        <f>IF(LEN(telefony[[#This Row],[nr]])=8,1,0)</f>
        <v>0</v>
      </c>
      <c r="G1739">
        <f>IF(LEN(telefony[[#This Row],[nr]])=7,1,0)</f>
        <v>1</v>
      </c>
      <c r="H1739" s="9">
        <f>IF(LEN(telefony[[#This Row],[nr]])&gt;=10,1,0)</f>
        <v>0</v>
      </c>
      <c r="I1739" s="9" t="s">
        <v>1555</v>
      </c>
      <c r="J1739">
        <f>COUNTIF(telefony[nr],I1739)</f>
        <v>1</v>
      </c>
      <c r="M1739" t="str">
        <f>IF(LEN(telefony[[#This Row],[nr]])=7,telefony[[#This Row],[nr]],"")</f>
        <v>8276893</v>
      </c>
      <c r="N1739" t="str">
        <f>IF(LEN(telefony[[#This Row],[nr]])=8,telefony[[#This Row],[nr]],"")</f>
        <v/>
      </c>
      <c r="V1739" s="22" t="s">
        <v>199</v>
      </c>
      <c r="W1739" s="9">
        <v>0</v>
      </c>
    </row>
    <row r="1740" spans="1:23" x14ac:dyDescent="0.3">
      <c r="A1740" s="9" t="s">
        <v>1495</v>
      </c>
      <c r="B1740" s="1">
        <v>42942</v>
      </c>
      <c r="C1740" s="2">
        <v>0.36476851851851849</v>
      </c>
      <c r="D1740" s="2">
        <v>0.37505787037037036</v>
      </c>
      <c r="E1740">
        <f>DAY(telefony[[#This Row],[data]])</f>
        <v>26</v>
      </c>
      <c r="F1740">
        <f>IF(LEN(telefony[[#This Row],[nr]])=8,1,0)</f>
        <v>0</v>
      </c>
      <c r="G1740">
        <f>IF(LEN(telefony[[#This Row],[nr]])=7,1,0)</f>
        <v>0</v>
      </c>
      <c r="H1740" s="9">
        <f>IF(LEN(telefony[[#This Row],[nr]])&gt;=10,1,0)</f>
        <v>1</v>
      </c>
      <c r="I1740" s="9" t="s">
        <v>757</v>
      </c>
      <c r="J1740">
        <f>COUNTIF(telefony[nr],I1740)</f>
        <v>1</v>
      </c>
      <c r="M1740" t="str">
        <f>IF(LEN(telefony[[#This Row],[nr]])=7,telefony[[#This Row],[nr]],"")</f>
        <v/>
      </c>
      <c r="N1740" t="str">
        <f>IF(LEN(telefony[[#This Row],[nr]])=8,telefony[[#This Row],[nr]],"")</f>
        <v/>
      </c>
      <c r="V1740" s="22" t="s">
        <v>27</v>
      </c>
      <c r="W1740" s="9">
        <v>0</v>
      </c>
    </row>
    <row r="1741" spans="1:23" x14ac:dyDescent="0.3">
      <c r="A1741" s="9" t="s">
        <v>1496</v>
      </c>
      <c r="B1741" s="1">
        <v>42942</v>
      </c>
      <c r="C1741" s="2">
        <v>0.3697685185185185</v>
      </c>
      <c r="D1741" s="2">
        <v>0.37656250000000002</v>
      </c>
      <c r="E1741">
        <f>DAY(telefony[[#This Row],[data]])</f>
        <v>26</v>
      </c>
      <c r="F1741">
        <f>IF(LEN(telefony[[#This Row],[nr]])=8,1,0)</f>
        <v>1</v>
      </c>
      <c r="G1741">
        <f>IF(LEN(telefony[[#This Row],[nr]])=7,1,0)</f>
        <v>0</v>
      </c>
      <c r="H1741" s="9">
        <f>IF(LEN(telefony[[#This Row],[nr]])&gt;=10,1,0)</f>
        <v>0</v>
      </c>
      <c r="I1741" s="9" t="s">
        <v>1700</v>
      </c>
      <c r="J1741">
        <f>COUNTIF(telefony[nr],I1741)</f>
        <v>1</v>
      </c>
      <c r="M1741" t="str">
        <f>IF(LEN(telefony[[#This Row],[nr]])=7,telefony[[#This Row],[nr]],"")</f>
        <v/>
      </c>
      <c r="N1741" t="str">
        <f>IF(LEN(telefony[[#This Row],[nr]])=8,telefony[[#This Row],[nr]],"")</f>
        <v>26891502</v>
      </c>
      <c r="V1741" s="22" t="s">
        <v>1099</v>
      </c>
      <c r="W1741" s="9">
        <v>0</v>
      </c>
    </row>
    <row r="1742" spans="1:23" x14ac:dyDescent="0.3">
      <c r="A1742" s="9" t="s">
        <v>1497</v>
      </c>
      <c r="B1742" s="1">
        <v>42942</v>
      </c>
      <c r="C1742" s="2">
        <v>0.37305555555555553</v>
      </c>
      <c r="D1742" s="2">
        <v>0.38090277777777776</v>
      </c>
      <c r="E1742">
        <f>DAY(telefony[[#This Row],[data]])</f>
        <v>26</v>
      </c>
      <c r="F1742">
        <f>IF(LEN(telefony[[#This Row],[nr]])=8,1,0)</f>
        <v>1</v>
      </c>
      <c r="G1742">
        <f>IF(LEN(telefony[[#This Row],[nr]])=7,1,0)</f>
        <v>0</v>
      </c>
      <c r="H1742" s="9">
        <f>IF(LEN(telefony[[#This Row],[nr]])&gt;=10,1,0)</f>
        <v>0</v>
      </c>
      <c r="I1742" s="9" t="s">
        <v>1561</v>
      </c>
      <c r="J1742">
        <f>COUNTIF(telefony[nr],I1742)</f>
        <v>1</v>
      </c>
      <c r="M1742" t="str">
        <f>IF(LEN(telefony[[#This Row],[nr]])=7,telefony[[#This Row],[nr]],"")</f>
        <v/>
      </c>
      <c r="N1742" t="str">
        <f>IF(LEN(telefony[[#This Row],[nr]])=8,telefony[[#This Row],[nr]],"")</f>
        <v>71021004</v>
      </c>
      <c r="V1742" s="22" t="s">
        <v>1592</v>
      </c>
      <c r="W1742" s="9">
        <v>0</v>
      </c>
    </row>
    <row r="1743" spans="1:23" x14ac:dyDescent="0.3">
      <c r="A1743" s="9" t="s">
        <v>1498</v>
      </c>
      <c r="B1743" s="1">
        <v>42942</v>
      </c>
      <c r="C1743" s="2">
        <v>0.37843749999999998</v>
      </c>
      <c r="D1743" s="2">
        <v>0.38879629629629631</v>
      </c>
      <c r="E1743">
        <f>DAY(telefony[[#This Row],[data]])</f>
        <v>26</v>
      </c>
      <c r="F1743">
        <f>IF(LEN(telefony[[#This Row],[nr]])=8,1,0)</f>
        <v>1</v>
      </c>
      <c r="G1743">
        <f>IF(LEN(telefony[[#This Row],[nr]])=7,1,0)</f>
        <v>0</v>
      </c>
      <c r="H1743" s="9">
        <f>IF(LEN(telefony[[#This Row],[nr]])&gt;=10,1,0)</f>
        <v>0</v>
      </c>
      <c r="I1743" s="9" t="s">
        <v>1761</v>
      </c>
      <c r="J1743">
        <f>COUNTIF(telefony[nr],I1743)</f>
        <v>1</v>
      </c>
      <c r="M1743" t="str">
        <f>IF(LEN(telefony[[#This Row],[nr]])=7,telefony[[#This Row],[nr]],"")</f>
        <v/>
      </c>
      <c r="N1743" t="str">
        <f>IF(LEN(telefony[[#This Row],[nr]])=8,telefony[[#This Row],[nr]],"")</f>
        <v>17314583</v>
      </c>
      <c r="V1743" s="22" t="s">
        <v>1192</v>
      </c>
      <c r="W1743" s="9">
        <v>0</v>
      </c>
    </row>
    <row r="1744" spans="1:23" x14ac:dyDescent="0.3">
      <c r="A1744" s="9" t="s">
        <v>1499</v>
      </c>
      <c r="B1744" s="1">
        <v>42942</v>
      </c>
      <c r="C1744" s="2">
        <v>0.37895833333333334</v>
      </c>
      <c r="D1744" s="2">
        <v>0.38263888888888886</v>
      </c>
      <c r="E1744">
        <f>DAY(telefony[[#This Row],[data]])</f>
        <v>26</v>
      </c>
      <c r="F1744">
        <f>IF(LEN(telefony[[#This Row],[nr]])=8,1,0)</f>
        <v>0</v>
      </c>
      <c r="G1744">
        <f>IF(LEN(telefony[[#This Row],[nr]])=7,1,0)</f>
        <v>1</v>
      </c>
      <c r="H1744" s="9">
        <f>IF(LEN(telefony[[#This Row],[nr]])&gt;=10,1,0)</f>
        <v>0</v>
      </c>
      <c r="I1744" s="9" t="s">
        <v>1103</v>
      </c>
      <c r="J1744">
        <f>COUNTIF(telefony[nr],I1744)</f>
        <v>1</v>
      </c>
      <c r="M1744" t="str">
        <f>IF(LEN(telefony[[#This Row],[nr]])=7,telefony[[#This Row],[nr]],"")</f>
        <v>3972159</v>
      </c>
      <c r="N1744" t="str">
        <f>IF(LEN(telefony[[#This Row],[nr]])=8,telefony[[#This Row],[nr]],"")</f>
        <v/>
      </c>
      <c r="V1744" s="22" t="s">
        <v>1015</v>
      </c>
      <c r="W1744" s="9">
        <v>0</v>
      </c>
    </row>
    <row r="1745" spans="1:23" x14ac:dyDescent="0.3">
      <c r="A1745" s="9" t="s">
        <v>1500</v>
      </c>
      <c r="B1745" s="1">
        <v>42942</v>
      </c>
      <c r="C1745" s="2">
        <v>0.37965277777777778</v>
      </c>
      <c r="D1745" s="2">
        <v>0.39068287037037036</v>
      </c>
      <c r="E1745">
        <f>DAY(telefony[[#This Row],[data]])</f>
        <v>26</v>
      </c>
      <c r="F1745">
        <f>IF(LEN(telefony[[#This Row],[nr]])=8,1,0)</f>
        <v>1</v>
      </c>
      <c r="G1745">
        <f>IF(LEN(telefony[[#This Row],[nr]])=7,1,0)</f>
        <v>0</v>
      </c>
      <c r="H1745" s="9">
        <f>IF(LEN(telefony[[#This Row],[nr]])&gt;=10,1,0)</f>
        <v>0</v>
      </c>
      <c r="I1745" s="9" t="s">
        <v>1724</v>
      </c>
      <c r="J1745">
        <f>COUNTIF(telefony[nr],I1745)</f>
        <v>1</v>
      </c>
      <c r="M1745" t="str">
        <f>IF(LEN(telefony[[#This Row],[nr]])=7,telefony[[#This Row],[nr]],"")</f>
        <v/>
      </c>
      <c r="N1745" t="str">
        <f>IF(LEN(telefony[[#This Row],[nr]])=8,telefony[[#This Row],[nr]],"")</f>
        <v>94989369</v>
      </c>
      <c r="V1745" s="22" t="s">
        <v>990</v>
      </c>
      <c r="W1745" s="9">
        <v>0</v>
      </c>
    </row>
    <row r="1746" spans="1:23" x14ac:dyDescent="0.3">
      <c r="A1746" s="9" t="s">
        <v>1501</v>
      </c>
      <c r="B1746" s="1">
        <v>42942</v>
      </c>
      <c r="C1746" s="2">
        <v>0.38013888888888892</v>
      </c>
      <c r="D1746" s="2">
        <v>0.385625</v>
      </c>
      <c r="E1746">
        <f>DAY(telefony[[#This Row],[data]])</f>
        <v>26</v>
      </c>
      <c r="F1746">
        <f>IF(LEN(telefony[[#This Row],[nr]])=8,1,0)</f>
        <v>0</v>
      </c>
      <c r="G1746">
        <f>IF(LEN(telefony[[#This Row],[nr]])=7,1,0)</f>
        <v>1</v>
      </c>
      <c r="H1746" s="9">
        <f>IF(LEN(telefony[[#This Row],[nr]])&gt;=10,1,0)</f>
        <v>0</v>
      </c>
      <c r="I1746" s="9" t="s">
        <v>1726</v>
      </c>
      <c r="J1746">
        <f>COUNTIF(telefony[nr],I1746)</f>
        <v>1</v>
      </c>
      <c r="M1746" t="str">
        <f>IF(LEN(telefony[[#This Row],[nr]])=7,telefony[[#This Row],[nr]],"")</f>
        <v>4857453</v>
      </c>
      <c r="N1746" t="str">
        <f>IF(LEN(telefony[[#This Row],[nr]])=8,telefony[[#This Row],[nr]],"")</f>
        <v/>
      </c>
      <c r="V1746" s="22" t="s">
        <v>1570</v>
      </c>
      <c r="W1746" s="9">
        <v>0</v>
      </c>
    </row>
    <row r="1747" spans="1:23" x14ac:dyDescent="0.3">
      <c r="A1747" s="9" t="s">
        <v>1502</v>
      </c>
      <c r="B1747" s="1">
        <v>42942</v>
      </c>
      <c r="C1747" s="2">
        <v>0.38197916666666665</v>
      </c>
      <c r="D1747" s="2">
        <v>0.38288194444444446</v>
      </c>
      <c r="E1747">
        <f>DAY(telefony[[#This Row],[data]])</f>
        <v>26</v>
      </c>
      <c r="F1747">
        <f>IF(LEN(telefony[[#This Row],[nr]])=8,1,0)</f>
        <v>0</v>
      </c>
      <c r="G1747">
        <f>IF(LEN(telefony[[#This Row],[nr]])=7,1,0)</f>
        <v>1</v>
      </c>
      <c r="H1747" s="9">
        <f>IF(LEN(telefony[[#This Row],[nr]])&gt;=10,1,0)</f>
        <v>0</v>
      </c>
      <c r="I1747" s="9" t="s">
        <v>1591</v>
      </c>
      <c r="J1747">
        <f>COUNTIF(telefony[nr],I1747)</f>
        <v>1</v>
      </c>
      <c r="M1747" t="str">
        <f>IF(LEN(telefony[[#This Row],[nr]])=7,telefony[[#This Row],[nr]],"")</f>
        <v>7980513</v>
      </c>
      <c r="N1747" t="str">
        <f>IF(LEN(telefony[[#This Row],[nr]])=8,telefony[[#This Row],[nr]],"")</f>
        <v/>
      </c>
      <c r="V1747" s="22" t="s">
        <v>1078</v>
      </c>
      <c r="W1747" s="9">
        <v>0</v>
      </c>
    </row>
    <row r="1748" spans="1:23" x14ac:dyDescent="0.3">
      <c r="A1748" s="9" t="s">
        <v>1503</v>
      </c>
      <c r="B1748" s="1">
        <v>42942</v>
      </c>
      <c r="C1748" s="2">
        <v>0.38309027777777777</v>
      </c>
      <c r="D1748" s="2">
        <v>0.38425925925925924</v>
      </c>
      <c r="E1748">
        <f>DAY(telefony[[#This Row],[data]])</f>
        <v>26</v>
      </c>
      <c r="F1748">
        <f>IF(LEN(telefony[[#This Row],[nr]])=8,1,0)</f>
        <v>0</v>
      </c>
      <c r="G1748">
        <f>IF(LEN(telefony[[#This Row],[nr]])=7,1,0)</f>
        <v>1</v>
      </c>
      <c r="H1748" s="9">
        <f>IF(LEN(telefony[[#This Row],[nr]])&gt;=10,1,0)</f>
        <v>0</v>
      </c>
      <c r="I1748" s="9" t="s">
        <v>218</v>
      </c>
      <c r="J1748">
        <f>COUNTIF(telefony[nr],I1748)</f>
        <v>1</v>
      </c>
      <c r="M1748" t="str">
        <f>IF(LEN(telefony[[#This Row],[nr]])=7,telefony[[#This Row],[nr]],"")</f>
        <v>6896175</v>
      </c>
      <c r="N1748" t="str">
        <f>IF(LEN(telefony[[#This Row],[nr]])=8,telefony[[#This Row],[nr]],"")</f>
        <v/>
      </c>
      <c r="V1748" s="22" t="s">
        <v>1470</v>
      </c>
      <c r="W1748" s="9">
        <v>0</v>
      </c>
    </row>
    <row r="1749" spans="1:23" x14ac:dyDescent="0.3">
      <c r="A1749" s="9" t="s">
        <v>1504</v>
      </c>
      <c r="B1749" s="1">
        <v>42942</v>
      </c>
      <c r="C1749" s="2">
        <v>0.38337962962962963</v>
      </c>
      <c r="D1749" s="2">
        <v>0.38748842592592592</v>
      </c>
      <c r="E1749">
        <f>DAY(telefony[[#This Row],[data]])</f>
        <v>26</v>
      </c>
      <c r="F1749">
        <f>IF(LEN(telefony[[#This Row],[nr]])=8,1,0)</f>
        <v>0</v>
      </c>
      <c r="G1749">
        <f>IF(LEN(telefony[[#This Row],[nr]])=7,1,0)</f>
        <v>1</v>
      </c>
      <c r="H1749" s="9">
        <f>IF(LEN(telefony[[#This Row],[nr]])&gt;=10,1,0)</f>
        <v>0</v>
      </c>
      <c r="I1749" s="9" t="s">
        <v>915</v>
      </c>
      <c r="J1749">
        <f>COUNTIF(telefony[nr],I1749)</f>
        <v>1</v>
      </c>
      <c r="M1749" t="str">
        <f>IF(LEN(telefony[[#This Row],[nr]])=7,telefony[[#This Row],[nr]],"")</f>
        <v>1689993</v>
      </c>
      <c r="N1749" t="str">
        <f>IF(LEN(telefony[[#This Row],[nr]])=8,telefony[[#This Row],[nr]],"")</f>
        <v/>
      </c>
      <c r="V1749" s="22" t="s">
        <v>1652</v>
      </c>
      <c r="W1749" s="9">
        <v>0</v>
      </c>
    </row>
    <row r="1750" spans="1:23" x14ac:dyDescent="0.3">
      <c r="A1750" s="9" t="s">
        <v>1505</v>
      </c>
      <c r="B1750" s="1">
        <v>42942</v>
      </c>
      <c r="C1750" s="2">
        <v>0.38601851851851854</v>
      </c>
      <c r="D1750" s="2">
        <v>0.39283564814814814</v>
      </c>
      <c r="E1750">
        <f>DAY(telefony[[#This Row],[data]])</f>
        <v>26</v>
      </c>
      <c r="F1750">
        <f>IF(LEN(telefony[[#This Row],[nr]])=8,1,0)</f>
        <v>0</v>
      </c>
      <c r="G1750">
        <f>IF(LEN(telefony[[#This Row],[nr]])=7,1,0)</f>
        <v>1</v>
      </c>
      <c r="H1750" s="9">
        <f>IF(LEN(telefony[[#This Row],[nr]])&gt;=10,1,0)</f>
        <v>0</v>
      </c>
      <c r="I1750" s="9" t="s">
        <v>1733</v>
      </c>
      <c r="J1750">
        <f>COUNTIF(telefony[nr],I1750)</f>
        <v>1</v>
      </c>
      <c r="M1750" t="str">
        <f>IF(LEN(telefony[[#This Row],[nr]])=7,telefony[[#This Row],[nr]],"")</f>
        <v>1183006</v>
      </c>
      <c r="N1750" t="str">
        <f>IF(LEN(telefony[[#This Row],[nr]])=8,telefony[[#This Row],[nr]],"")</f>
        <v/>
      </c>
      <c r="V1750" s="22" t="s">
        <v>1836</v>
      </c>
      <c r="W1750" s="9">
        <v>0</v>
      </c>
    </row>
    <row r="1751" spans="1:23" x14ac:dyDescent="0.3">
      <c r="A1751" s="9" t="s">
        <v>1506</v>
      </c>
      <c r="B1751" s="1">
        <v>42942</v>
      </c>
      <c r="C1751" s="2">
        <v>0.38871527777777776</v>
      </c>
      <c r="D1751" s="2">
        <v>0.38982638888888888</v>
      </c>
      <c r="E1751">
        <f>DAY(telefony[[#This Row],[data]])</f>
        <v>26</v>
      </c>
      <c r="F1751">
        <f>IF(LEN(telefony[[#This Row],[nr]])=8,1,0)</f>
        <v>0</v>
      </c>
      <c r="G1751">
        <f>IF(LEN(telefony[[#This Row],[nr]])=7,1,0)</f>
        <v>1</v>
      </c>
      <c r="H1751" s="9">
        <f>IF(LEN(telefony[[#This Row],[nr]])&gt;=10,1,0)</f>
        <v>0</v>
      </c>
      <c r="I1751" s="9" t="s">
        <v>182</v>
      </c>
      <c r="J1751">
        <f>COUNTIF(telefony[nr],I1751)</f>
        <v>1</v>
      </c>
      <c r="M1751" t="str">
        <f>IF(LEN(telefony[[#This Row],[nr]])=7,telefony[[#This Row],[nr]],"")</f>
        <v>9446278</v>
      </c>
      <c r="N1751" t="str">
        <f>IF(LEN(telefony[[#This Row],[nr]])=8,telefony[[#This Row],[nr]],"")</f>
        <v/>
      </c>
      <c r="V1751" s="22" t="s">
        <v>709</v>
      </c>
      <c r="W1751" s="9">
        <v>0</v>
      </c>
    </row>
    <row r="1752" spans="1:23" x14ac:dyDescent="0.3">
      <c r="A1752" s="9" t="s">
        <v>1507</v>
      </c>
      <c r="B1752" s="1">
        <v>42942</v>
      </c>
      <c r="C1752" s="2">
        <v>0.3895601851851852</v>
      </c>
      <c r="D1752" s="2">
        <v>0.39548611111111109</v>
      </c>
      <c r="E1752">
        <f>DAY(telefony[[#This Row],[data]])</f>
        <v>26</v>
      </c>
      <c r="F1752">
        <f>IF(LEN(telefony[[#This Row],[nr]])=8,1,0)</f>
        <v>0</v>
      </c>
      <c r="G1752">
        <f>IF(LEN(telefony[[#This Row],[nr]])=7,1,0)</f>
        <v>1</v>
      </c>
      <c r="H1752" s="9">
        <f>IF(LEN(telefony[[#This Row],[nr]])&gt;=10,1,0)</f>
        <v>0</v>
      </c>
      <c r="I1752" s="9" t="s">
        <v>194</v>
      </c>
      <c r="J1752">
        <f>COUNTIF(telefony[nr],I1752)</f>
        <v>1</v>
      </c>
      <c r="M1752" t="str">
        <f>IF(LEN(telefony[[#This Row],[nr]])=7,telefony[[#This Row],[nr]],"")</f>
        <v>2445944</v>
      </c>
      <c r="N1752" t="str">
        <f>IF(LEN(telefony[[#This Row],[nr]])=8,telefony[[#This Row],[nr]],"")</f>
        <v/>
      </c>
      <c r="V1752" s="22" t="s">
        <v>286</v>
      </c>
      <c r="W1752" s="9">
        <v>0</v>
      </c>
    </row>
    <row r="1753" spans="1:23" x14ac:dyDescent="0.3">
      <c r="A1753" s="9" t="s">
        <v>1508</v>
      </c>
      <c r="B1753" s="1">
        <v>42942</v>
      </c>
      <c r="C1753" s="2">
        <v>0.39533564814814814</v>
      </c>
      <c r="D1753" s="2">
        <v>0.39599537037037036</v>
      </c>
      <c r="E1753">
        <f>DAY(telefony[[#This Row],[data]])</f>
        <v>26</v>
      </c>
      <c r="F1753">
        <f>IF(LEN(telefony[[#This Row],[nr]])=8,1,0)</f>
        <v>0</v>
      </c>
      <c r="G1753">
        <f>IF(LEN(telefony[[#This Row],[nr]])=7,1,0)</f>
        <v>1</v>
      </c>
      <c r="H1753" s="9">
        <f>IF(LEN(telefony[[#This Row],[nr]])&gt;=10,1,0)</f>
        <v>0</v>
      </c>
      <c r="I1753" s="9" t="s">
        <v>604</v>
      </c>
      <c r="J1753">
        <f>COUNTIF(telefony[nr],I1753)</f>
        <v>1</v>
      </c>
      <c r="M1753" t="str">
        <f>IF(LEN(telefony[[#This Row],[nr]])=7,telefony[[#This Row],[nr]],"")</f>
        <v>4404713</v>
      </c>
      <c r="N1753" t="str">
        <f>IF(LEN(telefony[[#This Row],[nr]])=8,telefony[[#This Row],[nr]],"")</f>
        <v/>
      </c>
      <c r="V1753" s="22" t="s">
        <v>315</v>
      </c>
      <c r="W1753" s="9">
        <v>0</v>
      </c>
    </row>
    <row r="1754" spans="1:23" x14ac:dyDescent="0.3">
      <c r="A1754" s="9" t="s">
        <v>1509</v>
      </c>
      <c r="B1754" s="1">
        <v>42942</v>
      </c>
      <c r="C1754" s="2">
        <v>0.4001736111111111</v>
      </c>
      <c r="D1754" s="2">
        <v>0.40406249999999999</v>
      </c>
      <c r="E1754">
        <f>DAY(telefony[[#This Row],[data]])</f>
        <v>26</v>
      </c>
      <c r="F1754">
        <f>IF(LEN(telefony[[#This Row],[nr]])=8,1,0)</f>
        <v>0</v>
      </c>
      <c r="G1754">
        <f>IF(LEN(telefony[[#This Row],[nr]])=7,1,0)</f>
        <v>1</v>
      </c>
      <c r="H1754" s="9">
        <f>IF(LEN(telefony[[#This Row],[nr]])&gt;=10,1,0)</f>
        <v>0</v>
      </c>
      <c r="I1754" s="9" t="s">
        <v>1827</v>
      </c>
      <c r="J1754">
        <f>COUNTIF(telefony[nr],I1754)</f>
        <v>1</v>
      </c>
      <c r="M1754" t="str">
        <f>IF(LEN(telefony[[#This Row],[nr]])=7,telefony[[#This Row],[nr]],"")</f>
        <v>6495153</v>
      </c>
      <c r="N1754" t="str">
        <f>IF(LEN(telefony[[#This Row],[nr]])=8,telefony[[#This Row],[nr]],"")</f>
        <v/>
      </c>
      <c r="V1754" s="22" t="s">
        <v>1577</v>
      </c>
      <c r="W1754" s="9">
        <v>0</v>
      </c>
    </row>
    <row r="1755" spans="1:23" x14ac:dyDescent="0.3">
      <c r="A1755" s="9" t="s">
        <v>1510</v>
      </c>
      <c r="B1755" s="1">
        <v>42942</v>
      </c>
      <c r="C1755" s="2">
        <v>0.40130787037037036</v>
      </c>
      <c r="D1755" s="2">
        <v>0.40658564814814813</v>
      </c>
      <c r="E1755">
        <f>DAY(telefony[[#This Row],[data]])</f>
        <v>26</v>
      </c>
      <c r="F1755">
        <f>IF(LEN(telefony[[#This Row],[nr]])=8,1,0)</f>
        <v>0</v>
      </c>
      <c r="G1755">
        <f>IF(LEN(telefony[[#This Row],[nr]])=7,1,0)</f>
        <v>1</v>
      </c>
      <c r="H1755" s="9">
        <f>IF(LEN(telefony[[#This Row],[nr]])&gt;=10,1,0)</f>
        <v>0</v>
      </c>
      <c r="I1755" s="9" t="s">
        <v>199</v>
      </c>
      <c r="J1755">
        <f>COUNTIF(telefony[nr],I1755)</f>
        <v>1</v>
      </c>
      <c r="M1755" t="str">
        <f>IF(LEN(telefony[[#This Row],[nr]])=7,telefony[[#This Row],[nr]],"")</f>
        <v>2684831</v>
      </c>
      <c r="N1755" t="str">
        <f>IF(LEN(telefony[[#This Row],[nr]])=8,telefony[[#This Row],[nr]],"")</f>
        <v/>
      </c>
      <c r="V1755" s="22" t="s">
        <v>51</v>
      </c>
      <c r="W1755" s="9">
        <v>0</v>
      </c>
    </row>
    <row r="1756" spans="1:23" x14ac:dyDescent="0.3">
      <c r="A1756" s="9" t="s">
        <v>1511</v>
      </c>
      <c r="B1756" s="1">
        <v>42942</v>
      </c>
      <c r="C1756" s="2">
        <v>0.40415509259259258</v>
      </c>
      <c r="D1756" s="2">
        <v>0.40443287037037035</v>
      </c>
      <c r="E1756">
        <f>DAY(telefony[[#This Row],[data]])</f>
        <v>26</v>
      </c>
      <c r="F1756">
        <f>IF(LEN(telefony[[#This Row],[nr]])=8,1,0)</f>
        <v>0</v>
      </c>
      <c r="G1756">
        <f>IF(LEN(telefony[[#This Row],[nr]])=7,1,0)</f>
        <v>1</v>
      </c>
      <c r="H1756" s="9">
        <f>IF(LEN(telefony[[#This Row],[nr]])&gt;=10,1,0)</f>
        <v>0</v>
      </c>
      <c r="I1756" s="9" t="s">
        <v>1099</v>
      </c>
      <c r="J1756">
        <f>COUNTIF(telefony[nr],I1756)</f>
        <v>1</v>
      </c>
      <c r="M1756" t="str">
        <f>IF(LEN(telefony[[#This Row],[nr]])=7,telefony[[#This Row],[nr]],"")</f>
        <v>8748493</v>
      </c>
      <c r="N1756" t="str">
        <f>IF(LEN(telefony[[#This Row],[nr]])=8,telefony[[#This Row],[nr]],"")</f>
        <v/>
      </c>
      <c r="V1756" s="22" t="s">
        <v>260</v>
      </c>
      <c r="W1756" s="9">
        <v>0</v>
      </c>
    </row>
    <row r="1757" spans="1:23" x14ac:dyDescent="0.3">
      <c r="A1757" s="9" t="s">
        <v>1512</v>
      </c>
      <c r="B1757" s="1">
        <v>42942</v>
      </c>
      <c r="C1757" s="2">
        <v>0.40771990740740743</v>
      </c>
      <c r="D1757" s="2">
        <v>0.41290509259259262</v>
      </c>
      <c r="E1757">
        <f>DAY(telefony[[#This Row],[data]])</f>
        <v>26</v>
      </c>
      <c r="F1757">
        <f>IF(LEN(telefony[[#This Row],[nr]])=8,1,0)</f>
        <v>0</v>
      </c>
      <c r="G1757">
        <f>IF(LEN(telefony[[#This Row],[nr]])=7,1,0)</f>
        <v>1</v>
      </c>
      <c r="H1757" s="9">
        <f>IF(LEN(telefony[[#This Row],[nr]])&gt;=10,1,0)</f>
        <v>0</v>
      </c>
      <c r="I1757" s="9" t="s">
        <v>1592</v>
      </c>
      <c r="J1757">
        <f>COUNTIF(telefony[nr],I1757)</f>
        <v>1</v>
      </c>
      <c r="M1757" t="str">
        <f>IF(LEN(telefony[[#This Row],[nr]])=7,telefony[[#This Row],[nr]],"")</f>
        <v>7230252</v>
      </c>
      <c r="N1757" t="str">
        <f>IF(LEN(telefony[[#This Row],[nr]])=8,telefony[[#This Row],[nr]],"")</f>
        <v/>
      </c>
      <c r="V1757" s="22" t="s">
        <v>1559</v>
      </c>
      <c r="W1757" s="9">
        <v>0</v>
      </c>
    </row>
    <row r="1758" spans="1:23" x14ac:dyDescent="0.3">
      <c r="A1758" s="9" t="s">
        <v>1513</v>
      </c>
      <c r="B1758" s="1">
        <v>42942</v>
      </c>
      <c r="C1758" s="2">
        <v>0.41269675925925925</v>
      </c>
      <c r="D1758" s="2">
        <v>0.42046296296296298</v>
      </c>
      <c r="E1758">
        <f>DAY(telefony[[#This Row],[data]])</f>
        <v>26</v>
      </c>
      <c r="F1758">
        <f>IF(LEN(telefony[[#This Row],[nr]])=8,1,0)</f>
        <v>0</v>
      </c>
      <c r="G1758">
        <f>IF(LEN(telefony[[#This Row],[nr]])=7,1,0)</f>
        <v>1</v>
      </c>
      <c r="H1758" s="9">
        <f>IF(LEN(telefony[[#This Row],[nr]])&gt;=10,1,0)</f>
        <v>0</v>
      </c>
      <c r="I1758" s="9" t="s">
        <v>1192</v>
      </c>
      <c r="J1758">
        <f>COUNTIF(telefony[nr],I1758)</f>
        <v>1</v>
      </c>
      <c r="M1758" t="str">
        <f>IF(LEN(telefony[[#This Row],[nr]])=7,telefony[[#This Row],[nr]],"")</f>
        <v>5082463</v>
      </c>
      <c r="N1758" t="str">
        <f>IF(LEN(telefony[[#This Row],[nr]])=8,telefony[[#This Row],[nr]],"")</f>
        <v/>
      </c>
      <c r="V1758" s="22" t="s">
        <v>1813</v>
      </c>
      <c r="W1758" s="9">
        <v>0</v>
      </c>
    </row>
    <row r="1759" spans="1:23" x14ac:dyDescent="0.3">
      <c r="A1759" s="9" t="s">
        <v>1514</v>
      </c>
      <c r="B1759" s="1">
        <v>42942</v>
      </c>
      <c r="C1759" s="2">
        <v>0.41390046296296296</v>
      </c>
      <c r="D1759" s="2">
        <v>0.42016203703703703</v>
      </c>
      <c r="E1759">
        <f>DAY(telefony[[#This Row],[data]])</f>
        <v>26</v>
      </c>
      <c r="F1759">
        <f>IF(LEN(telefony[[#This Row],[nr]])=8,1,0)</f>
        <v>0</v>
      </c>
      <c r="G1759">
        <f>IF(LEN(telefony[[#This Row],[nr]])=7,1,0)</f>
        <v>1</v>
      </c>
      <c r="H1759" s="9">
        <f>IF(LEN(telefony[[#This Row],[nr]])&gt;=10,1,0)</f>
        <v>0</v>
      </c>
      <c r="I1759" s="9" t="s">
        <v>1015</v>
      </c>
      <c r="J1759">
        <f>COUNTIF(telefony[nr],I1759)</f>
        <v>1</v>
      </c>
      <c r="M1759" t="str">
        <f>IF(LEN(telefony[[#This Row],[nr]])=7,telefony[[#This Row],[nr]],"")</f>
        <v>1830054</v>
      </c>
      <c r="N1759" t="str">
        <f>IF(LEN(telefony[[#This Row],[nr]])=8,telefony[[#This Row],[nr]],"")</f>
        <v/>
      </c>
      <c r="V1759" s="22" t="s">
        <v>1533</v>
      </c>
      <c r="W1759" s="9">
        <v>0</v>
      </c>
    </row>
    <row r="1760" spans="1:23" x14ac:dyDescent="0.3">
      <c r="A1760" s="9" t="s">
        <v>592</v>
      </c>
      <c r="B1760" s="1">
        <v>42942</v>
      </c>
      <c r="C1760" s="2">
        <v>0.41413194444444446</v>
      </c>
      <c r="D1760" s="2">
        <v>0.41684027777777777</v>
      </c>
      <c r="E1760">
        <f>DAY(telefony[[#This Row],[data]])</f>
        <v>26</v>
      </c>
      <c r="F1760">
        <f>IF(LEN(telefony[[#This Row],[nr]])=8,1,0)</f>
        <v>0</v>
      </c>
      <c r="G1760">
        <f>IF(LEN(telefony[[#This Row],[nr]])=7,1,0)</f>
        <v>1</v>
      </c>
      <c r="H1760" s="9">
        <f>IF(LEN(telefony[[#This Row],[nr]])&gt;=10,1,0)</f>
        <v>0</v>
      </c>
      <c r="I1760" s="9" t="s">
        <v>990</v>
      </c>
      <c r="J1760">
        <f>COUNTIF(telefony[nr],I1760)</f>
        <v>1</v>
      </c>
      <c r="M1760" t="str">
        <f>IF(LEN(telefony[[#This Row],[nr]])=7,telefony[[#This Row],[nr]],"")</f>
        <v>5223970</v>
      </c>
      <c r="N1760" t="str">
        <f>IF(LEN(telefony[[#This Row],[nr]])=8,telefony[[#This Row],[nr]],"")</f>
        <v/>
      </c>
      <c r="V1760" s="22" t="s">
        <v>1326</v>
      </c>
      <c r="W1760" s="9">
        <v>0</v>
      </c>
    </row>
    <row r="1761" spans="1:23" x14ac:dyDescent="0.3">
      <c r="A1761" s="9" t="s">
        <v>1515</v>
      </c>
      <c r="B1761" s="1">
        <v>42942</v>
      </c>
      <c r="C1761" s="2">
        <v>0.41935185185185186</v>
      </c>
      <c r="D1761" s="2">
        <v>0.42133101851851851</v>
      </c>
      <c r="E1761">
        <f>DAY(telefony[[#This Row],[data]])</f>
        <v>26</v>
      </c>
      <c r="F1761">
        <f>IF(LEN(telefony[[#This Row],[nr]])=8,1,0)</f>
        <v>0</v>
      </c>
      <c r="G1761">
        <f>IF(LEN(telefony[[#This Row],[nr]])=7,1,0)</f>
        <v>0</v>
      </c>
      <c r="H1761" s="9">
        <f>IF(LEN(telefony[[#This Row],[nr]])&gt;=10,1,0)</f>
        <v>1</v>
      </c>
      <c r="I1761" s="9" t="s">
        <v>1570</v>
      </c>
      <c r="J1761">
        <f>COUNTIF(telefony[nr],I1761)</f>
        <v>1</v>
      </c>
      <c r="M1761" t="str">
        <f>IF(LEN(telefony[[#This Row],[nr]])=7,telefony[[#This Row],[nr]],"")</f>
        <v/>
      </c>
      <c r="N1761" t="str">
        <f>IF(LEN(telefony[[#This Row],[nr]])=8,telefony[[#This Row],[nr]],"")</f>
        <v/>
      </c>
      <c r="V1761" s="22" t="s">
        <v>1304</v>
      </c>
      <c r="W1761" s="9">
        <v>0</v>
      </c>
    </row>
    <row r="1762" spans="1:23" x14ac:dyDescent="0.3">
      <c r="A1762" s="9" t="s">
        <v>1516</v>
      </c>
      <c r="B1762" s="1">
        <v>42942</v>
      </c>
      <c r="C1762" s="2">
        <v>0.42229166666666668</v>
      </c>
      <c r="D1762" s="2">
        <v>0.42271990740740739</v>
      </c>
      <c r="E1762">
        <f>DAY(telefony[[#This Row],[data]])</f>
        <v>26</v>
      </c>
      <c r="F1762">
        <f>IF(LEN(telefony[[#This Row],[nr]])=8,1,0)</f>
        <v>0</v>
      </c>
      <c r="G1762">
        <f>IF(LEN(telefony[[#This Row],[nr]])=7,1,0)</f>
        <v>1</v>
      </c>
      <c r="H1762" s="9">
        <f>IF(LEN(telefony[[#This Row],[nr]])&gt;=10,1,0)</f>
        <v>0</v>
      </c>
      <c r="I1762" s="9" t="s">
        <v>1078</v>
      </c>
      <c r="J1762">
        <f>COUNTIF(telefony[nr],I1762)</f>
        <v>1</v>
      </c>
      <c r="M1762" t="str">
        <f>IF(LEN(telefony[[#This Row],[nr]])=7,telefony[[#This Row],[nr]],"")</f>
        <v>5582631</v>
      </c>
      <c r="N1762" t="str">
        <f>IF(LEN(telefony[[#This Row],[nr]])=8,telefony[[#This Row],[nr]],"")</f>
        <v/>
      </c>
      <c r="V1762" s="22" t="s">
        <v>483</v>
      </c>
      <c r="W1762" s="9">
        <v>0</v>
      </c>
    </row>
    <row r="1763" spans="1:23" x14ac:dyDescent="0.3">
      <c r="A1763" s="9" t="s">
        <v>1517</v>
      </c>
      <c r="B1763" s="1">
        <v>42942</v>
      </c>
      <c r="C1763" s="2">
        <v>0.42366898148148147</v>
      </c>
      <c r="D1763" s="2">
        <v>0.42792824074074076</v>
      </c>
      <c r="E1763">
        <f>DAY(telefony[[#This Row],[data]])</f>
        <v>26</v>
      </c>
      <c r="F1763">
        <f>IF(LEN(telefony[[#This Row],[nr]])=8,1,0)</f>
        <v>1</v>
      </c>
      <c r="G1763">
        <f>IF(LEN(telefony[[#This Row],[nr]])=7,1,0)</f>
        <v>0</v>
      </c>
      <c r="H1763" s="9">
        <f>IF(LEN(telefony[[#This Row],[nr]])&gt;=10,1,0)</f>
        <v>0</v>
      </c>
      <c r="I1763" s="9" t="s">
        <v>1470</v>
      </c>
      <c r="J1763">
        <f>COUNTIF(telefony[nr],I1763)</f>
        <v>1</v>
      </c>
      <c r="M1763" t="str">
        <f>IF(LEN(telefony[[#This Row],[nr]])=7,telefony[[#This Row],[nr]],"")</f>
        <v/>
      </c>
      <c r="N1763" t="str">
        <f>IF(LEN(telefony[[#This Row],[nr]])=8,telefony[[#This Row],[nr]],"")</f>
        <v>68043713</v>
      </c>
      <c r="V1763" s="22" t="s">
        <v>781</v>
      </c>
      <c r="W1763" s="9">
        <v>0</v>
      </c>
    </row>
    <row r="1764" spans="1:23" x14ac:dyDescent="0.3">
      <c r="A1764" s="9" t="s">
        <v>1518</v>
      </c>
      <c r="B1764" s="1">
        <v>42942</v>
      </c>
      <c r="C1764" s="2">
        <v>0.42912037037037037</v>
      </c>
      <c r="D1764" s="2">
        <v>0.43753472222222223</v>
      </c>
      <c r="E1764">
        <f>DAY(telefony[[#This Row],[data]])</f>
        <v>26</v>
      </c>
      <c r="F1764">
        <f>IF(LEN(telefony[[#This Row],[nr]])=8,1,0)</f>
        <v>1</v>
      </c>
      <c r="G1764">
        <f>IF(LEN(telefony[[#This Row],[nr]])=7,1,0)</f>
        <v>0</v>
      </c>
      <c r="H1764" s="9">
        <f>IF(LEN(telefony[[#This Row],[nr]])&gt;=10,1,0)</f>
        <v>0</v>
      </c>
      <c r="I1764" s="9" t="s">
        <v>1652</v>
      </c>
      <c r="J1764">
        <f>COUNTIF(telefony[nr],I1764)</f>
        <v>1</v>
      </c>
      <c r="M1764" t="str">
        <f>IF(LEN(telefony[[#This Row],[nr]])=7,telefony[[#This Row],[nr]],"")</f>
        <v/>
      </c>
      <c r="N1764" t="str">
        <f>IF(LEN(telefony[[#This Row],[nr]])=8,telefony[[#This Row],[nr]],"")</f>
        <v>89263578</v>
      </c>
      <c r="V1764" s="22" t="s">
        <v>384</v>
      </c>
      <c r="W1764" s="9">
        <v>0</v>
      </c>
    </row>
    <row r="1765" spans="1:23" x14ac:dyDescent="0.3">
      <c r="A1765" s="9" t="s">
        <v>1519</v>
      </c>
      <c r="B1765" s="1">
        <v>42942</v>
      </c>
      <c r="C1765" s="2">
        <v>0.43304398148148149</v>
      </c>
      <c r="D1765" s="2">
        <v>0.43761574074074072</v>
      </c>
      <c r="E1765">
        <f>DAY(telefony[[#This Row],[data]])</f>
        <v>26</v>
      </c>
      <c r="F1765">
        <f>IF(LEN(telefony[[#This Row],[nr]])=8,1,0)</f>
        <v>0</v>
      </c>
      <c r="G1765">
        <f>IF(LEN(telefony[[#This Row],[nr]])=7,1,0)</f>
        <v>1</v>
      </c>
      <c r="H1765" s="9">
        <f>IF(LEN(telefony[[#This Row],[nr]])&gt;=10,1,0)</f>
        <v>0</v>
      </c>
      <c r="I1765" s="9" t="s">
        <v>1836</v>
      </c>
      <c r="J1765">
        <f>COUNTIF(telefony[nr],I1765)</f>
        <v>1</v>
      </c>
      <c r="M1765" t="str">
        <f>IF(LEN(telefony[[#This Row],[nr]])=7,telefony[[#This Row],[nr]],"")</f>
        <v>7511410</v>
      </c>
      <c r="N1765" t="str">
        <f>IF(LEN(telefony[[#This Row],[nr]])=8,telefony[[#This Row],[nr]],"")</f>
        <v/>
      </c>
      <c r="V1765" s="22" t="s">
        <v>852</v>
      </c>
      <c r="W1765" s="9">
        <v>0</v>
      </c>
    </row>
    <row r="1766" spans="1:23" x14ac:dyDescent="0.3">
      <c r="A1766" s="9" t="s">
        <v>1520</v>
      </c>
      <c r="B1766" s="1">
        <v>42942</v>
      </c>
      <c r="C1766" s="2">
        <v>0.43815972222222221</v>
      </c>
      <c r="D1766" s="2">
        <v>0.44572916666666668</v>
      </c>
      <c r="E1766">
        <f>DAY(telefony[[#This Row],[data]])</f>
        <v>26</v>
      </c>
      <c r="F1766">
        <f>IF(LEN(telefony[[#This Row],[nr]])=8,1,0)</f>
        <v>0</v>
      </c>
      <c r="G1766">
        <f>IF(LEN(telefony[[#This Row],[nr]])=7,1,0)</f>
        <v>1</v>
      </c>
      <c r="H1766" s="9">
        <f>IF(LEN(telefony[[#This Row],[nr]])&gt;=10,1,0)</f>
        <v>0</v>
      </c>
      <c r="I1766" s="9" t="s">
        <v>709</v>
      </c>
      <c r="J1766">
        <f>COUNTIF(telefony[nr],I1766)</f>
        <v>1</v>
      </c>
      <c r="M1766" t="str">
        <f>IF(LEN(telefony[[#This Row],[nr]])=7,telefony[[#This Row],[nr]],"")</f>
        <v>2128803</v>
      </c>
      <c r="N1766" t="str">
        <f>IF(LEN(telefony[[#This Row],[nr]])=8,telefony[[#This Row],[nr]],"")</f>
        <v/>
      </c>
      <c r="V1766" s="22" t="s">
        <v>1690</v>
      </c>
      <c r="W1766" s="9">
        <v>0</v>
      </c>
    </row>
    <row r="1767" spans="1:23" x14ac:dyDescent="0.3">
      <c r="A1767" s="9" t="s">
        <v>1521</v>
      </c>
      <c r="B1767" s="1">
        <v>42942</v>
      </c>
      <c r="C1767" s="2">
        <v>0.43896990740740743</v>
      </c>
      <c r="D1767" s="2">
        <v>0.44863425925925926</v>
      </c>
      <c r="E1767">
        <f>DAY(telefony[[#This Row],[data]])</f>
        <v>26</v>
      </c>
      <c r="F1767">
        <f>IF(LEN(telefony[[#This Row],[nr]])=8,1,0)</f>
        <v>0</v>
      </c>
      <c r="G1767">
        <f>IF(LEN(telefony[[#This Row],[nr]])=7,1,0)</f>
        <v>1</v>
      </c>
      <c r="H1767" s="9">
        <f>IF(LEN(telefony[[#This Row],[nr]])&gt;=10,1,0)</f>
        <v>0</v>
      </c>
      <c r="I1767" s="9" t="s">
        <v>286</v>
      </c>
      <c r="J1767">
        <f>COUNTIF(telefony[nr],I1767)</f>
        <v>1</v>
      </c>
      <c r="M1767" t="str">
        <f>IF(LEN(telefony[[#This Row],[nr]])=7,telefony[[#This Row],[nr]],"")</f>
        <v>3135285</v>
      </c>
      <c r="N1767" t="str">
        <f>IF(LEN(telefony[[#This Row],[nr]])=8,telefony[[#This Row],[nr]],"")</f>
        <v/>
      </c>
      <c r="V1767" s="22" t="s">
        <v>1712</v>
      </c>
      <c r="W1767" s="9">
        <v>0</v>
      </c>
    </row>
    <row r="1768" spans="1:23" x14ac:dyDescent="0.3">
      <c r="A1768" s="9" t="s">
        <v>1522</v>
      </c>
      <c r="B1768" s="1">
        <v>42942</v>
      </c>
      <c r="C1768" s="2">
        <v>0.44265046296296295</v>
      </c>
      <c r="D1768" s="2">
        <v>0.45337962962962963</v>
      </c>
      <c r="E1768">
        <f>DAY(telefony[[#This Row],[data]])</f>
        <v>26</v>
      </c>
      <c r="F1768">
        <f>IF(LEN(telefony[[#This Row],[nr]])=8,1,0)</f>
        <v>0</v>
      </c>
      <c r="G1768">
        <f>IF(LEN(telefony[[#This Row],[nr]])=7,1,0)</f>
        <v>1</v>
      </c>
      <c r="H1768" s="9">
        <f>IF(LEN(telefony[[#This Row],[nr]])&gt;=10,1,0)</f>
        <v>0</v>
      </c>
      <c r="I1768" s="9" t="s">
        <v>1577</v>
      </c>
      <c r="J1768">
        <f>COUNTIF(telefony[nr],I1768)</f>
        <v>1</v>
      </c>
      <c r="M1768" t="str">
        <f>IF(LEN(telefony[[#This Row],[nr]])=7,telefony[[#This Row],[nr]],"")</f>
        <v>5231877</v>
      </c>
      <c r="N1768" t="str">
        <f>IF(LEN(telefony[[#This Row],[nr]])=8,telefony[[#This Row],[nr]],"")</f>
        <v/>
      </c>
      <c r="V1768" s="22" t="s">
        <v>1020</v>
      </c>
      <c r="W1768" s="9">
        <v>0</v>
      </c>
    </row>
    <row r="1769" spans="1:23" x14ac:dyDescent="0.3">
      <c r="A1769" s="9" t="s">
        <v>1523</v>
      </c>
      <c r="B1769" s="1">
        <v>42942</v>
      </c>
      <c r="C1769" s="2">
        <v>0.44289351851851849</v>
      </c>
      <c r="D1769" s="2">
        <v>0.44364583333333335</v>
      </c>
      <c r="E1769">
        <f>DAY(telefony[[#This Row],[data]])</f>
        <v>26</v>
      </c>
      <c r="F1769">
        <f>IF(LEN(telefony[[#This Row],[nr]])=8,1,0)</f>
        <v>1</v>
      </c>
      <c r="G1769">
        <f>IF(LEN(telefony[[#This Row],[nr]])=7,1,0)</f>
        <v>0</v>
      </c>
      <c r="H1769" s="9">
        <f>IF(LEN(telefony[[#This Row],[nr]])&gt;=10,1,0)</f>
        <v>0</v>
      </c>
      <c r="I1769" s="9" t="s">
        <v>260</v>
      </c>
      <c r="J1769">
        <f>COUNTIF(telefony[nr],I1769)</f>
        <v>1</v>
      </c>
      <c r="M1769" t="str">
        <f>IF(LEN(telefony[[#This Row],[nr]])=7,telefony[[#This Row],[nr]],"")</f>
        <v/>
      </c>
      <c r="N1769" t="str">
        <f>IF(LEN(telefony[[#This Row],[nr]])=8,telefony[[#This Row],[nr]],"")</f>
        <v>98391891</v>
      </c>
      <c r="V1769" s="22" t="s">
        <v>1573</v>
      </c>
      <c r="W1769" s="9">
        <v>0</v>
      </c>
    </row>
    <row r="1770" spans="1:23" x14ac:dyDescent="0.3">
      <c r="A1770" s="9" t="s">
        <v>1524</v>
      </c>
      <c r="B1770" s="1">
        <v>42942</v>
      </c>
      <c r="C1770" s="2">
        <v>0.44298611111111114</v>
      </c>
      <c r="D1770" s="2">
        <v>0.45023148148148145</v>
      </c>
      <c r="E1770">
        <f>DAY(telefony[[#This Row],[data]])</f>
        <v>26</v>
      </c>
      <c r="F1770">
        <f>IF(LEN(telefony[[#This Row],[nr]])=8,1,0)</f>
        <v>0</v>
      </c>
      <c r="G1770">
        <f>IF(LEN(telefony[[#This Row],[nr]])=7,1,0)</f>
        <v>1</v>
      </c>
      <c r="H1770" s="9">
        <f>IF(LEN(telefony[[#This Row],[nr]])&gt;=10,1,0)</f>
        <v>0</v>
      </c>
      <c r="I1770" s="9" t="s">
        <v>1559</v>
      </c>
      <c r="J1770">
        <f>COUNTIF(telefony[nr],I1770)</f>
        <v>1</v>
      </c>
      <c r="M1770" t="str">
        <f>IF(LEN(telefony[[#This Row],[nr]])=7,telefony[[#This Row],[nr]],"")</f>
        <v>9865524</v>
      </c>
      <c r="N1770" t="str">
        <f>IF(LEN(telefony[[#This Row],[nr]])=8,telefony[[#This Row],[nr]],"")</f>
        <v/>
      </c>
      <c r="V1770" s="22" t="s">
        <v>522</v>
      </c>
      <c r="W1770" s="9">
        <v>0</v>
      </c>
    </row>
    <row r="1771" spans="1:23" x14ac:dyDescent="0.3">
      <c r="A1771" s="9" t="s">
        <v>1525</v>
      </c>
      <c r="B1771" s="1">
        <v>42942</v>
      </c>
      <c r="C1771" s="2">
        <v>0.44300925925925927</v>
      </c>
      <c r="D1771" s="2">
        <v>0.4513773148148148</v>
      </c>
      <c r="E1771">
        <f>DAY(telefony[[#This Row],[data]])</f>
        <v>26</v>
      </c>
      <c r="F1771">
        <f>IF(LEN(telefony[[#This Row],[nr]])=8,1,0)</f>
        <v>0</v>
      </c>
      <c r="G1771">
        <f>IF(LEN(telefony[[#This Row],[nr]])=7,1,0)</f>
        <v>1</v>
      </c>
      <c r="H1771" s="9">
        <f>IF(LEN(telefony[[#This Row],[nr]])&gt;=10,1,0)</f>
        <v>0</v>
      </c>
      <c r="I1771" s="9" t="s">
        <v>1813</v>
      </c>
      <c r="J1771">
        <f>COUNTIF(telefony[nr],I1771)</f>
        <v>1</v>
      </c>
      <c r="M1771" t="str">
        <f>IF(LEN(telefony[[#This Row],[nr]])=7,telefony[[#This Row],[nr]],"")</f>
        <v>7988607</v>
      </c>
      <c r="N1771" t="str">
        <f>IF(LEN(telefony[[#This Row],[nr]])=8,telefony[[#This Row],[nr]],"")</f>
        <v/>
      </c>
      <c r="V1771" s="22" t="s">
        <v>351</v>
      </c>
      <c r="W1771" s="9">
        <v>0</v>
      </c>
    </row>
    <row r="1772" spans="1:23" x14ac:dyDescent="0.3">
      <c r="A1772" s="9" t="s">
        <v>1526</v>
      </c>
      <c r="B1772" s="1">
        <v>42942</v>
      </c>
      <c r="C1772" s="2">
        <v>0.44710648148148147</v>
      </c>
      <c r="D1772" s="2">
        <v>0.45658564814814817</v>
      </c>
      <c r="E1772">
        <f>DAY(telefony[[#This Row],[data]])</f>
        <v>26</v>
      </c>
      <c r="F1772">
        <f>IF(LEN(telefony[[#This Row],[nr]])=8,1,0)</f>
        <v>0</v>
      </c>
      <c r="G1772">
        <f>IF(LEN(telefony[[#This Row],[nr]])=7,1,0)</f>
        <v>1</v>
      </c>
      <c r="H1772" s="9">
        <f>IF(LEN(telefony[[#This Row],[nr]])&gt;=10,1,0)</f>
        <v>0</v>
      </c>
      <c r="I1772" s="9" t="s">
        <v>1533</v>
      </c>
      <c r="J1772">
        <f>COUNTIF(telefony[nr],I1772)</f>
        <v>1</v>
      </c>
      <c r="M1772" t="str">
        <f>IF(LEN(telefony[[#This Row],[nr]])=7,telefony[[#This Row],[nr]],"")</f>
        <v>4599598</v>
      </c>
      <c r="N1772" t="str">
        <f>IF(LEN(telefony[[#This Row],[nr]])=8,telefony[[#This Row],[nr]],"")</f>
        <v/>
      </c>
      <c r="V1772" s="22" t="s">
        <v>539</v>
      </c>
      <c r="W1772" s="9">
        <v>0</v>
      </c>
    </row>
    <row r="1773" spans="1:23" x14ac:dyDescent="0.3">
      <c r="A1773" s="9" t="s">
        <v>1527</v>
      </c>
      <c r="B1773" s="1">
        <v>42942</v>
      </c>
      <c r="C1773" s="2">
        <v>0.44815972222222222</v>
      </c>
      <c r="D1773" s="2">
        <v>0.45435185185185184</v>
      </c>
      <c r="E1773">
        <f>DAY(telefony[[#This Row],[data]])</f>
        <v>26</v>
      </c>
      <c r="F1773">
        <f>IF(LEN(telefony[[#This Row],[nr]])=8,1,0)</f>
        <v>1</v>
      </c>
      <c r="G1773">
        <f>IF(LEN(telefony[[#This Row],[nr]])=7,1,0)</f>
        <v>0</v>
      </c>
      <c r="H1773" s="9">
        <f>IF(LEN(telefony[[#This Row],[nr]])&gt;=10,1,0)</f>
        <v>0</v>
      </c>
      <c r="I1773" s="9" t="s">
        <v>1326</v>
      </c>
      <c r="J1773">
        <f>COUNTIF(telefony[nr],I1773)</f>
        <v>1</v>
      </c>
      <c r="M1773" t="str">
        <f>IF(LEN(telefony[[#This Row],[nr]])=7,telefony[[#This Row],[nr]],"")</f>
        <v/>
      </c>
      <c r="N1773" t="str">
        <f>IF(LEN(telefony[[#This Row],[nr]])=8,telefony[[#This Row],[nr]],"")</f>
        <v>59984179</v>
      </c>
      <c r="V1773" s="22" t="s">
        <v>958</v>
      </c>
      <c r="W1773" s="9">
        <v>0</v>
      </c>
    </row>
    <row r="1774" spans="1:23" x14ac:dyDescent="0.3">
      <c r="A1774" s="9" t="s">
        <v>351</v>
      </c>
      <c r="B1774" s="1">
        <v>42942</v>
      </c>
      <c r="C1774" s="2">
        <v>0.44972222222222225</v>
      </c>
      <c r="D1774" s="2">
        <v>0.45559027777777777</v>
      </c>
      <c r="E1774">
        <f>DAY(telefony[[#This Row],[data]])</f>
        <v>26</v>
      </c>
      <c r="F1774">
        <f>IF(LEN(telefony[[#This Row],[nr]])=8,1,0)</f>
        <v>0</v>
      </c>
      <c r="G1774">
        <f>IF(LEN(telefony[[#This Row],[nr]])=7,1,0)</f>
        <v>1</v>
      </c>
      <c r="H1774" s="9">
        <f>IF(LEN(telefony[[#This Row],[nr]])&gt;=10,1,0)</f>
        <v>0</v>
      </c>
      <c r="I1774" s="9" t="s">
        <v>1304</v>
      </c>
      <c r="J1774">
        <f>COUNTIF(telefony[nr],I1774)</f>
        <v>1</v>
      </c>
      <c r="M1774" t="str">
        <f>IF(LEN(telefony[[#This Row],[nr]])=7,telefony[[#This Row],[nr]],"")</f>
        <v>9763924</v>
      </c>
      <c r="N1774" t="str">
        <f>IF(LEN(telefony[[#This Row],[nr]])=8,telefony[[#This Row],[nr]],"")</f>
        <v/>
      </c>
      <c r="V1774" s="22" t="s">
        <v>690</v>
      </c>
      <c r="W1774" s="9">
        <v>0</v>
      </c>
    </row>
    <row r="1775" spans="1:23" x14ac:dyDescent="0.3">
      <c r="A1775" s="9" t="s">
        <v>1528</v>
      </c>
      <c r="B1775" s="1">
        <v>42942</v>
      </c>
      <c r="C1775" s="2">
        <v>0.45021990740740742</v>
      </c>
      <c r="D1775" s="2">
        <v>0.46079861111111109</v>
      </c>
      <c r="E1775">
        <f>DAY(telefony[[#This Row],[data]])</f>
        <v>26</v>
      </c>
      <c r="F1775">
        <f>IF(LEN(telefony[[#This Row],[nr]])=8,1,0)</f>
        <v>0</v>
      </c>
      <c r="G1775">
        <f>IF(LEN(telefony[[#This Row],[nr]])=7,1,0)</f>
        <v>1</v>
      </c>
      <c r="H1775" s="9">
        <f>IF(LEN(telefony[[#This Row],[nr]])&gt;=10,1,0)</f>
        <v>0</v>
      </c>
      <c r="I1775" s="9" t="s">
        <v>384</v>
      </c>
      <c r="J1775">
        <f>COUNTIF(telefony[nr],I1775)</f>
        <v>1</v>
      </c>
      <c r="M1775" t="str">
        <f>IF(LEN(telefony[[#This Row],[nr]])=7,telefony[[#This Row],[nr]],"")</f>
        <v>1531672</v>
      </c>
      <c r="N1775" t="str">
        <f>IF(LEN(telefony[[#This Row],[nr]])=8,telefony[[#This Row],[nr]],"")</f>
        <v/>
      </c>
      <c r="V1775" s="22" t="s">
        <v>1047</v>
      </c>
      <c r="W1775" s="9">
        <v>0</v>
      </c>
    </row>
    <row r="1776" spans="1:23" x14ac:dyDescent="0.3">
      <c r="A1776" s="9" t="s">
        <v>1529</v>
      </c>
      <c r="B1776" s="1">
        <v>42942</v>
      </c>
      <c r="C1776" s="2">
        <v>0.4503125</v>
      </c>
      <c r="D1776" s="2">
        <v>0.4601736111111111</v>
      </c>
      <c r="E1776">
        <f>DAY(telefony[[#This Row],[data]])</f>
        <v>26</v>
      </c>
      <c r="F1776">
        <f>IF(LEN(telefony[[#This Row],[nr]])=8,1,0)</f>
        <v>1</v>
      </c>
      <c r="G1776">
        <f>IF(LEN(telefony[[#This Row],[nr]])=7,1,0)</f>
        <v>0</v>
      </c>
      <c r="H1776" s="9">
        <f>IF(LEN(telefony[[#This Row],[nr]])&gt;=10,1,0)</f>
        <v>0</v>
      </c>
      <c r="I1776" s="9" t="s">
        <v>852</v>
      </c>
      <c r="J1776">
        <f>COUNTIF(telefony[nr],I1776)</f>
        <v>1</v>
      </c>
      <c r="M1776" t="str">
        <f>IF(LEN(telefony[[#This Row],[nr]])=7,telefony[[#This Row],[nr]],"")</f>
        <v/>
      </c>
      <c r="N1776" t="str">
        <f>IF(LEN(telefony[[#This Row],[nr]])=8,telefony[[#This Row],[nr]],"")</f>
        <v>59723258</v>
      </c>
      <c r="V1776" s="22" t="s">
        <v>275</v>
      </c>
      <c r="W1776" s="9">
        <v>0</v>
      </c>
    </row>
    <row r="1777" spans="1:23" x14ac:dyDescent="0.3">
      <c r="A1777" s="9" t="s">
        <v>1530</v>
      </c>
      <c r="B1777" s="1">
        <v>42942</v>
      </c>
      <c r="C1777" s="2">
        <v>0.45333333333333331</v>
      </c>
      <c r="D1777" s="2">
        <v>0.45443287037037039</v>
      </c>
      <c r="E1777">
        <f>DAY(telefony[[#This Row],[data]])</f>
        <v>26</v>
      </c>
      <c r="F1777">
        <f>IF(LEN(telefony[[#This Row],[nr]])=8,1,0)</f>
        <v>0</v>
      </c>
      <c r="G1777">
        <f>IF(LEN(telefony[[#This Row],[nr]])=7,1,0)</f>
        <v>1</v>
      </c>
      <c r="H1777" s="9">
        <f>IF(LEN(telefony[[#This Row],[nr]])&gt;=10,1,0)</f>
        <v>0</v>
      </c>
      <c r="I1777" s="9" t="s">
        <v>1690</v>
      </c>
      <c r="J1777">
        <f>COUNTIF(telefony[nr],I1777)</f>
        <v>1</v>
      </c>
      <c r="M1777" t="str">
        <f>IF(LEN(telefony[[#This Row],[nr]])=7,telefony[[#This Row],[nr]],"")</f>
        <v>6878722</v>
      </c>
      <c r="N1777" t="str">
        <f>IF(LEN(telefony[[#This Row],[nr]])=8,telefony[[#This Row],[nr]],"")</f>
        <v/>
      </c>
      <c r="V1777" s="22" t="s">
        <v>686</v>
      </c>
      <c r="W1777" s="9">
        <v>0</v>
      </c>
    </row>
    <row r="1778" spans="1:23" x14ac:dyDescent="0.3">
      <c r="A1778" s="9" t="s">
        <v>1531</v>
      </c>
      <c r="B1778" s="1">
        <v>42942</v>
      </c>
      <c r="C1778" s="2">
        <v>0.45531250000000001</v>
      </c>
      <c r="D1778" s="2">
        <v>0.45717592592592593</v>
      </c>
      <c r="E1778">
        <f>DAY(telefony[[#This Row],[data]])</f>
        <v>26</v>
      </c>
      <c r="F1778">
        <f>IF(LEN(telefony[[#This Row],[nr]])=8,1,0)</f>
        <v>1</v>
      </c>
      <c r="G1778">
        <f>IF(LEN(telefony[[#This Row],[nr]])=7,1,0)</f>
        <v>0</v>
      </c>
      <c r="H1778" s="9">
        <f>IF(LEN(telefony[[#This Row],[nr]])&gt;=10,1,0)</f>
        <v>0</v>
      </c>
      <c r="I1778" s="9" t="s">
        <v>1712</v>
      </c>
      <c r="J1778">
        <f>COUNTIF(telefony[nr],I1778)</f>
        <v>1</v>
      </c>
      <c r="M1778" t="str">
        <f>IF(LEN(telefony[[#This Row],[nr]])=7,telefony[[#This Row],[nr]],"")</f>
        <v/>
      </c>
      <c r="N1778" t="str">
        <f>IF(LEN(telefony[[#This Row],[nr]])=8,telefony[[#This Row],[nr]],"")</f>
        <v>49278984</v>
      </c>
      <c r="V1778" s="22" t="s">
        <v>424</v>
      </c>
      <c r="W1778" s="9">
        <v>0</v>
      </c>
    </row>
    <row r="1779" spans="1:23" x14ac:dyDescent="0.3">
      <c r="A1779" s="9" t="s">
        <v>1532</v>
      </c>
      <c r="B1779" s="1">
        <v>42942</v>
      </c>
      <c r="C1779" s="2">
        <v>0.45554398148148151</v>
      </c>
      <c r="D1779" s="2">
        <v>0.45913194444444444</v>
      </c>
      <c r="E1779">
        <f>DAY(telefony[[#This Row],[data]])</f>
        <v>26</v>
      </c>
      <c r="F1779">
        <f>IF(LEN(telefony[[#This Row],[nr]])=8,1,0)</f>
        <v>0</v>
      </c>
      <c r="G1779">
        <f>IF(LEN(telefony[[#This Row],[nr]])=7,1,0)</f>
        <v>1</v>
      </c>
      <c r="H1779" s="9">
        <f>IF(LEN(telefony[[#This Row],[nr]])&gt;=10,1,0)</f>
        <v>0</v>
      </c>
      <c r="I1779" s="9" t="s">
        <v>1020</v>
      </c>
      <c r="J1779">
        <f>COUNTIF(telefony[nr],I1779)</f>
        <v>1</v>
      </c>
      <c r="M1779" t="str">
        <f>IF(LEN(telefony[[#This Row],[nr]])=7,telefony[[#This Row],[nr]],"")</f>
        <v>5672312</v>
      </c>
      <c r="N1779" t="str">
        <f>IF(LEN(telefony[[#This Row],[nr]])=8,telefony[[#This Row],[nr]],"")</f>
        <v/>
      </c>
      <c r="V1779" s="22" t="s">
        <v>1344</v>
      </c>
      <c r="W1779" s="9">
        <v>0</v>
      </c>
    </row>
    <row r="1780" spans="1:23" x14ac:dyDescent="0.3">
      <c r="A1780" s="9" t="s">
        <v>1533</v>
      </c>
      <c r="B1780" s="1">
        <v>42942</v>
      </c>
      <c r="C1780" s="2">
        <v>0.45726851851851852</v>
      </c>
      <c r="D1780" s="2">
        <v>0.46751157407407407</v>
      </c>
      <c r="E1780">
        <f>DAY(telefony[[#This Row],[data]])</f>
        <v>26</v>
      </c>
      <c r="F1780">
        <f>IF(LEN(telefony[[#This Row],[nr]])=8,1,0)</f>
        <v>0</v>
      </c>
      <c r="G1780">
        <f>IF(LEN(telefony[[#This Row],[nr]])=7,1,0)</f>
        <v>1</v>
      </c>
      <c r="H1780" s="9">
        <f>IF(LEN(telefony[[#This Row],[nr]])&gt;=10,1,0)</f>
        <v>0</v>
      </c>
      <c r="I1780" s="9" t="s">
        <v>1573</v>
      </c>
      <c r="J1780">
        <f>COUNTIF(telefony[nr],I1780)</f>
        <v>1</v>
      </c>
      <c r="M1780" t="str">
        <f>IF(LEN(telefony[[#This Row],[nr]])=7,telefony[[#This Row],[nr]],"")</f>
        <v>9716545</v>
      </c>
      <c r="N1780" t="str">
        <f>IF(LEN(telefony[[#This Row],[nr]])=8,telefony[[#This Row],[nr]],"")</f>
        <v/>
      </c>
      <c r="V1780" s="22" t="s">
        <v>1021</v>
      </c>
      <c r="W1780" s="9">
        <v>0</v>
      </c>
    </row>
    <row r="1781" spans="1:23" x14ac:dyDescent="0.3">
      <c r="A1781" s="9" t="s">
        <v>843</v>
      </c>
      <c r="B1781" s="1">
        <v>42942</v>
      </c>
      <c r="C1781" s="2">
        <v>0.46297453703703706</v>
      </c>
      <c r="D1781" s="2">
        <v>0.47129629629629627</v>
      </c>
      <c r="E1781">
        <f>DAY(telefony[[#This Row],[data]])</f>
        <v>26</v>
      </c>
      <c r="F1781">
        <f>IF(LEN(telefony[[#This Row],[nr]])=8,1,0)</f>
        <v>1</v>
      </c>
      <c r="G1781">
        <f>IF(LEN(telefony[[#This Row],[nr]])=7,1,0)</f>
        <v>0</v>
      </c>
      <c r="H1781" s="9">
        <f>IF(LEN(telefony[[#This Row],[nr]])&gt;=10,1,0)</f>
        <v>0</v>
      </c>
      <c r="I1781" s="9" t="s">
        <v>522</v>
      </c>
      <c r="J1781">
        <f>COUNTIF(telefony[nr],I1781)</f>
        <v>1</v>
      </c>
      <c r="M1781" t="str">
        <f>IF(LEN(telefony[[#This Row],[nr]])=7,telefony[[#This Row],[nr]],"")</f>
        <v/>
      </c>
      <c r="N1781" t="str">
        <f>IF(LEN(telefony[[#This Row],[nr]])=8,telefony[[#This Row],[nr]],"")</f>
        <v>97953696</v>
      </c>
      <c r="V1781" s="22" t="s">
        <v>252</v>
      </c>
      <c r="W1781" s="9">
        <v>0</v>
      </c>
    </row>
    <row r="1782" spans="1:23" x14ac:dyDescent="0.3">
      <c r="A1782" s="9" t="s">
        <v>1534</v>
      </c>
      <c r="B1782" s="1">
        <v>42942</v>
      </c>
      <c r="C1782" s="2">
        <v>0.46431712962962962</v>
      </c>
      <c r="D1782" s="2">
        <v>0.47060185185185183</v>
      </c>
      <c r="E1782">
        <f>DAY(telefony[[#This Row],[data]])</f>
        <v>26</v>
      </c>
      <c r="F1782">
        <f>IF(LEN(telefony[[#This Row],[nr]])=8,1,0)</f>
        <v>1</v>
      </c>
      <c r="G1782">
        <f>IF(LEN(telefony[[#This Row],[nr]])=7,1,0)</f>
        <v>0</v>
      </c>
      <c r="H1782" s="9">
        <f>IF(LEN(telefony[[#This Row],[nr]])&gt;=10,1,0)</f>
        <v>0</v>
      </c>
      <c r="I1782" s="9" t="s">
        <v>539</v>
      </c>
      <c r="J1782">
        <f>COUNTIF(telefony[nr],I1782)</f>
        <v>1</v>
      </c>
      <c r="M1782" t="str">
        <f>IF(LEN(telefony[[#This Row],[nr]])=7,telefony[[#This Row],[nr]],"")</f>
        <v/>
      </c>
      <c r="N1782" t="str">
        <f>IF(LEN(telefony[[#This Row],[nr]])=8,telefony[[#This Row],[nr]],"")</f>
        <v>18636086</v>
      </c>
      <c r="V1782" s="22" t="s">
        <v>1797</v>
      </c>
      <c r="W1782" s="9">
        <v>0</v>
      </c>
    </row>
    <row r="1783" spans="1:23" x14ac:dyDescent="0.3">
      <c r="A1783" s="9" t="s">
        <v>1535</v>
      </c>
      <c r="B1783" s="1">
        <v>42942</v>
      </c>
      <c r="C1783" s="2">
        <v>0.46703703703703703</v>
      </c>
      <c r="D1783" s="2">
        <v>0.47262731481481479</v>
      </c>
      <c r="E1783">
        <f>DAY(telefony[[#This Row],[data]])</f>
        <v>26</v>
      </c>
      <c r="F1783">
        <f>IF(LEN(telefony[[#This Row],[nr]])=8,1,0)</f>
        <v>0</v>
      </c>
      <c r="G1783">
        <f>IF(LEN(telefony[[#This Row],[nr]])=7,1,0)</f>
        <v>1</v>
      </c>
      <c r="H1783" s="9">
        <f>IF(LEN(telefony[[#This Row],[nr]])&gt;=10,1,0)</f>
        <v>0</v>
      </c>
      <c r="I1783" s="9" t="s">
        <v>1047</v>
      </c>
      <c r="J1783">
        <f>COUNTIF(telefony[nr],I1783)</f>
        <v>1</v>
      </c>
      <c r="M1783" t="str">
        <f>IF(LEN(telefony[[#This Row],[nr]])=7,telefony[[#This Row],[nr]],"")</f>
        <v>2071691</v>
      </c>
      <c r="N1783" t="str">
        <f>IF(LEN(telefony[[#This Row],[nr]])=8,telefony[[#This Row],[nr]],"")</f>
        <v/>
      </c>
      <c r="V1783" s="22" t="s">
        <v>843</v>
      </c>
      <c r="W1783" s="9">
        <v>0</v>
      </c>
    </row>
    <row r="1784" spans="1:23" x14ac:dyDescent="0.3">
      <c r="A1784" s="9" t="s">
        <v>1536</v>
      </c>
      <c r="B1784" s="1">
        <v>42942</v>
      </c>
      <c r="C1784" s="2">
        <v>0.46703703703703703</v>
      </c>
      <c r="D1784" s="2">
        <v>0.47568287037037038</v>
      </c>
      <c r="E1784">
        <f>DAY(telefony[[#This Row],[data]])</f>
        <v>26</v>
      </c>
      <c r="F1784">
        <f>IF(LEN(telefony[[#This Row],[nr]])=8,1,0)</f>
        <v>0</v>
      </c>
      <c r="G1784">
        <f>IF(LEN(telefony[[#This Row],[nr]])=7,1,0)</f>
        <v>1</v>
      </c>
      <c r="H1784" s="9">
        <f>IF(LEN(telefony[[#This Row],[nr]])&gt;=10,1,0)</f>
        <v>0</v>
      </c>
      <c r="I1784" s="9" t="s">
        <v>275</v>
      </c>
      <c r="J1784">
        <f>COUNTIF(telefony[nr],I1784)</f>
        <v>1</v>
      </c>
      <c r="M1784" t="str">
        <f>IF(LEN(telefony[[#This Row],[nr]])=7,telefony[[#This Row],[nr]],"")</f>
        <v>8023179</v>
      </c>
      <c r="N1784" t="str">
        <f>IF(LEN(telefony[[#This Row],[nr]])=8,telefony[[#This Row],[nr]],"")</f>
        <v/>
      </c>
      <c r="V1784" s="22" t="s">
        <v>1810</v>
      </c>
      <c r="W1784" s="9">
        <v>0</v>
      </c>
    </row>
    <row r="1785" spans="1:23" x14ac:dyDescent="0.3">
      <c r="A1785" s="9" t="s">
        <v>1537</v>
      </c>
      <c r="B1785" s="1">
        <v>42942</v>
      </c>
      <c r="C1785" s="2">
        <v>0.47266203703703702</v>
      </c>
      <c r="D1785" s="2">
        <v>0.48297453703703702</v>
      </c>
      <c r="E1785">
        <f>DAY(telefony[[#This Row],[data]])</f>
        <v>26</v>
      </c>
      <c r="F1785">
        <f>IF(LEN(telefony[[#This Row],[nr]])=8,1,0)</f>
        <v>0</v>
      </c>
      <c r="G1785">
        <f>IF(LEN(telefony[[#This Row],[nr]])=7,1,0)</f>
        <v>1</v>
      </c>
      <c r="H1785" s="9">
        <f>IF(LEN(telefony[[#This Row],[nr]])&gt;=10,1,0)</f>
        <v>0</v>
      </c>
      <c r="I1785" s="9" t="s">
        <v>686</v>
      </c>
      <c r="J1785">
        <f>COUNTIF(telefony[nr],I1785)</f>
        <v>1</v>
      </c>
      <c r="M1785" t="str">
        <f>IF(LEN(telefony[[#This Row],[nr]])=7,telefony[[#This Row],[nr]],"")</f>
        <v>3533421</v>
      </c>
      <c r="N1785" t="str">
        <f>IF(LEN(telefony[[#This Row],[nr]])=8,telefony[[#This Row],[nr]],"")</f>
        <v/>
      </c>
      <c r="V1785" s="22" t="s">
        <v>1472</v>
      </c>
      <c r="W1785" s="9">
        <v>0</v>
      </c>
    </row>
    <row r="1786" spans="1:23" x14ac:dyDescent="0.3">
      <c r="A1786" s="9" t="s">
        <v>1538</v>
      </c>
      <c r="B1786" s="1">
        <v>42942</v>
      </c>
      <c r="C1786" s="2">
        <v>0.47515046296296298</v>
      </c>
      <c r="D1786" s="2">
        <v>0.47552083333333334</v>
      </c>
      <c r="E1786">
        <f>DAY(telefony[[#This Row],[data]])</f>
        <v>26</v>
      </c>
      <c r="F1786">
        <f>IF(LEN(telefony[[#This Row],[nr]])=8,1,0)</f>
        <v>0</v>
      </c>
      <c r="G1786">
        <f>IF(LEN(telefony[[#This Row],[nr]])=7,1,0)</f>
        <v>1</v>
      </c>
      <c r="H1786" s="9">
        <f>IF(LEN(telefony[[#This Row],[nr]])&gt;=10,1,0)</f>
        <v>0</v>
      </c>
      <c r="I1786" s="9" t="s">
        <v>1344</v>
      </c>
      <c r="J1786">
        <f>COUNTIF(telefony[nr],I1786)</f>
        <v>1</v>
      </c>
      <c r="M1786" t="str">
        <f>IF(LEN(telefony[[#This Row],[nr]])=7,telefony[[#This Row],[nr]],"")</f>
        <v>1160932</v>
      </c>
      <c r="N1786" t="str">
        <f>IF(LEN(telefony[[#This Row],[nr]])=8,telefony[[#This Row],[nr]],"")</f>
        <v/>
      </c>
      <c r="V1786" s="22" t="s">
        <v>1676</v>
      </c>
      <c r="W1786" s="9">
        <v>0</v>
      </c>
    </row>
    <row r="1787" spans="1:23" x14ac:dyDescent="0.3">
      <c r="A1787" s="9" t="s">
        <v>1539</v>
      </c>
      <c r="B1787" s="1">
        <v>42942</v>
      </c>
      <c r="C1787" s="2">
        <v>0.48082175925925924</v>
      </c>
      <c r="D1787" s="2">
        <v>0.48585648148148147</v>
      </c>
      <c r="E1787">
        <f>DAY(telefony[[#This Row],[data]])</f>
        <v>26</v>
      </c>
      <c r="F1787">
        <f>IF(LEN(telefony[[#This Row],[nr]])=8,1,0)</f>
        <v>0</v>
      </c>
      <c r="G1787">
        <f>IF(LEN(telefony[[#This Row],[nr]])=7,1,0)</f>
        <v>1</v>
      </c>
      <c r="H1787" s="9">
        <f>IF(LEN(telefony[[#This Row],[nr]])&gt;=10,1,0)</f>
        <v>0</v>
      </c>
      <c r="I1787" s="9" t="s">
        <v>1021</v>
      </c>
      <c r="J1787">
        <f>COUNTIF(telefony[nr],I1787)</f>
        <v>1</v>
      </c>
      <c r="M1787" t="str">
        <f>IF(LEN(telefony[[#This Row],[nr]])=7,telefony[[#This Row],[nr]],"")</f>
        <v>6320579</v>
      </c>
      <c r="N1787" t="str">
        <f>IF(LEN(telefony[[#This Row],[nr]])=8,telefony[[#This Row],[nr]],"")</f>
        <v/>
      </c>
      <c r="V1787" s="22" t="s">
        <v>227</v>
      </c>
      <c r="W1787" s="9">
        <v>0</v>
      </c>
    </row>
    <row r="1788" spans="1:23" x14ac:dyDescent="0.3">
      <c r="A1788" s="9" t="s">
        <v>1540</v>
      </c>
      <c r="B1788" s="1">
        <v>42942</v>
      </c>
      <c r="C1788" s="2">
        <v>0.48534722222222221</v>
      </c>
      <c r="D1788" s="2">
        <v>0.48814814814814816</v>
      </c>
      <c r="E1788">
        <f>DAY(telefony[[#This Row],[data]])</f>
        <v>26</v>
      </c>
      <c r="F1788">
        <f>IF(LEN(telefony[[#This Row],[nr]])=8,1,0)</f>
        <v>0</v>
      </c>
      <c r="G1788">
        <f>IF(LEN(telefony[[#This Row],[nr]])=7,1,0)</f>
        <v>1</v>
      </c>
      <c r="H1788" s="9">
        <f>IF(LEN(telefony[[#This Row],[nr]])&gt;=10,1,0)</f>
        <v>0</v>
      </c>
      <c r="I1788" s="9" t="s">
        <v>252</v>
      </c>
      <c r="J1788">
        <f>COUNTIF(telefony[nr],I1788)</f>
        <v>1</v>
      </c>
      <c r="M1788" t="str">
        <f>IF(LEN(telefony[[#This Row],[nr]])=7,telefony[[#This Row],[nr]],"")</f>
        <v>6021417</v>
      </c>
      <c r="N1788" t="str">
        <f>IF(LEN(telefony[[#This Row],[nr]])=8,telefony[[#This Row],[nr]],"")</f>
        <v/>
      </c>
      <c r="V1788" s="22" t="s">
        <v>122</v>
      </c>
      <c r="W1788" s="9">
        <v>0</v>
      </c>
    </row>
    <row r="1789" spans="1:23" x14ac:dyDescent="0.3">
      <c r="A1789" s="9" t="s">
        <v>1541</v>
      </c>
      <c r="B1789" s="1">
        <v>42942</v>
      </c>
      <c r="C1789" s="2">
        <v>0.48700231481481482</v>
      </c>
      <c r="D1789" s="2">
        <v>0.49305555555555558</v>
      </c>
      <c r="E1789">
        <f>DAY(telefony[[#This Row],[data]])</f>
        <v>26</v>
      </c>
      <c r="F1789">
        <f>IF(LEN(telefony[[#This Row],[nr]])=8,1,0)</f>
        <v>0</v>
      </c>
      <c r="G1789">
        <f>IF(LEN(telefony[[#This Row],[nr]])=7,1,0)</f>
        <v>1</v>
      </c>
      <c r="H1789" s="9">
        <f>IF(LEN(telefony[[#This Row],[nr]])&gt;=10,1,0)</f>
        <v>0</v>
      </c>
      <c r="I1789" s="9" t="s">
        <v>1797</v>
      </c>
      <c r="J1789">
        <f>COUNTIF(telefony[nr],I1789)</f>
        <v>1</v>
      </c>
      <c r="M1789" t="str">
        <f>IF(LEN(telefony[[#This Row],[nr]])=7,telefony[[#This Row],[nr]],"")</f>
        <v>3638658</v>
      </c>
      <c r="N1789" t="str">
        <f>IF(LEN(telefony[[#This Row],[nr]])=8,telefony[[#This Row],[nr]],"")</f>
        <v/>
      </c>
      <c r="V1789" s="22" t="s">
        <v>680</v>
      </c>
      <c r="W1789" s="9">
        <v>0</v>
      </c>
    </row>
    <row r="1790" spans="1:23" x14ac:dyDescent="0.3">
      <c r="A1790" s="9" t="s">
        <v>1542</v>
      </c>
      <c r="B1790" s="1">
        <v>42942</v>
      </c>
      <c r="C1790" s="2">
        <v>0.48849537037037039</v>
      </c>
      <c r="D1790" s="2">
        <v>0.49665509259259261</v>
      </c>
      <c r="E1790">
        <f>DAY(telefony[[#This Row],[data]])</f>
        <v>26</v>
      </c>
      <c r="F1790">
        <f>IF(LEN(telefony[[#This Row],[nr]])=8,1,0)</f>
        <v>0</v>
      </c>
      <c r="G1790">
        <f>IF(LEN(telefony[[#This Row],[nr]])=7,1,0)</f>
        <v>1</v>
      </c>
      <c r="H1790" s="9">
        <f>IF(LEN(telefony[[#This Row],[nr]])&gt;=10,1,0)</f>
        <v>0</v>
      </c>
      <c r="I1790" s="9" t="s">
        <v>1810</v>
      </c>
      <c r="J1790">
        <f>COUNTIF(telefony[nr],I1790)</f>
        <v>1</v>
      </c>
      <c r="M1790" t="str">
        <f>IF(LEN(telefony[[#This Row],[nr]])=7,telefony[[#This Row],[nr]],"")</f>
        <v>7595348</v>
      </c>
      <c r="N1790" t="str">
        <f>IF(LEN(telefony[[#This Row],[nr]])=8,telefony[[#This Row],[nr]],"")</f>
        <v/>
      </c>
      <c r="V1790" s="22" t="s">
        <v>403</v>
      </c>
      <c r="W1790" s="9">
        <v>0</v>
      </c>
    </row>
    <row r="1791" spans="1:23" x14ac:dyDescent="0.3">
      <c r="A1791" s="9" t="s">
        <v>1543</v>
      </c>
      <c r="B1791" s="1">
        <v>42942</v>
      </c>
      <c r="C1791" s="2">
        <v>0.49020833333333336</v>
      </c>
      <c r="D1791" s="2">
        <v>0.49932870370370369</v>
      </c>
      <c r="E1791">
        <f>DAY(telefony[[#This Row],[data]])</f>
        <v>26</v>
      </c>
      <c r="F1791">
        <f>IF(LEN(telefony[[#This Row],[nr]])=8,1,0)</f>
        <v>0</v>
      </c>
      <c r="G1791">
        <f>IF(LEN(telefony[[#This Row],[nr]])=7,1,0)</f>
        <v>0</v>
      </c>
      <c r="H1791" s="9">
        <f>IF(LEN(telefony[[#This Row],[nr]])&gt;=10,1,0)</f>
        <v>1</v>
      </c>
      <c r="I1791" s="9" t="s">
        <v>1472</v>
      </c>
      <c r="J1791">
        <f>COUNTIF(telefony[nr],I1791)</f>
        <v>1</v>
      </c>
      <c r="M1791" t="str">
        <f>IF(LEN(telefony[[#This Row],[nr]])=7,telefony[[#This Row],[nr]],"")</f>
        <v/>
      </c>
      <c r="N1791" t="str">
        <f>IF(LEN(telefony[[#This Row],[nr]])=8,telefony[[#This Row],[nr]],"")</f>
        <v/>
      </c>
      <c r="V1791" s="22" t="s">
        <v>341</v>
      </c>
      <c r="W1791" s="9">
        <v>0</v>
      </c>
    </row>
    <row r="1792" spans="1:23" x14ac:dyDescent="0.3">
      <c r="A1792" s="9" t="s">
        <v>1544</v>
      </c>
      <c r="B1792" s="1">
        <v>42942</v>
      </c>
      <c r="C1792" s="2">
        <v>0.49135416666666665</v>
      </c>
      <c r="D1792" s="2">
        <v>0.49472222222222223</v>
      </c>
      <c r="E1792">
        <f>DAY(telefony[[#This Row],[data]])</f>
        <v>26</v>
      </c>
      <c r="F1792">
        <f>IF(LEN(telefony[[#This Row],[nr]])=8,1,0)</f>
        <v>0</v>
      </c>
      <c r="G1792">
        <f>IF(LEN(telefony[[#This Row],[nr]])=7,1,0)</f>
        <v>1</v>
      </c>
      <c r="H1792" s="9">
        <f>IF(LEN(telefony[[#This Row],[nr]])&gt;=10,1,0)</f>
        <v>0</v>
      </c>
      <c r="I1792" s="9" t="s">
        <v>1676</v>
      </c>
      <c r="J1792">
        <f>COUNTIF(telefony[nr],I1792)</f>
        <v>1</v>
      </c>
      <c r="M1792" t="str">
        <f>IF(LEN(telefony[[#This Row],[nr]])=7,telefony[[#This Row],[nr]],"")</f>
        <v>8501947</v>
      </c>
      <c r="N1792" t="str">
        <f>IF(LEN(telefony[[#This Row],[nr]])=8,telefony[[#This Row],[nr]],"")</f>
        <v/>
      </c>
      <c r="V1792" s="22" t="s">
        <v>995</v>
      </c>
      <c r="W1792" s="9">
        <v>0</v>
      </c>
    </row>
    <row r="1793" spans="1:23" x14ac:dyDescent="0.3">
      <c r="A1793" s="9" t="s">
        <v>1545</v>
      </c>
      <c r="B1793" s="1">
        <v>42942</v>
      </c>
      <c r="C1793" s="2">
        <v>0.49417824074074074</v>
      </c>
      <c r="D1793" s="2">
        <v>0.50312500000000004</v>
      </c>
      <c r="E1793">
        <f>DAY(telefony[[#This Row],[data]])</f>
        <v>26</v>
      </c>
      <c r="F1793">
        <f>IF(LEN(telefony[[#This Row],[nr]])=8,1,0)</f>
        <v>1</v>
      </c>
      <c r="G1793">
        <f>IF(LEN(telefony[[#This Row],[nr]])=7,1,0)</f>
        <v>0</v>
      </c>
      <c r="H1793" s="9">
        <f>IF(LEN(telefony[[#This Row],[nr]])&gt;=10,1,0)</f>
        <v>0</v>
      </c>
      <c r="I1793" s="9" t="s">
        <v>227</v>
      </c>
      <c r="J1793">
        <f>COUNTIF(telefony[nr],I1793)</f>
        <v>1</v>
      </c>
      <c r="M1793" t="str">
        <f>IF(LEN(telefony[[#This Row],[nr]])=7,telefony[[#This Row],[nr]],"")</f>
        <v/>
      </c>
      <c r="N1793" t="str">
        <f>IF(LEN(telefony[[#This Row],[nr]])=8,telefony[[#This Row],[nr]],"")</f>
        <v>85666950</v>
      </c>
      <c r="V1793" s="22" t="s">
        <v>641</v>
      </c>
      <c r="W1793" s="9">
        <v>0</v>
      </c>
    </row>
    <row r="1794" spans="1:23" x14ac:dyDescent="0.3">
      <c r="A1794" s="9" t="s">
        <v>1546</v>
      </c>
      <c r="B1794" s="1">
        <v>42942</v>
      </c>
      <c r="C1794" s="2">
        <v>0.49541666666666667</v>
      </c>
      <c r="D1794" s="2">
        <v>0.49947916666666664</v>
      </c>
      <c r="E1794">
        <f>DAY(telefony[[#This Row],[data]])</f>
        <v>26</v>
      </c>
      <c r="F1794">
        <f>IF(LEN(telefony[[#This Row],[nr]])=8,1,0)</f>
        <v>1</v>
      </c>
      <c r="G1794">
        <f>IF(LEN(telefony[[#This Row],[nr]])=7,1,0)</f>
        <v>0</v>
      </c>
      <c r="H1794" s="9">
        <f>IF(LEN(telefony[[#This Row],[nr]])&gt;=10,1,0)</f>
        <v>0</v>
      </c>
      <c r="I1794" s="9" t="s">
        <v>122</v>
      </c>
      <c r="J1794">
        <f>COUNTIF(telefony[nr],I1794)</f>
        <v>1</v>
      </c>
      <c r="M1794" t="str">
        <f>IF(LEN(telefony[[#This Row],[nr]])=7,telefony[[#This Row],[nr]],"")</f>
        <v/>
      </c>
      <c r="N1794" t="str">
        <f>IF(LEN(telefony[[#This Row],[nr]])=8,telefony[[#This Row],[nr]],"")</f>
        <v>72289518</v>
      </c>
      <c r="V1794" s="22" t="s">
        <v>490</v>
      </c>
      <c r="W1794" s="9">
        <v>0</v>
      </c>
    </row>
    <row r="1795" spans="1:23" x14ac:dyDescent="0.3">
      <c r="A1795" s="9" t="s">
        <v>1547</v>
      </c>
      <c r="B1795" s="1">
        <v>42942</v>
      </c>
      <c r="C1795" s="2">
        <v>0.49952546296296296</v>
      </c>
      <c r="D1795" s="2">
        <v>0.50207175925925929</v>
      </c>
      <c r="E1795">
        <f>DAY(telefony[[#This Row],[data]])</f>
        <v>26</v>
      </c>
      <c r="F1795">
        <f>IF(LEN(telefony[[#This Row],[nr]])=8,1,0)</f>
        <v>0</v>
      </c>
      <c r="G1795">
        <f>IF(LEN(telefony[[#This Row],[nr]])=7,1,0)</f>
        <v>1</v>
      </c>
      <c r="H1795" s="9">
        <f>IF(LEN(telefony[[#This Row],[nr]])&gt;=10,1,0)</f>
        <v>0</v>
      </c>
      <c r="I1795" s="9" t="s">
        <v>680</v>
      </c>
      <c r="J1795">
        <f>COUNTIF(telefony[nr],I1795)</f>
        <v>1</v>
      </c>
      <c r="M1795" t="str">
        <f>IF(LEN(telefony[[#This Row],[nr]])=7,telefony[[#This Row],[nr]],"")</f>
        <v>4419123</v>
      </c>
      <c r="N1795" t="str">
        <f>IF(LEN(telefony[[#This Row],[nr]])=8,telefony[[#This Row],[nr]],"")</f>
        <v/>
      </c>
      <c r="V1795" s="22" t="s">
        <v>1365</v>
      </c>
      <c r="W1795" s="9">
        <v>0</v>
      </c>
    </row>
    <row r="1796" spans="1:23" x14ac:dyDescent="0.3">
      <c r="A1796" s="9" t="s">
        <v>1548</v>
      </c>
      <c r="B1796" s="1">
        <v>42942</v>
      </c>
      <c r="C1796" s="2">
        <v>0.5046180555555555</v>
      </c>
      <c r="D1796" s="2">
        <v>0.50491898148148151</v>
      </c>
      <c r="E1796">
        <f>DAY(telefony[[#This Row],[data]])</f>
        <v>26</v>
      </c>
      <c r="F1796">
        <f>IF(LEN(telefony[[#This Row],[nr]])=8,1,0)</f>
        <v>1</v>
      </c>
      <c r="G1796">
        <f>IF(LEN(telefony[[#This Row],[nr]])=7,1,0)</f>
        <v>0</v>
      </c>
      <c r="H1796" s="9">
        <f>IF(LEN(telefony[[#This Row],[nr]])&gt;=10,1,0)</f>
        <v>0</v>
      </c>
      <c r="I1796" s="9" t="s">
        <v>403</v>
      </c>
      <c r="J1796">
        <f>COUNTIF(telefony[nr],I1796)</f>
        <v>1</v>
      </c>
      <c r="M1796" t="str">
        <f>IF(LEN(telefony[[#This Row],[nr]])=7,telefony[[#This Row],[nr]],"")</f>
        <v/>
      </c>
      <c r="N1796" t="str">
        <f>IF(LEN(telefony[[#This Row],[nr]])=8,telefony[[#This Row],[nr]],"")</f>
        <v>75645195</v>
      </c>
      <c r="V1796" s="22" t="s">
        <v>1302</v>
      </c>
      <c r="W1796" s="9">
        <v>0</v>
      </c>
    </row>
    <row r="1797" spans="1:23" x14ac:dyDescent="0.3">
      <c r="A1797" s="9" t="s">
        <v>1549</v>
      </c>
      <c r="B1797" s="1">
        <v>42942</v>
      </c>
      <c r="C1797" s="2">
        <v>0.50671296296296298</v>
      </c>
      <c r="D1797" s="2">
        <v>0.51233796296296297</v>
      </c>
      <c r="E1797">
        <f>DAY(telefony[[#This Row],[data]])</f>
        <v>26</v>
      </c>
      <c r="F1797">
        <f>IF(LEN(telefony[[#This Row],[nr]])=8,1,0)</f>
        <v>0</v>
      </c>
      <c r="G1797">
        <f>IF(LEN(telefony[[#This Row],[nr]])=7,1,0)</f>
        <v>1</v>
      </c>
      <c r="H1797" s="9">
        <f>IF(LEN(telefony[[#This Row],[nr]])&gt;=10,1,0)</f>
        <v>0</v>
      </c>
      <c r="I1797" s="9" t="s">
        <v>341</v>
      </c>
      <c r="J1797">
        <f>COUNTIF(telefony[nr],I1797)</f>
        <v>1</v>
      </c>
      <c r="M1797" t="str">
        <f>IF(LEN(telefony[[#This Row],[nr]])=7,telefony[[#This Row],[nr]],"")</f>
        <v>4305960</v>
      </c>
      <c r="N1797" t="str">
        <f>IF(LEN(telefony[[#This Row],[nr]])=8,telefony[[#This Row],[nr]],"")</f>
        <v/>
      </c>
      <c r="V1797" s="22" t="s">
        <v>1523</v>
      </c>
      <c r="W1797" s="9">
        <v>0</v>
      </c>
    </row>
    <row r="1798" spans="1:23" x14ac:dyDescent="0.3">
      <c r="A1798" s="9" t="s">
        <v>1550</v>
      </c>
      <c r="B1798" s="1">
        <v>42942</v>
      </c>
      <c r="C1798" s="2">
        <v>0.50876157407407407</v>
      </c>
      <c r="D1798" s="2">
        <v>0.51472222222222219</v>
      </c>
      <c r="E1798">
        <f>DAY(telefony[[#This Row],[data]])</f>
        <v>26</v>
      </c>
      <c r="F1798">
        <f>IF(LEN(telefony[[#This Row],[nr]])=8,1,0)</f>
        <v>1</v>
      </c>
      <c r="G1798">
        <f>IF(LEN(telefony[[#This Row],[nr]])=7,1,0)</f>
        <v>0</v>
      </c>
      <c r="H1798" s="9">
        <f>IF(LEN(telefony[[#This Row],[nr]])&gt;=10,1,0)</f>
        <v>0</v>
      </c>
      <c r="I1798" s="9" t="s">
        <v>995</v>
      </c>
      <c r="J1798">
        <f>COUNTIF(telefony[nr],I1798)</f>
        <v>1</v>
      </c>
      <c r="M1798" t="str">
        <f>IF(LEN(telefony[[#This Row],[nr]])=7,telefony[[#This Row],[nr]],"")</f>
        <v/>
      </c>
      <c r="N1798" t="str">
        <f>IF(LEN(telefony[[#This Row],[nr]])=8,telefony[[#This Row],[nr]],"")</f>
        <v>21681406</v>
      </c>
      <c r="V1798" s="22" t="s">
        <v>663</v>
      </c>
      <c r="W1798" s="9">
        <v>0</v>
      </c>
    </row>
    <row r="1799" spans="1:23" x14ac:dyDescent="0.3">
      <c r="A1799" s="9" t="s">
        <v>1551</v>
      </c>
      <c r="B1799" s="1">
        <v>42942</v>
      </c>
      <c r="C1799" s="2">
        <v>0.51140046296296293</v>
      </c>
      <c r="D1799" s="2">
        <v>0.5186574074074074</v>
      </c>
      <c r="E1799">
        <f>DAY(telefony[[#This Row],[data]])</f>
        <v>26</v>
      </c>
      <c r="F1799">
        <f>IF(LEN(telefony[[#This Row],[nr]])=8,1,0)</f>
        <v>0</v>
      </c>
      <c r="G1799">
        <f>IF(LEN(telefony[[#This Row],[nr]])=7,1,0)</f>
        <v>1</v>
      </c>
      <c r="H1799" s="9">
        <f>IF(LEN(telefony[[#This Row],[nr]])&gt;=10,1,0)</f>
        <v>0</v>
      </c>
      <c r="I1799" s="9" t="s">
        <v>490</v>
      </c>
      <c r="J1799">
        <f>COUNTIF(telefony[nr],I1799)</f>
        <v>1</v>
      </c>
      <c r="M1799" t="str">
        <f>IF(LEN(telefony[[#This Row],[nr]])=7,telefony[[#This Row],[nr]],"")</f>
        <v>6401011</v>
      </c>
      <c r="N1799" t="str">
        <f>IF(LEN(telefony[[#This Row],[nr]])=8,telefony[[#This Row],[nr]],"")</f>
        <v/>
      </c>
      <c r="V1799" s="22" t="s">
        <v>706</v>
      </c>
      <c r="W1799" s="9">
        <v>0</v>
      </c>
    </row>
    <row r="1800" spans="1:23" x14ac:dyDescent="0.3">
      <c r="A1800" s="9" t="s">
        <v>1552</v>
      </c>
      <c r="B1800" s="1">
        <v>42942</v>
      </c>
      <c r="C1800" s="2">
        <v>0.51546296296296301</v>
      </c>
      <c r="D1800" s="2">
        <v>0.52481481481481485</v>
      </c>
      <c r="E1800">
        <f>DAY(telefony[[#This Row],[data]])</f>
        <v>26</v>
      </c>
      <c r="F1800">
        <f>IF(LEN(telefony[[#This Row],[nr]])=8,1,0)</f>
        <v>0</v>
      </c>
      <c r="G1800">
        <f>IF(LEN(telefony[[#This Row],[nr]])=7,1,0)</f>
        <v>1</v>
      </c>
      <c r="H1800" s="9">
        <f>IF(LEN(telefony[[#This Row],[nr]])&gt;=10,1,0)</f>
        <v>0</v>
      </c>
      <c r="I1800" s="9" t="s">
        <v>1365</v>
      </c>
      <c r="J1800">
        <f>COUNTIF(telefony[nr],I1800)</f>
        <v>1</v>
      </c>
      <c r="M1800" t="str">
        <f>IF(LEN(telefony[[#This Row],[nr]])=7,telefony[[#This Row],[nr]],"")</f>
        <v>1879412</v>
      </c>
      <c r="N1800" t="str">
        <f>IF(LEN(telefony[[#This Row],[nr]])=8,telefony[[#This Row],[nr]],"")</f>
        <v/>
      </c>
      <c r="V1800" s="22" t="s">
        <v>785</v>
      </c>
      <c r="W1800" s="9">
        <v>0</v>
      </c>
    </row>
    <row r="1801" spans="1:23" x14ac:dyDescent="0.3">
      <c r="A1801" s="9" t="s">
        <v>1553</v>
      </c>
      <c r="B1801" s="1">
        <v>42942</v>
      </c>
      <c r="C1801" s="2">
        <v>0.51712962962962961</v>
      </c>
      <c r="D1801" s="2">
        <v>0.52177083333333329</v>
      </c>
      <c r="E1801">
        <f>DAY(telefony[[#This Row],[data]])</f>
        <v>26</v>
      </c>
      <c r="F1801">
        <f>IF(LEN(telefony[[#This Row],[nr]])=8,1,0)</f>
        <v>0</v>
      </c>
      <c r="G1801">
        <f>IF(LEN(telefony[[#This Row],[nr]])=7,1,0)</f>
        <v>1</v>
      </c>
      <c r="H1801" s="9">
        <f>IF(LEN(telefony[[#This Row],[nr]])&gt;=10,1,0)</f>
        <v>0</v>
      </c>
      <c r="I1801" s="9" t="s">
        <v>1302</v>
      </c>
      <c r="J1801">
        <f>COUNTIF(telefony[nr],I1801)</f>
        <v>1</v>
      </c>
      <c r="M1801" t="str">
        <f>IF(LEN(telefony[[#This Row],[nr]])=7,telefony[[#This Row],[nr]],"")</f>
        <v>6218089</v>
      </c>
      <c r="N1801" t="str">
        <f>IF(LEN(telefony[[#This Row],[nr]])=8,telefony[[#This Row],[nr]],"")</f>
        <v/>
      </c>
      <c r="V1801" s="22" t="s">
        <v>1832</v>
      </c>
      <c r="W1801" s="9">
        <v>0</v>
      </c>
    </row>
    <row r="1802" spans="1:23" x14ac:dyDescent="0.3">
      <c r="A1802" s="9" t="s">
        <v>1554</v>
      </c>
      <c r="B1802" s="1">
        <v>42942</v>
      </c>
      <c r="C1802" s="2">
        <v>0.52173611111111107</v>
      </c>
      <c r="D1802" s="2">
        <v>0.52998842592592588</v>
      </c>
      <c r="E1802">
        <f>DAY(telefony[[#This Row],[data]])</f>
        <v>26</v>
      </c>
      <c r="F1802">
        <f>IF(LEN(telefony[[#This Row],[nr]])=8,1,0)</f>
        <v>0</v>
      </c>
      <c r="G1802">
        <f>IF(LEN(telefony[[#This Row],[nr]])=7,1,0)</f>
        <v>0</v>
      </c>
      <c r="H1802" s="9">
        <f>IF(LEN(telefony[[#This Row],[nr]])&gt;=10,1,0)</f>
        <v>1</v>
      </c>
      <c r="I1802" s="9" t="s">
        <v>1523</v>
      </c>
      <c r="J1802">
        <f>COUNTIF(telefony[nr],I1802)</f>
        <v>1</v>
      </c>
      <c r="M1802" t="str">
        <f>IF(LEN(telefony[[#This Row],[nr]])=7,telefony[[#This Row],[nr]],"")</f>
        <v/>
      </c>
      <c r="N1802" t="str">
        <f>IF(LEN(telefony[[#This Row],[nr]])=8,telefony[[#This Row],[nr]],"")</f>
        <v/>
      </c>
      <c r="V1802" s="22" t="s">
        <v>1630</v>
      </c>
      <c r="W1802" s="9">
        <v>0</v>
      </c>
    </row>
    <row r="1803" spans="1:23" x14ac:dyDescent="0.3">
      <c r="A1803" s="9" t="s">
        <v>1555</v>
      </c>
      <c r="B1803" s="1">
        <v>42942</v>
      </c>
      <c r="C1803" s="2">
        <v>0.52265046296296291</v>
      </c>
      <c r="D1803" s="2">
        <v>0.53091435185185187</v>
      </c>
      <c r="E1803">
        <f>DAY(telefony[[#This Row],[data]])</f>
        <v>26</v>
      </c>
      <c r="F1803">
        <f>IF(LEN(telefony[[#This Row],[nr]])=8,1,0)</f>
        <v>0</v>
      </c>
      <c r="G1803">
        <f>IF(LEN(telefony[[#This Row],[nr]])=7,1,0)</f>
        <v>1</v>
      </c>
      <c r="H1803" s="9">
        <f>IF(LEN(telefony[[#This Row],[nr]])&gt;=10,1,0)</f>
        <v>0</v>
      </c>
      <c r="I1803" s="9" t="s">
        <v>706</v>
      </c>
      <c r="J1803">
        <f>COUNTIF(telefony[nr],I1803)</f>
        <v>1</v>
      </c>
      <c r="M1803" t="str">
        <f>IF(LEN(telefony[[#This Row],[nr]])=7,telefony[[#This Row],[nr]],"")</f>
        <v>9535780</v>
      </c>
      <c r="N1803" t="str">
        <f>IF(LEN(telefony[[#This Row],[nr]])=8,telefony[[#This Row],[nr]],"")</f>
        <v/>
      </c>
      <c r="V1803" s="22" t="s">
        <v>1524</v>
      </c>
      <c r="W1803" s="9">
        <v>0</v>
      </c>
    </row>
    <row r="1804" spans="1:23" x14ac:dyDescent="0.3">
      <c r="A1804" s="9" t="s">
        <v>1556</v>
      </c>
      <c r="B1804" s="1">
        <v>42942</v>
      </c>
      <c r="C1804" s="2">
        <v>0.52790509259259255</v>
      </c>
      <c r="D1804" s="2">
        <v>0.53581018518518519</v>
      </c>
      <c r="E1804">
        <f>DAY(telefony[[#This Row],[data]])</f>
        <v>26</v>
      </c>
      <c r="F1804">
        <f>IF(LEN(telefony[[#This Row],[nr]])=8,1,0)</f>
        <v>0</v>
      </c>
      <c r="G1804">
        <f>IF(LEN(telefony[[#This Row],[nr]])=7,1,0)</f>
        <v>1</v>
      </c>
      <c r="H1804" s="9">
        <f>IF(LEN(telefony[[#This Row],[nr]])&gt;=10,1,0)</f>
        <v>0</v>
      </c>
      <c r="I1804" s="9" t="s">
        <v>785</v>
      </c>
      <c r="J1804">
        <f>COUNTIF(telefony[nr],I1804)</f>
        <v>1</v>
      </c>
      <c r="M1804" t="str">
        <f>IF(LEN(telefony[[#This Row],[nr]])=7,telefony[[#This Row],[nr]],"")</f>
        <v>4945889</v>
      </c>
      <c r="N1804" t="str">
        <f>IF(LEN(telefony[[#This Row],[nr]])=8,telefony[[#This Row],[nr]],"")</f>
        <v/>
      </c>
      <c r="V1804" s="22" t="s">
        <v>133</v>
      </c>
      <c r="W1804" s="9">
        <v>0</v>
      </c>
    </row>
    <row r="1805" spans="1:23" x14ac:dyDescent="0.3">
      <c r="A1805" s="9" t="s">
        <v>1557</v>
      </c>
      <c r="B1805" s="1">
        <v>42942</v>
      </c>
      <c r="C1805" s="2">
        <v>0.52937500000000004</v>
      </c>
      <c r="D1805" s="2">
        <v>0.53609953703703705</v>
      </c>
      <c r="E1805">
        <f>DAY(telefony[[#This Row],[data]])</f>
        <v>26</v>
      </c>
      <c r="F1805">
        <f>IF(LEN(telefony[[#This Row],[nr]])=8,1,0)</f>
        <v>0</v>
      </c>
      <c r="G1805">
        <f>IF(LEN(telefony[[#This Row],[nr]])=7,1,0)</f>
        <v>1</v>
      </c>
      <c r="H1805" s="9">
        <f>IF(LEN(telefony[[#This Row],[nr]])&gt;=10,1,0)</f>
        <v>0</v>
      </c>
      <c r="I1805" s="9" t="s">
        <v>1832</v>
      </c>
      <c r="J1805">
        <f>COUNTIF(telefony[nr],I1805)</f>
        <v>1</v>
      </c>
      <c r="M1805" t="str">
        <f>IF(LEN(telefony[[#This Row],[nr]])=7,telefony[[#This Row],[nr]],"")</f>
        <v>8985437</v>
      </c>
      <c r="N1805" t="str">
        <f>IF(LEN(telefony[[#This Row],[nr]])=8,telefony[[#This Row],[nr]],"")</f>
        <v/>
      </c>
      <c r="V1805" s="22" t="s">
        <v>1006</v>
      </c>
      <c r="W1805" s="9">
        <v>0</v>
      </c>
    </row>
    <row r="1806" spans="1:23" x14ac:dyDescent="0.3">
      <c r="A1806" s="9" t="s">
        <v>1318</v>
      </c>
      <c r="B1806" s="1">
        <v>42942</v>
      </c>
      <c r="C1806" s="2">
        <v>0.53282407407407406</v>
      </c>
      <c r="D1806" s="2">
        <v>0.53501157407407407</v>
      </c>
      <c r="E1806">
        <f>DAY(telefony[[#This Row],[data]])</f>
        <v>26</v>
      </c>
      <c r="F1806">
        <f>IF(LEN(telefony[[#This Row],[nr]])=8,1,0)</f>
        <v>1</v>
      </c>
      <c r="G1806">
        <f>IF(LEN(telefony[[#This Row],[nr]])=7,1,0)</f>
        <v>0</v>
      </c>
      <c r="H1806" s="9">
        <f>IF(LEN(telefony[[#This Row],[nr]])&gt;=10,1,0)</f>
        <v>0</v>
      </c>
      <c r="I1806" s="9" t="s">
        <v>1630</v>
      </c>
      <c r="J1806">
        <f>COUNTIF(telefony[nr],I1806)</f>
        <v>1</v>
      </c>
      <c r="M1806" t="str">
        <f>IF(LEN(telefony[[#This Row],[nr]])=7,telefony[[#This Row],[nr]],"")</f>
        <v/>
      </c>
      <c r="N1806" t="str">
        <f>IF(LEN(telefony[[#This Row],[nr]])=8,telefony[[#This Row],[nr]],"")</f>
        <v>57891628</v>
      </c>
      <c r="V1806" s="22" t="s">
        <v>189</v>
      </c>
      <c r="W1806" s="9">
        <v>0</v>
      </c>
    </row>
    <row r="1807" spans="1:23" x14ac:dyDescent="0.3">
      <c r="A1807" s="9" t="s">
        <v>958</v>
      </c>
      <c r="B1807" s="1">
        <v>42942</v>
      </c>
      <c r="C1807" s="2">
        <v>0.53344907407407405</v>
      </c>
      <c r="D1807" s="2">
        <v>0.54386574074074079</v>
      </c>
      <c r="E1807">
        <f>DAY(telefony[[#This Row],[data]])</f>
        <v>26</v>
      </c>
      <c r="F1807">
        <f>IF(LEN(telefony[[#This Row],[nr]])=8,1,0)</f>
        <v>0</v>
      </c>
      <c r="G1807">
        <f>IF(LEN(telefony[[#This Row],[nr]])=7,1,0)</f>
        <v>1</v>
      </c>
      <c r="H1807" s="9">
        <f>IF(LEN(telefony[[#This Row],[nr]])&gt;=10,1,0)</f>
        <v>0</v>
      </c>
      <c r="I1807" s="9" t="s">
        <v>1524</v>
      </c>
      <c r="J1807">
        <f>COUNTIF(telefony[nr],I1807)</f>
        <v>1</v>
      </c>
      <c r="M1807" t="str">
        <f>IF(LEN(telefony[[#This Row],[nr]])=7,telefony[[#This Row],[nr]],"")</f>
        <v>9772824</v>
      </c>
      <c r="N1807" t="str">
        <f>IF(LEN(telefony[[#This Row],[nr]])=8,telefony[[#This Row],[nr]],"")</f>
        <v/>
      </c>
      <c r="V1807" s="22" t="s">
        <v>1408</v>
      </c>
      <c r="W1807" s="9">
        <v>0</v>
      </c>
    </row>
    <row r="1808" spans="1:23" x14ac:dyDescent="0.3">
      <c r="A1808" s="9" t="s">
        <v>1558</v>
      </c>
      <c r="B1808" s="1">
        <v>42942</v>
      </c>
      <c r="C1808" s="2">
        <v>0.53439814814814812</v>
      </c>
      <c r="D1808" s="2">
        <v>0.53813657407407411</v>
      </c>
      <c r="E1808">
        <f>DAY(telefony[[#This Row],[data]])</f>
        <v>26</v>
      </c>
      <c r="F1808">
        <f>IF(LEN(telefony[[#This Row],[nr]])=8,1,0)</f>
        <v>0</v>
      </c>
      <c r="G1808">
        <f>IF(LEN(telefony[[#This Row],[nr]])=7,1,0)</f>
        <v>1</v>
      </c>
      <c r="H1808" s="9">
        <f>IF(LEN(telefony[[#This Row],[nr]])&gt;=10,1,0)</f>
        <v>0</v>
      </c>
      <c r="I1808" s="9" t="s">
        <v>1006</v>
      </c>
      <c r="J1808">
        <f>COUNTIF(telefony[nr],I1808)</f>
        <v>1</v>
      </c>
      <c r="M1808" t="str">
        <f>IF(LEN(telefony[[#This Row],[nr]])=7,telefony[[#This Row],[nr]],"")</f>
        <v>4154521</v>
      </c>
      <c r="N1808" t="str">
        <f>IF(LEN(telefony[[#This Row],[nr]])=8,telefony[[#This Row],[nr]],"")</f>
        <v/>
      </c>
      <c r="V1808" s="22" t="s">
        <v>1325</v>
      </c>
      <c r="W1808" s="9">
        <v>0</v>
      </c>
    </row>
    <row r="1809" spans="1:23" x14ac:dyDescent="0.3">
      <c r="A1809" s="9" t="s">
        <v>1559</v>
      </c>
      <c r="B1809" s="1">
        <v>42942</v>
      </c>
      <c r="C1809" s="2">
        <v>0.53601851851851856</v>
      </c>
      <c r="D1809" s="2">
        <v>0.54394675925925928</v>
      </c>
      <c r="E1809">
        <f>DAY(telefony[[#This Row],[data]])</f>
        <v>26</v>
      </c>
      <c r="F1809">
        <f>IF(LEN(telefony[[#This Row],[nr]])=8,1,0)</f>
        <v>1</v>
      </c>
      <c r="G1809">
        <f>IF(LEN(telefony[[#This Row],[nr]])=7,1,0)</f>
        <v>0</v>
      </c>
      <c r="H1809" s="9">
        <f>IF(LEN(telefony[[#This Row],[nr]])&gt;=10,1,0)</f>
        <v>0</v>
      </c>
      <c r="I1809" s="9" t="s">
        <v>189</v>
      </c>
      <c r="J1809">
        <f>COUNTIF(telefony[nr],I1809)</f>
        <v>1</v>
      </c>
      <c r="M1809" t="str">
        <f>IF(LEN(telefony[[#This Row],[nr]])=7,telefony[[#This Row],[nr]],"")</f>
        <v/>
      </c>
      <c r="N1809" t="str">
        <f>IF(LEN(telefony[[#This Row],[nr]])=8,telefony[[#This Row],[nr]],"")</f>
        <v>96977805</v>
      </c>
      <c r="V1809" s="22" t="s">
        <v>295</v>
      </c>
      <c r="W1809" s="9">
        <v>0</v>
      </c>
    </row>
    <row r="1810" spans="1:23" x14ac:dyDescent="0.3">
      <c r="A1810" s="9" t="s">
        <v>874</v>
      </c>
      <c r="B1810" s="1">
        <v>42942</v>
      </c>
      <c r="C1810" s="2">
        <v>0.53666666666666663</v>
      </c>
      <c r="D1810" s="2">
        <v>0.5370949074074074</v>
      </c>
      <c r="E1810">
        <f>DAY(telefony[[#This Row],[data]])</f>
        <v>26</v>
      </c>
      <c r="F1810">
        <f>IF(LEN(telefony[[#This Row],[nr]])=8,1,0)</f>
        <v>1</v>
      </c>
      <c r="G1810">
        <f>IF(LEN(telefony[[#This Row],[nr]])=7,1,0)</f>
        <v>0</v>
      </c>
      <c r="H1810" s="9">
        <f>IF(LEN(telefony[[#This Row],[nr]])&gt;=10,1,0)</f>
        <v>0</v>
      </c>
      <c r="I1810" s="9" t="s">
        <v>1408</v>
      </c>
      <c r="J1810">
        <f>COUNTIF(telefony[nr],I1810)</f>
        <v>1</v>
      </c>
      <c r="M1810" t="str">
        <f>IF(LEN(telefony[[#This Row],[nr]])=7,telefony[[#This Row],[nr]],"")</f>
        <v/>
      </c>
      <c r="N1810" t="str">
        <f>IF(LEN(telefony[[#This Row],[nr]])=8,telefony[[#This Row],[nr]],"")</f>
        <v>24665933</v>
      </c>
      <c r="V1810" s="22" t="s">
        <v>1187</v>
      </c>
      <c r="W1810" s="9">
        <v>0</v>
      </c>
    </row>
    <row r="1811" spans="1:23" x14ac:dyDescent="0.3">
      <c r="A1811" s="9" t="s">
        <v>1560</v>
      </c>
      <c r="B1811" s="1">
        <v>42942</v>
      </c>
      <c r="C1811" s="2">
        <v>0.54017361111111106</v>
      </c>
      <c r="D1811" s="2">
        <v>0.54915509259259254</v>
      </c>
      <c r="E1811">
        <f>DAY(telefony[[#This Row],[data]])</f>
        <v>26</v>
      </c>
      <c r="F1811">
        <f>IF(LEN(telefony[[#This Row],[nr]])=8,1,0)</f>
        <v>0</v>
      </c>
      <c r="G1811">
        <f>IF(LEN(telefony[[#This Row],[nr]])=7,1,0)</f>
        <v>1</v>
      </c>
      <c r="H1811" s="9">
        <f>IF(LEN(telefony[[#This Row],[nr]])&gt;=10,1,0)</f>
        <v>0</v>
      </c>
      <c r="I1811" s="9" t="s">
        <v>1325</v>
      </c>
      <c r="J1811">
        <f>COUNTIF(telefony[nr],I1811)</f>
        <v>1</v>
      </c>
      <c r="M1811" t="str">
        <f>IF(LEN(telefony[[#This Row],[nr]])=7,telefony[[#This Row],[nr]],"")</f>
        <v>5465004</v>
      </c>
      <c r="N1811" t="str">
        <f>IF(LEN(telefony[[#This Row],[nr]])=8,telefony[[#This Row],[nr]],"")</f>
        <v/>
      </c>
      <c r="V1811" s="22" t="s">
        <v>192</v>
      </c>
      <c r="W1811" s="9">
        <v>0</v>
      </c>
    </row>
    <row r="1812" spans="1:23" x14ac:dyDescent="0.3">
      <c r="A1812" s="9" t="s">
        <v>1561</v>
      </c>
      <c r="B1812" s="1">
        <v>42942</v>
      </c>
      <c r="C1812" s="2">
        <v>0.54069444444444448</v>
      </c>
      <c r="D1812" s="2">
        <v>0.55103009259259261</v>
      </c>
      <c r="E1812">
        <f>DAY(telefony[[#This Row],[data]])</f>
        <v>26</v>
      </c>
      <c r="F1812">
        <f>IF(LEN(telefony[[#This Row],[nr]])=8,1,0)</f>
        <v>0</v>
      </c>
      <c r="G1812">
        <f>IF(LEN(telefony[[#This Row],[nr]])=7,1,0)</f>
        <v>1</v>
      </c>
      <c r="H1812" s="9">
        <f>IF(LEN(telefony[[#This Row],[nr]])&gt;=10,1,0)</f>
        <v>0</v>
      </c>
      <c r="I1812" s="9" t="s">
        <v>295</v>
      </c>
      <c r="J1812">
        <f>COUNTIF(telefony[nr],I1812)</f>
        <v>1</v>
      </c>
      <c r="M1812" t="str">
        <f>IF(LEN(telefony[[#This Row],[nr]])=7,telefony[[#This Row],[nr]],"")</f>
        <v>9560827</v>
      </c>
      <c r="N1812" t="str">
        <f>IF(LEN(telefony[[#This Row],[nr]])=8,telefony[[#This Row],[nr]],"")</f>
        <v/>
      </c>
      <c r="V1812" s="22" t="s">
        <v>320</v>
      </c>
      <c r="W1812" s="9">
        <v>0</v>
      </c>
    </row>
    <row r="1813" spans="1:23" x14ac:dyDescent="0.3">
      <c r="A1813" s="9" t="s">
        <v>1562</v>
      </c>
      <c r="B1813" s="1">
        <v>42942</v>
      </c>
      <c r="C1813" s="2">
        <v>0.54593749999999996</v>
      </c>
      <c r="D1813" s="2">
        <v>0.55622685185185183</v>
      </c>
      <c r="E1813">
        <f>DAY(telefony[[#This Row],[data]])</f>
        <v>26</v>
      </c>
      <c r="F1813">
        <f>IF(LEN(telefony[[#This Row],[nr]])=8,1,0)</f>
        <v>0</v>
      </c>
      <c r="G1813">
        <f>IF(LEN(telefony[[#This Row],[nr]])=7,1,0)</f>
        <v>1</v>
      </c>
      <c r="H1813" s="9">
        <f>IF(LEN(telefony[[#This Row],[nr]])&gt;=10,1,0)</f>
        <v>0</v>
      </c>
      <c r="I1813" s="9" t="s">
        <v>1187</v>
      </c>
      <c r="J1813">
        <f>COUNTIF(telefony[nr],I1813)</f>
        <v>1</v>
      </c>
      <c r="M1813" t="str">
        <f>IF(LEN(telefony[[#This Row],[nr]])=7,telefony[[#This Row],[nr]],"")</f>
        <v>3443287</v>
      </c>
      <c r="N1813" t="str">
        <f>IF(LEN(telefony[[#This Row],[nr]])=8,telefony[[#This Row],[nr]],"")</f>
        <v/>
      </c>
      <c r="V1813" s="22" t="s">
        <v>1354</v>
      </c>
      <c r="W1813" s="9">
        <v>0</v>
      </c>
    </row>
    <row r="1814" spans="1:23" x14ac:dyDescent="0.3">
      <c r="A1814" s="9" t="s">
        <v>1563</v>
      </c>
      <c r="B1814" s="1">
        <v>42942</v>
      </c>
      <c r="C1814" s="2">
        <v>0.55053240740740739</v>
      </c>
      <c r="D1814" s="2">
        <v>0.55672453703703706</v>
      </c>
      <c r="E1814">
        <f>DAY(telefony[[#This Row],[data]])</f>
        <v>26</v>
      </c>
      <c r="F1814">
        <f>IF(LEN(telefony[[#This Row],[nr]])=8,1,0)</f>
        <v>0</v>
      </c>
      <c r="G1814">
        <f>IF(LEN(telefony[[#This Row],[nr]])=7,1,0)</f>
        <v>1</v>
      </c>
      <c r="H1814" s="9">
        <f>IF(LEN(telefony[[#This Row],[nr]])&gt;=10,1,0)</f>
        <v>0</v>
      </c>
      <c r="I1814" s="9" t="s">
        <v>192</v>
      </c>
      <c r="J1814">
        <f>COUNTIF(telefony[nr],I1814)</f>
        <v>1</v>
      </c>
      <c r="M1814" t="str">
        <f>IF(LEN(telefony[[#This Row],[nr]])=7,telefony[[#This Row],[nr]],"")</f>
        <v>7551668</v>
      </c>
      <c r="N1814" t="str">
        <f>IF(LEN(telefony[[#This Row],[nr]])=8,telefony[[#This Row],[nr]],"")</f>
        <v/>
      </c>
      <c r="V1814" s="22" t="s">
        <v>670</v>
      </c>
      <c r="W1814" s="9">
        <v>0</v>
      </c>
    </row>
    <row r="1815" spans="1:23" x14ac:dyDescent="0.3">
      <c r="A1815" s="9" t="s">
        <v>1564</v>
      </c>
      <c r="B1815" s="1">
        <v>42942</v>
      </c>
      <c r="C1815" s="2">
        <v>0.55462962962962958</v>
      </c>
      <c r="D1815" s="2">
        <v>0.56101851851851847</v>
      </c>
      <c r="E1815">
        <f>DAY(telefony[[#This Row],[data]])</f>
        <v>26</v>
      </c>
      <c r="F1815">
        <f>IF(LEN(telefony[[#This Row],[nr]])=8,1,0)</f>
        <v>0</v>
      </c>
      <c r="G1815">
        <f>IF(LEN(telefony[[#This Row],[nr]])=7,1,0)</f>
        <v>1</v>
      </c>
      <c r="H1815" s="9">
        <f>IF(LEN(telefony[[#This Row],[nr]])&gt;=10,1,0)</f>
        <v>0</v>
      </c>
      <c r="I1815" s="9" t="s">
        <v>320</v>
      </c>
      <c r="J1815">
        <f>COUNTIF(telefony[nr],I1815)</f>
        <v>1</v>
      </c>
      <c r="M1815" t="str">
        <f>IF(LEN(telefony[[#This Row],[nr]])=7,telefony[[#This Row],[nr]],"")</f>
        <v>3189059</v>
      </c>
      <c r="N1815" t="str">
        <f>IF(LEN(telefony[[#This Row],[nr]])=8,telefony[[#This Row],[nr]],"")</f>
        <v/>
      </c>
      <c r="V1815" s="22" t="s">
        <v>1425</v>
      </c>
      <c r="W1815" s="9">
        <v>0</v>
      </c>
    </row>
    <row r="1816" spans="1:23" x14ac:dyDescent="0.3">
      <c r="A1816" s="9" t="s">
        <v>1565</v>
      </c>
      <c r="B1816" s="1">
        <v>42942</v>
      </c>
      <c r="C1816" s="2">
        <v>0.55604166666666666</v>
      </c>
      <c r="D1816" s="2">
        <v>0.56381944444444443</v>
      </c>
      <c r="E1816">
        <f>DAY(telefony[[#This Row],[data]])</f>
        <v>26</v>
      </c>
      <c r="F1816">
        <f>IF(LEN(telefony[[#This Row],[nr]])=8,1,0)</f>
        <v>0</v>
      </c>
      <c r="G1816">
        <f>IF(LEN(telefony[[#This Row],[nr]])=7,1,0)</f>
        <v>1</v>
      </c>
      <c r="H1816" s="9">
        <f>IF(LEN(telefony[[#This Row],[nr]])&gt;=10,1,0)</f>
        <v>0</v>
      </c>
      <c r="I1816" s="9" t="s">
        <v>1354</v>
      </c>
      <c r="J1816">
        <f>COUNTIF(telefony[nr],I1816)</f>
        <v>1</v>
      </c>
      <c r="M1816" t="str">
        <f>IF(LEN(telefony[[#This Row],[nr]])=7,telefony[[#This Row],[nr]],"")</f>
        <v>9061957</v>
      </c>
      <c r="N1816" t="str">
        <f>IF(LEN(telefony[[#This Row],[nr]])=8,telefony[[#This Row],[nr]],"")</f>
        <v/>
      </c>
      <c r="V1816" s="22" t="s">
        <v>801</v>
      </c>
      <c r="W1816" s="9">
        <v>0</v>
      </c>
    </row>
    <row r="1817" spans="1:23" x14ac:dyDescent="0.3">
      <c r="A1817" s="9" t="s">
        <v>20</v>
      </c>
      <c r="B1817" s="1">
        <v>42942</v>
      </c>
      <c r="C1817" s="2">
        <v>0.56098379629629624</v>
      </c>
      <c r="D1817" s="2">
        <v>0.56753472222222223</v>
      </c>
      <c r="E1817">
        <f>DAY(telefony[[#This Row],[data]])</f>
        <v>26</v>
      </c>
      <c r="F1817">
        <f>IF(LEN(telefony[[#This Row],[nr]])=8,1,0)</f>
        <v>0</v>
      </c>
      <c r="G1817">
        <f>IF(LEN(telefony[[#This Row],[nr]])=7,1,0)</f>
        <v>0</v>
      </c>
      <c r="H1817" s="9">
        <f>IF(LEN(telefony[[#This Row],[nr]])&gt;=10,1,0)</f>
        <v>1</v>
      </c>
      <c r="I1817" s="9" t="s">
        <v>1425</v>
      </c>
      <c r="J1817">
        <f>COUNTIF(telefony[nr],I1817)</f>
        <v>1</v>
      </c>
      <c r="M1817" t="str">
        <f>IF(LEN(telefony[[#This Row],[nr]])=7,telefony[[#This Row],[nr]],"")</f>
        <v/>
      </c>
      <c r="N1817" t="str">
        <f>IF(LEN(telefony[[#This Row],[nr]])=8,telefony[[#This Row],[nr]],"")</f>
        <v/>
      </c>
      <c r="V1817" s="22" t="s">
        <v>1214</v>
      </c>
      <c r="W1817" s="9">
        <v>0</v>
      </c>
    </row>
    <row r="1818" spans="1:23" x14ac:dyDescent="0.3">
      <c r="A1818" s="9" t="s">
        <v>1566</v>
      </c>
      <c r="B1818" s="1">
        <v>42942</v>
      </c>
      <c r="C1818" s="2">
        <v>0.56232638888888886</v>
      </c>
      <c r="D1818" s="2">
        <v>0.56594907407407402</v>
      </c>
      <c r="E1818">
        <f>DAY(telefony[[#This Row],[data]])</f>
        <v>26</v>
      </c>
      <c r="F1818">
        <f>IF(LEN(telefony[[#This Row],[nr]])=8,1,0)</f>
        <v>1</v>
      </c>
      <c r="G1818">
        <f>IF(LEN(telefony[[#This Row],[nr]])=7,1,0)</f>
        <v>0</v>
      </c>
      <c r="H1818" s="9">
        <f>IF(LEN(telefony[[#This Row],[nr]])&gt;=10,1,0)</f>
        <v>0</v>
      </c>
      <c r="I1818" s="9" t="s">
        <v>1214</v>
      </c>
      <c r="J1818">
        <f>COUNTIF(telefony[nr],I1818)</f>
        <v>1</v>
      </c>
      <c r="M1818" t="str">
        <f>IF(LEN(telefony[[#This Row],[nr]])=7,telefony[[#This Row],[nr]],"")</f>
        <v/>
      </c>
      <c r="N1818" t="str">
        <f>IF(LEN(telefony[[#This Row],[nr]])=8,telefony[[#This Row],[nr]],"")</f>
        <v>59508384</v>
      </c>
      <c r="V1818" s="22" t="s">
        <v>185</v>
      </c>
      <c r="W1818" s="9">
        <v>0</v>
      </c>
    </row>
    <row r="1819" spans="1:23" x14ac:dyDescent="0.3">
      <c r="A1819" s="9" t="s">
        <v>1567</v>
      </c>
      <c r="B1819" s="1">
        <v>42942</v>
      </c>
      <c r="C1819" s="2">
        <v>0.56283564814814813</v>
      </c>
      <c r="D1819" s="2">
        <v>0.56427083333333339</v>
      </c>
      <c r="E1819">
        <f>DAY(telefony[[#This Row],[data]])</f>
        <v>26</v>
      </c>
      <c r="F1819">
        <f>IF(LEN(telefony[[#This Row],[nr]])=8,1,0)</f>
        <v>1</v>
      </c>
      <c r="G1819">
        <f>IF(LEN(telefony[[#This Row],[nr]])=7,1,0)</f>
        <v>0</v>
      </c>
      <c r="H1819" s="9">
        <f>IF(LEN(telefony[[#This Row],[nr]])&gt;=10,1,0)</f>
        <v>0</v>
      </c>
      <c r="I1819" s="9" t="s">
        <v>185</v>
      </c>
      <c r="J1819">
        <f>COUNTIF(telefony[nr],I1819)</f>
        <v>1</v>
      </c>
      <c r="M1819" t="str">
        <f>IF(LEN(telefony[[#This Row],[nr]])=7,telefony[[#This Row],[nr]],"")</f>
        <v/>
      </c>
      <c r="N1819" t="str">
        <f>IF(LEN(telefony[[#This Row],[nr]])=8,telefony[[#This Row],[nr]],"")</f>
        <v>48529464</v>
      </c>
      <c r="V1819" s="22" t="s">
        <v>1608</v>
      </c>
      <c r="W1819" s="9">
        <v>0</v>
      </c>
    </row>
    <row r="1820" spans="1:23" x14ac:dyDescent="0.3">
      <c r="A1820" s="9" t="s">
        <v>1568</v>
      </c>
      <c r="B1820" s="1">
        <v>42942</v>
      </c>
      <c r="C1820" s="2">
        <v>0.56481481481481477</v>
      </c>
      <c r="D1820" s="2">
        <v>0.57565972222222217</v>
      </c>
      <c r="E1820">
        <f>DAY(telefony[[#This Row],[data]])</f>
        <v>26</v>
      </c>
      <c r="F1820">
        <f>IF(LEN(telefony[[#This Row],[nr]])=8,1,0)</f>
        <v>0</v>
      </c>
      <c r="G1820">
        <f>IF(LEN(telefony[[#This Row],[nr]])=7,1,0)</f>
        <v>1</v>
      </c>
      <c r="H1820" s="9">
        <f>IF(LEN(telefony[[#This Row],[nr]])&gt;=10,1,0)</f>
        <v>0</v>
      </c>
      <c r="I1820" s="9" t="s">
        <v>1608</v>
      </c>
      <c r="J1820">
        <f>COUNTIF(telefony[nr],I1820)</f>
        <v>1</v>
      </c>
      <c r="M1820" t="str">
        <f>IF(LEN(telefony[[#This Row],[nr]])=7,telefony[[#This Row],[nr]],"")</f>
        <v>4082744</v>
      </c>
      <c r="N1820" t="str">
        <f>IF(LEN(telefony[[#This Row],[nr]])=8,telefony[[#This Row],[nr]],"")</f>
        <v/>
      </c>
      <c r="V1820" s="22" t="s">
        <v>86</v>
      </c>
      <c r="W1820" s="9">
        <v>0</v>
      </c>
    </row>
    <row r="1821" spans="1:23" x14ac:dyDescent="0.3">
      <c r="A1821" s="9" t="s">
        <v>1569</v>
      </c>
      <c r="B1821" s="1">
        <v>42942</v>
      </c>
      <c r="C1821" s="2">
        <v>0.56805555555555554</v>
      </c>
      <c r="D1821" s="2">
        <v>0.56937499999999996</v>
      </c>
      <c r="E1821">
        <f>DAY(telefony[[#This Row],[data]])</f>
        <v>26</v>
      </c>
      <c r="F1821">
        <f>IF(LEN(telefony[[#This Row],[nr]])=8,1,0)</f>
        <v>0</v>
      </c>
      <c r="G1821">
        <f>IF(LEN(telefony[[#This Row],[nr]])=7,1,0)</f>
        <v>1</v>
      </c>
      <c r="H1821" s="9">
        <f>IF(LEN(telefony[[#This Row],[nr]])&gt;=10,1,0)</f>
        <v>0</v>
      </c>
      <c r="I1821" s="9" t="s">
        <v>900</v>
      </c>
      <c r="J1821">
        <f>COUNTIF(telefony[nr],I1821)</f>
        <v>1</v>
      </c>
      <c r="M1821" t="str">
        <f>IF(LEN(telefony[[#This Row],[nr]])=7,telefony[[#This Row],[nr]],"")</f>
        <v>2395447</v>
      </c>
      <c r="N1821" t="str">
        <f>IF(LEN(telefony[[#This Row],[nr]])=8,telefony[[#This Row],[nr]],"")</f>
        <v/>
      </c>
      <c r="V1821" s="22" t="s">
        <v>900</v>
      </c>
      <c r="W1821" s="9">
        <v>0</v>
      </c>
    </row>
    <row r="1822" spans="1:23" x14ac:dyDescent="0.3">
      <c r="A1822" s="9" t="s">
        <v>1570</v>
      </c>
      <c r="B1822" s="1">
        <v>42942</v>
      </c>
      <c r="C1822" s="2">
        <v>0.56945601851851857</v>
      </c>
      <c r="D1822" s="2">
        <v>0.5776041666666667</v>
      </c>
      <c r="E1822">
        <f>DAY(telefony[[#This Row],[data]])</f>
        <v>26</v>
      </c>
      <c r="F1822">
        <f>IF(LEN(telefony[[#This Row],[nr]])=8,1,0)</f>
        <v>1</v>
      </c>
      <c r="G1822">
        <f>IF(LEN(telefony[[#This Row],[nr]])=7,1,0)</f>
        <v>0</v>
      </c>
      <c r="H1822" s="9">
        <f>IF(LEN(telefony[[#This Row],[nr]])&gt;=10,1,0)</f>
        <v>0</v>
      </c>
      <c r="I1822" s="9" t="s">
        <v>540</v>
      </c>
      <c r="J1822">
        <f>COUNTIF(telefony[nr],I1822)</f>
        <v>1</v>
      </c>
      <c r="M1822" t="str">
        <f>IF(LEN(telefony[[#This Row],[nr]])=7,telefony[[#This Row],[nr]],"")</f>
        <v/>
      </c>
      <c r="N1822" t="str">
        <f>IF(LEN(telefony[[#This Row],[nr]])=8,telefony[[#This Row],[nr]],"")</f>
        <v>96620804</v>
      </c>
      <c r="V1822" s="22" t="s">
        <v>540</v>
      </c>
      <c r="W1822" s="9">
        <v>0</v>
      </c>
    </row>
    <row r="1823" spans="1:23" x14ac:dyDescent="0.3">
      <c r="A1823" s="9" t="s">
        <v>1571</v>
      </c>
      <c r="B1823" s="1">
        <v>42942</v>
      </c>
      <c r="C1823" s="2">
        <v>0.57263888888888892</v>
      </c>
      <c r="D1823" s="2">
        <v>0.57309027777777777</v>
      </c>
      <c r="E1823">
        <f>DAY(telefony[[#This Row],[data]])</f>
        <v>26</v>
      </c>
      <c r="F1823">
        <f>IF(LEN(telefony[[#This Row],[nr]])=8,1,0)</f>
        <v>0</v>
      </c>
      <c r="G1823">
        <f>IF(LEN(telefony[[#This Row],[nr]])=7,1,0)</f>
        <v>0</v>
      </c>
      <c r="H1823" s="9">
        <f>IF(LEN(telefony[[#This Row],[nr]])&gt;=10,1,0)</f>
        <v>1</v>
      </c>
      <c r="I1823" s="9" t="s">
        <v>197</v>
      </c>
      <c r="J1823">
        <f>COUNTIF(telefony[nr],I1823)</f>
        <v>1</v>
      </c>
      <c r="M1823" t="str">
        <f>IF(LEN(telefony[[#This Row],[nr]])=7,telefony[[#This Row],[nr]],"")</f>
        <v/>
      </c>
      <c r="N1823" t="str">
        <f>IF(LEN(telefony[[#This Row],[nr]])=8,telefony[[#This Row],[nr]],"")</f>
        <v/>
      </c>
      <c r="V1823" s="22" t="s">
        <v>197</v>
      </c>
      <c r="W1823" s="9">
        <v>0</v>
      </c>
    </row>
    <row r="1824" spans="1:23" x14ac:dyDescent="0.3">
      <c r="A1824" s="9" t="s">
        <v>1572</v>
      </c>
      <c r="B1824" s="1">
        <v>42942</v>
      </c>
      <c r="C1824" s="2">
        <v>0.57662037037037039</v>
      </c>
      <c r="D1824" s="2">
        <v>0.58204861111111106</v>
      </c>
      <c r="E1824">
        <f>DAY(telefony[[#This Row],[data]])</f>
        <v>26</v>
      </c>
      <c r="F1824">
        <f>IF(LEN(telefony[[#This Row],[nr]])=8,1,0)</f>
        <v>0</v>
      </c>
      <c r="G1824">
        <f>IF(LEN(telefony[[#This Row],[nr]])=7,1,0)</f>
        <v>1</v>
      </c>
      <c r="H1824" s="9">
        <f>IF(LEN(telefony[[#This Row],[nr]])&gt;=10,1,0)</f>
        <v>0</v>
      </c>
      <c r="I1824" s="9" t="s">
        <v>1437</v>
      </c>
      <c r="J1824">
        <f>COUNTIF(telefony[nr],I1824)</f>
        <v>1</v>
      </c>
      <c r="M1824" t="str">
        <f>IF(LEN(telefony[[#This Row],[nr]])=7,telefony[[#This Row],[nr]],"")</f>
        <v>6897893</v>
      </c>
      <c r="N1824" t="str">
        <f>IF(LEN(telefony[[#This Row],[nr]])=8,telefony[[#This Row],[nr]],"")</f>
        <v/>
      </c>
      <c r="V1824" s="22" t="s">
        <v>1745</v>
      </c>
      <c r="W1824" s="9">
        <v>0</v>
      </c>
    </row>
    <row r="1825" spans="1:23" x14ac:dyDescent="0.3">
      <c r="A1825" s="9" t="s">
        <v>1573</v>
      </c>
      <c r="B1825" s="1">
        <v>42942</v>
      </c>
      <c r="C1825" s="2">
        <v>0.58021990740740736</v>
      </c>
      <c r="D1825" s="2">
        <v>0.58726851851851847</v>
      </c>
      <c r="E1825">
        <f>DAY(telefony[[#This Row],[data]])</f>
        <v>26</v>
      </c>
      <c r="F1825">
        <f>IF(LEN(telefony[[#This Row],[nr]])=8,1,0)</f>
        <v>0</v>
      </c>
      <c r="G1825">
        <f>IF(LEN(telefony[[#This Row],[nr]])=7,1,0)</f>
        <v>1</v>
      </c>
      <c r="H1825" s="9">
        <f>IF(LEN(telefony[[#This Row],[nr]])&gt;=10,1,0)</f>
        <v>0</v>
      </c>
      <c r="I1825" s="9" t="s">
        <v>1783</v>
      </c>
      <c r="J1825">
        <f>COUNTIF(telefony[nr],I1825)</f>
        <v>1</v>
      </c>
      <c r="M1825" t="str">
        <f>IF(LEN(telefony[[#This Row],[nr]])=7,telefony[[#This Row],[nr]],"")</f>
        <v>9759222</v>
      </c>
      <c r="N1825" t="str">
        <f>IF(LEN(telefony[[#This Row],[nr]])=8,telefony[[#This Row],[nr]],"")</f>
        <v/>
      </c>
      <c r="V1825" s="22" t="s">
        <v>1437</v>
      </c>
      <c r="W1825" s="9">
        <v>0</v>
      </c>
    </row>
    <row r="1826" spans="1:23" x14ac:dyDescent="0.3">
      <c r="A1826" s="9" t="s">
        <v>1574</v>
      </c>
      <c r="B1826" s="1">
        <v>42942</v>
      </c>
      <c r="C1826" s="2">
        <v>0.58101851851851849</v>
      </c>
      <c r="D1826" s="2">
        <v>0.58164351851851848</v>
      </c>
      <c r="E1826">
        <f>DAY(telefony[[#This Row],[data]])</f>
        <v>26</v>
      </c>
      <c r="F1826">
        <f>IF(LEN(telefony[[#This Row],[nr]])=8,1,0)</f>
        <v>1</v>
      </c>
      <c r="G1826">
        <f>IF(LEN(telefony[[#This Row],[nr]])=7,1,0)</f>
        <v>0</v>
      </c>
      <c r="H1826" s="9">
        <f>IF(LEN(telefony[[#This Row],[nr]])&gt;=10,1,0)</f>
        <v>0</v>
      </c>
      <c r="I1826" s="9" t="s">
        <v>1019</v>
      </c>
      <c r="J1826">
        <f>COUNTIF(telefony[nr],I1826)</f>
        <v>1</v>
      </c>
      <c r="M1826" t="str">
        <f>IF(LEN(telefony[[#This Row],[nr]])=7,telefony[[#This Row],[nr]],"")</f>
        <v/>
      </c>
      <c r="N1826" t="str">
        <f>IF(LEN(telefony[[#This Row],[nr]])=8,telefony[[#This Row],[nr]],"")</f>
        <v>39793981</v>
      </c>
      <c r="V1826" s="22" t="s">
        <v>1783</v>
      </c>
      <c r="W1826" s="9">
        <v>0</v>
      </c>
    </row>
    <row r="1827" spans="1:23" x14ac:dyDescent="0.3">
      <c r="A1827" s="9" t="s">
        <v>1575</v>
      </c>
      <c r="B1827" s="1">
        <v>42942</v>
      </c>
      <c r="C1827" s="2">
        <v>0.58408564814814812</v>
      </c>
      <c r="D1827" s="2">
        <v>0.58677083333333335</v>
      </c>
      <c r="E1827">
        <f>DAY(telefony[[#This Row],[data]])</f>
        <v>26</v>
      </c>
      <c r="F1827">
        <f>IF(LEN(telefony[[#This Row],[nr]])=8,1,0)</f>
        <v>0</v>
      </c>
      <c r="G1827">
        <f>IF(LEN(telefony[[#This Row],[nr]])=7,1,0)</f>
        <v>1</v>
      </c>
      <c r="H1827" s="9">
        <f>IF(LEN(telefony[[#This Row],[nr]])&gt;=10,1,0)</f>
        <v>0</v>
      </c>
      <c r="I1827" s="9" t="s">
        <v>1387</v>
      </c>
      <c r="J1827">
        <f>COUNTIF(telefony[nr],I1827)</f>
        <v>1</v>
      </c>
      <c r="M1827" t="str">
        <f>IF(LEN(telefony[[#This Row],[nr]])=7,telefony[[#This Row],[nr]],"")</f>
        <v>3759991</v>
      </c>
      <c r="N1827" t="str">
        <f>IF(LEN(telefony[[#This Row],[nr]])=8,telefony[[#This Row],[nr]],"")</f>
        <v/>
      </c>
      <c r="V1827" s="22" t="s">
        <v>1019</v>
      </c>
      <c r="W1827" s="9">
        <v>0</v>
      </c>
    </row>
    <row r="1828" spans="1:23" x14ac:dyDescent="0.3">
      <c r="A1828" s="9" t="s">
        <v>1576</v>
      </c>
      <c r="B1828" s="1">
        <v>42942</v>
      </c>
      <c r="C1828" s="2">
        <v>0.58770833333333339</v>
      </c>
      <c r="D1828" s="2">
        <v>0.59591435185185182</v>
      </c>
      <c r="E1828">
        <f>DAY(telefony[[#This Row],[data]])</f>
        <v>26</v>
      </c>
      <c r="F1828">
        <f>IF(LEN(telefony[[#This Row],[nr]])=8,1,0)</f>
        <v>1</v>
      </c>
      <c r="G1828">
        <f>IF(LEN(telefony[[#This Row],[nr]])=7,1,0)</f>
        <v>0</v>
      </c>
      <c r="H1828" s="9">
        <f>IF(LEN(telefony[[#This Row],[nr]])&gt;=10,1,0)</f>
        <v>0</v>
      </c>
      <c r="I1828" s="9" t="s">
        <v>482</v>
      </c>
      <c r="J1828">
        <f>COUNTIF(telefony[nr],I1828)</f>
        <v>1</v>
      </c>
      <c r="M1828" t="str">
        <f>IF(LEN(telefony[[#This Row],[nr]])=7,telefony[[#This Row],[nr]],"")</f>
        <v/>
      </c>
      <c r="N1828" t="str">
        <f>IF(LEN(telefony[[#This Row],[nr]])=8,telefony[[#This Row],[nr]],"")</f>
        <v>37838778</v>
      </c>
      <c r="V1828" s="22" t="s">
        <v>1387</v>
      </c>
      <c r="W1828" s="9">
        <v>0</v>
      </c>
    </row>
    <row r="1829" spans="1:23" x14ac:dyDescent="0.3">
      <c r="A1829" s="9" t="s">
        <v>898</v>
      </c>
      <c r="B1829" s="1">
        <v>42942</v>
      </c>
      <c r="C1829" s="2">
        <v>0.59261574074074075</v>
      </c>
      <c r="D1829" s="2">
        <v>0.60343749999999996</v>
      </c>
      <c r="E1829">
        <f>DAY(telefony[[#This Row],[data]])</f>
        <v>26</v>
      </c>
      <c r="F1829">
        <f>IF(LEN(telefony[[#This Row],[nr]])=8,1,0)</f>
        <v>0</v>
      </c>
      <c r="G1829">
        <f>IF(LEN(telefony[[#This Row],[nr]])=7,1,0)</f>
        <v>1</v>
      </c>
      <c r="H1829" s="9">
        <f>IF(LEN(telefony[[#This Row],[nr]])&gt;=10,1,0)</f>
        <v>0</v>
      </c>
      <c r="I1829" s="9" t="s">
        <v>1364</v>
      </c>
      <c r="J1829">
        <f>COUNTIF(telefony[nr],I1829)</f>
        <v>1</v>
      </c>
      <c r="M1829" t="str">
        <f>IF(LEN(telefony[[#This Row],[nr]])=7,telefony[[#This Row],[nr]],"")</f>
        <v>3785540</v>
      </c>
      <c r="N1829" t="str">
        <f>IF(LEN(telefony[[#This Row],[nr]])=8,telefony[[#This Row],[nr]],"")</f>
        <v/>
      </c>
      <c r="V1829" s="22" t="s">
        <v>482</v>
      </c>
      <c r="W1829" s="9">
        <v>0</v>
      </c>
    </row>
    <row r="1830" spans="1:23" x14ac:dyDescent="0.3">
      <c r="A1830" s="9" t="s">
        <v>1577</v>
      </c>
      <c r="B1830" s="1">
        <v>42942</v>
      </c>
      <c r="C1830" s="2">
        <v>0.5932291666666667</v>
      </c>
      <c r="D1830" s="2">
        <v>0.59943287037037041</v>
      </c>
      <c r="E1830">
        <f>DAY(telefony[[#This Row],[data]])</f>
        <v>26</v>
      </c>
      <c r="F1830">
        <f>IF(LEN(telefony[[#This Row],[nr]])=8,1,0)</f>
        <v>0</v>
      </c>
      <c r="G1830">
        <f>IF(LEN(telefony[[#This Row],[nr]])=7,1,0)</f>
        <v>1</v>
      </c>
      <c r="H1830" s="9">
        <f>IF(LEN(telefony[[#This Row],[nr]])&gt;=10,1,0)</f>
        <v>0</v>
      </c>
      <c r="I1830" s="9" t="s">
        <v>1052</v>
      </c>
      <c r="J1830">
        <f>COUNTIF(telefony[nr],I1830)</f>
        <v>1</v>
      </c>
      <c r="M1830" t="str">
        <f>IF(LEN(telefony[[#This Row],[nr]])=7,telefony[[#This Row],[nr]],"")</f>
        <v>9689833</v>
      </c>
      <c r="N1830" t="str">
        <f>IF(LEN(telefony[[#This Row],[nr]])=8,telefony[[#This Row],[nr]],"")</f>
        <v/>
      </c>
      <c r="V1830" s="22" t="s">
        <v>1364</v>
      </c>
      <c r="W1830" s="9">
        <v>0</v>
      </c>
    </row>
    <row r="1831" spans="1:23" x14ac:dyDescent="0.3">
      <c r="A1831" s="9" t="s">
        <v>125</v>
      </c>
      <c r="B1831" s="1">
        <v>42942</v>
      </c>
      <c r="C1831" s="2">
        <v>0.59876157407407404</v>
      </c>
      <c r="D1831" s="2">
        <v>0.60951388888888891</v>
      </c>
      <c r="E1831">
        <f>DAY(telefony[[#This Row],[data]])</f>
        <v>26</v>
      </c>
      <c r="F1831">
        <f>IF(LEN(telefony[[#This Row],[nr]])=8,1,0)</f>
        <v>0</v>
      </c>
      <c r="G1831">
        <f>IF(LEN(telefony[[#This Row],[nr]])=7,1,0)</f>
        <v>1</v>
      </c>
      <c r="H1831" s="9">
        <f>IF(LEN(telefony[[#This Row],[nr]])&gt;=10,1,0)</f>
        <v>0</v>
      </c>
      <c r="I1831" s="9" t="s">
        <v>554</v>
      </c>
      <c r="J1831">
        <f>COUNTIF(telefony[nr],I1831)</f>
        <v>1</v>
      </c>
      <c r="M1831" t="str">
        <f>IF(LEN(telefony[[#This Row],[nr]])=7,telefony[[#This Row],[nr]],"")</f>
        <v>8136309</v>
      </c>
      <c r="N1831" t="str">
        <f>IF(LEN(telefony[[#This Row],[nr]])=8,telefony[[#This Row],[nr]],"")</f>
        <v/>
      </c>
      <c r="V1831" s="22" t="s">
        <v>1052</v>
      </c>
      <c r="W1831" s="9">
        <v>0</v>
      </c>
    </row>
    <row r="1832" spans="1:23" x14ac:dyDescent="0.3">
      <c r="A1832" s="9" t="s">
        <v>1578</v>
      </c>
      <c r="B1832" s="1">
        <v>42942</v>
      </c>
      <c r="C1832" s="2">
        <v>0.60384259259259254</v>
      </c>
      <c r="D1832" s="2">
        <v>0.60452546296296295</v>
      </c>
      <c r="E1832">
        <f>DAY(telefony[[#This Row],[data]])</f>
        <v>26</v>
      </c>
      <c r="F1832">
        <f>IF(LEN(telefony[[#This Row],[nr]])=8,1,0)</f>
        <v>0</v>
      </c>
      <c r="G1832">
        <f>IF(LEN(telefony[[#This Row],[nr]])=7,1,0)</f>
        <v>1</v>
      </c>
      <c r="H1832" s="9">
        <f>IF(LEN(telefony[[#This Row],[nr]])&gt;=10,1,0)</f>
        <v>0</v>
      </c>
      <c r="I1832" s="9" t="s">
        <v>1705</v>
      </c>
      <c r="J1832">
        <f>COUNTIF(telefony[nr],I1832)</f>
        <v>1</v>
      </c>
      <c r="M1832" t="str">
        <f>IF(LEN(telefony[[#This Row],[nr]])=7,telefony[[#This Row],[nr]],"")</f>
        <v>1177203</v>
      </c>
      <c r="N1832" t="str">
        <f>IF(LEN(telefony[[#This Row],[nr]])=8,telefony[[#This Row],[nr]],"")</f>
        <v/>
      </c>
      <c r="V1832" s="22" t="s">
        <v>554</v>
      </c>
      <c r="W1832" s="9">
        <v>0</v>
      </c>
    </row>
    <row r="1833" spans="1:23" x14ac:dyDescent="0.3">
      <c r="A1833" s="9" t="s">
        <v>1579</v>
      </c>
      <c r="B1833" s="1">
        <v>42942</v>
      </c>
      <c r="C1833" s="2">
        <v>0.60623842592592592</v>
      </c>
      <c r="D1833" s="2">
        <v>0.61055555555555552</v>
      </c>
      <c r="E1833">
        <f>DAY(telefony[[#This Row],[data]])</f>
        <v>26</v>
      </c>
      <c r="F1833">
        <f>IF(LEN(telefony[[#This Row],[nr]])=8,1,0)</f>
        <v>0</v>
      </c>
      <c r="G1833">
        <f>IF(LEN(telefony[[#This Row],[nr]])=7,1,0)</f>
        <v>1</v>
      </c>
      <c r="H1833" s="9">
        <f>IF(LEN(telefony[[#This Row],[nr]])&gt;=10,1,0)</f>
        <v>0</v>
      </c>
      <c r="I1833" s="9" t="s">
        <v>1008</v>
      </c>
      <c r="J1833">
        <f>COUNTIF(telefony[nr],I1833)</f>
        <v>1</v>
      </c>
      <c r="M1833" t="str">
        <f>IF(LEN(telefony[[#This Row],[nr]])=7,telefony[[#This Row],[nr]],"")</f>
        <v>6060835</v>
      </c>
      <c r="N1833" t="str">
        <f>IF(LEN(telefony[[#This Row],[nr]])=8,telefony[[#This Row],[nr]],"")</f>
        <v/>
      </c>
      <c r="V1833" s="22" t="s">
        <v>1705</v>
      </c>
      <c r="W1833" s="9">
        <v>0</v>
      </c>
    </row>
    <row r="1834" spans="1:23" x14ac:dyDescent="0.3">
      <c r="A1834" s="9" t="s">
        <v>1580</v>
      </c>
      <c r="B1834" s="1">
        <v>42942</v>
      </c>
      <c r="C1834" s="2">
        <v>0.60950231481481476</v>
      </c>
      <c r="D1834" s="2">
        <v>0.61940972222222224</v>
      </c>
      <c r="E1834">
        <f>DAY(telefony[[#This Row],[data]])</f>
        <v>26</v>
      </c>
      <c r="F1834">
        <f>IF(LEN(telefony[[#This Row],[nr]])=8,1,0)</f>
        <v>0</v>
      </c>
      <c r="G1834">
        <f>IF(LEN(telefony[[#This Row],[nr]])=7,1,0)</f>
        <v>1</v>
      </c>
      <c r="H1834" s="9">
        <f>IF(LEN(telefony[[#This Row],[nr]])&gt;=10,1,0)</f>
        <v>0</v>
      </c>
      <c r="I1834" s="9" t="s">
        <v>853</v>
      </c>
      <c r="J1834">
        <f>COUNTIF(telefony[nr],I1834)</f>
        <v>1</v>
      </c>
      <c r="M1834" t="str">
        <f>IF(LEN(telefony[[#This Row],[nr]])=7,telefony[[#This Row],[nr]],"")</f>
        <v>8534481</v>
      </c>
      <c r="N1834" t="str">
        <f>IF(LEN(telefony[[#This Row],[nr]])=8,telefony[[#This Row],[nr]],"")</f>
        <v/>
      </c>
      <c r="V1834" s="22" t="s">
        <v>1008</v>
      </c>
      <c r="W1834" s="9">
        <v>0</v>
      </c>
    </row>
    <row r="1835" spans="1:23" x14ac:dyDescent="0.3">
      <c r="A1835" s="9" t="s">
        <v>1581</v>
      </c>
      <c r="B1835" s="1">
        <v>42942</v>
      </c>
      <c r="C1835" s="2">
        <v>0.61371527777777779</v>
      </c>
      <c r="D1835" s="2">
        <v>0.6235532407407407</v>
      </c>
      <c r="E1835">
        <f>DAY(telefony[[#This Row],[data]])</f>
        <v>26</v>
      </c>
      <c r="F1835">
        <f>IF(LEN(telefony[[#This Row],[nr]])=8,1,0)</f>
        <v>0</v>
      </c>
      <c r="G1835">
        <f>IF(LEN(telefony[[#This Row],[nr]])=7,1,0)</f>
        <v>1</v>
      </c>
      <c r="H1835" s="9">
        <f>IF(LEN(telefony[[#This Row],[nr]])&gt;=10,1,0)</f>
        <v>0</v>
      </c>
      <c r="I1835" s="9" t="s">
        <v>224</v>
      </c>
      <c r="J1835">
        <f>COUNTIF(telefony[nr],I1835)</f>
        <v>1</v>
      </c>
      <c r="M1835" t="str">
        <f>IF(LEN(telefony[[#This Row],[nr]])=7,telefony[[#This Row],[nr]],"")</f>
        <v>4959594</v>
      </c>
      <c r="N1835" t="str">
        <f>IF(LEN(telefony[[#This Row],[nr]])=8,telefony[[#This Row],[nr]],"")</f>
        <v/>
      </c>
      <c r="V1835" s="22" t="s">
        <v>853</v>
      </c>
      <c r="W1835" s="9">
        <v>0</v>
      </c>
    </row>
    <row r="1836" spans="1:23" x14ac:dyDescent="0.3">
      <c r="A1836" s="9" t="s">
        <v>1582</v>
      </c>
      <c r="B1836" s="1">
        <v>42942</v>
      </c>
      <c r="C1836" s="2">
        <v>0.61724537037037042</v>
      </c>
      <c r="D1836" s="2">
        <v>0.62866898148148154</v>
      </c>
      <c r="E1836">
        <f>DAY(telefony[[#This Row],[data]])</f>
        <v>26</v>
      </c>
      <c r="F1836">
        <f>IF(LEN(telefony[[#This Row],[nr]])=8,1,0)</f>
        <v>0</v>
      </c>
      <c r="G1836">
        <f>IF(LEN(telefony[[#This Row],[nr]])=7,1,0)</f>
        <v>1</v>
      </c>
      <c r="H1836" s="9">
        <f>IF(LEN(telefony[[#This Row],[nr]])&gt;=10,1,0)</f>
        <v>0</v>
      </c>
      <c r="I1836" s="9" t="s">
        <v>1233</v>
      </c>
      <c r="J1836">
        <f>COUNTIF(telefony[nr],I1836)</f>
        <v>1</v>
      </c>
      <c r="M1836" t="str">
        <f>IF(LEN(telefony[[#This Row],[nr]])=7,telefony[[#This Row],[nr]],"")</f>
        <v>1047809</v>
      </c>
      <c r="N1836" t="str">
        <f>IF(LEN(telefony[[#This Row],[nr]])=8,telefony[[#This Row],[nr]],"")</f>
        <v/>
      </c>
      <c r="V1836" s="22" t="s">
        <v>224</v>
      </c>
      <c r="W1836" s="9">
        <v>0</v>
      </c>
    </row>
    <row r="1837" spans="1:23" x14ac:dyDescent="0.3">
      <c r="A1837" s="9" t="s">
        <v>697</v>
      </c>
      <c r="B1837" s="1">
        <v>42942</v>
      </c>
      <c r="C1837" s="2">
        <v>0.62089120370370365</v>
      </c>
      <c r="D1837" s="2">
        <v>0.62159722222222225</v>
      </c>
      <c r="E1837">
        <f>DAY(telefony[[#This Row],[data]])</f>
        <v>26</v>
      </c>
      <c r="F1837">
        <f>IF(LEN(telefony[[#This Row],[nr]])=8,1,0)</f>
        <v>0</v>
      </c>
      <c r="G1837">
        <f>IF(LEN(telefony[[#This Row],[nr]])=7,1,0)</f>
        <v>1</v>
      </c>
      <c r="H1837" s="9">
        <f>IF(LEN(telefony[[#This Row],[nr]])&gt;=10,1,0)</f>
        <v>0</v>
      </c>
      <c r="M1837" t="str">
        <f>IF(LEN(telefony[[#This Row],[nr]])=7,telefony[[#This Row],[nr]],"")</f>
        <v>3437033</v>
      </c>
      <c r="N1837" t="str">
        <f>IF(LEN(telefony[[#This Row],[nr]])=8,telefony[[#This Row],[nr]],"")</f>
        <v/>
      </c>
      <c r="V1837" s="22" t="s">
        <v>1233</v>
      </c>
      <c r="W1837" s="9">
        <v>0</v>
      </c>
    </row>
    <row r="1838" spans="1:23" x14ac:dyDescent="0.3">
      <c r="A1838" s="9" t="s">
        <v>919</v>
      </c>
      <c r="B1838" s="1">
        <v>42942</v>
      </c>
      <c r="C1838" s="2">
        <v>0.62467592592592591</v>
      </c>
      <c r="D1838" s="2">
        <v>0.62690972222222219</v>
      </c>
      <c r="E1838">
        <f>DAY(telefony[[#This Row],[data]])</f>
        <v>26</v>
      </c>
      <c r="F1838">
        <f>IF(LEN(telefony[[#This Row],[nr]])=8,1,0)</f>
        <v>0</v>
      </c>
      <c r="G1838">
        <f>IF(LEN(telefony[[#This Row],[nr]])=7,1,0)</f>
        <v>1</v>
      </c>
      <c r="H1838" s="9">
        <f>IF(LEN(telefony[[#This Row],[nr]])&gt;=10,1,0)</f>
        <v>0</v>
      </c>
      <c r="M1838" t="str">
        <f>IF(LEN(telefony[[#This Row],[nr]])=7,telefony[[#This Row],[nr]],"")</f>
        <v>6801890</v>
      </c>
      <c r="N1838" t="str">
        <f>IF(LEN(telefony[[#This Row],[nr]])=8,telefony[[#This Row],[nr]],"")</f>
        <v/>
      </c>
      <c r="V1838" s="22" t="s">
        <v>1839</v>
      </c>
      <c r="W1838" s="9">
        <v>0</v>
      </c>
    </row>
    <row r="1839" spans="1:23" x14ac:dyDescent="0.3">
      <c r="A1839" s="9" t="s">
        <v>1583</v>
      </c>
      <c r="B1839" s="1">
        <v>42942</v>
      </c>
      <c r="C1839" s="2">
        <v>0.6277314814814815</v>
      </c>
      <c r="D1839" s="2">
        <v>0.63423611111111111</v>
      </c>
      <c r="E1839">
        <f>DAY(telefony[[#This Row],[data]])</f>
        <v>26</v>
      </c>
      <c r="F1839">
        <f>IF(LEN(telefony[[#This Row],[nr]])=8,1,0)</f>
        <v>0</v>
      </c>
      <c r="G1839">
        <f>IF(LEN(telefony[[#This Row],[nr]])=7,1,0)</f>
        <v>1</v>
      </c>
      <c r="H1839" s="9">
        <f>IF(LEN(telefony[[#This Row],[nr]])&gt;=10,1,0)</f>
        <v>0</v>
      </c>
      <c r="M1839" t="str">
        <f>IF(LEN(telefony[[#This Row],[nr]])=7,telefony[[#This Row],[nr]],"")</f>
        <v>2604004</v>
      </c>
      <c r="N1839" t="str">
        <f>IF(LEN(telefony[[#This Row],[nr]])=8,telefony[[#This Row],[nr]],"")</f>
        <v/>
      </c>
    </row>
    <row r="1840" spans="1:23" x14ac:dyDescent="0.3">
      <c r="A1840" s="9" t="s">
        <v>1584</v>
      </c>
      <c r="B1840" s="1">
        <v>42943</v>
      </c>
      <c r="C1840" s="2">
        <v>0.33751157407407406</v>
      </c>
      <c r="D1840" s="2">
        <v>0.33754629629629629</v>
      </c>
      <c r="E1840">
        <f>DAY(telefony[[#This Row],[data]])</f>
        <v>27</v>
      </c>
      <c r="F1840">
        <f>IF(LEN(telefony[[#This Row],[nr]])=8,1,0)</f>
        <v>0</v>
      </c>
      <c r="G1840">
        <f>IF(LEN(telefony[[#This Row],[nr]])=7,1,0)</f>
        <v>1</v>
      </c>
      <c r="H1840" s="9">
        <f>IF(LEN(telefony[[#This Row],[nr]])&gt;=10,1,0)</f>
        <v>0</v>
      </c>
      <c r="M1840" t="str">
        <f>IF(LEN(telefony[[#This Row],[nr]])=7,telefony[[#This Row],[nr]],"")</f>
        <v>4379524</v>
      </c>
      <c r="N1840" t="str">
        <f>IF(LEN(telefony[[#This Row],[nr]])=8,telefony[[#This Row],[nr]],"")</f>
        <v/>
      </c>
    </row>
    <row r="1841" spans="1:14" x14ac:dyDescent="0.3">
      <c r="A1841" s="9" t="s">
        <v>1585</v>
      </c>
      <c r="B1841" s="1">
        <v>42943</v>
      </c>
      <c r="C1841" s="2">
        <v>0.33943287037037034</v>
      </c>
      <c r="D1841" s="2">
        <v>0.34292824074074074</v>
      </c>
      <c r="E1841">
        <f>DAY(telefony[[#This Row],[data]])</f>
        <v>27</v>
      </c>
      <c r="F1841">
        <f>IF(LEN(telefony[[#This Row],[nr]])=8,1,0)</f>
        <v>1</v>
      </c>
      <c r="G1841">
        <f>IF(LEN(telefony[[#This Row],[nr]])=7,1,0)</f>
        <v>0</v>
      </c>
      <c r="H1841" s="9">
        <f>IF(LEN(telefony[[#This Row],[nr]])&gt;=10,1,0)</f>
        <v>0</v>
      </c>
      <c r="M1841" t="str">
        <f>IF(LEN(telefony[[#This Row],[nr]])=7,telefony[[#This Row],[nr]],"")</f>
        <v/>
      </c>
      <c r="N1841" t="str">
        <f>IF(LEN(telefony[[#This Row],[nr]])=8,telefony[[#This Row],[nr]],"")</f>
        <v>12377650</v>
      </c>
    </row>
    <row r="1842" spans="1:14" x14ac:dyDescent="0.3">
      <c r="A1842" s="9" t="s">
        <v>1586</v>
      </c>
      <c r="B1842" s="1">
        <v>42943</v>
      </c>
      <c r="C1842" s="2">
        <v>0.34219907407407407</v>
      </c>
      <c r="D1842" s="2">
        <v>0.35170138888888891</v>
      </c>
      <c r="E1842">
        <f>DAY(telefony[[#This Row],[data]])</f>
        <v>27</v>
      </c>
      <c r="F1842">
        <f>IF(LEN(telefony[[#This Row],[nr]])=8,1,0)</f>
        <v>1</v>
      </c>
      <c r="G1842">
        <f>IF(LEN(telefony[[#This Row],[nr]])=7,1,0)</f>
        <v>0</v>
      </c>
      <c r="H1842" s="9">
        <f>IF(LEN(telefony[[#This Row],[nr]])&gt;=10,1,0)</f>
        <v>0</v>
      </c>
      <c r="M1842" t="str">
        <f>IF(LEN(telefony[[#This Row],[nr]])=7,telefony[[#This Row],[nr]],"")</f>
        <v/>
      </c>
      <c r="N1842" t="str">
        <f>IF(LEN(telefony[[#This Row],[nr]])=8,telefony[[#This Row],[nr]],"")</f>
        <v>77869622</v>
      </c>
    </row>
    <row r="1843" spans="1:14" x14ac:dyDescent="0.3">
      <c r="A1843" s="9" t="s">
        <v>1587</v>
      </c>
      <c r="B1843" s="1">
        <v>42943</v>
      </c>
      <c r="C1843" s="2">
        <v>0.34658564814814813</v>
      </c>
      <c r="D1843" s="2">
        <v>0.34666666666666668</v>
      </c>
      <c r="E1843">
        <f>DAY(telefony[[#This Row],[data]])</f>
        <v>27</v>
      </c>
      <c r="F1843">
        <f>IF(LEN(telefony[[#This Row],[nr]])=8,1,0)</f>
        <v>0</v>
      </c>
      <c r="G1843">
        <f>IF(LEN(telefony[[#This Row],[nr]])=7,1,0)</f>
        <v>0</v>
      </c>
      <c r="H1843" s="9">
        <f>IF(LEN(telefony[[#This Row],[nr]])&gt;=10,1,0)</f>
        <v>1</v>
      </c>
      <c r="M1843" t="str">
        <f>IF(LEN(telefony[[#This Row],[nr]])=7,telefony[[#This Row],[nr]],"")</f>
        <v/>
      </c>
      <c r="N1843" t="str">
        <f>IF(LEN(telefony[[#This Row],[nr]])=8,telefony[[#This Row],[nr]],"")</f>
        <v/>
      </c>
    </row>
    <row r="1844" spans="1:14" x14ac:dyDescent="0.3">
      <c r="A1844" s="9" t="s">
        <v>1588</v>
      </c>
      <c r="B1844" s="1">
        <v>42943</v>
      </c>
      <c r="C1844" s="2">
        <v>0.3490509259259259</v>
      </c>
      <c r="D1844" s="2">
        <v>0.35481481481481481</v>
      </c>
      <c r="E1844">
        <f>DAY(telefony[[#This Row],[data]])</f>
        <v>27</v>
      </c>
      <c r="F1844">
        <f>IF(LEN(telefony[[#This Row],[nr]])=8,1,0)</f>
        <v>0</v>
      </c>
      <c r="G1844">
        <f>IF(LEN(telefony[[#This Row],[nr]])=7,1,0)</f>
        <v>0</v>
      </c>
      <c r="H1844" s="9">
        <f>IF(LEN(telefony[[#This Row],[nr]])&gt;=10,1,0)</f>
        <v>1</v>
      </c>
      <c r="M1844" t="str">
        <f>IF(LEN(telefony[[#This Row],[nr]])=7,telefony[[#This Row],[nr]],"")</f>
        <v/>
      </c>
      <c r="N1844" t="str">
        <f>IF(LEN(telefony[[#This Row],[nr]])=8,telefony[[#This Row],[nr]],"")</f>
        <v/>
      </c>
    </row>
    <row r="1845" spans="1:14" x14ac:dyDescent="0.3">
      <c r="A1845" s="9" t="s">
        <v>1589</v>
      </c>
      <c r="B1845" s="1">
        <v>42943</v>
      </c>
      <c r="C1845" s="2">
        <v>0.34975694444444444</v>
      </c>
      <c r="D1845" s="2">
        <v>0.35971064814814813</v>
      </c>
      <c r="E1845">
        <f>DAY(telefony[[#This Row],[data]])</f>
        <v>27</v>
      </c>
      <c r="F1845">
        <f>IF(LEN(telefony[[#This Row],[nr]])=8,1,0)</f>
        <v>0</v>
      </c>
      <c r="G1845">
        <f>IF(LEN(telefony[[#This Row],[nr]])=7,1,0)</f>
        <v>1</v>
      </c>
      <c r="H1845" s="9">
        <f>IF(LEN(telefony[[#This Row],[nr]])&gt;=10,1,0)</f>
        <v>0</v>
      </c>
      <c r="M1845" t="str">
        <f>IF(LEN(telefony[[#This Row],[nr]])=7,telefony[[#This Row],[nr]],"")</f>
        <v>4852863</v>
      </c>
      <c r="N1845" t="str">
        <f>IF(LEN(telefony[[#This Row],[nr]])=8,telefony[[#This Row],[nr]],"")</f>
        <v/>
      </c>
    </row>
    <row r="1846" spans="1:14" x14ac:dyDescent="0.3">
      <c r="A1846" s="9" t="s">
        <v>1590</v>
      </c>
      <c r="B1846" s="1">
        <v>42943</v>
      </c>
      <c r="C1846" s="2">
        <v>0.35116898148148146</v>
      </c>
      <c r="D1846" s="2">
        <v>0.35408564814814814</v>
      </c>
      <c r="E1846">
        <f>DAY(telefony[[#This Row],[data]])</f>
        <v>27</v>
      </c>
      <c r="F1846">
        <f>IF(LEN(telefony[[#This Row],[nr]])=8,1,0)</f>
        <v>0</v>
      </c>
      <c r="G1846">
        <f>IF(LEN(telefony[[#This Row],[nr]])=7,1,0)</f>
        <v>1</v>
      </c>
      <c r="H1846" s="9">
        <f>IF(LEN(telefony[[#This Row],[nr]])&gt;=10,1,0)</f>
        <v>0</v>
      </c>
      <c r="M1846" t="str">
        <f>IF(LEN(telefony[[#This Row],[nr]])=7,telefony[[#This Row],[nr]],"")</f>
        <v>3245936</v>
      </c>
      <c r="N1846" t="str">
        <f>IF(LEN(telefony[[#This Row],[nr]])=8,telefony[[#This Row],[nr]],"")</f>
        <v/>
      </c>
    </row>
    <row r="1847" spans="1:14" x14ac:dyDescent="0.3">
      <c r="A1847" s="9" t="s">
        <v>77</v>
      </c>
      <c r="B1847" s="1">
        <v>42943</v>
      </c>
      <c r="C1847" s="2">
        <v>0.35136574074074073</v>
      </c>
      <c r="D1847" s="2">
        <v>0.35390046296296296</v>
      </c>
      <c r="E1847">
        <f>DAY(telefony[[#This Row],[data]])</f>
        <v>27</v>
      </c>
      <c r="F1847">
        <f>IF(LEN(telefony[[#This Row],[nr]])=8,1,0)</f>
        <v>0</v>
      </c>
      <c r="G1847">
        <f>IF(LEN(telefony[[#This Row],[nr]])=7,1,0)</f>
        <v>1</v>
      </c>
      <c r="H1847" s="9">
        <f>IF(LEN(telefony[[#This Row],[nr]])&gt;=10,1,0)</f>
        <v>0</v>
      </c>
      <c r="M1847" t="str">
        <f>IF(LEN(telefony[[#This Row],[nr]])=7,telefony[[#This Row],[nr]],"")</f>
        <v>6674505</v>
      </c>
      <c r="N1847" t="str">
        <f>IF(LEN(telefony[[#This Row],[nr]])=8,telefony[[#This Row],[nr]],"")</f>
        <v/>
      </c>
    </row>
    <row r="1848" spans="1:14" x14ac:dyDescent="0.3">
      <c r="A1848" s="9" t="s">
        <v>1591</v>
      </c>
      <c r="B1848" s="1">
        <v>42943</v>
      </c>
      <c r="C1848" s="2">
        <v>0.35487268518518517</v>
      </c>
      <c r="D1848" s="2">
        <v>0.36251157407407408</v>
      </c>
      <c r="E1848">
        <f>DAY(telefony[[#This Row],[data]])</f>
        <v>27</v>
      </c>
      <c r="F1848">
        <f>IF(LEN(telefony[[#This Row],[nr]])=8,1,0)</f>
        <v>0</v>
      </c>
      <c r="G1848">
        <f>IF(LEN(telefony[[#This Row],[nr]])=7,1,0)</f>
        <v>1</v>
      </c>
      <c r="H1848" s="9">
        <f>IF(LEN(telefony[[#This Row],[nr]])&gt;=10,1,0)</f>
        <v>0</v>
      </c>
      <c r="M1848" t="str">
        <f>IF(LEN(telefony[[#This Row],[nr]])=7,telefony[[#This Row],[nr]],"")</f>
        <v>9591892</v>
      </c>
      <c r="N1848" t="str">
        <f>IF(LEN(telefony[[#This Row],[nr]])=8,telefony[[#This Row],[nr]],"")</f>
        <v/>
      </c>
    </row>
    <row r="1849" spans="1:14" x14ac:dyDescent="0.3">
      <c r="A1849" s="9" t="s">
        <v>1592</v>
      </c>
      <c r="B1849" s="1">
        <v>42943</v>
      </c>
      <c r="C1849" s="2">
        <v>0.35592592592592592</v>
      </c>
      <c r="D1849" s="2">
        <v>0.36366898148148147</v>
      </c>
      <c r="E1849">
        <f>DAY(telefony[[#This Row],[data]])</f>
        <v>27</v>
      </c>
      <c r="F1849">
        <f>IF(LEN(telefony[[#This Row],[nr]])=8,1,0)</f>
        <v>1</v>
      </c>
      <c r="G1849">
        <f>IF(LEN(telefony[[#This Row],[nr]])=7,1,0)</f>
        <v>0</v>
      </c>
      <c r="H1849" s="9">
        <f>IF(LEN(telefony[[#This Row],[nr]])&gt;=10,1,0)</f>
        <v>0</v>
      </c>
      <c r="M1849" t="str">
        <f>IF(LEN(telefony[[#This Row],[nr]])=7,telefony[[#This Row],[nr]],"")</f>
        <v/>
      </c>
      <c r="N1849" t="str">
        <f>IF(LEN(telefony[[#This Row],[nr]])=8,telefony[[#This Row],[nr]],"")</f>
        <v>96404523</v>
      </c>
    </row>
    <row r="1850" spans="1:14" x14ac:dyDescent="0.3">
      <c r="A1850" s="9" t="s">
        <v>1593</v>
      </c>
      <c r="B1850" s="1">
        <v>42943</v>
      </c>
      <c r="C1850" s="2">
        <v>0.35940972222222223</v>
      </c>
      <c r="D1850" s="2">
        <v>0.36412037037037037</v>
      </c>
      <c r="E1850">
        <f>DAY(telefony[[#This Row],[data]])</f>
        <v>27</v>
      </c>
      <c r="F1850">
        <f>IF(LEN(telefony[[#This Row],[nr]])=8,1,0)</f>
        <v>0</v>
      </c>
      <c r="G1850">
        <f>IF(LEN(telefony[[#This Row],[nr]])=7,1,0)</f>
        <v>1</v>
      </c>
      <c r="H1850" s="9">
        <f>IF(LEN(telefony[[#This Row],[nr]])&gt;=10,1,0)</f>
        <v>0</v>
      </c>
      <c r="M1850" t="str">
        <f>IF(LEN(telefony[[#This Row],[nr]])=7,telefony[[#This Row],[nr]],"")</f>
        <v>1405478</v>
      </c>
      <c r="N1850" t="str">
        <f>IF(LEN(telefony[[#This Row],[nr]])=8,telefony[[#This Row],[nr]],"")</f>
        <v/>
      </c>
    </row>
    <row r="1851" spans="1:14" x14ac:dyDescent="0.3">
      <c r="A1851" s="9" t="s">
        <v>1594</v>
      </c>
      <c r="B1851" s="1">
        <v>42943</v>
      </c>
      <c r="C1851" s="2">
        <v>0.36026620370370371</v>
      </c>
      <c r="D1851" s="2">
        <v>0.36319444444444443</v>
      </c>
      <c r="E1851">
        <f>DAY(telefony[[#This Row],[data]])</f>
        <v>27</v>
      </c>
      <c r="F1851">
        <f>IF(LEN(telefony[[#This Row],[nr]])=8,1,0)</f>
        <v>0</v>
      </c>
      <c r="G1851">
        <f>IF(LEN(telefony[[#This Row],[nr]])=7,1,0)</f>
        <v>1</v>
      </c>
      <c r="H1851" s="9">
        <f>IF(LEN(telefony[[#This Row],[nr]])&gt;=10,1,0)</f>
        <v>0</v>
      </c>
      <c r="M1851" t="str">
        <f>IF(LEN(telefony[[#This Row],[nr]])=7,telefony[[#This Row],[nr]],"")</f>
        <v>5900506</v>
      </c>
      <c r="N1851" t="str">
        <f>IF(LEN(telefony[[#This Row],[nr]])=8,telefony[[#This Row],[nr]],"")</f>
        <v/>
      </c>
    </row>
    <row r="1852" spans="1:14" x14ac:dyDescent="0.3">
      <c r="A1852" s="9" t="s">
        <v>1579</v>
      </c>
      <c r="B1852" s="1">
        <v>42943</v>
      </c>
      <c r="C1852" s="2">
        <v>0.36148148148148146</v>
      </c>
      <c r="D1852" s="2">
        <v>0.3721990740740741</v>
      </c>
      <c r="E1852">
        <f>DAY(telefony[[#This Row],[data]])</f>
        <v>27</v>
      </c>
      <c r="F1852">
        <f>IF(LEN(telefony[[#This Row],[nr]])=8,1,0)</f>
        <v>0</v>
      </c>
      <c r="G1852">
        <f>IF(LEN(telefony[[#This Row],[nr]])=7,1,0)</f>
        <v>1</v>
      </c>
      <c r="H1852" s="9">
        <f>IF(LEN(telefony[[#This Row],[nr]])&gt;=10,1,0)</f>
        <v>0</v>
      </c>
      <c r="M1852" t="str">
        <f>IF(LEN(telefony[[#This Row],[nr]])=7,telefony[[#This Row],[nr]],"")</f>
        <v>6060835</v>
      </c>
      <c r="N1852" t="str">
        <f>IF(LEN(telefony[[#This Row],[nr]])=8,telefony[[#This Row],[nr]],"")</f>
        <v/>
      </c>
    </row>
    <row r="1853" spans="1:14" x14ac:dyDescent="0.3">
      <c r="A1853" s="9" t="s">
        <v>1595</v>
      </c>
      <c r="B1853" s="1">
        <v>42943</v>
      </c>
      <c r="C1853" s="2">
        <v>0.36598379629629629</v>
      </c>
      <c r="D1853" s="2">
        <v>0.37474537037037037</v>
      </c>
      <c r="E1853">
        <f>DAY(telefony[[#This Row],[data]])</f>
        <v>27</v>
      </c>
      <c r="F1853">
        <f>IF(LEN(telefony[[#This Row],[nr]])=8,1,0)</f>
        <v>0</v>
      </c>
      <c r="G1853">
        <f>IF(LEN(telefony[[#This Row],[nr]])=7,1,0)</f>
        <v>1</v>
      </c>
      <c r="H1853" s="9">
        <f>IF(LEN(telefony[[#This Row],[nr]])&gt;=10,1,0)</f>
        <v>0</v>
      </c>
      <c r="M1853" t="str">
        <f>IF(LEN(telefony[[#This Row],[nr]])=7,telefony[[#This Row],[nr]],"")</f>
        <v>8880275</v>
      </c>
      <c r="N1853" t="str">
        <f>IF(LEN(telefony[[#This Row],[nr]])=8,telefony[[#This Row],[nr]],"")</f>
        <v/>
      </c>
    </row>
    <row r="1854" spans="1:14" x14ac:dyDescent="0.3">
      <c r="A1854" s="9" t="s">
        <v>1596</v>
      </c>
      <c r="B1854" s="1">
        <v>42943</v>
      </c>
      <c r="C1854" s="2">
        <v>0.37133101851851852</v>
      </c>
      <c r="D1854" s="2">
        <v>0.37923611111111111</v>
      </c>
      <c r="E1854">
        <f>DAY(telefony[[#This Row],[data]])</f>
        <v>27</v>
      </c>
      <c r="F1854">
        <f>IF(LEN(telefony[[#This Row],[nr]])=8,1,0)</f>
        <v>1</v>
      </c>
      <c r="G1854">
        <f>IF(LEN(telefony[[#This Row],[nr]])=7,1,0)</f>
        <v>0</v>
      </c>
      <c r="H1854" s="9">
        <f>IF(LEN(telefony[[#This Row],[nr]])&gt;=10,1,0)</f>
        <v>0</v>
      </c>
      <c r="M1854" t="str">
        <f>IF(LEN(telefony[[#This Row],[nr]])=7,telefony[[#This Row],[nr]],"")</f>
        <v/>
      </c>
      <c r="N1854" t="str">
        <f>IF(LEN(telefony[[#This Row],[nr]])=8,telefony[[#This Row],[nr]],"")</f>
        <v>57101974</v>
      </c>
    </row>
    <row r="1855" spans="1:14" x14ac:dyDescent="0.3">
      <c r="A1855" s="9" t="s">
        <v>1597</v>
      </c>
      <c r="B1855" s="1">
        <v>42943</v>
      </c>
      <c r="C1855" s="2">
        <v>0.3717361111111111</v>
      </c>
      <c r="D1855" s="2">
        <v>0.37253472222222223</v>
      </c>
      <c r="E1855">
        <f>DAY(telefony[[#This Row],[data]])</f>
        <v>27</v>
      </c>
      <c r="F1855">
        <f>IF(LEN(telefony[[#This Row],[nr]])=8,1,0)</f>
        <v>0</v>
      </c>
      <c r="G1855">
        <f>IF(LEN(telefony[[#This Row],[nr]])=7,1,0)</f>
        <v>1</v>
      </c>
      <c r="H1855" s="9">
        <f>IF(LEN(telefony[[#This Row],[nr]])&gt;=10,1,0)</f>
        <v>0</v>
      </c>
      <c r="M1855" t="str">
        <f>IF(LEN(telefony[[#This Row],[nr]])=7,telefony[[#This Row],[nr]],"")</f>
        <v>2096100</v>
      </c>
      <c r="N1855" t="str">
        <f>IF(LEN(telefony[[#This Row],[nr]])=8,telefony[[#This Row],[nr]],"")</f>
        <v/>
      </c>
    </row>
    <row r="1856" spans="1:14" x14ac:dyDescent="0.3">
      <c r="A1856" s="9" t="s">
        <v>1598</v>
      </c>
      <c r="B1856" s="1">
        <v>42943</v>
      </c>
      <c r="C1856" s="2">
        <v>0.3737152777777778</v>
      </c>
      <c r="D1856" s="2">
        <v>0.37967592592592592</v>
      </c>
      <c r="E1856">
        <f>DAY(telefony[[#This Row],[data]])</f>
        <v>27</v>
      </c>
      <c r="F1856">
        <f>IF(LEN(telefony[[#This Row],[nr]])=8,1,0)</f>
        <v>0</v>
      </c>
      <c r="G1856">
        <f>IF(LEN(telefony[[#This Row],[nr]])=7,1,0)</f>
        <v>1</v>
      </c>
      <c r="H1856" s="9">
        <f>IF(LEN(telefony[[#This Row],[nr]])&gt;=10,1,0)</f>
        <v>0</v>
      </c>
      <c r="M1856" t="str">
        <f>IF(LEN(telefony[[#This Row],[nr]])=7,telefony[[#This Row],[nr]],"")</f>
        <v>2366545</v>
      </c>
      <c r="N1856" t="str">
        <f>IF(LEN(telefony[[#This Row],[nr]])=8,telefony[[#This Row],[nr]],"")</f>
        <v/>
      </c>
    </row>
    <row r="1857" spans="1:14" x14ac:dyDescent="0.3">
      <c r="A1857" s="9" t="s">
        <v>1599</v>
      </c>
      <c r="B1857" s="1">
        <v>42943</v>
      </c>
      <c r="C1857" s="2">
        <v>0.37664351851851852</v>
      </c>
      <c r="D1857" s="2">
        <v>0.38442129629629629</v>
      </c>
      <c r="E1857">
        <f>DAY(telefony[[#This Row],[data]])</f>
        <v>27</v>
      </c>
      <c r="F1857">
        <f>IF(LEN(telefony[[#This Row],[nr]])=8,1,0)</f>
        <v>0</v>
      </c>
      <c r="G1857">
        <f>IF(LEN(telefony[[#This Row],[nr]])=7,1,0)</f>
        <v>1</v>
      </c>
      <c r="H1857" s="9">
        <f>IF(LEN(telefony[[#This Row],[nr]])&gt;=10,1,0)</f>
        <v>0</v>
      </c>
      <c r="M1857" t="str">
        <f>IF(LEN(telefony[[#This Row],[nr]])=7,telefony[[#This Row],[nr]],"")</f>
        <v>2260131</v>
      </c>
      <c r="N1857" t="str">
        <f>IF(LEN(telefony[[#This Row],[nr]])=8,telefony[[#This Row],[nr]],"")</f>
        <v/>
      </c>
    </row>
    <row r="1858" spans="1:14" x14ac:dyDescent="0.3">
      <c r="A1858" s="9" t="s">
        <v>1600</v>
      </c>
      <c r="B1858" s="1">
        <v>42943</v>
      </c>
      <c r="C1858" s="2">
        <v>0.37973379629629628</v>
      </c>
      <c r="D1858" s="2">
        <v>0.38395833333333335</v>
      </c>
      <c r="E1858">
        <f>DAY(telefony[[#This Row],[data]])</f>
        <v>27</v>
      </c>
      <c r="F1858">
        <f>IF(LEN(telefony[[#This Row],[nr]])=8,1,0)</f>
        <v>1</v>
      </c>
      <c r="G1858">
        <f>IF(LEN(telefony[[#This Row],[nr]])=7,1,0)</f>
        <v>0</v>
      </c>
      <c r="H1858" s="9">
        <f>IF(LEN(telefony[[#This Row],[nr]])&gt;=10,1,0)</f>
        <v>0</v>
      </c>
      <c r="M1858" t="str">
        <f>IF(LEN(telefony[[#This Row],[nr]])=7,telefony[[#This Row],[nr]],"")</f>
        <v/>
      </c>
      <c r="N1858" t="str">
        <f>IF(LEN(telefony[[#This Row],[nr]])=8,telefony[[#This Row],[nr]],"")</f>
        <v>75818182</v>
      </c>
    </row>
    <row r="1859" spans="1:14" x14ac:dyDescent="0.3">
      <c r="A1859" s="9" t="s">
        <v>523</v>
      </c>
      <c r="B1859" s="1">
        <v>42943</v>
      </c>
      <c r="C1859" s="2">
        <v>0.38461805555555556</v>
      </c>
      <c r="D1859" s="2">
        <v>0.39339120370370373</v>
      </c>
      <c r="E1859">
        <f>DAY(telefony[[#This Row],[data]])</f>
        <v>27</v>
      </c>
      <c r="F1859">
        <f>IF(LEN(telefony[[#This Row],[nr]])=8,1,0)</f>
        <v>0</v>
      </c>
      <c r="G1859">
        <f>IF(LEN(telefony[[#This Row],[nr]])=7,1,0)</f>
        <v>1</v>
      </c>
      <c r="H1859" s="9">
        <f>IF(LEN(telefony[[#This Row],[nr]])&gt;=10,1,0)</f>
        <v>0</v>
      </c>
      <c r="M1859" t="str">
        <f>IF(LEN(telefony[[#This Row],[nr]])=7,telefony[[#This Row],[nr]],"")</f>
        <v>1247125</v>
      </c>
      <c r="N1859" t="str">
        <f>IF(LEN(telefony[[#This Row],[nr]])=8,telefony[[#This Row],[nr]],"")</f>
        <v/>
      </c>
    </row>
    <row r="1860" spans="1:14" x14ac:dyDescent="0.3">
      <c r="A1860" s="9" t="s">
        <v>1601</v>
      </c>
      <c r="B1860" s="1">
        <v>42943</v>
      </c>
      <c r="C1860" s="2">
        <v>0.38571759259259258</v>
      </c>
      <c r="D1860" s="2">
        <v>0.39556712962962964</v>
      </c>
      <c r="E1860">
        <f>DAY(telefony[[#This Row],[data]])</f>
        <v>27</v>
      </c>
      <c r="F1860">
        <f>IF(LEN(telefony[[#This Row],[nr]])=8,1,0)</f>
        <v>0</v>
      </c>
      <c r="G1860">
        <f>IF(LEN(telefony[[#This Row],[nr]])=7,1,0)</f>
        <v>1</v>
      </c>
      <c r="H1860" s="9">
        <f>IF(LEN(telefony[[#This Row],[nr]])&gt;=10,1,0)</f>
        <v>0</v>
      </c>
      <c r="M1860" t="str">
        <f>IF(LEN(telefony[[#This Row],[nr]])=7,telefony[[#This Row],[nr]],"")</f>
        <v>3733011</v>
      </c>
      <c r="N1860" t="str">
        <f>IF(LEN(telefony[[#This Row],[nr]])=8,telefony[[#This Row],[nr]],"")</f>
        <v/>
      </c>
    </row>
    <row r="1861" spans="1:14" x14ac:dyDescent="0.3">
      <c r="A1861" s="9" t="s">
        <v>1336</v>
      </c>
      <c r="B1861" s="1">
        <v>42943</v>
      </c>
      <c r="C1861" s="2">
        <v>0.38997685185185182</v>
      </c>
      <c r="D1861" s="2">
        <v>0.39743055555555556</v>
      </c>
      <c r="E1861">
        <f>DAY(telefony[[#This Row],[data]])</f>
        <v>27</v>
      </c>
      <c r="F1861">
        <f>IF(LEN(telefony[[#This Row],[nr]])=8,1,0)</f>
        <v>0</v>
      </c>
      <c r="G1861">
        <f>IF(LEN(telefony[[#This Row],[nr]])=7,1,0)</f>
        <v>1</v>
      </c>
      <c r="H1861" s="9">
        <f>IF(LEN(telefony[[#This Row],[nr]])&gt;=10,1,0)</f>
        <v>0</v>
      </c>
      <c r="M1861" t="str">
        <f>IF(LEN(telefony[[#This Row],[nr]])=7,telefony[[#This Row],[nr]],"")</f>
        <v>6615729</v>
      </c>
      <c r="N1861" t="str">
        <f>IF(LEN(telefony[[#This Row],[nr]])=8,telefony[[#This Row],[nr]],"")</f>
        <v/>
      </c>
    </row>
    <row r="1862" spans="1:14" x14ac:dyDescent="0.3">
      <c r="A1862" s="9" t="s">
        <v>1602</v>
      </c>
      <c r="B1862" s="1">
        <v>42943</v>
      </c>
      <c r="C1862" s="2">
        <v>0.39451388888888889</v>
      </c>
      <c r="D1862" s="2">
        <v>0.39609953703703704</v>
      </c>
      <c r="E1862">
        <f>DAY(telefony[[#This Row],[data]])</f>
        <v>27</v>
      </c>
      <c r="F1862">
        <f>IF(LEN(telefony[[#This Row],[nr]])=8,1,0)</f>
        <v>0</v>
      </c>
      <c r="G1862">
        <f>IF(LEN(telefony[[#This Row],[nr]])=7,1,0)</f>
        <v>1</v>
      </c>
      <c r="H1862" s="9">
        <f>IF(LEN(telefony[[#This Row],[nr]])&gt;=10,1,0)</f>
        <v>0</v>
      </c>
      <c r="M1862" t="str">
        <f>IF(LEN(telefony[[#This Row],[nr]])=7,telefony[[#This Row],[nr]],"")</f>
        <v>6844342</v>
      </c>
      <c r="N1862" t="str">
        <f>IF(LEN(telefony[[#This Row],[nr]])=8,telefony[[#This Row],[nr]],"")</f>
        <v/>
      </c>
    </row>
    <row r="1863" spans="1:14" x14ac:dyDescent="0.3">
      <c r="A1863" s="9" t="s">
        <v>296</v>
      </c>
      <c r="B1863" s="1">
        <v>42943</v>
      </c>
      <c r="C1863" s="2">
        <v>0.3967013888888889</v>
      </c>
      <c r="D1863" s="2">
        <v>0.40182870370370372</v>
      </c>
      <c r="E1863">
        <f>DAY(telefony[[#This Row],[data]])</f>
        <v>27</v>
      </c>
      <c r="F1863">
        <f>IF(LEN(telefony[[#This Row],[nr]])=8,1,0)</f>
        <v>0</v>
      </c>
      <c r="G1863">
        <f>IF(LEN(telefony[[#This Row],[nr]])=7,1,0)</f>
        <v>1</v>
      </c>
      <c r="H1863" s="9">
        <f>IF(LEN(telefony[[#This Row],[nr]])&gt;=10,1,0)</f>
        <v>0</v>
      </c>
      <c r="M1863" t="str">
        <f>IF(LEN(telefony[[#This Row],[nr]])=7,telefony[[#This Row],[nr]],"")</f>
        <v>8369815</v>
      </c>
      <c r="N1863" t="str">
        <f>IF(LEN(telefony[[#This Row],[nr]])=8,telefony[[#This Row],[nr]],"")</f>
        <v/>
      </c>
    </row>
    <row r="1864" spans="1:14" x14ac:dyDescent="0.3">
      <c r="A1864" s="9" t="s">
        <v>336</v>
      </c>
      <c r="B1864" s="1">
        <v>42943</v>
      </c>
      <c r="C1864" s="2">
        <v>0.39812500000000001</v>
      </c>
      <c r="D1864" s="2">
        <v>0.39895833333333336</v>
      </c>
      <c r="E1864">
        <f>DAY(telefony[[#This Row],[data]])</f>
        <v>27</v>
      </c>
      <c r="F1864">
        <f>IF(LEN(telefony[[#This Row],[nr]])=8,1,0)</f>
        <v>0</v>
      </c>
      <c r="G1864">
        <f>IF(LEN(telefony[[#This Row],[nr]])=7,1,0)</f>
        <v>1</v>
      </c>
      <c r="H1864" s="9">
        <f>IF(LEN(telefony[[#This Row],[nr]])&gt;=10,1,0)</f>
        <v>0</v>
      </c>
      <c r="M1864" t="str">
        <f>IF(LEN(telefony[[#This Row],[nr]])=7,telefony[[#This Row],[nr]],"")</f>
        <v>9304830</v>
      </c>
      <c r="N1864" t="str">
        <f>IF(LEN(telefony[[#This Row],[nr]])=8,telefony[[#This Row],[nr]],"")</f>
        <v/>
      </c>
    </row>
    <row r="1865" spans="1:14" x14ac:dyDescent="0.3">
      <c r="A1865" s="9" t="s">
        <v>1603</v>
      </c>
      <c r="B1865" s="1">
        <v>42943</v>
      </c>
      <c r="C1865" s="2">
        <v>0.40266203703703701</v>
      </c>
      <c r="D1865" s="2">
        <v>0.4073148148148148</v>
      </c>
      <c r="E1865">
        <f>DAY(telefony[[#This Row],[data]])</f>
        <v>27</v>
      </c>
      <c r="F1865">
        <f>IF(LEN(telefony[[#This Row],[nr]])=8,1,0)</f>
        <v>0</v>
      </c>
      <c r="G1865">
        <f>IF(LEN(telefony[[#This Row],[nr]])=7,1,0)</f>
        <v>1</v>
      </c>
      <c r="H1865" s="9">
        <f>IF(LEN(telefony[[#This Row],[nr]])&gt;=10,1,0)</f>
        <v>0</v>
      </c>
      <c r="M1865" t="str">
        <f>IF(LEN(telefony[[#This Row],[nr]])=7,telefony[[#This Row],[nr]],"")</f>
        <v>1117708</v>
      </c>
      <c r="N1865" t="str">
        <f>IF(LEN(telefony[[#This Row],[nr]])=8,telefony[[#This Row],[nr]],"")</f>
        <v/>
      </c>
    </row>
    <row r="1866" spans="1:14" x14ac:dyDescent="0.3">
      <c r="A1866" s="9" t="s">
        <v>1604</v>
      </c>
      <c r="B1866" s="1">
        <v>42943</v>
      </c>
      <c r="C1866" s="2">
        <v>0.40710648148148149</v>
      </c>
      <c r="D1866" s="2">
        <v>0.40740740740740738</v>
      </c>
      <c r="E1866">
        <f>DAY(telefony[[#This Row],[data]])</f>
        <v>27</v>
      </c>
      <c r="F1866">
        <f>IF(LEN(telefony[[#This Row],[nr]])=8,1,0)</f>
        <v>0</v>
      </c>
      <c r="G1866">
        <f>IF(LEN(telefony[[#This Row],[nr]])=7,1,0)</f>
        <v>1</v>
      </c>
      <c r="H1866" s="9">
        <f>IF(LEN(telefony[[#This Row],[nr]])&gt;=10,1,0)</f>
        <v>0</v>
      </c>
      <c r="M1866" t="str">
        <f>IF(LEN(telefony[[#This Row],[nr]])=7,telefony[[#This Row],[nr]],"")</f>
        <v>6055986</v>
      </c>
      <c r="N1866" t="str">
        <f>IF(LEN(telefony[[#This Row],[nr]])=8,telefony[[#This Row],[nr]],"")</f>
        <v/>
      </c>
    </row>
    <row r="1867" spans="1:14" x14ac:dyDescent="0.3">
      <c r="A1867" s="9" t="s">
        <v>1605</v>
      </c>
      <c r="B1867" s="1">
        <v>42943</v>
      </c>
      <c r="C1867" s="2">
        <v>0.40751157407407407</v>
      </c>
      <c r="D1867" s="2">
        <v>0.41725694444444444</v>
      </c>
      <c r="E1867">
        <f>DAY(telefony[[#This Row],[data]])</f>
        <v>27</v>
      </c>
      <c r="F1867">
        <f>IF(LEN(telefony[[#This Row],[nr]])=8,1,0)</f>
        <v>0</v>
      </c>
      <c r="G1867">
        <f>IF(LEN(telefony[[#This Row],[nr]])=7,1,0)</f>
        <v>0</v>
      </c>
      <c r="H1867" s="9">
        <f>IF(LEN(telefony[[#This Row],[nr]])&gt;=10,1,0)</f>
        <v>1</v>
      </c>
      <c r="M1867" t="str">
        <f>IF(LEN(telefony[[#This Row],[nr]])=7,telefony[[#This Row],[nr]],"")</f>
        <v/>
      </c>
      <c r="N1867" t="str">
        <f>IF(LEN(telefony[[#This Row],[nr]])=8,telefony[[#This Row],[nr]],"")</f>
        <v/>
      </c>
    </row>
    <row r="1868" spans="1:14" x14ac:dyDescent="0.3">
      <c r="A1868" s="9" t="s">
        <v>598</v>
      </c>
      <c r="B1868" s="1">
        <v>42943</v>
      </c>
      <c r="C1868" s="2">
        <v>0.41244212962962962</v>
      </c>
      <c r="D1868" s="2">
        <v>0.41619212962962965</v>
      </c>
      <c r="E1868">
        <f>DAY(telefony[[#This Row],[data]])</f>
        <v>27</v>
      </c>
      <c r="F1868">
        <f>IF(LEN(telefony[[#This Row],[nr]])=8,1,0)</f>
        <v>0</v>
      </c>
      <c r="G1868">
        <f>IF(LEN(telefony[[#This Row],[nr]])=7,1,0)</f>
        <v>1</v>
      </c>
      <c r="H1868" s="9">
        <f>IF(LEN(telefony[[#This Row],[nr]])&gt;=10,1,0)</f>
        <v>0</v>
      </c>
      <c r="M1868" t="str">
        <f>IF(LEN(telefony[[#This Row],[nr]])=7,telefony[[#This Row],[nr]],"")</f>
        <v>2781512</v>
      </c>
      <c r="N1868" t="str">
        <f>IF(LEN(telefony[[#This Row],[nr]])=8,telefony[[#This Row],[nr]],"")</f>
        <v/>
      </c>
    </row>
    <row r="1869" spans="1:14" x14ac:dyDescent="0.3">
      <c r="A1869" s="9" t="s">
        <v>1606</v>
      </c>
      <c r="B1869" s="1">
        <v>42943</v>
      </c>
      <c r="C1869" s="2">
        <v>0.41363425925925928</v>
      </c>
      <c r="D1869" s="2">
        <v>0.41902777777777778</v>
      </c>
      <c r="E1869">
        <f>DAY(telefony[[#This Row],[data]])</f>
        <v>27</v>
      </c>
      <c r="F1869">
        <f>IF(LEN(telefony[[#This Row],[nr]])=8,1,0)</f>
        <v>0</v>
      </c>
      <c r="G1869">
        <f>IF(LEN(telefony[[#This Row],[nr]])=7,1,0)</f>
        <v>1</v>
      </c>
      <c r="H1869" s="9">
        <f>IF(LEN(telefony[[#This Row],[nr]])&gt;=10,1,0)</f>
        <v>0</v>
      </c>
      <c r="M1869" t="str">
        <f>IF(LEN(telefony[[#This Row],[nr]])=7,telefony[[#This Row],[nr]],"")</f>
        <v>3093964</v>
      </c>
      <c r="N1869" t="str">
        <f>IF(LEN(telefony[[#This Row],[nr]])=8,telefony[[#This Row],[nr]],"")</f>
        <v/>
      </c>
    </row>
    <row r="1870" spans="1:14" x14ac:dyDescent="0.3">
      <c r="A1870" s="9" t="s">
        <v>32</v>
      </c>
      <c r="B1870" s="1">
        <v>42943</v>
      </c>
      <c r="C1870" s="2">
        <v>0.41783564814814816</v>
      </c>
      <c r="D1870" s="2">
        <v>0.42383101851851851</v>
      </c>
      <c r="E1870">
        <f>DAY(telefony[[#This Row],[data]])</f>
        <v>27</v>
      </c>
      <c r="F1870">
        <f>IF(LEN(telefony[[#This Row],[nr]])=8,1,0)</f>
        <v>0</v>
      </c>
      <c r="G1870">
        <f>IF(LEN(telefony[[#This Row],[nr]])=7,1,0)</f>
        <v>1</v>
      </c>
      <c r="H1870" s="9">
        <f>IF(LEN(telefony[[#This Row],[nr]])&gt;=10,1,0)</f>
        <v>0</v>
      </c>
      <c r="M1870" t="str">
        <f>IF(LEN(telefony[[#This Row],[nr]])=7,telefony[[#This Row],[nr]],"")</f>
        <v>9413315</v>
      </c>
      <c r="N1870" t="str">
        <f>IF(LEN(telefony[[#This Row],[nr]])=8,telefony[[#This Row],[nr]],"")</f>
        <v/>
      </c>
    </row>
    <row r="1871" spans="1:14" x14ac:dyDescent="0.3">
      <c r="A1871" s="9" t="s">
        <v>1607</v>
      </c>
      <c r="B1871" s="1">
        <v>42943</v>
      </c>
      <c r="C1871" s="2">
        <v>0.42357638888888888</v>
      </c>
      <c r="D1871" s="2">
        <v>0.43</v>
      </c>
      <c r="E1871">
        <f>DAY(telefony[[#This Row],[data]])</f>
        <v>27</v>
      </c>
      <c r="F1871">
        <f>IF(LEN(telefony[[#This Row],[nr]])=8,1,0)</f>
        <v>0</v>
      </c>
      <c r="G1871">
        <f>IF(LEN(telefony[[#This Row],[nr]])=7,1,0)</f>
        <v>1</v>
      </c>
      <c r="H1871" s="9">
        <f>IF(LEN(telefony[[#This Row],[nr]])&gt;=10,1,0)</f>
        <v>0</v>
      </c>
      <c r="M1871" t="str">
        <f>IF(LEN(telefony[[#This Row],[nr]])=7,telefony[[#This Row],[nr]],"")</f>
        <v>1890121</v>
      </c>
      <c r="N1871" t="str">
        <f>IF(LEN(telefony[[#This Row],[nr]])=8,telefony[[#This Row],[nr]],"")</f>
        <v/>
      </c>
    </row>
    <row r="1872" spans="1:14" x14ac:dyDescent="0.3">
      <c r="A1872" s="9" t="s">
        <v>1608</v>
      </c>
      <c r="B1872" s="1">
        <v>42943</v>
      </c>
      <c r="C1872" s="2">
        <v>0.424375</v>
      </c>
      <c r="D1872" s="2">
        <v>0.42505787037037035</v>
      </c>
      <c r="E1872">
        <f>DAY(telefony[[#This Row],[data]])</f>
        <v>27</v>
      </c>
      <c r="F1872">
        <f>IF(LEN(telefony[[#This Row],[nr]])=8,1,0)</f>
        <v>0</v>
      </c>
      <c r="G1872">
        <f>IF(LEN(telefony[[#This Row],[nr]])=7,1,0)</f>
        <v>0</v>
      </c>
      <c r="H1872" s="9">
        <f>IF(LEN(telefony[[#This Row],[nr]])&gt;=10,1,0)</f>
        <v>1</v>
      </c>
      <c r="M1872" t="str">
        <f>IF(LEN(telefony[[#This Row],[nr]])=7,telefony[[#This Row],[nr]],"")</f>
        <v/>
      </c>
      <c r="N1872" t="str">
        <f>IF(LEN(telefony[[#This Row],[nr]])=8,telefony[[#This Row],[nr]],"")</f>
        <v/>
      </c>
    </row>
    <row r="1873" spans="1:14" x14ac:dyDescent="0.3">
      <c r="A1873" s="9" t="s">
        <v>1005</v>
      </c>
      <c r="B1873" s="1">
        <v>42943</v>
      </c>
      <c r="C1873" s="2">
        <v>0.42849537037037039</v>
      </c>
      <c r="D1873" s="2">
        <v>0.4372800925925926</v>
      </c>
      <c r="E1873">
        <f>DAY(telefony[[#This Row],[data]])</f>
        <v>27</v>
      </c>
      <c r="F1873">
        <f>IF(LEN(telefony[[#This Row],[nr]])=8,1,0)</f>
        <v>1</v>
      </c>
      <c r="G1873">
        <f>IF(LEN(telefony[[#This Row],[nr]])=7,1,0)</f>
        <v>0</v>
      </c>
      <c r="H1873" s="9">
        <f>IF(LEN(telefony[[#This Row],[nr]])&gt;=10,1,0)</f>
        <v>0</v>
      </c>
      <c r="M1873" t="str">
        <f>IF(LEN(telefony[[#This Row],[nr]])=7,telefony[[#This Row],[nr]],"")</f>
        <v/>
      </c>
      <c r="N1873" t="str">
        <f>IF(LEN(telefony[[#This Row],[nr]])=8,telefony[[#This Row],[nr]],"")</f>
        <v>12063341</v>
      </c>
    </row>
    <row r="1874" spans="1:14" x14ac:dyDescent="0.3">
      <c r="A1874" s="9" t="s">
        <v>1609</v>
      </c>
      <c r="B1874" s="1">
        <v>42943</v>
      </c>
      <c r="C1874" s="2">
        <v>0.42925925925925928</v>
      </c>
      <c r="D1874" s="2">
        <v>0.43239583333333331</v>
      </c>
      <c r="E1874">
        <f>DAY(telefony[[#This Row],[data]])</f>
        <v>27</v>
      </c>
      <c r="F1874">
        <f>IF(LEN(telefony[[#This Row],[nr]])=8,1,0)</f>
        <v>1</v>
      </c>
      <c r="G1874">
        <f>IF(LEN(telefony[[#This Row],[nr]])=7,1,0)</f>
        <v>0</v>
      </c>
      <c r="H1874" s="9">
        <f>IF(LEN(telefony[[#This Row],[nr]])&gt;=10,1,0)</f>
        <v>0</v>
      </c>
      <c r="M1874" t="str">
        <f>IF(LEN(telefony[[#This Row],[nr]])=7,telefony[[#This Row],[nr]],"")</f>
        <v/>
      </c>
      <c r="N1874" t="str">
        <f>IF(LEN(telefony[[#This Row],[nr]])=8,telefony[[#This Row],[nr]],"")</f>
        <v>27798660</v>
      </c>
    </row>
    <row r="1875" spans="1:14" x14ac:dyDescent="0.3">
      <c r="A1875" s="9" t="s">
        <v>1610</v>
      </c>
      <c r="B1875" s="1">
        <v>42943</v>
      </c>
      <c r="C1875" s="2">
        <v>0.43262731481481481</v>
      </c>
      <c r="D1875" s="2">
        <v>0.43929398148148147</v>
      </c>
      <c r="E1875">
        <f>DAY(telefony[[#This Row],[data]])</f>
        <v>27</v>
      </c>
      <c r="F1875">
        <f>IF(LEN(telefony[[#This Row],[nr]])=8,1,0)</f>
        <v>1</v>
      </c>
      <c r="G1875">
        <f>IF(LEN(telefony[[#This Row],[nr]])=7,1,0)</f>
        <v>0</v>
      </c>
      <c r="H1875" s="9">
        <f>IF(LEN(telefony[[#This Row],[nr]])&gt;=10,1,0)</f>
        <v>0</v>
      </c>
      <c r="M1875" t="str">
        <f>IF(LEN(telefony[[#This Row],[nr]])=7,telefony[[#This Row],[nr]],"")</f>
        <v/>
      </c>
      <c r="N1875" t="str">
        <f>IF(LEN(telefony[[#This Row],[nr]])=8,telefony[[#This Row],[nr]],"")</f>
        <v>37077953</v>
      </c>
    </row>
    <row r="1876" spans="1:14" x14ac:dyDescent="0.3">
      <c r="A1876" s="9" t="s">
        <v>1611</v>
      </c>
      <c r="B1876" s="1">
        <v>42943</v>
      </c>
      <c r="C1876" s="2">
        <v>0.43387731481481484</v>
      </c>
      <c r="D1876" s="2">
        <v>0.44252314814814814</v>
      </c>
      <c r="E1876">
        <f>DAY(telefony[[#This Row],[data]])</f>
        <v>27</v>
      </c>
      <c r="F1876">
        <f>IF(LEN(telefony[[#This Row],[nr]])=8,1,0)</f>
        <v>1</v>
      </c>
      <c r="G1876">
        <f>IF(LEN(telefony[[#This Row],[nr]])=7,1,0)</f>
        <v>0</v>
      </c>
      <c r="H1876" s="9">
        <f>IF(LEN(telefony[[#This Row],[nr]])&gt;=10,1,0)</f>
        <v>0</v>
      </c>
      <c r="M1876" t="str">
        <f>IF(LEN(telefony[[#This Row],[nr]])=7,telefony[[#This Row],[nr]],"")</f>
        <v/>
      </c>
      <c r="N1876" t="str">
        <f>IF(LEN(telefony[[#This Row],[nr]])=8,telefony[[#This Row],[nr]],"")</f>
        <v>70606958</v>
      </c>
    </row>
    <row r="1877" spans="1:14" x14ac:dyDescent="0.3">
      <c r="A1877" s="9" t="s">
        <v>1612</v>
      </c>
      <c r="B1877" s="1">
        <v>42943</v>
      </c>
      <c r="C1877" s="2">
        <v>0.4384953703703704</v>
      </c>
      <c r="D1877" s="2">
        <v>0.44209490740740742</v>
      </c>
      <c r="E1877">
        <f>DAY(telefony[[#This Row],[data]])</f>
        <v>27</v>
      </c>
      <c r="F1877">
        <f>IF(LEN(telefony[[#This Row],[nr]])=8,1,0)</f>
        <v>1</v>
      </c>
      <c r="G1877">
        <f>IF(LEN(telefony[[#This Row],[nr]])=7,1,0)</f>
        <v>0</v>
      </c>
      <c r="H1877" s="9">
        <f>IF(LEN(telefony[[#This Row],[nr]])&gt;=10,1,0)</f>
        <v>0</v>
      </c>
      <c r="M1877" t="str">
        <f>IF(LEN(telefony[[#This Row],[nr]])=7,telefony[[#This Row],[nr]],"")</f>
        <v/>
      </c>
      <c r="N1877" t="str">
        <f>IF(LEN(telefony[[#This Row],[nr]])=8,telefony[[#This Row],[nr]],"")</f>
        <v>21303266</v>
      </c>
    </row>
    <row r="1878" spans="1:14" x14ac:dyDescent="0.3">
      <c r="A1878" s="9" t="s">
        <v>239</v>
      </c>
      <c r="B1878" s="1">
        <v>42943</v>
      </c>
      <c r="C1878" s="2">
        <v>0.44003472222222223</v>
      </c>
      <c r="D1878" s="2">
        <v>0.44219907407407405</v>
      </c>
      <c r="E1878">
        <f>DAY(telefony[[#This Row],[data]])</f>
        <v>27</v>
      </c>
      <c r="F1878">
        <f>IF(LEN(telefony[[#This Row],[nr]])=8,1,0)</f>
        <v>1</v>
      </c>
      <c r="G1878">
        <f>IF(LEN(telefony[[#This Row],[nr]])=7,1,0)</f>
        <v>0</v>
      </c>
      <c r="H1878" s="9">
        <f>IF(LEN(telefony[[#This Row],[nr]])&gt;=10,1,0)</f>
        <v>0</v>
      </c>
      <c r="M1878" t="str">
        <f>IF(LEN(telefony[[#This Row],[nr]])=7,telefony[[#This Row],[nr]],"")</f>
        <v/>
      </c>
      <c r="N1878" t="str">
        <f>IF(LEN(telefony[[#This Row],[nr]])=8,telefony[[#This Row],[nr]],"")</f>
        <v>66871690</v>
      </c>
    </row>
    <row r="1879" spans="1:14" x14ac:dyDescent="0.3">
      <c r="A1879" s="9" t="s">
        <v>1613</v>
      </c>
      <c r="B1879" s="1">
        <v>42943</v>
      </c>
      <c r="C1879" s="2">
        <v>0.44006944444444446</v>
      </c>
      <c r="D1879" s="2">
        <v>0.44208333333333333</v>
      </c>
      <c r="E1879">
        <f>DAY(telefony[[#This Row],[data]])</f>
        <v>27</v>
      </c>
      <c r="F1879">
        <f>IF(LEN(telefony[[#This Row],[nr]])=8,1,0)</f>
        <v>1</v>
      </c>
      <c r="G1879">
        <f>IF(LEN(telefony[[#This Row],[nr]])=7,1,0)</f>
        <v>0</v>
      </c>
      <c r="H1879" s="9">
        <f>IF(LEN(telefony[[#This Row],[nr]])&gt;=10,1,0)</f>
        <v>0</v>
      </c>
      <c r="M1879" t="str">
        <f>IF(LEN(telefony[[#This Row],[nr]])=7,telefony[[#This Row],[nr]],"")</f>
        <v/>
      </c>
      <c r="N1879" t="str">
        <f>IF(LEN(telefony[[#This Row],[nr]])=8,telefony[[#This Row],[nr]],"")</f>
        <v>88366261</v>
      </c>
    </row>
    <row r="1880" spans="1:14" x14ac:dyDescent="0.3">
      <c r="A1880" s="9" t="s">
        <v>1614</v>
      </c>
      <c r="B1880" s="1">
        <v>42943</v>
      </c>
      <c r="C1880" s="2">
        <v>0.44490740740740742</v>
      </c>
      <c r="D1880" s="2">
        <v>0.45071759259259259</v>
      </c>
      <c r="E1880">
        <f>DAY(telefony[[#This Row],[data]])</f>
        <v>27</v>
      </c>
      <c r="F1880">
        <f>IF(LEN(telefony[[#This Row],[nr]])=8,1,0)</f>
        <v>0</v>
      </c>
      <c r="G1880">
        <f>IF(LEN(telefony[[#This Row],[nr]])=7,1,0)</f>
        <v>1</v>
      </c>
      <c r="H1880" s="9">
        <f>IF(LEN(telefony[[#This Row],[nr]])&gt;=10,1,0)</f>
        <v>0</v>
      </c>
      <c r="M1880" t="str">
        <f>IF(LEN(telefony[[#This Row],[nr]])=7,telefony[[#This Row],[nr]],"")</f>
        <v>9506446</v>
      </c>
      <c r="N1880" t="str">
        <f>IF(LEN(telefony[[#This Row],[nr]])=8,telefony[[#This Row],[nr]],"")</f>
        <v/>
      </c>
    </row>
    <row r="1881" spans="1:14" x14ac:dyDescent="0.3">
      <c r="A1881" s="9" t="s">
        <v>954</v>
      </c>
      <c r="B1881" s="1">
        <v>42943</v>
      </c>
      <c r="C1881" s="2">
        <v>0.44996527777777778</v>
      </c>
      <c r="D1881" s="2">
        <v>0.45952546296296298</v>
      </c>
      <c r="E1881">
        <f>DAY(telefony[[#This Row],[data]])</f>
        <v>27</v>
      </c>
      <c r="F1881">
        <f>IF(LEN(telefony[[#This Row],[nr]])=8,1,0)</f>
        <v>0</v>
      </c>
      <c r="G1881">
        <f>IF(LEN(telefony[[#This Row],[nr]])=7,1,0)</f>
        <v>1</v>
      </c>
      <c r="H1881" s="9">
        <f>IF(LEN(telefony[[#This Row],[nr]])&gt;=10,1,0)</f>
        <v>0</v>
      </c>
      <c r="M1881" t="str">
        <f>IF(LEN(telefony[[#This Row],[nr]])=7,telefony[[#This Row],[nr]],"")</f>
        <v>9225807</v>
      </c>
      <c r="N1881" t="str">
        <f>IF(LEN(telefony[[#This Row],[nr]])=8,telefony[[#This Row],[nr]],"")</f>
        <v/>
      </c>
    </row>
    <row r="1882" spans="1:14" x14ac:dyDescent="0.3">
      <c r="A1882" s="9" t="s">
        <v>1615</v>
      </c>
      <c r="B1882" s="1">
        <v>42943</v>
      </c>
      <c r="C1882" s="2">
        <v>0.45157407407407407</v>
      </c>
      <c r="D1882" s="2">
        <v>0.455625</v>
      </c>
      <c r="E1882">
        <f>DAY(telefony[[#This Row],[data]])</f>
        <v>27</v>
      </c>
      <c r="F1882">
        <f>IF(LEN(telefony[[#This Row],[nr]])=8,1,0)</f>
        <v>0</v>
      </c>
      <c r="G1882">
        <f>IF(LEN(telefony[[#This Row],[nr]])=7,1,0)</f>
        <v>1</v>
      </c>
      <c r="H1882" s="9">
        <f>IF(LEN(telefony[[#This Row],[nr]])&gt;=10,1,0)</f>
        <v>0</v>
      </c>
      <c r="M1882" t="str">
        <f>IF(LEN(telefony[[#This Row],[nr]])=7,telefony[[#This Row],[nr]],"")</f>
        <v>6956143</v>
      </c>
      <c r="N1882" t="str">
        <f>IF(LEN(telefony[[#This Row],[nr]])=8,telefony[[#This Row],[nr]],"")</f>
        <v/>
      </c>
    </row>
    <row r="1883" spans="1:14" x14ac:dyDescent="0.3">
      <c r="A1883" s="9" t="s">
        <v>1616</v>
      </c>
      <c r="B1883" s="1">
        <v>42943</v>
      </c>
      <c r="C1883" s="2">
        <v>0.45729166666666665</v>
      </c>
      <c r="D1883" s="2">
        <v>0.46041666666666664</v>
      </c>
      <c r="E1883">
        <f>DAY(telefony[[#This Row],[data]])</f>
        <v>27</v>
      </c>
      <c r="F1883">
        <f>IF(LEN(telefony[[#This Row],[nr]])=8,1,0)</f>
        <v>0</v>
      </c>
      <c r="G1883">
        <f>IF(LEN(telefony[[#This Row],[nr]])=7,1,0)</f>
        <v>1</v>
      </c>
      <c r="H1883" s="9">
        <f>IF(LEN(telefony[[#This Row],[nr]])&gt;=10,1,0)</f>
        <v>0</v>
      </c>
      <c r="M1883" t="str">
        <f>IF(LEN(telefony[[#This Row],[nr]])=7,telefony[[#This Row],[nr]],"")</f>
        <v>1472253</v>
      </c>
      <c r="N1883" t="str">
        <f>IF(LEN(telefony[[#This Row],[nr]])=8,telefony[[#This Row],[nr]],"")</f>
        <v/>
      </c>
    </row>
    <row r="1884" spans="1:14" x14ac:dyDescent="0.3">
      <c r="A1884" s="9" t="s">
        <v>1617</v>
      </c>
      <c r="B1884" s="1">
        <v>42943</v>
      </c>
      <c r="C1884" s="2">
        <v>0.46151620370370372</v>
      </c>
      <c r="D1884" s="2">
        <v>0.46604166666666669</v>
      </c>
      <c r="E1884">
        <f>DAY(telefony[[#This Row],[data]])</f>
        <v>27</v>
      </c>
      <c r="F1884">
        <f>IF(LEN(telefony[[#This Row],[nr]])=8,1,0)</f>
        <v>0</v>
      </c>
      <c r="G1884">
        <f>IF(LEN(telefony[[#This Row],[nr]])=7,1,0)</f>
        <v>1</v>
      </c>
      <c r="H1884" s="9">
        <f>IF(LEN(telefony[[#This Row],[nr]])&gt;=10,1,0)</f>
        <v>0</v>
      </c>
      <c r="M1884" t="str">
        <f>IF(LEN(telefony[[#This Row],[nr]])=7,telefony[[#This Row],[nr]],"")</f>
        <v>4025325</v>
      </c>
      <c r="N1884" t="str">
        <f>IF(LEN(telefony[[#This Row],[nr]])=8,telefony[[#This Row],[nr]],"")</f>
        <v/>
      </c>
    </row>
    <row r="1885" spans="1:14" x14ac:dyDescent="0.3">
      <c r="A1885" s="9" t="s">
        <v>1618</v>
      </c>
      <c r="B1885" s="1">
        <v>42943</v>
      </c>
      <c r="C1885" s="2">
        <v>0.46175925925925926</v>
      </c>
      <c r="D1885" s="2">
        <v>0.46263888888888888</v>
      </c>
      <c r="E1885">
        <f>DAY(telefony[[#This Row],[data]])</f>
        <v>27</v>
      </c>
      <c r="F1885">
        <f>IF(LEN(telefony[[#This Row],[nr]])=8,1,0)</f>
        <v>0</v>
      </c>
      <c r="G1885">
        <f>IF(LEN(telefony[[#This Row],[nr]])=7,1,0)</f>
        <v>1</v>
      </c>
      <c r="H1885" s="9">
        <f>IF(LEN(telefony[[#This Row],[nr]])&gt;=10,1,0)</f>
        <v>0</v>
      </c>
      <c r="M1885" t="str">
        <f>IF(LEN(telefony[[#This Row],[nr]])=7,telefony[[#This Row],[nr]],"")</f>
        <v>6220398</v>
      </c>
      <c r="N1885" t="str">
        <f>IF(LEN(telefony[[#This Row],[nr]])=8,telefony[[#This Row],[nr]],"")</f>
        <v/>
      </c>
    </row>
    <row r="1886" spans="1:14" x14ac:dyDescent="0.3">
      <c r="A1886" s="9" t="s">
        <v>1619</v>
      </c>
      <c r="B1886" s="1">
        <v>42943</v>
      </c>
      <c r="C1886" s="2">
        <v>0.46474537037037039</v>
      </c>
      <c r="D1886" s="2">
        <v>0.47486111111111112</v>
      </c>
      <c r="E1886">
        <f>DAY(telefony[[#This Row],[data]])</f>
        <v>27</v>
      </c>
      <c r="F1886">
        <f>IF(LEN(telefony[[#This Row],[nr]])=8,1,0)</f>
        <v>0</v>
      </c>
      <c r="G1886">
        <f>IF(LEN(telefony[[#This Row],[nr]])=7,1,0)</f>
        <v>1</v>
      </c>
      <c r="H1886" s="9">
        <f>IF(LEN(telefony[[#This Row],[nr]])&gt;=10,1,0)</f>
        <v>0</v>
      </c>
      <c r="M1886" t="str">
        <f>IF(LEN(telefony[[#This Row],[nr]])=7,telefony[[#This Row],[nr]],"")</f>
        <v>6326108</v>
      </c>
      <c r="N1886" t="str">
        <f>IF(LEN(telefony[[#This Row],[nr]])=8,telefony[[#This Row],[nr]],"")</f>
        <v/>
      </c>
    </row>
    <row r="1887" spans="1:14" x14ac:dyDescent="0.3">
      <c r="A1887" s="9" t="s">
        <v>1620</v>
      </c>
      <c r="B1887" s="1">
        <v>42943</v>
      </c>
      <c r="C1887" s="2">
        <v>0.46687499999999998</v>
      </c>
      <c r="D1887" s="2">
        <v>0.47510416666666666</v>
      </c>
      <c r="E1887">
        <f>DAY(telefony[[#This Row],[data]])</f>
        <v>27</v>
      </c>
      <c r="F1887">
        <f>IF(LEN(telefony[[#This Row],[nr]])=8,1,0)</f>
        <v>1</v>
      </c>
      <c r="G1887">
        <f>IF(LEN(telefony[[#This Row],[nr]])=7,1,0)</f>
        <v>0</v>
      </c>
      <c r="H1887" s="9">
        <f>IF(LEN(telefony[[#This Row],[nr]])&gt;=10,1,0)</f>
        <v>0</v>
      </c>
      <c r="M1887" t="str">
        <f>IF(LEN(telefony[[#This Row],[nr]])=7,telefony[[#This Row],[nr]],"")</f>
        <v/>
      </c>
      <c r="N1887" t="str">
        <f>IF(LEN(telefony[[#This Row],[nr]])=8,telefony[[#This Row],[nr]],"")</f>
        <v>88929709</v>
      </c>
    </row>
    <row r="1888" spans="1:14" x14ac:dyDescent="0.3">
      <c r="A1888" s="9" t="s">
        <v>1621</v>
      </c>
      <c r="B1888" s="1">
        <v>42943</v>
      </c>
      <c r="C1888" s="2">
        <v>0.4707175925925926</v>
      </c>
      <c r="D1888" s="2">
        <v>0.47547453703703701</v>
      </c>
      <c r="E1888">
        <f>DAY(telefony[[#This Row],[data]])</f>
        <v>27</v>
      </c>
      <c r="F1888">
        <f>IF(LEN(telefony[[#This Row],[nr]])=8,1,0)</f>
        <v>0</v>
      </c>
      <c r="G1888">
        <f>IF(LEN(telefony[[#This Row],[nr]])=7,1,0)</f>
        <v>1</v>
      </c>
      <c r="H1888" s="9">
        <f>IF(LEN(telefony[[#This Row],[nr]])&gt;=10,1,0)</f>
        <v>0</v>
      </c>
      <c r="M1888" t="str">
        <f>IF(LEN(telefony[[#This Row],[nr]])=7,telefony[[#This Row],[nr]],"")</f>
        <v>3004967</v>
      </c>
      <c r="N1888" t="str">
        <f>IF(LEN(telefony[[#This Row],[nr]])=8,telefony[[#This Row],[nr]],"")</f>
        <v/>
      </c>
    </row>
    <row r="1889" spans="1:14" x14ac:dyDescent="0.3">
      <c r="A1889" s="9" t="s">
        <v>1622</v>
      </c>
      <c r="B1889" s="1">
        <v>42943</v>
      </c>
      <c r="C1889" s="2">
        <v>0.47394675925925928</v>
      </c>
      <c r="D1889" s="2">
        <v>0.47922453703703705</v>
      </c>
      <c r="E1889">
        <f>DAY(telefony[[#This Row],[data]])</f>
        <v>27</v>
      </c>
      <c r="F1889">
        <f>IF(LEN(telefony[[#This Row],[nr]])=8,1,0)</f>
        <v>0</v>
      </c>
      <c r="G1889">
        <f>IF(LEN(telefony[[#This Row],[nr]])=7,1,0)</f>
        <v>1</v>
      </c>
      <c r="H1889" s="9">
        <f>IF(LEN(telefony[[#This Row],[nr]])&gt;=10,1,0)</f>
        <v>0</v>
      </c>
      <c r="M1889" t="str">
        <f>IF(LEN(telefony[[#This Row],[nr]])=7,telefony[[#This Row],[nr]],"")</f>
        <v>1721264</v>
      </c>
      <c r="N1889" t="str">
        <f>IF(LEN(telefony[[#This Row],[nr]])=8,telefony[[#This Row],[nr]],"")</f>
        <v/>
      </c>
    </row>
    <row r="1890" spans="1:14" x14ac:dyDescent="0.3">
      <c r="A1890" s="9" t="s">
        <v>1522</v>
      </c>
      <c r="B1890" s="1">
        <v>42943</v>
      </c>
      <c r="C1890" s="2">
        <v>0.47550925925925924</v>
      </c>
      <c r="D1890" s="2">
        <v>0.47930555555555554</v>
      </c>
      <c r="E1890">
        <f>DAY(telefony[[#This Row],[data]])</f>
        <v>27</v>
      </c>
      <c r="F1890">
        <f>IF(LEN(telefony[[#This Row],[nr]])=8,1,0)</f>
        <v>0</v>
      </c>
      <c r="G1890">
        <f>IF(LEN(telefony[[#This Row],[nr]])=7,1,0)</f>
        <v>1</v>
      </c>
      <c r="H1890" s="9">
        <f>IF(LEN(telefony[[#This Row],[nr]])&gt;=10,1,0)</f>
        <v>0</v>
      </c>
      <c r="M1890" t="str">
        <f>IF(LEN(telefony[[#This Row],[nr]])=7,telefony[[#This Row],[nr]],"")</f>
        <v>5231877</v>
      </c>
      <c r="N1890" t="str">
        <f>IF(LEN(telefony[[#This Row],[nr]])=8,telefony[[#This Row],[nr]],"")</f>
        <v/>
      </c>
    </row>
    <row r="1891" spans="1:14" x14ac:dyDescent="0.3">
      <c r="A1891" s="9" t="s">
        <v>1623</v>
      </c>
      <c r="B1891" s="1">
        <v>42943</v>
      </c>
      <c r="C1891" s="2">
        <v>0.48085648148148147</v>
      </c>
      <c r="D1891" s="2">
        <v>0.48893518518518519</v>
      </c>
      <c r="E1891">
        <f>DAY(telefony[[#This Row],[data]])</f>
        <v>27</v>
      </c>
      <c r="F1891">
        <f>IF(LEN(telefony[[#This Row],[nr]])=8,1,0)</f>
        <v>1</v>
      </c>
      <c r="G1891">
        <f>IF(LEN(telefony[[#This Row],[nr]])=7,1,0)</f>
        <v>0</v>
      </c>
      <c r="H1891" s="9">
        <f>IF(LEN(telefony[[#This Row],[nr]])&gt;=10,1,0)</f>
        <v>0</v>
      </c>
      <c r="M1891" t="str">
        <f>IF(LEN(telefony[[#This Row],[nr]])=7,telefony[[#This Row],[nr]],"")</f>
        <v/>
      </c>
      <c r="N1891" t="str">
        <f>IF(LEN(telefony[[#This Row],[nr]])=8,telefony[[#This Row],[nr]],"")</f>
        <v>92414932</v>
      </c>
    </row>
    <row r="1892" spans="1:14" x14ac:dyDescent="0.3">
      <c r="A1892" s="9" t="s">
        <v>1624</v>
      </c>
      <c r="B1892" s="1">
        <v>42943</v>
      </c>
      <c r="C1892" s="2">
        <v>0.48528935185185185</v>
      </c>
      <c r="D1892" s="2">
        <v>0.48694444444444446</v>
      </c>
      <c r="E1892">
        <f>DAY(telefony[[#This Row],[data]])</f>
        <v>27</v>
      </c>
      <c r="F1892">
        <f>IF(LEN(telefony[[#This Row],[nr]])=8,1,0)</f>
        <v>0</v>
      </c>
      <c r="G1892">
        <f>IF(LEN(telefony[[#This Row],[nr]])=7,1,0)</f>
        <v>1</v>
      </c>
      <c r="H1892" s="9">
        <f>IF(LEN(telefony[[#This Row],[nr]])&gt;=10,1,0)</f>
        <v>0</v>
      </c>
      <c r="M1892" t="str">
        <f>IF(LEN(telefony[[#This Row],[nr]])=7,telefony[[#This Row],[nr]],"")</f>
        <v>3202610</v>
      </c>
      <c r="N1892" t="str">
        <f>IF(LEN(telefony[[#This Row],[nr]])=8,telefony[[#This Row],[nr]],"")</f>
        <v/>
      </c>
    </row>
    <row r="1893" spans="1:14" x14ac:dyDescent="0.3">
      <c r="A1893" s="9" t="s">
        <v>1625</v>
      </c>
      <c r="B1893" s="1">
        <v>42943</v>
      </c>
      <c r="C1893" s="2">
        <v>0.4855902777777778</v>
      </c>
      <c r="D1893" s="2">
        <v>0.49710648148148145</v>
      </c>
      <c r="E1893">
        <f>DAY(telefony[[#This Row],[data]])</f>
        <v>27</v>
      </c>
      <c r="F1893">
        <f>IF(LEN(telefony[[#This Row],[nr]])=8,1,0)</f>
        <v>0</v>
      </c>
      <c r="G1893">
        <f>IF(LEN(telefony[[#This Row],[nr]])=7,1,0)</f>
        <v>1</v>
      </c>
      <c r="H1893" s="9">
        <f>IF(LEN(telefony[[#This Row],[nr]])&gt;=10,1,0)</f>
        <v>0</v>
      </c>
      <c r="M1893" t="str">
        <f>IF(LEN(telefony[[#This Row],[nr]])=7,telefony[[#This Row],[nr]],"")</f>
        <v>2825289</v>
      </c>
      <c r="N1893" t="str">
        <f>IF(LEN(telefony[[#This Row],[nr]])=8,telefony[[#This Row],[nr]],"")</f>
        <v/>
      </c>
    </row>
    <row r="1894" spans="1:14" x14ac:dyDescent="0.3">
      <c r="A1894" s="9" t="s">
        <v>1626</v>
      </c>
      <c r="B1894" s="1">
        <v>42943</v>
      </c>
      <c r="C1894" s="2">
        <v>0.49075231481481479</v>
      </c>
      <c r="D1894" s="2">
        <v>0.49836805555555558</v>
      </c>
      <c r="E1894">
        <f>DAY(telefony[[#This Row],[data]])</f>
        <v>27</v>
      </c>
      <c r="F1894">
        <f>IF(LEN(telefony[[#This Row],[nr]])=8,1,0)</f>
        <v>0</v>
      </c>
      <c r="G1894">
        <f>IF(LEN(telefony[[#This Row],[nr]])=7,1,0)</f>
        <v>1</v>
      </c>
      <c r="H1894" s="9">
        <f>IF(LEN(telefony[[#This Row],[nr]])&gt;=10,1,0)</f>
        <v>0</v>
      </c>
      <c r="M1894" t="str">
        <f>IF(LEN(telefony[[#This Row],[nr]])=7,telefony[[#This Row],[nr]],"")</f>
        <v>7915936</v>
      </c>
      <c r="N1894" t="str">
        <f>IF(LEN(telefony[[#This Row],[nr]])=8,telefony[[#This Row],[nr]],"")</f>
        <v/>
      </c>
    </row>
    <row r="1895" spans="1:14" x14ac:dyDescent="0.3">
      <c r="A1895" s="9" t="s">
        <v>1627</v>
      </c>
      <c r="B1895" s="1">
        <v>42943</v>
      </c>
      <c r="C1895" s="2">
        <v>0.49561342592592594</v>
      </c>
      <c r="D1895" s="2">
        <v>0.49716435185185187</v>
      </c>
      <c r="E1895">
        <f>DAY(telefony[[#This Row],[data]])</f>
        <v>27</v>
      </c>
      <c r="F1895">
        <f>IF(LEN(telefony[[#This Row],[nr]])=8,1,0)</f>
        <v>0</v>
      </c>
      <c r="G1895">
        <f>IF(LEN(telefony[[#This Row],[nr]])=7,1,0)</f>
        <v>1</v>
      </c>
      <c r="H1895" s="9">
        <f>IF(LEN(telefony[[#This Row],[nr]])&gt;=10,1,0)</f>
        <v>0</v>
      </c>
      <c r="M1895" t="str">
        <f>IF(LEN(telefony[[#This Row],[nr]])=7,telefony[[#This Row],[nr]],"")</f>
        <v>3680072</v>
      </c>
      <c r="N1895" t="str">
        <f>IF(LEN(telefony[[#This Row],[nr]])=8,telefony[[#This Row],[nr]],"")</f>
        <v/>
      </c>
    </row>
    <row r="1896" spans="1:14" x14ac:dyDescent="0.3">
      <c r="A1896" s="9" t="s">
        <v>1628</v>
      </c>
      <c r="B1896" s="1">
        <v>42943</v>
      </c>
      <c r="C1896" s="2">
        <v>0.49716435185185187</v>
      </c>
      <c r="D1896" s="2">
        <v>0.50270833333333331</v>
      </c>
      <c r="E1896">
        <f>DAY(telefony[[#This Row],[data]])</f>
        <v>27</v>
      </c>
      <c r="F1896">
        <f>IF(LEN(telefony[[#This Row],[nr]])=8,1,0)</f>
        <v>0</v>
      </c>
      <c r="G1896">
        <f>IF(LEN(telefony[[#This Row],[nr]])=7,1,0)</f>
        <v>1</v>
      </c>
      <c r="H1896" s="9">
        <f>IF(LEN(telefony[[#This Row],[nr]])&gt;=10,1,0)</f>
        <v>0</v>
      </c>
      <c r="M1896" t="str">
        <f>IF(LEN(telefony[[#This Row],[nr]])=7,telefony[[#This Row],[nr]],"")</f>
        <v>6980867</v>
      </c>
      <c r="N1896" t="str">
        <f>IF(LEN(telefony[[#This Row],[nr]])=8,telefony[[#This Row],[nr]],"")</f>
        <v/>
      </c>
    </row>
    <row r="1897" spans="1:14" x14ac:dyDescent="0.3">
      <c r="A1897" s="9" t="s">
        <v>763</v>
      </c>
      <c r="B1897" s="1">
        <v>42943</v>
      </c>
      <c r="C1897" s="2">
        <v>0.50123842592592593</v>
      </c>
      <c r="D1897" s="2">
        <v>0.5084143518518518</v>
      </c>
      <c r="E1897">
        <f>DAY(telefony[[#This Row],[data]])</f>
        <v>27</v>
      </c>
      <c r="F1897">
        <f>IF(LEN(telefony[[#This Row],[nr]])=8,1,0)</f>
        <v>0</v>
      </c>
      <c r="G1897">
        <f>IF(LEN(telefony[[#This Row],[nr]])=7,1,0)</f>
        <v>1</v>
      </c>
      <c r="H1897" s="9">
        <f>IF(LEN(telefony[[#This Row],[nr]])&gt;=10,1,0)</f>
        <v>0</v>
      </c>
      <c r="M1897" t="str">
        <f>IF(LEN(telefony[[#This Row],[nr]])=7,telefony[[#This Row],[nr]],"")</f>
        <v>3656681</v>
      </c>
      <c r="N1897" t="str">
        <f>IF(LEN(telefony[[#This Row],[nr]])=8,telefony[[#This Row],[nr]],"")</f>
        <v/>
      </c>
    </row>
    <row r="1898" spans="1:14" x14ac:dyDescent="0.3">
      <c r="A1898" s="9" t="s">
        <v>1629</v>
      </c>
      <c r="B1898" s="1">
        <v>42943</v>
      </c>
      <c r="C1898" s="2">
        <v>0.50361111111111112</v>
      </c>
      <c r="D1898" s="2">
        <v>0.51285879629629627</v>
      </c>
      <c r="E1898">
        <f>DAY(telefony[[#This Row],[data]])</f>
        <v>27</v>
      </c>
      <c r="F1898">
        <f>IF(LEN(telefony[[#This Row],[nr]])=8,1,0)</f>
        <v>0</v>
      </c>
      <c r="G1898">
        <f>IF(LEN(telefony[[#This Row],[nr]])=7,1,0)</f>
        <v>1</v>
      </c>
      <c r="H1898" s="9">
        <f>IF(LEN(telefony[[#This Row],[nr]])&gt;=10,1,0)</f>
        <v>0</v>
      </c>
      <c r="M1898" t="str">
        <f>IF(LEN(telefony[[#This Row],[nr]])=7,telefony[[#This Row],[nr]],"")</f>
        <v>4445684</v>
      </c>
      <c r="N1898" t="str">
        <f>IF(LEN(telefony[[#This Row],[nr]])=8,telefony[[#This Row],[nr]],"")</f>
        <v/>
      </c>
    </row>
    <row r="1899" spans="1:14" x14ac:dyDescent="0.3">
      <c r="A1899" s="9" t="s">
        <v>1630</v>
      </c>
      <c r="B1899" s="1">
        <v>42943</v>
      </c>
      <c r="C1899" s="2">
        <v>0.50722222222222224</v>
      </c>
      <c r="D1899" s="2">
        <v>0.50762731481481482</v>
      </c>
      <c r="E1899">
        <f>DAY(telefony[[#This Row],[data]])</f>
        <v>27</v>
      </c>
      <c r="F1899">
        <f>IF(LEN(telefony[[#This Row],[nr]])=8,1,0)</f>
        <v>0</v>
      </c>
      <c r="G1899">
        <f>IF(LEN(telefony[[#This Row],[nr]])=7,1,0)</f>
        <v>1</v>
      </c>
      <c r="H1899" s="9">
        <f>IF(LEN(telefony[[#This Row],[nr]])&gt;=10,1,0)</f>
        <v>0</v>
      </c>
      <c r="M1899" t="str">
        <f>IF(LEN(telefony[[#This Row],[nr]])=7,telefony[[#This Row],[nr]],"")</f>
        <v>9864502</v>
      </c>
      <c r="N1899" t="str">
        <f>IF(LEN(telefony[[#This Row],[nr]])=8,telefony[[#This Row],[nr]],"")</f>
        <v/>
      </c>
    </row>
    <row r="1900" spans="1:14" x14ac:dyDescent="0.3">
      <c r="A1900" s="9" t="s">
        <v>1631</v>
      </c>
      <c r="B1900" s="1">
        <v>42943</v>
      </c>
      <c r="C1900" s="2">
        <v>0.51086805555555559</v>
      </c>
      <c r="D1900" s="2">
        <v>0.516087962962963</v>
      </c>
      <c r="E1900">
        <f>DAY(telefony[[#This Row],[data]])</f>
        <v>27</v>
      </c>
      <c r="F1900">
        <f>IF(LEN(telefony[[#This Row],[nr]])=8,1,0)</f>
        <v>0</v>
      </c>
      <c r="G1900">
        <f>IF(LEN(telefony[[#This Row],[nr]])=7,1,0)</f>
        <v>1</v>
      </c>
      <c r="H1900" s="9">
        <f>IF(LEN(telefony[[#This Row],[nr]])&gt;=10,1,0)</f>
        <v>0</v>
      </c>
      <c r="M1900" t="str">
        <f>IF(LEN(telefony[[#This Row],[nr]])=7,telefony[[#This Row],[nr]],"")</f>
        <v>5881130</v>
      </c>
      <c r="N1900" t="str">
        <f>IF(LEN(telefony[[#This Row],[nr]])=8,telefony[[#This Row],[nr]],"")</f>
        <v/>
      </c>
    </row>
    <row r="1901" spans="1:14" x14ac:dyDescent="0.3">
      <c r="A1901" s="9" t="s">
        <v>1632</v>
      </c>
      <c r="B1901" s="1">
        <v>42943</v>
      </c>
      <c r="C1901" s="2">
        <v>0.51563657407407404</v>
      </c>
      <c r="D1901" s="2">
        <v>0.52396990740740745</v>
      </c>
      <c r="E1901">
        <f>DAY(telefony[[#This Row],[data]])</f>
        <v>27</v>
      </c>
      <c r="F1901">
        <f>IF(LEN(telefony[[#This Row],[nr]])=8,1,0)</f>
        <v>0</v>
      </c>
      <c r="G1901">
        <f>IF(LEN(telefony[[#This Row],[nr]])=7,1,0)</f>
        <v>1</v>
      </c>
      <c r="H1901" s="9">
        <f>IF(LEN(telefony[[#This Row],[nr]])&gt;=10,1,0)</f>
        <v>0</v>
      </c>
      <c r="M1901" t="str">
        <f>IF(LEN(telefony[[#This Row],[nr]])=7,telefony[[#This Row],[nr]],"")</f>
        <v>2056567</v>
      </c>
      <c r="N1901" t="str">
        <f>IF(LEN(telefony[[#This Row],[nr]])=8,telefony[[#This Row],[nr]],"")</f>
        <v/>
      </c>
    </row>
    <row r="1902" spans="1:14" x14ac:dyDescent="0.3">
      <c r="A1902" s="9" t="s">
        <v>1633</v>
      </c>
      <c r="B1902" s="1">
        <v>42943</v>
      </c>
      <c r="C1902" s="2">
        <v>0.52003472222222225</v>
      </c>
      <c r="D1902" s="2">
        <v>0.52927083333333336</v>
      </c>
      <c r="E1902">
        <f>DAY(telefony[[#This Row],[data]])</f>
        <v>27</v>
      </c>
      <c r="F1902">
        <f>IF(LEN(telefony[[#This Row],[nr]])=8,1,0)</f>
        <v>1</v>
      </c>
      <c r="G1902">
        <f>IF(LEN(telefony[[#This Row],[nr]])=7,1,0)</f>
        <v>0</v>
      </c>
      <c r="H1902" s="9">
        <f>IF(LEN(telefony[[#This Row],[nr]])&gt;=10,1,0)</f>
        <v>0</v>
      </c>
      <c r="M1902" t="str">
        <f>IF(LEN(telefony[[#This Row],[nr]])=7,telefony[[#This Row],[nr]],"")</f>
        <v/>
      </c>
      <c r="N1902" t="str">
        <f>IF(LEN(telefony[[#This Row],[nr]])=8,telefony[[#This Row],[nr]],"")</f>
        <v>62150310</v>
      </c>
    </row>
    <row r="1903" spans="1:14" x14ac:dyDescent="0.3">
      <c r="A1903" s="9" t="s">
        <v>1634</v>
      </c>
      <c r="B1903" s="1">
        <v>42943</v>
      </c>
      <c r="C1903" s="2">
        <v>0.52034722222222218</v>
      </c>
      <c r="D1903" s="2">
        <v>0.52137731481481486</v>
      </c>
      <c r="E1903">
        <f>DAY(telefony[[#This Row],[data]])</f>
        <v>27</v>
      </c>
      <c r="F1903">
        <f>IF(LEN(telefony[[#This Row],[nr]])=8,1,0)</f>
        <v>0</v>
      </c>
      <c r="G1903">
        <f>IF(LEN(telefony[[#This Row],[nr]])=7,1,0)</f>
        <v>1</v>
      </c>
      <c r="H1903" s="9">
        <f>IF(LEN(telefony[[#This Row],[nr]])&gt;=10,1,0)</f>
        <v>0</v>
      </c>
      <c r="M1903" t="str">
        <f>IF(LEN(telefony[[#This Row],[nr]])=7,telefony[[#This Row],[nr]],"")</f>
        <v>9340299</v>
      </c>
      <c r="N1903" t="str">
        <f>IF(LEN(telefony[[#This Row],[nr]])=8,telefony[[#This Row],[nr]],"")</f>
        <v/>
      </c>
    </row>
    <row r="1904" spans="1:14" x14ac:dyDescent="0.3">
      <c r="A1904" s="9" t="s">
        <v>1635</v>
      </c>
      <c r="B1904" s="1">
        <v>42943</v>
      </c>
      <c r="C1904" s="2">
        <v>0.52368055555555559</v>
      </c>
      <c r="D1904" s="2">
        <v>0.52627314814814818</v>
      </c>
      <c r="E1904">
        <f>DAY(telefony[[#This Row],[data]])</f>
        <v>27</v>
      </c>
      <c r="F1904">
        <f>IF(LEN(telefony[[#This Row],[nr]])=8,1,0)</f>
        <v>0</v>
      </c>
      <c r="G1904">
        <f>IF(LEN(telefony[[#This Row],[nr]])=7,1,0)</f>
        <v>1</v>
      </c>
      <c r="H1904" s="9">
        <f>IF(LEN(telefony[[#This Row],[nr]])&gt;=10,1,0)</f>
        <v>0</v>
      </c>
      <c r="M1904" t="str">
        <f>IF(LEN(telefony[[#This Row],[nr]])=7,telefony[[#This Row],[nr]],"")</f>
        <v>3912924</v>
      </c>
      <c r="N1904" t="str">
        <f>IF(LEN(telefony[[#This Row],[nr]])=8,telefony[[#This Row],[nr]],"")</f>
        <v/>
      </c>
    </row>
    <row r="1905" spans="1:14" x14ac:dyDescent="0.3">
      <c r="A1905" s="9" t="s">
        <v>1636</v>
      </c>
      <c r="B1905" s="1">
        <v>42943</v>
      </c>
      <c r="C1905" s="2">
        <v>0.52460648148148148</v>
      </c>
      <c r="D1905" s="2">
        <v>0.52971064814814817</v>
      </c>
      <c r="E1905">
        <f>DAY(telefony[[#This Row],[data]])</f>
        <v>27</v>
      </c>
      <c r="F1905">
        <f>IF(LEN(telefony[[#This Row],[nr]])=8,1,0)</f>
        <v>0</v>
      </c>
      <c r="G1905">
        <f>IF(LEN(telefony[[#This Row],[nr]])=7,1,0)</f>
        <v>1</v>
      </c>
      <c r="H1905" s="9">
        <f>IF(LEN(telefony[[#This Row],[nr]])&gt;=10,1,0)</f>
        <v>0</v>
      </c>
      <c r="M1905" t="str">
        <f>IF(LEN(telefony[[#This Row],[nr]])=7,telefony[[#This Row],[nr]],"")</f>
        <v>8159466</v>
      </c>
      <c r="N1905" t="str">
        <f>IF(LEN(telefony[[#This Row],[nr]])=8,telefony[[#This Row],[nr]],"")</f>
        <v/>
      </c>
    </row>
    <row r="1906" spans="1:14" x14ac:dyDescent="0.3">
      <c r="A1906" s="9" t="s">
        <v>1637</v>
      </c>
      <c r="B1906" s="1">
        <v>42943</v>
      </c>
      <c r="C1906" s="2">
        <v>0.52993055555555557</v>
      </c>
      <c r="D1906" s="2">
        <v>0.53739583333333329</v>
      </c>
      <c r="E1906">
        <f>DAY(telefony[[#This Row],[data]])</f>
        <v>27</v>
      </c>
      <c r="F1906">
        <f>IF(LEN(telefony[[#This Row],[nr]])=8,1,0)</f>
        <v>0</v>
      </c>
      <c r="G1906">
        <f>IF(LEN(telefony[[#This Row],[nr]])=7,1,0)</f>
        <v>1</v>
      </c>
      <c r="H1906" s="9">
        <f>IF(LEN(telefony[[#This Row],[nr]])&gt;=10,1,0)</f>
        <v>0</v>
      </c>
      <c r="M1906" t="str">
        <f>IF(LEN(telefony[[#This Row],[nr]])=7,telefony[[#This Row],[nr]],"")</f>
        <v>7467198</v>
      </c>
      <c r="N1906" t="str">
        <f>IF(LEN(telefony[[#This Row],[nr]])=8,telefony[[#This Row],[nr]],"")</f>
        <v/>
      </c>
    </row>
    <row r="1907" spans="1:14" x14ac:dyDescent="0.3">
      <c r="A1907" s="9" t="s">
        <v>1638</v>
      </c>
      <c r="B1907" s="1">
        <v>42943</v>
      </c>
      <c r="C1907" s="2">
        <v>0.53315972222222219</v>
      </c>
      <c r="D1907" s="2">
        <v>0.53454861111111107</v>
      </c>
      <c r="E1907">
        <f>DAY(telefony[[#This Row],[data]])</f>
        <v>27</v>
      </c>
      <c r="F1907">
        <f>IF(LEN(telefony[[#This Row],[nr]])=8,1,0)</f>
        <v>0</v>
      </c>
      <c r="G1907">
        <f>IF(LEN(telefony[[#This Row],[nr]])=7,1,0)</f>
        <v>1</v>
      </c>
      <c r="H1907" s="9">
        <f>IF(LEN(telefony[[#This Row],[nr]])&gt;=10,1,0)</f>
        <v>0</v>
      </c>
      <c r="M1907" t="str">
        <f>IF(LEN(telefony[[#This Row],[nr]])=7,telefony[[#This Row],[nr]],"")</f>
        <v>4703748</v>
      </c>
      <c r="N1907" t="str">
        <f>IF(LEN(telefony[[#This Row],[nr]])=8,telefony[[#This Row],[nr]],"")</f>
        <v/>
      </c>
    </row>
    <row r="1908" spans="1:14" x14ac:dyDescent="0.3">
      <c r="A1908" s="9" t="s">
        <v>1639</v>
      </c>
      <c r="B1908" s="1">
        <v>42943</v>
      </c>
      <c r="C1908" s="2">
        <v>0.53666666666666663</v>
      </c>
      <c r="D1908" s="2">
        <v>0.54100694444444442</v>
      </c>
      <c r="E1908">
        <f>DAY(telefony[[#This Row],[data]])</f>
        <v>27</v>
      </c>
      <c r="F1908">
        <f>IF(LEN(telefony[[#This Row],[nr]])=8,1,0)</f>
        <v>0</v>
      </c>
      <c r="G1908">
        <f>IF(LEN(telefony[[#This Row],[nr]])=7,1,0)</f>
        <v>1</v>
      </c>
      <c r="H1908" s="9">
        <f>IF(LEN(telefony[[#This Row],[nr]])&gt;=10,1,0)</f>
        <v>0</v>
      </c>
      <c r="M1908" t="str">
        <f>IF(LEN(telefony[[#This Row],[nr]])=7,telefony[[#This Row],[nr]],"")</f>
        <v>1165705</v>
      </c>
      <c r="N1908" t="str">
        <f>IF(LEN(telefony[[#This Row],[nr]])=8,telefony[[#This Row],[nr]],"")</f>
        <v/>
      </c>
    </row>
    <row r="1909" spans="1:14" x14ac:dyDescent="0.3">
      <c r="A1909" s="9" t="s">
        <v>1640</v>
      </c>
      <c r="B1909" s="1">
        <v>42943</v>
      </c>
      <c r="C1909" s="2">
        <v>0.54144675925925922</v>
      </c>
      <c r="D1909" s="2">
        <v>0.54313657407407412</v>
      </c>
      <c r="E1909">
        <f>DAY(telefony[[#This Row],[data]])</f>
        <v>27</v>
      </c>
      <c r="F1909">
        <f>IF(LEN(telefony[[#This Row],[nr]])=8,1,0)</f>
        <v>1</v>
      </c>
      <c r="G1909">
        <f>IF(LEN(telefony[[#This Row],[nr]])=7,1,0)</f>
        <v>0</v>
      </c>
      <c r="H1909" s="9">
        <f>IF(LEN(telefony[[#This Row],[nr]])&gt;=10,1,0)</f>
        <v>0</v>
      </c>
      <c r="M1909" t="str">
        <f>IF(LEN(telefony[[#This Row],[nr]])=7,telefony[[#This Row],[nr]],"")</f>
        <v/>
      </c>
      <c r="N1909" t="str">
        <f>IF(LEN(telefony[[#This Row],[nr]])=8,telefony[[#This Row],[nr]],"")</f>
        <v>90762334</v>
      </c>
    </row>
    <row r="1910" spans="1:14" x14ac:dyDescent="0.3">
      <c r="A1910" s="9" t="s">
        <v>1641</v>
      </c>
      <c r="B1910" s="1">
        <v>42943</v>
      </c>
      <c r="C1910" s="2">
        <v>0.54194444444444445</v>
      </c>
      <c r="D1910" s="2">
        <v>0.5513541666666667</v>
      </c>
      <c r="E1910">
        <f>DAY(telefony[[#This Row],[data]])</f>
        <v>27</v>
      </c>
      <c r="F1910">
        <f>IF(LEN(telefony[[#This Row],[nr]])=8,1,0)</f>
        <v>1</v>
      </c>
      <c r="G1910">
        <f>IF(LEN(telefony[[#This Row],[nr]])=7,1,0)</f>
        <v>0</v>
      </c>
      <c r="H1910" s="9">
        <f>IF(LEN(telefony[[#This Row],[nr]])&gt;=10,1,0)</f>
        <v>0</v>
      </c>
      <c r="M1910" t="str">
        <f>IF(LEN(telefony[[#This Row],[nr]])=7,telefony[[#This Row],[nr]],"")</f>
        <v/>
      </c>
      <c r="N1910" t="str">
        <f>IF(LEN(telefony[[#This Row],[nr]])=8,telefony[[#This Row],[nr]],"")</f>
        <v>16527855</v>
      </c>
    </row>
    <row r="1911" spans="1:14" x14ac:dyDescent="0.3">
      <c r="A1911" s="9" t="s">
        <v>1642</v>
      </c>
      <c r="B1911" s="1">
        <v>42943</v>
      </c>
      <c r="C1911" s="2">
        <v>0.54600694444444442</v>
      </c>
      <c r="D1911" s="2">
        <v>0.54866898148148147</v>
      </c>
      <c r="E1911">
        <f>DAY(telefony[[#This Row],[data]])</f>
        <v>27</v>
      </c>
      <c r="F1911">
        <f>IF(LEN(telefony[[#This Row],[nr]])=8,1,0)</f>
        <v>0</v>
      </c>
      <c r="G1911">
        <f>IF(LEN(telefony[[#This Row],[nr]])=7,1,0)</f>
        <v>1</v>
      </c>
      <c r="H1911" s="9">
        <f>IF(LEN(telefony[[#This Row],[nr]])&gt;=10,1,0)</f>
        <v>0</v>
      </c>
      <c r="M1911" t="str">
        <f>IF(LEN(telefony[[#This Row],[nr]])=7,telefony[[#This Row],[nr]],"")</f>
        <v>1055495</v>
      </c>
      <c r="N1911" t="str">
        <f>IF(LEN(telefony[[#This Row],[nr]])=8,telefony[[#This Row],[nr]],"")</f>
        <v/>
      </c>
    </row>
    <row r="1912" spans="1:14" x14ac:dyDescent="0.3">
      <c r="A1912" s="9" t="s">
        <v>1643</v>
      </c>
      <c r="B1912" s="1">
        <v>42943</v>
      </c>
      <c r="C1912" s="2">
        <v>0.54690972222222223</v>
      </c>
      <c r="D1912" s="2">
        <v>0.54707175925925922</v>
      </c>
      <c r="E1912">
        <f>DAY(telefony[[#This Row],[data]])</f>
        <v>27</v>
      </c>
      <c r="F1912">
        <f>IF(LEN(telefony[[#This Row],[nr]])=8,1,0)</f>
        <v>0</v>
      </c>
      <c r="G1912">
        <f>IF(LEN(telefony[[#This Row],[nr]])=7,1,0)</f>
        <v>1</v>
      </c>
      <c r="H1912" s="9">
        <f>IF(LEN(telefony[[#This Row],[nr]])&gt;=10,1,0)</f>
        <v>0</v>
      </c>
      <c r="M1912" t="str">
        <f>IF(LEN(telefony[[#This Row],[nr]])=7,telefony[[#This Row],[nr]],"")</f>
        <v>9120318</v>
      </c>
      <c r="N1912" t="str">
        <f>IF(LEN(telefony[[#This Row],[nr]])=8,telefony[[#This Row],[nr]],"")</f>
        <v/>
      </c>
    </row>
    <row r="1913" spans="1:14" x14ac:dyDescent="0.3">
      <c r="A1913" s="9" t="s">
        <v>1644</v>
      </c>
      <c r="B1913" s="1">
        <v>42943</v>
      </c>
      <c r="C1913" s="2">
        <v>0.55092592592592593</v>
      </c>
      <c r="D1913" s="2">
        <v>0.56030092592592595</v>
      </c>
      <c r="E1913">
        <f>DAY(telefony[[#This Row],[data]])</f>
        <v>27</v>
      </c>
      <c r="F1913">
        <f>IF(LEN(telefony[[#This Row],[nr]])=8,1,0)</f>
        <v>0</v>
      </c>
      <c r="G1913">
        <f>IF(LEN(telefony[[#This Row],[nr]])=7,1,0)</f>
        <v>1</v>
      </c>
      <c r="H1913" s="9">
        <f>IF(LEN(telefony[[#This Row],[nr]])&gt;=10,1,0)</f>
        <v>0</v>
      </c>
      <c r="M1913" t="str">
        <f>IF(LEN(telefony[[#This Row],[nr]])=7,telefony[[#This Row],[nr]],"")</f>
        <v>4030817</v>
      </c>
      <c r="N1913" t="str">
        <f>IF(LEN(telefony[[#This Row],[nr]])=8,telefony[[#This Row],[nr]],"")</f>
        <v/>
      </c>
    </row>
    <row r="1914" spans="1:14" x14ac:dyDescent="0.3">
      <c r="A1914" s="9" t="s">
        <v>1645</v>
      </c>
      <c r="B1914" s="1">
        <v>42943</v>
      </c>
      <c r="C1914" s="2">
        <v>0.55116898148148152</v>
      </c>
      <c r="D1914" s="2">
        <v>0.56047453703703709</v>
      </c>
      <c r="E1914">
        <f>DAY(telefony[[#This Row],[data]])</f>
        <v>27</v>
      </c>
      <c r="F1914">
        <f>IF(LEN(telefony[[#This Row],[nr]])=8,1,0)</f>
        <v>0</v>
      </c>
      <c r="G1914">
        <f>IF(LEN(telefony[[#This Row],[nr]])=7,1,0)</f>
        <v>1</v>
      </c>
      <c r="H1914" s="9">
        <f>IF(LEN(telefony[[#This Row],[nr]])&gt;=10,1,0)</f>
        <v>0</v>
      </c>
      <c r="M1914" t="str">
        <f>IF(LEN(telefony[[#This Row],[nr]])=7,telefony[[#This Row],[nr]],"")</f>
        <v>1025756</v>
      </c>
      <c r="N1914" t="str">
        <f>IF(LEN(telefony[[#This Row],[nr]])=8,telefony[[#This Row],[nr]],"")</f>
        <v/>
      </c>
    </row>
    <row r="1915" spans="1:14" x14ac:dyDescent="0.3">
      <c r="A1915" s="9" t="s">
        <v>1646</v>
      </c>
      <c r="B1915" s="1">
        <v>42943</v>
      </c>
      <c r="C1915" s="2">
        <v>0.55174768518518513</v>
      </c>
      <c r="D1915" s="2">
        <v>0.55920138888888893</v>
      </c>
      <c r="E1915">
        <f>DAY(telefony[[#This Row],[data]])</f>
        <v>27</v>
      </c>
      <c r="F1915">
        <f>IF(LEN(telefony[[#This Row],[nr]])=8,1,0)</f>
        <v>1</v>
      </c>
      <c r="G1915">
        <f>IF(LEN(telefony[[#This Row],[nr]])=7,1,0)</f>
        <v>0</v>
      </c>
      <c r="H1915" s="9">
        <f>IF(LEN(telefony[[#This Row],[nr]])&gt;=10,1,0)</f>
        <v>0</v>
      </c>
      <c r="M1915" t="str">
        <f>IF(LEN(telefony[[#This Row],[nr]])=7,telefony[[#This Row],[nr]],"")</f>
        <v/>
      </c>
      <c r="N1915" t="str">
        <f>IF(LEN(telefony[[#This Row],[nr]])=8,telefony[[#This Row],[nr]],"")</f>
        <v>29880225</v>
      </c>
    </row>
    <row r="1916" spans="1:14" x14ac:dyDescent="0.3">
      <c r="A1916" s="9" t="s">
        <v>1647</v>
      </c>
      <c r="B1916" s="1">
        <v>42943</v>
      </c>
      <c r="C1916" s="2">
        <v>0.55718749999999995</v>
      </c>
      <c r="D1916" s="2">
        <v>0.55753472222222222</v>
      </c>
      <c r="E1916">
        <f>DAY(telefony[[#This Row],[data]])</f>
        <v>27</v>
      </c>
      <c r="F1916">
        <f>IF(LEN(telefony[[#This Row],[nr]])=8,1,0)</f>
        <v>0</v>
      </c>
      <c r="G1916">
        <f>IF(LEN(telefony[[#This Row],[nr]])=7,1,0)</f>
        <v>1</v>
      </c>
      <c r="H1916" s="9">
        <f>IF(LEN(telefony[[#This Row],[nr]])&gt;=10,1,0)</f>
        <v>0</v>
      </c>
      <c r="M1916" t="str">
        <f>IF(LEN(telefony[[#This Row],[nr]])=7,telefony[[#This Row],[nr]],"")</f>
        <v>4791902</v>
      </c>
      <c r="N1916" t="str">
        <f>IF(LEN(telefony[[#This Row],[nr]])=8,telefony[[#This Row],[nr]],"")</f>
        <v/>
      </c>
    </row>
    <row r="1917" spans="1:14" x14ac:dyDescent="0.3">
      <c r="A1917" s="9" t="s">
        <v>1648</v>
      </c>
      <c r="B1917" s="1">
        <v>42943</v>
      </c>
      <c r="C1917" s="2">
        <v>0.55995370370370368</v>
      </c>
      <c r="D1917" s="2">
        <v>0.56405092592592587</v>
      </c>
      <c r="E1917">
        <f>DAY(telefony[[#This Row],[data]])</f>
        <v>27</v>
      </c>
      <c r="F1917">
        <f>IF(LEN(telefony[[#This Row],[nr]])=8,1,0)</f>
        <v>0</v>
      </c>
      <c r="G1917">
        <f>IF(LEN(telefony[[#This Row],[nr]])=7,1,0)</f>
        <v>1</v>
      </c>
      <c r="H1917" s="9">
        <f>IF(LEN(telefony[[#This Row],[nr]])&gt;=10,1,0)</f>
        <v>0</v>
      </c>
      <c r="M1917" t="str">
        <f>IF(LEN(telefony[[#This Row],[nr]])=7,telefony[[#This Row],[nr]],"")</f>
        <v>5228419</v>
      </c>
      <c r="N1917" t="str">
        <f>IF(LEN(telefony[[#This Row],[nr]])=8,telefony[[#This Row],[nr]],"")</f>
        <v/>
      </c>
    </row>
    <row r="1918" spans="1:14" x14ac:dyDescent="0.3">
      <c r="A1918" s="9" t="s">
        <v>1649</v>
      </c>
      <c r="B1918" s="1">
        <v>42943</v>
      </c>
      <c r="C1918" s="2">
        <v>0.56268518518518518</v>
      </c>
      <c r="D1918" s="2">
        <v>0.56517361111111108</v>
      </c>
      <c r="E1918">
        <f>DAY(telefony[[#This Row],[data]])</f>
        <v>27</v>
      </c>
      <c r="F1918">
        <f>IF(LEN(telefony[[#This Row],[nr]])=8,1,0)</f>
        <v>0</v>
      </c>
      <c r="G1918">
        <f>IF(LEN(telefony[[#This Row],[nr]])=7,1,0)</f>
        <v>1</v>
      </c>
      <c r="H1918" s="9">
        <f>IF(LEN(telefony[[#This Row],[nr]])&gt;=10,1,0)</f>
        <v>0</v>
      </c>
      <c r="M1918" t="str">
        <f>IF(LEN(telefony[[#This Row],[nr]])=7,telefony[[#This Row],[nr]],"")</f>
        <v>8991671</v>
      </c>
      <c r="N1918" t="str">
        <f>IF(LEN(telefony[[#This Row],[nr]])=8,telefony[[#This Row],[nr]],"")</f>
        <v/>
      </c>
    </row>
    <row r="1919" spans="1:14" x14ac:dyDescent="0.3">
      <c r="A1919" s="9" t="s">
        <v>1650</v>
      </c>
      <c r="B1919" s="1">
        <v>42943</v>
      </c>
      <c r="C1919" s="2">
        <v>0.56680555555555556</v>
      </c>
      <c r="D1919" s="2">
        <v>0.56877314814814817</v>
      </c>
      <c r="E1919">
        <f>DAY(telefony[[#This Row],[data]])</f>
        <v>27</v>
      </c>
      <c r="F1919">
        <f>IF(LEN(telefony[[#This Row],[nr]])=8,1,0)</f>
        <v>0</v>
      </c>
      <c r="G1919">
        <f>IF(LEN(telefony[[#This Row],[nr]])=7,1,0)</f>
        <v>0</v>
      </c>
      <c r="H1919" s="9">
        <f>IF(LEN(telefony[[#This Row],[nr]])&gt;=10,1,0)</f>
        <v>1</v>
      </c>
      <c r="M1919" t="str">
        <f>IF(LEN(telefony[[#This Row],[nr]])=7,telefony[[#This Row],[nr]],"")</f>
        <v/>
      </c>
      <c r="N1919" t="str">
        <f>IF(LEN(telefony[[#This Row],[nr]])=8,telefony[[#This Row],[nr]],"")</f>
        <v/>
      </c>
    </row>
    <row r="1920" spans="1:14" x14ac:dyDescent="0.3">
      <c r="A1920" s="9" t="s">
        <v>1651</v>
      </c>
      <c r="B1920" s="1">
        <v>42943</v>
      </c>
      <c r="C1920" s="2">
        <v>0.57233796296296291</v>
      </c>
      <c r="D1920" s="2">
        <v>0.57620370370370366</v>
      </c>
      <c r="E1920">
        <f>DAY(telefony[[#This Row],[data]])</f>
        <v>27</v>
      </c>
      <c r="F1920">
        <f>IF(LEN(telefony[[#This Row],[nr]])=8,1,0)</f>
        <v>0</v>
      </c>
      <c r="G1920">
        <f>IF(LEN(telefony[[#This Row],[nr]])=7,1,0)</f>
        <v>1</v>
      </c>
      <c r="H1920" s="9">
        <f>IF(LEN(telefony[[#This Row],[nr]])&gt;=10,1,0)</f>
        <v>0</v>
      </c>
      <c r="M1920" t="str">
        <f>IF(LEN(telefony[[#This Row],[nr]])=7,telefony[[#This Row],[nr]],"")</f>
        <v>9192546</v>
      </c>
      <c r="N1920" t="str">
        <f>IF(LEN(telefony[[#This Row],[nr]])=8,telefony[[#This Row],[nr]],"")</f>
        <v/>
      </c>
    </row>
    <row r="1921" spans="1:14" x14ac:dyDescent="0.3">
      <c r="A1921" s="9" t="s">
        <v>1652</v>
      </c>
      <c r="B1921" s="1">
        <v>42943</v>
      </c>
      <c r="C1921" s="2">
        <v>0.57563657407407409</v>
      </c>
      <c r="D1921" s="2">
        <v>0.57976851851851852</v>
      </c>
      <c r="E1921">
        <f>DAY(telefony[[#This Row],[data]])</f>
        <v>27</v>
      </c>
      <c r="F1921">
        <f>IF(LEN(telefony[[#This Row],[nr]])=8,1,0)</f>
        <v>0</v>
      </c>
      <c r="G1921">
        <f>IF(LEN(telefony[[#This Row],[nr]])=7,1,0)</f>
        <v>1</v>
      </c>
      <c r="H1921" s="9">
        <f>IF(LEN(telefony[[#This Row],[nr]])&gt;=10,1,0)</f>
        <v>0</v>
      </c>
      <c r="M1921" t="str">
        <f>IF(LEN(telefony[[#This Row],[nr]])=7,telefony[[#This Row],[nr]],"")</f>
        <v>9664752</v>
      </c>
      <c r="N1921" t="str">
        <f>IF(LEN(telefony[[#This Row],[nr]])=8,telefony[[#This Row],[nr]],"")</f>
        <v/>
      </c>
    </row>
    <row r="1922" spans="1:14" x14ac:dyDescent="0.3">
      <c r="A1922" s="9" t="s">
        <v>1653</v>
      </c>
      <c r="B1922" s="1">
        <v>42943</v>
      </c>
      <c r="C1922" s="2">
        <v>0.58034722222222224</v>
      </c>
      <c r="D1922" s="2">
        <v>0.58803240740740736</v>
      </c>
      <c r="E1922">
        <f>DAY(telefony[[#This Row],[data]])</f>
        <v>27</v>
      </c>
      <c r="F1922">
        <f>IF(LEN(telefony[[#This Row],[nr]])=8,1,0)</f>
        <v>1</v>
      </c>
      <c r="G1922">
        <f>IF(LEN(telefony[[#This Row],[nr]])=7,1,0)</f>
        <v>0</v>
      </c>
      <c r="H1922" s="9">
        <f>IF(LEN(telefony[[#This Row],[nr]])&gt;=10,1,0)</f>
        <v>0</v>
      </c>
      <c r="M1922" t="str">
        <f>IF(LEN(telefony[[#This Row],[nr]])=7,telefony[[#This Row],[nr]],"")</f>
        <v/>
      </c>
      <c r="N1922" t="str">
        <f>IF(LEN(telefony[[#This Row],[nr]])=8,telefony[[#This Row],[nr]],"")</f>
        <v>62653835</v>
      </c>
    </row>
    <row r="1923" spans="1:14" x14ac:dyDescent="0.3">
      <c r="A1923" s="9" t="s">
        <v>1654</v>
      </c>
      <c r="B1923" s="1">
        <v>42943</v>
      </c>
      <c r="C1923" s="2">
        <v>0.58589120370370373</v>
      </c>
      <c r="D1923" s="2">
        <v>0.59706018518518522</v>
      </c>
      <c r="E1923">
        <f>DAY(telefony[[#This Row],[data]])</f>
        <v>27</v>
      </c>
      <c r="F1923">
        <f>IF(LEN(telefony[[#This Row],[nr]])=8,1,0)</f>
        <v>0</v>
      </c>
      <c r="G1923">
        <f>IF(LEN(telefony[[#This Row],[nr]])=7,1,0)</f>
        <v>1</v>
      </c>
      <c r="H1923" s="9">
        <f>IF(LEN(telefony[[#This Row],[nr]])&gt;=10,1,0)</f>
        <v>0</v>
      </c>
      <c r="M1923" t="str">
        <f>IF(LEN(telefony[[#This Row],[nr]])=7,telefony[[#This Row],[nr]],"")</f>
        <v>6087301</v>
      </c>
      <c r="N1923" t="str">
        <f>IF(LEN(telefony[[#This Row],[nr]])=8,telefony[[#This Row],[nr]],"")</f>
        <v/>
      </c>
    </row>
    <row r="1924" spans="1:14" x14ac:dyDescent="0.3">
      <c r="A1924" s="9" t="s">
        <v>1655</v>
      </c>
      <c r="B1924" s="1">
        <v>42943</v>
      </c>
      <c r="C1924" s="2">
        <v>0.58601851851851849</v>
      </c>
      <c r="D1924" s="2">
        <v>0.58971064814814811</v>
      </c>
      <c r="E1924">
        <f>DAY(telefony[[#This Row],[data]])</f>
        <v>27</v>
      </c>
      <c r="F1924">
        <f>IF(LEN(telefony[[#This Row],[nr]])=8,1,0)</f>
        <v>0</v>
      </c>
      <c r="G1924">
        <f>IF(LEN(telefony[[#This Row],[nr]])=7,1,0)</f>
        <v>1</v>
      </c>
      <c r="H1924" s="9">
        <f>IF(LEN(telefony[[#This Row],[nr]])&gt;=10,1,0)</f>
        <v>0</v>
      </c>
      <c r="M1924" t="str">
        <f>IF(LEN(telefony[[#This Row],[nr]])=7,telefony[[#This Row],[nr]],"")</f>
        <v>3864488</v>
      </c>
      <c r="N1924" t="str">
        <f>IF(LEN(telefony[[#This Row],[nr]])=8,telefony[[#This Row],[nr]],"")</f>
        <v/>
      </c>
    </row>
    <row r="1925" spans="1:14" x14ac:dyDescent="0.3">
      <c r="A1925" s="9" t="s">
        <v>1656</v>
      </c>
      <c r="B1925" s="1">
        <v>42943</v>
      </c>
      <c r="C1925" s="2">
        <v>0.58655092592592595</v>
      </c>
      <c r="D1925" s="2">
        <v>0.59761574074074075</v>
      </c>
      <c r="E1925">
        <f>DAY(telefony[[#This Row],[data]])</f>
        <v>27</v>
      </c>
      <c r="F1925">
        <f>IF(LEN(telefony[[#This Row],[nr]])=8,1,0)</f>
        <v>0</v>
      </c>
      <c r="G1925">
        <f>IF(LEN(telefony[[#This Row],[nr]])=7,1,0)</f>
        <v>1</v>
      </c>
      <c r="H1925" s="9">
        <f>IF(LEN(telefony[[#This Row],[nr]])&gt;=10,1,0)</f>
        <v>0</v>
      </c>
      <c r="M1925" t="str">
        <f>IF(LEN(telefony[[#This Row],[nr]])=7,telefony[[#This Row],[nr]],"")</f>
        <v>5604405</v>
      </c>
      <c r="N1925" t="str">
        <f>IF(LEN(telefony[[#This Row],[nr]])=8,telefony[[#This Row],[nr]],"")</f>
        <v/>
      </c>
    </row>
    <row r="1926" spans="1:14" x14ac:dyDescent="0.3">
      <c r="A1926" s="9" t="s">
        <v>1657</v>
      </c>
      <c r="B1926" s="1">
        <v>42943</v>
      </c>
      <c r="C1926" s="2">
        <v>0.58733796296296292</v>
      </c>
      <c r="D1926" s="2">
        <v>0.59475694444444449</v>
      </c>
      <c r="E1926">
        <f>DAY(telefony[[#This Row],[data]])</f>
        <v>27</v>
      </c>
      <c r="F1926">
        <f>IF(LEN(telefony[[#This Row],[nr]])=8,1,0)</f>
        <v>0</v>
      </c>
      <c r="G1926">
        <f>IF(LEN(telefony[[#This Row],[nr]])=7,1,0)</f>
        <v>1</v>
      </c>
      <c r="H1926" s="9">
        <f>IF(LEN(telefony[[#This Row],[nr]])&gt;=10,1,0)</f>
        <v>0</v>
      </c>
      <c r="M1926" t="str">
        <f>IF(LEN(telefony[[#This Row],[nr]])=7,telefony[[#This Row],[nr]],"")</f>
        <v>4774889</v>
      </c>
      <c r="N1926" t="str">
        <f>IF(LEN(telefony[[#This Row],[nr]])=8,telefony[[#This Row],[nr]],"")</f>
        <v/>
      </c>
    </row>
    <row r="1927" spans="1:14" x14ac:dyDescent="0.3">
      <c r="A1927" s="9" t="s">
        <v>1658</v>
      </c>
      <c r="B1927" s="1">
        <v>42943</v>
      </c>
      <c r="C1927" s="2">
        <v>0.59228009259259262</v>
      </c>
      <c r="D1927" s="2">
        <v>0.60034722222222225</v>
      </c>
      <c r="E1927">
        <f>DAY(telefony[[#This Row],[data]])</f>
        <v>27</v>
      </c>
      <c r="F1927">
        <f>IF(LEN(telefony[[#This Row],[nr]])=8,1,0)</f>
        <v>0</v>
      </c>
      <c r="G1927">
        <f>IF(LEN(telefony[[#This Row],[nr]])=7,1,0)</f>
        <v>1</v>
      </c>
      <c r="H1927" s="9">
        <f>IF(LEN(telefony[[#This Row],[nr]])&gt;=10,1,0)</f>
        <v>0</v>
      </c>
      <c r="M1927" t="str">
        <f>IF(LEN(telefony[[#This Row],[nr]])=7,telefony[[#This Row],[nr]],"")</f>
        <v>4017213</v>
      </c>
      <c r="N1927" t="str">
        <f>IF(LEN(telefony[[#This Row],[nr]])=8,telefony[[#This Row],[nr]],"")</f>
        <v/>
      </c>
    </row>
    <row r="1928" spans="1:14" x14ac:dyDescent="0.3">
      <c r="A1928" s="9" t="s">
        <v>1659</v>
      </c>
      <c r="B1928" s="1">
        <v>42943</v>
      </c>
      <c r="C1928" s="2">
        <v>0.59624999999999995</v>
      </c>
      <c r="D1928" s="2">
        <v>0.59810185185185183</v>
      </c>
      <c r="E1928">
        <f>DAY(telefony[[#This Row],[data]])</f>
        <v>27</v>
      </c>
      <c r="F1928">
        <f>IF(LEN(telefony[[#This Row],[nr]])=8,1,0)</f>
        <v>0</v>
      </c>
      <c r="G1928">
        <f>IF(LEN(telefony[[#This Row],[nr]])=7,1,0)</f>
        <v>1</v>
      </c>
      <c r="H1928" s="9">
        <f>IF(LEN(telefony[[#This Row],[nr]])&gt;=10,1,0)</f>
        <v>0</v>
      </c>
      <c r="M1928" t="str">
        <f>IF(LEN(telefony[[#This Row],[nr]])=7,telefony[[#This Row],[nr]],"")</f>
        <v>4720934</v>
      </c>
      <c r="N1928" t="str">
        <f>IF(LEN(telefony[[#This Row],[nr]])=8,telefony[[#This Row],[nr]],"")</f>
        <v/>
      </c>
    </row>
    <row r="1929" spans="1:14" x14ac:dyDescent="0.3">
      <c r="A1929" s="9" t="s">
        <v>1660</v>
      </c>
      <c r="B1929" s="1">
        <v>42943</v>
      </c>
      <c r="C1929" s="2">
        <v>0.60160879629629627</v>
      </c>
      <c r="D1929" s="2">
        <v>0.61234953703703698</v>
      </c>
      <c r="E1929">
        <f>DAY(telefony[[#This Row],[data]])</f>
        <v>27</v>
      </c>
      <c r="F1929">
        <f>IF(LEN(telefony[[#This Row],[nr]])=8,1,0)</f>
        <v>1</v>
      </c>
      <c r="G1929">
        <f>IF(LEN(telefony[[#This Row],[nr]])=7,1,0)</f>
        <v>0</v>
      </c>
      <c r="H1929" s="9">
        <f>IF(LEN(telefony[[#This Row],[nr]])&gt;=10,1,0)</f>
        <v>0</v>
      </c>
      <c r="M1929" t="str">
        <f>IF(LEN(telefony[[#This Row],[nr]])=7,telefony[[#This Row],[nr]],"")</f>
        <v/>
      </c>
      <c r="N1929" t="str">
        <f>IF(LEN(telefony[[#This Row],[nr]])=8,telefony[[#This Row],[nr]],"")</f>
        <v>13494237</v>
      </c>
    </row>
    <row r="1930" spans="1:14" x14ac:dyDescent="0.3">
      <c r="A1930" s="9" t="s">
        <v>1661</v>
      </c>
      <c r="B1930" s="1">
        <v>42943</v>
      </c>
      <c r="C1930" s="2">
        <v>0.60339120370370369</v>
      </c>
      <c r="D1930" s="2">
        <v>0.61410879629629633</v>
      </c>
      <c r="E1930">
        <f>DAY(telefony[[#This Row],[data]])</f>
        <v>27</v>
      </c>
      <c r="F1930">
        <f>IF(LEN(telefony[[#This Row],[nr]])=8,1,0)</f>
        <v>1</v>
      </c>
      <c r="G1930">
        <f>IF(LEN(telefony[[#This Row],[nr]])=7,1,0)</f>
        <v>0</v>
      </c>
      <c r="H1930" s="9">
        <f>IF(LEN(telefony[[#This Row],[nr]])&gt;=10,1,0)</f>
        <v>0</v>
      </c>
      <c r="M1930" t="str">
        <f>IF(LEN(telefony[[#This Row],[nr]])=7,telefony[[#This Row],[nr]],"")</f>
        <v/>
      </c>
      <c r="N1930" t="str">
        <f>IF(LEN(telefony[[#This Row],[nr]])=8,telefony[[#This Row],[nr]],"")</f>
        <v>71807686</v>
      </c>
    </row>
    <row r="1931" spans="1:14" x14ac:dyDescent="0.3">
      <c r="A1931" s="9" t="s">
        <v>1662</v>
      </c>
      <c r="B1931" s="1">
        <v>42943</v>
      </c>
      <c r="C1931" s="2">
        <v>0.60826388888888894</v>
      </c>
      <c r="D1931" s="2">
        <v>0.61071759259259262</v>
      </c>
      <c r="E1931">
        <f>DAY(telefony[[#This Row],[data]])</f>
        <v>27</v>
      </c>
      <c r="F1931">
        <f>IF(LEN(telefony[[#This Row],[nr]])=8,1,0)</f>
        <v>0</v>
      </c>
      <c r="G1931">
        <f>IF(LEN(telefony[[#This Row],[nr]])=7,1,0)</f>
        <v>1</v>
      </c>
      <c r="H1931" s="9">
        <f>IF(LEN(telefony[[#This Row],[nr]])&gt;=10,1,0)</f>
        <v>0</v>
      </c>
      <c r="M1931" t="str">
        <f>IF(LEN(telefony[[#This Row],[nr]])=7,telefony[[#This Row],[nr]],"")</f>
        <v>7865609</v>
      </c>
      <c r="N1931" t="str">
        <f>IF(LEN(telefony[[#This Row],[nr]])=8,telefony[[#This Row],[nr]],"")</f>
        <v/>
      </c>
    </row>
    <row r="1932" spans="1:14" x14ac:dyDescent="0.3">
      <c r="A1932" s="9" t="s">
        <v>1663</v>
      </c>
      <c r="B1932" s="1">
        <v>42943</v>
      </c>
      <c r="C1932" s="2">
        <v>0.61053240740740744</v>
      </c>
      <c r="D1932" s="2">
        <v>0.61406249999999996</v>
      </c>
      <c r="E1932">
        <f>DAY(telefony[[#This Row],[data]])</f>
        <v>27</v>
      </c>
      <c r="F1932">
        <f>IF(LEN(telefony[[#This Row],[nr]])=8,1,0)</f>
        <v>0</v>
      </c>
      <c r="G1932">
        <f>IF(LEN(telefony[[#This Row],[nr]])=7,1,0)</f>
        <v>1</v>
      </c>
      <c r="H1932" s="9">
        <f>IF(LEN(telefony[[#This Row],[nr]])&gt;=10,1,0)</f>
        <v>0</v>
      </c>
      <c r="M1932" t="str">
        <f>IF(LEN(telefony[[#This Row],[nr]])=7,telefony[[#This Row],[nr]],"")</f>
        <v>5318850</v>
      </c>
      <c r="N1932" t="str">
        <f>IF(LEN(telefony[[#This Row],[nr]])=8,telefony[[#This Row],[nr]],"")</f>
        <v/>
      </c>
    </row>
    <row r="1933" spans="1:14" x14ac:dyDescent="0.3">
      <c r="A1933" s="9" t="s">
        <v>1664</v>
      </c>
      <c r="B1933" s="1">
        <v>42943</v>
      </c>
      <c r="C1933" s="2">
        <v>0.61393518518518519</v>
      </c>
      <c r="D1933" s="2">
        <v>0.61831018518518521</v>
      </c>
      <c r="E1933">
        <f>DAY(telefony[[#This Row],[data]])</f>
        <v>27</v>
      </c>
      <c r="F1933">
        <f>IF(LEN(telefony[[#This Row],[nr]])=8,1,0)</f>
        <v>1</v>
      </c>
      <c r="G1933">
        <f>IF(LEN(telefony[[#This Row],[nr]])=7,1,0)</f>
        <v>0</v>
      </c>
      <c r="H1933" s="9">
        <f>IF(LEN(telefony[[#This Row],[nr]])&gt;=10,1,0)</f>
        <v>0</v>
      </c>
      <c r="M1933" t="str">
        <f>IF(LEN(telefony[[#This Row],[nr]])=7,telefony[[#This Row],[nr]],"")</f>
        <v/>
      </c>
      <c r="N1933" t="str">
        <f>IF(LEN(telefony[[#This Row],[nr]])=8,telefony[[#This Row],[nr]],"")</f>
        <v>63613334</v>
      </c>
    </row>
    <row r="1934" spans="1:14" x14ac:dyDescent="0.3">
      <c r="A1934" s="9" t="s">
        <v>1665</v>
      </c>
      <c r="B1934" s="1">
        <v>42943</v>
      </c>
      <c r="C1934" s="2">
        <v>0.61958333333333337</v>
      </c>
      <c r="D1934" s="2">
        <v>0.62275462962962957</v>
      </c>
      <c r="E1934">
        <f>DAY(telefony[[#This Row],[data]])</f>
        <v>27</v>
      </c>
      <c r="F1934">
        <f>IF(LEN(telefony[[#This Row],[nr]])=8,1,0)</f>
        <v>0</v>
      </c>
      <c r="G1934">
        <f>IF(LEN(telefony[[#This Row],[nr]])=7,1,0)</f>
        <v>1</v>
      </c>
      <c r="H1934" s="9">
        <f>IF(LEN(telefony[[#This Row],[nr]])&gt;=10,1,0)</f>
        <v>0</v>
      </c>
      <c r="M1934" t="str">
        <f>IF(LEN(telefony[[#This Row],[nr]])=7,telefony[[#This Row],[nr]],"")</f>
        <v>2256093</v>
      </c>
      <c r="N1934" t="str">
        <f>IF(LEN(telefony[[#This Row],[nr]])=8,telefony[[#This Row],[nr]],"")</f>
        <v/>
      </c>
    </row>
    <row r="1935" spans="1:14" x14ac:dyDescent="0.3">
      <c r="A1935" s="9" t="s">
        <v>1666</v>
      </c>
      <c r="B1935" s="1">
        <v>42943</v>
      </c>
      <c r="C1935" s="2">
        <v>0.62206018518518513</v>
      </c>
      <c r="D1935" s="2">
        <v>0.62554398148148149</v>
      </c>
      <c r="E1935">
        <f>DAY(telefony[[#This Row],[data]])</f>
        <v>27</v>
      </c>
      <c r="F1935">
        <f>IF(LEN(telefony[[#This Row],[nr]])=8,1,0)</f>
        <v>0</v>
      </c>
      <c r="G1935">
        <f>IF(LEN(telefony[[#This Row],[nr]])=7,1,0)</f>
        <v>1</v>
      </c>
      <c r="H1935" s="9">
        <f>IF(LEN(telefony[[#This Row],[nr]])&gt;=10,1,0)</f>
        <v>0</v>
      </c>
      <c r="M1935" t="str">
        <f>IF(LEN(telefony[[#This Row],[nr]])=7,telefony[[#This Row],[nr]],"")</f>
        <v>7421094</v>
      </c>
      <c r="N1935" t="str">
        <f>IF(LEN(telefony[[#This Row],[nr]])=8,telefony[[#This Row],[nr]],"")</f>
        <v/>
      </c>
    </row>
    <row r="1936" spans="1:14" x14ac:dyDescent="0.3">
      <c r="A1936" s="9" t="s">
        <v>1667</v>
      </c>
      <c r="B1936" s="1">
        <v>42943</v>
      </c>
      <c r="C1936" s="2">
        <v>0.6255208333333333</v>
      </c>
      <c r="D1936" s="2">
        <v>0.63026620370370368</v>
      </c>
      <c r="E1936">
        <f>DAY(telefony[[#This Row],[data]])</f>
        <v>27</v>
      </c>
      <c r="F1936">
        <f>IF(LEN(telefony[[#This Row],[nr]])=8,1,0)</f>
        <v>0</v>
      </c>
      <c r="G1936">
        <f>IF(LEN(telefony[[#This Row],[nr]])=7,1,0)</f>
        <v>1</v>
      </c>
      <c r="H1936" s="9">
        <f>IF(LEN(telefony[[#This Row],[nr]])&gt;=10,1,0)</f>
        <v>0</v>
      </c>
      <c r="M1936" t="str">
        <f>IF(LEN(telefony[[#This Row],[nr]])=7,telefony[[#This Row],[nr]],"")</f>
        <v>5376362</v>
      </c>
      <c r="N1936" t="str">
        <f>IF(LEN(telefony[[#This Row],[nr]])=8,telefony[[#This Row],[nr]],"")</f>
        <v/>
      </c>
    </row>
    <row r="1937" spans="1:14" x14ac:dyDescent="0.3">
      <c r="A1937" s="9" t="s">
        <v>1668</v>
      </c>
      <c r="B1937" s="1">
        <v>42944</v>
      </c>
      <c r="C1937" s="2">
        <v>0.3369328703703704</v>
      </c>
      <c r="D1937" s="2">
        <v>0.34400462962962963</v>
      </c>
      <c r="E1937">
        <f>DAY(telefony[[#This Row],[data]])</f>
        <v>28</v>
      </c>
      <c r="F1937">
        <f>IF(LEN(telefony[[#This Row],[nr]])=8,1,0)</f>
        <v>0</v>
      </c>
      <c r="G1937">
        <f>IF(LEN(telefony[[#This Row],[nr]])=7,1,0)</f>
        <v>1</v>
      </c>
      <c r="H1937" s="9">
        <f>IF(LEN(telefony[[#This Row],[nr]])&gt;=10,1,0)</f>
        <v>0</v>
      </c>
      <c r="M1937" t="str">
        <f>IF(LEN(telefony[[#This Row],[nr]])=7,telefony[[#This Row],[nr]],"")</f>
        <v>8967842</v>
      </c>
      <c r="N1937" t="str">
        <f>IF(LEN(telefony[[#This Row],[nr]])=8,telefony[[#This Row],[nr]],"")</f>
        <v/>
      </c>
    </row>
    <row r="1938" spans="1:14" x14ac:dyDescent="0.3">
      <c r="A1938" s="9" t="s">
        <v>1669</v>
      </c>
      <c r="B1938" s="1">
        <v>42944</v>
      </c>
      <c r="C1938" s="2">
        <v>0.33696759259259257</v>
      </c>
      <c r="D1938" s="2">
        <v>0.33809027777777778</v>
      </c>
      <c r="E1938">
        <f>DAY(telefony[[#This Row],[data]])</f>
        <v>28</v>
      </c>
      <c r="F1938">
        <f>IF(LEN(telefony[[#This Row],[nr]])=8,1,0)</f>
        <v>1</v>
      </c>
      <c r="G1938">
        <f>IF(LEN(telefony[[#This Row],[nr]])=7,1,0)</f>
        <v>0</v>
      </c>
      <c r="H1938" s="9">
        <f>IF(LEN(telefony[[#This Row],[nr]])&gt;=10,1,0)</f>
        <v>0</v>
      </c>
      <c r="M1938" t="str">
        <f>IF(LEN(telefony[[#This Row],[nr]])=7,telefony[[#This Row],[nr]],"")</f>
        <v/>
      </c>
      <c r="N1938" t="str">
        <f>IF(LEN(telefony[[#This Row],[nr]])=8,telefony[[#This Row],[nr]],"")</f>
        <v>76644634</v>
      </c>
    </row>
    <row r="1939" spans="1:14" x14ac:dyDescent="0.3">
      <c r="A1939" s="9" t="s">
        <v>1146</v>
      </c>
      <c r="B1939" s="1">
        <v>42944</v>
      </c>
      <c r="C1939" s="2">
        <v>0.33831018518518519</v>
      </c>
      <c r="D1939" s="2">
        <v>0.34758101851851853</v>
      </c>
      <c r="E1939">
        <f>DAY(telefony[[#This Row],[data]])</f>
        <v>28</v>
      </c>
      <c r="F1939">
        <f>IF(LEN(telefony[[#This Row],[nr]])=8,1,0)</f>
        <v>0</v>
      </c>
      <c r="G1939">
        <f>IF(LEN(telefony[[#This Row],[nr]])=7,1,0)</f>
        <v>1</v>
      </c>
      <c r="H1939" s="9">
        <f>IF(LEN(telefony[[#This Row],[nr]])&gt;=10,1,0)</f>
        <v>0</v>
      </c>
      <c r="M1939" t="str">
        <f>IF(LEN(telefony[[#This Row],[nr]])=7,telefony[[#This Row],[nr]],"")</f>
        <v>7622819</v>
      </c>
      <c r="N1939" t="str">
        <f>IF(LEN(telefony[[#This Row],[nr]])=8,telefony[[#This Row],[nr]],"")</f>
        <v/>
      </c>
    </row>
    <row r="1940" spans="1:14" x14ac:dyDescent="0.3">
      <c r="A1940" s="9" t="s">
        <v>1670</v>
      </c>
      <c r="B1940" s="1">
        <v>42944</v>
      </c>
      <c r="C1940" s="2">
        <v>0.33927083333333335</v>
      </c>
      <c r="D1940" s="2">
        <v>0.34861111111111109</v>
      </c>
      <c r="E1940">
        <f>DAY(telefony[[#This Row],[data]])</f>
        <v>28</v>
      </c>
      <c r="F1940">
        <f>IF(LEN(telefony[[#This Row],[nr]])=8,1,0)</f>
        <v>0</v>
      </c>
      <c r="G1940">
        <f>IF(LEN(telefony[[#This Row],[nr]])=7,1,0)</f>
        <v>1</v>
      </c>
      <c r="H1940" s="9">
        <f>IF(LEN(telefony[[#This Row],[nr]])&gt;=10,1,0)</f>
        <v>0</v>
      </c>
      <c r="M1940" t="str">
        <f>IF(LEN(telefony[[#This Row],[nr]])=7,telefony[[#This Row],[nr]],"")</f>
        <v>3524259</v>
      </c>
      <c r="N1940" t="str">
        <f>IF(LEN(telefony[[#This Row],[nr]])=8,telefony[[#This Row],[nr]],"")</f>
        <v/>
      </c>
    </row>
    <row r="1941" spans="1:14" x14ac:dyDescent="0.3">
      <c r="A1941" s="9" t="s">
        <v>1671</v>
      </c>
      <c r="B1941" s="1">
        <v>42944</v>
      </c>
      <c r="C1941" s="2">
        <v>0.34497685185185184</v>
      </c>
      <c r="D1941" s="2">
        <v>0.35487268518518517</v>
      </c>
      <c r="E1941">
        <f>DAY(telefony[[#This Row],[data]])</f>
        <v>28</v>
      </c>
      <c r="F1941">
        <f>IF(LEN(telefony[[#This Row],[nr]])=8,1,0)</f>
        <v>0</v>
      </c>
      <c r="G1941">
        <f>IF(LEN(telefony[[#This Row],[nr]])=7,1,0)</f>
        <v>1</v>
      </c>
      <c r="H1941" s="9">
        <f>IF(LEN(telefony[[#This Row],[nr]])&gt;=10,1,0)</f>
        <v>0</v>
      </c>
      <c r="M1941" t="str">
        <f>IF(LEN(telefony[[#This Row],[nr]])=7,telefony[[#This Row],[nr]],"")</f>
        <v>5550678</v>
      </c>
      <c r="N1941" t="str">
        <f>IF(LEN(telefony[[#This Row],[nr]])=8,telefony[[#This Row],[nr]],"")</f>
        <v/>
      </c>
    </row>
    <row r="1942" spans="1:14" x14ac:dyDescent="0.3">
      <c r="A1942" s="9" t="s">
        <v>1125</v>
      </c>
      <c r="B1942" s="1">
        <v>42944</v>
      </c>
      <c r="C1942" s="2">
        <v>0.34826388888888887</v>
      </c>
      <c r="D1942" s="2">
        <v>0.34871527777777778</v>
      </c>
      <c r="E1942">
        <f>DAY(telefony[[#This Row],[data]])</f>
        <v>28</v>
      </c>
      <c r="F1942">
        <f>IF(LEN(telefony[[#This Row],[nr]])=8,1,0)</f>
        <v>1</v>
      </c>
      <c r="G1942">
        <f>IF(LEN(telefony[[#This Row],[nr]])=7,1,0)</f>
        <v>0</v>
      </c>
      <c r="H1942" s="9">
        <f>IF(LEN(telefony[[#This Row],[nr]])&gt;=10,1,0)</f>
        <v>0</v>
      </c>
      <c r="M1942" t="str">
        <f>IF(LEN(telefony[[#This Row],[nr]])=7,telefony[[#This Row],[nr]],"")</f>
        <v/>
      </c>
      <c r="N1942" t="str">
        <f>IF(LEN(telefony[[#This Row],[nr]])=8,telefony[[#This Row],[nr]],"")</f>
        <v>41852472</v>
      </c>
    </row>
    <row r="1943" spans="1:14" x14ac:dyDescent="0.3">
      <c r="A1943" s="9" t="s">
        <v>1672</v>
      </c>
      <c r="B1943" s="1">
        <v>42944</v>
      </c>
      <c r="C1943" s="2">
        <v>0.34932870370370372</v>
      </c>
      <c r="D1943" s="2">
        <v>0.35365740740740742</v>
      </c>
      <c r="E1943">
        <f>DAY(telefony[[#This Row],[data]])</f>
        <v>28</v>
      </c>
      <c r="F1943">
        <f>IF(LEN(telefony[[#This Row],[nr]])=8,1,0)</f>
        <v>0</v>
      </c>
      <c r="G1943">
        <f>IF(LEN(telefony[[#This Row],[nr]])=7,1,0)</f>
        <v>0</v>
      </c>
      <c r="H1943" s="9">
        <f>IF(LEN(telefony[[#This Row],[nr]])&gt;=10,1,0)</f>
        <v>1</v>
      </c>
      <c r="M1943" t="str">
        <f>IF(LEN(telefony[[#This Row],[nr]])=7,telefony[[#This Row],[nr]],"")</f>
        <v/>
      </c>
      <c r="N1943" t="str">
        <f>IF(LEN(telefony[[#This Row],[nr]])=8,telefony[[#This Row],[nr]],"")</f>
        <v/>
      </c>
    </row>
    <row r="1944" spans="1:14" x14ac:dyDescent="0.3">
      <c r="A1944" s="9" t="s">
        <v>1673</v>
      </c>
      <c r="B1944" s="1">
        <v>42944</v>
      </c>
      <c r="C1944" s="2">
        <v>0.34983796296296299</v>
      </c>
      <c r="D1944" s="2">
        <v>0.35505787037037034</v>
      </c>
      <c r="E1944">
        <f>DAY(telefony[[#This Row],[data]])</f>
        <v>28</v>
      </c>
      <c r="F1944">
        <f>IF(LEN(telefony[[#This Row],[nr]])=8,1,0)</f>
        <v>0</v>
      </c>
      <c r="G1944">
        <f>IF(LEN(telefony[[#This Row],[nr]])=7,1,0)</f>
        <v>1</v>
      </c>
      <c r="H1944" s="9">
        <f>IF(LEN(telefony[[#This Row],[nr]])&gt;=10,1,0)</f>
        <v>0</v>
      </c>
      <c r="M1944" t="str">
        <f>IF(LEN(telefony[[#This Row],[nr]])=7,telefony[[#This Row],[nr]],"")</f>
        <v>9329226</v>
      </c>
      <c r="N1944" t="str">
        <f>IF(LEN(telefony[[#This Row],[nr]])=8,telefony[[#This Row],[nr]],"")</f>
        <v/>
      </c>
    </row>
    <row r="1945" spans="1:14" x14ac:dyDescent="0.3">
      <c r="A1945" s="9" t="s">
        <v>1674</v>
      </c>
      <c r="B1945" s="1">
        <v>42944</v>
      </c>
      <c r="C1945" s="2">
        <v>0.35519675925925925</v>
      </c>
      <c r="D1945" s="2">
        <v>0.36072916666666666</v>
      </c>
      <c r="E1945">
        <f>DAY(telefony[[#This Row],[data]])</f>
        <v>28</v>
      </c>
      <c r="F1945">
        <f>IF(LEN(telefony[[#This Row],[nr]])=8,1,0)</f>
        <v>0</v>
      </c>
      <c r="G1945">
        <f>IF(LEN(telefony[[#This Row],[nr]])=7,1,0)</f>
        <v>1</v>
      </c>
      <c r="H1945" s="9">
        <f>IF(LEN(telefony[[#This Row],[nr]])&gt;=10,1,0)</f>
        <v>0</v>
      </c>
      <c r="M1945" t="str">
        <f>IF(LEN(telefony[[#This Row],[nr]])=7,telefony[[#This Row],[nr]],"")</f>
        <v>9219408</v>
      </c>
      <c r="N1945" t="str">
        <f>IF(LEN(telefony[[#This Row],[nr]])=8,telefony[[#This Row],[nr]],"")</f>
        <v/>
      </c>
    </row>
    <row r="1946" spans="1:14" x14ac:dyDescent="0.3">
      <c r="A1946" s="9" t="s">
        <v>1675</v>
      </c>
      <c r="B1946" s="1">
        <v>42944</v>
      </c>
      <c r="C1946" s="2">
        <v>0.35749999999999998</v>
      </c>
      <c r="D1946" s="2">
        <v>0.36791666666666667</v>
      </c>
      <c r="E1946">
        <f>DAY(telefony[[#This Row],[data]])</f>
        <v>28</v>
      </c>
      <c r="F1946">
        <f>IF(LEN(telefony[[#This Row],[nr]])=8,1,0)</f>
        <v>0</v>
      </c>
      <c r="G1946">
        <f>IF(LEN(telefony[[#This Row],[nr]])=7,1,0)</f>
        <v>1</v>
      </c>
      <c r="H1946" s="9">
        <f>IF(LEN(telefony[[#This Row],[nr]])&gt;=10,1,0)</f>
        <v>0</v>
      </c>
      <c r="M1946" t="str">
        <f>IF(LEN(telefony[[#This Row],[nr]])=7,telefony[[#This Row],[nr]],"")</f>
        <v>2163209</v>
      </c>
      <c r="N1946" t="str">
        <f>IF(LEN(telefony[[#This Row],[nr]])=8,telefony[[#This Row],[nr]],"")</f>
        <v/>
      </c>
    </row>
    <row r="1947" spans="1:14" x14ac:dyDescent="0.3">
      <c r="A1947" s="9" t="s">
        <v>1676</v>
      </c>
      <c r="B1947" s="1">
        <v>42944</v>
      </c>
      <c r="C1947" s="2">
        <v>0.35806712962962961</v>
      </c>
      <c r="D1947" s="2">
        <v>0.36835648148148148</v>
      </c>
      <c r="E1947">
        <f>DAY(telefony[[#This Row],[data]])</f>
        <v>28</v>
      </c>
      <c r="F1947">
        <f>IF(LEN(telefony[[#This Row],[nr]])=8,1,0)</f>
        <v>1</v>
      </c>
      <c r="G1947">
        <f>IF(LEN(telefony[[#This Row],[nr]])=7,1,0)</f>
        <v>0</v>
      </c>
      <c r="H1947" s="9">
        <f>IF(LEN(telefony[[#This Row],[nr]])&gt;=10,1,0)</f>
        <v>0</v>
      </c>
      <c r="M1947" t="str">
        <f>IF(LEN(telefony[[#This Row],[nr]])=7,telefony[[#This Row],[nr]],"")</f>
        <v/>
      </c>
      <c r="N1947" t="str">
        <f>IF(LEN(telefony[[#This Row],[nr]])=8,telefony[[#This Row],[nr]],"")</f>
        <v>98021540</v>
      </c>
    </row>
    <row r="1948" spans="1:14" x14ac:dyDescent="0.3">
      <c r="A1948" s="9" t="s">
        <v>717</v>
      </c>
      <c r="B1948" s="1">
        <v>42944</v>
      </c>
      <c r="C1948" s="2">
        <v>0.35957175925925927</v>
      </c>
      <c r="D1948" s="2">
        <v>0.3616435185185185</v>
      </c>
      <c r="E1948">
        <f>DAY(telefony[[#This Row],[data]])</f>
        <v>28</v>
      </c>
      <c r="F1948">
        <f>IF(LEN(telefony[[#This Row],[nr]])=8,1,0)</f>
        <v>1</v>
      </c>
      <c r="G1948">
        <f>IF(LEN(telefony[[#This Row],[nr]])=7,1,0)</f>
        <v>0</v>
      </c>
      <c r="H1948" s="9">
        <f>IF(LEN(telefony[[#This Row],[nr]])&gt;=10,1,0)</f>
        <v>0</v>
      </c>
      <c r="M1948" t="str">
        <f>IF(LEN(telefony[[#This Row],[nr]])=7,telefony[[#This Row],[nr]],"")</f>
        <v/>
      </c>
      <c r="N1948" t="str">
        <f>IF(LEN(telefony[[#This Row],[nr]])=8,telefony[[#This Row],[nr]],"")</f>
        <v>58420185</v>
      </c>
    </row>
    <row r="1949" spans="1:14" x14ac:dyDescent="0.3">
      <c r="A1949" s="9" t="s">
        <v>1677</v>
      </c>
      <c r="B1949" s="1">
        <v>42944</v>
      </c>
      <c r="C1949" s="2">
        <v>0.36321759259259262</v>
      </c>
      <c r="D1949" s="2">
        <v>0.36689814814814814</v>
      </c>
      <c r="E1949">
        <f>DAY(telefony[[#This Row],[data]])</f>
        <v>28</v>
      </c>
      <c r="F1949">
        <f>IF(LEN(telefony[[#This Row],[nr]])=8,1,0)</f>
        <v>0</v>
      </c>
      <c r="G1949">
        <f>IF(LEN(telefony[[#This Row],[nr]])=7,1,0)</f>
        <v>1</v>
      </c>
      <c r="H1949" s="9">
        <f>IF(LEN(telefony[[#This Row],[nr]])&gt;=10,1,0)</f>
        <v>0</v>
      </c>
      <c r="M1949" t="str">
        <f>IF(LEN(telefony[[#This Row],[nr]])=7,telefony[[#This Row],[nr]],"")</f>
        <v>2188847</v>
      </c>
      <c r="N1949" t="str">
        <f>IF(LEN(telefony[[#This Row],[nr]])=8,telefony[[#This Row],[nr]],"")</f>
        <v/>
      </c>
    </row>
    <row r="1950" spans="1:14" x14ac:dyDescent="0.3">
      <c r="A1950" s="9" t="s">
        <v>1678</v>
      </c>
      <c r="B1950" s="1">
        <v>42944</v>
      </c>
      <c r="C1950" s="2">
        <v>0.36768518518518517</v>
      </c>
      <c r="D1950" s="2">
        <v>0.3742476851851852</v>
      </c>
      <c r="E1950">
        <f>DAY(telefony[[#This Row],[data]])</f>
        <v>28</v>
      </c>
      <c r="F1950">
        <f>IF(LEN(telefony[[#This Row],[nr]])=8,1,0)</f>
        <v>0</v>
      </c>
      <c r="G1950">
        <f>IF(LEN(telefony[[#This Row],[nr]])=7,1,0)</f>
        <v>1</v>
      </c>
      <c r="H1950" s="9">
        <f>IF(LEN(telefony[[#This Row],[nr]])&gt;=10,1,0)</f>
        <v>0</v>
      </c>
      <c r="M1950" t="str">
        <f>IF(LEN(telefony[[#This Row],[nr]])=7,telefony[[#This Row],[nr]],"")</f>
        <v>2419817</v>
      </c>
      <c r="N1950" t="str">
        <f>IF(LEN(telefony[[#This Row],[nr]])=8,telefony[[#This Row],[nr]],"")</f>
        <v/>
      </c>
    </row>
    <row r="1951" spans="1:14" x14ac:dyDescent="0.3">
      <c r="A1951" s="9" t="s">
        <v>1679</v>
      </c>
      <c r="B1951" s="1">
        <v>42944</v>
      </c>
      <c r="C1951" s="2">
        <v>0.37162037037037038</v>
      </c>
      <c r="D1951" s="2">
        <v>0.37275462962962963</v>
      </c>
      <c r="E1951">
        <f>DAY(telefony[[#This Row],[data]])</f>
        <v>28</v>
      </c>
      <c r="F1951">
        <f>IF(LEN(telefony[[#This Row],[nr]])=8,1,0)</f>
        <v>0</v>
      </c>
      <c r="G1951">
        <f>IF(LEN(telefony[[#This Row],[nr]])=7,1,0)</f>
        <v>1</v>
      </c>
      <c r="H1951" s="9">
        <f>IF(LEN(telefony[[#This Row],[nr]])&gt;=10,1,0)</f>
        <v>0</v>
      </c>
      <c r="M1951" t="str">
        <f>IF(LEN(telefony[[#This Row],[nr]])=7,telefony[[#This Row],[nr]],"")</f>
        <v>8938444</v>
      </c>
      <c r="N1951" t="str">
        <f>IF(LEN(telefony[[#This Row],[nr]])=8,telefony[[#This Row],[nr]],"")</f>
        <v/>
      </c>
    </row>
    <row r="1952" spans="1:14" x14ac:dyDescent="0.3">
      <c r="A1952" s="9" t="s">
        <v>1680</v>
      </c>
      <c r="B1952" s="1">
        <v>42944</v>
      </c>
      <c r="C1952" s="2">
        <v>0.37327546296296299</v>
      </c>
      <c r="D1952" s="2">
        <v>0.37962962962962965</v>
      </c>
      <c r="E1952">
        <f>DAY(telefony[[#This Row],[data]])</f>
        <v>28</v>
      </c>
      <c r="F1952">
        <f>IF(LEN(telefony[[#This Row],[nr]])=8,1,0)</f>
        <v>0</v>
      </c>
      <c r="G1952">
        <f>IF(LEN(telefony[[#This Row],[nr]])=7,1,0)</f>
        <v>1</v>
      </c>
      <c r="H1952" s="9">
        <f>IF(LEN(telefony[[#This Row],[nr]])&gt;=10,1,0)</f>
        <v>0</v>
      </c>
      <c r="M1952" t="str">
        <f>IF(LEN(telefony[[#This Row],[nr]])=7,telefony[[#This Row],[nr]],"")</f>
        <v>8512255</v>
      </c>
      <c r="N1952" t="str">
        <f>IF(LEN(telefony[[#This Row],[nr]])=8,telefony[[#This Row],[nr]],"")</f>
        <v/>
      </c>
    </row>
    <row r="1953" spans="1:14" x14ac:dyDescent="0.3">
      <c r="A1953" s="9" t="s">
        <v>1681</v>
      </c>
      <c r="B1953" s="1">
        <v>42944</v>
      </c>
      <c r="C1953" s="2">
        <v>0.37513888888888891</v>
      </c>
      <c r="D1953" s="2">
        <v>0.3775</v>
      </c>
      <c r="E1953">
        <f>DAY(telefony[[#This Row],[data]])</f>
        <v>28</v>
      </c>
      <c r="F1953">
        <f>IF(LEN(telefony[[#This Row],[nr]])=8,1,0)</f>
        <v>0</v>
      </c>
      <c r="G1953">
        <f>IF(LEN(telefony[[#This Row],[nr]])=7,1,0)</f>
        <v>1</v>
      </c>
      <c r="H1953" s="9">
        <f>IF(LEN(telefony[[#This Row],[nr]])&gt;=10,1,0)</f>
        <v>0</v>
      </c>
      <c r="M1953" t="str">
        <f>IF(LEN(telefony[[#This Row],[nr]])=7,telefony[[#This Row],[nr]],"")</f>
        <v>7488966</v>
      </c>
      <c r="N1953" t="str">
        <f>IF(LEN(telefony[[#This Row],[nr]])=8,telefony[[#This Row],[nr]],"")</f>
        <v/>
      </c>
    </row>
    <row r="1954" spans="1:14" x14ac:dyDescent="0.3">
      <c r="A1954" s="9" t="s">
        <v>1185</v>
      </c>
      <c r="B1954" s="1">
        <v>42944</v>
      </c>
      <c r="C1954" s="2">
        <v>0.37793981481481481</v>
      </c>
      <c r="D1954" s="2">
        <v>0.3873611111111111</v>
      </c>
      <c r="E1954">
        <f>DAY(telefony[[#This Row],[data]])</f>
        <v>28</v>
      </c>
      <c r="F1954">
        <f>IF(LEN(telefony[[#This Row],[nr]])=8,1,0)</f>
        <v>0</v>
      </c>
      <c r="G1954">
        <f>IF(LEN(telefony[[#This Row],[nr]])=7,1,0)</f>
        <v>1</v>
      </c>
      <c r="H1954" s="9">
        <f>IF(LEN(telefony[[#This Row],[nr]])&gt;=10,1,0)</f>
        <v>0</v>
      </c>
      <c r="M1954" t="str">
        <f>IF(LEN(telefony[[#This Row],[nr]])=7,telefony[[#This Row],[nr]],"")</f>
        <v>6068132</v>
      </c>
      <c r="N1954" t="str">
        <f>IF(LEN(telefony[[#This Row],[nr]])=8,telefony[[#This Row],[nr]],"")</f>
        <v/>
      </c>
    </row>
    <row r="1955" spans="1:14" x14ac:dyDescent="0.3">
      <c r="A1955" s="9" t="s">
        <v>1682</v>
      </c>
      <c r="B1955" s="1">
        <v>42944</v>
      </c>
      <c r="C1955" s="2">
        <v>0.38305555555555554</v>
      </c>
      <c r="D1955" s="2">
        <v>0.38718750000000002</v>
      </c>
      <c r="E1955">
        <f>DAY(telefony[[#This Row],[data]])</f>
        <v>28</v>
      </c>
      <c r="F1955">
        <f>IF(LEN(telefony[[#This Row],[nr]])=8,1,0)</f>
        <v>0</v>
      </c>
      <c r="G1955">
        <f>IF(LEN(telefony[[#This Row],[nr]])=7,1,0)</f>
        <v>1</v>
      </c>
      <c r="H1955" s="9">
        <f>IF(LEN(telefony[[#This Row],[nr]])&gt;=10,1,0)</f>
        <v>0</v>
      </c>
      <c r="M1955" t="str">
        <f>IF(LEN(telefony[[#This Row],[nr]])=7,telefony[[#This Row],[nr]],"")</f>
        <v>6131743</v>
      </c>
      <c r="N1955" t="str">
        <f>IF(LEN(telefony[[#This Row],[nr]])=8,telefony[[#This Row],[nr]],"")</f>
        <v/>
      </c>
    </row>
    <row r="1956" spans="1:14" x14ac:dyDescent="0.3">
      <c r="A1956" s="9" t="s">
        <v>1683</v>
      </c>
      <c r="B1956" s="1">
        <v>42944</v>
      </c>
      <c r="C1956" s="2">
        <v>0.38849537037037035</v>
      </c>
      <c r="D1956" s="2">
        <v>0.39708333333333334</v>
      </c>
      <c r="E1956">
        <f>DAY(telefony[[#This Row],[data]])</f>
        <v>28</v>
      </c>
      <c r="F1956">
        <f>IF(LEN(telefony[[#This Row],[nr]])=8,1,0)</f>
        <v>1</v>
      </c>
      <c r="G1956">
        <f>IF(LEN(telefony[[#This Row],[nr]])=7,1,0)</f>
        <v>0</v>
      </c>
      <c r="H1956" s="9">
        <f>IF(LEN(telefony[[#This Row],[nr]])&gt;=10,1,0)</f>
        <v>0</v>
      </c>
      <c r="M1956" t="str">
        <f>IF(LEN(telefony[[#This Row],[nr]])=7,telefony[[#This Row],[nr]],"")</f>
        <v/>
      </c>
      <c r="N1956" t="str">
        <f>IF(LEN(telefony[[#This Row],[nr]])=8,telefony[[#This Row],[nr]],"")</f>
        <v>71564278</v>
      </c>
    </row>
    <row r="1957" spans="1:14" x14ac:dyDescent="0.3">
      <c r="A1957" s="9" t="s">
        <v>1684</v>
      </c>
      <c r="B1957" s="1">
        <v>42944</v>
      </c>
      <c r="C1957" s="2">
        <v>0.39005787037037037</v>
      </c>
      <c r="D1957" s="2">
        <v>0.39561342592592591</v>
      </c>
      <c r="E1957">
        <f>DAY(telefony[[#This Row],[data]])</f>
        <v>28</v>
      </c>
      <c r="F1957">
        <f>IF(LEN(telefony[[#This Row],[nr]])=8,1,0)</f>
        <v>0</v>
      </c>
      <c r="G1957">
        <f>IF(LEN(telefony[[#This Row],[nr]])=7,1,0)</f>
        <v>1</v>
      </c>
      <c r="H1957" s="9">
        <f>IF(LEN(telefony[[#This Row],[nr]])&gt;=10,1,0)</f>
        <v>0</v>
      </c>
      <c r="M1957" t="str">
        <f>IF(LEN(telefony[[#This Row],[nr]])=7,telefony[[#This Row],[nr]],"")</f>
        <v>4529192</v>
      </c>
      <c r="N1957" t="str">
        <f>IF(LEN(telefony[[#This Row],[nr]])=8,telefony[[#This Row],[nr]],"")</f>
        <v/>
      </c>
    </row>
    <row r="1958" spans="1:14" x14ac:dyDescent="0.3">
      <c r="A1958" s="9" t="s">
        <v>1685</v>
      </c>
      <c r="B1958" s="1">
        <v>42944</v>
      </c>
      <c r="C1958" s="2">
        <v>0.39269675925925923</v>
      </c>
      <c r="D1958" s="2">
        <v>0.40126157407407409</v>
      </c>
      <c r="E1958">
        <f>DAY(telefony[[#This Row],[data]])</f>
        <v>28</v>
      </c>
      <c r="F1958">
        <f>IF(LEN(telefony[[#This Row],[nr]])=8,1,0)</f>
        <v>0</v>
      </c>
      <c r="G1958">
        <f>IF(LEN(telefony[[#This Row],[nr]])=7,1,0)</f>
        <v>1</v>
      </c>
      <c r="H1958" s="9">
        <f>IF(LEN(telefony[[#This Row],[nr]])&gt;=10,1,0)</f>
        <v>0</v>
      </c>
      <c r="M1958" t="str">
        <f>IF(LEN(telefony[[#This Row],[nr]])=7,telefony[[#This Row],[nr]],"")</f>
        <v>2193730</v>
      </c>
      <c r="N1958" t="str">
        <f>IF(LEN(telefony[[#This Row],[nr]])=8,telefony[[#This Row],[nr]],"")</f>
        <v/>
      </c>
    </row>
    <row r="1959" spans="1:14" x14ac:dyDescent="0.3">
      <c r="A1959" s="9" t="s">
        <v>1686</v>
      </c>
      <c r="B1959" s="1">
        <v>42944</v>
      </c>
      <c r="C1959" s="2">
        <v>0.39303240740740741</v>
      </c>
      <c r="D1959" s="2">
        <v>0.39657407407407408</v>
      </c>
      <c r="E1959">
        <f>DAY(telefony[[#This Row],[data]])</f>
        <v>28</v>
      </c>
      <c r="F1959">
        <f>IF(LEN(telefony[[#This Row],[nr]])=8,1,0)</f>
        <v>0</v>
      </c>
      <c r="G1959">
        <f>IF(LEN(telefony[[#This Row],[nr]])=7,1,0)</f>
        <v>1</v>
      </c>
      <c r="H1959" s="9">
        <f>IF(LEN(telefony[[#This Row],[nr]])&gt;=10,1,0)</f>
        <v>0</v>
      </c>
      <c r="M1959" t="str">
        <f>IF(LEN(telefony[[#This Row],[nr]])=7,telefony[[#This Row],[nr]],"")</f>
        <v>3120387</v>
      </c>
      <c r="N1959" t="str">
        <f>IF(LEN(telefony[[#This Row],[nr]])=8,telefony[[#This Row],[nr]],"")</f>
        <v/>
      </c>
    </row>
    <row r="1960" spans="1:14" x14ac:dyDescent="0.3">
      <c r="A1960" s="9" t="s">
        <v>1687</v>
      </c>
      <c r="B1960" s="1">
        <v>42944</v>
      </c>
      <c r="C1960" s="2">
        <v>0.39825231481481482</v>
      </c>
      <c r="D1960" s="2">
        <v>0.39855324074074072</v>
      </c>
      <c r="E1960">
        <f>DAY(telefony[[#This Row],[data]])</f>
        <v>28</v>
      </c>
      <c r="F1960">
        <f>IF(LEN(telefony[[#This Row],[nr]])=8,1,0)</f>
        <v>0</v>
      </c>
      <c r="G1960">
        <f>IF(LEN(telefony[[#This Row],[nr]])=7,1,0)</f>
        <v>1</v>
      </c>
      <c r="H1960" s="9">
        <f>IF(LEN(telefony[[#This Row],[nr]])&gt;=10,1,0)</f>
        <v>0</v>
      </c>
      <c r="M1960" t="str">
        <f>IF(LEN(telefony[[#This Row],[nr]])=7,telefony[[#This Row],[nr]],"")</f>
        <v>5726531</v>
      </c>
      <c r="N1960" t="str">
        <f>IF(LEN(telefony[[#This Row],[nr]])=8,telefony[[#This Row],[nr]],"")</f>
        <v/>
      </c>
    </row>
    <row r="1961" spans="1:14" x14ac:dyDescent="0.3">
      <c r="A1961" s="9" t="s">
        <v>250</v>
      </c>
      <c r="B1961" s="1">
        <v>42944</v>
      </c>
      <c r="C1961" s="2">
        <v>0.39922453703703703</v>
      </c>
      <c r="D1961" s="2">
        <v>0.40482638888888889</v>
      </c>
      <c r="E1961">
        <f>DAY(telefony[[#This Row],[data]])</f>
        <v>28</v>
      </c>
      <c r="F1961">
        <f>IF(LEN(telefony[[#This Row],[nr]])=8,1,0)</f>
        <v>0</v>
      </c>
      <c r="G1961">
        <f>IF(LEN(telefony[[#This Row],[nr]])=7,1,0)</f>
        <v>1</v>
      </c>
      <c r="H1961" s="9">
        <f>IF(LEN(telefony[[#This Row],[nr]])&gt;=10,1,0)</f>
        <v>0</v>
      </c>
      <c r="M1961" t="str">
        <f>IF(LEN(telefony[[#This Row],[nr]])=7,telefony[[#This Row],[nr]],"")</f>
        <v>5076649</v>
      </c>
      <c r="N1961" t="str">
        <f>IF(LEN(telefony[[#This Row],[nr]])=8,telefony[[#This Row],[nr]],"")</f>
        <v/>
      </c>
    </row>
    <row r="1962" spans="1:14" x14ac:dyDescent="0.3">
      <c r="A1962" s="9" t="s">
        <v>670</v>
      </c>
      <c r="B1962" s="1">
        <v>42944</v>
      </c>
      <c r="C1962" s="2">
        <v>0.40277777777777779</v>
      </c>
      <c r="D1962" s="2">
        <v>0.40599537037037037</v>
      </c>
      <c r="E1962">
        <f>DAY(telefony[[#This Row],[data]])</f>
        <v>28</v>
      </c>
      <c r="F1962">
        <f>IF(LEN(telefony[[#This Row],[nr]])=8,1,0)</f>
        <v>1</v>
      </c>
      <c r="G1962">
        <f>IF(LEN(telefony[[#This Row],[nr]])=7,1,0)</f>
        <v>0</v>
      </c>
      <c r="H1962" s="9">
        <f>IF(LEN(telefony[[#This Row],[nr]])&gt;=10,1,0)</f>
        <v>0</v>
      </c>
      <c r="M1962" t="str">
        <f>IF(LEN(telefony[[#This Row],[nr]])=7,telefony[[#This Row],[nr]],"")</f>
        <v/>
      </c>
      <c r="N1962" t="str">
        <f>IF(LEN(telefony[[#This Row],[nr]])=8,telefony[[#This Row],[nr]],"")</f>
        <v>98939809</v>
      </c>
    </row>
    <row r="1963" spans="1:14" x14ac:dyDescent="0.3">
      <c r="A1963" s="9" t="s">
        <v>1026</v>
      </c>
      <c r="B1963" s="1">
        <v>42944</v>
      </c>
      <c r="C1963" s="2">
        <v>0.40842592592592591</v>
      </c>
      <c r="D1963" s="2">
        <v>0.41866898148148146</v>
      </c>
      <c r="E1963">
        <f>DAY(telefony[[#This Row],[data]])</f>
        <v>28</v>
      </c>
      <c r="F1963">
        <f>IF(LEN(telefony[[#This Row],[nr]])=8,1,0)</f>
        <v>0</v>
      </c>
      <c r="G1963">
        <f>IF(LEN(telefony[[#This Row],[nr]])=7,1,0)</f>
        <v>1</v>
      </c>
      <c r="H1963" s="9">
        <f>IF(LEN(telefony[[#This Row],[nr]])&gt;=10,1,0)</f>
        <v>0</v>
      </c>
      <c r="M1963" t="str">
        <f>IF(LEN(telefony[[#This Row],[nr]])=7,telefony[[#This Row],[nr]],"")</f>
        <v>2005653</v>
      </c>
      <c r="N1963" t="str">
        <f>IF(LEN(telefony[[#This Row],[nr]])=8,telefony[[#This Row],[nr]],"")</f>
        <v/>
      </c>
    </row>
    <row r="1964" spans="1:14" x14ac:dyDescent="0.3">
      <c r="A1964" s="9" t="s">
        <v>1688</v>
      </c>
      <c r="B1964" s="1">
        <v>42944</v>
      </c>
      <c r="C1964" s="2">
        <v>0.40956018518518517</v>
      </c>
      <c r="D1964" s="2">
        <v>0.41278935185185184</v>
      </c>
      <c r="E1964">
        <f>DAY(telefony[[#This Row],[data]])</f>
        <v>28</v>
      </c>
      <c r="F1964">
        <f>IF(LEN(telefony[[#This Row],[nr]])=8,1,0)</f>
        <v>0</v>
      </c>
      <c r="G1964">
        <f>IF(LEN(telefony[[#This Row],[nr]])=7,1,0)</f>
        <v>1</v>
      </c>
      <c r="H1964" s="9">
        <f>IF(LEN(telefony[[#This Row],[nr]])&gt;=10,1,0)</f>
        <v>0</v>
      </c>
      <c r="M1964" t="str">
        <f>IF(LEN(telefony[[#This Row],[nr]])=7,telefony[[#This Row],[nr]],"")</f>
        <v>4659808</v>
      </c>
      <c r="N1964" t="str">
        <f>IF(LEN(telefony[[#This Row],[nr]])=8,telefony[[#This Row],[nr]],"")</f>
        <v/>
      </c>
    </row>
    <row r="1965" spans="1:14" x14ac:dyDescent="0.3">
      <c r="A1965" s="9" t="s">
        <v>1391</v>
      </c>
      <c r="B1965" s="1">
        <v>42944</v>
      </c>
      <c r="C1965" s="2">
        <v>0.41228009259259257</v>
      </c>
      <c r="D1965" s="2">
        <v>0.41718749999999999</v>
      </c>
      <c r="E1965">
        <f>DAY(telefony[[#This Row],[data]])</f>
        <v>28</v>
      </c>
      <c r="F1965">
        <f>IF(LEN(telefony[[#This Row],[nr]])=8,1,0)</f>
        <v>1</v>
      </c>
      <c r="G1965">
        <f>IF(LEN(telefony[[#This Row],[nr]])=7,1,0)</f>
        <v>0</v>
      </c>
      <c r="H1965" s="9">
        <f>IF(LEN(telefony[[#This Row],[nr]])&gt;=10,1,0)</f>
        <v>0</v>
      </c>
      <c r="M1965" t="str">
        <f>IF(LEN(telefony[[#This Row],[nr]])=7,telefony[[#This Row],[nr]],"")</f>
        <v/>
      </c>
      <c r="N1965" t="str">
        <f>IF(LEN(telefony[[#This Row],[nr]])=8,telefony[[#This Row],[nr]],"")</f>
        <v>60113139</v>
      </c>
    </row>
    <row r="1966" spans="1:14" x14ac:dyDescent="0.3">
      <c r="A1966" s="9" t="s">
        <v>1689</v>
      </c>
      <c r="B1966" s="1">
        <v>42944</v>
      </c>
      <c r="C1966" s="2">
        <v>0.41521990740740738</v>
      </c>
      <c r="D1966" s="2">
        <v>0.41893518518518519</v>
      </c>
      <c r="E1966">
        <f>DAY(telefony[[#This Row],[data]])</f>
        <v>28</v>
      </c>
      <c r="F1966">
        <f>IF(LEN(telefony[[#This Row],[nr]])=8,1,0)</f>
        <v>1</v>
      </c>
      <c r="G1966">
        <f>IF(LEN(telefony[[#This Row],[nr]])=7,1,0)</f>
        <v>0</v>
      </c>
      <c r="H1966" s="9">
        <f>IF(LEN(telefony[[#This Row],[nr]])&gt;=10,1,0)</f>
        <v>0</v>
      </c>
      <c r="M1966" t="str">
        <f>IF(LEN(telefony[[#This Row],[nr]])=7,telefony[[#This Row],[nr]],"")</f>
        <v/>
      </c>
      <c r="N1966" t="str">
        <f>IF(LEN(telefony[[#This Row],[nr]])=8,telefony[[#This Row],[nr]],"")</f>
        <v>55896338</v>
      </c>
    </row>
    <row r="1967" spans="1:14" x14ac:dyDescent="0.3">
      <c r="A1967" s="9" t="s">
        <v>1690</v>
      </c>
      <c r="B1967" s="1">
        <v>42944</v>
      </c>
      <c r="C1967" s="2">
        <v>0.42093750000000002</v>
      </c>
      <c r="D1967" s="2">
        <v>0.42825231481481479</v>
      </c>
      <c r="E1967">
        <f>DAY(telefony[[#This Row],[data]])</f>
        <v>28</v>
      </c>
      <c r="F1967">
        <f>IF(LEN(telefony[[#This Row],[nr]])=8,1,0)</f>
        <v>0</v>
      </c>
      <c r="G1967">
        <f>IF(LEN(telefony[[#This Row],[nr]])=7,1,0)</f>
        <v>1</v>
      </c>
      <c r="H1967" s="9">
        <f>IF(LEN(telefony[[#This Row],[nr]])&gt;=10,1,0)</f>
        <v>0</v>
      </c>
      <c r="M1967" t="str">
        <f>IF(LEN(telefony[[#This Row],[nr]])=7,telefony[[#This Row],[nr]],"")</f>
        <v>9747403</v>
      </c>
      <c r="N1967" t="str">
        <f>IF(LEN(telefony[[#This Row],[nr]])=8,telefony[[#This Row],[nr]],"")</f>
        <v/>
      </c>
    </row>
    <row r="1968" spans="1:14" x14ac:dyDescent="0.3">
      <c r="A1968" s="9" t="s">
        <v>1691</v>
      </c>
      <c r="B1968" s="1">
        <v>42944</v>
      </c>
      <c r="C1968" s="2">
        <v>0.42295138888888889</v>
      </c>
      <c r="D1968" s="2">
        <v>0.42423611111111109</v>
      </c>
      <c r="E1968">
        <f>DAY(telefony[[#This Row],[data]])</f>
        <v>28</v>
      </c>
      <c r="F1968">
        <f>IF(LEN(telefony[[#This Row],[nr]])=8,1,0)</f>
        <v>0</v>
      </c>
      <c r="G1968">
        <f>IF(LEN(telefony[[#This Row],[nr]])=7,1,0)</f>
        <v>1</v>
      </c>
      <c r="H1968" s="9">
        <f>IF(LEN(telefony[[#This Row],[nr]])&gt;=10,1,0)</f>
        <v>0</v>
      </c>
      <c r="M1968" t="str">
        <f>IF(LEN(telefony[[#This Row],[nr]])=7,telefony[[#This Row],[nr]],"")</f>
        <v>5687447</v>
      </c>
      <c r="N1968" t="str">
        <f>IF(LEN(telefony[[#This Row],[nr]])=8,telefony[[#This Row],[nr]],"")</f>
        <v/>
      </c>
    </row>
    <row r="1969" spans="1:14" x14ac:dyDescent="0.3">
      <c r="A1969" s="9" t="s">
        <v>1692</v>
      </c>
      <c r="B1969" s="1">
        <v>42944</v>
      </c>
      <c r="C1969" s="2">
        <v>0.42478009259259258</v>
      </c>
      <c r="D1969" s="2">
        <v>0.43118055555555557</v>
      </c>
      <c r="E1969">
        <f>DAY(telefony[[#This Row],[data]])</f>
        <v>28</v>
      </c>
      <c r="F1969">
        <f>IF(LEN(telefony[[#This Row],[nr]])=8,1,0)</f>
        <v>1</v>
      </c>
      <c r="G1969">
        <f>IF(LEN(telefony[[#This Row],[nr]])=7,1,0)</f>
        <v>0</v>
      </c>
      <c r="H1969" s="9">
        <f>IF(LEN(telefony[[#This Row],[nr]])&gt;=10,1,0)</f>
        <v>0</v>
      </c>
      <c r="M1969" t="str">
        <f>IF(LEN(telefony[[#This Row],[nr]])=7,telefony[[#This Row],[nr]],"")</f>
        <v/>
      </c>
      <c r="N1969" t="str">
        <f>IF(LEN(telefony[[#This Row],[nr]])=8,telefony[[#This Row],[nr]],"")</f>
        <v>78940032</v>
      </c>
    </row>
    <row r="1970" spans="1:14" x14ac:dyDescent="0.3">
      <c r="A1970" s="9" t="s">
        <v>1693</v>
      </c>
      <c r="B1970" s="1">
        <v>42944</v>
      </c>
      <c r="C1970" s="2">
        <v>0.42781249999999998</v>
      </c>
      <c r="D1970" s="2">
        <v>0.43763888888888891</v>
      </c>
      <c r="E1970">
        <f>DAY(telefony[[#This Row],[data]])</f>
        <v>28</v>
      </c>
      <c r="F1970">
        <f>IF(LEN(telefony[[#This Row],[nr]])=8,1,0)</f>
        <v>0</v>
      </c>
      <c r="G1970">
        <f>IF(LEN(telefony[[#This Row],[nr]])=7,1,0)</f>
        <v>0</v>
      </c>
      <c r="H1970" s="9">
        <f>IF(LEN(telefony[[#This Row],[nr]])&gt;=10,1,0)</f>
        <v>1</v>
      </c>
      <c r="M1970" t="str">
        <f>IF(LEN(telefony[[#This Row],[nr]])=7,telefony[[#This Row],[nr]],"")</f>
        <v/>
      </c>
      <c r="N1970" t="str">
        <f>IF(LEN(telefony[[#This Row],[nr]])=8,telefony[[#This Row],[nr]],"")</f>
        <v/>
      </c>
    </row>
    <row r="1971" spans="1:14" x14ac:dyDescent="0.3">
      <c r="A1971" s="9" t="s">
        <v>1694</v>
      </c>
      <c r="B1971" s="1">
        <v>42944</v>
      </c>
      <c r="C1971" s="2">
        <v>0.43131944444444442</v>
      </c>
      <c r="D1971" s="2">
        <v>0.4387152777777778</v>
      </c>
      <c r="E1971">
        <f>DAY(telefony[[#This Row],[data]])</f>
        <v>28</v>
      </c>
      <c r="F1971">
        <f>IF(LEN(telefony[[#This Row],[nr]])=8,1,0)</f>
        <v>0</v>
      </c>
      <c r="G1971">
        <f>IF(LEN(telefony[[#This Row],[nr]])=7,1,0)</f>
        <v>1</v>
      </c>
      <c r="H1971" s="9">
        <f>IF(LEN(telefony[[#This Row],[nr]])&gt;=10,1,0)</f>
        <v>0</v>
      </c>
      <c r="M1971" t="str">
        <f>IF(LEN(telefony[[#This Row],[nr]])=7,telefony[[#This Row],[nr]],"")</f>
        <v>2611045</v>
      </c>
      <c r="N1971" t="str">
        <f>IF(LEN(telefony[[#This Row],[nr]])=8,telefony[[#This Row],[nr]],"")</f>
        <v/>
      </c>
    </row>
    <row r="1972" spans="1:14" x14ac:dyDescent="0.3">
      <c r="A1972" s="9" t="s">
        <v>1695</v>
      </c>
      <c r="B1972" s="1">
        <v>42944</v>
      </c>
      <c r="C1972" s="2">
        <v>0.43351851851851853</v>
      </c>
      <c r="D1972" s="2">
        <v>0.4412152777777778</v>
      </c>
      <c r="E1972">
        <f>DAY(telefony[[#This Row],[data]])</f>
        <v>28</v>
      </c>
      <c r="F1972">
        <f>IF(LEN(telefony[[#This Row],[nr]])=8,1,0)</f>
        <v>0</v>
      </c>
      <c r="G1972">
        <f>IF(LEN(telefony[[#This Row],[nr]])=7,1,0)</f>
        <v>1</v>
      </c>
      <c r="H1972" s="9">
        <f>IF(LEN(telefony[[#This Row],[nr]])&gt;=10,1,0)</f>
        <v>0</v>
      </c>
      <c r="M1972" t="str">
        <f>IF(LEN(telefony[[#This Row],[nr]])=7,telefony[[#This Row],[nr]],"")</f>
        <v>6047761</v>
      </c>
      <c r="N1972" t="str">
        <f>IF(LEN(telefony[[#This Row],[nr]])=8,telefony[[#This Row],[nr]],"")</f>
        <v/>
      </c>
    </row>
    <row r="1973" spans="1:14" x14ac:dyDescent="0.3">
      <c r="A1973" s="9" t="s">
        <v>1558</v>
      </c>
      <c r="B1973" s="1">
        <v>42944</v>
      </c>
      <c r="C1973" s="2">
        <v>0.43552083333333336</v>
      </c>
      <c r="D1973" s="2">
        <v>0.44587962962962963</v>
      </c>
      <c r="E1973">
        <f>DAY(telefony[[#This Row],[data]])</f>
        <v>28</v>
      </c>
      <c r="F1973">
        <f>IF(LEN(telefony[[#This Row],[nr]])=8,1,0)</f>
        <v>0</v>
      </c>
      <c r="G1973">
        <f>IF(LEN(telefony[[#This Row],[nr]])=7,1,0)</f>
        <v>1</v>
      </c>
      <c r="H1973" s="9">
        <f>IF(LEN(telefony[[#This Row],[nr]])&gt;=10,1,0)</f>
        <v>0</v>
      </c>
      <c r="M1973" t="str">
        <f>IF(LEN(telefony[[#This Row],[nr]])=7,telefony[[#This Row],[nr]],"")</f>
        <v>4154521</v>
      </c>
      <c r="N1973" t="str">
        <f>IF(LEN(telefony[[#This Row],[nr]])=8,telefony[[#This Row],[nr]],"")</f>
        <v/>
      </c>
    </row>
    <row r="1974" spans="1:14" x14ac:dyDescent="0.3">
      <c r="A1974" s="9" t="s">
        <v>1696</v>
      </c>
      <c r="B1974" s="1">
        <v>42944</v>
      </c>
      <c r="C1974" s="2">
        <v>0.43975694444444446</v>
      </c>
      <c r="D1974" s="2">
        <v>0.4472800925925926</v>
      </c>
      <c r="E1974">
        <f>DAY(telefony[[#This Row],[data]])</f>
        <v>28</v>
      </c>
      <c r="F1974">
        <f>IF(LEN(telefony[[#This Row],[nr]])=8,1,0)</f>
        <v>0</v>
      </c>
      <c r="G1974">
        <f>IF(LEN(telefony[[#This Row],[nr]])=7,1,0)</f>
        <v>1</v>
      </c>
      <c r="H1974" s="9">
        <f>IF(LEN(telefony[[#This Row],[nr]])&gt;=10,1,0)</f>
        <v>0</v>
      </c>
      <c r="M1974" t="str">
        <f>IF(LEN(telefony[[#This Row],[nr]])=7,telefony[[#This Row],[nr]],"")</f>
        <v>8895257</v>
      </c>
      <c r="N1974" t="str">
        <f>IF(LEN(telefony[[#This Row],[nr]])=8,telefony[[#This Row],[nr]],"")</f>
        <v/>
      </c>
    </row>
    <row r="1975" spans="1:14" x14ac:dyDescent="0.3">
      <c r="A1975" s="9" t="s">
        <v>1697</v>
      </c>
      <c r="B1975" s="1">
        <v>42944</v>
      </c>
      <c r="C1975" s="2">
        <v>0.44490740740740742</v>
      </c>
      <c r="D1975" s="2">
        <v>0.44578703703703704</v>
      </c>
      <c r="E1975">
        <f>DAY(telefony[[#This Row],[data]])</f>
        <v>28</v>
      </c>
      <c r="F1975">
        <f>IF(LEN(telefony[[#This Row],[nr]])=8,1,0)</f>
        <v>0</v>
      </c>
      <c r="G1975">
        <f>IF(LEN(telefony[[#This Row],[nr]])=7,1,0)</f>
        <v>1</v>
      </c>
      <c r="H1975" s="9">
        <f>IF(LEN(telefony[[#This Row],[nr]])&gt;=10,1,0)</f>
        <v>0</v>
      </c>
      <c r="M1975" t="str">
        <f>IF(LEN(telefony[[#This Row],[nr]])=7,telefony[[#This Row],[nr]],"")</f>
        <v>2199311</v>
      </c>
      <c r="N1975" t="str">
        <f>IF(LEN(telefony[[#This Row],[nr]])=8,telefony[[#This Row],[nr]],"")</f>
        <v/>
      </c>
    </row>
    <row r="1976" spans="1:14" x14ac:dyDescent="0.3">
      <c r="A1976" s="9" t="s">
        <v>1698</v>
      </c>
      <c r="B1976" s="1">
        <v>42944</v>
      </c>
      <c r="C1976" s="2">
        <v>0.44605324074074076</v>
      </c>
      <c r="D1976" s="2">
        <v>0.45253472222222224</v>
      </c>
      <c r="E1976">
        <f>DAY(telefony[[#This Row],[data]])</f>
        <v>28</v>
      </c>
      <c r="F1976">
        <f>IF(LEN(telefony[[#This Row],[nr]])=8,1,0)</f>
        <v>1</v>
      </c>
      <c r="G1976">
        <f>IF(LEN(telefony[[#This Row],[nr]])=7,1,0)</f>
        <v>0</v>
      </c>
      <c r="H1976" s="9">
        <f>IF(LEN(telefony[[#This Row],[nr]])&gt;=10,1,0)</f>
        <v>0</v>
      </c>
      <c r="M1976" t="str">
        <f>IF(LEN(telefony[[#This Row],[nr]])=7,telefony[[#This Row],[nr]],"")</f>
        <v/>
      </c>
      <c r="N1976" t="str">
        <f>IF(LEN(telefony[[#This Row],[nr]])=8,telefony[[#This Row],[nr]],"")</f>
        <v>17864361</v>
      </c>
    </row>
    <row r="1977" spans="1:14" x14ac:dyDescent="0.3">
      <c r="A1977" s="9" t="s">
        <v>1699</v>
      </c>
      <c r="B1977" s="1">
        <v>42944</v>
      </c>
      <c r="C1977" s="2">
        <v>0.4506134259259259</v>
      </c>
      <c r="D1977" s="2">
        <v>0.45674768518518516</v>
      </c>
      <c r="E1977">
        <f>DAY(telefony[[#This Row],[data]])</f>
        <v>28</v>
      </c>
      <c r="F1977">
        <f>IF(LEN(telefony[[#This Row],[nr]])=8,1,0)</f>
        <v>0</v>
      </c>
      <c r="G1977">
        <f>IF(LEN(telefony[[#This Row],[nr]])=7,1,0)</f>
        <v>0</v>
      </c>
      <c r="H1977" s="9">
        <f>IF(LEN(telefony[[#This Row],[nr]])&gt;=10,1,0)</f>
        <v>1</v>
      </c>
      <c r="M1977" t="str">
        <f>IF(LEN(telefony[[#This Row],[nr]])=7,telefony[[#This Row],[nr]],"")</f>
        <v/>
      </c>
      <c r="N1977" t="str">
        <f>IF(LEN(telefony[[#This Row],[nr]])=8,telefony[[#This Row],[nr]],"")</f>
        <v/>
      </c>
    </row>
    <row r="1978" spans="1:14" x14ac:dyDescent="0.3">
      <c r="A1978" s="9" t="s">
        <v>1700</v>
      </c>
      <c r="B1978" s="1">
        <v>42944</v>
      </c>
      <c r="C1978" s="2">
        <v>0.45546296296296296</v>
      </c>
      <c r="D1978" s="2">
        <v>0.46259259259259261</v>
      </c>
      <c r="E1978">
        <f>DAY(telefony[[#This Row],[data]])</f>
        <v>28</v>
      </c>
      <c r="F1978">
        <f>IF(LEN(telefony[[#This Row],[nr]])=8,1,0)</f>
        <v>0</v>
      </c>
      <c r="G1978">
        <f>IF(LEN(telefony[[#This Row],[nr]])=7,1,0)</f>
        <v>1</v>
      </c>
      <c r="H1978" s="9">
        <f>IF(LEN(telefony[[#This Row],[nr]])&gt;=10,1,0)</f>
        <v>0</v>
      </c>
      <c r="M1978" t="str">
        <f>IF(LEN(telefony[[#This Row],[nr]])=7,telefony[[#This Row],[nr]],"")</f>
        <v>9547712</v>
      </c>
      <c r="N1978" t="str">
        <f>IF(LEN(telefony[[#This Row],[nr]])=8,telefony[[#This Row],[nr]],"")</f>
        <v/>
      </c>
    </row>
    <row r="1979" spans="1:14" x14ac:dyDescent="0.3">
      <c r="A1979" s="9" t="s">
        <v>1701</v>
      </c>
      <c r="B1979" s="1">
        <v>42944</v>
      </c>
      <c r="C1979" s="2">
        <v>0.45756944444444442</v>
      </c>
      <c r="D1979" s="2">
        <v>0.46141203703703704</v>
      </c>
      <c r="E1979">
        <f>DAY(telefony[[#This Row],[data]])</f>
        <v>28</v>
      </c>
      <c r="F1979">
        <f>IF(LEN(telefony[[#This Row],[nr]])=8,1,0)</f>
        <v>0</v>
      </c>
      <c r="G1979">
        <f>IF(LEN(telefony[[#This Row],[nr]])=7,1,0)</f>
        <v>1</v>
      </c>
      <c r="H1979" s="9">
        <f>IF(LEN(telefony[[#This Row],[nr]])&gt;=10,1,0)</f>
        <v>0</v>
      </c>
      <c r="M1979" t="str">
        <f>IF(LEN(telefony[[#This Row],[nr]])=7,telefony[[#This Row],[nr]],"")</f>
        <v>3925701</v>
      </c>
      <c r="N1979" t="str">
        <f>IF(LEN(telefony[[#This Row],[nr]])=8,telefony[[#This Row],[nr]],"")</f>
        <v/>
      </c>
    </row>
    <row r="1980" spans="1:14" x14ac:dyDescent="0.3">
      <c r="A1980" s="9" t="s">
        <v>781</v>
      </c>
      <c r="B1980" s="1">
        <v>42944</v>
      </c>
      <c r="C1980" s="2">
        <v>0.46269675925925924</v>
      </c>
      <c r="D1980" s="2">
        <v>0.46620370370370373</v>
      </c>
      <c r="E1980">
        <f>DAY(telefony[[#This Row],[data]])</f>
        <v>28</v>
      </c>
      <c r="F1980">
        <f>IF(LEN(telefony[[#This Row],[nr]])=8,1,0)</f>
        <v>1</v>
      </c>
      <c r="G1980">
        <f>IF(LEN(telefony[[#This Row],[nr]])=7,1,0)</f>
        <v>0</v>
      </c>
      <c r="H1980" s="9">
        <f>IF(LEN(telefony[[#This Row],[nr]])&gt;=10,1,0)</f>
        <v>0</v>
      </c>
      <c r="M1980" t="str">
        <f>IF(LEN(telefony[[#This Row],[nr]])=7,telefony[[#This Row],[nr]],"")</f>
        <v/>
      </c>
      <c r="N1980" t="str">
        <f>IF(LEN(telefony[[#This Row],[nr]])=8,telefony[[#This Row],[nr]],"")</f>
        <v>97317489</v>
      </c>
    </row>
    <row r="1981" spans="1:14" x14ac:dyDescent="0.3">
      <c r="A1981" s="9" t="s">
        <v>1702</v>
      </c>
      <c r="B1981" s="1">
        <v>42944</v>
      </c>
      <c r="C1981" s="2">
        <v>0.46400462962962963</v>
      </c>
      <c r="D1981" s="2">
        <v>0.46545138888888887</v>
      </c>
      <c r="E1981">
        <f>DAY(telefony[[#This Row],[data]])</f>
        <v>28</v>
      </c>
      <c r="F1981">
        <f>IF(LEN(telefony[[#This Row],[nr]])=8,1,0)</f>
        <v>1</v>
      </c>
      <c r="G1981">
        <f>IF(LEN(telefony[[#This Row],[nr]])=7,1,0)</f>
        <v>0</v>
      </c>
      <c r="H1981" s="9">
        <f>IF(LEN(telefony[[#This Row],[nr]])&gt;=10,1,0)</f>
        <v>0</v>
      </c>
      <c r="M1981" t="str">
        <f>IF(LEN(telefony[[#This Row],[nr]])=7,telefony[[#This Row],[nr]],"")</f>
        <v/>
      </c>
      <c r="N1981" t="str">
        <f>IF(LEN(telefony[[#This Row],[nr]])=8,telefony[[#This Row],[nr]],"")</f>
        <v>78009874</v>
      </c>
    </row>
    <row r="1982" spans="1:14" x14ac:dyDescent="0.3">
      <c r="A1982" s="9" t="s">
        <v>1703</v>
      </c>
      <c r="B1982" s="1">
        <v>42944</v>
      </c>
      <c r="C1982" s="2">
        <v>0.46763888888888888</v>
      </c>
      <c r="D1982" s="2">
        <v>0.47359953703703705</v>
      </c>
      <c r="E1982">
        <f>DAY(telefony[[#This Row],[data]])</f>
        <v>28</v>
      </c>
      <c r="F1982">
        <f>IF(LEN(telefony[[#This Row],[nr]])=8,1,0)</f>
        <v>0</v>
      </c>
      <c r="G1982">
        <f>IF(LEN(telefony[[#This Row],[nr]])=7,1,0)</f>
        <v>1</v>
      </c>
      <c r="H1982" s="9">
        <f>IF(LEN(telefony[[#This Row],[nr]])&gt;=10,1,0)</f>
        <v>0</v>
      </c>
      <c r="M1982" t="str">
        <f>IF(LEN(telefony[[#This Row],[nr]])=7,telefony[[#This Row],[nr]],"")</f>
        <v>8590206</v>
      </c>
      <c r="N1982" t="str">
        <f>IF(LEN(telefony[[#This Row],[nr]])=8,telefony[[#This Row],[nr]],"")</f>
        <v/>
      </c>
    </row>
    <row r="1983" spans="1:14" x14ac:dyDescent="0.3">
      <c r="A1983" s="9" t="s">
        <v>1704</v>
      </c>
      <c r="B1983" s="1">
        <v>42944</v>
      </c>
      <c r="C1983" s="2">
        <v>0.47111111111111109</v>
      </c>
      <c r="D1983" s="2">
        <v>0.48017361111111112</v>
      </c>
      <c r="E1983">
        <f>DAY(telefony[[#This Row],[data]])</f>
        <v>28</v>
      </c>
      <c r="F1983">
        <f>IF(LEN(telefony[[#This Row],[nr]])=8,1,0)</f>
        <v>0</v>
      </c>
      <c r="G1983">
        <f>IF(LEN(telefony[[#This Row],[nr]])=7,1,0)</f>
        <v>1</v>
      </c>
      <c r="H1983" s="9">
        <f>IF(LEN(telefony[[#This Row],[nr]])&gt;=10,1,0)</f>
        <v>0</v>
      </c>
      <c r="M1983" t="str">
        <f>IF(LEN(telefony[[#This Row],[nr]])=7,telefony[[#This Row],[nr]],"")</f>
        <v>7273239</v>
      </c>
      <c r="N1983" t="str">
        <f>IF(LEN(telefony[[#This Row],[nr]])=8,telefony[[#This Row],[nr]],"")</f>
        <v/>
      </c>
    </row>
    <row r="1984" spans="1:14" x14ac:dyDescent="0.3">
      <c r="A1984" s="9" t="s">
        <v>1705</v>
      </c>
      <c r="B1984" s="1">
        <v>42944</v>
      </c>
      <c r="C1984" s="2">
        <v>0.47454861111111113</v>
      </c>
      <c r="D1984" s="2">
        <v>0.47562500000000002</v>
      </c>
      <c r="E1984">
        <f>DAY(telefony[[#This Row],[data]])</f>
        <v>28</v>
      </c>
      <c r="F1984">
        <f>IF(LEN(telefony[[#This Row],[nr]])=8,1,0)</f>
        <v>0</v>
      </c>
      <c r="G1984">
        <f>IF(LEN(telefony[[#This Row],[nr]])=7,1,0)</f>
        <v>1</v>
      </c>
      <c r="H1984" s="9">
        <f>IF(LEN(telefony[[#This Row],[nr]])&gt;=10,1,0)</f>
        <v>0</v>
      </c>
      <c r="M1984" t="str">
        <f>IF(LEN(telefony[[#This Row],[nr]])=7,telefony[[#This Row],[nr]],"")</f>
        <v>9975967</v>
      </c>
      <c r="N1984" t="str">
        <f>IF(LEN(telefony[[#This Row],[nr]])=8,telefony[[#This Row],[nr]],"")</f>
        <v/>
      </c>
    </row>
    <row r="1985" spans="1:14" x14ac:dyDescent="0.3">
      <c r="A1985" s="9" t="s">
        <v>1706</v>
      </c>
      <c r="B1985" s="1">
        <v>42944</v>
      </c>
      <c r="C1985" s="2">
        <v>0.47733796296296294</v>
      </c>
      <c r="D1985" s="2">
        <v>0.48003472222222221</v>
      </c>
      <c r="E1985">
        <f>DAY(telefony[[#This Row],[data]])</f>
        <v>28</v>
      </c>
      <c r="F1985">
        <f>IF(LEN(telefony[[#This Row],[nr]])=8,1,0)</f>
        <v>0</v>
      </c>
      <c r="G1985">
        <f>IF(LEN(telefony[[#This Row],[nr]])=7,1,0)</f>
        <v>1</v>
      </c>
      <c r="H1985" s="9">
        <f>IF(LEN(telefony[[#This Row],[nr]])&gt;=10,1,0)</f>
        <v>0</v>
      </c>
      <c r="M1985" t="str">
        <f>IF(LEN(telefony[[#This Row],[nr]])=7,telefony[[#This Row],[nr]],"")</f>
        <v>2134315</v>
      </c>
      <c r="N1985" t="str">
        <f>IF(LEN(telefony[[#This Row],[nr]])=8,telefony[[#This Row],[nr]],"")</f>
        <v/>
      </c>
    </row>
    <row r="1986" spans="1:14" x14ac:dyDescent="0.3">
      <c r="A1986" s="9" t="s">
        <v>1707</v>
      </c>
      <c r="B1986" s="1">
        <v>42944</v>
      </c>
      <c r="C1986" s="2">
        <v>0.4783101851851852</v>
      </c>
      <c r="D1986" s="2">
        <v>0.48770833333333335</v>
      </c>
      <c r="E1986">
        <f>DAY(telefony[[#This Row],[data]])</f>
        <v>28</v>
      </c>
      <c r="F1986">
        <f>IF(LEN(telefony[[#This Row],[nr]])=8,1,0)</f>
        <v>0</v>
      </c>
      <c r="G1986">
        <f>IF(LEN(telefony[[#This Row],[nr]])=7,1,0)</f>
        <v>1</v>
      </c>
      <c r="H1986" s="9">
        <f>IF(LEN(telefony[[#This Row],[nr]])&gt;=10,1,0)</f>
        <v>0</v>
      </c>
      <c r="M1986" t="str">
        <f>IF(LEN(telefony[[#This Row],[nr]])=7,telefony[[#This Row],[nr]],"")</f>
        <v>6919928</v>
      </c>
      <c r="N1986" t="str">
        <f>IF(LEN(telefony[[#This Row],[nr]])=8,telefony[[#This Row],[nr]],"")</f>
        <v/>
      </c>
    </row>
    <row r="1987" spans="1:14" x14ac:dyDescent="0.3">
      <c r="A1987" s="9" t="s">
        <v>58</v>
      </c>
      <c r="B1987" s="1">
        <v>42944</v>
      </c>
      <c r="C1987" s="2">
        <v>0.47928240740740741</v>
      </c>
      <c r="D1987" s="2">
        <v>0.481875</v>
      </c>
      <c r="E1987">
        <f>DAY(telefony[[#This Row],[data]])</f>
        <v>28</v>
      </c>
      <c r="F1987">
        <f>IF(LEN(telefony[[#This Row],[nr]])=8,1,0)</f>
        <v>1</v>
      </c>
      <c r="G1987">
        <f>IF(LEN(telefony[[#This Row],[nr]])=7,1,0)</f>
        <v>0</v>
      </c>
      <c r="H1987" s="9">
        <f>IF(LEN(telefony[[#This Row],[nr]])&gt;=10,1,0)</f>
        <v>0</v>
      </c>
      <c r="M1987" t="str">
        <f>IF(LEN(telefony[[#This Row],[nr]])=7,telefony[[#This Row],[nr]],"")</f>
        <v/>
      </c>
      <c r="N1987" t="str">
        <f>IF(LEN(telefony[[#This Row],[nr]])=8,telefony[[#This Row],[nr]],"")</f>
        <v>45081794</v>
      </c>
    </row>
    <row r="1988" spans="1:14" x14ac:dyDescent="0.3">
      <c r="A1988" s="9" t="s">
        <v>903</v>
      </c>
      <c r="B1988" s="1">
        <v>42944</v>
      </c>
      <c r="C1988" s="2">
        <v>0.48042824074074075</v>
      </c>
      <c r="D1988" s="2">
        <v>0.48422453703703705</v>
      </c>
      <c r="E1988">
        <f>DAY(telefony[[#This Row],[data]])</f>
        <v>28</v>
      </c>
      <c r="F1988">
        <f>IF(LEN(telefony[[#This Row],[nr]])=8,1,0)</f>
        <v>0</v>
      </c>
      <c r="G1988">
        <f>IF(LEN(telefony[[#This Row],[nr]])=7,1,0)</f>
        <v>1</v>
      </c>
      <c r="H1988" s="9">
        <f>IF(LEN(telefony[[#This Row],[nr]])&gt;=10,1,0)</f>
        <v>0</v>
      </c>
      <c r="M1988" t="str">
        <f>IF(LEN(telefony[[#This Row],[nr]])=7,telefony[[#This Row],[nr]],"")</f>
        <v>1661633</v>
      </c>
      <c r="N1988" t="str">
        <f>IF(LEN(telefony[[#This Row],[nr]])=8,telefony[[#This Row],[nr]],"")</f>
        <v/>
      </c>
    </row>
    <row r="1989" spans="1:14" x14ac:dyDescent="0.3">
      <c r="A1989" s="9" t="s">
        <v>1708</v>
      </c>
      <c r="B1989" s="1">
        <v>42944</v>
      </c>
      <c r="C1989" s="2">
        <v>0.4815740740740741</v>
      </c>
      <c r="D1989" s="2">
        <v>0.48802083333333335</v>
      </c>
      <c r="E1989">
        <f>DAY(telefony[[#This Row],[data]])</f>
        <v>28</v>
      </c>
      <c r="F1989">
        <f>IF(LEN(telefony[[#This Row],[nr]])=8,1,0)</f>
        <v>0</v>
      </c>
      <c r="G1989">
        <f>IF(LEN(telefony[[#This Row],[nr]])=7,1,0)</f>
        <v>1</v>
      </c>
      <c r="H1989" s="9">
        <f>IF(LEN(telefony[[#This Row],[nr]])&gt;=10,1,0)</f>
        <v>0</v>
      </c>
      <c r="M1989" t="str">
        <f>IF(LEN(telefony[[#This Row],[nr]])=7,telefony[[#This Row],[nr]],"")</f>
        <v>1639829</v>
      </c>
      <c r="N1989" t="str">
        <f>IF(LEN(telefony[[#This Row],[nr]])=8,telefony[[#This Row],[nr]],"")</f>
        <v/>
      </c>
    </row>
    <row r="1990" spans="1:14" x14ac:dyDescent="0.3">
      <c r="A1990" s="9" t="s">
        <v>1709</v>
      </c>
      <c r="B1990" s="1">
        <v>42944</v>
      </c>
      <c r="C1990" s="2">
        <v>0.4836111111111111</v>
      </c>
      <c r="D1990" s="2">
        <v>0.48996527777777776</v>
      </c>
      <c r="E1990">
        <f>DAY(telefony[[#This Row],[data]])</f>
        <v>28</v>
      </c>
      <c r="F1990">
        <f>IF(LEN(telefony[[#This Row],[nr]])=8,1,0)</f>
        <v>0</v>
      </c>
      <c r="G1990">
        <f>IF(LEN(telefony[[#This Row],[nr]])=7,1,0)</f>
        <v>1</v>
      </c>
      <c r="H1990" s="9">
        <f>IF(LEN(telefony[[#This Row],[nr]])&gt;=10,1,0)</f>
        <v>0</v>
      </c>
      <c r="M1990" t="str">
        <f>IF(LEN(telefony[[#This Row],[nr]])=7,telefony[[#This Row],[nr]],"")</f>
        <v>8585321</v>
      </c>
      <c r="N1990" t="str">
        <f>IF(LEN(telefony[[#This Row],[nr]])=8,telefony[[#This Row],[nr]],"")</f>
        <v/>
      </c>
    </row>
    <row r="1991" spans="1:14" x14ac:dyDescent="0.3">
      <c r="A1991" s="9" t="s">
        <v>1710</v>
      </c>
      <c r="B1991" s="1">
        <v>42944</v>
      </c>
      <c r="C1991" s="2">
        <v>0.48609953703703701</v>
      </c>
      <c r="D1991" s="2">
        <v>0.48850694444444442</v>
      </c>
      <c r="E1991">
        <f>DAY(telefony[[#This Row],[data]])</f>
        <v>28</v>
      </c>
      <c r="F1991">
        <f>IF(LEN(telefony[[#This Row],[nr]])=8,1,0)</f>
        <v>0</v>
      </c>
      <c r="G1991">
        <f>IF(LEN(telefony[[#This Row],[nr]])=7,1,0)</f>
        <v>0</v>
      </c>
      <c r="H1991" s="9">
        <f>IF(LEN(telefony[[#This Row],[nr]])&gt;=10,1,0)</f>
        <v>1</v>
      </c>
      <c r="M1991" t="str">
        <f>IF(LEN(telefony[[#This Row],[nr]])=7,telefony[[#This Row],[nr]],"")</f>
        <v/>
      </c>
      <c r="N1991" t="str">
        <f>IF(LEN(telefony[[#This Row],[nr]])=8,telefony[[#This Row],[nr]],"")</f>
        <v/>
      </c>
    </row>
    <row r="1992" spans="1:14" x14ac:dyDescent="0.3">
      <c r="A1992" s="9" t="s">
        <v>1711</v>
      </c>
      <c r="B1992" s="1">
        <v>42944</v>
      </c>
      <c r="C1992" s="2">
        <v>0.49048611111111112</v>
      </c>
      <c r="D1992" s="2">
        <v>0.49685185185185188</v>
      </c>
      <c r="E1992">
        <f>DAY(telefony[[#This Row],[data]])</f>
        <v>28</v>
      </c>
      <c r="F1992">
        <f>IF(LEN(telefony[[#This Row],[nr]])=8,1,0)</f>
        <v>0</v>
      </c>
      <c r="G1992">
        <f>IF(LEN(telefony[[#This Row],[nr]])=7,1,0)</f>
        <v>1</v>
      </c>
      <c r="H1992" s="9">
        <f>IF(LEN(telefony[[#This Row],[nr]])&gt;=10,1,0)</f>
        <v>0</v>
      </c>
      <c r="M1992" t="str">
        <f>IF(LEN(telefony[[#This Row],[nr]])=7,telefony[[#This Row],[nr]],"")</f>
        <v>5136126</v>
      </c>
      <c r="N1992" t="str">
        <f>IF(LEN(telefony[[#This Row],[nr]])=8,telefony[[#This Row],[nr]],"")</f>
        <v/>
      </c>
    </row>
    <row r="1993" spans="1:14" x14ac:dyDescent="0.3">
      <c r="A1993" s="9" t="s">
        <v>1712</v>
      </c>
      <c r="B1993" s="1">
        <v>42944</v>
      </c>
      <c r="C1993" s="2">
        <v>0.49305555555555558</v>
      </c>
      <c r="D1993" s="2">
        <v>0.50435185185185183</v>
      </c>
      <c r="E1993">
        <f>DAY(telefony[[#This Row],[data]])</f>
        <v>28</v>
      </c>
      <c r="F1993">
        <f>IF(LEN(telefony[[#This Row],[nr]])=8,1,0)</f>
        <v>0</v>
      </c>
      <c r="G1993">
        <f>IF(LEN(telefony[[#This Row],[nr]])=7,1,0)</f>
        <v>1</v>
      </c>
      <c r="H1993" s="9">
        <f>IF(LEN(telefony[[#This Row],[nr]])&gt;=10,1,0)</f>
        <v>0</v>
      </c>
      <c r="M1993" t="str">
        <f>IF(LEN(telefony[[#This Row],[nr]])=7,telefony[[#This Row],[nr]],"")</f>
        <v>9747700</v>
      </c>
      <c r="N1993" t="str">
        <f>IF(LEN(telefony[[#This Row],[nr]])=8,telefony[[#This Row],[nr]],"")</f>
        <v/>
      </c>
    </row>
    <row r="1994" spans="1:14" x14ac:dyDescent="0.3">
      <c r="A1994" s="9" t="s">
        <v>1713</v>
      </c>
      <c r="B1994" s="1">
        <v>42944</v>
      </c>
      <c r="C1994" s="2">
        <v>0.49401620370370369</v>
      </c>
      <c r="D1994" s="2">
        <v>0.49682870370370369</v>
      </c>
      <c r="E1994">
        <f>DAY(telefony[[#This Row],[data]])</f>
        <v>28</v>
      </c>
      <c r="F1994">
        <f>IF(LEN(telefony[[#This Row],[nr]])=8,1,0)</f>
        <v>0</v>
      </c>
      <c r="G1994">
        <f>IF(LEN(telefony[[#This Row],[nr]])=7,1,0)</f>
        <v>1</v>
      </c>
      <c r="H1994" s="9">
        <f>IF(LEN(telefony[[#This Row],[nr]])&gt;=10,1,0)</f>
        <v>0</v>
      </c>
      <c r="M1994" t="str">
        <f>IF(LEN(telefony[[#This Row],[nr]])=7,telefony[[#This Row],[nr]],"")</f>
        <v>8387594</v>
      </c>
      <c r="N1994" t="str">
        <f>IF(LEN(telefony[[#This Row],[nr]])=8,telefony[[#This Row],[nr]],"")</f>
        <v/>
      </c>
    </row>
    <row r="1995" spans="1:14" x14ac:dyDescent="0.3">
      <c r="A1995" s="9" t="s">
        <v>1714</v>
      </c>
      <c r="B1995" s="1">
        <v>42944</v>
      </c>
      <c r="C1995" s="2">
        <v>0.49554398148148149</v>
      </c>
      <c r="D1995" s="2">
        <v>0.49667824074074074</v>
      </c>
      <c r="E1995">
        <f>DAY(telefony[[#This Row],[data]])</f>
        <v>28</v>
      </c>
      <c r="F1995">
        <f>IF(LEN(telefony[[#This Row],[nr]])=8,1,0)</f>
        <v>1</v>
      </c>
      <c r="G1995">
        <f>IF(LEN(telefony[[#This Row],[nr]])=7,1,0)</f>
        <v>0</v>
      </c>
      <c r="H1995" s="9">
        <f>IF(LEN(telefony[[#This Row],[nr]])&gt;=10,1,0)</f>
        <v>0</v>
      </c>
      <c r="M1995" t="str">
        <f>IF(LEN(telefony[[#This Row],[nr]])=7,telefony[[#This Row],[nr]],"")</f>
        <v/>
      </c>
      <c r="N1995" t="str">
        <f>IF(LEN(telefony[[#This Row],[nr]])=8,telefony[[#This Row],[nr]],"")</f>
        <v>65166542</v>
      </c>
    </row>
    <row r="1996" spans="1:14" x14ac:dyDescent="0.3">
      <c r="A1996" s="9" t="s">
        <v>1715</v>
      </c>
      <c r="B1996" s="1">
        <v>42944</v>
      </c>
      <c r="C1996" s="2">
        <v>0.49858796296296298</v>
      </c>
      <c r="D1996" s="2">
        <v>0.50891203703703702</v>
      </c>
      <c r="E1996">
        <f>DAY(telefony[[#This Row],[data]])</f>
        <v>28</v>
      </c>
      <c r="F1996">
        <f>IF(LEN(telefony[[#This Row],[nr]])=8,1,0)</f>
        <v>1</v>
      </c>
      <c r="G1996">
        <f>IF(LEN(telefony[[#This Row],[nr]])=7,1,0)</f>
        <v>0</v>
      </c>
      <c r="H1996" s="9">
        <f>IF(LEN(telefony[[#This Row],[nr]])&gt;=10,1,0)</f>
        <v>0</v>
      </c>
      <c r="M1996" t="str">
        <f>IF(LEN(telefony[[#This Row],[nr]])=7,telefony[[#This Row],[nr]],"")</f>
        <v/>
      </c>
      <c r="N1996" t="str">
        <f>IF(LEN(telefony[[#This Row],[nr]])=8,telefony[[#This Row],[nr]],"")</f>
        <v>77607017</v>
      </c>
    </row>
    <row r="1997" spans="1:14" x14ac:dyDescent="0.3">
      <c r="A1997" s="9" t="s">
        <v>1716</v>
      </c>
      <c r="B1997" s="1">
        <v>42944</v>
      </c>
      <c r="C1997" s="2">
        <v>0.50208333333333333</v>
      </c>
      <c r="D1997" s="2">
        <v>0.5110069444444445</v>
      </c>
      <c r="E1997">
        <f>DAY(telefony[[#This Row],[data]])</f>
        <v>28</v>
      </c>
      <c r="F1997">
        <f>IF(LEN(telefony[[#This Row],[nr]])=8,1,0)</f>
        <v>0</v>
      </c>
      <c r="G1997">
        <f>IF(LEN(telefony[[#This Row],[nr]])=7,1,0)</f>
        <v>0</v>
      </c>
      <c r="H1997" s="9">
        <f>IF(LEN(telefony[[#This Row],[nr]])&gt;=10,1,0)</f>
        <v>1</v>
      </c>
      <c r="M1997" t="str">
        <f>IF(LEN(telefony[[#This Row],[nr]])=7,telefony[[#This Row],[nr]],"")</f>
        <v/>
      </c>
      <c r="N1997" t="str">
        <f>IF(LEN(telefony[[#This Row],[nr]])=8,telefony[[#This Row],[nr]],"")</f>
        <v/>
      </c>
    </row>
    <row r="1998" spans="1:14" x14ac:dyDescent="0.3">
      <c r="A1998" s="9" t="s">
        <v>1717</v>
      </c>
      <c r="B1998" s="1">
        <v>42944</v>
      </c>
      <c r="C1998" s="2">
        <v>0.50390046296296298</v>
      </c>
      <c r="D1998" s="2">
        <v>0.50619212962962967</v>
      </c>
      <c r="E1998">
        <f>DAY(telefony[[#This Row],[data]])</f>
        <v>28</v>
      </c>
      <c r="F1998">
        <f>IF(LEN(telefony[[#This Row],[nr]])=8,1,0)</f>
        <v>0</v>
      </c>
      <c r="G1998">
        <f>IF(LEN(telefony[[#This Row],[nr]])=7,1,0)</f>
        <v>1</v>
      </c>
      <c r="H1998" s="9">
        <f>IF(LEN(telefony[[#This Row],[nr]])&gt;=10,1,0)</f>
        <v>0</v>
      </c>
      <c r="M1998" t="str">
        <f>IF(LEN(telefony[[#This Row],[nr]])=7,telefony[[#This Row],[nr]],"")</f>
        <v>7503173</v>
      </c>
      <c r="N1998" t="str">
        <f>IF(LEN(telefony[[#This Row],[nr]])=8,telefony[[#This Row],[nr]],"")</f>
        <v/>
      </c>
    </row>
    <row r="1999" spans="1:14" x14ac:dyDescent="0.3">
      <c r="A1999" s="9" t="s">
        <v>1718</v>
      </c>
      <c r="B1999" s="1">
        <v>42944</v>
      </c>
      <c r="C1999" s="2">
        <v>0.50825231481481481</v>
      </c>
      <c r="D1999" s="2">
        <v>0.5168518518518519</v>
      </c>
      <c r="E1999">
        <f>DAY(telefony[[#This Row],[data]])</f>
        <v>28</v>
      </c>
      <c r="F1999">
        <f>IF(LEN(telefony[[#This Row],[nr]])=8,1,0)</f>
        <v>0</v>
      </c>
      <c r="G1999">
        <f>IF(LEN(telefony[[#This Row],[nr]])=7,1,0)</f>
        <v>1</v>
      </c>
      <c r="H1999" s="9">
        <f>IF(LEN(telefony[[#This Row],[nr]])&gt;=10,1,0)</f>
        <v>0</v>
      </c>
      <c r="M1999" t="str">
        <f>IF(LEN(telefony[[#This Row],[nr]])=7,telefony[[#This Row],[nr]],"")</f>
        <v>9039872</v>
      </c>
      <c r="N1999" t="str">
        <f>IF(LEN(telefony[[#This Row],[nr]])=8,telefony[[#This Row],[nr]],"")</f>
        <v/>
      </c>
    </row>
    <row r="2000" spans="1:14" x14ac:dyDescent="0.3">
      <c r="A2000" s="9" t="s">
        <v>1719</v>
      </c>
      <c r="B2000" s="1">
        <v>42944</v>
      </c>
      <c r="C2000" s="2">
        <v>0.50982638888888887</v>
      </c>
      <c r="D2000" s="2">
        <v>0.51537037037037037</v>
      </c>
      <c r="E2000">
        <f>DAY(telefony[[#This Row],[data]])</f>
        <v>28</v>
      </c>
      <c r="F2000">
        <f>IF(LEN(telefony[[#This Row],[nr]])=8,1,0)</f>
        <v>1</v>
      </c>
      <c r="G2000">
        <f>IF(LEN(telefony[[#This Row],[nr]])=7,1,0)</f>
        <v>0</v>
      </c>
      <c r="H2000" s="9">
        <f>IF(LEN(telefony[[#This Row],[nr]])&gt;=10,1,0)</f>
        <v>0</v>
      </c>
      <c r="M2000" t="str">
        <f>IF(LEN(telefony[[#This Row],[nr]])=7,telefony[[#This Row],[nr]],"")</f>
        <v/>
      </c>
      <c r="N2000" t="str">
        <f>IF(LEN(telefony[[#This Row],[nr]])=8,telefony[[#This Row],[nr]],"")</f>
        <v>45940361</v>
      </c>
    </row>
    <row r="2001" spans="1:14" x14ac:dyDescent="0.3">
      <c r="A2001" s="9" t="s">
        <v>1720</v>
      </c>
      <c r="B2001" s="1">
        <v>42944</v>
      </c>
      <c r="C2001" s="2">
        <v>0.5138773148148148</v>
      </c>
      <c r="D2001" s="2">
        <v>0.52096064814814813</v>
      </c>
      <c r="E2001">
        <f>DAY(telefony[[#This Row],[data]])</f>
        <v>28</v>
      </c>
      <c r="F2001">
        <f>IF(LEN(telefony[[#This Row],[nr]])=8,1,0)</f>
        <v>0</v>
      </c>
      <c r="G2001">
        <f>IF(LEN(telefony[[#This Row],[nr]])=7,1,0)</f>
        <v>1</v>
      </c>
      <c r="H2001" s="9">
        <f>IF(LEN(telefony[[#This Row],[nr]])&gt;=10,1,0)</f>
        <v>0</v>
      </c>
      <c r="M2001" t="str">
        <f>IF(LEN(telefony[[#This Row],[nr]])=7,telefony[[#This Row],[nr]],"")</f>
        <v>6242177</v>
      </c>
      <c r="N2001" t="str">
        <f>IF(LEN(telefony[[#This Row],[nr]])=8,telefony[[#This Row],[nr]],"")</f>
        <v/>
      </c>
    </row>
    <row r="2002" spans="1:14" x14ac:dyDescent="0.3">
      <c r="A2002" s="9" t="s">
        <v>1721</v>
      </c>
      <c r="B2002" s="1">
        <v>42944</v>
      </c>
      <c r="C2002" s="2">
        <v>0.5149421296296296</v>
      </c>
      <c r="D2002" s="2">
        <v>0.5248032407407407</v>
      </c>
      <c r="E2002">
        <f>DAY(telefony[[#This Row],[data]])</f>
        <v>28</v>
      </c>
      <c r="F2002">
        <f>IF(LEN(telefony[[#This Row],[nr]])=8,1,0)</f>
        <v>1</v>
      </c>
      <c r="G2002">
        <f>IF(LEN(telefony[[#This Row],[nr]])=7,1,0)</f>
        <v>0</v>
      </c>
      <c r="H2002" s="9">
        <f>IF(LEN(telefony[[#This Row],[nr]])&gt;=10,1,0)</f>
        <v>0</v>
      </c>
      <c r="M2002" t="str">
        <f>IF(LEN(telefony[[#This Row],[nr]])=7,telefony[[#This Row],[nr]],"")</f>
        <v/>
      </c>
      <c r="N2002" t="str">
        <f>IF(LEN(telefony[[#This Row],[nr]])=8,telefony[[#This Row],[nr]],"")</f>
        <v>60454232</v>
      </c>
    </row>
    <row r="2003" spans="1:14" x14ac:dyDescent="0.3">
      <c r="A2003" s="9" t="s">
        <v>1722</v>
      </c>
      <c r="B2003" s="1">
        <v>42944</v>
      </c>
      <c r="C2003" s="2">
        <v>0.51730324074074074</v>
      </c>
      <c r="D2003" s="2">
        <v>0.51848379629629626</v>
      </c>
      <c r="E2003">
        <f>DAY(telefony[[#This Row],[data]])</f>
        <v>28</v>
      </c>
      <c r="F2003">
        <f>IF(LEN(telefony[[#This Row],[nr]])=8,1,0)</f>
        <v>0</v>
      </c>
      <c r="G2003">
        <f>IF(LEN(telefony[[#This Row],[nr]])=7,1,0)</f>
        <v>1</v>
      </c>
      <c r="H2003" s="9">
        <f>IF(LEN(telefony[[#This Row],[nr]])&gt;=10,1,0)</f>
        <v>0</v>
      </c>
      <c r="M2003" t="str">
        <f>IF(LEN(telefony[[#This Row],[nr]])=7,telefony[[#This Row],[nr]],"")</f>
        <v>4060894</v>
      </c>
      <c r="N2003" t="str">
        <f>IF(LEN(telefony[[#This Row],[nr]])=8,telefony[[#This Row],[nr]],"")</f>
        <v/>
      </c>
    </row>
    <row r="2004" spans="1:14" x14ac:dyDescent="0.3">
      <c r="A2004" s="9" t="s">
        <v>1723</v>
      </c>
      <c r="B2004" s="1">
        <v>42944</v>
      </c>
      <c r="C2004" s="2">
        <v>0.51908564814814817</v>
      </c>
      <c r="D2004" s="2">
        <v>0.51929398148148154</v>
      </c>
      <c r="E2004">
        <f>DAY(telefony[[#This Row],[data]])</f>
        <v>28</v>
      </c>
      <c r="F2004">
        <f>IF(LEN(telefony[[#This Row],[nr]])=8,1,0)</f>
        <v>0</v>
      </c>
      <c r="G2004">
        <f>IF(LEN(telefony[[#This Row],[nr]])=7,1,0)</f>
        <v>1</v>
      </c>
      <c r="H2004" s="9">
        <f>IF(LEN(telefony[[#This Row],[nr]])&gt;=10,1,0)</f>
        <v>0</v>
      </c>
      <c r="M2004" t="str">
        <f>IF(LEN(telefony[[#This Row],[nr]])=7,telefony[[#This Row],[nr]],"")</f>
        <v>8223406</v>
      </c>
      <c r="N2004" t="str">
        <f>IF(LEN(telefony[[#This Row],[nr]])=8,telefony[[#This Row],[nr]],"")</f>
        <v/>
      </c>
    </row>
    <row r="2005" spans="1:14" x14ac:dyDescent="0.3">
      <c r="A2005" s="9" t="s">
        <v>399</v>
      </c>
      <c r="B2005" s="1">
        <v>42944</v>
      </c>
      <c r="C2005" s="2">
        <v>0.52467592592592593</v>
      </c>
      <c r="D2005" s="2">
        <v>0.53178240740740745</v>
      </c>
      <c r="E2005">
        <f>DAY(telefony[[#This Row],[data]])</f>
        <v>28</v>
      </c>
      <c r="F2005">
        <f>IF(LEN(telefony[[#This Row],[nr]])=8,1,0)</f>
        <v>1</v>
      </c>
      <c r="G2005">
        <f>IF(LEN(telefony[[#This Row],[nr]])=7,1,0)</f>
        <v>0</v>
      </c>
      <c r="H2005" s="9">
        <f>IF(LEN(telefony[[#This Row],[nr]])&gt;=10,1,0)</f>
        <v>0</v>
      </c>
      <c r="M2005" t="str">
        <f>IF(LEN(telefony[[#This Row],[nr]])=7,telefony[[#This Row],[nr]],"")</f>
        <v/>
      </c>
      <c r="N2005" t="str">
        <f>IF(LEN(telefony[[#This Row],[nr]])=8,telefony[[#This Row],[nr]],"")</f>
        <v>43109897</v>
      </c>
    </row>
    <row r="2006" spans="1:14" x14ac:dyDescent="0.3">
      <c r="A2006" s="9" t="s">
        <v>1724</v>
      </c>
      <c r="B2006" s="1">
        <v>42944</v>
      </c>
      <c r="C2006" s="2">
        <v>0.52603009259259259</v>
      </c>
      <c r="D2006" s="2">
        <v>0.53304398148148147</v>
      </c>
      <c r="E2006">
        <f>DAY(telefony[[#This Row],[data]])</f>
        <v>28</v>
      </c>
      <c r="F2006">
        <f>IF(LEN(telefony[[#This Row],[nr]])=8,1,0)</f>
        <v>1</v>
      </c>
      <c r="G2006">
        <f>IF(LEN(telefony[[#This Row],[nr]])=7,1,0)</f>
        <v>0</v>
      </c>
      <c r="H2006" s="9">
        <f>IF(LEN(telefony[[#This Row],[nr]])&gt;=10,1,0)</f>
        <v>0</v>
      </c>
      <c r="M2006" t="str">
        <f>IF(LEN(telefony[[#This Row],[nr]])=7,telefony[[#This Row],[nr]],"")</f>
        <v/>
      </c>
      <c r="N2006" t="str">
        <f>IF(LEN(telefony[[#This Row],[nr]])=8,telefony[[#This Row],[nr]],"")</f>
        <v>95805020</v>
      </c>
    </row>
    <row r="2007" spans="1:14" x14ac:dyDescent="0.3">
      <c r="A2007" s="9" t="s">
        <v>1725</v>
      </c>
      <c r="B2007" s="1">
        <v>42944</v>
      </c>
      <c r="C2007" s="2">
        <v>0.52813657407407411</v>
      </c>
      <c r="D2007" s="2">
        <v>0.53039351851851857</v>
      </c>
      <c r="E2007">
        <f>DAY(telefony[[#This Row],[data]])</f>
        <v>28</v>
      </c>
      <c r="F2007">
        <f>IF(LEN(telefony[[#This Row],[nr]])=8,1,0)</f>
        <v>0</v>
      </c>
      <c r="G2007">
        <f>IF(LEN(telefony[[#This Row],[nr]])=7,1,0)</f>
        <v>1</v>
      </c>
      <c r="H2007" s="9">
        <f>IF(LEN(telefony[[#This Row],[nr]])&gt;=10,1,0)</f>
        <v>0</v>
      </c>
      <c r="M2007" t="str">
        <f>IF(LEN(telefony[[#This Row],[nr]])=7,telefony[[#This Row],[nr]],"")</f>
        <v>2849439</v>
      </c>
      <c r="N2007" t="str">
        <f>IF(LEN(telefony[[#This Row],[nr]])=8,telefony[[#This Row],[nr]],"")</f>
        <v/>
      </c>
    </row>
    <row r="2008" spans="1:14" x14ac:dyDescent="0.3">
      <c r="A2008" s="9" t="s">
        <v>1726</v>
      </c>
      <c r="B2008" s="1">
        <v>42944</v>
      </c>
      <c r="C2008" s="2">
        <v>0.53310185185185188</v>
      </c>
      <c r="D2008" s="2">
        <v>0.53871527777777772</v>
      </c>
      <c r="E2008">
        <f>DAY(telefony[[#This Row],[data]])</f>
        <v>28</v>
      </c>
      <c r="F2008">
        <f>IF(LEN(telefony[[#This Row],[nr]])=8,1,0)</f>
        <v>0</v>
      </c>
      <c r="G2008">
        <f>IF(LEN(telefony[[#This Row],[nr]])=7,1,0)</f>
        <v>1</v>
      </c>
      <c r="H2008" s="9">
        <f>IF(LEN(telefony[[#This Row],[nr]])&gt;=10,1,0)</f>
        <v>0</v>
      </c>
      <c r="M2008" t="str">
        <f>IF(LEN(telefony[[#This Row],[nr]])=7,telefony[[#This Row],[nr]],"")</f>
        <v>9589060</v>
      </c>
      <c r="N2008" t="str">
        <f>IF(LEN(telefony[[#This Row],[nr]])=8,telefony[[#This Row],[nr]],"")</f>
        <v/>
      </c>
    </row>
    <row r="2009" spans="1:14" x14ac:dyDescent="0.3">
      <c r="A2009" s="9" t="s">
        <v>1727</v>
      </c>
      <c r="B2009" s="1">
        <v>42944</v>
      </c>
      <c r="C2009" s="2">
        <v>0.53541666666666665</v>
      </c>
      <c r="D2009" s="2">
        <v>0.53666666666666663</v>
      </c>
      <c r="E2009">
        <f>DAY(telefony[[#This Row],[data]])</f>
        <v>28</v>
      </c>
      <c r="F2009">
        <f>IF(LEN(telefony[[#This Row],[nr]])=8,1,0)</f>
        <v>0</v>
      </c>
      <c r="G2009">
        <f>IF(LEN(telefony[[#This Row],[nr]])=7,1,0)</f>
        <v>1</v>
      </c>
      <c r="H2009" s="9">
        <f>IF(LEN(telefony[[#This Row],[nr]])&gt;=10,1,0)</f>
        <v>0</v>
      </c>
      <c r="M2009" t="str">
        <f>IF(LEN(telefony[[#This Row],[nr]])=7,telefony[[#This Row],[nr]],"")</f>
        <v>2603125</v>
      </c>
      <c r="N2009" t="str">
        <f>IF(LEN(telefony[[#This Row],[nr]])=8,telefony[[#This Row],[nr]],"")</f>
        <v/>
      </c>
    </row>
    <row r="2010" spans="1:14" x14ac:dyDescent="0.3">
      <c r="A2010" s="9" t="s">
        <v>1728</v>
      </c>
      <c r="B2010" s="1">
        <v>42944</v>
      </c>
      <c r="C2010" s="2">
        <v>0.53773148148148153</v>
      </c>
      <c r="D2010" s="2">
        <v>0.54628472222222224</v>
      </c>
      <c r="E2010">
        <f>DAY(telefony[[#This Row],[data]])</f>
        <v>28</v>
      </c>
      <c r="F2010">
        <f>IF(LEN(telefony[[#This Row],[nr]])=8,1,0)</f>
        <v>0</v>
      </c>
      <c r="G2010">
        <f>IF(LEN(telefony[[#This Row],[nr]])=7,1,0)</f>
        <v>1</v>
      </c>
      <c r="H2010" s="9">
        <f>IF(LEN(telefony[[#This Row],[nr]])&gt;=10,1,0)</f>
        <v>0</v>
      </c>
      <c r="M2010" t="str">
        <f>IF(LEN(telefony[[#This Row],[nr]])=7,telefony[[#This Row],[nr]],"")</f>
        <v>8770898</v>
      </c>
      <c r="N2010" t="str">
        <f>IF(LEN(telefony[[#This Row],[nr]])=8,telefony[[#This Row],[nr]],"")</f>
        <v/>
      </c>
    </row>
    <row r="2011" spans="1:14" x14ac:dyDescent="0.3">
      <c r="A2011" s="9" t="s">
        <v>1729</v>
      </c>
      <c r="B2011" s="1">
        <v>42944</v>
      </c>
      <c r="C2011" s="2">
        <v>0.54221064814814812</v>
      </c>
      <c r="D2011" s="2">
        <v>0.54947916666666663</v>
      </c>
      <c r="E2011">
        <f>DAY(telefony[[#This Row],[data]])</f>
        <v>28</v>
      </c>
      <c r="F2011">
        <f>IF(LEN(telefony[[#This Row],[nr]])=8,1,0)</f>
        <v>0</v>
      </c>
      <c r="G2011">
        <f>IF(LEN(telefony[[#This Row],[nr]])=7,1,0)</f>
        <v>1</v>
      </c>
      <c r="H2011" s="9">
        <f>IF(LEN(telefony[[#This Row],[nr]])&gt;=10,1,0)</f>
        <v>0</v>
      </c>
      <c r="M2011" t="str">
        <f>IF(LEN(telefony[[#This Row],[nr]])=7,telefony[[#This Row],[nr]],"")</f>
        <v>3224960</v>
      </c>
      <c r="N2011" t="str">
        <f>IF(LEN(telefony[[#This Row],[nr]])=8,telefony[[#This Row],[nr]],"")</f>
        <v/>
      </c>
    </row>
    <row r="2012" spans="1:14" x14ac:dyDescent="0.3">
      <c r="A2012" s="9" t="s">
        <v>1730</v>
      </c>
      <c r="B2012" s="1">
        <v>42944</v>
      </c>
      <c r="C2012" s="2">
        <v>0.54599537037037038</v>
      </c>
      <c r="D2012" s="2">
        <v>0.54759259259259263</v>
      </c>
      <c r="E2012">
        <f>DAY(telefony[[#This Row],[data]])</f>
        <v>28</v>
      </c>
      <c r="F2012">
        <f>IF(LEN(telefony[[#This Row],[nr]])=8,1,0)</f>
        <v>0</v>
      </c>
      <c r="G2012">
        <f>IF(LEN(telefony[[#This Row],[nr]])=7,1,0)</f>
        <v>1</v>
      </c>
      <c r="H2012" s="9">
        <f>IF(LEN(telefony[[#This Row],[nr]])&gt;=10,1,0)</f>
        <v>0</v>
      </c>
      <c r="M2012" t="str">
        <f>IF(LEN(telefony[[#This Row],[nr]])=7,telefony[[#This Row],[nr]],"")</f>
        <v>4150421</v>
      </c>
      <c r="N2012" t="str">
        <f>IF(LEN(telefony[[#This Row],[nr]])=8,telefony[[#This Row],[nr]],"")</f>
        <v/>
      </c>
    </row>
    <row r="2013" spans="1:14" x14ac:dyDescent="0.3">
      <c r="A2013" s="9" t="s">
        <v>1731</v>
      </c>
      <c r="B2013" s="1">
        <v>42944</v>
      </c>
      <c r="C2013" s="2">
        <v>0.54905092592592597</v>
      </c>
      <c r="D2013" s="2">
        <v>0.55343750000000003</v>
      </c>
      <c r="E2013">
        <f>DAY(telefony[[#This Row],[data]])</f>
        <v>28</v>
      </c>
      <c r="F2013">
        <f>IF(LEN(telefony[[#This Row],[nr]])=8,1,0)</f>
        <v>1</v>
      </c>
      <c r="G2013">
        <f>IF(LEN(telefony[[#This Row],[nr]])=7,1,0)</f>
        <v>0</v>
      </c>
      <c r="H2013" s="9">
        <f>IF(LEN(telefony[[#This Row],[nr]])&gt;=10,1,0)</f>
        <v>0</v>
      </c>
      <c r="M2013" t="str">
        <f>IF(LEN(telefony[[#This Row],[nr]])=7,telefony[[#This Row],[nr]],"")</f>
        <v/>
      </c>
      <c r="N2013" t="str">
        <f>IF(LEN(telefony[[#This Row],[nr]])=8,telefony[[#This Row],[nr]],"")</f>
        <v>44302763</v>
      </c>
    </row>
    <row r="2014" spans="1:14" x14ac:dyDescent="0.3">
      <c r="A2014" s="9" t="s">
        <v>1732</v>
      </c>
      <c r="B2014" s="1">
        <v>42944</v>
      </c>
      <c r="C2014" s="2">
        <v>0.55334490740740738</v>
      </c>
      <c r="D2014" s="2">
        <v>0.56339120370370366</v>
      </c>
      <c r="E2014">
        <f>DAY(telefony[[#This Row],[data]])</f>
        <v>28</v>
      </c>
      <c r="F2014">
        <f>IF(LEN(telefony[[#This Row],[nr]])=8,1,0)</f>
        <v>0</v>
      </c>
      <c r="G2014">
        <f>IF(LEN(telefony[[#This Row],[nr]])=7,1,0)</f>
        <v>1</v>
      </c>
      <c r="H2014" s="9">
        <f>IF(LEN(telefony[[#This Row],[nr]])&gt;=10,1,0)</f>
        <v>0</v>
      </c>
      <c r="M2014" t="str">
        <f>IF(LEN(telefony[[#This Row],[nr]])=7,telefony[[#This Row],[nr]],"")</f>
        <v>1922212</v>
      </c>
      <c r="N2014" t="str">
        <f>IF(LEN(telefony[[#This Row],[nr]])=8,telefony[[#This Row],[nr]],"")</f>
        <v/>
      </c>
    </row>
    <row r="2015" spans="1:14" x14ac:dyDescent="0.3">
      <c r="A2015" s="9" t="s">
        <v>1733</v>
      </c>
      <c r="B2015" s="1">
        <v>42944</v>
      </c>
      <c r="C2015" s="2">
        <v>0.55806712962962968</v>
      </c>
      <c r="D2015" s="2">
        <v>0.55923611111111116</v>
      </c>
      <c r="E2015">
        <f>DAY(telefony[[#This Row],[data]])</f>
        <v>28</v>
      </c>
      <c r="F2015">
        <f>IF(LEN(telefony[[#This Row],[nr]])=8,1,0)</f>
        <v>0</v>
      </c>
      <c r="G2015">
        <f>IF(LEN(telefony[[#This Row],[nr]])=7,1,0)</f>
        <v>1</v>
      </c>
      <c r="H2015" s="9">
        <f>IF(LEN(telefony[[#This Row],[nr]])&gt;=10,1,0)</f>
        <v>0</v>
      </c>
      <c r="M2015" t="str">
        <f>IF(LEN(telefony[[#This Row],[nr]])=7,telefony[[#This Row],[nr]],"")</f>
        <v>9603024</v>
      </c>
      <c r="N2015" t="str">
        <f>IF(LEN(telefony[[#This Row],[nr]])=8,telefony[[#This Row],[nr]],"")</f>
        <v/>
      </c>
    </row>
    <row r="2016" spans="1:14" x14ac:dyDescent="0.3">
      <c r="A2016" s="9" t="s">
        <v>1734</v>
      </c>
      <c r="B2016" s="1">
        <v>42944</v>
      </c>
      <c r="C2016" s="2">
        <v>0.56162037037037038</v>
      </c>
      <c r="D2016" s="2">
        <v>0.56876157407407413</v>
      </c>
      <c r="E2016">
        <f>DAY(telefony[[#This Row],[data]])</f>
        <v>28</v>
      </c>
      <c r="F2016">
        <f>IF(LEN(telefony[[#This Row],[nr]])=8,1,0)</f>
        <v>0</v>
      </c>
      <c r="G2016">
        <f>IF(LEN(telefony[[#This Row],[nr]])=7,1,0)</f>
        <v>1</v>
      </c>
      <c r="H2016" s="9">
        <f>IF(LEN(telefony[[#This Row],[nr]])&gt;=10,1,0)</f>
        <v>0</v>
      </c>
      <c r="M2016" t="str">
        <f>IF(LEN(telefony[[#This Row],[nr]])=7,telefony[[#This Row],[nr]],"")</f>
        <v>1640513</v>
      </c>
      <c r="N2016" t="str">
        <f>IF(LEN(telefony[[#This Row],[nr]])=8,telefony[[#This Row],[nr]],"")</f>
        <v/>
      </c>
    </row>
    <row r="2017" spans="1:14" x14ac:dyDescent="0.3">
      <c r="A2017" s="9" t="s">
        <v>1735</v>
      </c>
      <c r="B2017" s="1">
        <v>42944</v>
      </c>
      <c r="C2017" s="2">
        <v>0.56673611111111111</v>
      </c>
      <c r="D2017" s="2">
        <v>0.57725694444444442</v>
      </c>
      <c r="E2017">
        <f>DAY(telefony[[#This Row],[data]])</f>
        <v>28</v>
      </c>
      <c r="F2017">
        <f>IF(LEN(telefony[[#This Row],[nr]])=8,1,0)</f>
        <v>1</v>
      </c>
      <c r="G2017">
        <f>IF(LEN(telefony[[#This Row],[nr]])=7,1,0)</f>
        <v>0</v>
      </c>
      <c r="H2017" s="9">
        <f>IF(LEN(telefony[[#This Row],[nr]])&gt;=10,1,0)</f>
        <v>0</v>
      </c>
      <c r="M2017" t="str">
        <f>IF(LEN(telefony[[#This Row],[nr]])=7,telefony[[#This Row],[nr]],"")</f>
        <v/>
      </c>
      <c r="N2017" t="str">
        <f>IF(LEN(telefony[[#This Row],[nr]])=8,telefony[[#This Row],[nr]],"")</f>
        <v>16592072</v>
      </c>
    </row>
    <row r="2018" spans="1:14" x14ac:dyDescent="0.3">
      <c r="A2018" s="9" t="s">
        <v>1736</v>
      </c>
      <c r="B2018" s="1">
        <v>42944</v>
      </c>
      <c r="C2018" s="2">
        <v>0.56821759259259264</v>
      </c>
      <c r="D2018" s="2">
        <v>0.5773611111111111</v>
      </c>
      <c r="E2018">
        <f>DAY(telefony[[#This Row],[data]])</f>
        <v>28</v>
      </c>
      <c r="F2018">
        <f>IF(LEN(telefony[[#This Row],[nr]])=8,1,0)</f>
        <v>0</v>
      </c>
      <c r="G2018">
        <f>IF(LEN(telefony[[#This Row],[nr]])=7,1,0)</f>
        <v>1</v>
      </c>
      <c r="H2018" s="9">
        <f>IF(LEN(telefony[[#This Row],[nr]])&gt;=10,1,0)</f>
        <v>0</v>
      </c>
      <c r="M2018" t="str">
        <f>IF(LEN(telefony[[#This Row],[nr]])=7,telefony[[#This Row],[nr]],"")</f>
        <v>4895290</v>
      </c>
      <c r="N2018" t="str">
        <f>IF(LEN(telefony[[#This Row],[nr]])=8,telefony[[#This Row],[nr]],"")</f>
        <v/>
      </c>
    </row>
    <row r="2019" spans="1:14" x14ac:dyDescent="0.3">
      <c r="A2019" s="9" t="s">
        <v>756</v>
      </c>
      <c r="B2019" s="1">
        <v>42944</v>
      </c>
      <c r="C2019" s="2">
        <v>0.57050925925925922</v>
      </c>
      <c r="D2019" s="2">
        <v>0.58049768518518519</v>
      </c>
      <c r="E2019">
        <f>DAY(telefony[[#This Row],[data]])</f>
        <v>28</v>
      </c>
      <c r="F2019">
        <f>IF(LEN(telefony[[#This Row],[nr]])=8,1,0)</f>
        <v>0</v>
      </c>
      <c r="G2019">
        <f>IF(LEN(telefony[[#This Row],[nr]])=7,1,0)</f>
        <v>1</v>
      </c>
      <c r="H2019" s="9">
        <f>IF(LEN(telefony[[#This Row],[nr]])&gt;=10,1,0)</f>
        <v>0</v>
      </c>
      <c r="M2019" t="str">
        <f>IF(LEN(telefony[[#This Row],[nr]])=7,telefony[[#This Row],[nr]],"")</f>
        <v>5277660</v>
      </c>
      <c r="N2019" t="str">
        <f>IF(LEN(telefony[[#This Row],[nr]])=8,telefony[[#This Row],[nr]],"")</f>
        <v/>
      </c>
    </row>
    <row r="2020" spans="1:14" x14ac:dyDescent="0.3">
      <c r="A2020" s="9" t="s">
        <v>1737</v>
      </c>
      <c r="B2020" s="1">
        <v>42944</v>
      </c>
      <c r="C2020" s="2">
        <v>0.57146990740740744</v>
      </c>
      <c r="D2020" s="2">
        <v>0.57642361111111107</v>
      </c>
      <c r="E2020">
        <f>DAY(telefony[[#This Row],[data]])</f>
        <v>28</v>
      </c>
      <c r="F2020">
        <f>IF(LEN(telefony[[#This Row],[nr]])=8,1,0)</f>
        <v>0</v>
      </c>
      <c r="G2020">
        <f>IF(LEN(telefony[[#This Row],[nr]])=7,1,0)</f>
        <v>1</v>
      </c>
      <c r="H2020" s="9">
        <f>IF(LEN(telefony[[#This Row],[nr]])&gt;=10,1,0)</f>
        <v>0</v>
      </c>
      <c r="M2020" t="str">
        <f>IF(LEN(telefony[[#This Row],[nr]])=7,telefony[[#This Row],[nr]],"")</f>
        <v>8715278</v>
      </c>
      <c r="N2020" t="str">
        <f>IF(LEN(telefony[[#This Row],[nr]])=8,telefony[[#This Row],[nr]],"")</f>
        <v/>
      </c>
    </row>
    <row r="2021" spans="1:14" x14ac:dyDescent="0.3">
      <c r="A2021" s="9" t="s">
        <v>1738</v>
      </c>
      <c r="B2021" s="1">
        <v>42944</v>
      </c>
      <c r="C2021" s="2">
        <v>0.57186342592592587</v>
      </c>
      <c r="D2021" s="2">
        <v>0.57379629629629625</v>
      </c>
      <c r="E2021">
        <f>DAY(telefony[[#This Row],[data]])</f>
        <v>28</v>
      </c>
      <c r="F2021">
        <f>IF(LEN(telefony[[#This Row],[nr]])=8,1,0)</f>
        <v>0</v>
      </c>
      <c r="G2021">
        <f>IF(LEN(telefony[[#This Row],[nr]])=7,1,0)</f>
        <v>1</v>
      </c>
      <c r="H2021" s="9">
        <f>IF(LEN(telefony[[#This Row],[nr]])&gt;=10,1,0)</f>
        <v>0</v>
      </c>
      <c r="M2021" t="str">
        <f>IF(LEN(telefony[[#This Row],[nr]])=7,telefony[[#This Row],[nr]],"")</f>
        <v>1462418</v>
      </c>
      <c r="N2021" t="str">
        <f>IF(LEN(telefony[[#This Row],[nr]])=8,telefony[[#This Row],[nr]],"")</f>
        <v/>
      </c>
    </row>
    <row r="2022" spans="1:14" x14ac:dyDescent="0.3">
      <c r="A2022" s="9" t="s">
        <v>1739</v>
      </c>
      <c r="B2022" s="1">
        <v>42944</v>
      </c>
      <c r="C2022" s="2">
        <v>0.57629629629629631</v>
      </c>
      <c r="D2022" s="2">
        <v>0.58628472222222228</v>
      </c>
      <c r="E2022">
        <f>DAY(telefony[[#This Row],[data]])</f>
        <v>28</v>
      </c>
      <c r="F2022">
        <f>IF(LEN(telefony[[#This Row],[nr]])=8,1,0)</f>
        <v>0</v>
      </c>
      <c r="G2022">
        <f>IF(LEN(telefony[[#This Row],[nr]])=7,1,0)</f>
        <v>1</v>
      </c>
      <c r="H2022" s="9">
        <f>IF(LEN(telefony[[#This Row],[nr]])&gt;=10,1,0)</f>
        <v>0</v>
      </c>
      <c r="M2022" t="str">
        <f>IF(LEN(telefony[[#This Row],[nr]])=7,telefony[[#This Row],[nr]],"")</f>
        <v>8077806</v>
      </c>
      <c r="N2022" t="str">
        <f>IF(LEN(telefony[[#This Row],[nr]])=8,telefony[[#This Row],[nr]],"")</f>
        <v/>
      </c>
    </row>
    <row r="2023" spans="1:14" x14ac:dyDescent="0.3">
      <c r="A2023" s="9" t="s">
        <v>1740</v>
      </c>
      <c r="B2023" s="1">
        <v>42944</v>
      </c>
      <c r="C2023" s="2">
        <v>0.57835648148148144</v>
      </c>
      <c r="D2023" s="2">
        <v>0.58644675925925926</v>
      </c>
      <c r="E2023">
        <f>DAY(telefony[[#This Row],[data]])</f>
        <v>28</v>
      </c>
      <c r="F2023">
        <f>IF(LEN(telefony[[#This Row],[nr]])=8,1,0)</f>
        <v>0</v>
      </c>
      <c r="G2023">
        <f>IF(LEN(telefony[[#This Row],[nr]])=7,1,0)</f>
        <v>1</v>
      </c>
      <c r="H2023" s="9">
        <f>IF(LEN(telefony[[#This Row],[nr]])&gt;=10,1,0)</f>
        <v>0</v>
      </c>
      <c r="M2023" t="str">
        <f>IF(LEN(telefony[[#This Row],[nr]])=7,telefony[[#This Row],[nr]],"")</f>
        <v>5759409</v>
      </c>
      <c r="N2023" t="str">
        <f>IF(LEN(telefony[[#This Row],[nr]])=8,telefony[[#This Row],[nr]],"")</f>
        <v/>
      </c>
    </row>
    <row r="2024" spans="1:14" x14ac:dyDescent="0.3">
      <c r="A2024" s="9" t="s">
        <v>1741</v>
      </c>
      <c r="B2024" s="1">
        <v>42944</v>
      </c>
      <c r="C2024" s="2">
        <v>0.58331018518518518</v>
      </c>
      <c r="D2024" s="2">
        <v>0.58539351851851851</v>
      </c>
      <c r="E2024">
        <f>DAY(telefony[[#This Row],[data]])</f>
        <v>28</v>
      </c>
      <c r="F2024">
        <f>IF(LEN(telefony[[#This Row],[nr]])=8,1,0)</f>
        <v>0</v>
      </c>
      <c r="G2024">
        <f>IF(LEN(telefony[[#This Row],[nr]])=7,1,0)</f>
        <v>1</v>
      </c>
      <c r="H2024" s="9">
        <f>IF(LEN(telefony[[#This Row],[nr]])&gt;=10,1,0)</f>
        <v>0</v>
      </c>
      <c r="M2024" t="str">
        <f>IF(LEN(telefony[[#This Row],[nr]])=7,telefony[[#This Row],[nr]],"")</f>
        <v>6257971</v>
      </c>
      <c r="N2024" t="str">
        <f>IF(LEN(telefony[[#This Row],[nr]])=8,telefony[[#This Row],[nr]],"")</f>
        <v/>
      </c>
    </row>
    <row r="2025" spans="1:14" x14ac:dyDescent="0.3">
      <c r="A2025" s="9" t="s">
        <v>1742</v>
      </c>
      <c r="B2025" s="1">
        <v>42944</v>
      </c>
      <c r="C2025" s="2">
        <v>0.58353009259259259</v>
      </c>
      <c r="D2025" s="2">
        <v>0.58950231481481485</v>
      </c>
      <c r="E2025">
        <f>DAY(telefony[[#This Row],[data]])</f>
        <v>28</v>
      </c>
      <c r="F2025">
        <f>IF(LEN(telefony[[#This Row],[nr]])=8,1,0)</f>
        <v>1</v>
      </c>
      <c r="G2025">
        <f>IF(LEN(telefony[[#This Row],[nr]])=7,1,0)</f>
        <v>0</v>
      </c>
      <c r="H2025" s="9">
        <f>IF(LEN(telefony[[#This Row],[nr]])&gt;=10,1,0)</f>
        <v>0</v>
      </c>
      <c r="M2025" t="str">
        <f>IF(LEN(telefony[[#This Row],[nr]])=7,telefony[[#This Row],[nr]],"")</f>
        <v/>
      </c>
      <c r="N2025" t="str">
        <f>IF(LEN(telefony[[#This Row],[nr]])=8,telefony[[#This Row],[nr]],"")</f>
        <v>91129571</v>
      </c>
    </row>
    <row r="2026" spans="1:14" x14ac:dyDescent="0.3">
      <c r="A2026" s="9" t="s">
        <v>1743</v>
      </c>
      <c r="B2026" s="1">
        <v>42944</v>
      </c>
      <c r="C2026" s="2">
        <v>0.58892361111111113</v>
      </c>
      <c r="D2026" s="2">
        <v>0.59381944444444446</v>
      </c>
      <c r="E2026">
        <f>DAY(telefony[[#This Row],[data]])</f>
        <v>28</v>
      </c>
      <c r="F2026">
        <f>IF(LEN(telefony[[#This Row],[nr]])=8,1,0)</f>
        <v>0</v>
      </c>
      <c r="G2026">
        <f>IF(LEN(telefony[[#This Row],[nr]])=7,1,0)</f>
        <v>1</v>
      </c>
      <c r="H2026" s="9">
        <f>IF(LEN(telefony[[#This Row],[nr]])&gt;=10,1,0)</f>
        <v>0</v>
      </c>
      <c r="M2026" t="str">
        <f>IF(LEN(telefony[[#This Row],[nr]])=7,telefony[[#This Row],[nr]],"")</f>
        <v>6884037</v>
      </c>
      <c r="N2026" t="str">
        <f>IF(LEN(telefony[[#This Row],[nr]])=8,telefony[[#This Row],[nr]],"")</f>
        <v/>
      </c>
    </row>
    <row r="2027" spans="1:14" x14ac:dyDescent="0.3">
      <c r="A2027" s="9" t="s">
        <v>219</v>
      </c>
      <c r="B2027" s="1">
        <v>42944</v>
      </c>
      <c r="C2027" s="2">
        <v>0.59035879629629628</v>
      </c>
      <c r="D2027" s="2">
        <v>0.5992939814814815</v>
      </c>
      <c r="E2027">
        <f>DAY(telefony[[#This Row],[data]])</f>
        <v>28</v>
      </c>
      <c r="F2027">
        <f>IF(LEN(telefony[[#This Row],[nr]])=8,1,0)</f>
        <v>0</v>
      </c>
      <c r="G2027">
        <f>IF(LEN(telefony[[#This Row],[nr]])=7,1,0)</f>
        <v>1</v>
      </c>
      <c r="H2027" s="9">
        <f>IF(LEN(telefony[[#This Row],[nr]])&gt;=10,1,0)</f>
        <v>0</v>
      </c>
      <c r="M2027" t="str">
        <f>IF(LEN(telefony[[#This Row],[nr]])=7,telefony[[#This Row],[nr]],"")</f>
        <v>6657074</v>
      </c>
      <c r="N2027" t="str">
        <f>IF(LEN(telefony[[#This Row],[nr]])=8,telefony[[#This Row],[nr]],"")</f>
        <v/>
      </c>
    </row>
    <row r="2028" spans="1:14" x14ac:dyDescent="0.3">
      <c r="A2028" s="9" t="s">
        <v>188</v>
      </c>
      <c r="B2028" s="1">
        <v>42944</v>
      </c>
      <c r="C2028" s="2">
        <v>0.59439814814814818</v>
      </c>
      <c r="D2028" s="2">
        <v>0.60048611111111116</v>
      </c>
      <c r="E2028">
        <f>DAY(telefony[[#This Row],[data]])</f>
        <v>28</v>
      </c>
      <c r="F2028">
        <f>IF(LEN(telefony[[#This Row],[nr]])=8,1,0)</f>
        <v>0</v>
      </c>
      <c r="G2028">
        <f>IF(LEN(telefony[[#This Row],[nr]])=7,1,0)</f>
        <v>0</v>
      </c>
      <c r="H2028" s="9">
        <f>IF(LEN(telefony[[#This Row],[nr]])&gt;=10,1,0)</f>
        <v>1</v>
      </c>
      <c r="M2028" t="str">
        <f>IF(LEN(telefony[[#This Row],[nr]])=7,telefony[[#This Row],[nr]],"")</f>
        <v/>
      </c>
      <c r="N2028" t="str">
        <f>IF(LEN(telefony[[#This Row],[nr]])=8,telefony[[#This Row],[nr]],"")</f>
        <v/>
      </c>
    </row>
    <row r="2029" spans="1:14" x14ac:dyDescent="0.3">
      <c r="A2029" s="9" t="s">
        <v>1744</v>
      </c>
      <c r="B2029" s="1">
        <v>42944</v>
      </c>
      <c r="C2029" s="2">
        <v>0.59788194444444442</v>
      </c>
      <c r="D2029" s="2">
        <v>0.60576388888888888</v>
      </c>
      <c r="E2029">
        <f>DAY(telefony[[#This Row],[data]])</f>
        <v>28</v>
      </c>
      <c r="F2029">
        <f>IF(LEN(telefony[[#This Row],[nr]])=8,1,0)</f>
        <v>1</v>
      </c>
      <c r="G2029">
        <f>IF(LEN(telefony[[#This Row],[nr]])=7,1,0)</f>
        <v>0</v>
      </c>
      <c r="H2029" s="9">
        <f>IF(LEN(telefony[[#This Row],[nr]])&gt;=10,1,0)</f>
        <v>0</v>
      </c>
      <c r="M2029" t="str">
        <f>IF(LEN(telefony[[#This Row],[nr]])=7,telefony[[#This Row],[nr]],"")</f>
        <v/>
      </c>
      <c r="N2029" t="str">
        <f>IF(LEN(telefony[[#This Row],[nr]])=8,telefony[[#This Row],[nr]],"")</f>
        <v>26766818</v>
      </c>
    </row>
    <row r="2030" spans="1:14" x14ac:dyDescent="0.3">
      <c r="A2030" s="9" t="s">
        <v>718</v>
      </c>
      <c r="B2030" s="1">
        <v>42944</v>
      </c>
      <c r="C2030" s="2">
        <v>0.60322916666666671</v>
      </c>
      <c r="D2030" s="2">
        <v>0.60628472222222218</v>
      </c>
      <c r="E2030">
        <f>DAY(telefony[[#This Row],[data]])</f>
        <v>28</v>
      </c>
      <c r="F2030">
        <f>IF(LEN(telefony[[#This Row],[nr]])=8,1,0)</f>
        <v>0</v>
      </c>
      <c r="G2030">
        <f>IF(LEN(telefony[[#This Row],[nr]])=7,1,0)</f>
        <v>1</v>
      </c>
      <c r="H2030" s="9">
        <f>IF(LEN(telefony[[#This Row],[nr]])&gt;=10,1,0)</f>
        <v>0</v>
      </c>
      <c r="M2030" t="str">
        <f>IF(LEN(telefony[[#This Row],[nr]])=7,telefony[[#This Row],[nr]],"")</f>
        <v>4473835</v>
      </c>
      <c r="N2030" t="str">
        <f>IF(LEN(telefony[[#This Row],[nr]])=8,telefony[[#This Row],[nr]],"")</f>
        <v/>
      </c>
    </row>
    <row r="2031" spans="1:14" x14ac:dyDescent="0.3">
      <c r="A2031" s="9" t="s">
        <v>1745</v>
      </c>
      <c r="B2031" s="1">
        <v>42944</v>
      </c>
      <c r="C2031" s="2">
        <v>0.60745370370370366</v>
      </c>
      <c r="D2031" s="2">
        <v>0.61017361111111112</v>
      </c>
      <c r="E2031">
        <f>DAY(telefony[[#This Row],[data]])</f>
        <v>28</v>
      </c>
      <c r="F2031">
        <f>IF(LEN(telefony[[#This Row],[nr]])=8,1,0)</f>
        <v>0</v>
      </c>
      <c r="G2031">
        <f>IF(LEN(telefony[[#This Row],[nr]])=7,1,0)</f>
        <v>1</v>
      </c>
      <c r="H2031" s="9">
        <f>IF(LEN(telefony[[#This Row],[nr]])&gt;=10,1,0)</f>
        <v>0</v>
      </c>
      <c r="M2031" t="str">
        <f>IF(LEN(telefony[[#This Row],[nr]])=7,telefony[[#This Row],[nr]],"")</f>
        <v>9941776</v>
      </c>
      <c r="N2031" t="str">
        <f>IF(LEN(telefony[[#This Row],[nr]])=8,telefony[[#This Row],[nr]],"")</f>
        <v/>
      </c>
    </row>
    <row r="2032" spans="1:14" x14ac:dyDescent="0.3">
      <c r="A2032" s="9" t="s">
        <v>1746</v>
      </c>
      <c r="B2032" s="1">
        <v>42944</v>
      </c>
      <c r="C2032" s="2">
        <v>0.61322916666666671</v>
      </c>
      <c r="D2032" s="2">
        <v>0.62153935185185183</v>
      </c>
      <c r="E2032">
        <f>DAY(telefony[[#This Row],[data]])</f>
        <v>28</v>
      </c>
      <c r="F2032">
        <f>IF(LEN(telefony[[#This Row],[nr]])=8,1,0)</f>
        <v>0</v>
      </c>
      <c r="G2032">
        <f>IF(LEN(telefony[[#This Row],[nr]])=7,1,0)</f>
        <v>1</v>
      </c>
      <c r="H2032" s="9">
        <f>IF(LEN(telefony[[#This Row],[nr]])&gt;=10,1,0)</f>
        <v>0</v>
      </c>
      <c r="M2032" t="str">
        <f>IF(LEN(telefony[[#This Row],[nr]])=7,telefony[[#This Row],[nr]],"")</f>
        <v>9045402</v>
      </c>
      <c r="N2032" t="str">
        <f>IF(LEN(telefony[[#This Row],[nr]])=8,telefony[[#This Row],[nr]],"")</f>
        <v/>
      </c>
    </row>
    <row r="2033" spans="1:14" x14ac:dyDescent="0.3">
      <c r="A2033" s="9" t="s">
        <v>1747</v>
      </c>
      <c r="B2033" s="1">
        <v>42944</v>
      </c>
      <c r="C2033" s="2">
        <v>0.61570601851851847</v>
      </c>
      <c r="D2033" s="2">
        <v>0.62429398148148152</v>
      </c>
      <c r="E2033">
        <f>DAY(telefony[[#This Row],[data]])</f>
        <v>28</v>
      </c>
      <c r="F2033">
        <f>IF(LEN(telefony[[#This Row],[nr]])=8,1,0)</f>
        <v>0</v>
      </c>
      <c r="G2033">
        <f>IF(LEN(telefony[[#This Row],[nr]])=7,1,0)</f>
        <v>0</v>
      </c>
      <c r="H2033" s="9">
        <f>IF(LEN(telefony[[#This Row],[nr]])&gt;=10,1,0)</f>
        <v>1</v>
      </c>
      <c r="M2033" t="str">
        <f>IF(LEN(telefony[[#This Row],[nr]])=7,telefony[[#This Row],[nr]],"")</f>
        <v/>
      </c>
      <c r="N2033" t="str">
        <f>IF(LEN(telefony[[#This Row],[nr]])=8,telefony[[#This Row],[nr]],"")</f>
        <v/>
      </c>
    </row>
    <row r="2034" spans="1:14" x14ac:dyDescent="0.3">
      <c r="A2034" s="9" t="s">
        <v>1748</v>
      </c>
      <c r="B2034" s="1">
        <v>42944</v>
      </c>
      <c r="C2034" s="2">
        <v>0.61962962962962964</v>
      </c>
      <c r="D2034" s="2">
        <v>0.62399305555555551</v>
      </c>
      <c r="E2034">
        <f>DAY(telefony[[#This Row],[data]])</f>
        <v>28</v>
      </c>
      <c r="F2034">
        <f>IF(LEN(telefony[[#This Row],[nr]])=8,1,0)</f>
        <v>0</v>
      </c>
      <c r="G2034">
        <f>IF(LEN(telefony[[#This Row],[nr]])=7,1,0)</f>
        <v>0</v>
      </c>
      <c r="H2034" s="9">
        <f>IF(LEN(telefony[[#This Row],[nr]])&gt;=10,1,0)</f>
        <v>1</v>
      </c>
      <c r="M2034" t="str">
        <f>IF(LEN(telefony[[#This Row],[nr]])=7,telefony[[#This Row],[nr]],"")</f>
        <v/>
      </c>
      <c r="N2034" t="str">
        <f>IF(LEN(telefony[[#This Row],[nr]])=8,telefony[[#This Row],[nr]],"")</f>
        <v/>
      </c>
    </row>
    <row r="2035" spans="1:14" x14ac:dyDescent="0.3">
      <c r="A2035" s="9" t="s">
        <v>1749</v>
      </c>
      <c r="B2035" s="1">
        <v>42944</v>
      </c>
      <c r="C2035" s="2">
        <v>0.62204861111111109</v>
      </c>
      <c r="D2035" s="2">
        <v>0.62440972222222224</v>
      </c>
      <c r="E2035">
        <f>DAY(telefony[[#This Row],[data]])</f>
        <v>28</v>
      </c>
      <c r="F2035">
        <f>IF(LEN(telefony[[#This Row],[nr]])=8,1,0)</f>
        <v>0</v>
      </c>
      <c r="G2035">
        <f>IF(LEN(telefony[[#This Row],[nr]])=7,1,0)</f>
        <v>1</v>
      </c>
      <c r="H2035" s="9">
        <f>IF(LEN(telefony[[#This Row],[nr]])&gt;=10,1,0)</f>
        <v>0</v>
      </c>
      <c r="M2035" t="str">
        <f>IF(LEN(telefony[[#This Row],[nr]])=7,telefony[[#This Row],[nr]],"")</f>
        <v>8667012</v>
      </c>
      <c r="N2035" t="str">
        <f>IF(LEN(telefony[[#This Row],[nr]])=8,telefony[[#This Row],[nr]],"")</f>
        <v/>
      </c>
    </row>
    <row r="2036" spans="1:14" x14ac:dyDescent="0.3">
      <c r="A2036" s="9" t="s">
        <v>1750</v>
      </c>
      <c r="B2036" s="1">
        <v>42944</v>
      </c>
      <c r="C2036" s="2">
        <v>0.62502314814814819</v>
      </c>
      <c r="D2036" s="2">
        <v>0.63574074074074072</v>
      </c>
      <c r="E2036">
        <f>DAY(telefony[[#This Row],[data]])</f>
        <v>28</v>
      </c>
      <c r="F2036">
        <f>IF(LEN(telefony[[#This Row],[nr]])=8,1,0)</f>
        <v>1</v>
      </c>
      <c r="G2036">
        <f>IF(LEN(telefony[[#This Row],[nr]])=7,1,0)</f>
        <v>0</v>
      </c>
      <c r="H2036" s="9">
        <f>IF(LEN(telefony[[#This Row],[nr]])&gt;=10,1,0)</f>
        <v>0</v>
      </c>
      <c r="M2036" t="str">
        <f>IF(LEN(telefony[[#This Row],[nr]])=7,telefony[[#This Row],[nr]],"")</f>
        <v/>
      </c>
      <c r="N2036" t="str">
        <f>IF(LEN(telefony[[#This Row],[nr]])=8,telefony[[#This Row],[nr]],"")</f>
        <v>34964547</v>
      </c>
    </row>
    <row r="2037" spans="1:14" x14ac:dyDescent="0.3">
      <c r="A2037" s="9" t="s">
        <v>1751</v>
      </c>
      <c r="B2037" s="1">
        <v>42947</v>
      </c>
      <c r="C2037" s="2">
        <v>0.3342013888888889</v>
      </c>
      <c r="D2037" s="2">
        <v>0.34159722222222222</v>
      </c>
      <c r="E2037">
        <f>DAY(telefony[[#This Row],[data]])</f>
        <v>31</v>
      </c>
      <c r="F2037">
        <f>IF(LEN(telefony[[#This Row],[nr]])=8,1,0)</f>
        <v>0</v>
      </c>
      <c r="G2037">
        <f>IF(LEN(telefony[[#This Row],[nr]])=7,1,0)</f>
        <v>1</v>
      </c>
      <c r="H2037" s="9">
        <f>IF(LEN(telefony[[#This Row],[nr]])&gt;=10,1,0)</f>
        <v>0</v>
      </c>
      <c r="M2037" t="str">
        <f>IF(LEN(telefony[[#This Row],[nr]])=7,telefony[[#This Row],[nr]],"")</f>
        <v>9357185</v>
      </c>
      <c r="N2037" t="str">
        <f>IF(LEN(telefony[[#This Row],[nr]])=8,telefony[[#This Row],[nr]],"")</f>
        <v/>
      </c>
    </row>
    <row r="2038" spans="1:14" x14ac:dyDescent="0.3">
      <c r="A2038" s="9" t="s">
        <v>1752</v>
      </c>
      <c r="B2038" s="1">
        <v>42947</v>
      </c>
      <c r="C2038" s="2">
        <v>0.33929398148148149</v>
      </c>
      <c r="D2038" s="2">
        <v>0.34349537037037037</v>
      </c>
      <c r="E2038">
        <f>DAY(telefony[[#This Row],[data]])</f>
        <v>31</v>
      </c>
      <c r="F2038">
        <f>IF(LEN(telefony[[#This Row],[nr]])=8,1,0)</f>
        <v>1</v>
      </c>
      <c r="G2038">
        <f>IF(LEN(telefony[[#This Row],[nr]])=7,1,0)</f>
        <v>0</v>
      </c>
      <c r="H2038" s="9">
        <f>IF(LEN(telefony[[#This Row],[nr]])&gt;=10,1,0)</f>
        <v>0</v>
      </c>
      <c r="M2038" t="str">
        <f>IF(LEN(telefony[[#This Row],[nr]])=7,telefony[[#This Row],[nr]],"")</f>
        <v/>
      </c>
      <c r="N2038" t="str">
        <f>IF(LEN(telefony[[#This Row],[nr]])=8,telefony[[#This Row],[nr]],"")</f>
        <v>12471534</v>
      </c>
    </row>
    <row r="2039" spans="1:14" x14ac:dyDescent="0.3">
      <c r="A2039" s="9" t="s">
        <v>1753</v>
      </c>
      <c r="B2039" s="1">
        <v>42947</v>
      </c>
      <c r="C2039" s="2">
        <v>0.34378472222222223</v>
      </c>
      <c r="D2039" s="2">
        <v>0.34677083333333331</v>
      </c>
      <c r="E2039">
        <f>DAY(telefony[[#This Row],[data]])</f>
        <v>31</v>
      </c>
      <c r="F2039">
        <f>IF(LEN(telefony[[#This Row],[nr]])=8,1,0)</f>
        <v>0</v>
      </c>
      <c r="G2039">
        <f>IF(LEN(telefony[[#This Row],[nr]])=7,1,0)</f>
        <v>1</v>
      </c>
      <c r="H2039" s="9">
        <f>IF(LEN(telefony[[#This Row],[nr]])&gt;=10,1,0)</f>
        <v>0</v>
      </c>
      <c r="M2039" t="str">
        <f>IF(LEN(telefony[[#This Row],[nr]])=7,telefony[[#This Row],[nr]],"")</f>
        <v>1003402</v>
      </c>
      <c r="N2039" t="str">
        <f>IF(LEN(telefony[[#This Row],[nr]])=8,telefony[[#This Row],[nr]],"")</f>
        <v/>
      </c>
    </row>
    <row r="2040" spans="1:14" x14ac:dyDescent="0.3">
      <c r="A2040" s="9" t="s">
        <v>1754</v>
      </c>
      <c r="B2040" s="1">
        <v>42947</v>
      </c>
      <c r="C2040" s="2">
        <v>0.34609953703703705</v>
      </c>
      <c r="D2040" s="2">
        <v>0.35118055555555555</v>
      </c>
      <c r="E2040">
        <f>DAY(telefony[[#This Row],[data]])</f>
        <v>31</v>
      </c>
      <c r="F2040">
        <f>IF(LEN(telefony[[#This Row],[nr]])=8,1,0)</f>
        <v>0</v>
      </c>
      <c r="G2040">
        <f>IF(LEN(telefony[[#This Row],[nr]])=7,1,0)</f>
        <v>1</v>
      </c>
      <c r="H2040" s="9">
        <f>IF(LEN(telefony[[#This Row],[nr]])&gt;=10,1,0)</f>
        <v>0</v>
      </c>
      <c r="M2040" t="str">
        <f>IF(LEN(telefony[[#This Row],[nr]])=7,telefony[[#This Row],[nr]],"")</f>
        <v>4509550</v>
      </c>
      <c r="N2040" t="str">
        <f>IF(LEN(telefony[[#This Row],[nr]])=8,telefony[[#This Row],[nr]],"")</f>
        <v/>
      </c>
    </row>
    <row r="2041" spans="1:14" x14ac:dyDescent="0.3">
      <c r="A2041" s="9" t="s">
        <v>1755</v>
      </c>
      <c r="B2041" s="1">
        <v>42947</v>
      </c>
      <c r="C2041" s="2">
        <v>0.35167824074074072</v>
      </c>
      <c r="D2041" s="2">
        <v>0.35538194444444443</v>
      </c>
      <c r="E2041">
        <f>DAY(telefony[[#This Row],[data]])</f>
        <v>31</v>
      </c>
      <c r="F2041">
        <f>IF(LEN(telefony[[#This Row],[nr]])=8,1,0)</f>
        <v>0</v>
      </c>
      <c r="G2041">
        <f>IF(LEN(telefony[[#This Row],[nr]])=7,1,0)</f>
        <v>1</v>
      </c>
      <c r="H2041" s="9">
        <f>IF(LEN(telefony[[#This Row],[nr]])&gt;=10,1,0)</f>
        <v>0</v>
      </c>
      <c r="M2041" t="str">
        <f>IF(LEN(telefony[[#This Row],[nr]])=7,telefony[[#This Row],[nr]],"")</f>
        <v>5356824</v>
      </c>
      <c r="N2041" t="str">
        <f>IF(LEN(telefony[[#This Row],[nr]])=8,telefony[[#This Row],[nr]],"")</f>
        <v/>
      </c>
    </row>
    <row r="2042" spans="1:14" x14ac:dyDescent="0.3">
      <c r="A2042" s="9" t="s">
        <v>1363</v>
      </c>
      <c r="B2042" s="1">
        <v>42947</v>
      </c>
      <c r="C2042" s="2">
        <v>0.35333333333333333</v>
      </c>
      <c r="D2042" s="2">
        <v>0.35844907407407406</v>
      </c>
      <c r="E2042">
        <f>DAY(telefony[[#This Row],[data]])</f>
        <v>31</v>
      </c>
      <c r="F2042">
        <f>IF(LEN(telefony[[#This Row],[nr]])=8,1,0)</f>
        <v>0</v>
      </c>
      <c r="G2042">
        <f>IF(LEN(telefony[[#This Row],[nr]])=7,1,0)</f>
        <v>1</v>
      </c>
      <c r="H2042" s="9">
        <f>IF(LEN(telefony[[#This Row],[nr]])&gt;=10,1,0)</f>
        <v>0</v>
      </c>
      <c r="M2042" t="str">
        <f>IF(LEN(telefony[[#This Row],[nr]])=7,telefony[[#This Row],[nr]],"")</f>
        <v>4293872</v>
      </c>
      <c r="N2042" t="str">
        <f>IF(LEN(telefony[[#This Row],[nr]])=8,telefony[[#This Row],[nr]],"")</f>
        <v/>
      </c>
    </row>
    <row r="2043" spans="1:14" x14ac:dyDescent="0.3">
      <c r="A2043" s="9" t="s">
        <v>1756</v>
      </c>
      <c r="B2043" s="1">
        <v>42947</v>
      </c>
      <c r="C2043" s="2">
        <v>0.35793981481481479</v>
      </c>
      <c r="D2043" s="2">
        <v>0.36571759259259257</v>
      </c>
      <c r="E2043">
        <f>DAY(telefony[[#This Row],[data]])</f>
        <v>31</v>
      </c>
      <c r="F2043">
        <f>IF(LEN(telefony[[#This Row],[nr]])=8,1,0)</f>
        <v>0</v>
      </c>
      <c r="G2043">
        <f>IF(LEN(telefony[[#This Row],[nr]])=7,1,0)</f>
        <v>1</v>
      </c>
      <c r="H2043" s="9">
        <f>IF(LEN(telefony[[#This Row],[nr]])&gt;=10,1,0)</f>
        <v>0</v>
      </c>
      <c r="M2043" t="str">
        <f>IF(LEN(telefony[[#This Row],[nr]])=7,telefony[[#This Row],[nr]],"")</f>
        <v>5086182</v>
      </c>
      <c r="N2043" t="str">
        <f>IF(LEN(telefony[[#This Row],[nr]])=8,telefony[[#This Row],[nr]],"")</f>
        <v/>
      </c>
    </row>
    <row r="2044" spans="1:14" x14ac:dyDescent="0.3">
      <c r="A2044" s="9" t="s">
        <v>1294</v>
      </c>
      <c r="B2044" s="1">
        <v>42947</v>
      </c>
      <c r="C2044" s="2">
        <v>0.35976851851851854</v>
      </c>
      <c r="D2044" s="2">
        <v>0.36883101851851852</v>
      </c>
      <c r="E2044">
        <f>DAY(telefony[[#This Row],[data]])</f>
        <v>31</v>
      </c>
      <c r="F2044">
        <f>IF(LEN(telefony[[#This Row],[nr]])=8,1,0)</f>
        <v>0</v>
      </c>
      <c r="G2044">
        <f>IF(LEN(telefony[[#This Row],[nr]])=7,1,0)</f>
        <v>1</v>
      </c>
      <c r="H2044" s="9">
        <f>IF(LEN(telefony[[#This Row],[nr]])&gt;=10,1,0)</f>
        <v>0</v>
      </c>
      <c r="M2044" t="str">
        <f>IF(LEN(telefony[[#This Row],[nr]])=7,telefony[[#This Row],[nr]],"")</f>
        <v>6175467</v>
      </c>
      <c r="N2044" t="str">
        <f>IF(LEN(telefony[[#This Row],[nr]])=8,telefony[[#This Row],[nr]],"")</f>
        <v/>
      </c>
    </row>
    <row r="2045" spans="1:14" x14ac:dyDescent="0.3">
      <c r="A2045" s="9" t="s">
        <v>1757</v>
      </c>
      <c r="B2045" s="1">
        <v>42947</v>
      </c>
      <c r="C2045" s="2">
        <v>0.36394675925925923</v>
      </c>
      <c r="D2045" s="2">
        <v>0.37373842592592593</v>
      </c>
      <c r="E2045">
        <f>DAY(telefony[[#This Row],[data]])</f>
        <v>31</v>
      </c>
      <c r="F2045">
        <f>IF(LEN(telefony[[#This Row],[nr]])=8,1,0)</f>
        <v>0</v>
      </c>
      <c r="G2045">
        <f>IF(LEN(telefony[[#This Row],[nr]])=7,1,0)</f>
        <v>1</v>
      </c>
      <c r="H2045" s="9">
        <f>IF(LEN(telefony[[#This Row],[nr]])&gt;=10,1,0)</f>
        <v>0</v>
      </c>
      <c r="M2045" t="str">
        <f>IF(LEN(telefony[[#This Row],[nr]])=7,telefony[[#This Row],[nr]],"")</f>
        <v>2107985</v>
      </c>
      <c r="N2045" t="str">
        <f>IF(LEN(telefony[[#This Row],[nr]])=8,telefony[[#This Row],[nr]],"")</f>
        <v/>
      </c>
    </row>
    <row r="2046" spans="1:14" x14ac:dyDescent="0.3">
      <c r="A2046" s="9" t="s">
        <v>1758</v>
      </c>
      <c r="B2046" s="1">
        <v>42947</v>
      </c>
      <c r="C2046" s="2">
        <v>0.36552083333333335</v>
      </c>
      <c r="D2046" s="2">
        <v>0.3696990740740741</v>
      </c>
      <c r="E2046">
        <f>DAY(telefony[[#This Row],[data]])</f>
        <v>31</v>
      </c>
      <c r="F2046">
        <f>IF(LEN(telefony[[#This Row],[nr]])=8,1,0)</f>
        <v>0</v>
      </c>
      <c r="G2046">
        <f>IF(LEN(telefony[[#This Row],[nr]])=7,1,0)</f>
        <v>1</v>
      </c>
      <c r="H2046" s="9">
        <f>IF(LEN(telefony[[#This Row],[nr]])&gt;=10,1,0)</f>
        <v>0</v>
      </c>
      <c r="M2046" t="str">
        <f>IF(LEN(telefony[[#This Row],[nr]])=7,telefony[[#This Row],[nr]],"")</f>
        <v>9388066</v>
      </c>
      <c r="N2046" t="str">
        <f>IF(LEN(telefony[[#This Row],[nr]])=8,telefony[[#This Row],[nr]],"")</f>
        <v/>
      </c>
    </row>
    <row r="2047" spans="1:14" x14ac:dyDescent="0.3">
      <c r="A2047" s="9" t="s">
        <v>1759</v>
      </c>
      <c r="B2047" s="1">
        <v>42947</v>
      </c>
      <c r="C2047" s="2">
        <v>0.36776620370370372</v>
      </c>
      <c r="D2047" s="2">
        <v>0.37584490740740739</v>
      </c>
      <c r="E2047">
        <f>DAY(telefony[[#This Row],[data]])</f>
        <v>31</v>
      </c>
      <c r="F2047">
        <f>IF(LEN(telefony[[#This Row],[nr]])=8,1,0)</f>
        <v>0</v>
      </c>
      <c r="G2047">
        <f>IF(LEN(telefony[[#This Row],[nr]])=7,1,0)</f>
        <v>1</v>
      </c>
      <c r="H2047" s="9">
        <f>IF(LEN(telefony[[#This Row],[nr]])&gt;=10,1,0)</f>
        <v>0</v>
      </c>
      <c r="M2047" t="str">
        <f>IF(LEN(telefony[[#This Row],[nr]])=7,telefony[[#This Row],[nr]],"")</f>
        <v>4614100</v>
      </c>
      <c r="N2047" t="str">
        <f>IF(LEN(telefony[[#This Row],[nr]])=8,telefony[[#This Row],[nr]],"")</f>
        <v/>
      </c>
    </row>
    <row r="2048" spans="1:14" x14ac:dyDescent="0.3">
      <c r="A2048" s="9" t="s">
        <v>1760</v>
      </c>
      <c r="B2048" s="1">
        <v>42947</v>
      </c>
      <c r="C2048" s="2">
        <v>0.37170138888888887</v>
      </c>
      <c r="D2048" s="2">
        <v>0.38305555555555554</v>
      </c>
      <c r="E2048">
        <f>DAY(telefony[[#This Row],[data]])</f>
        <v>31</v>
      </c>
      <c r="F2048">
        <f>IF(LEN(telefony[[#This Row],[nr]])=8,1,0)</f>
        <v>0</v>
      </c>
      <c r="G2048">
        <f>IF(LEN(telefony[[#This Row],[nr]])=7,1,0)</f>
        <v>1</v>
      </c>
      <c r="H2048" s="9">
        <f>IF(LEN(telefony[[#This Row],[nr]])&gt;=10,1,0)</f>
        <v>0</v>
      </c>
      <c r="M2048" t="str">
        <f>IF(LEN(telefony[[#This Row],[nr]])=7,telefony[[#This Row],[nr]],"")</f>
        <v>8279741</v>
      </c>
      <c r="N2048" t="str">
        <f>IF(LEN(telefony[[#This Row],[nr]])=8,telefony[[#This Row],[nr]],"")</f>
        <v/>
      </c>
    </row>
    <row r="2049" spans="1:14" x14ac:dyDescent="0.3">
      <c r="A2049" s="9" t="s">
        <v>1761</v>
      </c>
      <c r="B2049" s="1">
        <v>42947</v>
      </c>
      <c r="C2049" s="2">
        <v>0.37239583333333331</v>
      </c>
      <c r="D2049" s="2">
        <v>0.37680555555555556</v>
      </c>
      <c r="E2049">
        <f>DAY(telefony[[#This Row],[data]])</f>
        <v>31</v>
      </c>
      <c r="F2049">
        <f>IF(LEN(telefony[[#This Row],[nr]])=8,1,0)</f>
        <v>0</v>
      </c>
      <c r="G2049">
        <f>IF(LEN(telefony[[#This Row],[nr]])=7,1,0)</f>
        <v>0</v>
      </c>
      <c r="H2049" s="9">
        <f>IF(LEN(telefony[[#This Row],[nr]])&gt;=10,1,0)</f>
        <v>1</v>
      </c>
      <c r="M2049" t="str">
        <f>IF(LEN(telefony[[#This Row],[nr]])=7,telefony[[#This Row],[nr]],"")</f>
        <v/>
      </c>
      <c r="N2049" t="str">
        <f>IF(LEN(telefony[[#This Row],[nr]])=8,telefony[[#This Row],[nr]],"")</f>
        <v/>
      </c>
    </row>
    <row r="2050" spans="1:14" x14ac:dyDescent="0.3">
      <c r="A2050" s="9" t="s">
        <v>1762</v>
      </c>
      <c r="B2050" s="1">
        <v>42947</v>
      </c>
      <c r="C2050" s="2">
        <v>0.37714120370370369</v>
      </c>
      <c r="D2050" s="2">
        <v>0.38119212962962962</v>
      </c>
      <c r="E2050">
        <f>DAY(telefony[[#This Row],[data]])</f>
        <v>31</v>
      </c>
      <c r="F2050">
        <f>IF(LEN(telefony[[#This Row],[nr]])=8,1,0)</f>
        <v>0</v>
      </c>
      <c r="G2050">
        <f>IF(LEN(telefony[[#This Row],[nr]])=7,1,0)</f>
        <v>1</v>
      </c>
      <c r="H2050" s="9">
        <f>IF(LEN(telefony[[#This Row],[nr]])&gt;=10,1,0)</f>
        <v>0</v>
      </c>
      <c r="M2050" t="str">
        <f>IF(LEN(telefony[[#This Row],[nr]])=7,telefony[[#This Row],[nr]],"")</f>
        <v>1451455</v>
      </c>
      <c r="N2050" t="str">
        <f>IF(LEN(telefony[[#This Row],[nr]])=8,telefony[[#This Row],[nr]],"")</f>
        <v/>
      </c>
    </row>
    <row r="2051" spans="1:14" x14ac:dyDescent="0.3">
      <c r="A2051" s="9" t="s">
        <v>1763</v>
      </c>
      <c r="B2051" s="1">
        <v>42947</v>
      </c>
      <c r="C2051" s="2">
        <v>0.38130787037037039</v>
      </c>
      <c r="D2051" s="2">
        <v>0.38280092592592591</v>
      </c>
      <c r="E2051">
        <f>DAY(telefony[[#This Row],[data]])</f>
        <v>31</v>
      </c>
      <c r="F2051">
        <f>IF(LEN(telefony[[#This Row],[nr]])=8,1,0)</f>
        <v>0</v>
      </c>
      <c r="G2051">
        <f>IF(LEN(telefony[[#This Row],[nr]])=7,1,0)</f>
        <v>1</v>
      </c>
      <c r="H2051" s="9">
        <f>IF(LEN(telefony[[#This Row],[nr]])&gt;=10,1,0)</f>
        <v>0</v>
      </c>
      <c r="M2051" t="str">
        <f>IF(LEN(telefony[[#This Row],[nr]])=7,telefony[[#This Row],[nr]],"")</f>
        <v>8156713</v>
      </c>
      <c r="N2051" t="str">
        <f>IF(LEN(telefony[[#This Row],[nr]])=8,telefony[[#This Row],[nr]],"")</f>
        <v/>
      </c>
    </row>
    <row r="2052" spans="1:14" x14ac:dyDescent="0.3">
      <c r="A2052" s="9" t="s">
        <v>1764</v>
      </c>
      <c r="B2052" s="1">
        <v>42947</v>
      </c>
      <c r="C2052" s="2">
        <v>0.38135416666666666</v>
      </c>
      <c r="D2052" s="2">
        <v>0.38210648148148146</v>
      </c>
      <c r="E2052">
        <f>DAY(telefony[[#This Row],[data]])</f>
        <v>31</v>
      </c>
      <c r="F2052">
        <f>IF(LEN(telefony[[#This Row],[nr]])=8,1,0)</f>
        <v>1</v>
      </c>
      <c r="G2052">
        <f>IF(LEN(telefony[[#This Row],[nr]])=7,1,0)</f>
        <v>0</v>
      </c>
      <c r="H2052" s="9">
        <f>IF(LEN(telefony[[#This Row],[nr]])&gt;=10,1,0)</f>
        <v>0</v>
      </c>
      <c r="M2052" t="str">
        <f>IF(LEN(telefony[[#This Row],[nr]])=7,telefony[[#This Row],[nr]],"")</f>
        <v/>
      </c>
      <c r="N2052" t="str">
        <f>IF(LEN(telefony[[#This Row],[nr]])=8,telefony[[#This Row],[nr]],"")</f>
        <v>24024164</v>
      </c>
    </row>
    <row r="2053" spans="1:14" x14ac:dyDescent="0.3">
      <c r="A2053" s="9" t="s">
        <v>1765</v>
      </c>
      <c r="B2053" s="1">
        <v>42947</v>
      </c>
      <c r="C2053" s="2">
        <v>0.38641203703703703</v>
      </c>
      <c r="D2053" s="2">
        <v>0.39549768518518519</v>
      </c>
      <c r="E2053">
        <f>DAY(telefony[[#This Row],[data]])</f>
        <v>31</v>
      </c>
      <c r="F2053">
        <f>IF(LEN(telefony[[#This Row],[nr]])=8,1,0)</f>
        <v>1</v>
      </c>
      <c r="G2053">
        <f>IF(LEN(telefony[[#This Row],[nr]])=7,1,0)</f>
        <v>0</v>
      </c>
      <c r="H2053" s="9">
        <f>IF(LEN(telefony[[#This Row],[nr]])&gt;=10,1,0)</f>
        <v>0</v>
      </c>
      <c r="M2053" t="str">
        <f>IF(LEN(telefony[[#This Row],[nr]])=7,telefony[[#This Row],[nr]],"")</f>
        <v/>
      </c>
      <c r="N2053" t="str">
        <f>IF(LEN(telefony[[#This Row],[nr]])=8,telefony[[#This Row],[nr]],"")</f>
        <v>75122204</v>
      </c>
    </row>
    <row r="2054" spans="1:14" x14ac:dyDescent="0.3">
      <c r="A2054" s="9" t="s">
        <v>1766</v>
      </c>
      <c r="B2054" s="1">
        <v>42947</v>
      </c>
      <c r="C2054" s="2">
        <v>0.38927083333333334</v>
      </c>
      <c r="D2054" s="2">
        <v>0.39721064814814816</v>
      </c>
      <c r="E2054">
        <f>DAY(telefony[[#This Row],[data]])</f>
        <v>31</v>
      </c>
      <c r="F2054">
        <f>IF(LEN(telefony[[#This Row],[nr]])=8,1,0)</f>
        <v>1</v>
      </c>
      <c r="G2054">
        <f>IF(LEN(telefony[[#This Row],[nr]])=7,1,0)</f>
        <v>0</v>
      </c>
      <c r="H2054" s="9">
        <f>IF(LEN(telefony[[#This Row],[nr]])&gt;=10,1,0)</f>
        <v>0</v>
      </c>
      <c r="M2054" t="str">
        <f>IF(LEN(telefony[[#This Row],[nr]])=7,telefony[[#This Row],[nr]],"")</f>
        <v/>
      </c>
      <c r="N2054" t="str">
        <f>IF(LEN(telefony[[#This Row],[nr]])=8,telefony[[#This Row],[nr]],"")</f>
        <v>33166727</v>
      </c>
    </row>
    <row r="2055" spans="1:14" x14ac:dyDescent="0.3">
      <c r="A2055" s="9" t="s">
        <v>1363</v>
      </c>
      <c r="B2055" s="1">
        <v>42947</v>
      </c>
      <c r="C2055" s="2">
        <v>0.39023148148148146</v>
      </c>
      <c r="D2055" s="2">
        <v>0.39748842592592593</v>
      </c>
      <c r="E2055">
        <f>DAY(telefony[[#This Row],[data]])</f>
        <v>31</v>
      </c>
      <c r="F2055">
        <f>IF(LEN(telefony[[#This Row],[nr]])=8,1,0)</f>
        <v>0</v>
      </c>
      <c r="G2055">
        <f>IF(LEN(telefony[[#This Row],[nr]])=7,1,0)</f>
        <v>1</v>
      </c>
      <c r="H2055" s="9">
        <f>IF(LEN(telefony[[#This Row],[nr]])&gt;=10,1,0)</f>
        <v>0</v>
      </c>
      <c r="M2055" t="str">
        <f>IF(LEN(telefony[[#This Row],[nr]])=7,telefony[[#This Row],[nr]],"")</f>
        <v>4293872</v>
      </c>
      <c r="N2055" t="str">
        <f>IF(LEN(telefony[[#This Row],[nr]])=8,telefony[[#This Row],[nr]],"")</f>
        <v/>
      </c>
    </row>
    <row r="2056" spans="1:14" x14ac:dyDescent="0.3">
      <c r="A2056" s="9" t="s">
        <v>752</v>
      </c>
      <c r="B2056" s="1">
        <v>42947</v>
      </c>
      <c r="C2056" s="2">
        <v>0.3934259259259259</v>
      </c>
      <c r="D2056" s="2">
        <v>0.40181712962962962</v>
      </c>
      <c r="E2056">
        <f>DAY(telefony[[#This Row],[data]])</f>
        <v>31</v>
      </c>
      <c r="F2056">
        <f>IF(LEN(telefony[[#This Row],[nr]])=8,1,0)</f>
        <v>0</v>
      </c>
      <c r="G2056">
        <f>IF(LEN(telefony[[#This Row],[nr]])=7,1,0)</f>
        <v>1</v>
      </c>
      <c r="H2056" s="9">
        <f>IF(LEN(telefony[[#This Row],[nr]])&gt;=10,1,0)</f>
        <v>0</v>
      </c>
      <c r="M2056" t="str">
        <f>IF(LEN(telefony[[#This Row],[nr]])=7,telefony[[#This Row],[nr]],"")</f>
        <v>3017523</v>
      </c>
      <c r="N2056" t="str">
        <f>IF(LEN(telefony[[#This Row],[nr]])=8,telefony[[#This Row],[nr]],"")</f>
        <v/>
      </c>
    </row>
    <row r="2057" spans="1:14" x14ac:dyDescent="0.3">
      <c r="A2057" s="9" t="s">
        <v>1767</v>
      </c>
      <c r="B2057" s="1">
        <v>42947</v>
      </c>
      <c r="C2057" s="2">
        <v>0.39766203703703706</v>
      </c>
      <c r="D2057" s="2">
        <v>0.39957175925925925</v>
      </c>
      <c r="E2057">
        <f>DAY(telefony[[#This Row],[data]])</f>
        <v>31</v>
      </c>
      <c r="F2057">
        <f>IF(LEN(telefony[[#This Row],[nr]])=8,1,0)</f>
        <v>0</v>
      </c>
      <c r="G2057">
        <f>IF(LEN(telefony[[#This Row],[nr]])=7,1,0)</f>
        <v>1</v>
      </c>
      <c r="H2057" s="9">
        <f>IF(LEN(telefony[[#This Row],[nr]])&gt;=10,1,0)</f>
        <v>0</v>
      </c>
      <c r="M2057" t="str">
        <f>IF(LEN(telefony[[#This Row],[nr]])=7,telefony[[#This Row],[nr]],"")</f>
        <v>5087484</v>
      </c>
      <c r="N2057" t="str">
        <f>IF(LEN(telefony[[#This Row],[nr]])=8,telefony[[#This Row],[nr]],"")</f>
        <v/>
      </c>
    </row>
    <row r="2058" spans="1:14" x14ac:dyDescent="0.3">
      <c r="A2058" s="9" t="s">
        <v>1768</v>
      </c>
      <c r="B2058" s="1">
        <v>42947</v>
      </c>
      <c r="C2058" s="2">
        <v>0.39878472222222222</v>
      </c>
      <c r="D2058" s="2">
        <v>0.40041666666666664</v>
      </c>
      <c r="E2058">
        <f>DAY(telefony[[#This Row],[data]])</f>
        <v>31</v>
      </c>
      <c r="F2058">
        <f>IF(LEN(telefony[[#This Row],[nr]])=8,1,0)</f>
        <v>1</v>
      </c>
      <c r="G2058">
        <f>IF(LEN(telefony[[#This Row],[nr]])=7,1,0)</f>
        <v>0</v>
      </c>
      <c r="H2058" s="9">
        <f>IF(LEN(telefony[[#This Row],[nr]])&gt;=10,1,0)</f>
        <v>0</v>
      </c>
      <c r="M2058" t="str">
        <f>IF(LEN(telefony[[#This Row],[nr]])=7,telefony[[#This Row],[nr]],"")</f>
        <v/>
      </c>
      <c r="N2058" t="str">
        <f>IF(LEN(telefony[[#This Row],[nr]])=8,telefony[[#This Row],[nr]],"")</f>
        <v>47615054</v>
      </c>
    </row>
    <row r="2059" spans="1:14" x14ac:dyDescent="0.3">
      <c r="A2059" s="9" t="s">
        <v>1769</v>
      </c>
      <c r="B2059" s="1">
        <v>42947</v>
      </c>
      <c r="C2059" s="2">
        <v>0.40313657407407405</v>
      </c>
      <c r="D2059" s="2">
        <v>0.40773148148148147</v>
      </c>
      <c r="E2059">
        <f>DAY(telefony[[#This Row],[data]])</f>
        <v>31</v>
      </c>
      <c r="F2059">
        <f>IF(LEN(telefony[[#This Row],[nr]])=8,1,0)</f>
        <v>0</v>
      </c>
      <c r="G2059">
        <f>IF(LEN(telefony[[#This Row],[nr]])=7,1,0)</f>
        <v>0</v>
      </c>
      <c r="H2059" s="9">
        <f>IF(LEN(telefony[[#This Row],[nr]])&gt;=10,1,0)</f>
        <v>1</v>
      </c>
      <c r="M2059" t="str">
        <f>IF(LEN(telefony[[#This Row],[nr]])=7,telefony[[#This Row],[nr]],"")</f>
        <v/>
      </c>
      <c r="N2059" t="str">
        <f>IF(LEN(telefony[[#This Row],[nr]])=8,telefony[[#This Row],[nr]],"")</f>
        <v/>
      </c>
    </row>
    <row r="2060" spans="1:14" x14ac:dyDescent="0.3">
      <c r="A2060" s="9" t="s">
        <v>1770</v>
      </c>
      <c r="B2060" s="1">
        <v>42947</v>
      </c>
      <c r="C2060" s="2">
        <v>0.40328703703703705</v>
      </c>
      <c r="D2060" s="2">
        <v>0.41405092592592591</v>
      </c>
      <c r="E2060">
        <f>DAY(telefony[[#This Row],[data]])</f>
        <v>31</v>
      </c>
      <c r="F2060">
        <f>IF(LEN(telefony[[#This Row],[nr]])=8,1,0)</f>
        <v>0</v>
      </c>
      <c r="G2060">
        <f>IF(LEN(telefony[[#This Row],[nr]])=7,1,0)</f>
        <v>0</v>
      </c>
      <c r="H2060" s="9">
        <f>IF(LEN(telefony[[#This Row],[nr]])&gt;=10,1,0)</f>
        <v>1</v>
      </c>
      <c r="M2060" t="str">
        <f>IF(LEN(telefony[[#This Row],[nr]])=7,telefony[[#This Row],[nr]],"")</f>
        <v/>
      </c>
      <c r="N2060" t="str">
        <f>IF(LEN(telefony[[#This Row],[nr]])=8,telefony[[#This Row],[nr]],"")</f>
        <v/>
      </c>
    </row>
    <row r="2061" spans="1:14" x14ac:dyDescent="0.3">
      <c r="A2061" s="9" t="s">
        <v>581</v>
      </c>
      <c r="B2061" s="1">
        <v>42947</v>
      </c>
      <c r="C2061" s="2">
        <v>0.40497685185185184</v>
      </c>
      <c r="D2061" s="2">
        <v>0.41167824074074072</v>
      </c>
      <c r="E2061">
        <f>DAY(telefony[[#This Row],[data]])</f>
        <v>31</v>
      </c>
      <c r="F2061">
        <f>IF(LEN(telefony[[#This Row],[nr]])=8,1,0)</f>
        <v>0</v>
      </c>
      <c r="G2061">
        <f>IF(LEN(telefony[[#This Row],[nr]])=7,1,0)</f>
        <v>1</v>
      </c>
      <c r="H2061" s="9">
        <f>IF(LEN(telefony[[#This Row],[nr]])&gt;=10,1,0)</f>
        <v>0</v>
      </c>
      <c r="M2061" t="str">
        <f>IF(LEN(telefony[[#This Row],[nr]])=7,telefony[[#This Row],[nr]],"")</f>
        <v>5147651</v>
      </c>
      <c r="N2061" t="str">
        <f>IF(LEN(telefony[[#This Row],[nr]])=8,telefony[[#This Row],[nr]],"")</f>
        <v/>
      </c>
    </row>
    <row r="2062" spans="1:14" x14ac:dyDescent="0.3">
      <c r="A2062" s="9" t="s">
        <v>1771</v>
      </c>
      <c r="B2062" s="1">
        <v>42947</v>
      </c>
      <c r="C2062" s="2">
        <v>0.40725694444444444</v>
      </c>
      <c r="D2062" s="2">
        <v>0.41819444444444442</v>
      </c>
      <c r="E2062">
        <f>DAY(telefony[[#This Row],[data]])</f>
        <v>31</v>
      </c>
      <c r="F2062">
        <f>IF(LEN(telefony[[#This Row],[nr]])=8,1,0)</f>
        <v>0</v>
      </c>
      <c r="G2062">
        <f>IF(LEN(telefony[[#This Row],[nr]])=7,1,0)</f>
        <v>1</v>
      </c>
      <c r="H2062" s="9">
        <f>IF(LEN(telefony[[#This Row],[nr]])&gt;=10,1,0)</f>
        <v>0</v>
      </c>
      <c r="M2062" t="str">
        <f>IF(LEN(telefony[[#This Row],[nr]])=7,telefony[[#This Row],[nr]],"")</f>
        <v>7564861</v>
      </c>
      <c r="N2062" t="str">
        <f>IF(LEN(telefony[[#This Row],[nr]])=8,telefony[[#This Row],[nr]],"")</f>
        <v/>
      </c>
    </row>
    <row r="2063" spans="1:14" x14ac:dyDescent="0.3">
      <c r="A2063" s="9" t="s">
        <v>367</v>
      </c>
      <c r="B2063" s="1">
        <v>42947</v>
      </c>
      <c r="C2063" s="2">
        <v>0.40787037037037038</v>
      </c>
      <c r="D2063" s="2">
        <v>0.40846064814814814</v>
      </c>
      <c r="E2063">
        <f>DAY(telefony[[#This Row],[data]])</f>
        <v>31</v>
      </c>
      <c r="F2063">
        <f>IF(LEN(telefony[[#This Row],[nr]])=8,1,0)</f>
        <v>0</v>
      </c>
      <c r="G2063">
        <f>IF(LEN(telefony[[#This Row],[nr]])=7,1,0)</f>
        <v>1</v>
      </c>
      <c r="H2063" s="9">
        <f>IF(LEN(telefony[[#This Row],[nr]])&gt;=10,1,0)</f>
        <v>0</v>
      </c>
      <c r="M2063" t="str">
        <f>IF(LEN(telefony[[#This Row],[nr]])=7,telefony[[#This Row],[nr]],"")</f>
        <v>8163790</v>
      </c>
      <c r="N2063" t="str">
        <f>IF(LEN(telefony[[#This Row],[nr]])=8,telefony[[#This Row],[nr]],"")</f>
        <v/>
      </c>
    </row>
    <row r="2064" spans="1:14" x14ac:dyDescent="0.3">
      <c r="A2064" s="9" t="s">
        <v>1772</v>
      </c>
      <c r="B2064" s="1">
        <v>42947</v>
      </c>
      <c r="C2064" s="2">
        <v>0.41334490740740742</v>
      </c>
      <c r="D2064" s="2">
        <v>0.4239236111111111</v>
      </c>
      <c r="E2064">
        <f>DAY(telefony[[#This Row],[data]])</f>
        <v>31</v>
      </c>
      <c r="F2064">
        <f>IF(LEN(telefony[[#This Row],[nr]])=8,1,0)</f>
        <v>1</v>
      </c>
      <c r="G2064">
        <f>IF(LEN(telefony[[#This Row],[nr]])=7,1,0)</f>
        <v>0</v>
      </c>
      <c r="H2064" s="9">
        <f>IF(LEN(telefony[[#This Row],[nr]])&gt;=10,1,0)</f>
        <v>0</v>
      </c>
      <c r="M2064" t="str">
        <f>IF(LEN(telefony[[#This Row],[nr]])=7,telefony[[#This Row],[nr]],"")</f>
        <v/>
      </c>
      <c r="N2064" t="str">
        <f>IF(LEN(telefony[[#This Row],[nr]])=8,telefony[[#This Row],[nr]],"")</f>
        <v>37930610</v>
      </c>
    </row>
    <row r="2065" spans="1:14" x14ac:dyDescent="0.3">
      <c r="A2065" s="9" t="s">
        <v>1773</v>
      </c>
      <c r="B2065" s="1">
        <v>42947</v>
      </c>
      <c r="C2065" s="2">
        <v>0.41337962962962965</v>
      </c>
      <c r="D2065" s="2">
        <v>0.41743055555555558</v>
      </c>
      <c r="E2065">
        <f>DAY(telefony[[#This Row],[data]])</f>
        <v>31</v>
      </c>
      <c r="F2065">
        <f>IF(LEN(telefony[[#This Row],[nr]])=8,1,0)</f>
        <v>0</v>
      </c>
      <c r="G2065">
        <f>IF(LEN(telefony[[#This Row],[nr]])=7,1,0)</f>
        <v>1</v>
      </c>
      <c r="H2065" s="9">
        <f>IF(LEN(telefony[[#This Row],[nr]])&gt;=10,1,0)</f>
        <v>0</v>
      </c>
      <c r="M2065" t="str">
        <f>IF(LEN(telefony[[#This Row],[nr]])=7,telefony[[#This Row],[nr]],"")</f>
        <v>7518300</v>
      </c>
      <c r="N2065" t="str">
        <f>IF(LEN(telefony[[#This Row],[nr]])=8,telefony[[#This Row],[nr]],"")</f>
        <v/>
      </c>
    </row>
    <row r="2066" spans="1:14" x14ac:dyDescent="0.3">
      <c r="A2066" s="9" t="s">
        <v>1774</v>
      </c>
      <c r="B2066" s="1">
        <v>42947</v>
      </c>
      <c r="C2066" s="2">
        <v>0.41523148148148148</v>
      </c>
      <c r="D2066" s="2">
        <v>0.42322916666666666</v>
      </c>
      <c r="E2066">
        <f>DAY(telefony[[#This Row],[data]])</f>
        <v>31</v>
      </c>
      <c r="F2066">
        <f>IF(LEN(telefony[[#This Row],[nr]])=8,1,0)</f>
        <v>0</v>
      </c>
      <c r="G2066">
        <f>IF(LEN(telefony[[#This Row],[nr]])=7,1,0)</f>
        <v>0</v>
      </c>
      <c r="H2066" s="9">
        <f>IF(LEN(telefony[[#This Row],[nr]])&gt;=10,1,0)</f>
        <v>1</v>
      </c>
      <c r="M2066" t="str">
        <f>IF(LEN(telefony[[#This Row],[nr]])=7,telefony[[#This Row],[nr]],"")</f>
        <v/>
      </c>
      <c r="N2066" t="str">
        <f>IF(LEN(telefony[[#This Row],[nr]])=8,telefony[[#This Row],[nr]],"")</f>
        <v/>
      </c>
    </row>
    <row r="2067" spans="1:14" x14ac:dyDescent="0.3">
      <c r="A2067" s="9" t="s">
        <v>1775</v>
      </c>
      <c r="B2067" s="1">
        <v>42947</v>
      </c>
      <c r="C2067" s="2">
        <v>0.41841435185185183</v>
      </c>
      <c r="D2067" s="2">
        <v>0.42677083333333332</v>
      </c>
      <c r="E2067">
        <f>DAY(telefony[[#This Row],[data]])</f>
        <v>31</v>
      </c>
      <c r="F2067">
        <f>IF(LEN(telefony[[#This Row],[nr]])=8,1,0)</f>
        <v>0</v>
      </c>
      <c r="G2067">
        <f>IF(LEN(telefony[[#This Row],[nr]])=7,1,0)</f>
        <v>1</v>
      </c>
      <c r="H2067" s="9">
        <f>IF(LEN(telefony[[#This Row],[nr]])&gt;=10,1,0)</f>
        <v>0</v>
      </c>
      <c r="M2067" t="str">
        <f>IF(LEN(telefony[[#This Row],[nr]])=7,telefony[[#This Row],[nr]],"")</f>
        <v>5744555</v>
      </c>
      <c r="N2067" t="str">
        <f>IF(LEN(telefony[[#This Row],[nr]])=8,telefony[[#This Row],[nr]],"")</f>
        <v/>
      </c>
    </row>
    <row r="2068" spans="1:14" x14ac:dyDescent="0.3">
      <c r="A2068" s="9" t="s">
        <v>1776</v>
      </c>
      <c r="B2068" s="1">
        <v>42947</v>
      </c>
      <c r="C2068" s="2">
        <v>0.41873842592592592</v>
      </c>
      <c r="D2068" s="2">
        <v>0.42502314814814812</v>
      </c>
      <c r="E2068">
        <f>DAY(telefony[[#This Row],[data]])</f>
        <v>31</v>
      </c>
      <c r="F2068">
        <f>IF(LEN(telefony[[#This Row],[nr]])=8,1,0)</f>
        <v>1</v>
      </c>
      <c r="G2068">
        <f>IF(LEN(telefony[[#This Row],[nr]])=7,1,0)</f>
        <v>0</v>
      </c>
      <c r="H2068" s="9">
        <f>IF(LEN(telefony[[#This Row],[nr]])&gt;=10,1,0)</f>
        <v>0</v>
      </c>
      <c r="M2068" t="str">
        <f>IF(LEN(telefony[[#This Row],[nr]])=7,telefony[[#This Row],[nr]],"")</f>
        <v/>
      </c>
      <c r="N2068" t="str">
        <f>IF(LEN(telefony[[#This Row],[nr]])=8,telefony[[#This Row],[nr]],"")</f>
        <v>17005785</v>
      </c>
    </row>
    <row r="2069" spans="1:14" x14ac:dyDescent="0.3">
      <c r="A2069" s="9" t="s">
        <v>1777</v>
      </c>
      <c r="B2069" s="1">
        <v>42947</v>
      </c>
      <c r="C2069" s="2">
        <v>0.41952546296296295</v>
      </c>
      <c r="D2069" s="2">
        <v>0.42105324074074074</v>
      </c>
      <c r="E2069">
        <f>DAY(telefony[[#This Row],[data]])</f>
        <v>31</v>
      </c>
      <c r="F2069">
        <f>IF(LEN(telefony[[#This Row],[nr]])=8,1,0)</f>
        <v>1</v>
      </c>
      <c r="G2069">
        <f>IF(LEN(telefony[[#This Row],[nr]])=7,1,0)</f>
        <v>0</v>
      </c>
      <c r="H2069" s="9">
        <f>IF(LEN(telefony[[#This Row],[nr]])&gt;=10,1,0)</f>
        <v>0</v>
      </c>
      <c r="M2069" t="str">
        <f>IF(LEN(telefony[[#This Row],[nr]])=7,telefony[[#This Row],[nr]],"")</f>
        <v/>
      </c>
      <c r="N2069" t="str">
        <f>IF(LEN(telefony[[#This Row],[nr]])=8,telefony[[#This Row],[nr]],"")</f>
        <v>35281950</v>
      </c>
    </row>
    <row r="2070" spans="1:14" x14ac:dyDescent="0.3">
      <c r="A2070" s="9" t="s">
        <v>129</v>
      </c>
      <c r="B2070" s="1">
        <v>42947</v>
      </c>
      <c r="C2070" s="2">
        <v>0.4211111111111111</v>
      </c>
      <c r="D2070" s="2">
        <v>0.42442129629629627</v>
      </c>
      <c r="E2070">
        <f>DAY(telefony[[#This Row],[data]])</f>
        <v>31</v>
      </c>
      <c r="F2070">
        <f>IF(LEN(telefony[[#This Row],[nr]])=8,1,0)</f>
        <v>1</v>
      </c>
      <c r="G2070">
        <f>IF(LEN(telefony[[#This Row],[nr]])=7,1,0)</f>
        <v>0</v>
      </c>
      <c r="H2070" s="9">
        <f>IF(LEN(telefony[[#This Row],[nr]])&gt;=10,1,0)</f>
        <v>0</v>
      </c>
      <c r="M2070" t="str">
        <f>IF(LEN(telefony[[#This Row],[nr]])=7,telefony[[#This Row],[nr]],"")</f>
        <v/>
      </c>
      <c r="N2070" t="str">
        <f>IF(LEN(telefony[[#This Row],[nr]])=8,telefony[[#This Row],[nr]],"")</f>
        <v>54840810</v>
      </c>
    </row>
    <row r="2071" spans="1:14" x14ac:dyDescent="0.3">
      <c r="A2071" s="9" t="s">
        <v>1778</v>
      </c>
      <c r="B2071" s="1">
        <v>42947</v>
      </c>
      <c r="C2071" s="2">
        <v>0.42247685185185185</v>
      </c>
      <c r="D2071" s="2">
        <v>0.4268865740740741</v>
      </c>
      <c r="E2071">
        <f>DAY(telefony[[#This Row],[data]])</f>
        <v>31</v>
      </c>
      <c r="F2071">
        <f>IF(LEN(telefony[[#This Row],[nr]])=8,1,0)</f>
        <v>0</v>
      </c>
      <c r="G2071">
        <f>IF(LEN(telefony[[#This Row],[nr]])=7,1,0)</f>
        <v>1</v>
      </c>
      <c r="H2071" s="9">
        <f>IF(LEN(telefony[[#This Row],[nr]])&gt;=10,1,0)</f>
        <v>0</v>
      </c>
      <c r="M2071" t="str">
        <f>IF(LEN(telefony[[#This Row],[nr]])=7,telefony[[#This Row],[nr]],"")</f>
        <v>3236046</v>
      </c>
      <c r="N2071" t="str">
        <f>IF(LEN(telefony[[#This Row],[nr]])=8,telefony[[#This Row],[nr]],"")</f>
        <v/>
      </c>
    </row>
    <row r="2072" spans="1:14" x14ac:dyDescent="0.3">
      <c r="A2072" s="9" t="s">
        <v>1779</v>
      </c>
      <c r="B2072" s="1">
        <v>42947</v>
      </c>
      <c r="C2072" s="2">
        <v>0.42586805555555557</v>
      </c>
      <c r="D2072" s="2">
        <v>0.42711805555555554</v>
      </c>
      <c r="E2072">
        <f>DAY(telefony[[#This Row],[data]])</f>
        <v>31</v>
      </c>
      <c r="F2072">
        <f>IF(LEN(telefony[[#This Row],[nr]])=8,1,0)</f>
        <v>1</v>
      </c>
      <c r="G2072">
        <f>IF(LEN(telefony[[#This Row],[nr]])=7,1,0)</f>
        <v>0</v>
      </c>
      <c r="H2072" s="9">
        <f>IF(LEN(telefony[[#This Row],[nr]])&gt;=10,1,0)</f>
        <v>0</v>
      </c>
      <c r="M2072" t="str">
        <f>IF(LEN(telefony[[#This Row],[nr]])=7,telefony[[#This Row],[nr]],"")</f>
        <v/>
      </c>
      <c r="N2072" t="str">
        <f>IF(LEN(telefony[[#This Row],[nr]])=8,telefony[[#This Row],[nr]],"")</f>
        <v>20149106</v>
      </c>
    </row>
    <row r="2073" spans="1:14" x14ac:dyDescent="0.3">
      <c r="A2073" s="9" t="s">
        <v>1780</v>
      </c>
      <c r="B2073" s="1">
        <v>42947</v>
      </c>
      <c r="C2073" s="2">
        <v>0.43162037037037038</v>
      </c>
      <c r="D2073" s="2">
        <v>0.44153935185185184</v>
      </c>
      <c r="E2073">
        <f>DAY(telefony[[#This Row],[data]])</f>
        <v>31</v>
      </c>
      <c r="F2073">
        <f>IF(LEN(telefony[[#This Row],[nr]])=8,1,0)</f>
        <v>0</v>
      </c>
      <c r="G2073">
        <f>IF(LEN(telefony[[#This Row],[nr]])=7,1,0)</f>
        <v>1</v>
      </c>
      <c r="H2073" s="9">
        <f>IF(LEN(telefony[[#This Row],[nr]])&gt;=10,1,0)</f>
        <v>0</v>
      </c>
      <c r="M2073" t="str">
        <f>IF(LEN(telefony[[#This Row],[nr]])=7,telefony[[#This Row],[nr]],"")</f>
        <v>6124638</v>
      </c>
      <c r="N2073" t="str">
        <f>IF(LEN(telefony[[#This Row],[nr]])=8,telefony[[#This Row],[nr]],"")</f>
        <v/>
      </c>
    </row>
    <row r="2074" spans="1:14" x14ac:dyDescent="0.3">
      <c r="A2074" s="9" t="s">
        <v>1781</v>
      </c>
      <c r="B2074" s="1">
        <v>42947</v>
      </c>
      <c r="C2074" s="2">
        <v>0.43663194444444442</v>
      </c>
      <c r="D2074" s="2">
        <v>0.43993055555555555</v>
      </c>
      <c r="E2074">
        <f>DAY(telefony[[#This Row],[data]])</f>
        <v>31</v>
      </c>
      <c r="F2074">
        <f>IF(LEN(telefony[[#This Row],[nr]])=8,1,0)</f>
        <v>0</v>
      </c>
      <c r="G2074">
        <f>IF(LEN(telefony[[#This Row],[nr]])=7,1,0)</f>
        <v>0</v>
      </c>
      <c r="H2074" s="9">
        <f>IF(LEN(telefony[[#This Row],[nr]])&gt;=10,1,0)</f>
        <v>1</v>
      </c>
      <c r="M2074" t="str">
        <f>IF(LEN(telefony[[#This Row],[nr]])=7,telefony[[#This Row],[nr]],"")</f>
        <v/>
      </c>
      <c r="N2074" t="str">
        <f>IF(LEN(telefony[[#This Row],[nr]])=8,telefony[[#This Row],[nr]],"")</f>
        <v/>
      </c>
    </row>
    <row r="2075" spans="1:14" x14ac:dyDescent="0.3">
      <c r="A2075" s="9" t="s">
        <v>1782</v>
      </c>
      <c r="B2075" s="1">
        <v>42947</v>
      </c>
      <c r="C2075" s="2">
        <v>0.43686342592592592</v>
      </c>
      <c r="D2075" s="2">
        <v>0.44393518518518521</v>
      </c>
      <c r="E2075">
        <f>DAY(telefony[[#This Row],[data]])</f>
        <v>31</v>
      </c>
      <c r="F2075">
        <f>IF(LEN(telefony[[#This Row],[nr]])=8,1,0)</f>
        <v>0</v>
      </c>
      <c r="G2075">
        <f>IF(LEN(telefony[[#This Row],[nr]])=7,1,0)</f>
        <v>1</v>
      </c>
      <c r="H2075" s="9">
        <f>IF(LEN(telefony[[#This Row],[nr]])&gt;=10,1,0)</f>
        <v>0</v>
      </c>
      <c r="M2075" t="str">
        <f>IF(LEN(telefony[[#This Row],[nr]])=7,telefony[[#This Row],[nr]],"")</f>
        <v>9355422</v>
      </c>
      <c r="N2075" t="str">
        <f>IF(LEN(telefony[[#This Row],[nr]])=8,telefony[[#This Row],[nr]],"")</f>
        <v/>
      </c>
    </row>
    <row r="2076" spans="1:14" x14ac:dyDescent="0.3">
      <c r="A2076" s="9" t="s">
        <v>1783</v>
      </c>
      <c r="B2076" s="1">
        <v>42947</v>
      </c>
      <c r="C2076" s="2">
        <v>0.44243055555555555</v>
      </c>
      <c r="D2076" s="2">
        <v>0.45349537037037035</v>
      </c>
      <c r="E2076">
        <f>DAY(telefony[[#This Row],[data]])</f>
        <v>31</v>
      </c>
      <c r="F2076">
        <f>IF(LEN(telefony[[#This Row],[nr]])=8,1,0)</f>
        <v>0</v>
      </c>
      <c r="G2076">
        <f>IF(LEN(telefony[[#This Row],[nr]])=7,1,0)</f>
        <v>1</v>
      </c>
      <c r="H2076" s="9">
        <f>IF(LEN(telefony[[#This Row],[nr]])&gt;=10,1,0)</f>
        <v>0</v>
      </c>
      <c r="M2076" t="str">
        <f>IF(LEN(telefony[[#This Row],[nr]])=7,telefony[[#This Row],[nr]],"")</f>
        <v>9950462</v>
      </c>
      <c r="N2076" t="str">
        <f>IF(LEN(telefony[[#This Row],[nr]])=8,telefony[[#This Row],[nr]],"")</f>
        <v/>
      </c>
    </row>
    <row r="2077" spans="1:14" x14ac:dyDescent="0.3">
      <c r="A2077" s="9" t="s">
        <v>1784</v>
      </c>
      <c r="B2077" s="1">
        <v>42947</v>
      </c>
      <c r="C2077" s="2">
        <v>0.44802083333333331</v>
      </c>
      <c r="D2077" s="2">
        <v>0.45892361111111113</v>
      </c>
      <c r="E2077">
        <f>DAY(telefony[[#This Row],[data]])</f>
        <v>31</v>
      </c>
      <c r="F2077">
        <f>IF(LEN(telefony[[#This Row],[nr]])=8,1,0)</f>
        <v>0</v>
      </c>
      <c r="G2077">
        <f>IF(LEN(telefony[[#This Row],[nr]])=7,1,0)</f>
        <v>1</v>
      </c>
      <c r="H2077" s="9">
        <f>IF(LEN(telefony[[#This Row],[nr]])&gt;=10,1,0)</f>
        <v>0</v>
      </c>
      <c r="M2077" t="str">
        <f>IF(LEN(telefony[[#This Row],[nr]])=7,telefony[[#This Row],[nr]],"")</f>
        <v>2474506</v>
      </c>
      <c r="N2077" t="str">
        <f>IF(LEN(telefony[[#This Row],[nr]])=8,telefony[[#This Row],[nr]],"")</f>
        <v/>
      </c>
    </row>
    <row r="2078" spans="1:14" x14ac:dyDescent="0.3">
      <c r="A2078" s="9" t="s">
        <v>1785</v>
      </c>
      <c r="B2078" s="1">
        <v>42947</v>
      </c>
      <c r="C2078" s="2">
        <v>0.45243055555555556</v>
      </c>
      <c r="D2078" s="2">
        <v>0.45275462962962965</v>
      </c>
      <c r="E2078">
        <f>DAY(telefony[[#This Row],[data]])</f>
        <v>31</v>
      </c>
      <c r="F2078">
        <f>IF(LEN(telefony[[#This Row],[nr]])=8,1,0)</f>
        <v>0</v>
      </c>
      <c r="G2078">
        <f>IF(LEN(telefony[[#This Row],[nr]])=7,1,0)</f>
        <v>1</v>
      </c>
      <c r="H2078" s="9">
        <f>IF(LEN(telefony[[#This Row],[nr]])&gt;=10,1,0)</f>
        <v>0</v>
      </c>
      <c r="M2078" t="str">
        <f>IF(LEN(telefony[[#This Row],[nr]])=7,telefony[[#This Row],[nr]],"")</f>
        <v>2462682</v>
      </c>
      <c r="N2078" t="str">
        <f>IF(LEN(telefony[[#This Row],[nr]])=8,telefony[[#This Row],[nr]],"")</f>
        <v/>
      </c>
    </row>
    <row r="2079" spans="1:14" x14ac:dyDescent="0.3">
      <c r="A2079" s="9" t="s">
        <v>1786</v>
      </c>
      <c r="B2079" s="1">
        <v>42947</v>
      </c>
      <c r="C2079" s="2">
        <v>0.45399305555555558</v>
      </c>
      <c r="D2079" s="2">
        <v>0.46392361111111113</v>
      </c>
      <c r="E2079">
        <f>DAY(telefony[[#This Row],[data]])</f>
        <v>31</v>
      </c>
      <c r="F2079">
        <f>IF(LEN(telefony[[#This Row],[nr]])=8,1,0)</f>
        <v>0</v>
      </c>
      <c r="G2079">
        <f>IF(LEN(telefony[[#This Row],[nr]])=7,1,0)</f>
        <v>1</v>
      </c>
      <c r="H2079" s="9">
        <f>IF(LEN(telefony[[#This Row],[nr]])&gt;=10,1,0)</f>
        <v>0</v>
      </c>
      <c r="M2079" t="str">
        <f>IF(LEN(telefony[[#This Row],[nr]])=7,telefony[[#This Row],[nr]],"")</f>
        <v>8159788</v>
      </c>
      <c r="N2079" t="str">
        <f>IF(LEN(telefony[[#This Row],[nr]])=8,telefony[[#This Row],[nr]],"")</f>
        <v/>
      </c>
    </row>
    <row r="2080" spans="1:14" x14ac:dyDescent="0.3">
      <c r="A2080" s="9" t="s">
        <v>1009</v>
      </c>
      <c r="B2080" s="1">
        <v>42947</v>
      </c>
      <c r="C2080" s="2">
        <v>0.4572222222222222</v>
      </c>
      <c r="D2080" s="2">
        <v>0.45910879629629631</v>
      </c>
      <c r="E2080">
        <f>DAY(telefony[[#This Row],[data]])</f>
        <v>31</v>
      </c>
      <c r="F2080">
        <f>IF(LEN(telefony[[#This Row],[nr]])=8,1,0)</f>
        <v>0</v>
      </c>
      <c r="G2080">
        <f>IF(LEN(telefony[[#This Row],[nr]])=7,1,0)</f>
        <v>1</v>
      </c>
      <c r="H2080" s="9">
        <f>IF(LEN(telefony[[#This Row],[nr]])&gt;=10,1,0)</f>
        <v>0</v>
      </c>
      <c r="M2080" t="str">
        <f>IF(LEN(telefony[[#This Row],[nr]])=7,telefony[[#This Row],[nr]],"")</f>
        <v>8802222</v>
      </c>
      <c r="N2080" t="str">
        <f>IF(LEN(telefony[[#This Row],[nr]])=8,telefony[[#This Row],[nr]],"")</f>
        <v/>
      </c>
    </row>
    <row r="2081" spans="1:14" x14ac:dyDescent="0.3">
      <c r="A2081" s="9" t="s">
        <v>1787</v>
      </c>
      <c r="B2081" s="1">
        <v>42947</v>
      </c>
      <c r="C2081" s="2">
        <v>0.45846064814814813</v>
      </c>
      <c r="D2081" s="2">
        <v>0.46900462962962963</v>
      </c>
      <c r="E2081">
        <f>DAY(telefony[[#This Row],[data]])</f>
        <v>31</v>
      </c>
      <c r="F2081">
        <f>IF(LEN(telefony[[#This Row],[nr]])=8,1,0)</f>
        <v>0</v>
      </c>
      <c r="G2081">
        <f>IF(LEN(telefony[[#This Row],[nr]])=7,1,0)</f>
        <v>1</v>
      </c>
      <c r="H2081" s="9">
        <f>IF(LEN(telefony[[#This Row],[nr]])&gt;=10,1,0)</f>
        <v>0</v>
      </c>
      <c r="M2081" t="str">
        <f>IF(LEN(telefony[[#This Row],[nr]])=7,telefony[[#This Row],[nr]],"")</f>
        <v>6384230</v>
      </c>
      <c r="N2081" t="str">
        <f>IF(LEN(telefony[[#This Row],[nr]])=8,telefony[[#This Row],[nr]],"")</f>
        <v/>
      </c>
    </row>
    <row r="2082" spans="1:14" x14ac:dyDescent="0.3">
      <c r="A2082" s="9" t="s">
        <v>391</v>
      </c>
      <c r="B2082" s="1">
        <v>42947</v>
      </c>
      <c r="C2082" s="2">
        <v>0.45945601851851853</v>
      </c>
      <c r="D2082" s="2">
        <v>0.46525462962962966</v>
      </c>
      <c r="E2082">
        <f>DAY(telefony[[#This Row],[data]])</f>
        <v>31</v>
      </c>
      <c r="F2082">
        <f>IF(LEN(telefony[[#This Row],[nr]])=8,1,0)</f>
        <v>1</v>
      </c>
      <c r="G2082">
        <f>IF(LEN(telefony[[#This Row],[nr]])=7,1,0)</f>
        <v>0</v>
      </c>
      <c r="H2082" s="9">
        <f>IF(LEN(telefony[[#This Row],[nr]])&gt;=10,1,0)</f>
        <v>0</v>
      </c>
      <c r="M2082" t="str">
        <f>IF(LEN(telefony[[#This Row],[nr]])=7,telefony[[#This Row],[nr]],"")</f>
        <v/>
      </c>
      <c r="N2082" t="str">
        <f>IF(LEN(telefony[[#This Row],[nr]])=8,telefony[[#This Row],[nr]],"")</f>
        <v>48676568</v>
      </c>
    </row>
    <row r="2083" spans="1:14" x14ac:dyDescent="0.3">
      <c r="A2083" s="9" t="s">
        <v>867</v>
      </c>
      <c r="B2083" s="1">
        <v>42947</v>
      </c>
      <c r="C2083" s="2">
        <v>0.46119212962962963</v>
      </c>
      <c r="D2083" s="2">
        <v>0.4725347222222222</v>
      </c>
      <c r="E2083">
        <f>DAY(telefony[[#This Row],[data]])</f>
        <v>31</v>
      </c>
      <c r="F2083">
        <f>IF(LEN(telefony[[#This Row],[nr]])=8,1,0)</f>
        <v>0</v>
      </c>
      <c r="G2083">
        <f>IF(LEN(telefony[[#This Row],[nr]])=7,1,0)</f>
        <v>1</v>
      </c>
      <c r="H2083" s="9">
        <f>IF(LEN(telefony[[#This Row],[nr]])&gt;=10,1,0)</f>
        <v>0</v>
      </c>
      <c r="M2083" t="str">
        <f>IF(LEN(telefony[[#This Row],[nr]])=7,telefony[[#This Row],[nr]],"")</f>
        <v>3691457</v>
      </c>
      <c r="N2083" t="str">
        <f>IF(LEN(telefony[[#This Row],[nr]])=8,telefony[[#This Row],[nr]],"")</f>
        <v/>
      </c>
    </row>
    <row r="2084" spans="1:14" x14ac:dyDescent="0.3">
      <c r="A2084" s="9" t="s">
        <v>1788</v>
      </c>
      <c r="B2084" s="1">
        <v>42947</v>
      </c>
      <c r="C2084" s="2">
        <v>0.46311342592592591</v>
      </c>
      <c r="D2084" s="2">
        <v>0.46394675925925927</v>
      </c>
      <c r="E2084">
        <f>DAY(telefony[[#This Row],[data]])</f>
        <v>31</v>
      </c>
      <c r="F2084">
        <f>IF(LEN(telefony[[#This Row],[nr]])=8,1,0)</f>
        <v>0</v>
      </c>
      <c r="G2084">
        <f>IF(LEN(telefony[[#This Row],[nr]])=7,1,0)</f>
        <v>1</v>
      </c>
      <c r="H2084" s="9">
        <f>IF(LEN(telefony[[#This Row],[nr]])&gt;=10,1,0)</f>
        <v>0</v>
      </c>
      <c r="M2084" t="str">
        <f>IF(LEN(telefony[[#This Row],[nr]])=7,telefony[[#This Row],[nr]],"")</f>
        <v>3263854</v>
      </c>
      <c r="N2084" t="str">
        <f>IF(LEN(telefony[[#This Row],[nr]])=8,telefony[[#This Row],[nr]],"")</f>
        <v/>
      </c>
    </row>
    <row r="2085" spans="1:14" x14ac:dyDescent="0.3">
      <c r="A2085" s="9" t="s">
        <v>1789</v>
      </c>
      <c r="B2085" s="1">
        <v>42947</v>
      </c>
      <c r="C2085" s="2">
        <v>0.46803240740740742</v>
      </c>
      <c r="D2085" s="2">
        <v>0.47423611111111114</v>
      </c>
      <c r="E2085">
        <f>DAY(telefony[[#This Row],[data]])</f>
        <v>31</v>
      </c>
      <c r="F2085">
        <f>IF(LEN(telefony[[#This Row],[nr]])=8,1,0)</f>
        <v>0</v>
      </c>
      <c r="G2085">
        <f>IF(LEN(telefony[[#This Row],[nr]])=7,1,0)</f>
        <v>1</v>
      </c>
      <c r="H2085" s="9">
        <f>IF(LEN(telefony[[#This Row],[nr]])&gt;=10,1,0)</f>
        <v>0</v>
      </c>
      <c r="M2085" t="str">
        <f>IF(LEN(telefony[[#This Row],[nr]])=7,telefony[[#This Row],[nr]],"")</f>
        <v>8489588</v>
      </c>
      <c r="N2085" t="str">
        <f>IF(LEN(telefony[[#This Row],[nr]])=8,telefony[[#This Row],[nr]],"")</f>
        <v/>
      </c>
    </row>
    <row r="2086" spans="1:14" x14ac:dyDescent="0.3">
      <c r="A2086" s="9" t="s">
        <v>1790</v>
      </c>
      <c r="B2086" s="1">
        <v>42947</v>
      </c>
      <c r="C2086" s="2">
        <v>0.46987268518518521</v>
      </c>
      <c r="D2086" s="2">
        <v>0.47664351851851849</v>
      </c>
      <c r="E2086">
        <f>DAY(telefony[[#This Row],[data]])</f>
        <v>31</v>
      </c>
      <c r="F2086">
        <f>IF(LEN(telefony[[#This Row],[nr]])=8,1,0)</f>
        <v>1</v>
      </c>
      <c r="G2086">
        <f>IF(LEN(telefony[[#This Row],[nr]])=7,1,0)</f>
        <v>0</v>
      </c>
      <c r="H2086" s="9">
        <f>IF(LEN(telefony[[#This Row],[nr]])&gt;=10,1,0)</f>
        <v>0</v>
      </c>
      <c r="M2086" t="str">
        <f>IF(LEN(telefony[[#This Row],[nr]])=7,telefony[[#This Row],[nr]],"")</f>
        <v/>
      </c>
      <c r="N2086" t="str">
        <f>IF(LEN(telefony[[#This Row],[nr]])=8,telefony[[#This Row],[nr]],"")</f>
        <v>57211290</v>
      </c>
    </row>
    <row r="2087" spans="1:14" x14ac:dyDescent="0.3">
      <c r="A2087" s="9" t="s">
        <v>1217</v>
      </c>
      <c r="B2087" s="1">
        <v>42947</v>
      </c>
      <c r="C2087" s="2">
        <v>0.47158564814814813</v>
      </c>
      <c r="D2087" s="2">
        <v>0.47471064814814817</v>
      </c>
      <c r="E2087">
        <f>DAY(telefony[[#This Row],[data]])</f>
        <v>31</v>
      </c>
      <c r="F2087">
        <f>IF(LEN(telefony[[#This Row],[nr]])=8,1,0)</f>
        <v>1</v>
      </c>
      <c r="G2087">
        <f>IF(LEN(telefony[[#This Row],[nr]])=7,1,0)</f>
        <v>0</v>
      </c>
      <c r="H2087" s="9">
        <f>IF(LEN(telefony[[#This Row],[nr]])&gt;=10,1,0)</f>
        <v>0</v>
      </c>
      <c r="M2087" t="str">
        <f>IF(LEN(telefony[[#This Row],[nr]])=7,telefony[[#This Row],[nr]],"")</f>
        <v/>
      </c>
      <c r="N2087" t="str">
        <f>IF(LEN(telefony[[#This Row],[nr]])=8,telefony[[#This Row],[nr]],"")</f>
        <v>67748426</v>
      </c>
    </row>
    <row r="2088" spans="1:14" x14ac:dyDescent="0.3">
      <c r="A2088" s="9" t="s">
        <v>1791</v>
      </c>
      <c r="B2088" s="1">
        <v>42947</v>
      </c>
      <c r="C2088" s="2">
        <v>0.47314814814814815</v>
      </c>
      <c r="D2088" s="2">
        <v>0.47643518518518518</v>
      </c>
      <c r="E2088">
        <f>DAY(telefony[[#This Row],[data]])</f>
        <v>31</v>
      </c>
      <c r="F2088">
        <f>IF(LEN(telefony[[#This Row],[nr]])=8,1,0)</f>
        <v>0</v>
      </c>
      <c r="G2088">
        <f>IF(LEN(telefony[[#This Row],[nr]])=7,1,0)</f>
        <v>1</v>
      </c>
      <c r="H2088" s="9">
        <f>IF(LEN(telefony[[#This Row],[nr]])&gt;=10,1,0)</f>
        <v>0</v>
      </c>
      <c r="M2088" t="str">
        <f>IF(LEN(telefony[[#This Row],[nr]])=7,telefony[[#This Row],[nr]],"")</f>
        <v>7225111</v>
      </c>
      <c r="N2088" t="str">
        <f>IF(LEN(telefony[[#This Row],[nr]])=8,telefony[[#This Row],[nr]],"")</f>
        <v/>
      </c>
    </row>
    <row r="2089" spans="1:14" x14ac:dyDescent="0.3">
      <c r="A2089" s="9" t="s">
        <v>1792</v>
      </c>
      <c r="B2089" s="1">
        <v>42947</v>
      </c>
      <c r="C2089" s="2">
        <v>0.47315972222222225</v>
      </c>
      <c r="D2089" s="2">
        <v>0.47687499999999999</v>
      </c>
      <c r="E2089">
        <f>DAY(telefony[[#This Row],[data]])</f>
        <v>31</v>
      </c>
      <c r="F2089">
        <f>IF(LEN(telefony[[#This Row],[nr]])=8,1,0)</f>
        <v>0</v>
      </c>
      <c r="G2089">
        <f>IF(LEN(telefony[[#This Row],[nr]])=7,1,0)</f>
        <v>1</v>
      </c>
      <c r="H2089" s="9">
        <f>IF(LEN(telefony[[#This Row],[nr]])&gt;=10,1,0)</f>
        <v>0</v>
      </c>
      <c r="M2089" t="str">
        <f>IF(LEN(telefony[[#This Row],[nr]])=7,telefony[[#This Row],[nr]],"")</f>
        <v>5418543</v>
      </c>
      <c r="N2089" t="str">
        <f>IF(LEN(telefony[[#This Row],[nr]])=8,telefony[[#This Row],[nr]],"")</f>
        <v/>
      </c>
    </row>
    <row r="2090" spans="1:14" x14ac:dyDescent="0.3">
      <c r="A2090" s="9" t="s">
        <v>1793</v>
      </c>
      <c r="B2090" s="1">
        <v>42947</v>
      </c>
      <c r="C2090" s="2">
        <v>0.47349537037037037</v>
      </c>
      <c r="D2090" s="2">
        <v>0.47881944444444446</v>
      </c>
      <c r="E2090">
        <f>DAY(telefony[[#This Row],[data]])</f>
        <v>31</v>
      </c>
      <c r="F2090">
        <f>IF(LEN(telefony[[#This Row],[nr]])=8,1,0)</f>
        <v>0</v>
      </c>
      <c r="G2090">
        <f>IF(LEN(telefony[[#This Row],[nr]])=7,1,0)</f>
        <v>1</v>
      </c>
      <c r="H2090" s="9">
        <f>IF(LEN(telefony[[#This Row],[nr]])&gt;=10,1,0)</f>
        <v>0</v>
      </c>
      <c r="M2090" t="str">
        <f>IF(LEN(telefony[[#This Row],[nr]])=7,telefony[[#This Row],[nr]],"")</f>
        <v>6439414</v>
      </c>
      <c r="N2090" t="str">
        <f>IF(LEN(telefony[[#This Row],[nr]])=8,telefony[[#This Row],[nr]],"")</f>
        <v/>
      </c>
    </row>
    <row r="2091" spans="1:14" x14ac:dyDescent="0.3">
      <c r="A2091" s="9" t="s">
        <v>796</v>
      </c>
      <c r="B2091" s="1">
        <v>42947</v>
      </c>
      <c r="C2091" s="2">
        <v>0.47357638888888887</v>
      </c>
      <c r="D2091" s="2">
        <v>0.47564814814814815</v>
      </c>
      <c r="E2091">
        <f>DAY(telefony[[#This Row],[data]])</f>
        <v>31</v>
      </c>
      <c r="F2091">
        <f>IF(LEN(telefony[[#This Row],[nr]])=8,1,0)</f>
        <v>0</v>
      </c>
      <c r="G2091">
        <f>IF(LEN(telefony[[#This Row],[nr]])=7,1,0)</f>
        <v>1</v>
      </c>
      <c r="H2091" s="9">
        <f>IF(LEN(telefony[[#This Row],[nr]])&gt;=10,1,0)</f>
        <v>0</v>
      </c>
      <c r="M2091" t="str">
        <f>IF(LEN(telefony[[#This Row],[nr]])=7,telefony[[#This Row],[nr]],"")</f>
        <v>3478173</v>
      </c>
      <c r="N2091" t="str">
        <f>IF(LEN(telefony[[#This Row],[nr]])=8,telefony[[#This Row],[nr]],"")</f>
        <v/>
      </c>
    </row>
    <row r="2092" spans="1:14" x14ac:dyDescent="0.3">
      <c r="A2092" s="9" t="s">
        <v>867</v>
      </c>
      <c r="B2092" s="1">
        <v>42947</v>
      </c>
      <c r="C2092" s="2">
        <v>0.47366898148148145</v>
      </c>
      <c r="D2092" s="2">
        <v>0.48020833333333335</v>
      </c>
      <c r="E2092">
        <f>DAY(telefony[[#This Row],[data]])</f>
        <v>31</v>
      </c>
      <c r="F2092">
        <f>IF(LEN(telefony[[#This Row],[nr]])=8,1,0)</f>
        <v>0</v>
      </c>
      <c r="G2092">
        <f>IF(LEN(telefony[[#This Row],[nr]])=7,1,0)</f>
        <v>1</v>
      </c>
      <c r="H2092" s="9">
        <f>IF(LEN(telefony[[#This Row],[nr]])&gt;=10,1,0)</f>
        <v>0</v>
      </c>
      <c r="M2092" t="str">
        <f>IF(LEN(telefony[[#This Row],[nr]])=7,telefony[[#This Row],[nr]],"")</f>
        <v>3691457</v>
      </c>
      <c r="N2092" t="str">
        <f>IF(LEN(telefony[[#This Row],[nr]])=8,telefony[[#This Row],[nr]],"")</f>
        <v/>
      </c>
    </row>
    <row r="2093" spans="1:14" x14ac:dyDescent="0.3">
      <c r="A2093" s="9" t="s">
        <v>1478</v>
      </c>
      <c r="B2093" s="1">
        <v>42947</v>
      </c>
      <c r="C2093" s="2">
        <v>0.47851851851851851</v>
      </c>
      <c r="D2093" s="2">
        <v>0.48517361111111112</v>
      </c>
      <c r="E2093">
        <f>DAY(telefony[[#This Row],[data]])</f>
        <v>31</v>
      </c>
      <c r="F2093">
        <f>IF(LEN(telefony[[#This Row],[nr]])=8,1,0)</f>
        <v>0</v>
      </c>
      <c r="G2093">
        <f>IF(LEN(telefony[[#This Row],[nr]])=7,1,0)</f>
        <v>1</v>
      </c>
      <c r="H2093" s="9">
        <f>IF(LEN(telefony[[#This Row],[nr]])&gt;=10,1,0)</f>
        <v>0</v>
      </c>
      <c r="M2093" t="str">
        <f>IF(LEN(telefony[[#This Row],[nr]])=7,telefony[[#This Row],[nr]],"")</f>
        <v>6717763</v>
      </c>
      <c r="N2093" t="str">
        <f>IF(LEN(telefony[[#This Row],[nr]])=8,telefony[[#This Row],[nr]],"")</f>
        <v/>
      </c>
    </row>
    <row r="2094" spans="1:14" x14ac:dyDescent="0.3">
      <c r="A2094" s="9" t="s">
        <v>1794</v>
      </c>
      <c r="B2094" s="1">
        <v>42947</v>
      </c>
      <c r="C2094" s="2">
        <v>0.48053240740740738</v>
      </c>
      <c r="D2094" s="2">
        <v>0.48828703703703702</v>
      </c>
      <c r="E2094">
        <f>DAY(telefony[[#This Row],[data]])</f>
        <v>31</v>
      </c>
      <c r="F2094">
        <f>IF(LEN(telefony[[#This Row],[nr]])=8,1,0)</f>
        <v>1</v>
      </c>
      <c r="G2094">
        <f>IF(LEN(telefony[[#This Row],[nr]])=7,1,0)</f>
        <v>0</v>
      </c>
      <c r="H2094" s="9">
        <f>IF(LEN(telefony[[#This Row],[nr]])&gt;=10,1,0)</f>
        <v>0</v>
      </c>
      <c r="M2094" t="str">
        <f>IF(LEN(telefony[[#This Row],[nr]])=7,telefony[[#This Row],[nr]],"")</f>
        <v/>
      </c>
      <c r="N2094" t="str">
        <f>IF(LEN(telefony[[#This Row],[nr]])=8,telefony[[#This Row],[nr]],"")</f>
        <v>61228399</v>
      </c>
    </row>
    <row r="2095" spans="1:14" x14ac:dyDescent="0.3">
      <c r="A2095" s="9" t="s">
        <v>1795</v>
      </c>
      <c r="B2095" s="1">
        <v>42947</v>
      </c>
      <c r="C2095" s="2">
        <v>0.48141203703703705</v>
      </c>
      <c r="D2095" s="2">
        <v>0.49063657407407407</v>
      </c>
      <c r="E2095">
        <f>DAY(telefony[[#This Row],[data]])</f>
        <v>31</v>
      </c>
      <c r="F2095">
        <f>IF(LEN(telefony[[#This Row],[nr]])=8,1,0)</f>
        <v>0</v>
      </c>
      <c r="G2095">
        <f>IF(LEN(telefony[[#This Row],[nr]])=7,1,0)</f>
        <v>1</v>
      </c>
      <c r="H2095" s="9">
        <f>IF(LEN(telefony[[#This Row],[nr]])&gt;=10,1,0)</f>
        <v>0</v>
      </c>
      <c r="M2095" t="str">
        <f>IF(LEN(telefony[[#This Row],[nr]])=7,telefony[[#This Row],[nr]],"")</f>
        <v>9282166</v>
      </c>
      <c r="N2095" t="str">
        <f>IF(LEN(telefony[[#This Row],[nr]])=8,telefony[[#This Row],[nr]],"")</f>
        <v/>
      </c>
    </row>
    <row r="2096" spans="1:14" x14ac:dyDescent="0.3">
      <c r="A2096" s="9" t="s">
        <v>1796</v>
      </c>
      <c r="B2096" s="1">
        <v>42947</v>
      </c>
      <c r="C2096" s="2">
        <v>0.48174768518518518</v>
      </c>
      <c r="D2096" s="2">
        <v>0.48682870370370368</v>
      </c>
      <c r="E2096">
        <f>DAY(telefony[[#This Row],[data]])</f>
        <v>31</v>
      </c>
      <c r="F2096">
        <f>IF(LEN(telefony[[#This Row],[nr]])=8,1,0)</f>
        <v>0</v>
      </c>
      <c r="G2096">
        <f>IF(LEN(telefony[[#This Row],[nr]])=7,1,0)</f>
        <v>1</v>
      </c>
      <c r="H2096" s="9">
        <f>IF(LEN(telefony[[#This Row],[nr]])&gt;=10,1,0)</f>
        <v>0</v>
      </c>
      <c r="M2096" t="str">
        <f>IF(LEN(telefony[[#This Row],[nr]])=7,telefony[[#This Row],[nr]],"")</f>
        <v>6426246</v>
      </c>
      <c r="N2096" t="str">
        <f>IF(LEN(telefony[[#This Row],[nr]])=8,telefony[[#This Row],[nr]],"")</f>
        <v/>
      </c>
    </row>
    <row r="2097" spans="1:14" x14ac:dyDescent="0.3">
      <c r="A2097" s="9" t="s">
        <v>1709</v>
      </c>
      <c r="B2097" s="1">
        <v>42947</v>
      </c>
      <c r="C2097" s="2">
        <v>0.48424768518518518</v>
      </c>
      <c r="D2097" s="2">
        <v>0.48873842592592592</v>
      </c>
      <c r="E2097">
        <f>DAY(telefony[[#This Row],[data]])</f>
        <v>31</v>
      </c>
      <c r="F2097">
        <f>IF(LEN(telefony[[#This Row],[nr]])=8,1,0)</f>
        <v>0</v>
      </c>
      <c r="G2097">
        <f>IF(LEN(telefony[[#This Row],[nr]])=7,1,0)</f>
        <v>1</v>
      </c>
      <c r="H2097" s="9">
        <f>IF(LEN(telefony[[#This Row],[nr]])&gt;=10,1,0)</f>
        <v>0</v>
      </c>
      <c r="M2097" t="str">
        <f>IF(LEN(telefony[[#This Row],[nr]])=7,telefony[[#This Row],[nr]],"")</f>
        <v>8585321</v>
      </c>
      <c r="N2097" t="str">
        <f>IF(LEN(telefony[[#This Row],[nr]])=8,telefony[[#This Row],[nr]],"")</f>
        <v/>
      </c>
    </row>
    <row r="2098" spans="1:14" x14ac:dyDescent="0.3">
      <c r="A2098" s="9" t="s">
        <v>1797</v>
      </c>
      <c r="B2098" s="1">
        <v>42947</v>
      </c>
      <c r="C2098" s="2">
        <v>0.48635416666666664</v>
      </c>
      <c r="D2098" s="2">
        <v>0.49025462962962962</v>
      </c>
      <c r="E2098">
        <f>DAY(telefony[[#This Row],[data]])</f>
        <v>31</v>
      </c>
      <c r="F2098">
        <f>IF(LEN(telefony[[#This Row],[nr]])=8,1,0)</f>
        <v>0</v>
      </c>
      <c r="G2098">
        <f>IF(LEN(telefony[[#This Row],[nr]])=7,1,0)</f>
        <v>1</v>
      </c>
      <c r="H2098" s="9">
        <f>IF(LEN(telefony[[#This Row],[nr]])&gt;=10,1,0)</f>
        <v>0</v>
      </c>
      <c r="M2098" t="str">
        <f>IF(LEN(telefony[[#This Row],[nr]])=7,telefony[[#This Row],[nr]],"")</f>
        <v>9791237</v>
      </c>
      <c r="N2098" t="str">
        <f>IF(LEN(telefony[[#This Row],[nr]])=8,telefony[[#This Row],[nr]],"")</f>
        <v/>
      </c>
    </row>
    <row r="2099" spans="1:14" x14ac:dyDescent="0.3">
      <c r="A2099" s="9" t="s">
        <v>1798</v>
      </c>
      <c r="B2099" s="1">
        <v>42947</v>
      </c>
      <c r="C2099" s="2">
        <v>0.48893518518518519</v>
      </c>
      <c r="D2099" s="2">
        <v>0.49787037037037035</v>
      </c>
      <c r="E2099">
        <f>DAY(telefony[[#This Row],[data]])</f>
        <v>31</v>
      </c>
      <c r="F2099">
        <f>IF(LEN(telefony[[#This Row],[nr]])=8,1,0)</f>
        <v>0</v>
      </c>
      <c r="G2099">
        <f>IF(LEN(telefony[[#This Row],[nr]])=7,1,0)</f>
        <v>1</v>
      </c>
      <c r="H2099" s="9">
        <f>IF(LEN(telefony[[#This Row],[nr]])&gt;=10,1,0)</f>
        <v>0</v>
      </c>
      <c r="M2099" t="str">
        <f>IF(LEN(telefony[[#This Row],[nr]])=7,telefony[[#This Row],[nr]],"")</f>
        <v>1830251</v>
      </c>
      <c r="N2099" t="str">
        <f>IF(LEN(telefony[[#This Row],[nr]])=8,telefony[[#This Row],[nr]],"")</f>
        <v/>
      </c>
    </row>
    <row r="2100" spans="1:14" x14ac:dyDescent="0.3">
      <c r="A2100" s="9" t="s">
        <v>1799</v>
      </c>
      <c r="B2100" s="1">
        <v>42947</v>
      </c>
      <c r="C2100" s="2">
        <v>0.49409722222222224</v>
      </c>
      <c r="D2100" s="2">
        <v>0.50521990740740741</v>
      </c>
      <c r="E2100">
        <f>DAY(telefony[[#This Row],[data]])</f>
        <v>31</v>
      </c>
      <c r="F2100">
        <f>IF(LEN(telefony[[#This Row],[nr]])=8,1,0)</f>
        <v>1</v>
      </c>
      <c r="G2100">
        <f>IF(LEN(telefony[[#This Row],[nr]])=7,1,0)</f>
        <v>0</v>
      </c>
      <c r="H2100" s="9">
        <f>IF(LEN(telefony[[#This Row],[nr]])&gt;=10,1,0)</f>
        <v>0</v>
      </c>
      <c r="M2100" t="str">
        <f>IF(LEN(telefony[[#This Row],[nr]])=7,telefony[[#This Row],[nr]],"")</f>
        <v/>
      </c>
      <c r="N2100" t="str">
        <f>IF(LEN(telefony[[#This Row],[nr]])=8,telefony[[#This Row],[nr]],"")</f>
        <v>42603700</v>
      </c>
    </row>
    <row r="2101" spans="1:14" x14ac:dyDescent="0.3">
      <c r="A2101" s="9" t="s">
        <v>1800</v>
      </c>
      <c r="B2101" s="1">
        <v>42947</v>
      </c>
      <c r="C2101" s="2">
        <v>0.49849537037037039</v>
      </c>
      <c r="D2101" s="2">
        <v>0.5092592592592593</v>
      </c>
      <c r="E2101">
        <f>DAY(telefony[[#This Row],[data]])</f>
        <v>31</v>
      </c>
      <c r="F2101">
        <f>IF(LEN(telefony[[#This Row],[nr]])=8,1,0)</f>
        <v>0</v>
      </c>
      <c r="G2101">
        <f>IF(LEN(telefony[[#This Row],[nr]])=7,1,0)</f>
        <v>1</v>
      </c>
      <c r="H2101" s="9">
        <f>IF(LEN(telefony[[#This Row],[nr]])&gt;=10,1,0)</f>
        <v>0</v>
      </c>
      <c r="M2101" t="str">
        <f>IF(LEN(telefony[[#This Row],[nr]])=7,telefony[[#This Row],[nr]],"")</f>
        <v>3983714</v>
      </c>
      <c r="N2101" t="str">
        <f>IF(LEN(telefony[[#This Row],[nr]])=8,telefony[[#This Row],[nr]],"")</f>
        <v/>
      </c>
    </row>
    <row r="2102" spans="1:14" x14ac:dyDescent="0.3">
      <c r="A2102" s="9" t="s">
        <v>1801</v>
      </c>
      <c r="B2102" s="1">
        <v>42947</v>
      </c>
      <c r="C2102" s="2">
        <v>0.49903935185185183</v>
      </c>
      <c r="D2102" s="2">
        <v>0.51059027777777777</v>
      </c>
      <c r="E2102">
        <f>DAY(telefony[[#This Row],[data]])</f>
        <v>31</v>
      </c>
      <c r="F2102">
        <f>IF(LEN(telefony[[#This Row],[nr]])=8,1,0)</f>
        <v>0</v>
      </c>
      <c r="G2102">
        <f>IF(LEN(telefony[[#This Row],[nr]])=7,1,0)</f>
        <v>1</v>
      </c>
      <c r="H2102" s="9">
        <f>IF(LEN(telefony[[#This Row],[nr]])&gt;=10,1,0)</f>
        <v>0</v>
      </c>
      <c r="M2102" t="str">
        <f>IF(LEN(telefony[[#This Row],[nr]])=7,telefony[[#This Row],[nr]],"")</f>
        <v>4520226</v>
      </c>
      <c r="N2102" t="str">
        <f>IF(LEN(telefony[[#This Row],[nr]])=8,telefony[[#This Row],[nr]],"")</f>
        <v/>
      </c>
    </row>
    <row r="2103" spans="1:14" x14ac:dyDescent="0.3">
      <c r="A2103" s="9" t="s">
        <v>1030</v>
      </c>
      <c r="B2103" s="1">
        <v>42947</v>
      </c>
      <c r="C2103" s="2">
        <v>0.50065972222222221</v>
      </c>
      <c r="D2103" s="2">
        <v>0.50898148148148148</v>
      </c>
      <c r="E2103">
        <f>DAY(telefony[[#This Row],[data]])</f>
        <v>31</v>
      </c>
      <c r="F2103">
        <f>IF(LEN(telefony[[#This Row],[nr]])=8,1,0)</f>
        <v>0</v>
      </c>
      <c r="G2103">
        <f>IF(LEN(telefony[[#This Row],[nr]])=7,1,0)</f>
        <v>1</v>
      </c>
      <c r="H2103" s="9">
        <f>IF(LEN(telefony[[#This Row],[nr]])&gt;=10,1,0)</f>
        <v>0</v>
      </c>
      <c r="M2103" t="str">
        <f>IF(LEN(telefony[[#This Row],[nr]])=7,telefony[[#This Row],[nr]],"")</f>
        <v>6999348</v>
      </c>
      <c r="N2103" t="str">
        <f>IF(LEN(telefony[[#This Row],[nr]])=8,telefony[[#This Row],[nr]],"")</f>
        <v/>
      </c>
    </row>
    <row r="2104" spans="1:14" x14ac:dyDescent="0.3">
      <c r="A2104" s="9" t="s">
        <v>1802</v>
      </c>
      <c r="B2104" s="1">
        <v>42947</v>
      </c>
      <c r="C2104" s="2">
        <v>0.5040972222222222</v>
      </c>
      <c r="D2104" s="2">
        <v>0.50971064814814815</v>
      </c>
      <c r="E2104">
        <f>DAY(telefony[[#This Row],[data]])</f>
        <v>31</v>
      </c>
      <c r="F2104">
        <f>IF(LEN(telefony[[#This Row],[nr]])=8,1,0)</f>
        <v>0</v>
      </c>
      <c r="G2104">
        <f>IF(LEN(telefony[[#This Row],[nr]])=7,1,0)</f>
        <v>1</v>
      </c>
      <c r="H2104" s="9">
        <f>IF(LEN(telefony[[#This Row],[nr]])&gt;=10,1,0)</f>
        <v>0</v>
      </c>
      <c r="M2104" t="str">
        <f>IF(LEN(telefony[[#This Row],[nr]])=7,telefony[[#This Row],[nr]],"")</f>
        <v>3767866</v>
      </c>
      <c r="N2104" t="str">
        <f>IF(LEN(telefony[[#This Row],[nr]])=8,telefony[[#This Row],[nr]],"")</f>
        <v/>
      </c>
    </row>
    <row r="2105" spans="1:14" x14ac:dyDescent="0.3">
      <c r="A2105" s="9" t="s">
        <v>817</v>
      </c>
      <c r="B2105" s="1">
        <v>42947</v>
      </c>
      <c r="C2105" s="2">
        <v>0.50410879629629635</v>
      </c>
      <c r="D2105" s="2">
        <v>0.50539351851851855</v>
      </c>
      <c r="E2105">
        <f>DAY(telefony[[#This Row],[data]])</f>
        <v>31</v>
      </c>
      <c r="F2105">
        <f>IF(LEN(telefony[[#This Row],[nr]])=8,1,0)</f>
        <v>1</v>
      </c>
      <c r="G2105">
        <f>IF(LEN(telefony[[#This Row],[nr]])=7,1,0)</f>
        <v>0</v>
      </c>
      <c r="H2105" s="9">
        <f>IF(LEN(telefony[[#This Row],[nr]])&gt;=10,1,0)</f>
        <v>0</v>
      </c>
      <c r="M2105" t="str">
        <f>IF(LEN(telefony[[#This Row],[nr]])=7,telefony[[#This Row],[nr]],"")</f>
        <v/>
      </c>
      <c r="N2105" t="str">
        <f>IF(LEN(telefony[[#This Row],[nr]])=8,telefony[[#This Row],[nr]],"")</f>
        <v>49342013</v>
      </c>
    </row>
    <row r="2106" spans="1:14" x14ac:dyDescent="0.3">
      <c r="A2106" s="9" t="s">
        <v>1803</v>
      </c>
      <c r="B2106" s="1">
        <v>42947</v>
      </c>
      <c r="C2106" s="2">
        <v>0.50980324074074079</v>
      </c>
      <c r="D2106" s="2">
        <v>0.51123842592592594</v>
      </c>
      <c r="E2106">
        <f>DAY(telefony[[#This Row],[data]])</f>
        <v>31</v>
      </c>
      <c r="F2106">
        <f>IF(LEN(telefony[[#This Row],[nr]])=8,1,0)</f>
        <v>0</v>
      </c>
      <c r="G2106">
        <f>IF(LEN(telefony[[#This Row],[nr]])=7,1,0)</f>
        <v>1</v>
      </c>
      <c r="H2106" s="9">
        <f>IF(LEN(telefony[[#This Row],[nr]])&gt;=10,1,0)</f>
        <v>0</v>
      </c>
      <c r="M2106" t="str">
        <f>IF(LEN(telefony[[#This Row],[nr]])=7,telefony[[#This Row],[nr]],"")</f>
        <v>6051341</v>
      </c>
      <c r="N2106" t="str">
        <f>IF(LEN(telefony[[#This Row],[nr]])=8,telefony[[#This Row],[nr]],"")</f>
        <v/>
      </c>
    </row>
    <row r="2107" spans="1:14" x14ac:dyDescent="0.3">
      <c r="A2107" s="9" t="s">
        <v>1804</v>
      </c>
      <c r="B2107" s="1">
        <v>42947</v>
      </c>
      <c r="C2107" s="2">
        <v>0.51331018518518523</v>
      </c>
      <c r="D2107" s="2">
        <v>0.51490740740740737</v>
      </c>
      <c r="E2107">
        <f>DAY(telefony[[#This Row],[data]])</f>
        <v>31</v>
      </c>
      <c r="F2107">
        <f>IF(LEN(telefony[[#This Row],[nr]])=8,1,0)</f>
        <v>0</v>
      </c>
      <c r="G2107">
        <f>IF(LEN(telefony[[#This Row],[nr]])=7,1,0)</f>
        <v>1</v>
      </c>
      <c r="H2107" s="9">
        <f>IF(LEN(telefony[[#This Row],[nr]])&gt;=10,1,0)</f>
        <v>0</v>
      </c>
      <c r="M2107" t="str">
        <f>IF(LEN(telefony[[#This Row],[nr]])=7,telefony[[#This Row],[nr]],"")</f>
        <v>4326245</v>
      </c>
      <c r="N2107" t="str">
        <f>IF(LEN(telefony[[#This Row],[nr]])=8,telefony[[#This Row],[nr]],"")</f>
        <v/>
      </c>
    </row>
    <row r="2108" spans="1:14" x14ac:dyDescent="0.3">
      <c r="A2108" s="9" t="s">
        <v>1805</v>
      </c>
      <c r="B2108" s="1">
        <v>42947</v>
      </c>
      <c r="C2108" s="2">
        <v>0.51811342592592591</v>
      </c>
      <c r="D2108" s="2">
        <v>0.51965277777777774</v>
      </c>
      <c r="E2108">
        <f>DAY(telefony[[#This Row],[data]])</f>
        <v>31</v>
      </c>
      <c r="F2108">
        <f>IF(LEN(telefony[[#This Row],[nr]])=8,1,0)</f>
        <v>0</v>
      </c>
      <c r="G2108">
        <f>IF(LEN(telefony[[#This Row],[nr]])=7,1,0)</f>
        <v>1</v>
      </c>
      <c r="H2108" s="9">
        <f>IF(LEN(telefony[[#This Row],[nr]])&gt;=10,1,0)</f>
        <v>0</v>
      </c>
      <c r="M2108" t="str">
        <f>IF(LEN(telefony[[#This Row],[nr]])=7,telefony[[#This Row],[nr]],"")</f>
        <v>5356378</v>
      </c>
      <c r="N2108" t="str">
        <f>IF(LEN(telefony[[#This Row],[nr]])=8,telefony[[#This Row],[nr]],"")</f>
        <v/>
      </c>
    </row>
    <row r="2109" spans="1:14" x14ac:dyDescent="0.3">
      <c r="A2109" s="9" t="s">
        <v>1806</v>
      </c>
      <c r="B2109" s="1">
        <v>42947</v>
      </c>
      <c r="C2109" s="2">
        <v>0.52203703703703708</v>
      </c>
      <c r="D2109" s="2">
        <v>0.53162037037037035</v>
      </c>
      <c r="E2109">
        <f>DAY(telefony[[#This Row],[data]])</f>
        <v>31</v>
      </c>
      <c r="F2109">
        <f>IF(LEN(telefony[[#This Row],[nr]])=8,1,0)</f>
        <v>0</v>
      </c>
      <c r="G2109">
        <f>IF(LEN(telefony[[#This Row],[nr]])=7,1,0)</f>
        <v>1</v>
      </c>
      <c r="H2109" s="9">
        <f>IF(LEN(telefony[[#This Row],[nr]])&gt;=10,1,0)</f>
        <v>0</v>
      </c>
      <c r="M2109" t="str">
        <f>IF(LEN(telefony[[#This Row],[nr]])=7,telefony[[#This Row],[nr]],"")</f>
        <v>1302842</v>
      </c>
      <c r="N2109" t="str">
        <f>IF(LEN(telefony[[#This Row],[nr]])=8,telefony[[#This Row],[nr]],"")</f>
        <v/>
      </c>
    </row>
    <row r="2110" spans="1:14" x14ac:dyDescent="0.3">
      <c r="A2110" s="9" t="s">
        <v>1807</v>
      </c>
      <c r="B2110" s="1">
        <v>42947</v>
      </c>
      <c r="C2110" s="2">
        <v>0.52238425925925924</v>
      </c>
      <c r="D2110" s="2">
        <v>0.52749999999999997</v>
      </c>
      <c r="E2110">
        <f>DAY(telefony[[#This Row],[data]])</f>
        <v>31</v>
      </c>
      <c r="F2110">
        <f>IF(LEN(telefony[[#This Row],[nr]])=8,1,0)</f>
        <v>0</v>
      </c>
      <c r="G2110">
        <f>IF(LEN(telefony[[#This Row],[nr]])=7,1,0)</f>
        <v>1</v>
      </c>
      <c r="H2110" s="9">
        <f>IF(LEN(telefony[[#This Row],[nr]])&gt;=10,1,0)</f>
        <v>0</v>
      </c>
      <c r="M2110" t="str">
        <f>IF(LEN(telefony[[#This Row],[nr]])=7,telefony[[#This Row],[nr]],"")</f>
        <v>2025194</v>
      </c>
      <c r="N2110" t="str">
        <f>IF(LEN(telefony[[#This Row],[nr]])=8,telefony[[#This Row],[nr]],"")</f>
        <v/>
      </c>
    </row>
    <row r="2111" spans="1:14" x14ac:dyDescent="0.3">
      <c r="A2111" s="9" t="s">
        <v>1808</v>
      </c>
      <c r="B2111" s="1">
        <v>42947</v>
      </c>
      <c r="C2111" s="2">
        <v>0.5237384259259259</v>
      </c>
      <c r="D2111" s="2">
        <v>0.52431712962962962</v>
      </c>
      <c r="E2111">
        <f>DAY(telefony[[#This Row],[data]])</f>
        <v>31</v>
      </c>
      <c r="F2111">
        <f>IF(LEN(telefony[[#This Row],[nr]])=8,1,0)</f>
        <v>0</v>
      </c>
      <c r="G2111">
        <f>IF(LEN(telefony[[#This Row],[nr]])=7,1,0)</f>
        <v>1</v>
      </c>
      <c r="H2111" s="9">
        <f>IF(LEN(telefony[[#This Row],[nr]])&gt;=10,1,0)</f>
        <v>0</v>
      </c>
      <c r="M2111" t="str">
        <f>IF(LEN(telefony[[#This Row],[nr]])=7,telefony[[#This Row],[nr]],"")</f>
        <v>6703754</v>
      </c>
      <c r="N2111" t="str">
        <f>IF(LEN(telefony[[#This Row],[nr]])=8,telefony[[#This Row],[nr]],"")</f>
        <v/>
      </c>
    </row>
    <row r="2112" spans="1:14" x14ac:dyDescent="0.3">
      <c r="A2112" s="9" t="s">
        <v>1809</v>
      </c>
      <c r="B2112" s="1">
        <v>42947</v>
      </c>
      <c r="C2112" s="2">
        <v>0.52516203703703701</v>
      </c>
      <c r="D2112" s="2">
        <v>0.52825231481481483</v>
      </c>
      <c r="E2112">
        <f>DAY(telefony[[#This Row],[data]])</f>
        <v>31</v>
      </c>
      <c r="F2112">
        <f>IF(LEN(telefony[[#This Row],[nr]])=8,1,0)</f>
        <v>1</v>
      </c>
      <c r="G2112">
        <f>IF(LEN(telefony[[#This Row],[nr]])=7,1,0)</f>
        <v>0</v>
      </c>
      <c r="H2112" s="9">
        <f>IF(LEN(telefony[[#This Row],[nr]])&gt;=10,1,0)</f>
        <v>0</v>
      </c>
      <c r="M2112" t="str">
        <f>IF(LEN(telefony[[#This Row],[nr]])=7,telefony[[#This Row],[nr]],"")</f>
        <v/>
      </c>
      <c r="N2112" t="str">
        <f>IF(LEN(telefony[[#This Row],[nr]])=8,telefony[[#This Row],[nr]],"")</f>
        <v>86965710</v>
      </c>
    </row>
    <row r="2113" spans="1:14" x14ac:dyDescent="0.3">
      <c r="A2113" s="9" t="s">
        <v>1810</v>
      </c>
      <c r="B2113" s="1">
        <v>42947</v>
      </c>
      <c r="C2113" s="2">
        <v>0.53011574074074075</v>
      </c>
      <c r="D2113" s="2">
        <v>0.5342824074074074</v>
      </c>
      <c r="E2113">
        <f>DAY(telefony[[#This Row],[data]])</f>
        <v>31</v>
      </c>
      <c r="F2113">
        <f>IF(LEN(telefony[[#This Row],[nr]])=8,1,0)</f>
        <v>0</v>
      </c>
      <c r="G2113">
        <f>IF(LEN(telefony[[#This Row],[nr]])=7,1,0)</f>
        <v>1</v>
      </c>
      <c r="H2113" s="9">
        <f>IF(LEN(telefony[[#This Row],[nr]])&gt;=10,1,0)</f>
        <v>0</v>
      </c>
      <c r="M2113" t="str">
        <f>IF(LEN(telefony[[#This Row],[nr]])=7,telefony[[#This Row],[nr]],"")</f>
        <v>9797571</v>
      </c>
      <c r="N2113" t="str">
        <f>IF(LEN(telefony[[#This Row],[nr]])=8,telefony[[#This Row],[nr]],"")</f>
        <v/>
      </c>
    </row>
    <row r="2114" spans="1:14" x14ac:dyDescent="0.3">
      <c r="A2114" s="9" t="s">
        <v>1811</v>
      </c>
      <c r="B2114" s="1">
        <v>42947</v>
      </c>
      <c r="C2114" s="2">
        <v>0.53206018518518516</v>
      </c>
      <c r="D2114" s="2">
        <v>0.53396990740740746</v>
      </c>
      <c r="E2114">
        <f>DAY(telefony[[#This Row],[data]])</f>
        <v>31</v>
      </c>
      <c r="F2114">
        <f>IF(LEN(telefony[[#This Row],[nr]])=8,1,0)</f>
        <v>1</v>
      </c>
      <c r="G2114">
        <f>IF(LEN(telefony[[#This Row],[nr]])=7,1,0)</f>
        <v>0</v>
      </c>
      <c r="H2114" s="9">
        <f>IF(LEN(telefony[[#This Row],[nr]])&gt;=10,1,0)</f>
        <v>0</v>
      </c>
      <c r="M2114" t="str">
        <f>IF(LEN(telefony[[#This Row],[nr]])=7,telefony[[#This Row],[nr]],"")</f>
        <v/>
      </c>
      <c r="N2114" t="str">
        <f>IF(LEN(telefony[[#This Row],[nr]])=8,telefony[[#This Row],[nr]],"")</f>
        <v>34628061</v>
      </c>
    </row>
    <row r="2115" spans="1:14" x14ac:dyDescent="0.3">
      <c r="A2115" s="9" t="s">
        <v>1812</v>
      </c>
      <c r="B2115" s="1">
        <v>42947</v>
      </c>
      <c r="C2115" s="2">
        <v>0.53451388888888884</v>
      </c>
      <c r="D2115" s="2">
        <v>0.54087962962962965</v>
      </c>
      <c r="E2115">
        <f>DAY(telefony[[#This Row],[data]])</f>
        <v>31</v>
      </c>
      <c r="F2115">
        <f>IF(LEN(telefony[[#This Row],[nr]])=8,1,0)</f>
        <v>0</v>
      </c>
      <c r="G2115">
        <f>IF(LEN(telefony[[#This Row],[nr]])=7,1,0)</f>
        <v>1</v>
      </c>
      <c r="H2115" s="9">
        <f>IF(LEN(telefony[[#This Row],[nr]])&gt;=10,1,0)</f>
        <v>0</v>
      </c>
      <c r="M2115" t="str">
        <f>IF(LEN(telefony[[#This Row],[nr]])=7,telefony[[#This Row],[nr]],"")</f>
        <v>6716140</v>
      </c>
      <c r="N2115" t="str">
        <f>IF(LEN(telefony[[#This Row],[nr]])=8,telefony[[#This Row],[nr]],"")</f>
        <v/>
      </c>
    </row>
    <row r="2116" spans="1:14" x14ac:dyDescent="0.3">
      <c r="A2116" s="9" t="s">
        <v>1813</v>
      </c>
      <c r="B2116" s="1">
        <v>42947</v>
      </c>
      <c r="C2116" s="2">
        <v>0.53622685185185182</v>
      </c>
      <c r="D2116" s="2">
        <v>0.54399305555555555</v>
      </c>
      <c r="E2116">
        <f>DAY(telefony[[#This Row],[data]])</f>
        <v>31</v>
      </c>
      <c r="F2116">
        <f>IF(LEN(telefony[[#This Row],[nr]])=8,1,0)</f>
        <v>0</v>
      </c>
      <c r="G2116">
        <f>IF(LEN(telefony[[#This Row],[nr]])=7,1,0)</f>
        <v>1</v>
      </c>
      <c r="H2116" s="9">
        <f>IF(LEN(telefony[[#This Row],[nr]])&gt;=10,1,0)</f>
        <v>0</v>
      </c>
      <c r="M2116" t="str">
        <f>IF(LEN(telefony[[#This Row],[nr]])=7,telefony[[#This Row],[nr]],"")</f>
        <v>9709339</v>
      </c>
      <c r="N2116" t="str">
        <f>IF(LEN(telefony[[#This Row],[nr]])=8,telefony[[#This Row],[nr]],"")</f>
        <v/>
      </c>
    </row>
    <row r="2117" spans="1:14" x14ac:dyDescent="0.3">
      <c r="A2117" s="9" t="s">
        <v>1814</v>
      </c>
      <c r="B2117" s="1">
        <v>42947</v>
      </c>
      <c r="C2117" s="2">
        <v>0.5376967592592593</v>
      </c>
      <c r="D2117" s="2">
        <v>0.54113425925925929</v>
      </c>
      <c r="E2117">
        <f>DAY(telefony[[#This Row],[data]])</f>
        <v>31</v>
      </c>
      <c r="F2117">
        <f>IF(LEN(telefony[[#This Row],[nr]])=8,1,0)</f>
        <v>0</v>
      </c>
      <c r="G2117">
        <f>IF(LEN(telefony[[#This Row],[nr]])=7,1,0)</f>
        <v>1</v>
      </c>
      <c r="H2117" s="9">
        <f>IF(LEN(telefony[[#This Row],[nr]])&gt;=10,1,0)</f>
        <v>0</v>
      </c>
      <c r="M2117" t="str">
        <f>IF(LEN(telefony[[#This Row],[nr]])=7,telefony[[#This Row],[nr]],"")</f>
        <v>1331802</v>
      </c>
      <c r="N2117" t="str">
        <f>IF(LEN(telefony[[#This Row],[nr]])=8,telefony[[#This Row],[nr]],"")</f>
        <v/>
      </c>
    </row>
    <row r="2118" spans="1:14" x14ac:dyDescent="0.3">
      <c r="A2118" s="9" t="s">
        <v>32</v>
      </c>
      <c r="B2118" s="1">
        <v>42947</v>
      </c>
      <c r="C2118" s="2">
        <v>0.53961805555555553</v>
      </c>
      <c r="D2118" s="2">
        <v>0.54870370370370369</v>
      </c>
      <c r="E2118">
        <f>DAY(telefony[[#This Row],[data]])</f>
        <v>31</v>
      </c>
      <c r="F2118">
        <f>IF(LEN(telefony[[#This Row],[nr]])=8,1,0)</f>
        <v>0</v>
      </c>
      <c r="G2118">
        <f>IF(LEN(telefony[[#This Row],[nr]])=7,1,0)</f>
        <v>1</v>
      </c>
      <c r="H2118" s="9">
        <f>IF(LEN(telefony[[#This Row],[nr]])&gt;=10,1,0)</f>
        <v>0</v>
      </c>
      <c r="M2118" t="str">
        <f>IF(LEN(telefony[[#This Row],[nr]])=7,telefony[[#This Row],[nr]],"")</f>
        <v>9413315</v>
      </c>
      <c r="N2118" t="str">
        <f>IF(LEN(telefony[[#This Row],[nr]])=8,telefony[[#This Row],[nr]],"")</f>
        <v/>
      </c>
    </row>
    <row r="2119" spans="1:14" x14ac:dyDescent="0.3">
      <c r="A2119" s="9" t="s">
        <v>1373</v>
      </c>
      <c r="B2119" s="1">
        <v>42947</v>
      </c>
      <c r="C2119" s="2">
        <v>0.5415740740740741</v>
      </c>
      <c r="D2119" s="2">
        <v>0.54230324074074077</v>
      </c>
      <c r="E2119">
        <f>DAY(telefony[[#This Row],[data]])</f>
        <v>31</v>
      </c>
      <c r="F2119">
        <f>IF(LEN(telefony[[#This Row],[nr]])=8,1,0)</f>
        <v>0</v>
      </c>
      <c r="G2119">
        <f>IF(LEN(telefony[[#This Row],[nr]])=7,1,0)</f>
        <v>1</v>
      </c>
      <c r="H2119" s="9">
        <f>IF(LEN(telefony[[#This Row],[nr]])&gt;=10,1,0)</f>
        <v>0</v>
      </c>
      <c r="M2119" t="str">
        <f>IF(LEN(telefony[[#This Row],[nr]])=7,telefony[[#This Row],[nr]],"")</f>
        <v>9555643</v>
      </c>
      <c r="N2119" t="str">
        <f>IF(LEN(telefony[[#This Row],[nr]])=8,telefony[[#This Row],[nr]],"")</f>
        <v/>
      </c>
    </row>
    <row r="2120" spans="1:14" x14ac:dyDescent="0.3">
      <c r="A2120" s="9" t="s">
        <v>1815</v>
      </c>
      <c r="B2120" s="1">
        <v>42947</v>
      </c>
      <c r="C2120" s="2">
        <v>0.54670138888888886</v>
      </c>
      <c r="D2120" s="2">
        <v>0.55440972222222218</v>
      </c>
      <c r="E2120">
        <f>DAY(telefony[[#This Row],[data]])</f>
        <v>31</v>
      </c>
      <c r="F2120">
        <f>IF(LEN(telefony[[#This Row],[nr]])=8,1,0)</f>
        <v>0</v>
      </c>
      <c r="G2120">
        <f>IF(LEN(telefony[[#This Row],[nr]])=7,1,0)</f>
        <v>1</v>
      </c>
      <c r="H2120" s="9">
        <f>IF(LEN(telefony[[#This Row],[nr]])&gt;=10,1,0)</f>
        <v>0</v>
      </c>
      <c r="M2120" t="str">
        <f>IF(LEN(telefony[[#This Row],[nr]])=7,telefony[[#This Row],[nr]],"")</f>
        <v>4824250</v>
      </c>
      <c r="N2120" t="str">
        <f>IF(LEN(telefony[[#This Row],[nr]])=8,telefony[[#This Row],[nr]],"")</f>
        <v/>
      </c>
    </row>
    <row r="2121" spans="1:14" x14ac:dyDescent="0.3">
      <c r="A2121" s="9" t="s">
        <v>1816</v>
      </c>
      <c r="B2121" s="1">
        <v>42947</v>
      </c>
      <c r="C2121" s="2">
        <v>0.55063657407407407</v>
      </c>
      <c r="D2121" s="2">
        <v>0.55451388888888886</v>
      </c>
      <c r="E2121">
        <f>DAY(telefony[[#This Row],[data]])</f>
        <v>31</v>
      </c>
      <c r="F2121">
        <f>IF(LEN(telefony[[#This Row],[nr]])=8,1,0)</f>
        <v>0</v>
      </c>
      <c r="G2121">
        <f>IF(LEN(telefony[[#This Row],[nr]])=7,1,0)</f>
        <v>1</v>
      </c>
      <c r="H2121" s="9">
        <f>IF(LEN(telefony[[#This Row],[nr]])&gt;=10,1,0)</f>
        <v>0</v>
      </c>
      <c r="M2121" t="str">
        <f>IF(LEN(telefony[[#This Row],[nr]])=7,telefony[[#This Row],[nr]],"")</f>
        <v>3931914</v>
      </c>
      <c r="N2121" t="str">
        <f>IF(LEN(telefony[[#This Row],[nr]])=8,telefony[[#This Row],[nr]],"")</f>
        <v/>
      </c>
    </row>
    <row r="2122" spans="1:14" x14ac:dyDescent="0.3">
      <c r="A2122" s="9" t="s">
        <v>1817</v>
      </c>
      <c r="B2122" s="1">
        <v>42947</v>
      </c>
      <c r="C2122" s="2">
        <v>0.55182870370370374</v>
      </c>
      <c r="D2122" s="2">
        <v>0.55775462962962963</v>
      </c>
      <c r="E2122">
        <f>DAY(telefony[[#This Row],[data]])</f>
        <v>31</v>
      </c>
      <c r="F2122">
        <f>IF(LEN(telefony[[#This Row],[nr]])=8,1,0)</f>
        <v>1</v>
      </c>
      <c r="G2122">
        <f>IF(LEN(telefony[[#This Row],[nr]])=7,1,0)</f>
        <v>0</v>
      </c>
      <c r="H2122" s="9">
        <f>IF(LEN(telefony[[#This Row],[nr]])&gt;=10,1,0)</f>
        <v>0</v>
      </c>
      <c r="M2122" t="str">
        <f>IF(LEN(telefony[[#This Row],[nr]])=7,telefony[[#This Row],[nr]],"")</f>
        <v/>
      </c>
      <c r="N2122" t="str">
        <f>IF(LEN(telefony[[#This Row],[nr]])=8,telefony[[#This Row],[nr]],"")</f>
        <v>79698655</v>
      </c>
    </row>
    <row r="2123" spans="1:14" x14ac:dyDescent="0.3">
      <c r="A2123" s="9" t="s">
        <v>1818</v>
      </c>
      <c r="B2123" s="1">
        <v>42947</v>
      </c>
      <c r="C2123" s="2">
        <v>0.55717592592592591</v>
      </c>
      <c r="D2123" s="2">
        <v>0.56000000000000005</v>
      </c>
      <c r="E2123">
        <f>DAY(telefony[[#This Row],[data]])</f>
        <v>31</v>
      </c>
      <c r="F2123">
        <f>IF(LEN(telefony[[#This Row],[nr]])=8,1,0)</f>
        <v>0</v>
      </c>
      <c r="G2123">
        <f>IF(LEN(telefony[[#This Row],[nr]])=7,1,0)</f>
        <v>0</v>
      </c>
      <c r="H2123" s="9">
        <f>IF(LEN(telefony[[#This Row],[nr]])&gt;=10,1,0)</f>
        <v>1</v>
      </c>
      <c r="M2123" t="str">
        <f>IF(LEN(telefony[[#This Row],[nr]])=7,telefony[[#This Row],[nr]],"")</f>
        <v/>
      </c>
      <c r="N2123" t="str">
        <f>IF(LEN(telefony[[#This Row],[nr]])=8,telefony[[#This Row],[nr]],"")</f>
        <v/>
      </c>
    </row>
    <row r="2124" spans="1:14" x14ac:dyDescent="0.3">
      <c r="A2124" s="9" t="s">
        <v>565</v>
      </c>
      <c r="B2124" s="1">
        <v>42947</v>
      </c>
      <c r="C2124" s="2">
        <v>0.56119212962962961</v>
      </c>
      <c r="D2124" s="2">
        <v>0.56221064814814814</v>
      </c>
      <c r="E2124">
        <f>DAY(telefony[[#This Row],[data]])</f>
        <v>31</v>
      </c>
      <c r="F2124">
        <f>IF(LEN(telefony[[#This Row],[nr]])=8,1,0)</f>
        <v>1</v>
      </c>
      <c r="G2124">
        <f>IF(LEN(telefony[[#This Row],[nr]])=7,1,0)</f>
        <v>0</v>
      </c>
      <c r="H2124" s="9">
        <f>IF(LEN(telefony[[#This Row],[nr]])&gt;=10,1,0)</f>
        <v>0</v>
      </c>
      <c r="M2124" t="str">
        <f>IF(LEN(telefony[[#This Row],[nr]])=7,telefony[[#This Row],[nr]],"")</f>
        <v/>
      </c>
      <c r="N2124" t="str">
        <f>IF(LEN(telefony[[#This Row],[nr]])=8,telefony[[#This Row],[nr]],"")</f>
        <v>84589848</v>
      </c>
    </row>
    <row r="2125" spans="1:14" x14ac:dyDescent="0.3">
      <c r="A2125" s="9" t="s">
        <v>1819</v>
      </c>
      <c r="B2125" s="1">
        <v>42947</v>
      </c>
      <c r="C2125" s="2">
        <v>0.56452546296296291</v>
      </c>
      <c r="D2125" s="2">
        <v>0.5725231481481482</v>
      </c>
      <c r="E2125">
        <f>DAY(telefony[[#This Row],[data]])</f>
        <v>31</v>
      </c>
      <c r="F2125">
        <f>IF(LEN(telefony[[#This Row],[nr]])=8,1,0)</f>
        <v>0</v>
      </c>
      <c r="G2125">
        <f>IF(LEN(telefony[[#This Row],[nr]])=7,1,0)</f>
        <v>1</v>
      </c>
      <c r="H2125" s="9">
        <f>IF(LEN(telefony[[#This Row],[nr]])&gt;=10,1,0)</f>
        <v>0</v>
      </c>
      <c r="M2125" t="str">
        <f>IF(LEN(telefony[[#This Row],[nr]])=7,telefony[[#This Row],[nr]],"")</f>
        <v>1927908</v>
      </c>
      <c r="N2125" t="str">
        <f>IF(LEN(telefony[[#This Row],[nr]])=8,telefony[[#This Row],[nr]],"")</f>
        <v/>
      </c>
    </row>
    <row r="2126" spans="1:14" x14ac:dyDescent="0.3">
      <c r="A2126" s="9" t="s">
        <v>1820</v>
      </c>
      <c r="B2126" s="1">
        <v>42947</v>
      </c>
      <c r="C2126" s="2">
        <v>0.56582175925925926</v>
      </c>
      <c r="D2126" s="2">
        <v>0.57314814814814818</v>
      </c>
      <c r="E2126">
        <f>DAY(telefony[[#This Row],[data]])</f>
        <v>31</v>
      </c>
      <c r="F2126">
        <f>IF(LEN(telefony[[#This Row],[nr]])=8,1,0)</f>
        <v>0</v>
      </c>
      <c r="G2126">
        <f>IF(LEN(telefony[[#This Row],[nr]])=7,1,0)</f>
        <v>1</v>
      </c>
      <c r="H2126" s="9">
        <f>IF(LEN(telefony[[#This Row],[nr]])&gt;=10,1,0)</f>
        <v>0</v>
      </c>
      <c r="M2126" t="str">
        <f>IF(LEN(telefony[[#This Row],[nr]])=7,telefony[[#This Row],[nr]],"")</f>
        <v>7975900</v>
      </c>
      <c r="N2126" t="str">
        <f>IF(LEN(telefony[[#This Row],[nr]])=8,telefony[[#This Row],[nr]],"")</f>
        <v/>
      </c>
    </row>
    <row r="2127" spans="1:14" x14ac:dyDescent="0.3">
      <c r="A2127" s="9" t="s">
        <v>1821</v>
      </c>
      <c r="B2127" s="1">
        <v>42947</v>
      </c>
      <c r="C2127" s="2">
        <v>0.56916666666666671</v>
      </c>
      <c r="D2127" s="2">
        <v>0.57851851851851854</v>
      </c>
      <c r="E2127">
        <f>DAY(telefony[[#This Row],[data]])</f>
        <v>31</v>
      </c>
      <c r="F2127">
        <f>IF(LEN(telefony[[#This Row],[nr]])=8,1,0)</f>
        <v>0</v>
      </c>
      <c r="G2127">
        <f>IF(LEN(telefony[[#This Row],[nr]])=7,1,0)</f>
        <v>0</v>
      </c>
      <c r="H2127" s="9">
        <f>IF(LEN(telefony[[#This Row],[nr]])&gt;=10,1,0)</f>
        <v>1</v>
      </c>
      <c r="M2127" t="str">
        <f>IF(LEN(telefony[[#This Row],[nr]])=7,telefony[[#This Row],[nr]],"")</f>
        <v/>
      </c>
      <c r="N2127" t="str">
        <f>IF(LEN(telefony[[#This Row],[nr]])=8,telefony[[#This Row],[nr]],"")</f>
        <v/>
      </c>
    </row>
    <row r="2128" spans="1:14" x14ac:dyDescent="0.3">
      <c r="A2128" s="9" t="s">
        <v>1822</v>
      </c>
      <c r="B2128" s="1">
        <v>42947</v>
      </c>
      <c r="C2128" s="2">
        <v>0.57268518518518519</v>
      </c>
      <c r="D2128" s="2">
        <v>0.58170138888888889</v>
      </c>
      <c r="E2128">
        <f>DAY(telefony[[#This Row],[data]])</f>
        <v>31</v>
      </c>
      <c r="F2128">
        <f>IF(LEN(telefony[[#This Row],[nr]])=8,1,0)</f>
        <v>0</v>
      </c>
      <c r="G2128">
        <f>IF(LEN(telefony[[#This Row],[nr]])=7,1,0)</f>
        <v>1</v>
      </c>
      <c r="H2128" s="9">
        <f>IF(LEN(telefony[[#This Row],[nr]])&gt;=10,1,0)</f>
        <v>0</v>
      </c>
      <c r="M2128" t="str">
        <f>IF(LEN(telefony[[#This Row],[nr]])=7,telefony[[#This Row],[nr]],"")</f>
        <v>5926011</v>
      </c>
      <c r="N2128" t="str">
        <f>IF(LEN(telefony[[#This Row],[nr]])=8,telefony[[#This Row],[nr]],"")</f>
        <v/>
      </c>
    </row>
    <row r="2129" spans="1:14" x14ac:dyDescent="0.3">
      <c r="A2129" s="9" t="s">
        <v>1260</v>
      </c>
      <c r="B2129" s="1">
        <v>42947</v>
      </c>
      <c r="C2129" s="2">
        <v>0.57740740740740737</v>
      </c>
      <c r="D2129" s="2">
        <v>0.58895833333333336</v>
      </c>
      <c r="E2129">
        <f>DAY(telefony[[#This Row],[data]])</f>
        <v>31</v>
      </c>
      <c r="F2129">
        <f>IF(LEN(telefony[[#This Row],[nr]])=8,1,0)</f>
        <v>0</v>
      </c>
      <c r="G2129">
        <f>IF(LEN(telefony[[#This Row],[nr]])=7,1,0)</f>
        <v>1</v>
      </c>
      <c r="H2129" s="9">
        <f>IF(LEN(telefony[[#This Row],[nr]])&gt;=10,1,0)</f>
        <v>0</v>
      </c>
      <c r="M2129" t="str">
        <f>IF(LEN(telefony[[#This Row],[nr]])=7,telefony[[#This Row],[nr]],"")</f>
        <v>6408952</v>
      </c>
      <c r="N2129" t="str">
        <f>IF(LEN(telefony[[#This Row],[nr]])=8,telefony[[#This Row],[nr]],"")</f>
        <v/>
      </c>
    </row>
    <row r="2130" spans="1:14" x14ac:dyDescent="0.3">
      <c r="A2130" s="9" t="s">
        <v>1823</v>
      </c>
      <c r="B2130" s="1">
        <v>42947</v>
      </c>
      <c r="C2130" s="2">
        <v>0.57822916666666668</v>
      </c>
      <c r="D2130" s="2">
        <v>0.57994212962962965</v>
      </c>
      <c r="E2130">
        <f>DAY(telefony[[#This Row],[data]])</f>
        <v>31</v>
      </c>
      <c r="F2130">
        <f>IF(LEN(telefony[[#This Row],[nr]])=8,1,0)</f>
        <v>1</v>
      </c>
      <c r="G2130">
        <f>IF(LEN(telefony[[#This Row],[nr]])=7,1,0)</f>
        <v>0</v>
      </c>
      <c r="H2130" s="9">
        <f>IF(LEN(telefony[[#This Row],[nr]])&gt;=10,1,0)</f>
        <v>0</v>
      </c>
      <c r="M2130" t="str">
        <f>IF(LEN(telefony[[#This Row],[nr]])=7,telefony[[#This Row],[nr]],"")</f>
        <v/>
      </c>
      <c r="N2130" t="str">
        <f>IF(LEN(telefony[[#This Row],[nr]])=8,telefony[[#This Row],[nr]],"")</f>
        <v>53370610</v>
      </c>
    </row>
    <row r="2131" spans="1:14" x14ac:dyDescent="0.3">
      <c r="A2131" s="9" t="s">
        <v>1824</v>
      </c>
      <c r="B2131" s="1">
        <v>42947</v>
      </c>
      <c r="C2131" s="2">
        <v>0.57874999999999999</v>
      </c>
      <c r="D2131" s="2">
        <v>0.58307870370370374</v>
      </c>
      <c r="E2131">
        <f>DAY(telefony[[#This Row],[data]])</f>
        <v>31</v>
      </c>
      <c r="F2131">
        <f>IF(LEN(telefony[[#This Row],[nr]])=8,1,0)</f>
        <v>0</v>
      </c>
      <c r="G2131">
        <f>IF(LEN(telefony[[#This Row],[nr]])=7,1,0)</f>
        <v>1</v>
      </c>
      <c r="H2131" s="9">
        <f>IF(LEN(telefony[[#This Row],[nr]])&gt;=10,1,0)</f>
        <v>0</v>
      </c>
      <c r="M2131" t="str">
        <f>IF(LEN(telefony[[#This Row],[nr]])=7,telefony[[#This Row],[nr]],"")</f>
        <v>8060169</v>
      </c>
      <c r="N2131" t="str">
        <f>IF(LEN(telefony[[#This Row],[nr]])=8,telefony[[#This Row],[nr]],"")</f>
        <v/>
      </c>
    </row>
    <row r="2132" spans="1:14" x14ac:dyDescent="0.3">
      <c r="A2132" s="9" t="s">
        <v>1825</v>
      </c>
      <c r="B2132" s="1">
        <v>42947</v>
      </c>
      <c r="C2132" s="2">
        <v>0.57952546296296292</v>
      </c>
      <c r="D2132" s="2">
        <v>0.58090277777777777</v>
      </c>
      <c r="E2132">
        <f>DAY(telefony[[#This Row],[data]])</f>
        <v>31</v>
      </c>
      <c r="F2132">
        <f>IF(LEN(telefony[[#This Row],[nr]])=8,1,0)</f>
        <v>0</v>
      </c>
      <c r="G2132">
        <f>IF(LEN(telefony[[#This Row],[nr]])=7,1,0)</f>
        <v>1</v>
      </c>
      <c r="H2132" s="9">
        <f>IF(LEN(telefony[[#This Row],[nr]])&gt;=10,1,0)</f>
        <v>0</v>
      </c>
      <c r="M2132" t="str">
        <f>IF(LEN(telefony[[#This Row],[nr]])=7,telefony[[#This Row],[nr]],"")</f>
        <v>9147613</v>
      </c>
      <c r="N2132" t="str">
        <f>IF(LEN(telefony[[#This Row],[nr]])=8,telefony[[#This Row],[nr]],"")</f>
        <v/>
      </c>
    </row>
    <row r="2133" spans="1:14" x14ac:dyDescent="0.3">
      <c r="A2133" s="9" t="s">
        <v>1454</v>
      </c>
      <c r="B2133" s="1">
        <v>42947</v>
      </c>
      <c r="C2133" s="2">
        <v>0.58163194444444444</v>
      </c>
      <c r="D2133" s="2">
        <v>0.5872222222222222</v>
      </c>
      <c r="E2133">
        <f>DAY(telefony[[#This Row],[data]])</f>
        <v>31</v>
      </c>
      <c r="F2133">
        <f>IF(LEN(telefony[[#This Row],[nr]])=8,1,0)</f>
        <v>0</v>
      </c>
      <c r="G2133">
        <f>IF(LEN(telefony[[#This Row],[nr]])=7,1,0)</f>
        <v>1</v>
      </c>
      <c r="H2133" s="9">
        <f>IF(LEN(telefony[[#This Row],[nr]])&gt;=10,1,0)</f>
        <v>0</v>
      </c>
      <c r="M2133" t="str">
        <f>IF(LEN(telefony[[#This Row],[nr]])=7,telefony[[#This Row],[nr]],"")</f>
        <v>4505950</v>
      </c>
      <c r="N2133" t="str">
        <f>IF(LEN(telefony[[#This Row],[nr]])=8,telefony[[#This Row],[nr]],"")</f>
        <v/>
      </c>
    </row>
    <row r="2134" spans="1:14" x14ac:dyDescent="0.3">
      <c r="A2134" s="9" t="s">
        <v>1826</v>
      </c>
      <c r="B2134" s="1">
        <v>42947</v>
      </c>
      <c r="C2134" s="2">
        <v>0.58287037037037037</v>
      </c>
      <c r="D2134" s="2">
        <v>0.58347222222222217</v>
      </c>
      <c r="E2134">
        <f>DAY(telefony[[#This Row],[data]])</f>
        <v>31</v>
      </c>
      <c r="F2134">
        <f>IF(LEN(telefony[[#This Row],[nr]])=8,1,0)</f>
        <v>0</v>
      </c>
      <c r="G2134">
        <f>IF(LEN(telefony[[#This Row],[nr]])=7,1,0)</f>
        <v>1</v>
      </c>
      <c r="H2134" s="9">
        <f>IF(LEN(telefony[[#This Row],[nr]])&gt;=10,1,0)</f>
        <v>0</v>
      </c>
      <c r="M2134" t="str">
        <f>IF(LEN(telefony[[#This Row],[nr]])=7,telefony[[#This Row],[nr]],"")</f>
        <v>3537655</v>
      </c>
      <c r="N2134" t="str">
        <f>IF(LEN(telefony[[#This Row],[nr]])=8,telefony[[#This Row],[nr]],"")</f>
        <v/>
      </c>
    </row>
    <row r="2135" spans="1:14" x14ac:dyDescent="0.3">
      <c r="A2135" s="9" t="s">
        <v>165</v>
      </c>
      <c r="B2135" s="1">
        <v>42947</v>
      </c>
      <c r="C2135" s="2">
        <v>0.58784722222222219</v>
      </c>
      <c r="D2135" s="2">
        <v>0.58940972222222221</v>
      </c>
      <c r="E2135">
        <f>DAY(telefony[[#This Row],[data]])</f>
        <v>31</v>
      </c>
      <c r="F2135">
        <f>IF(LEN(telefony[[#This Row],[nr]])=8,1,0)</f>
        <v>0</v>
      </c>
      <c r="G2135">
        <f>IF(LEN(telefony[[#This Row],[nr]])=7,1,0)</f>
        <v>1</v>
      </c>
      <c r="H2135" s="9">
        <f>IF(LEN(telefony[[#This Row],[nr]])&gt;=10,1,0)</f>
        <v>0</v>
      </c>
      <c r="M2135" t="str">
        <f>IF(LEN(telefony[[#This Row],[nr]])=7,telefony[[#This Row],[nr]],"")</f>
        <v>1583683</v>
      </c>
      <c r="N2135" t="str">
        <f>IF(LEN(telefony[[#This Row],[nr]])=8,telefony[[#This Row],[nr]],"")</f>
        <v/>
      </c>
    </row>
    <row r="2136" spans="1:14" x14ac:dyDescent="0.3">
      <c r="A2136" s="9" t="s">
        <v>1827</v>
      </c>
      <c r="B2136" s="1">
        <v>42947</v>
      </c>
      <c r="C2136" s="2">
        <v>0.59052083333333338</v>
      </c>
      <c r="D2136" s="2">
        <v>0.59702546296296299</v>
      </c>
      <c r="E2136">
        <f>DAY(telefony[[#This Row],[data]])</f>
        <v>31</v>
      </c>
      <c r="F2136">
        <f>IF(LEN(telefony[[#This Row],[nr]])=8,1,0)</f>
        <v>1</v>
      </c>
      <c r="G2136">
        <f>IF(LEN(telefony[[#This Row],[nr]])=7,1,0)</f>
        <v>0</v>
      </c>
      <c r="H2136" s="9">
        <f>IF(LEN(telefony[[#This Row],[nr]])&gt;=10,1,0)</f>
        <v>0</v>
      </c>
      <c r="M2136" t="str">
        <f>IF(LEN(telefony[[#This Row],[nr]])=7,telefony[[#This Row],[nr]],"")</f>
        <v/>
      </c>
      <c r="N2136" t="str">
        <f>IF(LEN(telefony[[#This Row],[nr]])=8,telefony[[#This Row],[nr]],"")</f>
        <v>96302157</v>
      </c>
    </row>
    <row r="2137" spans="1:14" x14ac:dyDescent="0.3">
      <c r="A2137" s="9" t="s">
        <v>1828</v>
      </c>
      <c r="B2137" s="1">
        <v>42947</v>
      </c>
      <c r="C2137" s="2">
        <v>0.59290509259259261</v>
      </c>
      <c r="D2137" s="2">
        <v>0.60322916666666671</v>
      </c>
      <c r="E2137">
        <f>DAY(telefony[[#This Row],[data]])</f>
        <v>31</v>
      </c>
      <c r="F2137">
        <f>IF(LEN(telefony[[#This Row],[nr]])=8,1,0)</f>
        <v>0</v>
      </c>
      <c r="G2137">
        <f>IF(LEN(telefony[[#This Row],[nr]])=7,1,0)</f>
        <v>1</v>
      </c>
      <c r="H2137" s="9">
        <f>IF(LEN(telefony[[#This Row],[nr]])&gt;=10,1,0)</f>
        <v>0</v>
      </c>
      <c r="M2137" t="str">
        <f>IF(LEN(telefony[[#This Row],[nr]])=7,telefony[[#This Row],[nr]],"")</f>
        <v>1809111</v>
      </c>
      <c r="N2137" t="str">
        <f>IF(LEN(telefony[[#This Row],[nr]])=8,telefony[[#This Row],[nr]],"")</f>
        <v/>
      </c>
    </row>
    <row r="2138" spans="1:14" x14ac:dyDescent="0.3">
      <c r="A2138" s="9" t="s">
        <v>1829</v>
      </c>
      <c r="B2138" s="1">
        <v>42947</v>
      </c>
      <c r="C2138" s="2">
        <v>0.59569444444444442</v>
      </c>
      <c r="D2138" s="2">
        <v>0.60372685185185182</v>
      </c>
      <c r="E2138">
        <f>DAY(telefony[[#This Row],[data]])</f>
        <v>31</v>
      </c>
      <c r="F2138">
        <f>IF(LEN(telefony[[#This Row],[nr]])=8,1,0)</f>
        <v>0</v>
      </c>
      <c r="G2138">
        <f>IF(LEN(telefony[[#This Row],[nr]])=7,1,0)</f>
        <v>1</v>
      </c>
      <c r="H2138" s="9">
        <f>IF(LEN(telefony[[#This Row],[nr]])&gt;=10,1,0)</f>
        <v>0</v>
      </c>
      <c r="M2138" t="str">
        <f>IF(LEN(telefony[[#This Row],[nr]])=7,telefony[[#This Row],[nr]],"")</f>
        <v>8493652</v>
      </c>
      <c r="N2138" t="str">
        <f>IF(LEN(telefony[[#This Row],[nr]])=8,telefony[[#This Row],[nr]],"")</f>
        <v/>
      </c>
    </row>
    <row r="2139" spans="1:14" x14ac:dyDescent="0.3">
      <c r="A2139" s="9" t="s">
        <v>1830</v>
      </c>
      <c r="B2139" s="1">
        <v>42947</v>
      </c>
      <c r="C2139" s="2">
        <v>0.59736111111111112</v>
      </c>
      <c r="D2139" s="2">
        <v>0.60046296296296298</v>
      </c>
      <c r="E2139">
        <f>DAY(telefony[[#This Row],[data]])</f>
        <v>31</v>
      </c>
      <c r="F2139">
        <f>IF(LEN(telefony[[#This Row],[nr]])=8,1,0)</f>
        <v>0</v>
      </c>
      <c r="G2139">
        <f>IF(LEN(telefony[[#This Row],[nr]])=7,1,0)</f>
        <v>1</v>
      </c>
      <c r="H2139" s="9">
        <f>IF(LEN(telefony[[#This Row],[nr]])&gt;=10,1,0)</f>
        <v>0</v>
      </c>
      <c r="M2139" t="str">
        <f>IF(LEN(telefony[[#This Row],[nr]])=7,telefony[[#This Row],[nr]],"")</f>
        <v>1026326</v>
      </c>
      <c r="N2139" t="str">
        <f>IF(LEN(telefony[[#This Row],[nr]])=8,telefony[[#This Row],[nr]],"")</f>
        <v/>
      </c>
    </row>
    <row r="2140" spans="1:14" x14ac:dyDescent="0.3">
      <c r="A2140" s="9" t="s">
        <v>1831</v>
      </c>
      <c r="B2140" s="1">
        <v>42947</v>
      </c>
      <c r="C2140" s="2">
        <v>0.60197916666666662</v>
      </c>
      <c r="D2140" s="2">
        <v>0.60856481481481484</v>
      </c>
      <c r="E2140">
        <f>DAY(telefony[[#This Row],[data]])</f>
        <v>31</v>
      </c>
      <c r="F2140">
        <f>IF(LEN(telefony[[#This Row],[nr]])=8,1,0)</f>
        <v>0</v>
      </c>
      <c r="G2140">
        <f>IF(LEN(telefony[[#This Row],[nr]])=7,1,0)</f>
        <v>1</v>
      </c>
      <c r="H2140" s="9">
        <f>IF(LEN(telefony[[#This Row],[nr]])&gt;=10,1,0)</f>
        <v>0</v>
      </c>
      <c r="M2140" t="str">
        <f>IF(LEN(telefony[[#This Row],[nr]])=7,telefony[[#This Row],[nr]],"")</f>
        <v>1475165</v>
      </c>
      <c r="N2140" t="str">
        <f>IF(LEN(telefony[[#This Row],[nr]])=8,telefony[[#This Row],[nr]],"")</f>
        <v/>
      </c>
    </row>
    <row r="2141" spans="1:14" x14ac:dyDescent="0.3">
      <c r="A2141" s="9" t="s">
        <v>1459</v>
      </c>
      <c r="B2141" s="1">
        <v>42947</v>
      </c>
      <c r="C2141" s="2">
        <v>0.60348379629629634</v>
      </c>
      <c r="D2141" s="2">
        <v>0.61365740740740737</v>
      </c>
      <c r="E2141">
        <f>DAY(telefony[[#This Row],[data]])</f>
        <v>31</v>
      </c>
      <c r="F2141">
        <f>IF(LEN(telefony[[#This Row],[nr]])=8,1,0)</f>
        <v>0</v>
      </c>
      <c r="G2141">
        <f>IF(LEN(telefony[[#This Row],[nr]])=7,1,0)</f>
        <v>1</v>
      </c>
      <c r="H2141" s="9">
        <f>IF(LEN(telefony[[#This Row],[nr]])&gt;=10,1,0)</f>
        <v>0</v>
      </c>
      <c r="M2141" t="str">
        <f>IF(LEN(telefony[[#This Row],[nr]])=7,telefony[[#This Row],[nr]],"")</f>
        <v>6264844</v>
      </c>
      <c r="N2141" t="str">
        <f>IF(LEN(telefony[[#This Row],[nr]])=8,telefony[[#This Row],[nr]],"")</f>
        <v/>
      </c>
    </row>
    <row r="2142" spans="1:14" x14ac:dyDescent="0.3">
      <c r="A2142" s="9" t="s">
        <v>1832</v>
      </c>
      <c r="B2142" s="1">
        <v>42947</v>
      </c>
      <c r="C2142" s="2">
        <v>0.60519675925925931</v>
      </c>
      <c r="D2142" s="2">
        <v>0.61221064814814818</v>
      </c>
      <c r="E2142">
        <f>DAY(telefony[[#This Row],[data]])</f>
        <v>31</v>
      </c>
      <c r="F2142">
        <f>IF(LEN(telefony[[#This Row],[nr]])=8,1,0)</f>
        <v>0</v>
      </c>
      <c r="G2142">
        <f>IF(LEN(telefony[[#This Row],[nr]])=7,1,0)</f>
        <v>1</v>
      </c>
      <c r="H2142" s="9">
        <f>IF(LEN(telefony[[#This Row],[nr]])&gt;=10,1,0)</f>
        <v>0</v>
      </c>
      <c r="M2142" t="str">
        <f>IF(LEN(telefony[[#This Row],[nr]])=7,telefony[[#This Row],[nr]],"")</f>
        <v>9861652</v>
      </c>
      <c r="N2142" t="str">
        <f>IF(LEN(telefony[[#This Row],[nr]])=8,telefony[[#This Row],[nr]],"")</f>
        <v/>
      </c>
    </row>
    <row r="2143" spans="1:14" x14ac:dyDescent="0.3">
      <c r="A2143" s="9" t="s">
        <v>1833</v>
      </c>
      <c r="B2143" s="1">
        <v>42947</v>
      </c>
      <c r="C2143" s="2">
        <v>0.60825231481481479</v>
      </c>
      <c r="D2143" s="2">
        <v>0.61048611111111106</v>
      </c>
      <c r="E2143">
        <f>DAY(telefony[[#This Row],[data]])</f>
        <v>31</v>
      </c>
      <c r="F2143">
        <f>IF(LEN(telefony[[#This Row],[nr]])=8,1,0)</f>
        <v>0</v>
      </c>
      <c r="G2143">
        <f>IF(LEN(telefony[[#This Row],[nr]])=7,1,0)</f>
        <v>1</v>
      </c>
      <c r="H2143" s="9">
        <f>IF(LEN(telefony[[#This Row],[nr]])&gt;=10,1,0)</f>
        <v>0</v>
      </c>
      <c r="M2143" t="str">
        <f>IF(LEN(telefony[[#This Row],[nr]])=7,telefony[[#This Row],[nr]],"")</f>
        <v>5446203</v>
      </c>
      <c r="N2143" t="str">
        <f>IF(LEN(telefony[[#This Row],[nr]])=8,telefony[[#This Row],[nr]],"")</f>
        <v/>
      </c>
    </row>
    <row r="2144" spans="1:14" x14ac:dyDescent="0.3">
      <c r="A2144" s="9" t="s">
        <v>1834</v>
      </c>
      <c r="B2144" s="1">
        <v>42947</v>
      </c>
      <c r="C2144" s="2">
        <v>0.61159722222222224</v>
      </c>
      <c r="D2144" s="2">
        <v>0.61434027777777778</v>
      </c>
      <c r="E2144">
        <f>DAY(telefony[[#This Row],[data]])</f>
        <v>31</v>
      </c>
      <c r="F2144">
        <f>IF(LEN(telefony[[#This Row],[nr]])=8,1,0)</f>
        <v>0</v>
      </c>
      <c r="G2144">
        <f>IF(LEN(telefony[[#This Row],[nr]])=7,1,0)</f>
        <v>1</v>
      </c>
      <c r="H2144" s="9">
        <f>IF(LEN(telefony[[#This Row],[nr]])&gt;=10,1,0)</f>
        <v>0</v>
      </c>
      <c r="M2144" t="str">
        <f>IF(LEN(telefony[[#This Row],[nr]])=7,telefony[[#This Row],[nr]],"")</f>
        <v>7762020</v>
      </c>
      <c r="N2144" t="str">
        <f>IF(LEN(telefony[[#This Row],[nr]])=8,telefony[[#This Row],[nr]],"")</f>
        <v/>
      </c>
    </row>
    <row r="2145" spans="1:14" x14ac:dyDescent="0.3">
      <c r="A2145" s="9" t="s">
        <v>1835</v>
      </c>
      <c r="B2145" s="1">
        <v>42947</v>
      </c>
      <c r="C2145" s="2">
        <v>0.61328703703703702</v>
      </c>
      <c r="D2145" s="2">
        <v>0.61828703703703702</v>
      </c>
      <c r="E2145">
        <f>DAY(telefony[[#This Row],[data]])</f>
        <v>31</v>
      </c>
      <c r="F2145">
        <f>IF(LEN(telefony[[#This Row],[nr]])=8,1,0)</f>
        <v>0</v>
      </c>
      <c r="G2145">
        <f>IF(LEN(telefony[[#This Row],[nr]])=7,1,0)</f>
        <v>0</v>
      </c>
      <c r="H2145" s="9">
        <f>IF(LEN(telefony[[#This Row],[nr]])&gt;=10,1,0)</f>
        <v>1</v>
      </c>
      <c r="M2145" t="str">
        <f>IF(LEN(telefony[[#This Row],[nr]])=7,telefony[[#This Row],[nr]],"")</f>
        <v/>
      </c>
      <c r="N2145" t="str">
        <f>IF(LEN(telefony[[#This Row],[nr]])=8,telefony[[#This Row],[nr]],"")</f>
        <v/>
      </c>
    </row>
    <row r="2146" spans="1:14" x14ac:dyDescent="0.3">
      <c r="A2146" s="9" t="s">
        <v>1836</v>
      </c>
      <c r="B2146" s="1">
        <v>42947</v>
      </c>
      <c r="C2146" s="2">
        <v>0.61524305555555558</v>
      </c>
      <c r="D2146" s="2">
        <v>0.62432870370370375</v>
      </c>
      <c r="E2146">
        <f>DAY(telefony[[#This Row],[data]])</f>
        <v>31</v>
      </c>
      <c r="F2146">
        <f>IF(LEN(telefony[[#This Row],[nr]])=8,1,0)</f>
        <v>1</v>
      </c>
      <c r="G2146">
        <f>IF(LEN(telefony[[#This Row],[nr]])=7,1,0)</f>
        <v>0</v>
      </c>
      <c r="H2146" s="9">
        <f>IF(LEN(telefony[[#This Row],[nr]])&gt;=10,1,0)</f>
        <v>0</v>
      </c>
      <c r="M2146" t="str">
        <f>IF(LEN(telefony[[#This Row],[nr]])=7,telefony[[#This Row],[nr]],"")</f>
        <v/>
      </c>
      <c r="N2146" t="str">
        <f>IF(LEN(telefony[[#This Row],[nr]])=8,telefony[[#This Row],[nr]],"")</f>
        <v>96736796</v>
      </c>
    </row>
    <row r="2147" spans="1:14" x14ac:dyDescent="0.3">
      <c r="A2147" s="9" t="s">
        <v>1837</v>
      </c>
      <c r="B2147" s="1">
        <v>42947</v>
      </c>
      <c r="C2147" s="2">
        <v>0.61821759259259257</v>
      </c>
      <c r="D2147" s="2">
        <v>0.62706018518518514</v>
      </c>
      <c r="E2147">
        <f>DAY(telefony[[#This Row],[data]])</f>
        <v>31</v>
      </c>
      <c r="F2147">
        <f>IF(LEN(telefony[[#This Row],[nr]])=8,1,0)</f>
        <v>0</v>
      </c>
      <c r="G2147">
        <f>IF(LEN(telefony[[#This Row],[nr]])=7,1,0)</f>
        <v>1</v>
      </c>
      <c r="H2147" s="9">
        <f>IF(LEN(telefony[[#This Row],[nr]])&gt;=10,1,0)</f>
        <v>0</v>
      </c>
      <c r="M2147" t="str">
        <f>IF(LEN(telefony[[#This Row],[nr]])=7,telefony[[#This Row],[nr]],"")</f>
        <v>1035023</v>
      </c>
      <c r="N2147" t="str">
        <f>IF(LEN(telefony[[#This Row],[nr]])=8,telefony[[#This Row],[nr]],"")</f>
        <v/>
      </c>
    </row>
    <row r="2148" spans="1:14" x14ac:dyDescent="0.3">
      <c r="A2148" s="9" t="s">
        <v>1745</v>
      </c>
      <c r="B2148" s="1">
        <v>42947</v>
      </c>
      <c r="C2148" s="2">
        <v>0.62299768518518517</v>
      </c>
      <c r="D2148" s="2">
        <v>0.62311342592592589</v>
      </c>
      <c r="E2148">
        <f>DAY(telefony[[#This Row],[data]])</f>
        <v>31</v>
      </c>
      <c r="F2148">
        <f>IF(LEN(telefony[[#This Row],[nr]])=8,1,0)</f>
        <v>0</v>
      </c>
      <c r="G2148">
        <f>IF(LEN(telefony[[#This Row],[nr]])=7,1,0)</f>
        <v>1</v>
      </c>
      <c r="H2148" s="9">
        <f>IF(LEN(telefony[[#This Row],[nr]])&gt;=10,1,0)</f>
        <v>0</v>
      </c>
      <c r="M2148" t="str">
        <f>IF(LEN(telefony[[#This Row],[nr]])=7,telefony[[#This Row],[nr]],"")</f>
        <v>9941776</v>
      </c>
      <c r="N2148" t="str">
        <f>IF(LEN(telefony[[#This Row],[nr]])=8,telefony[[#This Row],[nr]],"")</f>
        <v/>
      </c>
    </row>
    <row r="2149" spans="1:14" x14ac:dyDescent="0.3">
      <c r="A2149" s="9" t="s">
        <v>1551</v>
      </c>
      <c r="B2149" s="1">
        <v>42947</v>
      </c>
      <c r="C2149" s="2">
        <v>0.62693287037037038</v>
      </c>
      <c r="D2149" s="2">
        <v>0.62837962962962968</v>
      </c>
      <c r="E2149">
        <f>DAY(telefony[[#This Row],[data]])</f>
        <v>31</v>
      </c>
      <c r="F2149">
        <f>IF(LEN(telefony[[#This Row],[nr]])=8,1,0)</f>
        <v>0</v>
      </c>
      <c r="G2149">
        <f>IF(LEN(telefony[[#This Row],[nr]])=7,1,0)</f>
        <v>1</v>
      </c>
      <c r="H2149" s="9">
        <f>IF(LEN(telefony[[#This Row],[nr]])&gt;=10,1,0)</f>
        <v>0</v>
      </c>
      <c r="M2149" t="str">
        <f>IF(LEN(telefony[[#This Row],[nr]])=7,telefony[[#This Row],[nr]],"")</f>
        <v>6401011</v>
      </c>
      <c r="N2149" t="str">
        <f>IF(LEN(telefony[[#This Row],[nr]])=8,telefony[[#This Row],[nr]],"")</f>
        <v/>
      </c>
    </row>
  </sheetData>
  <autoFilter ref="I1:J2152" xr:uid="{0C36F864-8745-4910-9ECA-7554988B73D4}">
    <sortState ref="I2:J2152">
      <sortCondition descending="1" ref="J1:J2152"/>
    </sortState>
  </autoFilter>
  <sortState ref="I2:J2151">
    <sortCondition ref="I1"/>
  </sortState>
  <pageMargins left="0.7" right="0.7" top="0.75" bottom="0.75" header="0.3" footer="0.3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566DD-EAF2-4B6C-A00C-EA47524CF2F8}">
  <sheetPr codeName="Arkusz1"/>
  <dimension ref="A2:F25"/>
  <sheetViews>
    <sheetView workbookViewId="0">
      <selection activeCell="D2" sqref="D2:F23"/>
    </sheetView>
  </sheetViews>
  <sheetFormatPr defaultRowHeight="14.4" x14ac:dyDescent="0.3"/>
  <cols>
    <col min="1" max="1" width="16.6640625" bestFit="1" customWidth="1"/>
    <col min="2" max="2" width="19.44140625" bestFit="1" customWidth="1"/>
    <col min="3" max="3" width="9" bestFit="1" customWidth="1"/>
    <col min="4" max="4" width="9" customWidth="1"/>
    <col min="5" max="5" width="20.109375" customWidth="1"/>
    <col min="6" max="6" width="21.5546875" customWidth="1"/>
    <col min="7" max="13" width="8" bestFit="1" customWidth="1"/>
    <col min="14" max="14" width="9" bestFit="1" customWidth="1"/>
    <col min="15" max="15" width="8" bestFit="1" customWidth="1"/>
    <col min="16" max="16" width="11" bestFit="1" customWidth="1"/>
    <col min="17" max="17" width="8" bestFit="1" customWidth="1"/>
    <col min="18" max="18" width="11" bestFit="1" customWidth="1"/>
    <col min="19" max="19" width="8" bestFit="1" customWidth="1"/>
    <col min="20" max="20" width="11" bestFit="1" customWidth="1"/>
    <col min="21" max="21" width="8" bestFit="1" customWidth="1"/>
    <col min="22" max="22" width="9" bestFit="1" customWidth="1"/>
    <col min="23" max="26" width="8" bestFit="1" customWidth="1"/>
    <col min="27" max="28" width="9" bestFit="1" customWidth="1"/>
    <col min="29" max="29" width="8" bestFit="1" customWidth="1"/>
    <col min="30" max="30" width="9" bestFit="1" customWidth="1"/>
    <col min="31" max="34" width="8" bestFit="1" customWidth="1"/>
    <col min="35" max="35" width="11" bestFit="1" customWidth="1"/>
    <col min="36" max="42" width="8" bestFit="1" customWidth="1"/>
    <col min="43" max="43" width="9" bestFit="1" customWidth="1"/>
    <col min="44" max="51" width="8" bestFit="1" customWidth="1"/>
    <col min="52" max="52" width="9" bestFit="1" customWidth="1"/>
    <col min="53" max="54" width="8" bestFit="1" customWidth="1"/>
    <col min="55" max="55" width="9" bestFit="1" customWidth="1"/>
    <col min="56" max="57" width="8" bestFit="1" customWidth="1"/>
    <col min="58" max="58" width="9" bestFit="1" customWidth="1"/>
    <col min="59" max="59" width="8" bestFit="1" customWidth="1"/>
    <col min="60" max="60" width="9" bestFit="1" customWidth="1"/>
    <col min="61" max="61" width="8" bestFit="1" customWidth="1"/>
    <col min="62" max="62" width="11" bestFit="1" customWidth="1"/>
    <col min="63" max="63" width="8" bestFit="1" customWidth="1"/>
    <col min="64" max="64" width="9" bestFit="1" customWidth="1"/>
    <col min="65" max="69" width="8" bestFit="1" customWidth="1"/>
    <col min="70" max="70" width="11" bestFit="1" customWidth="1"/>
    <col min="71" max="73" width="8" bestFit="1" customWidth="1"/>
    <col min="74" max="74" width="9" bestFit="1" customWidth="1"/>
    <col min="75" max="80" width="8" bestFit="1" customWidth="1"/>
    <col min="81" max="82" width="9" bestFit="1" customWidth="1"/>
    <col min="83" max="83" width="8" bestFit="1" customWidth="1"/>
    <col min="84" max="85" width="9" bestFit="1" customWidth="1"/>
    <col min="86" max="86" width="8" bestFit="1" customWidth="1"/>
    <col min="87" max="87" width="9" bestFit="1" customWidth="1"/>
    <col min="88" max="88" width="8" bestFit="1" customWidth="1"/>
    <col min="89" max="89" width="9" bestFit="1" customWidth="1"/>
    <col min="90" max="91" width="8" bestFit="1" customWidth="1"/>
    <col min="92" max="92" width="9" bestFit="1" customWidth="1"/>
    <col min="93" max="96" width="8" bestFit="1" customWidth="1"/>
    <col min="97" max="97" width="9" bestFit="1" customWidth="1"/>
    <col min="98" max="111" width="8" bestFit="1" customWidth="1"/>
    <col min="112" max="112" width="9" bestFit="1" customWidth="1"/>
    <col min="113" max="115" width="8" bestFit="1" customWidth="1"/>
    <col min="116" max="116" width="9" bestFit="1" customWidth="1"/>
    <col min="117" max="120" width="8" bestFit="1" customWidth="1"/>
    <col min="121" max="121" width="11" bestFit="1" customWidth="1"/>
    <col min="122" max="125" width="8" bestFit="1" customWidth="1"/>
    <col min="126" max="126" width="9" bestFit="1" customWidth="1"/>
    <col min="127" max="136" width="8" bestFit="1" customWidth="1"/>
    <col min="137" max="138" width="9" bestFit="1" customWidth="1"/>
    <col min="139" max="142" width="8" bestFit="1" customWidth="1"/>
    <col min="143" max="145" width="9" bestFit="1" customWidth="1"/>
    <col min="146" max="147" width="8" bestFit="1" customWidth="1"/>
    <col min="148" max="148" width="11" bestFit="1" customWidth="1"/>
    <col min="149" max="149" width="9" bestFit="1" customWidth="1"/>
    <col min="150" max="150" width="8" bestFit="1" customWidth="1"/>
    <col min="151" max="151" width="9" bestFit="1" customWidth="1"/>
    <col min="152" max="152" width="8" bestFit="1" customWidth="1"/>
    <col min="153" max="153" width="9" bestFit="1" customWidth="1"/>
    <col min="154" max="155" width="8" bestFit="1" customWidth="1"/>
    <col min="156" max="157" width="9" bestFit="1" customWidth="1"/>
    <col min="158" max="158" width="8" bestFit="1" customWidth="1"/>
    <col min="159" max="159" width="9" bestFit="1" customWidth="1"/>
    <col min="160" max="164" width="8" bestFit="1" customWidth="1"/>
    <col min="165" max="165" width="9" bestFit="1" customWidth="1"/>
    <col min="166" max="166" width="11" bestFit="1" customWidth="1"/>
    <col min="167" max="170" width="8" bestFit="1" customWidth="1"/>
    <col min="171" max="171" width="9" bestFit="1" customWidth="1"/>
    <col min="172" max="173" width="8" bestFit="1" customWidth="1"/>
    <col min="174" max="174" width="11" bestFit="1" customWidth="1"/>
    <col min="175" max="176" width="8" bestFit="1" customWidth="1"/>
    <col min="177" max="177" width="9" bestFit="1" customWidth="1"/>
    <col min="178" max="179" width="8" bestFit="1" customWidth="1"/>
    <col min="180" max="181" width="9" bestFit="1" customWidth="1"/>
    <col min="182" max="182" width="8" bestFit="1" customWidth="1"/>
    <col min="183" max="183" width="9" bestFit="1" customWidth="1"/>
    <col min="184" max="187" width="8" bestFit="1" customWidth="1"/>
    <col min="188" max="188" width="11" bestFit="1" customWidth="1"/>
    <col min="189" max="192" width="8" bestFit="1" customWidth="1"/>
    <col min="193" max="193" width="9" bestFit="1" customWidth="1"/>
    <col min="194" max="194" width="11" bestFit="1" customWidth="1"/>
    <col min="195" max="195" width="8" bestFit="1" customWidth="1"/>
    <col min="196" max="196" width="9" bestFit="1" customWidth="1"/>
    <col min="197" max="198" width="8" bestFit="1" customWidth="1"/>
    <col min="199" max="199" width="9" bestFit="1" customWidth="1"/>
    <col min="200" max="204" width="8" bestFit="1" customWidth="1"/>
    <col min="205" max="205" width="9" bestFit="1" customWidth="1"/>
    <col min="206" max="209" width="8" bestFit="1" customWidth="1"/>
    <col min="210" max="210" width="9" bestFit="1" customWidth="1"/>
    <col min="211" max="211" width="11" bestFit="1" customWidth="1"/>
    <col min="212" max="213" width="8" bestFit="1" customWidth="1"/>
    <col min="214" max="214" width="9" bestFit="1" customWidth="1"/>
    <col min="215" max="216" width="11" bestFit="1" customWidth="1"/>
    <col min="217" max="217" width="9" bestFit="1" customWidth="1"/>
    <col min="218" max="220" width="8" bestFit="1" customWidth="1"/>
    <col min="221" max="221" width="9" bestFit="1" customWidth="1"/>
    <col min="222" max="222" width="11" bestFit="1" customWidth="1"/>
    <col min="223" max="223" width="9" bestFit="1" customWidth="1"/>
    <col min="224" max="225" width="8" bestFit="1" customWidth="1"/>
    <col min="226" max="229" width="9" bestFit="1" customWidth="1"/>
    <col min="230" max="231" width="8" bestFit="1" customWidth="1"/>
    <col min="232" max="232" width="9" bestFit="1" customWidth="1"/>
    <col min="233" max="233" width="8" bestFit="1" customWidth="1"/>
    <col min="234" max="234" width="9" bestFit="1" customWidth="1"/>
    <col min="235" max="236" width="8" bestFit="1" customWidth="1"/>
    <col min="237" max="237" width="11" bestFit="1" customWidth="1"/>
    <col min="238" max="243" width="8" bestFit="1" customWidth="1"/>
    <col min="244" max="244" width="11" bestFit="1" customWidth="1"/>
    <col min="245" max="249" width="8" bestFit="1" customWidth="1"/>
    <col min="250" max="250" width="9" bestFit="1" customWidth="1"/>
    <col min="251" max="257" width="8" bestFit="1" customWidth="1"/>
    <col min="258" max="259" width="9" bestFit="1" customWidth="1"/>
    <col min="260" max="265" width="8" bestFit="1" customWidth="1"/>
    <col min="266" max="266" width="9" bestFit="1" customWidth="1"/>
    <col min="267" max="267" width="8" bestFit="1" customWidth="1"/>
    <col min="268" max="268" width="11" bestFit="1" customWidth="1"/>
    <col min="269" max="270" width="9" bestFit="1" customWidth="1"/>
    <col min="271" max="273" width="8" bestFit="1" customWidth="1"/>
    <col min="274" max="274" width="9" bestFit="1" customWidth="1"/>
    <col min="275" max="278" width="8" bestFit="1" customWidth="1"/>
    <col min="279" max="279" width="9" bestFit="1" customWidth="1"/>
    <col min="280" max="280" width="8" bestFit="1" customWidth="1"/>
    <col min="281" max="281" width="9" bestFit="1" customWidth="1"/>
    <col min="282" max="282" width="8" bestFit="1" customWidth="1"/>
    <col min="283" max="283" width="9" bestFit="1" customWidth="1"/>
    <col min="284" max="286" width="8" bestFit="1" customWidth="1"/>
    <col min="287" max="287" width="9" bestFit="1" customWidth="1"/>
    <col min="288" max="290" width="8" bestFit="1" customWidth="1"/>
    <col min="291" max="292" width="9" bestFit="1" customWidth="1"/>
    <col min="293" max="293" width="8" bestFit="1" customWidth="1"/>
    <col min="294" max="294" width="9" bestFit="1" customWidth="1"/>
    <col min="295" max="296" width="8" bestFit="1" customWidth="1"/>
    <col min="297" max="297" width="9" bestFit="1" customWidth="1"/>
    <col min="298" max="298" width="8" bestFit="1" customWidth="1"/>
    <col min="299" max="299" width="9" bestFit="1" customWidth="1"/>
    <col min="300" max="303" width="8" bestFit="1" customWidth="1"/>
    <col min="304" max="304" width="9" bestFit="1" customWidth="1"/>
    <col min="305" max="309" width="8" bestFit="1" customWidth="1"/>
    <col min="310" max="310" width="9" bestFit="1" customWidth="1"/>
    <col min="311" max="313" width="8" bestFit="1" customWidth="1"/>
    <col min="314" max="314" width="9" bestFit="1" customWidth="1"/>
    <col min="315" max="317" width="8" bestFit="1" customWidth="1"/>
    <col min="318" max="318" width="9" bestFit="1" customWidth="1"/>
    <col min="319" max="319" width="8" bestFit="1" customWidth="1"/>
    <col min="320" max="321" width="9" bestFit="1" customWidth="1"/>
    <col min="322" max="324" width="8" bestFit="1" customWidth="1"/>
    <col min="325" max="325" width="9" bestFit="1" customWidth="1"/>
    <col min="326" max="329" width="8" bestFit="1" customWidth="1"/>
    <col min="330" max="331" width="9" bestFit="1" customWidth="1"/>
    <col min="332" max="333" width="8" bestFit="1" customWidth="1"/>
    <col min="334" max="338" width="9" bestFit="1" customWidth="1"/>
    <col min="339" max="340" width="8" bestFit="1" customWidth="1"/>
    <col min="341" max="341" width="9" bestFit="1" customWidth="1"/>
    <col min="342" max="352" width="8" bestFit="1" customWidth="1"/>
    <col min="353" max="354" width="9" bestFit="1" customWidth="1"/>
    <col min="355" max="359" width="8" bestFit="1" customWidth="1"/>
    <col min="360" max="360" width="9" bestFit="1" customWidth="1"/>
    <col min="361" max="363" width="8" bestFit="1" customWidth="1"/>
    <col min="364" max="364" width="9" bestFit="1" customWidth="1"/>
    <col min="365" max="366" width="8" bestFit="1" customWidth="1"/>
    <col min="367" max="367" width="9" bestFit="1" customWidth="1"/>
    <col min="368" max="368" width="8" bestFit="1" customWidth="1"/>
    <col min="369" max="370" width="9" bestFit="1" customWidth="1"/>
    <col min="371" max="376" width="8" bestFit="1" customWidth="1"/>
    <col min="377" max="377" width="9" bestFit="1" customWidth="1"/>
    <col min="378" max="378" width="8" bestFit="1" customWidth="1"/>
    <col min="379" max="379" width="9" bestFit="1" customWidth="1"/>
    <col min="380" max="381" width="8" bestFit="1" customWidth="1"/>
    <col min="382" max="382" width="11" bestFit="1" customWidth="1"/>
    <col min="383" max="384" width="9" bestFit="1" customWidth="1"/>
    <col min="385" max="385" width="8" bestFit="1" customWidth="1"/>
    <col min="386" max="387" width="9" bestFit="1" customWidth="1"/>
    <col min="388" max="389" width="8" bestFit="1" customWidth="1"/>
    <col min="390" max="390" width="9" bestFit="1" customWidth="1"/>
    <col min="391" max="393" width="8" bestFit="1" customWidth="1"/>
    <col min="394" max="395" width="9" bestFit="1" customWidth="1"/>
    <col min="396" max="397" width="8" bestFit="1" customWidth="1"/>
    <col min="398" max="398" width="9" bestFit="1" customWidth="1"/>
    <col min="399" max="405" width="8" bestFit="1" customWidth="1"/>
    <col min="406" max="406" width="9" bestFit="1" customWidth="1"/>
    <col min="407" max="409" width="8" bestFit="1" customWidth="1"/>
    <col min="410" max="410" width="9" bestFit="1" customWidth="1"/>
    <col min="411" max="411" width="11" bestFit="1" customWidth="1"/>
    <col min="412" max="412" width="8" bestFit="1" customWidth="1"/>
    <col min="413" max="413" width="9" bestFit="1" customWidth="1"/>
    <col min="414" max="414" width="8" bestFit="1" customWidth="1"/>
    <col min="415" max="415" width="9" bestFit="1" customWidth="1"/>
    <col min="416" max="420" width="8" bestFit="1" customWidth="1"/>
    <col min="421" max="421" width="9" bestFit="1" customWidth="1"/>
    <col min="422" max="424" width="8" bestFit="1" customWidth="1"/>
    <col min="425" max="425" width="9" bestFit="1" customWidth="1"/>
    <col min="426" max="427" width="8" bestFit="1" customWidth="1"/>
    <col min="428" max="428" width="9" bestFit="1" customWidth="1"/>
    <col min="429" max="429" width="8" bestFit="1" customWidth="1"/>
    <col min="430" max="430" width="9" bestFit="1" customWidth="1"/>
    <col min="431" max="434" width="8" bestFit="1" customWidth="1"/>
    <col min="435" max="435" width="9" bestFit="1" customWidth="1"/>
    <col min="436" max="437" width="8" bestFit="1" customWidth="1"/>
    <col min="438" max="438" width="9" bestFit="1" customWidth="1"/>
    <col min="439" max="441" width="8" bestFit="1" customWidth="1"/>
    <col min="442" max="442" width="9" bestFit="1" customWidth="1"/>
    <col min="443" max="446" width="8" bestFit="1" customWidth="1"/>
    <col min="447" max="447" width="9" bestFit="1" customWidth="1"/>
    <col min="448" max="461" width="8" bestFit="1" customWidth="1"/>
    <col min="462" max="462" width="9" bestFit="1" customWidth="1"/>
    <col min="463" max="482" width="8" bestFit="1" customWidth="1"/>
    <col min="483" max="484" width="11" bestFit="1" customWidth="1"/>
    <col min="485" max="485" width="9" bestFit="1" customWidth="1"/>
    <col min="486" max="489" width="8" bestFit="1" customWidth="1"/>
    <col min="490" max="490" width="9" bestFit="1" customWidth="1"/>
    <col min="491" max="493" width="8" bestFit="1" customWidth="1"/>
    <col min="494" max="494" width="9" bestFit="1" customWidth="1"/>
    <col min="495" max="495" width="11" bestFit="1" customWidth="1"/>
    <col min="496" max="500" width="8" bestFit="1" customWidth="1"/>
    <col min="501" max="501" width="9" bestFit="1" customWidth="1"/>
    <col min="502" max="502" width="11" bestFit="1" customWidth="1"/>
    <col min="503" max="507" width="8" bestFit="1" customWidth="1"/>
    <col min="508" max="509" width="11" bestFit="1" customWidth="1"/>
    <col min="510" max="515" width="8" bestFit="1" customWidth="1"/>
    <col min="516" max="516" width="9" bestFit="1" customWidth="1"/>
    <col min="517" max="518" width="8" bestFit="1" customWidth="1"/>
    <col min="519" max="519" width="9" bestFit="1" customWidth="1"/>
    <col min="520" max="520" width="11" bestFit="1" customWidth="1"/>
    <col min="521" max="526" width="8" bestFit="1" customWidth="1"/>
    <col min="527" max="527" width="9" bestFit="1" customWidth="1"/>
    <col min="528" max="532" width="8" bestFit="1" customWidth="1"/>
    <col min="533" max="533" width="9" bestFit="1" customWidth="1"/>
    <col min="534" max="539" width="8" bestFit="1" customWidth="1"/>
    <col min="540" max="540" width="9" bestFit="1" customWidth="1"/>
    <col min="541" max="549" width="8" bestFit="1" customWidth="1"/>
    <col min="550" max="550" width="9" bestFit="1" customWidth="1"/>
    <col min="551" max="559" width="8" bestFit="1" customWidth="1"/>
    <col min="560" max="560" width="9" bestFit="1" customWidth="1"/>
    <col min="561" max="561" width="8" bestFit="1" customWidth="1"/>
    <col min="562" max="562" width="9" bestFit="1" customWidth="1"/>
    <col min="563" max="564" width="8" bestFit="1" customWidth="1"/>
    <col min="565" max="565" width="9" bestFit="1" customWidth="1"/>
    <col min="566" max="568" width="8" bestFit="1" customWidth="1"/>
    <col min="569" max="569" width="11" bestFit="1" customWidth="1"/>
    <col min="570" max="574" width="8" bestFit="1" customWidth="1"/>
    <col min="575" max="575" width="9" bestFit="1" customWidth="1"/>
    <col min="576" max="576" width="8" bestFit="1" customWidth="1"/>
    <col min="577" max="578" width="9" bestFit="1" customWidth="1"/>
    <col min="579" max="580" width="8" bestFit="1" customWidth="1"/>
    <col min="581" max="582" width="9" bestFit="1" customWidth="1"/>
    <col min="583" max="584" width="8" bestFit="1" customWidth="1"/>
    <col min="585" max="585" width="9" bestFit="1" customWidth="1"/>
    <col min="586" max="586" width="8" bestFit="1" customWidth="1"/>
    <col min="587" max="587" width="11" bestFit="1" customWidth="1"/>
    <col min="588" max="588" width="8" bestFit="1" customWidth="1"/>
    <col min="589" max="589" width="9" bestFit="1" customWidth="1"/>
    <col min="590" max="593" width="8" bestFit="1" customWidth="1"/>
    <col min="594" max="594" width="9" bestFit="1" customWidth="1"/>
    <col min="595" max="595" width="8" bestFit="1" customWidth="1"/>
    <col min="596" max="596" width="11" bestFit="1" customWidth="1"/>
    <col min="597" max="601" width="8" bestFit="1" customWidth="1"/>
    <col min="602" max="602" width="9" bestFit="1" customWidth="1"/>
    <col min="603" max="604" width="8" bestFit="1" customWidth="1"/>
    <col min="605" max="605" width="11" bestFit="1" customWidth="1"/>
    <col min="606" max="610" width="8" bestFit="1" customWidth="1"/>
    <col min="611" max="612" width="9" bestFit="1" customWidth="1"/>
    <col min="613" max="613" width="11" bestFit="1" customWidth="1"/>
    <col min="614" max="614" width="9" bestFit="1" customWidth="1"/>
    <col min="615" max="617" width="8" bestFit="1" customWidth="1"/>
    <col min="618" max="618" width="9" bestFit="1" customWidth="1"/>
    <col min="619" max="619" width="8" bestFit="1" customWidth="1"/>
    <col min="620" max="620" width="11" bestFit="1" customWidth="1"/>
    <col min="621" max="623" width="8" bestFit="1" customWidth="1"/>
    <col min="624" max="624" width="9" bestFit="1" customWidth="1"/>
    <col min="625" max="625" width="8" bestFit="1" customWidth="1"/>
    <col min="626" max="626" width="9" bestFit="1" customWidth="1"/>
    <col min="627" max="629" width="8" bestFit="1" customWidth="1"/>
    <col min="630" max="630" width="9" bestFit="1" customWidth="1"/>
    <col min="631" max="632" width="8" bestFit="1" customWidth="1"/>
    <col min="633" max="633" width="9" bestFit="1" customWidth="1"/>
    <col min="634" max="636" width="8" bestFit="1" customWidth="1"/>
    <col min="637" max="637" width="9" bestFit="1" customWidth="1"/>
    <col min="638" max="638" width="11" bestFit="1" customWidth="1"/>
    <col min="639" max="649" width="8" bestFit="1" customWidth="1"/>
    <col min="650" max="650" width="9" bestFit="1" customWidth="1"/>
    <col min="651" max="654" width="8" bestFit="1" customWidth="1"/>
    <col min="655" max="657" width="9" bestFit="1" customWidth="1"/>
    <col min="658" max="668" width="8" bestFit="1" customWidth="1"/>
    <col min="669" max="670" width="9" bestFit="1" customWidth="1"/>
    <col min="671" max="673" width="8" bestFit="1" customWidth="1"/>
    <col min="674" max="674" width="9" bestFit="1" customWidth="1"/>
    <col min="675" max="675" width="8" bestFit="1" customWidth="1"/>
    <col min="676" max="676" width="9" bestFit="1" customWidth="1"/>
    <col min="677" max="680" width="8" bestFit="1" customWidth="1"/>
    <col min="681" max="681" width="9" bestFit="1" customWidth="1"/>
    <col min="682" max="683" width="8" bestFit="1" customWidth="1"/>
    <col min="684" max="684" width="9" bestFit="1" customWidth="1"/>
    <col min="685" max="686" width="8" bestFit="1" customWidth="1"/>
    <col min="687" max="687" width="9" bestFit="1" customWidth="1"/>
    <col min="688" max="693" width="8" bestFit="1" customWidth="1"/>
    <col min="694" max="694" width="9" bestFit="1" customWidth="1"/>
    <col min="695" max="695" width="11" bestFit="1" customWidth="1"/>
    <col min="696" max="698" width="8" bestFit="1" customWidth="1"/>
    <col min="699" max="699" width="9" bestFit="1" customWidth="1"/>
    <col min="700" max="700" width="8" bestFit="1" customWidth="1"/>
    <col min="701" max="701" width="9" bestFit="1" customWidth="1"/>
    <col min="702" max="703" width="8" bestFit="1" customWidth="1"/>
    <col min="704" max="704" width="11" bestFit="1" customWidth="1"/>
    <col min="705" max="710" width="8" bestFit="1" customWidth="1"/>
    <col min="711" max="711" width="9" bestFit="1" customWidth="1"/>
    <col min="712" max="712" width="8" bestFit="1" customWidth="1"/>
    <col min="713" max="714" width="9" bestFit="1" customWidth="1"/>
    <col min="715" max="718" width="8" bestFit="1" customWidth="1"/>
    <col min="719" max="719" width="9" bestFit="1" customWidth="1"/>
    <col min="720" max="721" width="8" bestFit="1" customWidth="1"/>
    <col min="722" max="722" width="9" bestFit="1" customWidth="1"/>
    <col min="723" max="730" width="8" bestFit="1" customWidth="1"/>
    <col min="731" max="731" width="9" bestFit="1" customWidth="1"/>
    <col min="732" max="732" width="8" bestFit="1" customWidth="1"/>
    <col min="733" max="734" width="9" bestFit="1" customWidth="1"/>
    <col min="735" max="735" width="8" bestFit="1" customWidth="1"/>
    <col min="736" max="736" width="9" bestFit="1" customWidth="1"/>
    <col min="737" max="739" width="8" bestFit="1" customWidth="1"/>
    <col min="740" max="740" width="9" bestFit="1" customWidth="1"/>
    <col min="741" max="741" width="8" bestFit="1" customWidth="1"/>
    <col min="742" max="742" width="9" bestFit="1" customWidth="1"/>
    <col min="743" max="744" width="8" bestFit="1" customWidth="1"/>
    <col min="745" max="745" width="9" bestFit="1" customWidth="1"/>
    <col min="746" max="748" width="8" bestFit="1" customWidth="1"/>
    <col min="749" max="749" width="9" bestFit="1" customWidth="1"/>
    <col min="750" max="752" width="8" bestFit="1" customWidth="1"/>
    <col min="753" max="753" width="11" bestFit="1" customWidth="1"/>
    <col min="754" max="756" width="8" bestFit="1" customWidth="1"/>
    <col min="757" max="759" width="9" bestFit="1" customWidth="1"/>
    <col min="760" max="760" width="8" bestFit="1" customWidth="1"/>
    <col min="761" max="761" width="11" bestFit="1" customWidth="1"/>
    <col min="762" max="762" width="9" bestFit="1" customWidth="1"/>
    <col min="763" max="765" width="8" bestFit="1" customWidth="1"/>
    <col min="766" max="766" width="9" bestFit="1" customWidth="1"/>
    <col min="767" max="771" width="8" bestFit="1" customWidth="1"/>
    <col min="772" max="772" width="11" bestFit="1" customWidth="1"/>
    <col min="773" max="776" width="8" bestFit="1" customWidth="1"/>
    <col min="777" max="777" width="9" bestFit="1" customWidth="1"/>
    <col min="778" max="780" width="8" bestFit="1" customWidth="1"/>
    <col min="781" max="781" width="9" bestFit="1" customWidth="1"/>
    <col min="782" max="785" width="8" bestFit="1" customWidth="1"/>
    <col min="786" max="788" width="9" bestFit="1" customWidth="1"/>
    <col min="789" max="789" width="8" bestFit="1" customWidth="1"/>
    <col min="790" max="790" width="9" bestFit="1" customWidth="1"/>
    <col min="791" max="791" width="8" bestFit="1" customWidth="1"/>
    <col min="792" max="792" width="9" bestFit="1" customWidth="1"/>
    <col min="793" max="804" width="8" bestFit="1" customWidth="1"/>
    <col min="805" max="805" width="9" bestFit="1" customWidth="1"/>
    <col min="806" max="806" width="8" bestFit="1" customWidth="1"/>
    <col min="807" max="807" width="9" bestFit="1" customWidth="1"/>
    <col min="808" max="810" width="8" bestFit="1" customWidth="1"/>
    <col min="811" max="814" width="9" bestFit="1" customWidth="1"/>
    <col min="815" max="815" width="8" bestFit="1" customWidth="1"/>
    <col min="816" max="816" width="9" bestFit="1" customWidth="1"/>
    <col min="817" max="818" width="8" bestFit="1" customWidth="1"/>
    <col min="819" max="819" width="9" bestFit="1" customWidth="1"/>
    <col min="820" max="820" width="8" bestFit="1" customWidth="1"/>
    <col min="821" max="821" width="9" bestFit="1" customWidth="1"/>
    <col min="822" max="824" width="8" bestFit="1" customWidth="1"/>
    <col min="825" max="825" width="9" bestFit="1" customWidth="1"/>
    <col min="826" max="826" width="8" bestFit="1" customWidth="1"/>
    <col min="827" max="828" width="9" bestFit="1" customWidth="1"/>
    <col min="829" max="829" width="8" bestFit="1" customWidth="1"/>
    <col min="830" max="830" width="11" bestFit="1" customWidth="1"/>
    <col min="831" max="832" width="8" bestFit="1" customWidth="1"/>
    <col min="833" max="833" width="11" bestFit="1" customWidth="1"/>
    <col min="834" max="839" width="8" bestFit="1" customWidth="1"/>
    <col min="840" max="841" width="9" bestFit="1" customWidth="1"/>
    <col min="842" max="855" width="8" bestFit="1" customWidth="1"/>
    <col min="856" max="856" width="9" bestFit="1" customWidth="1"/>
    <col min="857" max="866" width="8" bestFit="1" customWidth="1"/>
    <col min="867" max="868" width="11" bestFit="1" customWidth="1"/>
    <col min="869" max="870" width="8" bestFit="1" customWidth="1"/>
    <col min="871" max="871" width="9" bestFit="1" customWidth="1"/>
    <col min="872" max="876" width="8" bestFit="1" customWidth="1"/>
    <col min="877" max="877" width="9" bestFit="1" customWidth="1"/>
    <col min="878" max="879" width="8" bestFit="1" customWidth="1"/>
    <col min="880" max="880" width="9" bestFit="1" customWidth="1"/>
    <col min="881" max="881" width="8" bestFit="1" customWidth="1"/>
    <col min="882" max="882" width="9" bestFit="1" customWidth="1"/>
    <col min="883" max="884" width="8" bestFit="1" customWidth="1"/>
    <col min="885" max="885" width="9" bestFit="1" customWidth="1"/>
    <col min="886" max="889" width="8" bestFit="1" customWidth="1"/>
    <col min="890" max="890" width="9" bestFit="1" customWidth="1"/>
    <col min="891" max="891" width="8" bestFit="1" customWidth="1"/>
    <col min="892" max="892" width="9" bestFit="1" customWidth="1"/>
    <col min="893" max="897" width="8" bestFit="1" customWidth="1"/>
    <col min="898" max="898" width="11" bestFit="1" customWidth="1"/>
    <col min="899" max="902" width="8" bestFit="1" customWidth="1"/>
    <col min="903" max="903" width="9" bestFit="1" customWidth="1"/>
    <col min="904" max="905" width="8" bestFit="1" customWidth="1"/>
    <col min="906" max="906" width="11" bestFit="1" customWidth="1"/>
    <col min="907" max="909" width="9" bestFit="1" customWidth="1"/>
    <col min="910" max="910" width="8" bestFit="1" customWidth="1"/>
    <col min="911" max="911" width="11" bestFit="1" customWidth="1"/>
    <col min="912" max="917" width="8" bestFit="1" customWidth="1"/>
    <col min="918" max="918" width="9" bestFit="1" customWidth="1"/>
    <col min="919" max="920" width="8" bestFit="1" customWidth="1"/>
    <col min="921" max="921" width="11" bestFit="1" customWidth="1"/>
    <col min="922" max="922" width="8" bestFit="1" customWidth="1"/>
    <col min="923" max="924" width="9" bestFit="1" customWidth="1"/>
    <col min="925" max="929" width="8" bestFit="1" customWidth="1"/>
    <col min="930" max="932" width="9" bestFit="1" customWidth="1"/>
    <col min="933" max="934" width="8" bestFit="1" customWidth="1"/>
    <col min="935" max="937" width="9" bestFit="1" customWidth="1"/>
    <col min="938" max="944" width="8" bestFit="1" customWidth="1"/>
    <col min="945" max="945" width="11" bestFit="1" customWidth="1"/>
    <col min="946" max="949" width="8" bestFit="1" customWidth="1"/>
    <col min="950" max="951" width="9" bestFit="1" customWidth="1"/>
    <col min="952" max="952" width="8" bestFit="1" customWidth="1"/>
    <col min="953" max="954" width="9" bestFit="1" customWidth="1"/>
    <col min="955" max="956" width="8" bestFit="1" customWidth="1"/>
    <col min="957" max="957" width="9" bestFit="1" customWidth="1"/>
    <col min="958" max="959" width="8" bestFit="1" customWidth="1"/>
    <col min="960" max="961" width="9" bestFit="1" customWidth="1"/>
    <col min="962" max="970" width="8" bestFit="1" customWidth="1"/>
    <col min="971" max="971" width="9" bestFit="1" customWidth="1"/>
    <col min="972" max="972" width="8" bestFit="1" customWidth="1"/>
    <col min="973" max="973" width="9" bestFit="1" customWidth="1"/>
    <col min="974" max="976" width="8" bestFit="1" customWidth="1"/>
    <col min="977" max="977" width="9" bestFit="1" customWidth="1"/>
    <col min="978" max="986" width="8" bestFit="1" customWidth="1"/>
    <col min="987" max="987" width="9" bestFit="1" customWidth="1"/>
    <col min="988" max="988" width="8" bestFit="1" customWidth="1"/>
    <col min="989" max="991" width="9" bestFit="1" customWidth="1"/>
    <col min="992" max="994" width="8" bestFit="1" customWidth="1"/>
    <col min="995" max="995" width="11" bestFit="1" customWidth="1"/>
    <col min="996" max="999" width="8" bestFit="1" customWidth="1"/>
    <col min="1000" max="1000" width="11" bestFit="1" customWidth="1"/>
    <col min="1001" max="1001" width="9" bestFit="1" customWidth="1"/>
    <col min="1002" max="1011" width="8" bestFit="1" customWidth="1"/>
    <col min="1012" max="1012" width="11" bestFit="1" customWidth="1"/>
    <col min="1013" max="1016" width="8" bestFit="1" customWidth="1"/>
    <col min="1017" max="1017" width="9" bestFit="1" customWidth="1"/>
    <col min="1018" max="1020" width="8" bestFit="1" customWidth="1"/>
    <col min="1021" max="1021" width="9" bestFit="1" customWidth="1"/>
    <col min="1022" max="1024" width="8" bestFit="1" customWidth="1"/>
    <col min="1025" max="1025" width="9" bestFit="1" customWidth="1"/>
    <col min="1026" max="1027" width="8" bestFit="1" customWidth="1"/>
    <col min="1028" max="1028" width="9" bestFit="1" customWidth="1"/>
    <col min="1029" max="1032" width="8" bestFit="1" customWidth="1"/>
    <col min="1033" max="1033" width="9" bestFit="1" customWidth="1"/>
    <col min="1034" max="1034" width="8" bestFit="1" customWidth="1"/>
    <col min="1035" max="1035" width="9" bestFit="1" customWidth="1"/>
    <col min="1036" max="1041" width="8" bestFit="1" customWidth="1"/>
    <col min="1042" max="1042" width="9" bestFit="1" customWidth="1"/>
    <col min="1043" max="1056" width="8" bestFit="1" customWidth="1"/>
    <col min="1057" max="1057" width="9" bestFit="1" customWidth="1"/>
    <col min="1058" max="1058" width="8" bestFit="1" customWidth="1"/>
    <col min="1059" max="1059" width="9" bestFit="1" customWidth="1"/>
    <col min="1060" max="1060" width="8" bestFit="1" customWidth="1"/>
    <col min="1061" max="1061" width="11" bestFit="1" customWidth="1"/>
    <col min="1062" max="1062" width="8" bestFit="1" customWidth="1"/>
    <col min="1063" max="1063" width="9" bestFit="1" customWidth="1"/>
    <col min="1064" max="1065" width="8" bestFit="1" customWidth="1"/>
    <col min="1066" max="1066" width="9" bestFit="1" customWidth="1"/>
    <col min="1067" max="1071" width="8" bestFit="1" customWidth="1"/>
    <col min="1072" max="1072" width="9" bestFit="1" customWidth="1"/>
    <col min="1073" max="1074" width="8" bestFit="1" customWidth="1"/>
    <col min="1075" max="1077" width="9" bestFit="1" customWidth="1"/>
    <col min="1078" max="1081" width="8" bestFit="1" customWidth="1"/>
    <col min="1082" max="1082" width="11" bestFit="1" customWidth="1"/>
    <col min="1083" max="1085" width="8" bestFit="1" customWidth="1"/>
    <col min="1086" max="1086" width="9" bestFit="1" customWidth="1"/>
    <col min="1087" max="1088" width="8" bestFit="1" customWidth="1"/>
    <col min="1089" max="1089" width="11" bestFit="1" customWidth="1"/>
    <col min="1090" max="1090" width="9" bestFit="1" customWidth="1"/>
    <col min="1091" max="1091" width="8" bestFit="1" customWidth="1"/>
    <col min="1092" max="1092" width="11" bestFit="1" customWidth="1"/>
    <col min="1093" max="1098" width="8" bestFit="1" customWidth="1"/>
    <col min="1099" max="1099" width="9" bestFit="1" customWidth="1"/>
    <col min="1100" max="1101" width="8" bestFit="1" customWidth="1"/>
    <col min="1102" max="1102" width="9" bestFit="1" customWidth="1"/>
    <col min="1103" max="1107" width="8" bestFit="1" customWidth="1"/>
    <col min="1108" max="1108" width="9" bestFit="1" customWidth="1"/>
    <col min="1109" max="1109" width="8" bestFit="1" customWidth="1"/>
    <col min="1110" max="1110" width="9" bestFit="1" customWidth="1"/>
    <col min="1111" max="1121" width="8" bestFit="1" customWidth="1"/>
    <col min="1122" max="1122" width="9" bestFit="1" customWidth="1"/>
    <col min="1123" max="1126" width="8" bestFit="1" customWidth="1"/>
    <col min="1127" max="1127" width="9" bestFit="1" customWidth="1"/>
    <col min="1128" max="1128" width="8" bestFit="1" customWidth="1"/>
    <col min="1129" max="1129" width="9" bestFit="1" customWidth="1"/>
    <col min="1130" max="1130" width="8" bestFit="1" customWidth="1"/>
    <col min="1131" max="1131" width="9" bestFit="1" customWidth="1"/>
    <col min="1132" max="1137" width="8" bestFit="1" customWidth="1"/>
    <col min="1138" max="1138" width="11" bestFit="1" customWidth="1"/>
    <col min="1139" max="1139" width="9" bestFit="1" customWidth="1"/>
    <col min="1140" max="1144" width="8" bestFit="1" customWidth="1"/>
    <col min="1145" max="1145" width="11" bestFit="1" customWidth="1"/>
    <col min="1146" max="1146" width="9" bestFit="1" customWidth="1"/>
    <col min="1147" max="1149" width="8" bestFit="1" customWidth="1"/>
    <col min="1150" max="1150" width="9" bestFit="1" customWidth="1"/>
    <col min="1151" max="1153" width="8" bestFit="1" customWidth="1"/>
    <col min="1154" max="1154" width="9" bestFit="1" customWidth="1"/>
    <col min="1155" max="1155" width="11" bestFit="1" customWidth="1"/>
    <col min="1156" max="1156" width="9" bestFit="1" customWidth="1"/>
    <col min="1157" max="1157" width="8" bestFit="1" customWidth="1"/>
    <col min="1158" max="1158" width="11" bestFit="1" customWidth="1"/>
    <col min="1159" max="1159" width="9" bestFit="1" customWidth="1"/>
    <col min="1160" max="1161" width="8" bestFit="1" customWidth="1"/>
    <col min="1162" max="1162" width="9" bestFit="1" customWidth="1"/>
    <col min="1163" max="1163" width="8" bestFit="1" customWidth="1"/>
    <col min="1164" max="1165" width="9" bestFit="1" customWidth="1"/>
    <col min="1166" max="1167" width="8" bestFit="1" customWidth="1"/>
    <col min="1168" max="1168" width="11" bestFit="1" customWidth="1"/>
    <col min="1169" max="1169" width="8" bestFit="1" customWidth="1"/>
    <col min="1170" max="1170" width="9" bestFit="1" customWidth="1"/>
    <col min="1171" max="1182" width="8" bestFit="1" customWidth="1"/>
    <col min="1183" max="1183" width="11" bestFit="1" customWidth="1"/>
    <col min="1184" max="1184" width="8" bestFit="1" customWidth="1"/>
    <col min="1185" max="1185" width="11" bestFit="1" customWidth="1"/>
    <col min="1186" max="1186" width="8" bestFit="1" customWidth="1"/>
    <col min="1187" max="1187" width="9" bestFit="1" customWidth="1"/>
    <col min="1188" max="1188" width="8" bestFit="1" customWidth="1"/>
    <col min="1189" max="1189" width="9" bestFit="1" customWidth="1"/>
    <col min="1190" max="1191" width="8" bestFit="1" customWidth="1"/>
    <col min="1192" max="1192" width="9" bestFit="1" customWidth="1"/>
    <col min="1193" max="1193" width="8" bestFit="1" customWidth="1"/>
    <col min="1194" max="1194" width="9" bestFit="1" customWidth="1"/>
    <col min="1195" max="1195" width="8" bestFit="1" customWidth="1"/>
    <col min="1196" max="1196" width="9" bestFit="1" customWidth="1"/>
    <col min="1197" max="1203" width="8" bestFit="1" customWidth="1"/>
    <col min="1204" max="1205" width="9" bestFit="1" customWidth="1"/>
    <col min="1206" max="1207" width="8" bestFit="1" customWidth="1"/>
    <col min="1208" max="1208" width="9" bestFit="1" customWidth="1"/>
    <col min="1209" max="1215" width="8" bestFit="1" customWidth="1"/>
    <col min="1216" max="1216" width="9" bestFit="1" customWidth="1"/>
    <col min="1217" max="1218" width="8" bestFit="1" customWidth="1"/>
    <col min="1219" max="1219" width="9" bestFit="1" customWidth="1"/>
    <col min="1220" max="1225" width="8" bestFit="1" customWidth="1"/>
    <col min="1226" max="1226" width="9" bestFit="1" customWidth="1"/>
    <col min="1227" max="1229" width="8" bestFit="1" customWidth="1"/>
    <col min="1230" max="1230" width="11" bestFit="1" customWidth="1"/>
    <col min="1231" max="1233" width="8" bestFit="1" customWidth="1"/>
    <col min="1234" max="1234" width="11" bestFit="1" customWidth="1"/>
    <col min="1235" max="1235" width="9" bestFit="1" customWidth="1"/>
    <col min="1236" max="1242" width="8" bestFit="1" customWidth="1"/>
    <col min="1243" max="1243" width="9" bestFit="1" customWidth="1"/>
    <col min="1244" max="1244" width="8" bestFit="1" customWidth="1"/>
    <col min="1245" max="1245" width="9" bestFit="1" customWidth="1"/>
    <col min="1246" max="1247" width="8" bestFit="1" customWidth="1"/>
    <col min="1248" max="1249" width="9" bestFit="1" customWidth="1"/>
    <col min="1250" max="1250" width="8" bestFit="1" customWidth="1"/>
    <col min="1251" max="1251" width="9" bestFit="1" customWidth="1"/>
    <col min="1252" max="1254" width="8" bestFit="1" customWidth="1"/>
    <col min="1255" max="1256" width="9" bestFit="1" customWidth="1"/>
    <col min="1257" max="1259" width="8" bestFit="1" customWidth="1"/>
    <col min="1260" max="1260" width="11" bestFit="1" customWidth="1"/>
    <col min="1261" max="1262" width="9" bestFit="1" customWidth="1"/>
    <col min="1263" max="1264" width="8" bestFit="1" customWidth="1"/>
    <col min="1265" max="1265" width="11" bestFit="1" customWidth="1"/>
    <col min="1266" max="1266" width="8" bestFit="1" customWidth="1"/>
    <col min="1267" max="1267" width="9" bestFit="1" customWidth="1"/>
    <col min="1268" max="1269" width="8" bestFit="1" customWidth="1"/>
    <col min="1270" max="1271" width="9" bestFit="1" customWidth="1"/>
    <col min="1272" max="1272" width="8" bestFit="1" customWidth="1"/>
    <col min="1273" max="1273" width="9" bestFit="1" customWidth="1"/>
    <col min="1274" max="1281" width="8" bestFit="1" customWidth="1"/>
    <col min="1282" max="1283" width="9" bestFit="1" customWidth="1"/>
    <col min="1284" max="1284" width="8" bestFit="1" customWidth="1"/>
    <col min="1285" max="1285" width="9" bestFit="1" customWidth="1"/>
    <col min="1286" max="1287" width="8" bestFit="1" customWidth="1"/>
    <col min="1288" max="1288" width="9" bestFit="1" customWidth="1"/>
    <col min="1289" max="1295" width="8" bestFit="1" customWidth="1"/>
    <col min="1296" max="1296" width="9" bestFit="1" customWidth="1"/>
    <col min="1297" max="1297" width="11" bestFit="1" customWidth="1"/>
    <col min="1298" max="1300" width="8" bestFit="1" customWidth="1"/>
    <col min="1301" max="1302" width="9" bestFit="1" customWidth="1"/>
    <col min="1303" max="1303" width="8" bestFit="1" customWidth="1"/>
    <col min="1304" max="1304" width="9" bestFit="1" customWidth="1"/>
    <col min="1305" max="1307" width="8" bestFit="1" customWidth="1"/>
    <col min="1308" max="1308" width="9" bestFit="1" customWidth="1"/>
    <col min="1309" max="1313" width="8" bestFit="1" customWidth="1"/>
    <col min="1314" max="1315" width="9" bestFit="1" customWidth="1"/>
    <col min="1316" max="1321" width="8" bestFit="1" customWidth="1"/>
    <col min="1322" max="1322" width="11" bestFit="1" customWidth="1"/>
    <col min="1323" max="1330" width="8" bestFit="1" customWidth="1"/>
    <col min="1331" max="1331" width="9" bestFit="1" customWidth="1"/>
    <col min="1332" max="1335" width="8" bestFit="1" customWidth="1"/>
    <col min="1336" max="1336" width="9" bestFit="1" customWidth="1"/>
    <col min="1337" max="1338" width="8" bestFit="1" customWidth="1"/>
    <col min="1339" max="1339" width="11" bestFit="1" customWidth="1"/>
    <col min="1340" max="1341" width="8" bestFit="1" customWidth="1"/>
    <col min="1342" max="1342" width="9" bestFit="1" customWidth="1"/>
    <col min="1343" max="1344" width="8" bestFit="1" customWidth="1"/>
    <col min="1345" max="1346" width="9" bestFit="1" customWidth="1"/>
    <col min="1347" max="1350" width="8" bestFit="1" customWidth="1"/>
    <col min="1351" max="1352" width="9" bestFit="1" customWidth="1"/>
    <col min="1353" max="1356" width="8" bestFit="1" customWidth="1"/>
    <col min="1357" max="1357" width="9" bestFit="1" customWidth="1"/>
    <col min="1358" max="1359" width="8" bestFit="1" customWidth="1"/>
    <col min="1360" max="1360" width="11" bestFit="1" customWidth="1"/>
    <col min="1361" max="1361" width="8" bestFit="1" customWidth="1"/>
    <col min="1362" max="1362" width="9" bestFit="1" customWidth="1"/>
    <col min="1363" max="1363" width="8" bestFit="1" customWidth="1"/>
    <col min="1364" max="1365" width="9" bestFit="1" customWidth="1"/>
    <col min="1366" max="1366" width="8" bestFit="1" customWidth="1"/>
    <col min="1367" max="1368" width="9" bestFit="1" customWidth="1"/>
    <col min="1369" max="1377" width="8" bestFit="1" customWidth="1"/>
    <col min="1378" max="1378" width="9" bestFit="1" customWidth="1"/>
    <col min="1379" max="1383" width="8" bestFit="1" customWidth="1"/>
    <col min="1384" max="1384" width="9" bestFit="1" customWidth="1"/>
    <col min="1385" max="1385" width="8" bestFit="1" customWidth="1"/>
    <col min="1386" max="1386" width="11" bestFit="1" customWidth="1"/>
    <col min="1387" max="1388" width="8" bestFit="1" customWidth="1"/>
    <col min="1389" max="1389" width="9" bestFit="1" customWidth="1"/>
    <col min="1390" max="1391" width="8" bestFit="1" customWidth="1"/>
    <col min="1392" max="1392" width="9" bestFit="1" customWidth="1"/>
    <col min="1393" max="1393" width="8" bestFit="1" customWidth="1"/>
    <col min="1394" max="1394" width="9" bestFit="1" customWidth="1"/>
    <col min="1395" max="1402" width="8" bestFit="1" customWidth="1"/>
    <col min="1403" max="1403" width="9" bestFit="1" customWidth="1"/>
    <col min="1404" max="1408" width="8" bestFit="1" customWidth="1"/>
    <col min="1409" max="1409" width="9" bestFit="1" customWidth="1"/>
    <col min="1410" max="1410" width="11" bestFit="1" customWidth="1"/>
    <col min="1411" max="1411" width="8" bestFit="1" customWidth="1"/>
    <col min="1412" max="1412" width="9" bestFit="1" customWidth="1"/>
    <col min="1413" max="1416" width="8" bestFit="1" customWidth="1"/>
    <col min="1417" max="1417" width="9" bestFit="1" customWidth="1"/>
    <col min="1418" max="1419" width="8" bestFit="1" customWidth="1"/>
    <col min="1420" max="1420" width="9" bestFit="1" customWidth="1"/>
    <col min="1421" max="1421" width="8" bestFit="1" customWidth="1"/>
    <col min="1422" max="1422" width="9" bestFit="1" customWidth="1"/>
    <col min="1423" max="1431" width="8" bestFit="1" customWidth="1"/>
    <col min="1432" max="1432" width="9" bestFit="1" customWidth="1"/>
    <col min="1433" max="1434" width="8" bestFit="1" customWidth="1"/>
    <col min="1435" max="1435" width="9" bestFit="1" customWidth="1"/>
    <col min="1436" max="1439" width="8" bestFit="1" customWidth="1"/>
    <col min="1440" max="1440" width="9" bestFit="1" customWidth="1"/>
    <col min="1441" max="1441" width="8" bestFit="1" customWidth="1"/>
    <col min="1442" max="1442" width="11" bestFit="1" customWidth="1"/>
    <col min="1443" max="1450" width="8" bestFit="1" customWidth="1"/>
    <col min="1451" max="1453" width="9" bestFit="1" customWidth="1"/>
    <col min="1454" max="1454" width="11" bestFit="1" customWidth="1"/>
    <col min="1455" max="1460" width="8" bestFit="1" customWidth="1"/>
    <col min="1461" max="1461" width="9" bestFit="1" customWidth="1"/>
    <col min="1462" max="1464" width="8" bestFit="1" customWidth="1"/>
    <col min="1465" max="1465" width="9" bestFit="1" customWidth="1"/>
    <col min="1466" max="1469" width="8" bestFit="1" customWidth="1"/>
    <col min="1470" max="1470" width="9" bestFit="1" customWidth="1"/>
    <col min="1471" max="1471" width="8" bestFit="1" customWidth="1"/>
    <col min="1472" max="1472" width="11" bestFit="1" customWidth="1"/>
    <col min="1473" max="1474" width="8" bestFit="1" customWidth="1"/>
    <col min="1475" max="1475" width="9" bestFit="1" customWidth="1"/>
    <col min="1476" max="1488" width="8" bestFit="1" customWidth="1"/>
    <col min="1489" max="1489" width="9" bestFit="1" customWidth="1"/>
    <col min="1490" max="1494" width="8" bestFit="1" customWidth="1"/>
    <col min="1495" max="1495" width="9" bestFit="1" customWidth="1"/>
    <col min="1496" max="1496" width="8" bestFit="1" customWidth="1"/>
    <col min="1497" max="1497" width="11" bestFit="1" customWidth="1"/>
    <col min="1498" max="1498" width="8" bestFit="1" customWidth="1"/>
    <col min="1499" max="1499" width="9" bestFit="1" customWidth="1"/>
    <col min="1500" max="1511" width="8" bestFit="1" customWidth="1"/>
    <col min="1512" max="1513" width="9" bestFit="1" customWidth="1"/>
    <col min="1514" max="1514" width="8" bestFit="1" customWidth="1"/>
    <col min="1515" max="1515" width="9" bestFit="1" customWidth="1"/>
    <col min="1516" max="1518" width="8" bestFit="1" customWidth="1"/>
    <col min="1519" max="1519" width="11" bestFit="1" customWidth="1"/>
    <col min="1520" max="1531" width="8" bestFit="1" customWidth="1"/>
    <col min="1532" max="1534" width="9" bestFit="1" customWidth="1"/>
    <col min="1535" max="1535" width="8" bestFit="1" customWidth="1"/>
    <col min="1536" max="1536" width="9" bestFit="1" customWidth="1"/>
    <col min="1537" max="1548" width="8" bestFit="1" customWidth="1"/>
    <col min="1549" max="1549" width="9" bestFit="1" customWidth="1"/>
    <col min="1550" max="1550" width="8" bestFit="1" customWidth="1"/>
    <col min="1551" max="1551" width="11" bestFit="1" customWidth="1"/>
    <col min="1552" max="1553" width="8" bestFit="1" customWidth="1"/>
    <col min="1554" max="1554" width="9" bestFit="1" customWidth="1"/>
    <col min="1555" max="1556" width="8" bestFit="1" customWidth="1"/>
    <col min="1557" max="1557" width="11" bestFit="1" customWidth="1"/>
    <col min="1558" max="1563" width="8" bestFit="1" customWidth="1"/>
    <col min="1564" max="1564" width="9" bestFit="1" customWidth="1"/>
    <col min="1565" max="1566" width="8" bestFit="1" customWidth="1"/>
    <col min="1567" max="1568" width="11" bestFit="1" customWidth="1"/>
    <col min="1569" max="1572" width="8" bestFit="1" customWidth="1"/>
    <col min="1573" max="1573" width="9" bestFit="1" customWidth="1"/>
    <col min="1574" max="1579" width="8" bestFit="1" customWidth="1"/>
    <col min="1580" max="1581" width="9" bestFit="1" customWidth="1"/>
    <col min="1582" max="1585" width="8" bestFit="1" customWidth="1"/>
    <col min="1586" max="1587" width="9" bestFit="1" customWidth="1"/>
    <col min="1588" max="1589" width="8" bestFit="1" customWidth="1"/>
    <col min="1590" max="1591" width="9" bestFit="1" customWidth="1"/>
    <col min="1592" max="1594" width="8" bestFit="1" customWidth="1"/>
    <col min="1595" max="1595" width="9" bestFit="1" customWidth="1"/>
    <col min="1596" max="1598" width="8" bestFit="1" customWidth="1"/>
    <col min="1599" max="1599" width="9" bestFit="1" customWidth="1"/>
    <col min="1600" max="1600" width="8" bestFit="1" customWidth="1"/>
    <col min="1601" max="1601" width="9" bestFit="1" customWidth="1"/>
    <col min="1602" max="1606" width="8" bestFit="1" customWidth="1"/>
    <col min="1607" max="1607" width="11" bestFit="1" customWidth="1"/>
    <col min="1608" max="1608" width="8" bestFit="1" customWidth="1"/>
    <col min="1609" max="1609" width="9" bestFit="1" customWidth="1"/>
    <col min="1610" max="1610" width="11" bestFit="1" customWidth="1"/>
    <col min="1611" max="1611" width="8" bestFit="1" customWidth="1"/>
    <col min="1612" max="1612" width="9" bestFit="1" customWidth="1"/>
    <col min="1613" max="1616" width="8" bestFit="1" customWidth="1"/>
    <col min="1617" max="1618" width="9" bestFit="1" customWidth="1"/>
    <col min="1619" max="1621" width="8" bestFit="1" customWidth="1"/>
    <col min="1622" max="1622" width="9" bestFit="1" customWidth="1"/>
    <col min="1623" max="1623" width="8" bestFit="1" customWidth="1"/>
    <col min="1624" max="1624" width="9" bestFit="1" customWidth="1"/>
    <col min="1625" max="1625" width="8" bestFit="1" customWidth="1"/>
    <col min="1626" max="1626" width="9" bestFit="1" customWidth="1"/>
    <col min="1627" max="1628" width="8" bestFit="1" customWidth="1"/>
    <col min="1629" max="1629" width="9" bestFit="1" customWidth="1"/>
    <col min="1630" max="1630" width="8" bestFit="1" customWidth="1"/>
    <col min="1631" max="1632" width="9" bestFit="1" customWidth="1"/>
    <col min="1633" max="1633" width="8" bestFit="1" customWidth="1"/>
    <col min="1634" max="1634" width="9" bestFit="1" customWidth="1"/>
    <col min="1635" max="1635" width="8" bestFit="1" customWidth="1"/>
    <col min="1636" max="1636" width="11" bestFit="1" customWidth="1"/>
    <col min="1637" max="1640" width="8" bestFit="1" customWidth="1"/>
    <col min="1641" max="1641" width="9" bestFit="1" customWidth="1"/>
    <col min="1642" max="1642" width="8" bestFit="1" customWidth="1"/>
    <col min="1643" max="1643" width="9" bestFit="1" customWidth="1"/>
    <col min="1644" max="1648" width="8" bestFit="1" customWidth="1"/>
    <col min="1649" max="1649" width="9" bestFit="1" customWidth="1"/>
    <col min="1650" max="1651" width="8" bestFit="1" customWidth="1"/>
    <col min="1652" max="1652" width="9" bestFit="1" customWidth="1"/>
    <col min="1653" max="1655" width="8" bestFit="1" customWidth="1"/>
    <col min="1656" max="1656" width="9" bestFit="1" customWidth="1"/>
    <col min="1657" max="1657" width="11" bestFit="1" customWidth="1"/>
    <col min="1658" max="1659" width="9" bestFit="1" customWidth="1"/>
    <col min="1660" max="1660" width="8" bestFit="1" customWidth="1"/>
    <col min="1661" max="1661" width="11" bestFit="1" customWidth="1"/>
    <col min="1662" max="1662" width="9" bestFit="1" customWidth="1"/>
    <col min="1663" max="1672" width="8" bestFit="1" customWidth="1"/>
    <col min="1673" max="1673" width="9" bestFit="1" customWidth="1"/>
    <col min="1674" max="1679" width="8" bestFit="1" customWidth="1"/>
    <col min="1680" max="1680" width="11" bestFit="1" customWidth="1"/>
    <col min="1681" max="1684" width="8" bestFit="1" customWidth="1"/>
    <col min="1685" max="1685" width="9" bestFit="1" customWidth="1"/>
    <col min="1686" max="1686" width="8" bestFit="1" customWidth="1"/>
    <col min="1687" max="1689" width="9" bestFit="1" customWidth="1"/>
    <col min="1690" max="1692" width="8" bestFit="1" customWidth="1"/>
    <col min="1693" max="1693" width="11" bestFit="1" customWidth="1"/>
    <col min="1694" max="1695" width="8" bestFit="1" customWidth="1"/>
    <col min="1696" max="1696" width="9" bestFit="1" customWidth="1"/>
    <col min="1697" max="1700" width="8" bestFit="1" customWidth="1"/>
    <col min="1701" max="1701" width="9" bestFit="1" customWidth="1"/>
    <col min="1702" max="1705" width="8" bestFit="1" customWidth="1"/>
    <col min="1706" max="1706" width="11" bestFit="1" customWidth="1"/>
    <col min="1707" max="1707" width="9" bestFit="1" customWidth="1"/>
    <col min="1708" max="1710" width="8" bestFit="1" customWidth="1"/>
    <col min="1711" max="1711" width="9" bestFit="1" customWidth="1"/>
    <col min="1712" max="1715" width="8" bestFit="1" customWidth="1"/>
    <col min="1716" max="1717" width="11" bestFit="1" customWidth="1"/>
    <col min="1718" max="1722" width="8" bestFit="1" customWidth="1"/>
    <col min="1723" max="1723" width="11" bestFit="1" customWidth="1"/>
    <col min="1724" max="1725" width="8" bestFit="1" customWidth="1"/>
    <col min="1726" max="1726" width="9" bestFit="1" customWidth="1"/>
    <col min="1727" max="1733" width="8" bestFit="1" customWidth="1"/>
    <col min="1734" max="1734" width="9" bestFit="1" customWidth="1"/>
    <col min="1735" max="1736" width="8" bestFit="1" customWidth="1"/>
    <col min="1737" max="1742" width="9" bestFit="1" customWidth="1"/>
    <col min="1743" max="1744" width="8" bestFit="1" customWidth="1"/>
    <col min="1745" max="1745" width="9" bestFit="1" customWidth="1"/>
    <col min="1746" max="1748" width="8" bestFit="1" customWidth="1"/>
    <col min="1749" max="1749" width="9" bestFit="1" customWidth="1"/>
    <col min="1750" max="1753" width="8" bestFit="1" customWidth="1"/>
    <col min="1754" max="1754" width="9" bestFit="1" customWidth="1"/>
    <col min="1755" max="1755" width="8" bestFit="1" customWidth="1"/>
    <col min="1756" max="1756" width="9" bestFit="1" customWidth="1"/>
    <col min="1757" max="1761" width="8" bestFit="1" customWidth="1"/>
    <col min="1762" max="1762" width="9" bestFit="1" customWidth="1"/>
    <col min="1763" max="1763" width="8" bestFit="1" customWidth="1"/>
    <col min="1764" max="1764" width="9" bestFit="1" customWidth="1"/>
    <col min="1765" max="1766" width="8" bestFit="1" customWidth="1"/>
    <col min="1767" max="1767" width="9" bestFit="1" customWidth="1"/>
    <col min="1768" max="1768" width="8" bestFit="1" customWidth="1"/>
    <col min="1769" max="1769" width="9" bestFit="1" customWidth="1"/>
    <col min="1770" max="1770" width="8" bestFit="1" customWidth="1"/>
    <col min="1771" max="1771" width="9" bestFit="1" customWidth="1"/>
    <col min="1772" max="1775" width="8" bestFit="1" customWidth="1"/>
    <col min="1776" max="1777" width="9" bestFit="1" customWidth="1"/>
    <col min="1778" max="1778" width="8" bestFit="1" customWidth="1"/>
    <col min="1779" max="1779" width="9" bestFit="1" customWidth="1"/>
    <col min="1780" max="1781" width="8" bestFit="1" customWidth="1"/>
    <col min="1782" max="1782" width="9" bestFit="1" customWidth="1"/>
    <col min="1783" max="1783" width="8" bestFit="1" customWidth="1"/>
    <col min="1784" max="1785" width="9" bestFit="1" customWidth="1"/>
    <col min="1786" max="1792" width="8" bestFit="1" customWidth="1"/>
    <col min="1793" max="1793" width="9" bestFit="1" customWidth="1"/>
    <col min="1794" max="1794" width="8" bestFit="1" customWidth="1"/>
    <col min="1795" max="1796" width="9" bestFit="1" customWidth="1"/>
    <col min="1797" max="1805" width="8" bestFit="1" customWidth="1"/>
    <col min="1806" max="1806" width="9" bestFit="1" customWidth="1"/>
    <col min="1807" max="1808" width="8" bestFit="1" customWidth="1"/>
    <col min="1809" max="1809" width="9" bestFit="1" customWidth="1"/>
    <col min="1810" max="1812" width="8" bestFit="1" customWidth="1"/>
    <col min="1813" max="1813" width="9" bestFit="1" customWidth="1"/>
    <col min="1814" max="1816" width="8" bestFit="1" customWidth="1"/>
    <col min="1817" max="1817" width="9" bestFit="1" customWidth="1"/>
    <col min="1818" max="1818" width="11" bestFit="1" customWidth="1"/>
    <col min="1819" max="1819" width="9" bestFit="1" customWidth="1"/>
    <col min="1820" max="1827" width="8" bestFit="1" customWidth="1"/>
    <col min="1828" max="1829" width="9" bestFit="1" customWidth="1"/>
    <col min="1830" max="1830" width="11" bestFit="1" customWidth="1"/>
    <col min="1831" max="1835" width="8" bestFit="1" customWidth="1"/>
    <col min="1836" max="1836" width="9" bestFit="1" customWidth="1"/>
    <col min="1837" max="1837" width="14" bestFit="1" customWidth="1"/>
  </cols>
  <sheetData>
    <row r="2" spans="1:6" ht="15.6" x14ac:dyDescent="0.3">
      <c r="D2" s="26" t="s">
        <v>1850</v>
      </c>
      <c r="E2" s="26" t="s">
        <v>1852</v>
      </c>
      <c r="F2" s="26" t="s">
        <v>1847</v>
      </c>
    </row>
    <row r="3" spans="1:6" ht="15.6" x14ac:dyDescent="0.3">
      <c r="A3" s="21" t="s">
        <v>1838</v>
      </c>
      <c r="B3" t="s">
        <v>1851</v>
      </c>
      <c r="D3" s="27">
        <v>3</v>
      </c>
      <c r="E3" s="28">
        <v>27</v>
      </c>
      <c r="F3" s="28">
        <v>67</v>
      </c>
    </row>
    <row r="4" spans="1:6" ht="15.6" x14ac:dyDescent="0.3">
      <c r="A4" s="22">
        <v>3</v>
      </c>
      <c r="B4" s="9">
        <v>67</v>
      </c>
      <c r="D4" s="27">
        <v>4</v>
      </c>
      <c r="E4" s="28">
        <v>23</v>
      </c>
      <c r="F4" s="28">
        <v>68</v>
      </c>
    </row>
    <row r="5" spans="1:6" ht="15.6" x14ac:dyDescent="0.3">
      <c r="A5" s="22">
        <v>4</v>
      </c>
      <c r="B5" s="9">
        <v>68</v>
      </c>
      <c r="D5" s="27">
        <v>5</v>
      </c>
      <c r="E5" s="28">
        <v>24</v>
      </c>
      <c r="F5" s="28">
        <v>79</v>
      </c>
    </row>
    <row r="6" spans="1:6" ht="15.6" x14ac:dyDescent="0.3">
      <c r="A6" s="22">
        <v>5</v>
      </c>
      <c r="B6" s="9">
        <v>79</v>
      </c>
      <c r="D6" s="27">
        <v>6</v>
      </c>
      <c r="E6" s="28">
        <v>20</v>
      </c>
      <c r="F6" s="28">
        <v>78</v>
      </c>
    </row>
    <row r="7" spans="1:6" ht="15.6" x14ac:dyDescent="0.3">
      <c r="A7" s="22">
        <v>6</v>
      </c>
      <c r="B7" s="9">
        <v>78</v>
      </c>
      <c r="D7" s="27">
        <v>7</v>
      </c>
      <c r="E7" s="28">
        <v>31</v>
      </c>
      <c r="F7" s="28">
        <v>69</v>
      </c>
    </row>
    <row r="8" spans="1:6" ht="15.6" x14ac:dyDescent="0.3">
      <c r="A8" s="22">
        <v>7</v>
      </c>
      <c r="B8" s="9">
        <v>69</v>
      </c>
      <c r="D8" s="27">
        <v>10</v>
      </c>
      <c r="E8" s="28">
        <v>23</v>
      </c>
      <c r="F8" s="28">
        <v>73</v>
      </c>
    </row>
    <row r="9" spans="1:6" ht="15.6" x14ac:dyDescent="0.3">
      <c r="A9" s="22">
        <v>10</v>
      </c>
      <c r="B9" s="9">
        <v>73</v>
      </c>
      <c r="D9" s="27">
        <v>11</v>
      </c>
      <c r="E9" s="28">
        <v>27</v>
      </c>
      <c r="F9" s="28">
        <v>60</v>
      </c>
    </row>
    <row r="10" spans="1:6" ht="15.6" x14ac:dyDescent="0.3">
      <c r="A10" s="22">
        <v>11</v>
      </c>
      <c r="B10" s="9">
        <v>60</v>
      </c>
      <c r="D10" s="27">
        <v>12</v>
      </c>
      <c r="E10" s="28">
        <v>27</v>
      </c>
      <c r="F10" s="28">
        <v>70</v>
      </c>
    </row>
    <row r="11" spans="1:6" ht="15.6" x14ac:dyDescent="0.3">
      <c r="A11" s="22">
        <v>12</v>
      </c>
      <c r="B11" s="9">
        <v>70</v>
      </c>
      <c r="D11" s="27">
        <v>13</v>
      </c>
      <c r="E11" s="28">
        <v>24</v>
      </c>
      <c r="F11" s="28">
        <v>67</v>
      </c>
    </row>
    <row r="12" spans="1:6" ht="15.6" x14ac:dyDescent="0.3">
      <c r="A12" s="22">
        <v>13</v>
      </c>
      <c r="B12" s="9">
        <v>67</v>
      </c>
      <c r="D12" s="27">
        <v>14</v>
      </c>
      <c r="E12" s="28">
        <v>24</v>
      </c>
      <c r="F12" s="28">
        <v>74</v>
      </c>
    </row>
    <row r="13" spans="1:6" ht="15.6" x14ac:dyDescent="0.3">
      <c r="A13" s="22">
        <v>14</v>
      </c>
      <c r="B13" s="9">
        <v>74</v>
      </c>
      <c r="D13" s="27">
        <v>17</v>
      </c>
      <c r="E13" s="28">
        <v>26</v>
      </c>
      <c r="F13" s="28">
        <v>76</v>
      </c>
    </row>
    <row r="14" spans="1:6" ht="15.6" x14ac:dyDescent="0.3">
      <c r="A14" s="22">
        <v>17</v>
      </c>
      <c r="B14" s="9">
        <v>76</v>
      </c>
      <c r="D14" s="27">
        <v>18</v>
      </c>
      <c r="E14" s="28">
        <v>17</v>
      </c>
      <c r="F14" s="28">
        <v>74</v>
      </c>
    </row>
    <row r="15" spans="1:6" ht="15.6" x14ac:dyDescent="0.3">
      <c r="A15" s="22">
        <v>18</v>
      </c>
      <c r="B15" s="9">
        <v>74</v>
      </c>
      <c r="D15" s="27">
        <v>19</v>
      </c>
      <c r="E15" s="28">
        <v>24</v>
      </c>
      <c r="F15" s="28">
        <v>67</v>
      </c>
    </row>
    <row r="16" spans="1:6" ht="15.6" x14ac:dyDescent="0.3">
      <c r="A16" s="22">
        <v>19</v>
      </c>
      <c r="B16" s="9">
        <v>67</v>
      </c>
      <c r="D16" s="27">
        <v>20</v>
      </c>
      <c r="E16" s="28">
        <v>20</v>
      </c>
      <c r="F16" s="28">
        <v>75</v>
      </c>
    </row>
    <row r="17" spans="1:6" ht="15.6" x14ac:dyDescent="0.3">
      <c r="A17" s="22">
        <v>20</v>
      </c>
      <c r="B17" s="9">
        <v>75</v>
      </c>
      <c r="D17" s="27">
        <v>21</v>
      </c>
      <c r="E17" s="28">
        <v>25</v>
      </c>
      <c r="F17" s="28">
        <v>73</v>
      </c>
    </row>
    <row r="18" spans="1:6" ht="15.6" x14ac:dyDescent="0.3">
      <c r="A18" s="22">
        <v>21</v>
      </c>
      <c r="B18" s="9">
        <v>73</v>
      </c>
      <c r="D18" s="27">
        <v>24</v>
      </c>
      <c r="E18" s="28">
        <v>30</v>
      </c>
      <c r="F18" s="28">
        <v>77</v>
      </c>
    </row>
    <row r="19" spans="1:6" ht="15.6" x14ac:dyDescent="0.3">
      <c r="A19" s="22">
        <v>24</v>
      </c>
      <c r="B19" s="9">
        <v>77</v>
      </c>
      <c r="D19" s="27">
        <v>25</v>
      </c>
      <c r="E19" s="28">
        <v>27</v>
      </c>
      <c r="F19" s="28">
        <v>79</v>
      </c>
    </row>
    <row r="20" spans="1:6" ht="15.6" x14ac:dyDescent="0.3">
      <c r="A20" s="22">
        <v>25</v>
      </c>
      <c r="B20" s="9">
        <v>79</v>
      </c>
      <c r="D20" s="27">
        <v>26</v>
      </c>
      <c r="E20" s="28">
        <v>24</v>
      </c>
      <c r="F20" s="28">
        <v>78</v>
      </c>
    </row>
    <row r="21" spans="1:6" ht="15.6" x14ac:dyDescent="0.3">
      <c r="A21" s="22">
        <v>26</v>
      </c>
      <c r="B21" s="9">
        <v>78</v>
      </c>
      <c r="D21" s="27">
        <v>27</v>
      </c>
      <c r="E21" s="28">
        <v>22</v>
      </c>
      <c r="F21" s="28">
        <v>70</v>
      </c>
    </row>
    <row r="22" spans="1:6" ht="15.6" x14ac:dyDescent="0.3">
      <c r="A22" s="22">
        <v>27</v>
      </c>
      <c r="B22" s="9">
        <v>70</v>
      </c>
      <c r="D22" s="27">
        <v>28</v>
      </c>
      <c r="E22" s="28">
        <v>24</v>
      </c>
      <c r="F22" s="28">
        <v>68</v>
      </c>
    </row>
    <row r="23" spans="1:6" ht="15.6" x14ac:dyDescent="0.3">
      <c r="A23" s="22">
        <v>28</v>
      </c>
      <c r="B23" s="9">
        <v>68</v>
      </c>
      <c r="D23" s="27">
        <v>31</v>
      </c>
      <c r="E23" s="28">
        <v>23</v>
      </c>
      <c r="F23" s="28">
        <v>82</v>
      </c>
    </row>
    <row r="24" spans="1:6" x14ac:dyDescent="0.3">
      <c r="A24" s="22">
        <v>31</v>
      </c>
      <c r="B24" s="9">
        <v>82</v>
      </c>
    </row>
    <row r="25" spans="1:6" x14ac:dyDescent="0.3">
      <c r="A25" s="22" t="s">
        <v>1839</v>
      </c>
      <c r="B25" s="9">
        <v>1524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7"/>
  <dimension ref="A1:H2155"/>
  <sheetViews>
    <sheetView topLeftCell="A2121" workbookViewId="0">
      <selection activeCell="E2153" sqref="E2153:F2155"/>
    </sheetView>
  </sheetViews>
  <sheetFormatPr defaultRowHeight="14.4" x14ac:dyDescent="0.3"/>
  <cols>
    <col min="1" max="4" width="20.77734375" customWidth="1"/>
    <col min="5" max="5" width="39" customWidth="1"/>
    <col min="6" max="6" width="34.5546875" customWidth="1"/>
  </cols>
  <sheetData>
    <row r="1" spans="1:8" x14ac:dyDescent="0.3">
      <c r="A1" s="3" t="s">
        <v>0</v>
      </c>
      <c r="B1" s="4" t="s">
        <v>1</v>
      </c>
      <c r="C1" s="4" t="s">
        <v>2</v>
      </c>
      <c r="D1" s="4" t="s">
        <v>3</v>
      </c>
      <c r="E1" s="24" t="s">
        <v>1853</v>
      </c>
      <c r="F1" s="24" t="s">
        <v>1854</v>
      </c>
    </row>
    <row r="2" spans="1:8" x14ac:dyDescent="0.3">
      <c r="A2" s="10" t="s">
        <v>4</v>
      </c>
      <c r="B2" s="5">
        <v>42919</v>
      </c>
      <c r="C2" s="6">
        <v>0.33673611111111112</v>
      </c>
      <c r="D2" s="6">
        <v>0.34821759259259261</v>
      </c>
      <c r="E2">
        <f>IF(AND(LEN(A2)=7,LEFT(A2,2)="12"),1,0)</f>
        <v>0</v>
      </c>
      <c r="F2" s="2" t="str">
        <f>IF(E2=1,D2-C2,"")</f>
        <v/>
      </c>
      <c r="H2" s="2">
        <f>D2-C2</f>
        <v>1.1481481481481481E-2</v>
      </c>
    </row>
    <row r="3" spans="1:8" x14ac:dyDescent="0.3">
      <c r="A3" s="11" t="s">
        <v>5</v>
      </c>
      <c r="B3" s="7">
        <v>42919</v>
      </c>
      <c r="C3" s="8">
        <v>0.34037037037037038</v>
      </c>
      <c r="D3" s="8">
        <v>0.34983796296296299</v>
      </c>
      <c r="E3">
        <f t="shared" ref="E3:E66" si="0">IF(AND(LEN(A3)=7,LEFT(A3,2)="12"),1,0)</f>
        <v>0</v>
      </c>
      <c r="F3" s="2" t="str">
        <f t="shared" ref="F3:F66" si="1">IF(E3=1,D3-C3,"")</f>
        <v/>
      </c>
    </row>
    <row r="4" spans="1:8" x14ac:dyDescent="0.3">
      <c r="A4" s="10" t="s">
        <v>5</v>
      </c>
      <c r="B4" s="5">
        <v>42919</v>
      </c>
      <c r="C4" s="6">
        <v>0.34042824074074074</v>
      </c>
      <c r="D4" s="6">
        <v>0.35046296296296298</v>
      </c>
      <c r="E4">
        <f t="shared" si="0"/>
        <v>0</v>
      </c>
      <c r="F4" s="2" t="str">
        <f t="shared" si="1"/>
        <v/>
      </c>
    </row>
    <row r="5" spans="1:8" x14ac:dyDescent="0.3">
      <c r="A5" s="11" t="s">
        <v>6</v>
      </c>
      <c r="B5" s="7">
        <v>42919</v>
      </c>
      <c r="C5" s="8">
        <v>0.34362268518518518</v>
      </c>
      <c r="D5" s="8">
        <v>0.3482986111111111</v>
      </c>
      <c r="E5">
        <f t="shared" si="0"/>
        <v>0</v>
      </c>
      <c r="F5" s="2" t="str">
        <f t="shared" si="1"/>
        <v/>
      </c>
    </row>
    <row r="6" spans="1:8" x14ac:dyDescent="0.3">
      <c r="A6" s="10" t="s">
        <v>7</v>
      </c>
      <c r="B6" s="5">
        <v>42919</v>
      </c>
      <c r="C6" s="6">
        <v>0.34399305555555554</v>
      </c>
      <c r="D6" s="6">
        <v>0.34872685185185187</v>
      </c>
      <c r="E6">
        <f t="shared" si="0"/>
        <v>0</v>
      </c>
      <c r="F6" s="2" t="str">
        <f t="shared" si="1"/>
        <v/>
      </c>
    </row>
    <row r="7" spans="1:8" x14ac:dyDescent="0.3">
      <c r="A7" s="11" t="s">
        <v>8</v>
      </c>
      <c r="B7" s="7">
        <v>42919</v>
      </c>
      <c r="C7" s="8">
        <v>0.3460185185185185</v>
      </c>
      <c r="D7" s="8">
        <v>0.34969907407407408</v>
      </c>
      <c r="E7">
        <f t="shared" si="0"/>
        <v>0</v>
      </c>
      <c r="F7" s="2" t="str">
        <f t="shared" si="1"/>
        <v/>
      </c>
    </row>
    <row r="8" spans="1:8" x14ac:dyDescent="0.3">
      <c r="A8" s="10" t="s">
        <v>9</v>
      </c>
      <c r="B8" s="5">
        <v>42919</v>
      </c>
      <c r="C8" s="6">
        <v>0.34880787037037037</v>
      </c>
      <c r="D8" s="6">
        <v>0.35023148148148148</v>
      </c>
      <c r="E8">
        <f t="shared" si="0"/>
        <v>0</v>
      </c>
      <c r="F8" s="2" t="str">
        <f t="shared" si="1"/>
        <v/>
      </c>
    </row>
    <row r="9" spans="1:8" x14ac:dyDescent="0.3">
      <c r="A9" s="11" t="s">
        <v>10</v>
      </c>
      <c r="B9" s="7">
        <v>42919</v>
      </c>
      <c r="C9" s="8">
        <v>0.35322916666666665</v>
      </c>
      <c r="D9" s="8">
        <v>0.35968749999999999</v>
      </c>
      <c r="E9">
        <f t="shared" si="0"/>
        <v>0</v>
      </c>
      <c r="F9" s="2" t="str">
        <f t="shared" si="1"/>
        <v/>
      </c>
    </row>
    <row r="10" spans="1:8" x14ac:dyDescent="0.3">
      <c r="A10" s="10" t="s">
        <v>5</v>
      </c>
      <c r="B10" s="5">
        <v>42919</v>
      </c>
      <c r="C10" s="6">
        <v>0.35723379629629631</v>
      </c>
      <c r="D10" s="6">
        <v>0.36699074074074073</v>
      </c>
      <c r="E10">
        <f t="shared" si="0"/>
        <v>0</v>
      </c>
      <c r="F10" s="2" t="str">
        <f t="shared" si="1"/>
        <v/>
      </c>
    </row>
    <row r="11" spans="1:8" x14ac:dyDescent="0.3">
      <c r="A11" s="11" t="s">
        <v>11</v>
      </c>
      <c r="B11" s="7">
        <v>42919</v>
      </c>
      <c r="C11" s="8">
        <v>0.36178240740740741</v>
      </c>
      <c r="D11" s="8">
        <v>0.37260416666666668</v>
      </c>
      <c r="E11">
        <f t="shared" si="0"/>
        <v>0</v>
      </c>
      <c r="F11" s="2" t="str">
        <f t="shared" si="1"/>
        <v/>
      </c>
    </row>
    <row r="12" spans="1:8" x14ac:dyDescent="0.3">
      <c r="A12" s="10" t="s">
        <v>12</v>
      </c>
      <c r="B12" s="5">
        <v>42919</v>
      </c>
      <c r="C12" s="6">
        <v>0.36702546296296296</v>
      </c>
      <c r="D12" s="6">
        <v>0.37568287037037035</v>
      </c>
      <c r="E12">
        <f t="shared" si="0"/>
        <v>0</v>
      </c>
      <c r="F12" s="2" t="str">
        <f t="shared" si="1"/>
        <v/>
      </c>
    </row>
    <row r="13" spans="1:8" x14ac:dyDescent="0.3">
      <c r="A13" s="11" t="s">
        <v>13</v>
      </c>
      <c r="B13" s="7">
        <v>42919</v>
      </c>
      <c r="C13" s="8">
        <v>0.36861111111111111</v>
      </c>
      <c r="D13" s="8">
        <v>0.37554398148148149</v>
      </c>
      <c r="E13">
        <f t="shared" si="0"/>
        <v>0</v>
      </c>
      <c r="F13" s="2" t="str">
        <f t="shared" si="1"/>
        <v/>
      </c>
    </row>
    <row r="14" spans="1:8" x14ac:dyDescent="0.3">
      <c r="A14" s="10" t="s">
        <v>14</v>
      </c>
      <c r="B14" s="5">
        <v>42919</v>
      </c>
      <c r="C14" s="6">
        <v>0.37017361111111113</v>
      </c>
      <c r="D14" s="6">
        <v>0.37328703703703703</v>
      </c>
      <c r="E14">
        <f t="shared" si="0"/>
        <v>0</v>
      </c>
      <c r="F14" s="2" t="str">
        <f t="shared" si="1"/>
        <v/>
      </c>
    </row>
    <row r="15" spans="1:8" x14ac:dyDescent="0.3">
      <c r="A15" s="11" t="s">
        <v>9</v>
      </c>
      <c r="B15" s="7">
        <v>42919</v>
      </c>
      <c r="C15" s="8">
        <v>0.37516203703703704</v>
      </c>
      <c r="D15" s="8">
        <v>0.38424768518518521</v>
      </c>
      <c r="E15">
        <f t="shared" si="0"/>
        <v>0</v>
      </c>
      <c r="F15" s="2" t="str">
        <f t="shared" si="1"/>
        <v/>
      </c>
    </row>
    <row r="16" spans="1:8" x14ac:dyDescent="0.3">
      <c r="A16" s="10" t="s">
        <v>15</v>
      </c>
      <c r="B16" s="5">
        <v>42919</v>
      </c>
      <c r="C16" s="6">
        <v>0.37719907407407405</v>
      </c>
      <c r="D16" s="6">
        <v>0.38513888888888886</v>
      </c>
      <c r="E16">
        <f t="shared" si="0"/>
        <v>0</v>
      </c>
      <c r="F16" s="2" t="str">
        <f t="shared" si="1"/>
        <v/>
      </c>
    </row>
    <row r="17" spans="1:6" x14ac:dyDescent="0.3">
      <c r="A17" s="11" t="s">
        <v>13</v>
      </c>
      <c r="B17" s="7">
        <v>42919</v>
      </c>
      <c r="C17" s="8">
        <v>0.37987268518518519</v>
      </c>
      <c r="D17" s="8">
        <v>0.38802083333333331</v>
      </c>
      <c r="E17">
        <f t="shared" si="0"/>
        <v>0</v>
      </c>
      <c r="F17" s="2" t="str">
        <f t="shared" si="1"/>
        <v/>
      </c>
    </row>
    <row r="18" spans="1:6" x14ac:dyDescent="0.3">
      <c r="A18" s="10" t="s">
        <v>12</v>
      </c>
      <c r="B18" s="5">
        <v>42919</v>
      </c>
      <c r="C18" s="6">
        <v>0.38123842592592594</v>
      </c>
      <c r="D18" s="6">
        <v>0.38390046296296299</v>
      </c>
      <c r="E18">
        <f t="shared" si="0"/>
        <v>0</v>
      </c>
      <c r="F18" s="2" t="str">
        <f t="shared" si="1"/>
        <v/>
      </c>
    </row>
    <row r="19" spans="1:6" x14ac:dyDescent="0.3">
      <c r="A19" s="11" t="s">
        <v>16</v>
      </c>
      <c r="B19" s="7">
        <v>42919</v>
      </c>
      <c r="C19" s="8">
        <v>0.38701388888888888</v>
      </c>
      <c r="D19" s="8">
        <v>0.3943402777777778</v>
      </c>
      <c r="E19">
        <f t="shared" si="0"/>
        <v>0</v>
      </c>
      <c r="F19" s="2" t="str">
        <f t="shared" si="1"/>
        <v/>
      </c>
    </row>
    <row r="20" spans="1:6" x14ac:dyDescent="0.3">
      <c r="A20" s="10" t="s">
        <v>17</v>
      </c>
      <c r="B20" s="5">
        <v>42919</v>
      </c>
      <c r="C20" s="6">
        <v>0.39181712962962961</v>
      </c>
      <c r="D20" s="6">
        <v>0.40334490740740742</v>
      </c>
      <c r="E20">
        <f t="shared" si="0"/>
        <v>0</v>
      </c>
      <c r="F20" s="2" t="str">
        <f t="shared" si="1"/>
        <v/>
      </c>
    </row>
    <row r="21" spans="1:6" x14ac:dyDescent="0.3">
      <c r="A21" s="11" t="s">
        <v>18</v>
      </c>
      <c r="B21" s="7">
        <v>42919</v>
      </c>
      <c r="C21" s="8">
        <v>0.39571759259259259</v>
      </c>
      <c r="D21" s="8">
        <v>0.39844907407407409</v>
      </c>
      <c r="E21">
        <f t="shared" si="0"/>
        <v>0</v>
      </c>
      <c r="F21" s="2" t="str">
        <f t="shared" si="1"/>
        <v/>
      </c>
    </row>
    <row r="22" spans="1:6" x14ac:dyDescent="0.3">
      <c r="A22" s="10" t="s">
        <v>19</v>
      </c>
      <c r="B22" s="5">
        <v>42919</v>
      </c>
      <c r="C22" s="6">
        <v>0.39876157407407409</v>
      </c>
      <c r="D22" s="6">
        <v>0.40207175925925925</v>
      </c>
      <c r="E22">
        <f t="shared" si="0"/>
        <v>0</v>
      </c>
      <c r="F22" s="2" t="str">
        <f t="shared" si="1"/>
        <v/>
      </c>
    </row>
    <row r="23" spans="1:6" x14ac:dyDescent="0.3">
      <c r="A23" s="11" t="s">
        <v>20</v>
      </c>
      <c r="B23" s="7">
        <v>42919</v>
      </c>
      <c r="C23" s="8">
        <v>0.40035879629629628</v>
      </c>
      <c r="D23" s="8">
        <v>0.41166666666666668</v>
      </c>
      <c r="E23">
        <f t="shared" si="0"/>
        <v>0</v>
      </c>
      <c r="F23" s="2" t="str">
        <f t="shared" si="1"/>
        <v/>
      </c>
    </row>
    <row r="24" spans="1:6" x14ac:dyDescent="0.3">
      <c r="A24" s="10" t="s">
        <v>21</v>
      </c>
      <c r="B24" s="5">
        <v>42919</v>
      </c>
      <c r="C24" s="6">
        <v>0.4052546296296296</v>
      </c>
      <c r="D24" s="6">
        <v>0.41048611111111111</v>
      </c>
      <c r="E24">
        <f t="shared" si="0"/>
        <v>0</v>
      </c>
      <c r="F24" s="2" t="str">
        <f t="shared" si="1"/>
        <v/>
      </c>
    </row>
    <row r="25" spans="1:6" x14ac:dyDescent="0.3">
      <c r="A25" s="11" t="s">
        <v>22</v>
      </c>
      <c r="B25" s="7">
        <v>42919</v>
      </c>
      <c r="C25" s="8">
        <v>0.40980324074074076</v>
      </c>
      <c r="D25" s="8">
        <v>0.41035879629629629</v>
      </c>
      <c r="E25">
        <f t="shared" si="0"/>
        <v>0</v>
      </c>
      <c r="F25" s="2" t="str">
        <f t="shared" si="1"/>
        <v/>
      </c>
    </row>
    <row r="26" spans="1:6" x14ac:dyDescent="0.3">
      <c r="A26" s="10" t="s">
        <v>23</v>
      </c>
      <c r="B26" s="5">
        <v>42919</v>
      </c>
      <c r="C26" s="6">
        <v>0.41506944444444444</v>
      </c>
      <c r="D26" s="6">
        <v>0.42621527777777779</v>
      </c>
      <c r="E26">
        <f t="shared" si="0"/>
        <v>0</v>
      </c>
      <c r="F26" s="2" t="str">
        <f t="shared" si="1"/>
        <v/>
      </c>
    </row>
    <row r="27" spans="1:6" x14ac:dyDescent="0.3">
      <c r="A27" s="11" t="s">
        <v>24</v>
      </c>
      <c r="B27" s="7">
        <v>42919</v>
      </c>
      <c r="C27" s="8">
        <v>0.41612268518518519</v>
      </c>
      <c r="D27" s="8">
        <v>0.41756944444444444</v>
      </c>
      <c r="E27">
        <f t="shared" si="0"/>
        <v>0</v>
      </c>
      <c r="F27" s="2" t="str">
        <f t="shared" si="1"/>
        <v/>
      </c>
    </row>
    <row r="28" spans="1:6" x14ac:dyDescent="0.3">
      <c r="A28" s="10" t="s">
        <v>25</v>
      </c>
      <c r="B28" s="5">
        <v>42919</v>
      </c>
      <c r="C28" s="6">
        <v>0.4176273148148148</v>
      </c>
      <c r="D28" s="6">
        <v>0.42375000000000002</v>
      </c>
      <c r="E28">
        <f t="shared" si="0"/>
        <v>0</v>
      </c>
      <c r="F28" s="2" t="str">
        <f t="shared" si="1"/>
        <v/>
      </c>
    </row>
    <row r="29" spans="1:6" x14ac:dyDescent="0.3">
      <c r="A29" s="11" t="s">
        <v>26</v>
      </c>
      <c r="B29" s="7">
        <v>42919</v>
      </c>
      <c r="C29" s="8">
        <v>0.42078703703703701</v>
      </c>
      <c r="D29" s="8">
        <v>0.43216435185185187</v>
      </c>
      <c r="E29">
        <f t="shared" si="0"/>
        <v>0</v>
      </c>
      <c r="F29" s="2" t="str">
        <f t="shared" si="1"/>
        <v/>
      </c>
    </row>
    <row r="30" spans="1:6" x14ac:dyDescent="0.3">
      <c r="A30" s="10" t="s">
        <v>27</v>
      </c>
      <c r="B30" s="5">
        <v>42919</v>
      </c>
      <c r="C30" s="6">
        <v>0.42447916666666669</v>
      </c>
      <c r="D30" s="6">
        <v>0.42660879629629628</v>
      </c>
      <c r="E30">
        <f t="shared" si="0"/>
        <v>0</v>
      </c>
      <c r="F30" s="2" t="str">
        <f t="shared" si="1"/>
        <v/>
      </c>
    </row>
    <row r="31" spans="1:6" x14ac:dyDescent="0.3">
      <c r="A31" s="11" t="s">
        <v>28</v>
      </c>
      <c r="B31" s="7">
        <v>42919</v>
      </c>
      <c r="C31" s="8">
        <v>0.4281712962962963</v>
      </c>
      <c r="D31" s="8">
        <v>0.43692129629629628</v>
      </c>
      <c r="E31">
        <f t="shared" si="0"/>
        <v>0</v>
      </c>
      <c r="F31" s="2" t="str">
        <f t="shared" si="1"/>
        <v/>
      </c>
    </row>
    <row r="32" spans="1:6" x14ac:dyDescent="0.3">
      <c r="A32" s="10" t="s">
        <v>29</v>
      </c>
      <c r="B32" s="5">
        <v>42919</v>
      </c>
      <c r="C32" s="6">
        <v>0.43038194444444444</v>
      </c>
      <c r="D32" s="6">
        <v>0.43494212962962964</v>
      </c>
      <c r="E32">
        <f t="shared" si="0"/>
        <v>0</v>
      </c>
      <c r="F32" s="2" t="str">
        <f t="shared" si="1"/>
        <v/>
      </c>
    </row>
    <row r="33" spans="1:6" x14ac:dyDescent="0.3">
      <c r="A33" s="11" t="s">
        <v>30</v>
      </c>
      <c r="B33" s="7">
        <v>42919</v>
      </c>
      <c r="C33" s="8">
        <v>0.4309837962962963</v>
      </c>
      <c r="D33" s="8">
        <v>0.43748842592592591</v>
      </c>
      <c r="E33">
        <f t="shared" si="0"/>
        <v>0</v>
      </c>
      <c r="F33" s="2" t="str">
        <f t="shared" si="1"/>
        <v/>
      </c>
    </row>
    <row r="34" spans="1:6" x14ac:dyDescent="0.3">
      <c r="A34" s="10" t="s">
        <v>31</v>
      </c>
      <c r="B34" s="5">
        <v>42919</v>
      </c>
      <c r="C34" s="6">
        <v>0.43593749999999998</v>
      </c>
      <c r="D34" s="6">
        <v>0.44417824074074075</v>
      </c>
      <c r="E34">
        <f t="shared" si="0"/>
        <v>0</v>
      </c>
      <c r="F34" s="2" t="str">
        <f t="shared" si="1"/>
        <v/>
      </c>
    </row>
    <row r="35" spans="1:6" x14ac:dyDescent="0.3">
      <c r="A35" s="11" t="s">
        <v>31</v>
      </c>
      <c r="B35" s="7">
        <v>42919</v>
      </c>
      <c r="C35" s="8">
        <v>0.43824074074074076</v>
      </c>
      <c r="D35" s="8">
        <v>0.43913194444444442</v>
      </c>
      <c r="E35">
        <f t="shared" si="0"/>
        <v>0</v>
      </c>
      <c r="F35" s="2" t="str">
        <f t="shared" si="1"/>
        <v/>
      </c>
    </row>
    <row r="36" spans="1:6" x14ac:dyDescent="0.3">
      <c r="A36" s="10" t="s">
        <v>32</v>
      </c>
      <c r="B36" s="5">
        <v>42919</v>
      </c>
      <c r="C36" s="6">
        <v>0.44313657407407409</v>
      </c>
      <c r="D36" s="6">
        <v>0.45300925925925928</v>
      </c>
      <c r="E36">
        <f t="shared" si="0"/>
        <v>0</v>
      </c>
      <c r="F36" s="2" t="str">
        <f t="shared" si="1"/>
        <v/>
      </c>
    </row>
    <row r="37" spans="1:6" x14ac:dyDescent="0.3">
      <c r="A37" s="11" t="s">
        <v>33</v>
      </c>
      <c r="B37" s="7">
        <v>42919</v>
      </c>
      <c r="C37" s="8">
        <v>0.44778935185185187</v>
      </c>
      <c r="D37" s="8">
        <v>0.44998842592592592</v>
      </c>
      <c r="E37">
        <f t="shared" si="0"/>
        <v>0</v>
      </c>
      <c r="F37" s="2" t="str">
        <f t="shared" si="1"/>
        <v/>
      </c>
    </row>
    <row r="38" spans="1:6" x14ac:dyDescent="0.3">
      <c r="A38" s="10" t="s">
        <v>34</v>
      </c>
      <c r="B38" s="5">
        <v>42919</v>
      </c>
      <c r="C38" s="6">
        <v>0.44945601851851852</v>
      </c>
      <c r="D38" s="6">
        <v>0.46011574074074074</v>
      </c>
      <c r="E38">
        <f t="shared" si="0"/>
        <v>0</v>
      </c>
      <c r="F38" s="2" t="str">
        <f t="shared" si="1"/>
        <v/>
      </c>
    </row>
    <row r="39" spans="1:6" x14ac:dyDescent="0.3">
      <c r="A39" s="11" t="s">
        <v>5</v>
      </c>
      <c r="B39" s="7">
        <v>42919</v>
      </c>
      <c r="C39" s="8">
        <v>0.45270833333333332</v>
      </c>
      <c r="D39" s="8">
        <v>0.45620370370370372</v>
      </c>
      <c r="E39">
        <f t="shared" si="0"/>
        <v>0</v>
      </c>
      <c r="F39" s="2" t="str">
        <f t="shared" si="1"/>
        <v/>
      </c>
    </row>
    <row r="40" spans="1:6" x14ac:dyDescent="0.3">
      <c r="A40" s="10" t="s">
        <v>35</v>
      </c>
      <c r="B40" s="5">
        <v>42919</v>
      </c>
      <c r="C40" s="6">
        <v>0.45494212962962965</v>
      </c>
      <c r="D40" s="6">
        <v>0.45567129629629627</v>
      </c>
      <c r="E40">
        <f t="shared" si="0"/>
        <v>0</v>
      </c>
      <c r="F40" s="2" t="str">
        <f t="shared" si="1"/>
        <v/>
      </c>
    </row>
    <row r="41" spans="1:6" x14ac:dyDescent="0.3">
      <c r="A41" s="11" t="s">
        <v>36</v>
      </c>
      <c r="B41" s="7">
        <v>42919</v>
      </c>
      <c r="C41" s="8">
        <v>0.45608796296296295</v>
      </c>
      <c r="D41" s="8">
        <v>0.46314814814814814</v>
      </c>
      <c r="E41">
        <f t="shared" si="0"/>
        <v>0</v>
      </c>
      <c r="F41" s="2" t="str">
        <f t="shared" si="1"/>
        <v/>
      </c>
    </row>
    <row r="42" spans="1:6" x14ac:dyDescent="0.3">
      <c r="A42" s="10" t="s">
        <v>21</v>
      </c>
      <c r="B42" s="5">
        <v>42919</v>
      </c>
      <c r="C42" s="6">
        <v>0.46151620370370372</v>
      </c>
      <c r="D42" s="6">
        <v>0.46546296296296297</v>
      </c>
      <c r="E42">
        <f t="shared" si="0"/>
        <v>0</v>
      </c>
      <c r="F42" s="2" t="str">
        <f t="shared" si="1"/>
        <v/>
      </c>
    </row>
    <row r="43" spans="1:6" x14ac:dyDescent="0.3">
      <c r="A43" s="11" t="s">
        <v>37</v>
      </c>
      <c r="B43" s="7">
        <v>42919</v>
      </c>
      <c r="C43" s="8">
        <v>0.46155092592592595</v>
      </c>
      <c r="D43" s="8">
        <v>0.46766203703703701</v>
      </c>
      <c r="E43">
        <f t="shared" si="0"/>
        <v>0</v>
      </c>
      <c r="F43" s="2" t="str">
        <f t="shared" si="1"/>
        <v/>
      </c>
    </row>
    <row r="44" spans="1:6" x14ac:dyDescent="0.3">
      <c r="A44" s="10" t="s">
        <v>38</v>
      </c>
      <c r="B44" s="5">
        <v>42919</v>
      </c>
      <c r="C44" s="6">
        <v>0.46224537037037039</v>
      </c>
      <c r="D44" s="6">
        <v>0.46390046296296295</v>
      </c>
      <c r="E44">
        <f t="shared" si="0"/>
        <v>0</v>
      </c>
      <c r="F44" s="2" t="str">
        <f t="shared" si="1"/>
        <v/>
      </c>
    </row>
    <row r="45" spans="1:6" x14ac:dyDescent="0.3">
      <c r="A45" s="11" t="s">
        <v>39</v>
      </c>
      <c r="B45" s="7">
        <v>42919</v>
      </c>
      <c r="C45" s="8">
        <v>0.46766203703703701</v>
      </c>
      <c r="D45" s="8">
        <v>0.4767939814814815</v>
      </c>
      <c r="E45">
        <f t="shared" si="0"/>
        <v>0</v>
      </c>
      <c r="F45" s="2" t="str">
        <f t="shared" si="1"/>
        <v/>
      </c>
    </row>
    <row r="46" spans="1:6" x14ac:dyDescent="0.3">
      <c r="A46" s="10" t="s">
        <v>40</v>
      </c>
      <c r="B46" s="5">
        <v>42919</v>
      </c>
      <c r="C46" s="6">
        <v>0.47125</v>
      </c>
      <c r="D46" s="6">
        <v>0.47871527777777778</v>
      </c>
      <c r="E46">
        <f t="shared" si="0"/>
        <v>0</v>
      </c>
      <c r="F46" s="2" t="str">
        <f t="shared" si="1"/>
        <v/>
      </c>
    </row>
    <row r="47" spans="1:6" x14ac:dyDescent="0.3">
      <c r="A47" s="11" t="s">
        <v>41</v>
      </c>
      <c r="B47" s="7">
        <v>42919</v>
      </c>
      <c r="C47" s="8">
        <v>0.47584490740740742</v>
      </c>
      <c r="D47" s="8">
        <v>0.48518518518518516</v>
      </c>
      <c r="E47">
        <f t="shared" si="0"/>
        <v>0</v>
      </c>
      <c r="F47" s="2" t="str">
        <f t="shared" si="1"/>
        <v/>
      </c>
    </row>
    <row r="48" spans="1:6" x14ac:dyDescent="0.3">
      <c r="A48" s="10" t="s">
        <v>42</v>
      </c>
      <c r="B48" s="5">
        <v>42919</v>
      </c>
      <c r="C48" s="6">
        <v>0.48078703703703701</v>
      </c>
      <c r="D48" s="6">
        <v>0.48550925925925925</v>
      </c>
      <c r="E48">
        <f t="shared" si="0"/>
        <v>0</v>
      </c>
      <c r="F48" s="2" t="str">
        <f t="shared" si="1"/>
        <v/>
      </c>
    </row>
    <row r="49" spans="1:6" x14ac:dyDescent="0.3">
      <c r="A49" s="11" t="s">
        <v>43</v>
      </c>
      <c r="B49" s="7">
        <v>42919</v>
      </c>
      <c r="C49" s="8">
        <v>0.48123842592592592</v>
      </c>
      <c r="D49" s="8">
        <v>0.49261574074074072</v>
      </c>
      <c r="E49">
        <f t="shared" si="0"/>
        <v>0</v>
      </c>
      <c r="F49" s="2" t="str">
        <f t="shared" si="1"/>
        <v/>
      </c>
    </row>
    <row r="50" spans="1:6" x14ac:dyDescent="0.3">
      <c r="A50" s="10" t="s">
        <v>44</v>
      </c>
      <c r="B50" s="5">
        <v>42919</v>
      </c>
      <c r="C50" s="6">
        <v>0.48254629629629631</v>
      </c>
      <c r="D50" s="6">
        <v>0.48739583333333331</v>
      </c>
      <c r="E50">
        <f t="shared" si="0"/>
        <v>0</v>
      </c>
      <c r="F50" s="2" t="str">
        <f t="shared" si="1"/>
        <v/>
      </c>
    </row>
    <row r="51" spans="1:6" x14ac:dyDescent="0.3">
      <c r="A51" s="11" t="s">
        <v>45</v>
      </c>
      <c r="B51" s="7">
        <v>42919</v>
      </c>
      <c r="C51" s="8">
        <v>0.48489583333333336</v>
      </c>
      <c r="D51" s="8">
        <v>0.48734953703703704</v>
      </c>
      <c r="E51">
        <f t="shared" si="0"/>
        <v>0</v>
      </c>
      <c r="F51" s="2" t="str">
        <f t="shared" si="1"/>
        <v/>
      </c>
    </row>
    <row r="52" spans="1:6" x14ac:dyDescent="0.3">
      <c r="A52" s="10" t="s">
        <v>46</v>
      </c>
      <c r="B52" s="5">
        <v>42919</v>
      </c>
      <c r="C52" s="6">
        <v>0.49054398148148148</v>
      </c>
      <c r="D52" s="6">
        <v>0.49251157407407409</v>
      </c>
      <c r="E52">
        <f t="shared" si="0"/>
        <v>0</v>
      </c>
      <c r="F52" s="2" t="str">
        <f t="shared" si="1"/>
        <v/>
      </c>
    </row>
    <row r="53" spans="1:6" x14ac:dyDescent="0.3">
      <c r="A53" s="11" t="s">
        <v>47</v>
      </c>
      <c r="B53" s="7">
        <v>42919</v>
      </c>
      <c r="C53" s="8">
        <v>0.49284722222222221</v>
      </c>
      <c r="D53" s="8">
        <v>0.50354166666666667</v>
      </c>
      <c r="E53">
        <f t="shared" si="0"/>
        <v>0</v>
      </c>
      <c r="F53" s="2" t="str">
        <f t="shared" si="1"/>
        <v/>
      </c>
    </row>
    <row r="54" spans="1:6" x14ac:dyDescent="0.3">
      <c r="A54" s="10" t="s">
        <v>48</v>
      </c>
      <c r="B54" s="5">
        <v>42919</v>
      </c>
      <c r="C54" s="6">
        <v>0.49862268518518521</v>
      </c>
      <c r="D54" s="6">
        <v>0.50287037037037041</v>
      </c>
      <c r="E54">
        <f t="shared" si="0"/>
        <v>0</v>
      </c>
      <c r="F54" s="2" t="str">
        <f t="shared" si="1"/>
        <v/>
      </c>
    </row>
    <row r="55" spans="1:6" x14ac:dyDescent="0.3">
      <c r="A55" s="11" t="s">
        <v>5</v>
      </c>
      <c r="B55" s="7">
        <v>42919</v>
      </c>
      <c r="C55" s="8">
        <v>0.50089120370370366</v>
      </c>
      <c r="D55" s="8">
        <v>0.50876157407407407</v>
      </c>
      <c r="E55">
        <f t="shared" si="0"/>
        <v>0</v>
      </c>
      <c r="F55" s="2" t="str">
        <f t="shared" si="1"/>
        <v/>
      </c>
    </row>
    <row r="56" spans="1:6" x14ac:dyDescent="0.3">
      <c r="A56" s="10" t="s">
        <v>49</v>
      </c>
      <c r="B56" s="5">
        <v>42919</v>
      </c>
      <c r="C56" s="6">
        <v>0.50549768518518523</v>
      </c>
      <c r="D56" s="6">
        <v>0.5100231481481482</v>
      </c>
      <c r="E56">
        <f t="shared" si="0"/>
        <v>0</v>
      </c>
      <c r="F56" s="2" t="str">
        <f t="shared" si="1"/>
        <v/>
      </c>
    </row>
    <row r="57" spans="1:6" x14ac:dyDescent="0.3">
      <c r="A57" s="11" t="s">
        <v>50</v>
      </c>
      <c r="B57" s="7">
        <v>42919</v>
      </c>
      <c r="C57" s="8">
        <v>0.50910879629629635</v>
      </c>
      <c r="D57" s="8">
        <v>0.50930555555555557</v>
      </c>
      <c r="E57">
        <f t="shared" si="0"/>
        <v>0</v>
      </c>
      <c r="F57" s="2" t="str">
        <f t="shared" si="1"/>
        <v/>
      </c>
    </row>
    <row r="58" spans="1:6" x14ac:dyDescent="0.3">
      <c r="A58" s="10" t="s">
        <v>51</v>
      </c>
      <c r="B58" s="5">
        <v>42919</v>
      </c>
      <c r="C58" s="6">
        <v>0.51262731481481483</v>
      </c>
      <c r="D58" s="6">
        <v>0.5142592592592593</v>
      </c>
      <c r="E58">
        <f t="shared" si="0"/>
        <v>0</v>
      </c>
      <c r="F58" s="2" t="str">
        <f t="shared" si="1"/>
        <v/>
      </c>
    </row>
    <row r="59" spans="1:6" x14ac:dyDescent="0.3">
      <c r="A59" s="11" t="s">
        <v>52</v>
      </c>
      <c r="B59" s="7">
        <v>42919</v>
      </c>
      <c r="C59" s="8">
        <v>0.5175925925925926</v>
      </c>
      <c r="D59" s="8">
        <v>0.52021990740740742</v>
      </c>
      <c r="E59">
        <f t="shared" si="0"/>
        <v>0</v>
      </c>
      <c r="F59" s="2" t="str">
        <f t="shared" si="1"/>
        <v/>
      </c>
    </row>
    <row r="60" spans="1:6" x14ac:dyDescent="0.3">
      <c r="A60" s="10" t="s">
        <v>7</v>
      </c>
      <c r="B60" s="5">
        <v>42919</v>
      </c>
      <c r="C60" s="6">
        <v>0.52217592592592588</v>
      </c>
      <c r="D60" s="6">
        <v>0.52918981481481486</v>
      </c>
      <c r="E60">
        <f t="shared" si="0"/>
        <v>0</v>
      </c>
      <c r="F60" s="2" t="str">
        <f t="shared" si="1"/>
        <v/>
      </c>
    </row>
    <row r="61" spans="1:6" x14ac:dyDescent="0.3">
      <c r="A61" s="11" t="s">
        <v>53</v>
      </c>
      <c r="B61" s="7">
        <v>42919</v>
      </c>
      <c r="C61" s="8">
        <v>0.52444444444444449</v>
      </c>
      <c r="D61" s="8">
        <v>0.52681712962962968</v>
      </c>
      <c r="E61">
        <f t="shared" si="0"/>
        <v>0</v>
      </c>
      <c r="F61" s="2" t="str">
        <f t="shared" si="1"/>
        <v/>
      </c>
    </row>
    <row r="62" spans="1:6" x14ac:dyDescent="0.3">
      <c r="A62" s="10" t="s">
        <v>5</v>
      </c>
      <c r="B62" s="5">
        <v>42919</v>
      </c>
      <c r="C62" s="6">
        <v>0.5258680555555556</v>
      </c>
      <c r="D62" s="6">
        <v>0.53531249999999997</v>
      </c>
      <c r="E62">
        <f t="shared" si="0"/>
        <v>0</v>
      </c>
      <c r="F62" s="2" t="str">
        <f t="shared" si="1"/>
        <v/>
      </c>
    </row>
    <row r="63" spans="1:6" x14ac:dyDescent="0.3">
      <c r="A63" s="11" t="s">
        <v>54</v>
      </c>
      <c r="B63" s="7">
        <v>42919</v>
      </c>
      <c r="C63" s="8">
        <v>0.53013888888888894</v>
      </c>
      <c r="D63" s="8">
        <v>0.53707175925925921</v>
      </c>
      <c r="E63">
        <f t="shared" si="0"/>
        <v>0</v>
      </c>
      <c r="F63" s="2" t="str">
        <f t="shared" si="1"/>
        <v/>
      </c>
    </row>
    <row r="64" spans="1:6" x14ac:dyDescent="0.3">
      <c r="A64" s="10" t="s">
        <v>55</v>
      </c>
      <c r="B64" s="5">
        <v>42919</v>
      </c>
      <c r="C64" s="6">
        <v>0.53486111111111112</v>
      </c>
      <c r="D64" s="6">
        <v>0.53756944444444443</v>
      </c>
      <c r="E64">
        <f t="shared" si="0"/>
        <v>0</v>
      </c>
      <c r="F64" s="2" t="str">
        <f t="shared" si="1"/>
        <v/>
      </c>
    </row>
    <row r="65" spans="1:6" x14ac:dyDescent="0.3">
      <c r="A65" s="11" t="s">
        <v>56</v>
      </c>
      <c r="B65" s="7">
        <v>42919</v>
      </c>
      <c r="C65" s="8">
        <v>0.53488425925925931</v>
      </c>
      <c r="D65" s="8">
        <v>0.53523148148148147</v>
      </c>
      <c r="E65">
        <f t="shared" si="0"/>
        <v>0</v>
      </c>
      <c r="F65" s="2" t="str">
        <f t="shared" si="1"/>
        <v/>
      </c>
    </row>
    <row r="66" spans="1:6" x14ac:dyDescent="0.3">
      <c r="A66" s="10" t="s">
        <v>57</v>
      </c>
      <c r="B66" s="5">
        <v>42919</v>
      </c>
      <c r="C66" s="6">
        <v>0.5358680555555555</v>
      </c>
      <c r="D66" s="6">
        <v>0.54329861111111111</v>
      </c>
      <c r="E66">
        <f t="shared" si="0"/>
        <v>0</v>
      </c>
      <c r="F66" s="2" t="str">
        <f t="shared" si="1"/>
        <v/>
      </c>
    </row>
    <row r="67" spans="1:6" x14ac:dyDescent="0.3">
      <c r="A67" s="11" t="s">
        <v>58</v>
      </c>
      <c r="B67" s="7">
        <v>42919</v>
      </c>
      <c r="C67" s="8">
        <v>0.54016203703703702</v>
      </c>
      <c r="D67" s="8">
        <v>0.54297453703703702</v>
      </c>
      <c r="E67">
        <f t="shared" ref="E67:E130" si="2">IF(AND(LEN(A67)=7,LEFT(A67,2)="12"),1,0)</f>
        <v>0</v>
      </c>
      <c r="F67" s="2" t="str">
        <f t="shared" ref="F67:F130" si="3">IF(E67=1,D67-C67,"")</f>
        <v/>
      </c>
    </row>
    <row r="68" spans="1:6" x14ac:dyDescent="0.3">
      <c r="A68" s="10" t="s">
        <v>59</v>
      </c>
      <c r="B68" s="5">
        <v>42919</v>
      </c>
      <c r="C68" s="6">
        <v>0.54280092592592588</v>
      </c>
      <c r="D68" s="6">
        <v>0.54478009259259264</v>
      </c>
      <c r="E68">
        <f t="shared" si="2"/>
        <v>0</v>
      </c>
      <c r="F68" s="2" t="str">
        <f t="shared" si="3"/>
        <v/>
      </c>
    </row>
    <row r="69" spans="1:6" x14ac:dyDescent="0.3">
      <c r="A69" s="11" t="s">
        <v>26</v>
      </c>
      <c r="B69" s="7">
        <v>42919</v>
      </c>
      <c r="C69" s="8">
        <v>0.54848379629629629</v>
      </c>
      <c r="D69" s="8">
        <v>0.5578819444444445</v>
      </c>
      <c r="E69">
        <f t="shared" si="2"/>
        <v>0</v>
      </c>
      <c r="F69" s="2" t="str">
        <f t="shared" si="3"/>
        <v/>
      </c>
    </row>
    <row r="70" spans="1:6" x14ac:dyDescent="0.3">
      <c r="A70" s="10" t="s">
        <v>60</v>
      </c>
      <c r="B70" s="5">
        <v>42919</v>
      </c>
      <c r="C70" s="6">
        <v>0.55283564814814812</v>
      </c>
      <c r="D70" s="6">
        <v>0.55756944444444445</v>
      </c>
      <c r="E70">
        <f t="shared" si="2"/>
        <v>0</v>
      </c>
      <c r="F70" s="2" t="str">
        <f t="shared" si="3"/>
        <v/>
      </c>
    </row>
    <row r="71" spans="1:6" x14ac:dyDescent="0.3">
      <c r="A71" s="11" t="s">
        <v>61</v>
      </c>
      <c r="B71" s="7">
        <v>42919</v>
      </c>
      <c r="C71" s="8">
        <v>0.55576388888888884</v>
      </c>
      <c r="D71" s="8">
        <v>0.56342592592592589</v>
      </c>
      <c r="E71">
        <f t="shared" si="2"/>
        <v>0</v>
      </c>
      <c r="F71" s="2" t="str">
        <f t="shared" si="3"/>
        <v/>
      </c>
    </row>
    <row r="72" spans="1:6" x14ac:dyDescent="0.3">
      <c r="A72" s="10" t="s">
        <v>62</v>
      </c>
      <c r="B72" s="5">
        <v>42919</v>
      </c>
      <c r="C72" s="6">
        <v>0.55722222222222217</v>
      </c>
      <c r="D72" s="6">
        <v>0.55787037037037035</v>
      </c>
      <c r="E72">
        <f t="shared" si="2"/>
        <v>0</v>
      </c>
      <c r="F72" s="2" t="str">
        <f t="shared" si="3"/>
        <v/>
      </c>
    </row>
    <row r="73" spans="1:6" x14ac:dyDescent="0.3">
      <c r="A73" s="11" t="s">
        <v>63</v>
      </c>
      <c r="B73" s="7">
        <v>42919</v>
      </c>
      <c r="C73" s="8">
        <v>0.55803240740740745</v>
      </c>
      <c r="D73" s="8">
        <v>0.56174768518518514</v>
      </c>
      <c r="E73">
        <f t="shared" si="2"/>
        <v>0</v>
      </c>
      <c r="F73" s="2" t="str">
        <f t="shared" si="3"/>
        <v/>
      </c>
    </row>
    <row r="74" spans="1:6" x14ac:dyDescent="0.3">
      <c r="A74" s="10" t="s">
        <v>40</v>
      </c>
      <c r="B74" s="5">
        <v>42919</v>
      </c>
      <c r="C74" s="6">
        <v>0.55888888888888888</v>
      </c>
      <c r="D74" s="6">
        <v>0.56745370370370374</v>
      </c>
      <c r="E74">
        <f t="shared" si="2"/>
        <v>0</v>
      </c>
      <c r="F74" s="2" t="str">
        <f t="shared" si="3"/>
        <v/>
      </c>
    </row>
    <row r="75" spans="1:6" x14ac:dyDescent="0.3">
      <c r="A75" s="11" t="s">
        <v>64</v>
      </c>
      <c r="B75" s="7">
        <v>42919</v>
      </c>
      <c r="C75" s="8">
        <v>0.5645486111111111</v>
      </c>
      <c r="D75" s="8">
        <v>0.56458333333333333</v>
      </c>
      <c r="E75">
        <f t="shared" si="2"/>
        <v>0</v>
      </c>
      <c r="F75" s="2" t="str">
        <f t="shared" si="3"/>
        <v/>
      </c>
    </row>
    <row r="76" spans="1:6" x14ac:dyDescent="0.3">
      <c r="A76" s="10" t="s">
        <v>57</v>
      </c>
      <c r="B76" s="5">
        <v>42919</v>
      </c>
      <c r="C76" s="6">
        <v>0.56555555555555559</v>
      </c>
      <c r="D76" s="6">
        <v>0.56557870370370367</v>
      </c>
      <c r="E76">
        <f t="shared" si="2"/>
        <v>0</v>
      </c>
      <c r="F76" s="2" t="str">
        <f t="shared" si="3"/>
        <v/>
      </c>
    </row>
    <row r="77" spans="1:6" x14ac:dyDescent="0.3">
      <c r="A77" s="11" t="s">
        <v>65</v>
      </c>
      <c r="B77" s="7">
        <v>42919</v>
      </c>
      <c r="C77" s="8">
        <v>0.56800925925925927</v>
      </c>
      <c r="D77" s="8">
        <v>0.57093749999999999</v>
      </c>
      <c r="E77">
        <f t="shared" si="2"/>
        <v>0</v>
      </c>
      <c r="F77" s="2" t="str">
        <f t="shared" si="3"/>
        <v/>
      </c>
    </row>
    <row r="78" spans="1:6" x14ac:dyDescent="0.3">
      <c r="A78" s="10" t="s">
        <v>66</v>
      </c>
      <c r="B78" s="5">
        <v>42919</v>
      </c>
      <c r="C78" s="6">
        <v>0.57141203703703702</v>
      </c>
      <c r="D78" s="6">
        <v>0.57547453703703699</v>
      </c>
      <c r="E78">
        <f t="shared" si="2"/>
        <v>0</v>
      </c>
      <c r="F78" s="2" t="str">
        <f t="shared" si="3"/>
        <v/>
      </c>
    </row>
    <row r="79" spans="1:6" x14ac:dyDescent="0.3">
      <c r="A79" s="11" t="s">
        <v>67</v>
      </c>
      <c r="B79" s="7">
        <v>42919</v>
      </c>
      <c r="C79" s="8">
        <v>0.5717592592592593</v>
      </c>
      <c r="D79" s="8">
        <v>0.58065972222222217</v>
      </c>
      <c r="E79">
        <f t="shared" si="2"/>
        <v>0</v>
      </c>
      <c r="F79" s="2" t="str">
        <f t="shared" si="3"/>
        <v/>
      </c>
    </row>
    <row r="80" spans="1:6" x14ac:dyDescent="0.3">
      <c r="A80" s="10" t="s">
        <v>68</v>
      </c>
      <c r="B80" s="5">
        <v>42919</v>
      </c>
      <c r="C80" s="6">
        <v>0.57642361111111107</v>
      </c>
      <c r="D80" s="6">
        <v>0.5799305555555555</v>
      </c>
      <c r="E80">
        <f t="shared" si="2"/>
        <v>0</v>
      </c>
      <c r="F80" s="2" t="str">
        <f t="shared" si="3"/>
        <v/>
      </c>
    </row>
    <row r="81" spans="1:6" x14ac:dyDescent="0.3">
      <c r="A81" s="11" t="s">
        <v>69</v>
      </c>
      <c r="B81" s="7">
        <v>42919</v>
      </c>
      <c r="C81" s="8">
        <v>0.57958333333333334</v>
      </c>
      <c r="D81" s="8">
        <v>0.58056712962962964</v>
      </c>
      <c r="E81">
        <f t="shared" si="2"/>
        <v>0</v>
      </c>
      <c r="F81" s="2" t="str">
        <f t="shared" si="3"/>
        <v/>
      </c>
    </row>
    <row r="82" spans="1:6" x14ac:dyDescent="0.3">
      <c r="A82" s="10" t="s">
        <v>70</v>
      </c>
      <c r="B82" s="5">
        <v>42919</v>
      </c>
      <c r="C82" s="6">
        <v>0.5819212962962963</v>
      </c>
      <c r="D82" s="6">
        <v>0.59106481481481477</v>
      </c>
      <c r="E82">
        <f t="shared" si="2"/>
        <v>0</v>
      </c>
      <c r="F82" s="2" t="str">
        <f t="shared" si="3"/>
        <v/>
      </c>
    </row>
    <row r="83" spans="1:6" x14ac:dyDescent="0.3">
      <c r="A83" s="11" t="s">
        <v>71</v>
      </c>
      <c r="B83" s="7">
        <v>42919</v>
      </c>
      <c r="C83" s="8">
        <v>0.58414351851851853</v>
      </c>
      <c r="D83" s="8">
        <v>0.5861574074074074</v>
      </c>
      <c r="E83">
        <f t="shared" si="2"/>
        <v>0</v>
      </c>
      <c r="F83" s="2" t="str">
        <f t="shared" si="3"/>
        <v/>
      </c>
    </row>
    <row r="84" spans="1:6" x14ac:dyDescent="0.3">
      <c r="A84" s="10" t="s">
        <v>68</v>
      </c>
      <c r="B84" s="5">
        <v>42919</v>
      </c>
      <c r="C84" s="6">
        <v>0.58699074074074076</v>
      </c>
      <c r="D84" s="6">
        <v>0.59060185185185188</v>
      </c>
      <c r="E84">
        <f t="shared" si="2"/>
        <v>0</v>
      </c>
      <c r="F84" s="2" t="str">
        <f t="shared" si="3"/>
        <v/>
      </c>
    </row>
    <row r="85" spans="1:6" x14ac:dyDescent="0.3">
      <c r="A85" s="11" t="s">
        <v>72</v>
      </c>
      <c r="B85" s="7">
        <v>42919</v>
      </c>
      <c r="C85" s="8">
        <v>0.5902546296296296</v>
      </c>
      <c r="D85" s="8">
        <v>0.59516203703703707</v>
      </c>
      <c r="E85">
        <f t="shared" si="2"/>
        <v>0</v>
      </c>
      <c r="F85" s="2" t="str">
        <f t="shared" si="3"/>
        <v/>
      </c>
    </row>
    <row r="86" spans="1:6" x14ac:dyDescent="0.3">
      <c r="A86" s="10" t="s">
        <v>73</v>
      </c>
      <c r="B86" s="5">
        <v>42919</v>
      </c>
      <c r="C86" s="6">
        <v>0.59324074074074074</v>
      </c>
      <c r="D86" s="6">
        <v>0.6029282407407407</v>
      </c>
      <c r="E86">
        <f t="shared" si="2"/>
        <v>0</v>
      </c>
      <c r="F86" s="2" t="str">
        <f t="shared" si="3"/>
        <v/>
      </c>
    </row>
    <row r="87" spans="1:6" x14ac:dyDescent="0.3">
      <c r="A87" s="11" t="s">
        <v>74</v>
      </c>
      <c r="B87" s="7">
        <v>42919</v>
      </c>
      <c r="C87" s="8">
        <v>0.59710648148148149</v>
      </c>
      <c r="D87" s="8">
        <v>0.6003356481481481</v>
      </c>
      <c r="E87">
        <f t="shared" si="2"/>
        <v>0</v>
      </c>
      <c r="F87" s="2" t="str">
        <f t="shared" si="3"/>
        <v/>
      </c>
    </row>
    <row r="88" spans="1:6" x14ac:dyDescent="0.3">
      <c r="A88" s="10" t="s">
        <v>75</v>
      </c>
      <c r="B88" s="5">
        <v>42919</v>
      </c>
      <c r="C88" s="6">
        <v>0.60196759259259258</v>
      </c>
      <c r="D88" s="6">
        <v>0.61259259259259258</v>
      </c>
      <c r="E88">
        <f t="shared" si="2"/>
        <v>0</v>
      </c>
      <c r="F88" s="2" t="str">
        <f t="shared" si="3"/>
        <v/>
      </c>
    </row>
    <row r="89" spans="1:6" x14ac:dyDescent="0.3">
      <c r="A89" s="11" t="s">
        <v>76</v>
      </c>
      <c r="B89" s="7">
        <v>42919</v>
      </c>
      <c r="C89" s="8">
        <v>0.60313657407407406</v>
      </c>
      <c r="D89" s="8">
        <v>0.60765046296296299</v>
      </c>
      <c r="E89">
        <f t="shared" si="2"/>
        <v>0</v>
      </c>
      <c r="F89" s="2" t="str">
        <f t="shared" si="3"/>
        <v/>
      </c>
    </row>
    <row r="90" spans="1:6" x14ac:dyDescent="0.3">
      <c r="A90" s="10" t="s">
        <v>8</v>
      </c>
      <c r="B90" s="5">
        <v>42919</v>
      </c>
      <c r="C90" s="6">
        <v>0.60753472222222227</v>
      </c>
      <c r="D90" s="6">
        <v>0.61120370370370369</v>
      </c>
      <c r="E90">
        <f t="shared" si="2"/>
        <v>0</v>
      </c>
      <c r="F90" s="2" t="str">
        <f t="shared" si="3"/>
        <v/>
      </c>
    </row>
    <row r="91" spans="1:6" x14ac:dyDescent="0.3">
      <c r="A91" s="11" t="s">
        <v>77</v>
      </c>
      <c r="B91" s="7">
        <v>42919</v>
      </c>
      <c r="C91" s="8">
        <v>0.61243055555555559</v>
      </c>
      <c r="D91" s="8">
        <v>0.62267361111111108</v>
      </c>
      <c r="E91">
        <f t="shared" si="2"/>
        <v>0</v>
      </c>
      <c r="F91" s="2" t="str">
        <f t="shared" si="3"/>
        <v/>
      </c>
    </row>
    <row r="92" spans="1:6" x14ac:dyDescent="0.3">
      <c r="A92" s="10" t="s">
        <v>78</v>
      </c>
      <c r="B92" s="5">
        <v>42919</v>
      </c>
      <c r="C92" s="6">
        <v>0.6141550925925926</v>
      </c>
      <c r="D92" s="6">
        <v>0.61440972222222223</v>
      </c>
      <c r="E92">
        <f t="shared" si="2"/>
        <v>0</v>
      </c>
      <c r="F92" s="2" t="str">
        <f t="shared" si="3"/>
        <v/>
      </c>
    </row>
    <row r="93" spans="1:6" x14ac:dyDescent="0.3">
      <c r="A93" s="11" t="s">
        <v>79</v>
      </c>
      <c r="B93" s="7">
        <v>42919</v>
      </c>
      <c r="C93" s="8">
        <v>0.61449074074074073</v>
      </c>
      <c r="D93" s="8">
        <v>0.62415509259259261</v>
      </c>
      <c r="E93">
        <f t="shared" si="2"/>
        <v>0</v>
      </c>
      <c r="F93" s="2" t="str">
        <f t="shared" si="3"/>
        <v/>
      </c>
    </row>
    <row r="94" spans="1:6" x14ac:dyDescent="0.3">
      <c r="A94" s="10" t="s">
        <v>80</v>
      </c>
      <c r="B94" s="5">
        <v>42919</v>
      </c>
      <c r="C94" s="6">
        <v>0.61523148148148143</v>
      </c>
      <c r="D94" s="6">
        <v>0.62223379629629627</v>
      </c>
      <c r="E94">
        <f t="shared" si="2"/>
        <v>0</v>
      </c>
      <c r="F94" s="2" t="str">
        <f t="shared" si="3"/>
        <v/>
      </c>
    </row>
    <row r="95" spans="1:6" x14ac:dyDescent="0.3">
      <c r="A95" s="11" t="s">
        <v>81</v>
      </c>
      <c r="B95" s="7">
        <v>42919</v>
      </c>
      <c r="C95" s="8">
        <v>0.61624999999999996</v>
      </c>
      <c r="D95" s="8">
        <v>0.62702546296296291</v>
      </c>
      <c r="E95">
        <f t="shared" si="2"/>
        <v>0</v>
      </c>
      <c r="F95" s="2" t="str">
        <f t="shared" si="3"/>
        <v/>
      </c>
    </row>
    <row r="96" spans="1:6" x14ac:dyDescent="0.3">
      <c r="A96" s="10" t="s">
        <v>82</v>
      </c>
      <c r="B96" s="5">
        <v>42919</v>
      </c>
      <c r="C96" s="6">
        <v>0.61767361111111108</v>
      </c>
      <c r="D96" s="6">
        <v>0.6234143518518519</v>
      </c>
      <c r="E96">
        <f t="shared" si="2"/>
        <v>0</v>
      </c>
      <c r="F96" s="2" t="str">
        <f t="shared" si="3"/>
        <v/>
      </c>
    </row>
    <row r="97" spans="1:6" x14ac:dyDescent="0.3">
      <c r="A97" s="11" t="s">
        <v>83</v>
      </c>
      <c r="B97" s="7">
        <v>42919</v>
      </c>
      <c r="C97" s="8">
        <v>0.62174768518518519</v>
      </c>
      <c r="D97" s="8">
        <v>0.62206018518518513</v>
      </c>
      <c r="E97">
        <f t="shared" si="2"/>
        <v>0</v>
      </c>
      <c r="F97" s="2" t="str">
        <f t="shared" si="3"/>
        <v/>
      </c>
    </row>
    <row r="98" spans="1:6" x14ac:dyDescent="0.3">
      <c r="A98" s="10" t="s">
        <v>84</v>
      </c>
      <c r="B98" s="5">
        <v>42919</v>
      </c>
      <c r="C98" s="6">
        <v>0.62645833333333334</v>
      </c>
      <c r="D98" s="6">
        <v>0.63792824074074073</v>
      </c>
      <c r="E98">
        <f t="shared" si="2"/>
        <v>0</v>
      </c>
      <c r="F98" s="2" t="str">
        <f t="shared" si="3"/>
        <v/>
      </c>
    </row>
    <row r="99" spans="1:6" x14ac:dyDescent="0.3">
      <c r="A99" s="11" t="s">
        <v>85</v>
      </c>
      <c r="B99" s="7">
        <v>42920</v>
      </c>
      <c r="C99" s="8">
        <v>0.33644675925925926</v>
      </c>
      <c r="D99" s="8">
        <v>0.33884259259259258</v>
      </c>
      <c r="E99">
        <f t="shared" si="2"/>
        <v>0</v>
      </c>
      <c r="F99" s="2" t="str">
        <f t="shared" si="3"/>
        <v/>
      </c>
    </row>
    <row r="100" spans="1:6" x14ac:dyDescent="0.3">
      <c r="A100" s="10" t="s">
        <v>86</v>
      </c>
      <c r="B100" s="5">
        <v>42920</v>
      </c>
      <c r="C100" s="6">
        <v>0.33944444444444444</v>
      </c>
      <c r="D100" s="6">
        <v>0.35085648148148146</v>
      </c>
      <c r="E100">
        <f t="shared" si="2"/>
        <v>0</v>
      </c>
      <c r="F100" s="2" t="str">
        <f t="shared" si="3"/>
        <v/>
      </c>
    </row>
    <row r="101" spans="1:6" x14ac:dyDescent="0.3">
      <c r="A101" s="11" t="s">
        <v>20</v>
      </c>
      <c r="B101" s="7">
        <v>42920</v>
      </c>
      <c r="C101" s="8">
        <v>0.34505787037037039</v>
      </c>
      <c r="D101" s="8">
        <v>0.35395833333333332</v>
      </c>
      <c r="E101">
        <f t="shared" si="2"/>
        <v>0</v>
      </c>
      <c r="F101" s="2" t="str">
        <f t="shared" si="3"/>
        <v/>
      </c>
    </row>
    <row r="102" spans="1:6" x14ac:dyDescent="0.3">
      <c r="A102" s="10" t="s">
        <v>87</v>
      </c>
      <c r="B102" s="5">
        <v>42920</v>
      </c>
      <c r="C102" s="6">
        <v>0.35071759259259261</v>
      </c>
      <c r="D102" s="6">
        <v>0.36206018518518518</v>
      </c>
      <c r="E102">
        <f t="shared" si="2"/>
        <v>0</v>
      </c>
      <c r="F102" s="2" t="str">
        <f t="shared" si="3"/>
        <v/>
      </c>
    </row>
    <row r="103" spans="1:6" x14ac:dyDescent="0.3">
      <c r="A103" s="11" t="s">
        <v>88</v>
      </c>
      <c r="B103" s="7">
        <v>42920</v>
      </c>
      <c r="C103" s="8">
        <v>0.35372685185185188</v>
      </c>
      <c r="D103" s="8">
        <v>0.3595949074074074</v>
      </c>
      <c r="E103">
        <f t="shared" si="2"/>
        <v>0</v>
      </c>
      <c r="F103" s="2" t="str">
        <f t="shared" si="3"/>
        <v/>
      </c>
    </row>
    <row r="104" spans="1:6" x14ac:dyDescent="0.3">
      <c r="A104" s="10" t="s">
        <v>89</v>
      </c>
      <c r="B104" s="5">
        <v>42920</v>
      </c>
      <c r="C104" s="6">
        <v>0.35653935185185187</v>
      </c>
      <c r="D104" s="6">
        <v>0.36062499999999997</v>
      </c>
      <c r="E104">
        <f t="shared" si="2"/>
        <v>0</v>
      </c>
      <c r="F104" s="2" t="str">
        <f t="shared" si="3"/>
        <v/>
      </c>
    </row>
    <row r="105" spans="1:6" x14ac:dyDescent="0.3">
      <c r="A105" s="11" t="s">
        <v>88</v>
      </c>
      <c r="B105" s="7">
        <v>42920</v>
      </c>
      <c r="C105" s="8">
        <v>0.35850694444444442</v>
      </c>
      <c r="D105" s="8">
        <v>0.36371527777777779</v>
      </c>
      <c r="E105">
        <f t="shared" si="2"/>
        <v>0</v>
      </c>
      <c r="F105" s="2" t="str">
        <f t="shared" si="3"/>
        <v/>
      </c>
    </row>
    <row r="106" spans="1:6" x14ac:dyDescent="0.3">
      <c r="A106" s="10" t="s">
        <v>90</v>
      </c>
      <c r="B106" s="5">
        <v>42920</v>
      </c>
      <c r="C106" s="6">
        <v>0.35986111111111113</v>
      </c>
      <c r="D106" s="6">
        <v>0.36961805555555555</v>
      </c>
      <c r="E106">
        <f t="shared" si="2"/>
        <v>0</v>
      </c>
      <c r="F106" s="2" t="str">
        <f t="shared" si="3"/>
        <v/>
      </c>
    </row>
    <row r="107" spans="1:6" x14ac:dyDescent="0.3">
      <c r="A107" s="11" t="s">
        <v>51</v>
      </c>
      <c r="B107" s="7">
        <v>42920</v>
      </c>
      <c r="C107" s="8">
        <v>0.36465277777777777</v>
      </c>
      <c r="D107" s="8">
        <v>0.36525462962962962</v>
      </c>
      <c r="E107">
        <f t="shared" si="2"/>
        <v>0</v>
      </c>
      <c r="F107" s="2" t="str">
        <f t="shared" si="3"/>
        <v/>
      </c>
    </row>
    <row r="108" spans="1:6" x14ac:dyDescent="0.3">
      <c r="A108" s="10" t="s">
        <v>91</v>
      </c>
      <c r="B108" s="5">
        <v>42920</v>
      </c>
      <c r="C108" s="6">
        <v>0.37013888888888891</v>
      </c>
      <c r="D108" s="6">
        <v>0.38033564814814813</v>
      </c>
      <c r="E108">
        <f t="shared" si="2"/>
        <v>0</v>
      </c>
      <c r="F108" s="2" t="str">
        <f t="shared" si="3"/>
        <v/>
      </c>
    </row>
    <row r="109" spans="1:6" x14ac:dyDescent="0.3">
      <c r="A109" s="11" t="s">
        <v>92</v>
      </c>
      <c r="B109" s="7">
        <v>42920</v>
      </c>
      <c r="C109" s="8">
        <v>0.37292824074074077</v>
      </c>
      <c r="D109" s="8">
        <v>0.38390046296296299</v>
      </c>
      <c r="E109">
        <f t="shared" si="2"/>
        <v>0</v>
      </c>
      <c r="F109" s="2" t="str">
        <f t="shared" si="3"/>
        <v/>
      </c>
    </row>
    <row r="110" spans="1:6" x14ac:dyDescent="0.3">
      <c r="A110" s="10" t="s">
        <v>93</v>
      </c>
      <c r="B110" s="5">
        <v>42920</v>
      </c>
      <c r="C110" s="6">
        <v>0.37559027777777776</v>
      </c>
      <c r="D110" s="6">
        <v>0.37986111111111109</v>
      </c>
      <c r="E110">
        <f t="shared" si="2"/>
        <v>0</v>
      </c>
      <c r="F110" s="2" t="str">
        <f t="shared" si="3"/>
        <v/>
      </c>
    </row>
    <row r="111" spans="1:6" x14ac:dyDescent="0.3">
      <c r="A111" s="11" t="s">
        <v>68</v>
      </c>
      <c r="B111" s="7">
        <v>42920</v>
      </c>
      <c r="C111" s="8">
        <v>0.37769675925925927</v>
      </c>
      <c r="D111" s="8">
        <v>0.38211805555555556</v>
      </c>
      <c r="E111">
        <f t="shared" si="2"/>
        <v>0</v>
      </c>
      <c r="F111" s="2" t="str">
        <f t="shared" si="3"/>
        <v/>
      </c>
    </row>
    <row r="112" spans="1:6" x14ac:dyDescent="0.3">
      <c r="A112" s="10" t="s">
        <v>94</v>
      </c>
      <c r="B112" s="5">
        <v>42920</v>
      </c>
      <c r="C112" s="6">
        <v>0.38092592592592595</v>
      </c>
      <c r="D112" s="6">
        <v>0.38866898148148149</v>
      </c>
      <c r="E112">
        <f t="shared" si="2"/>
        <v>0</v>
      </c>
      <c r="F112" s="2" t="str">
        <f t="shared" si="3"/>
        <v/>
      </c>
    </row>
    <row r="113" spans="1:6" x14ac:dyDescent="0.3">
      <c r="A113" s="11" t="s">
        <v>95</v>
      </c>
      <c r="B113" s="7">
        <v>42920</v>
      </c>
      <c r="C113" s="8">
        <v>0.38188657407407406</v>
      </c>
      <c r="D113" s="8">
        <v>0.38545138888888891</v>
      </c>
      <c r="E113">
        <f t="shared" si="2"/>
        <v>0</v>
      </c>
      <c r="F113" s="2" t="str">
        <f t="shared" si="3"/>
        <v/>
      </c>
    </row>
    <row r="114" spans="1:6" x14ac:dyDescent="0.3">
      <c r="A114" s="10" t="s">
        <v>96</v>
      </c>
      <c r="B114" s="5">
        <v>42920</v>
      </c>
      <c r="C114" s="6">
        <v>0.3862962962962963</v>
      </c>
      <c r="D114" s="6">
        <v>0.3883449074074074</v>
      </c>
      <c r="E114">
        <f t="shared" si="2"/>
        <v>0</v>
      </c>
      <c r="F114" s="2" t="str">
        <f t="shared" si="3"/>
        <v/>
      </c>
    </row>
    <row r="115" spans="1:6" x14ac:dyDescent="0.3">
      <c r="A115" s="11" t="s">
        <v>97</v>
      </c>
      <c r="B115" s="7">
        <v>42920</v>
      </c>
      <c r="C115" s="8">
        <v>0.38763888888888887</v>
      </c>
      <c r="D115" s="8">
        <v>0.39317129629629627</v>
      </c>
      <c r="E115">
        <f t="shared" si="2"/>
        <v>0</v>
      </c>
      <c r="F115" s="2" t="str">
        <f t="shared" si="3"/>
        <v/>
      </c>
    </row>
    <row r="116" spans="1:6" x14ac:dyDescent="0.3">
      <c r="A116" s="10" t="s">
        <v>73</v>
      </c>
      <c r="B116" s="5">
        <v>42920</v>
      </c>
      <c r="C116" s="6">
        <v>0.39210648148148147</v>
      </c>
      <c r="D116" s="6">
        <v>0.39277777777777778</v>
      </c>
      <c r="E116">
        <f t="shared" si="2"/>
        <v>0</v>
      </c>
      <c r="F116" s="2" t="str">
        <f t="shared" si="3"/>
        <v/>
      </c>
    </row>
    <row r="117" spans="1:6" x14ac:dyDescent="0.3">
      <c r="A117" s="11" t="s">
        <v>98</v>
      </c>
      <c r="B117" s="7">
        <v>42920</v>
      </c>
      <c r="C117" s="8">
        <v>0.39656249999999998</v>
      </c>
      <c r="D117" s="8">
        <v>0.40236111111111111</v>
      </c>
      <c r="E117">
        <f t="shared" si="2"/>
        <v>0</v>
      </c>
      <c r="F117" s="2" t="str">
        <f t="shared" si="3"/>
        <v/>
      </c>
    </row>
    <row r="118" spans="1:6" x14ac:dyDescent="0.3">
      <c r="A118" s="10" t="s">
        <v>99</v>
      </c>
      <c r="B118" s="5">
        <v>42920</v>
      </c>
      <c r="C118" s="6">
        <v>0.39879629629629632</v>
      </c>
      <c r="D118" s="6">
        <v>0.41033564814814816</v>
      </c>
      <c r="E118">
        <f t="shared" si="2"/>
        <v>0</v>
      </c>
      <c r="F118" s="2" t="str">
        <f t="shared" si="3"/>
        <v/>
      </c>
    </row>
    <row r="119" spans="1:6" x14ac:dyDescent="0.3">
      <c r="A119" s="11" t="s">
        <v>100</v>
      </c>
      <c r="B119" s="7">
        <v>42920</v>
      </c>
      <c r="C119" s="8">
        <v>0.3997337962962963</v>
      </c>
      <c r="D119" s="8">
        <v>0.40465277777777775</v>
      </c>
      <c r="E119">
        <f t="shared" si="2"/>
        <v>0</v>
      </c>
      <c r="F119" s="2" t="str">
        <f t="shared" si="3"/>
        <v/>
      </c>
    </row>
    <row r="120" spans="1:6" x14ac:dyDescent="0.3">
      <c r="A120" s="10" t="s">
        <v>101</v>
      </c>
      <c r="B120" s="5">
        <v>42920</v>
      </c>
      <c r="C120" s="6">
        <v>0.40133101851851855</v>
      </c>
      <c r="D120" s="6">
        <v>0.40964120370370372</v>
      </c>
      <c r="E120">
        <f t="shared" si="2"/>
        <v>0</v>
      </c>
      <c r="F120" s="2" t="str">
        <f t="shared" si="3"/>
        <v/>
      </c>
    </row>
    <row r="121" spans="1:6" x14ac:dyDescent="0.3">
      <c r="A121" s="11" t="s">
        <v>102</v>
      </c>
      <c r="B121" s="7">
        <v>42920</v>
      </c>
      <c r="C121" s="8">
        <v>0.40493055555555557</v>
      </c>
      <c r="D121" s="8">
        <v>0.40618055555555554</v>
      </c>
      <c r="E121">
        <f t="shared" si="2"/>
        <v>0</v>
      </c>
      <c r="F121" s="2" t="str">
        <f t="shared" si="3"/>
        <v/>
      </c>
    </row>
    <row r="122" spans="1:6" x14ac:dyDescent="0.3">
      <c r="A122" s="10" t="s">
        <v>42</v>
      </c>
      <c r="B122" s="5">
        <v>42920</v>
      </c>
      <c r="C122" s="6">
        <v>0.40614583333333332</v>
      </c>
      <c r="D122" s="6">
        <v>0.41761574074074076</v>
      </c>
      <c r="E122">
        <f t="shared" si="2"/>
        <v>0</v>
      </c>
      <c r="F122" s="2" t="str">
        <f t="shared" si="3"/>
        <v/>
      </c>
    </row>
    <row r="123" spans="1:6" x14ac:dyDescent="0.3">
      <c r="A123" s="11" t="s">
        <v>103</v>
      </c>
      <c r="B123" s="7">
        <v>42920</v>
      </c>
      <c r="C123" s="8">
        <v>0.40737268518518521</v>
      </c>
      <c r="D123" s="8">
        <v>0.4102777777777778</v>
      </c>
      <c r="E123">
        <f t="shared" si="2"/>
        <v>0</v>
      </c>
      <c r="F123" s="2" t="str">
        <f t="shared" si="3"/>
        <v/>
      </c>
    </row>
    <row r="124" spans="1:6" x14ac:dyDescent="0.3">
      <c r="A124" s="10" t="s">
        <v>104</v>
      </c>
      <c r="B124" s="5">
        <v>42920</v>
      </c>
      <c r="C124" s="6">
        <v>0.40796296296296297</v>
      </c>
      <c r="D124" s="6">
        <v>0.41495370370370371</v>
      </c>
      <c r="E124">
        <f t="shared" si="2"/>
        <v>0</v>
      </c>
      <c r="F124" s="2" t="str">
        <f t="shared" si="3"/>
        <v/>
      </c>
    </row>
    <row r="125" spans="1:6" x14ac:dyDescent="0.3">
      <c r="A125" s="11" t="s">
        <v>54</v>
      </c>
      <c r="B125" s="7">
        <v>42920</v>
      </c>
      <c r="C125" s="8">
        <v>0.41097222222222224</v>
      </c>
      <c r="D125" s="8">
        <v>0.41613425925925923</v>
      </c>
      <c r="E125">
        <f t="shared" si="2"/>
        <v>0</v>
      </c>
      <c r="F125" s="2" t="str">
        <f t="shared" si="3"/>
        <v/>
      </c>
    </row>
    <row r="126" spans="1:6" x14ac:dyDescent="0.3">
      <c r="A126" s="10" t="s">
        <v>105</v>
      </c>
      <c r="B126" s="5">
        <v>42920</v>
      </c>
      <c r="C126" s="6">
        <v>0.4110300925925926</v>
      </c>
      <c r="D126" s="6">
        <v>0.42162037037037037</v>
      </c>
      <c r="E126">
        <f t="shared" si="2"/>
        <v>0</v>
      </c>
      <c r="F126" s="2" t="str">
        <f t="shared" si="3"/>
        <v/>
      </c>
    </row>
    <row r="127" spans="1:6" x14ac:dyDescent="0.3">
      <c r="A127" s="11" t="s">
        <v>106</v>
      </c>
      <c r="B127" s="7">
        <v>42920</v>
      </c>
      <c r="C127" s="8">
        <v>0.41510416666666666</v>
      </c>
      <c r="D127" s="8">
        <v>0.41668981481481482</v>
      </c>
      <c r="E127">
        <f t="shared" si="2"/>
        <v>0</v>
      </c>
      <c r="F127" s="2" t="str">
        <f t="shared" si="3"/>
        <v/>
      </c>
    </row>
    <row r="128" spans="1:6" x14ac:dyDescent="0.3">
      <c r="A128" s="10" t="s">
        <v>5</v>
      </c>
      <c r="B128" s="5">
        <v>42920</v>
      </c>
      <c r="C128" s="6">
        <v>0.41912037037037037</v>
      </c>
      <c r="D128" s="6">
        <v>0.42031249999999998</v>
      </c>
      <c r="E128">
        <f t="shared" si="2"/>
        <v>0</v>
      </c>
      <c r="F128" s="2" t="str">
        <f t="shared" si="3"/>
        <v/>
      </c>
    </row>
    <row r="129" spans="1:6" x14ac:dyDescent="0.3">
      <c r="A129" s="11" t="s">
        <v>47</v>
      </c>
      <c r="B129" s="7">
        <v>42920</v>
      </c>
      <c r="C129" s="8">
        <v>0.42249999999999999</v>
      </c>
      <c r="D129" s="8">
        <v>0.42834490740740738</v>
      </c>
      <c r="E129">
        <f t="shared" si="2"/>
        <v>0</v>
      </c>
      <c r="F129" s="2" t="str">
        <f t="shared" si="3"/>
        <v/>
      </c>
    </row>
    <row r="130" spans="1:6" x14ac:dyDescent="0.3">
      <c r="A130" s="10" t="s">
        <v>107</v>
      </c>
      <c r="B130" s="5">
        <v>42920</v>
      </c>
      <c r="C130" s="6">
        <v>0.42591435185185184</v>
      </c>
      <c r="D130" s="6">
        <v>0.43486111111111109</v>
      </c>
      <c r="E130">
        <f t="shared" si="2"/>
        <v>0</v>
      </c>
      <c r="F130" s="2" t="str">
        <f t="shared" si="3"/>
        <v/>
      </c>
    </row>
    <row r="131" spans="1:6" x14ac:dyDescent="0.3">
      <c r="A131" s="11" t="s">
        <v>108</v>
      </c>
      <c r="B131" s="7">
        <v>42920</v>
      </c>
      <c r="C131" s="8">
        <v>0.42942129629629627</v>
      </c>
      <c r="D131" s="8">
        <v>0.4349189814814815</v>
      </c>
      <c r="E131">
        <f t="shared" ref="E131:E194" si="4">IF(AND(LEN(A131)=7,LEFT(A131,2)="12"),1,0)</f>
        <v>0</v>
      </c>
      <c r="F131" s="2" t="str">
        <f t="shared" ref="F131:F194" si="5">IF(E131=1,D131-C131,"")</f>
        <v/>
      </c>
    </row>
    <row r="132" spans="1:6" x14ac:dyDescent="0.3">
      <c r="A132" s="10" t="s">
        <v>109</v>
      </c>
      <c r="B132" s="5">
        <v>42920</v>
      </c>
      <c r="C132" s="6">
        <v>0.43247685185185186</v>
      </c>
      <c r="D132" s="6">
        <v>0.43613425925925925</v>
      </c>
      <c r="E132">
        <f t="shared" si="4"/>
        <v>0</v>
      </c>
      <c r="F132" s="2" t="str">
        <f t="shared" si="5"/>
        <v/>
      </c>
    </row>
    <row r="133" spans="1:6" x14ac:dyDescent="0.3">
      <c r="A133" s="11" t="s">
        <v>110</v>
      </c>
      <c r="B133" s="7">
        <v>42920</v>
      </c>
      <c r="C133" s="8">
        <v>0.43741898148148151</v>
      </c>
      <c r="D133" s="8">
        <v>0.44848379629629631</v>
      </c>
      <c r="E133">
        <f t="shared" si="4"/>
        <v>0</v>
      </c>
      <c r="F133" s="2" t="str">
        <f t="shared" si="5"/>
        <v/>
      </c>
    </row>
    <row r="134" spans="1:6" x14ac:dyDescent="0.3">
      <c r="A134" s="10" t="s">
        <v>111</v>
      </c>
      <c r="B134" s="5">
        <v>42920</v>
      </c>
      <c r="C134" s="6">
        <v>0.44068287037037035</v>
      </c>
      <c r="D134" s="6">
        <v>0.44912037037037039</v>
      </c>
      <c r="E134">
        <f t="shared" si="4"/>
        <v>0</v>
      </c>
      <c r="F134" s="2" t="str">
        <f t="shared" si="5"/>
        <v/>
      </c>
    </row>
    <row r="135" spans="1:6" x14ac:dyDescent="0.3">
      <c r="A135" s="11" t="s">
        <v>112</v>
      </c>
      <c r="B135" s="7">
        <v>42920</v>
      </c>
      <c r="C135" s="8">
        <v>0.44158564814814816</v>
      </c>
      <c r="D135" s="8">
        <v>0.4470601851851852</v>
      </c>
      <c r="E135">
        <f t="shared" si="4"/>
        <v>0</v>
      </c>
      <c r="F135" s="2" t="str">
        <f t="shared" si="5"/>
        <v/>
      </c>
    </row>
    <row r="136" spans="1:6" x14ac:dyDescent="0.3">
      <c r="A136" s="10" t="s">
        <v>113</v>
      </c>
      <c r="B136" s="5">
        <v>42920</v>
      </c>
      <c r="C136" s="6">
        <v>0.44466435185185182</v>
      </c>
      <c r="D136" s="6">
        <v>0.4535763888888889</v>
      </c>
      <c r="E136">
        <f t="shared" si="4"/>
        <v>0</v>
      </c>
      <c r="F136" s="2" t="str">
        <f t="shared" si="5"/>
        <v/>
      </c>
    </row>
    <row r="137" spans="1:6" x14ac:dyDescent="0.3">
      <c r="A137" s="11" t="s">
        <v>114</v>
      </c>
      <c r="B137" s="7">
        <v>42920</v>
      </c>
      <c r="C137" s="8">
        <v>0.44548611111111114</v>
      </c>
      <c r="D137" s="8">
        <v>0.4541898148148148</v>
      </c>
      <c r="E137">
        <f t="shared" si="4"/>
        <v>0</v>
      </c>
      <c r="F137" s="2" t="str">
        <f t="shared" si="5"/>
        <v/>
      </c>
    </row>
    <row r="138" spans="1:6" x14ac:dyDescent="0.3">
      <c r="A138" s="10" t="s">
        <v>115</v>
      </c>
      <c r="B138" s="5">
        <v>42920</v>
      </c>
      <c r="C138" s="6">
        <v>0.45063657407407409</v>
      </c>
      <c r="D138" s="6">
        <v>0.45581018518518518</v>
      </c>
      <c r="E138">
        <f t="shared" si="4"/>
        <v>0</v>
      </c>
      <c r="F138" s="2" t="str">
        <f t="shared" si="5"/>
        <v/>
      </c>
    </row>
    <row r="139" spans="1:6" x14ac:dyDescent="0.3">
      <c r="A139" s="11" t="s">
        <v>116</v>
      </c>
      <c r="B139" s="7">
        <v>42920</v>
      </c>
      <c r="C139" s="8">
        <v>0.45596064814814813</v>
      </c>
      <c r="D139" s="8">
        <v>0.46010416666666665</v>
      </c>
      <c r="E139">
        <f t="shared" si="4"/>
        <v>1</v>
      </c>
      <c r="F139" s="2">
        <f t="shared" si="5"/>
        <v>4.1435185185185186E-3</v>
      </c>
    </row>
    <row r="140" spans="1:6" x14ac:dyDescent="0.3">
      <c r="A140" s="10" t="s">
        <v>117</v>
      </c>
      <c r="B140" s="5">
        <v>42920</v>
      </c>
      <c r="C140" s="6">
        <v>0.46053240740740742</v>
      </c>
      <c r="D140" s="6">
        <v>0.47131944444444446</v>
      </c>
      <c r="E140">
        <f t="shared" si="4"/>
        <v>0</v>
      </c>
      <c r="F140" s="2" t="str">
        <f t="shared" si="5"/>
        <v/>
      </c>
    </row>
    <row r="141" spans="1:6" x14ac:dyDescent="0.3">
      <c r="A141" s="11" t="s">
        <v>117</v>
      </c>
      <c r="B141" s="7">
        <v>42920</v>
      </c>
      <c r="C141" s="8">
        <v>0.46423611111111113</v>
      </c>
      <c r="D141" s="8">
        <v>0.46842592592592591</v>
      </c>
      <c r="E141">
        <f t="shared" si="4"/>
        <v>0</v>
      </c>
      <c r="F141" s="2" t="str">
        <f t="shared" si="5"/>
        <v/>
      </c>
    </row>
    <row r="142" spans="1:6" x14ac:dyDescent="0.3">
      <c r="A142" s="10" t="s">
        <v>118</v>
      </c>
      <c r="B142" s="5">
        <v>42920</v>
      </c>
      <c r="C142" s="6">
        <v>0.46861111111111109</v>
      </c>
      <c r="D142" s="6">
        <v>0.47747685185185185</v>
      </c>
      <c r="E142">
        <f t="shared" si="4"/>
        <v>0</v>
      </c>
      <c r="F142" s="2" t="str">
        <f t="shared" si="5"/>
        <v/>
      </c>
    </row>
    <row r="143" spans="1:6" x14ac:dyDescent="0.3">
      <c r="A143" s="11" t="s">
        <v>119</v>
      </c>
      <c r="B143" s="7">
        <v>42920</v>
      </c>
      <c r="C143" s="8">
        <v>0.47230324074074076</v>
      </c>
      <c r="D143" s="8">
        <v>0.47288194444444442</v>
      </c>
      <c r="E143">
        <f t="shared" si="4"/>
        <v>0</v>
      </c>
      <c r="F143" s="2" t="str">
        <f t="shared" si="5"/>
        <v/>
      </c>
    </row>
    <row r="144" spans="1:6" x14ac:dyDescent="0.3">
      <c r="A144" s="10" t="s">
        <v>120</v>
      </c>
      <c r="B144" s="5">
        <v>42920</v>
      </c>
      <c r="C144" s="6">
        <v>0.47453703703703703</v>
      </c>
      <c r="D144" s="6">
        <v>0.4800462962962963</v>
      </c>
      <c r="E144">
        <f t="shared" si="4"/>
        <v>0</v>
      </c>
      <c r="F144" s="2" t="str">
        <f t="shared" si="5"/>
        <v/>
      </c>
    </row>
    <row r="145" spans="1:6" x14ac:dyDescent="0.3">
      <c r="A145" s="11" t="s">
        <v>121</v>
      </c>
      <c r="B145" s="7">
        <v>42920</v>
      </c>
      <c r="C145" s="8">
        <v>0.47967592592592595</v>
      </c>
      <c r="D145" s="8">
        <v>0.48236111111111113</v>
      </c>
      <c r="E145">
        <f t="shared" si="4"/>
        <v>0</v>
      </c>
      <c r="F145" s="2" t="str">
        <f t="shared" si="5"/>
        <v/>
      </c>
    </row>
    <row r="146" spans="1:6" x14ac:dyDescent="0.3">
      <c r="A146" s="10" t="s">
        <v>122</v>
      </c>
      <c r="B146" s="5">
        <v>42920</v>
      </c>
      <c r="C146" s="6">
        <v>0.47978009259259258</v>
      </c>
      <c r="D146" s="6">
        <v>0.49125000000000002</v>
      </c>
      <c r="E146">
        <f t="shared" si="4"/>
        <v>0</v>
      </c>
      <c r="F146" s="2" t="str">
        <f t="shared" si="5"/>
        <v/>
      </c>
    </row>
    <row r="147" spans="1:6" x14ac:dyDescent="0.3">
      <c r="A147" s="11" t="s">
        <v>123</v>
      </c>
      <c r="B147" s="7">
        <v>42920</v>
      </c>
      <c r="C147" s="8">
        <v>0.47983796296296294</v>
      </c>
      <c r="D147" s="8">
        <v>0.48949074074074073</v>
      </c>
      <c r="E147">
        <f t="shared" si="4"/>
        <v>0</v>
      </c>
      <c r="F147" s="2" t="str">
        <f t="shared" si="5"/>
        <v/>
      </c>
    </row>
    <row r="148" spans="1:6" x14ac:dyDescent="0.3">
      <c r="A148" s="10" t="s">
        <v>124</v>
      </c>
      <c r="B148" s="5">
        <v>42920</v>
      </c>
      <c r="C148" s="6">
        <v>0.4805787037037037</v>
      </c>
      <c r="D148" s="6">
        <v>0.48696759259259259</v>
      </c>
      <c r="E148">
        <f t="shared" si="4"/>
        <v>0</v>
      </c>
      <c r="F148" s="2" t="str">
        <f t="shared" si="5"/>
        <v/>
      </c>
    </row>
    <row r="149" spans="1:6" x14ac:dyDescent="0.3">
      <c r="A149" s="11" t="s">
        <v>125</v>
      </c>
      <c r="B149" s="7">
        <v>42920</v>
      </c>
      <c r="C149" s="8">
        <v>0.48189814814814813</v>
      </c>
      <c r="D149" s="8">
        <v>0.49115740740740743</v>
      </c>
      <c r="E149">
        <f t="shared" si="4"/>
        <v>0</v>
      </c>
      <c r="F149" s="2" t="str">
        <f t="shared" si="5"/>
        <v/>
      </c>
    </row>
    <row r="150" spans="1:6" x14ac:dyDescent="0.3">
      <c r="A150" s="10" t="s">
        <v>126</v>
      </c>
      <c r="B150" s="5">
        <v>42920</v>
      </c>
      <c r="C150" s="6">
        <v>0.48312500000000003</v>
      </c>
      <c r="D150" s="6">
        <v>0.49138888888888888</v>
      </c>
      <c r="E150">
        <f t="shared" si="4"/>
        <v>0</v>
      </c>
      <c r="F150" s="2" t="str">
        <f t="shared" si="5"/>
        <v/>
      </c>
    </row>
    <row r="151" spans="1:6" x14ac:dyDescent="0.3">
      <c r="A151" s="11" t="s">
        <v>127</v>
      </c>
      <c r="B151" s="7">
        <v>42920</v>
      </c>
      <c r="C151" s="8">
        <v>0.48803240740740739</v>
      </c>
      <c r="D151" s="8">
        <v>0.49682870370370369</v>
      </c>
      <c r="E151">
        <f t="shared" si="4"/>
        <v>0</v>
      </c>
      <c r="F151" s="2" t="str">
        <f t="shared" si="5"/>
        <v/>
      </c>
    </row>
    <row r="152" spans="1:6" x14ac:dyDescent="0.3">
      <c r="A152" s="10" t="s">
        <v>128</v>
      </c>
      <c r="B152" s="5">
        <v>42920</v>
      </c>
      <c r="C152" s="6">
        <v>0.48979166666666668</v>
      </c>
      <c r="D152" s="6">
        <v>0.500462962962963</v>
      </c>
      <c r="E152">
        <f t="shared" si="4"/>
        <v>0</v>
      </c>
      <c r="F152" s="2" t="str">
        <f t="shared" si="5"/>
        <v/>
      </c>
    </row>
    <row r="153" spans="1:6" x14ac:dyDescent="0.3">
      <c r="A153" s="11" t="s">
        <v>129</v>
      </c>
      <c r="B153" s="7">
        <v>42920</v>
      </c>
      <c r="C153" s="8">
        <v>0.49430555555555555</v>
      </c>
      <c r="D153" s="8">
        <v>0.50231481481481477</v>
      </c>
      <c r="E153">
        <f t="shared" si="4"/>
        <v>0</v>
      </c>
      <c r="F153" s="2" t="str">
        <f t="shared" si="5"/>
        <v/>
      </c>
    </row>
    <row r="154" spans="1:6" x14ac:dyDescent="0.3">
      <c r="A154" s="10" t="s">
        <v>130</v>
      </c>
      <c r="B154" s="5">
        <v>42920</v>
      </c>
      <c r="C154" s="6">
        <v>0.49984953703703705</v>
      </c>
      <c r="D154" s="6">
        <v>0.50960648148148147</v>
      </c>
      <c r="E154">
        <f t="shared" si="4"/>
        <v>0</v>
      </c>
      <c r="F154" s="2" t="str">
        <f t="shared" si="5"/>
        <v/>
      </c>
    </row>
    <row r="155" spans="1:6" x14ac:dyDescent="0.3">
      <c r="A155" s="11" t="s">
        <v>131</v>
      </c>
      <c r="B155" s="7">
        <v>42920</v>
      </c>
      <c r="C155" s="8">
        <v>0.50063657407407403</v>
      </c>
      <c r="D155" s="8">
        <v>0.50876157407407407</v>
      </c>
      <c r="E155">
        <f t="shared" si="4"/>
        <v>0</v>
      </c>
      <c r="F155" s="2" t="str">
        <f t="shared" si="5"/>
        <v/>
      </c>
    </row>
    <row r="156" spans="1:6" x14ac:dyDescent="0.3">
      <c r="A156" s="10" t="s">
        <v>132</v>
      </c>
      <c r="B156" s="5">
        <v>42920</v>
      </c>
      <c r="C156" s="6">
        <v>0.50594907407407408</v>
      </c>
      <c r="D156" s="6">
        <v>0.5154050925925926</v>
      </c>
      <c r="E156">
        <f t="shared" si="4"/>
        <v>0</v>
      </c>
      <c r="F156" s="2" t="str">
        <f t="shared" si="5"/>
        <v/>
      </c>
    </row>
    <row r="157" spans="1:6" x14ac:dyDescent="0.3">
      <c r="A157" s="11" t="s">
        <v>133</v>
      </c>
      <c r="B157" s="7">
        <v>42920</v>
      </c>
      <c r="C157" s="8">
        <v>0.51076388888888891</v>
      </c>
      <c r="D157" s="8">
        <v>0.51890046296296299</v>
      </c>
      <c r="E157">
        <f t="shared" si="4"/>
        <v>0</v>
      </c>
      <c r="F157" s="2" t="str">
        <f t="shared" si="5"/>
        <v/>
      </c>
    </row>
    <row r="158" spans="1:6" x14ac:dyDescent="0.3">
      <c r="A158" s="10" t="s">
        <v>134</v>
      </c>
      <c r="B158" s="5">
        <v>42920</v>
      </c>
      <c r="C158" s="6">
        <v>0.51451388888888894</v>
      </c>
      <c r="D158" s="6">
        <v>0.51857638888888891</v>
      </c>
      <c r="E158">
        <f t="shared" si="4"/>
        <v>0</v>
      </c>
      <c r="F158" s="2" t="str">
        <f t="shared" si="5"/>
        <v/>
      </c>
    </row>
    <row r="159" spans="1:6" x14ac:dyDescent="0.3">
      <c r="A159" s="11" t="s">
        <v>135</v>
      </c>
      <c r="B159" s="7">
        <v>42920</v>
      </c>
      <c r="C159" s="8">
        <v>0.51958333333333329</v>
      </c>
      <c r="D159" s="8">
        <v>0.52266203703703706</v>
      </c>
      <c r="E159">
        <f t="shared" si="4"/>
        <v>0</v>
      </c>
      <c r="F159" s="2" t="str">
        <f t="shared" si="5"/>
        <v/>
      </c>
    </row>
    <row r="160" spans="1:6" x14ac:dyDescent="0.3">
      <c r="A160" s="10" t="s">
        <v>136</v>
      </c>
      <c r="B160" s="5">
        <v>42920</v>
      </c>
      <c r="C160" s="6">
        <v>0.52303240740740742</v>
      </c>
      <c r="D160" s="6">
        <v>0.523900462962963</v>
      </c>
      <c r="E160">
        <f t="shared" si="4"/>
        <v>0</v>
      </c>
      <c r="F160" s="2" t="str">
        <f t="shared" si="5"/>
        <v/>
      </c>
    </row>
    <row r="161" spans="1:6" x14ac:dyDescent="0.3">
      <c r="A161" s="11" t="s">
        <v>98</v>
      </c>
      <c r="B161" s="7">
        <v>42920</v>
      </c>
      <c r="C161" s="8">
        <v>0.52454861111111106</v>
      </c>
      <c r="D161" s="8">
        <v>0.53546296296296292</v>
      </c>
      <c r="E161">
        <f t="shared" si="4"/>
        <v>0</v>
      </c>
      <c r="F161" s="2" t="str">
        <f t="shared" si="5"/>
        <v/>
      </c>
    </row>
    <row r="162" spans="1:6" x14ac:dyDescent="0.3">
      <c r="A162" s="10" t="s">
        <v>137</v>
      </c>
      <c r="B162" s="5">
        <v>42920</v>
      </c>
      <c r="C162" s="6">
        <v>0.53015046296296298</v>
      </c>
      <c r="D162" s="6">
        <v>0.53275462962962961</v>
      </c>
      <c r="E162">
        <f t="shared" si="4"/>
        <v>0</v>
      </c>
      <c r="F162" s="2" t="str">
        <f t="shared" si="5"/>
        <v/>
      </c>
    </row>
    <row r="163" spans="1:6" x14ac:dyDescent="0.3">
      <c r="A163" s="11" t="s">
        <v>138</v>
      </c>
      <c r="B163" s="7">
        <v>42920</v>
      </c>
      <c r="C163" s="8">
        <v>0.53465277777777775</v>
      </c>
      <c r="D163" s="8">
        <v>0.53925925925925922</v>
      </c>
      <c r="E163">
        <f t="shared" si="4"/>
        <v>0</v>
      </c>
      <c r="F163" s="2" t="str">
        <f t="shared" si="5"/>
        <v/>
      </c>
    </row>
    <row r="164" spans="1:6" x14ac:dyDescent="0.3">
      <c r="A164" s="10" t="s">
        <v>84</v>
      </c>
      <c r="B164" s="5">
        <v>42920</v>
      </c>
      <c r="C164" s="6">
        <v>0.53748842592592594</v>
      </c>
      <c r="D164" s="6">
        <v>0.54775462962962962</v>
      </c>
      <c r="E164">
        <f t="shared" si="4"/>
        <v>0</v>
      </c>
      <c r="F164" s="2" t="str">
        <f t="shared" si="5"/>
        <v/>
      </c>
    </row>
    <row r="165" spans="1:6" x14ac:dyDescent="0.3">
      <c r="A165" s="11" t="s">
        <v>87</v>
      </c>
      <c r="B165" s="7">
        <v>42920</v>
      </c>
      <c r="C165" s="8">
        <v>0.54137731481481477</v>
      </c>
      <c r="D165" s="8">
        <v>0.5506712962962963</v>
      </c>
      <c r="E165">
        <f t="shared" si="4"/>
        <v>0</v>
      </c>
      <c r="F165" s="2" t="str">
        <f t="shared" si="5"/>
        <v/>
      </c>
    </row>
    <row r="166" spans="1:6" x14ac:dyDescent="0.3">
      <c r="A166" s="10" t="s">
        <v>139</v>
      </c>
      <c r="B166" s="5">
        <v>42920</v>
      </c>
      <c r="C166" s="6">
        <v>0.54395833333333332</v>
      </c>
      <c r="D166" s="6">
        <v>0.54451388888888885</v>
      </c>
      <c r="E166">
        <f t="shared" si="4"/>
        <v>0</v>
      </c>
      <c r="F166" s="2" t="str">
        <f t="shared" si="5"/>
        <v/>
      </c>
    </row>
    <row r="167" spans="1:6" x14ac:dyDescent="0.3">
      <c r="A167" s="11" t="s">
        <v>140</v>
      </c>
      <c r="B167" s="7">
        <v>42920</v>
      </c>
      <c r="C167" s="8">
        <v>0.5455092592592593</v>
      </c>
      <c r="D167" s="8">
        <v>0.54748842592592595</v>
      </c>
      <c r="E167">
        <f t="shared" si="4"/>
        <v>0</v>
      </c>
      <c r="F167" s="2" t="str">
        <f t="shared" si="5"/>
        <v/>
      </c>
    </row>
    <row r="168" spans="1:6" x14ac:dyDescent="0.3">
      <c r="A168" s="10" t="s">
        <v>141</v>
      </c>
      <c r="B168" s="5">
        <v>42920</v>
      </c>
      <c r="C168" s="6">
        <v>0.54909722222222224</v>
      </c>
      <c r="D168" s="6">
        <v>0.5524768518518518</v>
      </c>
      <c r="E168">
        <f t="shared" si="4"/>
        <v>0</v>
      </c>
      <c r="F168" s="2" t="str">
        <f t="shared" si="5"/>
        <v/>
      </c>
    </row>
    <row r="169" spans="1:6" x14ac:dyDescent="0.3">
      <c r="A169" s="11" t="s">
        <v>142</v>
      </c>
      <c r="B169" s="7">
        <v>42920</v>
      </c>
      <c r="C169" s="8">
        <v>0.5512731481481481</v>
      </c>
      <c r="D169" s="8">
        <v>0.55435185185185187</v>
      </c>
      <c r="E169">
        <f t="shared" si="4"/>
        <v>0</v>
      </c>
      <c r="F169" s="2" t="str">
        <f t="shared" si="5"/>
        <v/>
      </c>
    </row>
    <row r="170" spans="1:6" x14ac:dyDescent="0.3">
      <c r="A170" s="10" t="s">
        <v>143</v>
      </c>
      <c r="B170" s="5">
        <v>42920</v>
      </c>
      <c r="C170" s="6">
        <v>0.5553703703703704</v>
      </c>
      <c r="D170" s="6">
        <v>0.55833333333333335</v>
      </c>
      <c r="E170">
        <f t="shared" si="4"/>
        <v>0</v>
      </c>
      <c r="F170" s="2" t="str">
        <f t="shared" si="5"/>
        <v/>
      </c>
    </row>
    <row r="171" spans="1:6" x14ac:dyDescent="0.3">
      <c r="A171" s="11" t="s">
        <v>144</v>
      </c>
      <c r="B171" s="7">
        <v>42920</v>
      </c>
      <c r="C171" s="8">
        <v>0.55905092592592598</v>
      </c>
      <c r="D171" s="8">
        <v>0.56342592592592589</v>
      </c>
      <c r="E171">
        <f t="shared" si="4"/>
        <v>0</v>
      </c>
      <c r="F171" s="2" t="str">
        <f t="shared" si="5"/>
        <v/>
      </c>
    </row>
    <row r="172" spans="1:6" x14ac:dyDescent="0.3">
      <c r="A172" s="10" t="s">
        <v>145</v>
      </c>
      <c r="B172" s="5">
        <v>42920</v>
      </c>
      <c r="C172" s="6">
        <v>0.5638657407407407</v>
      </c>
      <c r="D172" s="6">
        <v>0.56425925925925924</v>
      </c>
      <c r="E172">
        <f t="shared" si="4"/>
        <v>0</v>
      </c>
      <c r="F172" s="2" t="str">
        <f t="shared" si="5"/>
        <v/>
      </c>
    </row>
    <row r="173" spans="1:6" x14ac:dyDescent="0.3">
      <c r="A173" s="11" t="s">
        <v>146</v>
      </c>
      <c r="B173" s="7">
        <v>42920</v>
      </c>
      <c r="C173" s="8">
        <v>0.5688657407407407</v>
      </c>
      <c r="D173" s="8">
        <v>0.57524305555555555</v>
      </c>
      <c r="E173">
        <f t="shared" si="4"/>
        <v>0</v>
      </c>
      <c r="F173" s="2" t="str">
        <f t="shared" si="5"/>
        <v/>
      </c>
    </row>
    <row r="174" spans="1:6" x14ac:dyDescent="0.3">
      <c r="A174" s="10" t="s">
        <v>147</v>
      </c>
      <c r="B174" s="5">
        <v>42920</v>
      </c>
      <c r="C174" s="6">
        <v>0.57204861111111116</v>
      </c>
      <c r="D174" s="6">
        <v>0.57371527777777775</v>
      </c>
      <c r="E174">
        <f t="shared" si="4"/>
        <v>0</v>
      </c>
      <c r="F174" s="2" t="str">
        <f t="shared" si="5"/>
        <v/>
      </c>
    </row>
    <row r="175" spans="1:6" x14ac:dyDescent="0.3">
      <c r="A175" s="11" t="s">
        <v>148</v>
      </c>
      <c r="B175" s="7">
        <v>42920</v>
      </c>
      <c r="C175" s="8">
        <v>0.57347222222222227</v>
      </c>
      <c r="D175" s="8">
        <v>0.58420138888888884</v>
      </c>
      <c r="E175">
        <f t="shared" si="4"/>
        <v>0</v>
      </c>
      <c r="F175" s="2" t="str">
        <f t="shared" si="5"/>
        <v/>
      </c>
    </row>
    <row r="176" spans="1:6" x14ac:dyDescent="0.3">
      <c r="A176" s="10" t="s">
        <v>149</v>
      </c>
      <c r="B176" s="5">
        <v>42920</v>
      </c>
      <c r="C176" s="6">
        <v>0.57861111111111108</v>
      </c>
      <c r="D176" s="6">
        <v>0.58296296296296302</v>
      </c>
      <c r="E176">
        <f t="shared" si="4"/>
        <v>0</v>
      </c>
      <c r="F176" s="2" t="str">
        <f t="shared" si="5"/>
        <v/>
      </c>
    </row>
    <row r="177" spans="1:6" x14ac:dyDescent="0.3">
      <c r="A177" s="11" t="s">
        <v>150</v>
      </c>
      <c r="B177" s="7">
        <v>42920</v>
      </c>
      <c r="C177" s="8">
        <v>0.58136574074074077</v>
      </c>
      <c r="D177" s="8">
        <v>0.58156249999999998</v>
      </c>
      <c r="E177">
        <f t="shared" si="4"/>
        <v>0</v>
      </c>
      <c r="F177" s="2" t="str">
        <f t="shared" si="5"/>
        <v/>
      </c>
    </row>
    <row r="178" spans="1:6" x14ac:dyDescent="0.3">
      <c r="A178" s="10" t="s">
        <v>8</v>
      </c>
      <c r="B178" s="5">
        <v>42920</v>
      </c>
      <c r="C178" s="6">
        <v>0.58335648148148145</v>
      </c>
      <c r="D178" s="6">
        <v>0.5841319444444445</v>
      </c>
      <c r="E178">
        <f t="shared" si="4"/>
        <v>0</v>
      </c>
      <c r="F178" s="2" t="str">
        <f t="shared" si="5"/>
        <v/>
      </c>
    </row>
    <row r="179" spans="1:6" x14ac:dyDescent="0.3">
      <c r="A179" s="11" t="s">
        <v>151</v>
      </c>
      <c r="B179" s="7">
        <v>42920</v>
      </c>
      <c r="C179" s="8">
        <v>0.58377314814814818</v>
      </c>
      <c r="D179" s="8">
        <v>0.59186342592592589</v>
      </c>
      <c r="E179">
        <f t="shared" si="4"/>
        <v>0</v>
      </c>
      <c r="F179" s="2" t="str">
        <f t="shared" si="5"/>
        <v/>
      </c>
    </row>
    <row r="180" spans="1:6" x14ac:dyDescent="0.3">
      <c r="A180" s="10" t="s">
        <v>152</v>
      </c>
      <c r="B180" s="5">
        <v>42920</v>
      </c>
      <c r="C180" s="6">
        <v>0.58452546296296293</v>
      </c>
      <c r="D180" s="6">
        <v>0.58862268518518523</v>
      </c>
      <c r="E180">
        <f t="shared" si="4"/>
        <v>0</v>
      </c>
      <c r="F180" s="2" t="str">
        <f t="shared" si="5"/>
        <v/>
      </c>
    </row>
    <row r="181" spans="1:6" x14ac:dyDescent="0.3">
      <c r="A181" s="11" t="s">
        <v>153</v>
      </c>
      <c r="B181" s="7">
        <v>42920</v>
      </c>
      <c r="C181" s="8">
        <v>0.58452546296296293</v>
      </c>
      <c r="D181" s="8">
        <v>0.59087962962962959</v>
      </c>
      <c r="E181">
        <f t="shared" si="4"/>
        <v>0</v>
      </c>
      <c r="F181" s="2" t="str">
        <f t="shared" si="5"/>
        <v/>
      </c>
    </row>
    <row r="182" spans="1:6" x14ac:dyDescent="0.3">
      <c r="A182" s="10" t="s">
        <v>154</v>
      </c>
      <c r="B182" s="5">
        <v>42920</v>
      </c>
      <c r="C182" s="6">
        <v>0.59018518518518515</v>
      </c>
      <c r="D182" s="6">
        <v>0.60047453703703701</v>
      </c>
      <c r="E182">
        <f t="shared" si="4"/>
        <v>0</v>
      </c>
      <c r="F182" s="2" t="str">
        <f t="shared" si="5"/>
        <v/>
      </c>
    </row>
    <row r="183" spans="1:6" x14ac:dyDescent="0.3">
      <c r="A183" s="11" t="s">
        <v>155</v>
      </c>
      <c r="B183" s="7">
        <v>42920</v>
      </c>
      <c r="C183" s="8">
        <v>0.59425925925925926</v>
      </c>
      <c r="D183" s="8">
        <v>0.59886574074074073</v>
      </c>
      <c r="E183">
        <f t="shared" si="4"/>
        <v>0</v>
      </c>
      <c r="F183" s="2" t="str">
        <f t="shared" si="5"/>
        <v/>
      </c>
    </row>
    <row r="184" spans="1:6" x14ac:dyDescent="0.3">
      <c r="A184" s="10" t="s">
        <v>156</v>
      </c>
      <c r="B184" s="5">
        <v>42920</v>
      </c>
      <c r="C184" s="6">
        <v>0.59767361111111106</v>
      </c>
      <c r="D184" s="6">
        <v>0.6026273148148148</v>
      </c>
      <c r="E184">
        <f t="shared" si="4"/>
        <v>0</v>
      </c>
      <c r="F184" s="2" t="str">
        <f t="shared" si="5"/>
        <v/>
      </c>
    </row>
    <row r="185" spans="1:6" x14ac:dyDescent="0.3">
      <c r="A185" s="11" t="s">
        <v>157</v>
      </c>
      <c r="B185" s="7">
        <v>42920</v>
      </c>
      <c r="C185" s="8">
        <v>0.59995370370370371</v>
      </c>
      <c r="D185" s="8">
        <v>0.60442129629629626</v>
      </c>
      <c r="E185">
        <f t="shared" si="4"/>
        <v>0</v>
      </c>
      <c r="F185" s="2" t="str">
        <f t="shared" si="5"/>
        <v/>
      </c>
    </row>
    <row r="186" spans="1:6" x14ac:dyDescent="0.3">
      <c r="A186" s="10" t="s">
        <v>84</v>
      </c>
      <c r="B186" s="5">
        <v>42920</v>
      </c>
      <c r="C186" s="6">
        <v>0.60509259259259263</v>
      </c>
      <c r="D186" s="6">
        <v>0.60509259259259263</v>
      </c>
      <c r="E186">
        <f t="shared" si="4"/>
        <v>0</v>
      </c>
      <c r="F186" s="2" t="str">
        <f t="shared" si="5"/>
        <v/>
      </c>
    </row>
    <row r="187" spans="1:6" x14ac:dyDescent="0.3">
      <c r="A187" s="11" t="s">
        <v>158</v>
      </c>
      <c r="B187" s="7">
        <v>42920</v>
      </c>
      <c r="C187" s="8">
        <v>0.6066435185185185</v>
      </c>
      <c r="D187" s="8">
        <v>0.61133101851851857</v>
      </c>
      <c r="E187">
        <f t="shared" si="4"/>
        <v>0</v>
      </c>
      <c r="F187" s="2" t="str">
        <f t="shared" si="5"/>
        <v/>
      </c>
    </row>
    <row r="188" spans="1:6" x14ac:dyDescent="0.3">
      <c r="A188" s="10" t="s">
        <v>159</v>
      </c>
      <c r="B188" s="5">
        <v>42920</v>
      </c>
      <c r="C188" s="6">
        <v>0.61136574074074079</v>
      </c>
      <c r="D188" s="6">
        <v>0.61636574074074069</v>
      </c>
      <c r="E188">
        <f t="shared" si="4"/>
        <v>0</v>
      </c>
      <c r="F188" s="2" t="str">
        <f t="shared" si="5"/>
        <v/>
      </c>
    </row>
    <row r="189" spans="1:6" x14ac:dyDescent="0.3">
      <c r="A189" s="11" t="s">
        <v>160</v>
      </c>
      <c r="B189" s="7">
        <v>42920</v>
      </c>
      <c r="C189" s="8">
        <v>0.61186342592592591</v>
      </c>
      <c r="D189" s="8">
        <v>0.61896990740740743</v>
      </c>
      <c r="E189">
        <f t="shared" si="4"/>
        <v>0</v>
      </c>
      <c r="F189" s="2" t="str">
        <f t="shared" si="5"/>
        <v/>
      </c>
    </row>
    <row r="190" spans="1:6" x14ac:dyDescent="0.3">
      <c r="A190" s="10" t="s">
        <v>161</v>
      </c>
      <c r="B190" s="5">
        <v>42920</v>
      </c>
      <c r="C190" s="6">
        <v>0.61410879629629633</v>
      </c>
      <c r="D190" s="6">
        <v>0.6216666666666667</v>
      </c>
      <c r="E190">
        <f t="shared" si="4"/>
        <v>0</v>
      </c>
      <c r="F190" s="2" t="str">
        <f t="shared" si="5"/>
        <v/>
      </c>
    </row>
    <row r="191" spans="1:6" x14ac:dyDescent="0.3">
      <c r="A191" s="11" t="s">
        <v>162</v>
      </c>
      <c r="B191" s="7">
        <v>42920</v>
      </c>
      <c r="C191" s="8">
        <v>0.6186342592592593</v>
      </c>
      <c r="D191" s="8">
        <v>0.62296296296296294</v>
      </c>
      <c r="E191">
        <f t="shared" si="4"/>
        <v>0</v>
      </c>
      <c r="F191" s="2" t="str">
        <f t="shared" si="5"/>
        <v/>
      </c>
    </row>
    <row r="192" spans="1:6" x14ac:dyDescent="0.3">
      <c r="A192" s="10" t="s">
        <v>163</v>
      </c>
      <c r="B192" s="5">
        <v>42920</v>
      </c>
      <c r="C192" s="6">
        <v>0.6186342592592593</v>
      </c>
      <c r="D192" s="6">
        <v>0.6265856481481481</v>
      </c>
      <c r="E192">
        <f t="shared" si="4"/>
        <v>0</v>
      </c>
      <c r="F192" s="2" t="str">
        <f t="shared" si="5"/>
        <v/>
      </c>
    </row>
    <row r="193" spans="1:6" x14ac:dyDescent="0.3">
      <c r="A193" s="11" t="s">
        <v>115</v>
      </c>
      <c r="B193" s="7">
        <v>42920</v>
      </c>
      <c r="C193" s="8">
        <v>0.6227314814814815</v>
      </c>
      <c r="D193" s="8">
        <v>0.63056712962962957</v>
      </c>
      <c r="E193">
        <f t="shared" si="4"/>
        <v>0</v>
      </c>
      <c r="F193" s="2" t="str">
        <f t="shared" si="5"/>
        <v/>
      </c>
    </row>
    <row r="194" spans="1:6" x14ac:dyDescent="0.3">
      <c r="A194" s="10" t="s">
        <v>164</v>
      </c>
      <c r="B194" s="5">
        <v>42920</v>
      </c>
      <c r="C194" s="6">
        <v>0.62381944444444448</v>
      </c>
      <c r="D194" s="6">
        <v>0.6322106481481482</v>
      </c>
      <c r="E194">
        <f t="shared" si="4"/>
        <v>0</v>
      </c>
      <c r="F194" s="2" t="str">
        <f t="shared" si="5"/>
        <v/>
      </c>
    </row>
    <row r="195" spans="1:6" x14ac:dyDescent="0.3">
      <c r="A195" s="11" t="s">
        <v>165</v>
      </c>
      <c r="B195" s="7">
        <v>42920</v>
      </c>
      <c r="C195" s="8">
        <v>0.6275694444444444</v>
      </c>
      <c r="D195" s="8">
        <v>0.63215277777777779</v>
      </c>
      <c r="E195">
        <f t="shared" ref="E195:E258" si="6">IF(AND(LEN(A195)=7,LEFT(A195,2)="12"),1,0)</f>
        <v>0</v>
      </c>
      <c r="F195" s="2" t="str">
        <f t="shared" ref="F195:F258" si="7">IF(E195=1,D195-C195,"")</f>
        <v/>
      </c>
    </row>
    <row r="196" spans="1:6" x14ac:dyDescent="0.3">
      <c r="A196" s="10" t="s">
        <v>154</v>
      </c>
      <c r="B196" s="5">
        <v>42921</v>
      </c>
      <c r="C196" s="6">
        <v>0.33545138888888887</v>
      </c>
      <c r="D196" s="6">
        <v>0.3435300925925926</v>
      </c>
      <c r="E196">
        <f t="shared" si="6"/>
        <v>0</v>
      </c>
      <c r="F196" s="2" t="str">
        <f t="shared" si="7"/>
        <v/>
      </c>
    </row>
    <row r="197" spans="1:6" x14ac:dyDescent="0.3">
      <c r="A197" s="11" t="s">
        <v>166</v>
      </c>
      <c r="B197" s="7">
        <v>42921</v>
      </c>
      <c r="C197" s="8">
        <v>0.34099537037037037</v>
      </c>
      <c r="D197" s="8">
        <v>0.34749999999999998</v>
      </c>
      <c r="E197">
        <f t="shared" si="6"/>
        <v>0</v>
      </c>
      <c r="F197" s="2" t="str">
        <f t="shared" si="7"/>
        <v/>
      </c>
    </row>
    <row r="198" spans="1:6" x14ac:dyDescent="0.3">
      <c r="A198" s="10" t="s">
        <v>167</v>
      </c>
      <c r="B198" s="5">
        <v>42921</v>
      </c>
      <c r="C198" s="6">
        <v>0.34662037037037036</v>
      </c>
      <c r="D198" s="6">
        <v>0.34908564814814813</v>
      </c>
      <c r="E198">
        <f t="shared" si="6"/>
        <v>0</v>
      </c>
      <c r="F198" s="2" t="str">
        <f t="shared" si="7"/>
        <v/>
      </c>
    </row>
    <row r="199" spans="1:6" x14ac:dyDescent="0.3">
      <c r="A199" s="11" t="s">
        <v>168</v>
      </c>
      <c r="B199" s="7">
        <v>42921</v>
      </c>
      <c r="C199" s="8">
        <v>0.34667824074074072</v>
      </c>
      <c r="D199" s="8">
        <v>0.3473148148148148</v>
      </c>
      <c r="E199">
        <f t="shared" si="6"/>
        <v>0</v>
      </c>
      <c r="F199" s="2" t="str">
        <f t="shared" si="7"/>
        <v/>
      </c>
    </row>
    <row r="200" spans="1:6" x14ac:dyDescent="0.3">
      <c r="A200" s="10" t="s">
        <v>18</v>
      </c>
      <c r="B200" s="5">
        <v>42921</v>
      </c>
      <c r="C200" s="6">
        <v>0.34903935185185186</v>
      </c>
      <c r="D200" s="6">
        <v>0.35381944444444446</v>
      </c>
      <c r="E200">
        <f t="shared" si="6"/>
        <v>0</v>
      </c>
      <c r="F200" s="2" t="str">
        <f t="shared" si="7"/>
        <v/>
      </c>
    </row>
    <row r="201" spans="1:6" x14ac:dyDescent="0.3">
      <c r="A201" s="11" t="s">
        <v>169</v>
      </c>
      <c r="B201" s="7">
        <v>42921</v>
      </c>
      <c r="C201" s="8">
        <v>0.34915509259259259</v>
      </c>
      <c r="D201" s="8">
        <v>0.3605902777777778</v>
      </c>
      <c r="E201">
        <f t="shared" si="6"/>
        <v>0</v>
      </c>
      <c r="F201" s="2" t="str">
        <f t="shared" si="7"/>
        <v/>
      </c>
    </row>
    <row r="202" spans="1:6" x14ac:dyDescent="0.3">
      <c r="A202" s="10" t="s">
        <v>170</v>
      </c>
      <c r="B202" s="5">
        <v>42921</v>
      </c>
      <c r="C202" s="6">
        <v>0.35150462962962964</v>
      </c>
      <c r="D202" s="6">
        <v>0.35672453703703705</v>
      </c>
      <c r="E202">
        <f t="shared" si="6"/>
        <v>0</v>
      </c>
      <c r="F202" s="2" t="str">
        <f t="shared" si="7"/>
        <v/>
      </c>
    </row>
    <row r="203" spans="1:6" x14ac:dyDescent="0.3">
      <c r="A203" s="11" t="s">
        <v>171</v>
      </c>
      <c r="B203" s="7">
        <v>42921</v>
      </c>
      <c r="C203" s="8">
        <v>0.35574074074074075</v>
      </c>
      <c r="D203" s="8">
        <v>0.36162037037037037</v>
      </c>
      <c r="E203">
        <f t="shared" si="6"/>
        <v>0</v>
      </c>
      <c r="F203" s="2" t="str">
        <f t="shared" si="7"/>
        <v/>
      </c>
    </row>
    <row r="204" spans="1:6" x14ac:dyDescent="0.3">
      <c r="A204" s="10" t="s">
        <v>39</v>
      </c>
      <c r="B204" s="5">
        <v>42921</v>
      </c>
      <c r="C204" s="6">
        <v>0.35829861111111111</v>
      </c>
      <c r="D204" s="6">
        <v>0.36826388888888889</v>
      </c>
      <c r="E204">
        <f t="shared" si="6"/>
        <v>0</v>
      </c>
      <c r="F204" s="2" t="str">
        <f t="shared" si="7"/>
        <v/>
      </c>
    </row>
    <row r="205" spans="1:6" x14ac:dyDescent="0.3">
      <c r="A205" s="11" t="s">
        <v>172</v>
      </c>
      <c r="B205" s="7">
        <v>42921</v>
      </c>
      <c r="C205" s="8">
        <v>0.36261574074074077</v>
      </c>
      <c r="D205" s="8">
        <v>0.36730324074074072</v>
      </c>
      <c r="E205">
        <f t="shared" si="6"/>
        <v>0</v>
      </c>
      <c r="F205" s="2" t="str">
        <f t="shared" si="7"/>
        <v/>
      </c>
    </row>
    <row r="206" spans="1:6" x14ac:dyDescent="0.3">
      <c r="A206" s="10" t="s">
        <v>173</v>
      </c>
      <c r="B206" s="5">
        <v>42921</v>
      </c>
      <c r="C206" s="6">
        <v>0.36760416666666668</v>
      </c>
      <c r="D206" s="6">
        <v>0.37854166666666667</v>
      </c>
      <c r="E206">
        <f t="shared" si="6"/>
        <v>0</v>
      </c>
      <c r="F206" s="2" t="str">
        <f t="shared" si="7"/>
        <v/>
      </c>
    </row>
    <row r="207" spans="1:6" x14ac:dyDescent="0.3">
      <c r="A207" s="11" t="s">
        <v>174</v>
      </c>
      <c r="B207" s="7">
        <v>42921</v>
      </c>
      <c r="C207" s="8">
        <v>0.37008101851851855</v>
      </c>
      <c r="D207" s="8">
        <v>0.37175925925925923</v>
      </c>
      <c r="E207">
        <f t="shared" si="6"/>
        <v>0</v>
      </c>
      <c r="F207" s="2" t="str">
        <f t="shared" si="7"/>
        <v/>
      </c>
    </row>
    <row r="208" spans="1:6" x14ac:dyDescent="0.3">
      <c r="A208" s="10" t="s">
        <v>175</v>
      </c>
      <c r="B208" s="5">
        <v>42921</v>
      </c>
      <c r="C208" s="6">
        <v>0.37361111111111112</v>
      </c>
      <c r="D208" s="6">
        <v>0.3772800925925926</v>
      </c>
      <c r="E208">
        <f t="shared" si="6"/>
        <v>0</v>
      </c>
      <c r="F208" s="2" t="str">
        <f t="shared" si="7"/>
        <v/>
      </c>
    </row>
    <row r="209" spans="1:6" x14ac:dyDescent="0.3">
      <c r="A209" s="11" t="s">
        <v>176</v>
      </c>
      <c r="B209" s="7">
        <v>42921</v>
      </c>
      <c r="C209" s="8">
        <v>0.37711805555555555</v>
      </c>
      <c r="D209" s="8">
        <v>0.37886574074074075</v>
      </c>
      <c r="E209">
        <f t="shared" si="6"/>
        <v>0</v>
      </c>
      <c r="F209" s="2" t="str">
        <f t="shared" si="7"/>
        <v/>
      </c>
    </row>
    <row r="210" spans="1:6" x14ac:dyDescent="0.3">
      <c r="A210" s="10" t="s">
        <v>177</v>
      </c>
      <c r="B210" s="5">
        <v>42921</v>
      </c>
      <c r="C210" s="6">
        <v>0.38180555555555556</v>
      </c>
      <c r="D210" s="6">
        <v>0.39295138888888886</v>
      </c>
      <c r="E210">
        <f t="shared" si="6"/>
        <v>0</v>
      </c>
      <c r="F210" s="2" t="str">
        <f t="shared" si="7"/>
        <v/>
      </c>
    </row>
    <row r="211" spans="1:6" x14ac:dyDescent="0.3">
      <c r="A211" s="11" t="s">
        <v>178</v>
      </c>
      <c r="B211" s="7">
        <v>42921</v>
      </c>
      <c r="C211" s="8">
        <v>0.38335648148148149</v>
      </c>
      <c r="D211" s="8">
        <v>0.38451388888888888</v>
      </c>
      <c r="E211">
        <f t="shared" si="6"/>
        <v>0</v>
      </c>
      <c r="F211" s="2" t="str">
        <f t="shared" si="7"/>
        <v/>
      </c>
    </row>
    <row r="212" spans="1:6" x14ac:dyDescent="0.3">
      <c r="A212" s="10" t="s">
        <v>179</v>
      </c>
      <c r="B212" s="5">
        <v>42921</v>
      </c>
      <c r="C212" s="6">
        <v>0.38633101851851853</v>
      </c>
      <c r="D212" s="6">
        <v>0.39391203703703703</v>
      </c>
      <c r="E212">
        <f t="shared" si="6"/>
        <v>0</v>
      </c>
      <c r="F212" s="2" t="str">
        <f t="shared" si="7"/>
        <v/>
      </c>
    </row>
    <row r="213" spans="1:6" x14ac:dyDescent="0.3">
      <c r="A213" s="11" t="s">
        <v>180</v>
      </c>
      <c r="B213" s="7">
        <v>42921</v>
      </c>
      <c r="C213" s="8">
        <v>0.38976851851851851</v>
      </c>
      <c r="D213" s="8">
        <v>0.40090277777777777</v>
      </c>
      <c r="E213">
        <f t="shared" si="6"/>
        <v>0</v>
      </c>
      <c r="F213" s="2" t="str">
        <f t="shared" si="7"/>
        <v/>
      </c>
    </row>
    <row r="214" spans="1:6" x14ac:dyDescent="0.3">
      <c r="A214" s="10" t="s">
        <v>181</v>
      </c>
      <c r="B214" s="5">
        <v>42921</v>
      </c>
      <c r="C214" s="6">
        <v>0.39114583333333336</v>
      </c>
      <c r="D214" s="6">
        <v>0.39870370370370373</v>
      </c>
      <c r="E214">
        <f t="shared" si="6"/>
        <v>0</v>
      </c>
      <c r="F214" s="2" t="str">
        <f t="shared" si="7"/>
        <v/>
      </c>
    </row>
    <row r="215" spans="1:6" x14ac:dyDescent="0.3">
      <c r="A215" s="11" t="s">
        <v>44</v>
      </c>
      <c r="B215" s="7">
        <v>42921</v>
      </c>
      <c r="C215" s="8">
        <v>0.3959375</v>
      </c>
      <c r="D215" s="8">
        <v>0.3982060185185185</v>
      </c>
      <c r="E215">
        <f t="shared" si="6"/>
        <v>0</v>
      </c>
      <c r="F215" s="2" t="str">
        <f t="shared" si="7"/>
        <v/>
      </c>
    </row>
    <row r="216" spans="1:6" x14ac:dyDescent="0.3">
      <c r="A216" s="10" t="s">
        <v>182</v>
      </c>
      <c r="B216" s="5">
        <v>42921</v>
      </c>
      <c r="C216" s="6">
        <v>0.40074074074074073</v>
      </c>
      <c r="D216" s="6">
        <v>0.40766203703703702</v>
      </c>
      <c r="E216">
        <f t="shared" si="6"/>
        <v>0</v>
      </c>
      <c r="F216" s="2" t="str">
        <f t="shared" si="7"/>
        <v/>
      </c>
    </row>
    <row r="217" spans="1:6" x14ac:dyDescent="0.3">
      <c r="A217" s="11" t="s">
        <v>183</v>
      </c>
      <c r="B217" s="7">
        <v>42921</v>
      </c>
      <c r="C217" s="8">
        <v>0.40517361111111111</v>
      </c>
      <c r="D217" s="8">
        <v>0.41189814814814812</v>
      </c>
      <c r="E217">
        <f t="shared" si="6"/>
        <v>0</v>
      </c>
      <c r="F217" s="2" t="str">
        <f t="shared" si="7"/>
        <v/>
      </c>
    </row>
    <row r="218" spans="1:6" x14ac:dyDescent="0.3">
      <c r="A218" s="10" t="s">
        <v>183</v>
      </c>
      <c r="B218" s="5">
        <v>42921</v>
      </c>
      <c r="C218" s="6">
        <v>0.4089814814814815</v>
      </c>
      <c r="D218" s="6">
        <v>0.41927083333333331</v>
      </c>
      <c r="E218">
        <f t="shared" si="6"/>
        <v>0</v>
      </c>
      <c r="F218" s="2" t="str">
        <f t="shared" si="7"/>
        <v/>
      </c>
    </row>
    <row r="219" spans="1:6" x14ac:dyDescent="0.3">
      <c r="A219" s="11" t="s">
        <v>184</v>
      </c>
      <c r="B219" s="7">
        <v>42921</v>
      </c>
      <c r="C219" s="8">
        <v>0.41393518518518518</v>
      </c>
      <c r="D219" s="8">
        <v>0.42075231481481479</v>
      </c>
      <c r="E219">
        <f t="shared" si="6"/>
        <v>0</v>
      </c>
      <c r="F219" s="2" t="str">
        <f t="shared" si="7"/>
        <v/>
      </c>
    </row>
    <row r="220" spans="1:6" x14ac:dyDescent="0.3">
      <c r="A220" s="10" t="s">
        <v>185</v>
      </c>
      <c r="B220" s="5">
        <v>42921</v>
      </c>
      <c r="C220" s="6">
        <v>0.41749999999999998</v>
      </c>
      <c r="D220" s="6">
        <v>0.42891203703703706</v>
      </c>
      <c r="E220">
        <f t="shared" si="6"/>
        <v>0</v>
      </c>
      <c r="F220" s="2" t="str">
        <f t="shared" si="7"/>
        <v/>
      </c>
    </row>
    <row r="221" spans="1:6" x14ac:dyDescent="0.3">
      <c r="A221" s="11" t="s">
        <v>186</v>
      </c>
      <c r="B221" s="7">
        <v>42921</v>
      </c>
      <c r="C221" s="8">
        <v>0.41847222222222225</v>
      </c>
      <c r="D221" s="8">
        <v>0.42833333333333334</v>
      </c>
      <c r="E221">
        <f t="shared" si="6"/>
        <v>0</v>
      </c>
      <c r="F221" s="2" t="str">
        <f t="shared" si="7"/>
        <v/>
      </c>
    </row>
    <row r="222" spans="1:6" x14ac:dyDescent="0.3">
      <c r="A222" s="10" t="s">
        <v>187</v>
      </c>
      <c r="B222" s="5">
        <v>42921</v>
      </c>
      <c r="C222" s="6">
        <v>0.42149305555555555</v>
      </c>
      <c r="D222" s="6">
        <v>0.42678240740740742</v>
      </c>
      <c r="E222">
        <f t="shared" si="6"/>
        <v>0</v>
      </c>
      <c r="F222" s="2" t="str">
        <f t="shared" si="7"/>
        <v/>
      </c>
    </row>
    <row r="223" spans="1:6" x14ac:dyDescent="0.3">
      <c r="A223" s="11" t="s">
        <v>188</v>
      </c>
      <c r="B223" s="7">
        <v>42921</v>
      </c>
      <c r="C223" s="8">
        <v>0.42168981481481482</v>
      </c>
      <c r="D223" s="8">
        <v>0.42326388888888888</v>
      </c>
      <c r="E223">
        <f t="shared" si="6"/>
        <v>0</v>
      </c>
      <c r="F223" s="2" t="str">
        <f t="shared" si="7"/>
        <v/>
      </c>
    </row>
    <row r="224" spans="1:6" x14ac:dyDescent="0.3">
      <c r="A224" s="10" t="s">
        <v>189</v>
      </c>
      <c r="B224" s="5">
        <v>42921</v>
      </c>
      <c r="C224" s="6">
        <v>0.42202546296296295</v>
      </c>
      <c r="D224" s="6">
        <v>0.42905092592592592</v>
      </c>
      <c r="E224">
        <f t="shared" si="6"/>
        <v>0</v>
      </c>
      <c r="F224" s="2" t="str">
        <f t="shared" si="7"/>
        <v/>
      </c>
    </row>
    <row r="225" spans="1:6" x14ac:dyDescent="0.3">
      <c r="A225" s="11" t="s">
        <v>190</v>
      </c>
      <c r="B225" s="7">
        <v>42921</v>
      </c>
      <c r="C225" s="8">
        <v>0.42313657407407407</v>
      </c>
      <c r="D225" s="8">
        <v>0.42508101851851854</v>
      </c>
      <c r="E225">
        <f t="shared" si="6"/>
        <v>0</v>
      </c>
      <c r="F225" s="2" t="str">
        <f t="shared" si="7"/>
        <v/>
      </c>
    </row>
    <row r="226" spans="1:6" x14ac:dyDescent="0.3">
      <c r="A226" s="10" t="s">
        <v>191</v>
      </c>
      <c r="B226" s="5">
        <v>42921</v>
      </c>
      <c r="C226" s="6">
        <v>0.42357638888888888</v>
      </c>
      <c r="D226" s="6">
        <v>0.4253587962962963</v>
      </c>
      <c r="E226">
        <f t="shared" si="6"/>
        <v>0</v>
      </c>
      <c r="F226" s="2" t="str">
        <f t="shared" si="7"/>
        <v/>
      </c>
    </row>
    <row r="227" spans="1:6" x14ac:dyDescent="0.3">
      <c r="A227" s="11" t="s">
        <v>192</v>
      </c>
      <c r="B227" s="7">
        <v>42921</v>
      </c>
      <c r="C227" s="8">
        <v>0.4274074074074074</v>
      </c>
      <c r="D227" s="8">
        <v>0.43408564814814815</v>
      </c>
      <c r="E227">
        <f t="shared" si="6"/>
        <v>0</v>
      </c>
      <c r="F227" s="2" t="str">
        <f t="shared" si="7"/>
        <v/>
      </c>
    </row>
    <row r="228" spans="1:6" x14ac:dyDescent="0.3">
      <c r="A228" s="10" t="s">
        <v>193</v>
      </c>
      <c r="B228" s="5">
        <v>42921</v>
      </c>
      <c r="C228" s="6">
        <v>0.43084490740740738</v>
      </c>
      <c r="D228" s="6">
        <v>0.43738425925925928</v>
      </c>
      <c r="E228">
        <f t="shared" si="6"/>
        <v>0</v>
      </c>
      <c r="F228" s="2" t="str">
        <f t="shared" si="7"/>
        <v/>
      </c>
    </row>
    <row r="229" spans="1:6" x14ac:dyDescent="0.3">
      <c r="A229" s="11" t="s">
        <v>30</v>
      </c>
      <c r="B229" s="7">
        <v>42921</v>
      </c>
      <c r="C229" s="8">
        <v>0.43234953703703705</v>
      </c>
      <c r="D229" s="8">
        <v>0.44233796296296296</v>
      </c>
      <c r="E229">
        <f t="shared" si="6"/>
        <v>0</v>
      </c>
      <c r="F229" s="2" t="str">
        <f t="shared" si="7"/>
        <v/>
      </c>
    </row>
    <row r="230" spans="1:6" x14ac:dyDescent="0.3">
      <c r="A230" s="10" t="s">
        <v>194</v>
      </c>
      <c r="B230" s="5">
        <v>42921</v>
      </c>
      <c r="C230" s="6">
        <v>0.4362847222222222</v>
      </c>
      <c r="D230" s="6">
        <v>0.44714120370370369</v>
      </c>
      <c r="E230">
        <f t="shared" si="6"/>
        <v>0</v>
      </c>
      <c r="F230" s="2" t="str">
        <f t="shared" si="7"/>
        <v/>
      </c>
    </row>
    <row r="231" spans="1:6" x14ac:dyDescent="0.3">
      <c r="A231" s="11" t="s">
        <v>195</v>
      </c>
      <c r="B231" s="7">
        <v>42921</v>
      </c>
      <c r="C231" s="8">
        <v>0.43898148148148147</v>
      </c>
      <c r="D231" s="8">
        <v>0.44800925925925927</v>
      </c>
      <c r="E231">
        <f t="shared" si="6"/>
        <v>0</v>
      </c>
      <c r="F231" s="2" t="str">
        <f t="shared" si="7"/>
        <v/>
      </c>
    </row>
    <row r="232" spans="1:6" x14ac:dyDescent="0.3">
      <c r="A232" s="10" t="s">
        <v>196</v>
      </c>
      <c r="B232" s="5">
        <v>42921</v>
      </c>
      <c r="C232" s="6">
        <v>0.44148148148148147</v>
      </c>
      <c r="D232" s="6">
        <v>0.45222222222222225</v>
      </c>
      <c r="E232">
        <f t="shared" si="6"/>
        <v>0</v>
      </c>
      <c r="F232" s="2" t="str">
        <f t="shared" si="7"/>
        <v/>
      </c>
    </row>
    <row r="233" spans="1:6" x14ac:dyDescent="0.3">
      <c r="A233" s="11" t="s">
        <v>197</v>
      </c>
      <c r="B233" s="7">
        <v>42921</v>
      </c>
      <c r="C233" s="8">
        <v>0.44383101851851853</v>
      </c>
      <c r="D233" s="8">
        <v>0.44697916666666665</v>
      </c>
      <c r="E233">
        <f t="shared" si="6"/>
        <v>0</v>
      </c>
      <c r="F233" s="2" t="str">
        <f t="shared" si="7"/>
        <v/>
      </c>
    </row>
    <row r="234" spans="1:6" x14ac:dyDescent="0.3">
      <c r="A234" s="10" t="s">
        <v>198</v>
      </c>
      <c r="B234" s="5">
        <v>42921</v>
      </c>
      <c r="C234" s="6">
        <v>0.44436342592592593</v>
      </c>
      <c r="D234" s="6">
        <v>0.45106481481481481</v>
      </c>
      <c r="E234">
        <f t="shared" si="6"/>
        <v>0</v>
      </c>
      <c r="F234" s="2" t="str">
        <f t="shared" si="7"/>
        <v/>
      </c>
    </row>
    <row r="235" spans="1:6" x14ac:dyDescent="0.3">
      <c r="A235" s="11" t="s">
        <v>199</v>
      </c>
      <c r="B235" s="7">
        <v>42921</v>
      </c>
      <c r="C235" s="8">
        <v>0.44962962962962966</v>
      </c>
      <c r="D235" s="8">
        <v>0.45341435185185186</v>
      </c>
      <c r="E235">
        <f t="shared" si="6"/>
        <v>0</v>
      </c>
      <c r="F235" s="2" t="str">
        <f t="shared" si="7"/>
        <v/>
      </c>
    </row>
    <row r="236" spans="1:6" x14ac:dyDescent="0.3">
      <c r="A236" s="10" t="s">
        <v>200</v>
      </c>
      <c r="B236" s="5">
        <v>42921</v>
      </c>
      <c r="C236" s="6">
        <v>0.45445601851851852</v>
      </c>
      <c r="D236" s="6">
        <v>0.455625</v>
      </c>
      <c r="E236">
        <f t="shared" si="6"/>
        <v>0</v>
      </c>
      <c r="F236" s="2" t="str">
        <f t="shared" si="7"/>
        <v/>
      </c>
    </row>
    <row r="237" spans="1:6" x14ac:dyDescent="0.3">
      <c r="A237" s="11" t="s">
        <v>201</v>
      </c>
      <c r="B237" s="7">
        <v>42921</v>
      </c>
      <c r="C237" s="8">
        <v>0.45565972222222223</v>
      </c>
      <c r="D237" s="8">
        <v>0.46090277777777777</v>
      </c>
      <c r="E237">
        <f t="shared" si="6"/>
        <v>0</v>
      </c>
      <c r="F237" s="2" t="str">
        <f t="shared" si="7"/>
        <v/>
      </c>
    </row>
    <row r="238" spans="1:6" x14ac:dyDescent="0.3">
      <c r="A238" s="10" t="s">
        <v>202</v>
      </c>
      <c r="B238" s="5">
        <v>42921</v>
      </c>
      <c r="C238" s="6">
        <v>0.45825231481481482</v>
      </c>
      <c r="D238" s="6">
        <v>0.46818287037037037</v>
      </c>
      <c r="E238">
        <f t="shared" si="6"/>
        <v>0</v>
      </c>
      <c r="F238" s="2" t="str">
        <f t="shared" si="7"/>
        <v/>
      </c>
    </row>
    <row r="239" spans="1:6" x14ac:dyDescent="0.3">
      <c r="A239" s="11" t="s">
        <v>203</v>
      </c>
      <c r="B239" s="7">
        <v>42921</v>
      </c>
      <c r="C239" s="8">
        <v>0.46032407407407405</v>
      </c>
      <c r="D239" s="8">
        <v>0.46797453703703706</v>
      </c>
      <c r="E239">
        <f t="shared" si="6"/>
        <v>0</v>
      </c>
      <c r="F239" s="2" t="str">
        <f t="shared" si="7"/>
        <v/>
      </c>
    </row>
    <row r="240" spans="1:6" x14ac:dyDescent="0.3">
      <c r="A240" s="10" t="s">
        <v>204</v>
      </c>
      <c r="B240" s="5">
        <v>42921</v>
      </c>
      <c r="C240" s="6">
        <v>0.46460648148148148</v>
      </c>
      <c r="D240" s="6">
        <v>0.47087962962962965</v>
      </c>
      <c r="E240">
        <f t="shared" si="6"/>
        <v>1</v>
      </c>
      <c r="F240" s="2">
        <f t="shared" si="7"/>
        <v>6.2731481481481666E-3</v>
      </c>
    </row>
    <row r="241" spans="1:6" x14ac:dyDescent="0.3">
      <c r="A241" s="11" t="s">
        <v>37</v>
      </c>
      <c r="B241" s="7">
        <v>42921</v>
      </c>
      <c r="C241" s="8">
        <v>0.46751157407407407</v>
      </c>
      <c r="D241" s="8">
        <v>0.46879629629629632</v>
      </c>
      <c r="E241">
        <f t="shared" si="6"/>
        <v>0</v>
      </c>
      <c r="F241" s="2" t="str">
        <f t="shared" si="7"/>
        <v/>
      </c>
    </row>
    <row r="242" spans="1:6" x14ac:dyDescent="0.3">
      <c r="A242" s="10" t="s">
        <v>205</v>
      </c>
      <c r="B242" s="5">
        <v>42921</v>
      </c>
      <c r="C242" s="6">
        <v>0.47060185185185183</v>
      </c>
      <c r="D242" s="6">
        <v>0.47584490740740742</v>
      </c>
      <c r="E242">
        <f t="shared" si="6"/>
        <v>0</v>
      </c>
      <c r="F242" s="2" t="str">
        <f t="shared" si="7"/>
        <v/>
      </c>
    </row>
    <row r="243" spans="1:6" x14ac:dyDescent="0.3">
      <c r="A243" s="11" t="s">
        <v>206</v>
      </c>
      <c r="B243" s="7">
        <v>42921</v>
      </c>
      <c r="C243" s="8">
        <v>0.47296296296296297</v>
      </c>
      <c r="D243" s="8">
        <v>0.47506944444444443</v>
      </c>
      <c r="E243">
        <f t="shared" si="6"/>
        <v>0</v>
      </c>
      <c r="F243" s="2" t="str">
        <f t="shared" si="7"/>
        <v/>
      </c>
    </row>
    <row r="244" spans="1:6" x14ac:dyDescent="0.3">
      <c r="A244" s="10" t="s">
        <v>207</v>
      </c>
      <c r="B244" s="5">
        <v>42921</v>
      </c>
      <c r="C244" s="6">
        <v>0.47431712962962963</v>
      </c>
      <c r="D244" s="6">
        <v>0.47746527777777775</v>
      </c>
      <c r="E244">
        <f t="shared" si="6"/>
        <v>0</v>
      </c>
      <c r="F244" s="2" t="str">
        <f t="shared" si="7"/>
        <v/>
      </c>
    </row>
    <row r="245" spans="1:6" x14ac:dyDescent="0.3">
      <c r="A245" s="11" t="s">
        <v>208</v>
      </c>
      <c r="B245" s="7">
        <v>42921</v>
      </c>
      <c r="C245" s="8">
        <v>0.47684027777777777</v>
      </c>
      <c r="D245" s="8">
        <v>0.4824074074074074</v>
      </c>
      <c r="E245">
        <f t="shared" si="6"/>
        <v>0</v>
      </c>
      <c r="F245" s="2" t="str">
        <f t="shared" si="7"/>
        <v/>
      </c>
    </row>
    <row r="246" spans="1:6" x14ac:dyDescent="0.3">
      <c r="A246" s="10" t="s">
        <v>209</v>
      </c>
      <c r="B246" s="5">
        <v>42921</v>
      </c>
      <c r="C246" s="6">
        <v>0.47972222222222222</v>
      </c>
      <c r="D246" s="6">
        <v>0.48660879629629628</v>
      </c>
      <c r="E246">
        <f t="shared" si="6"/>
        <v>0</v>
      </c>
      <c r="F246" s="2" t="str">
        <f t="shared" si="7"/>
        <v/>
      </c>
    </row>
    <row r="247" spans="1:6" x14ac:dyDescent="0.3">
      <c r="A247" s="11" t="s">
        <v>183</v>
      </c>
      <c r="B247" s="7">
        <v>42921</v>
      </c>
      <c r="C247" s="8">
        <v>0.48149305555555555</v>
      </c>
      <c r="D247" s="8">
        <v>0.48582175925925924</v>
      </c>
      <c r="E247">
        <f t="shared" si="6"/>
        <v>0</v>
      </c>
      <c r="F247" s="2" t="str">
        <f t="shared" si="7"/>
        <v/>
      </c>
    </row>
    <row r="248" spans="1:6" x14ac:dyDescent="0.3">
      <c r="A248" s="10" t="s">
        <v>210</v>
      </c>
      <c r="B248" s="5">
        <v>42921</v>
      </c>
      <c r="C248" s="6">
        <v>0.48554398148148148</v>
      </c>
      <c r="D248" s="6">
        <v>0.49553240740740739</v>
      </c>
      <c r="E248">
        <f t="shared" si="6"/>
        <v>0</v>
      </c>
      <c r="F248" s="2" t="str">
        <f t="shared" si="7"/>
        <v/>
      </c>
    </row>
    <row r="249" spans="1:6" x14ac:dyDescent="0.3">
      <c r="A249" s="11" t="s">
        <v>211</v>
      </c>
      <c r="B249" s="7">
        <v>42921</v>
      </c>
      <c r="C249" s="8">
        <v>0.4871875</v>
      </c>
      <c r="D249" s="8">
        <v>0.49509259259259258</v>
      </c>
      <c r="E249">
        <f t="shared" si="6"/>
        <v>0</v>
      </c>
      <c r="F249" s="2" t="str">
        <f t="shared" si="7"/>
        <v/>
      </c>
    </row>
    <row r="250" spans="1:6" x14ac:dyDescent="0.3">
      <c r="A250" s="10" t="s">
        <v>212</v>
      </c>
      <c r="B250" s="5">
        <v>42921</v>
      </c>
      <c r="C250" s="6">
        <v>0.48873842592592592</v>
      </c>
      <c r="D250" s="6">
        <v>0.49131944444444442</v>
      </c>
      <c r="E250">
        <f t="shared" si="6"/>
        <v>0</v>
      </c>
      <c r="F250" s="2" t="str">
        <f t="shared" si="7"/>
        <v/>
      </c>
    </row>
    <row r="251" spans="1:6" x14ac:dyDescent="0.3">
      <c r="A251" s="11" t="s">
        <v>213</v>
      </c>
      <c r="B251" s="7">
        <v>42921</v>
      </c>
      <c r="C251" s="8">
        <v>0.49149305555555556</v>
      </c>
      <c r="D251" s="8">
        <v>0.49283564814814818</v>
      </c>
      <c r="E251">
        <f t="shared" si="6"/>
        <v>0</v>
      </c>
      <c r="F251" s="2" t="str">
        <f t="shared" si="7"/>
        <v/>
      </c>
    </row>
    <row r="252" spans="1:6" x14ac:dyDescent="0.3">
      <c r="A252" s="10" t="s">
        <v>214</v>
      </c>
      <c r="B252" s="5">
        <v>42921</v>
      </c>
      <c r="C252" s="6">
        <v>0.49336805555555557</v>
      </c>
      <c r="D252" s="6">
        <v>0.49403935185185183</v>
      </c>
      <c r="E252">
        <f t="shared" si="6"/>
        <v>0</v>
      </c>
      <c r="F252" s="2" t="str">
        <f t="shared" si="7"/>
        <v/>
      </c>
    </row>
    <row r="253" spans="1:6" x14ac:dyDescent="0.3">
      <c r="A253" s="11" t="s">
        <v>215</v>
      </c>
      <c r="B253" s="7">
        <v>42921</v>
      </c>
      <c r="C253" s="8">
        <v>0.49571759259259257</v>
      </c>
      <c r="D253" s="8">
        <v>0.50516203703703699</v>
      </c>
      <c r="E253">
        <f t="shared" si="6"/>
        <v>0</v>
      </c>
      <c r="F253" s="2" t="str">
        <f t="shared" si="7"/>
        <v/>
      </c>
    </row>
    <row r="254" spans="1:6" x14ac:dyDescent="0.3">
      <c r="A254" s="10" t="s">
        <v>216</v>
      </c>
      <c r="B254" s="5">
        <v>42921</v>
      </c>
      <c r="C254" s="6">
        <v>0.49596064814814816</v>
      </c>
      <c r="D254" s="6">
        <v>0.49886574074074075</v>
      </c>
      <c r="E254">
        <f t="shared" si="6"/>
        <v>0</v>
      </c>
      <c r="F254" s="2" t="str">
        <f t="shared" si="7"/>
        <v/>
      </c>
    </row>
    <row r="255" spans="1:6" x14ac:dyDescent="0.3">
      <c r="A255" s="11" t="s">
        <v>217</v>
      </c>
      <c r="B255" s="7">
        <v>42921</v>
      </c>
      <c r="C255" s="8">
        <v>0.50134259259259262</v>
      </c>
      <c r="D255" s="8">
        <v>0.50873842592592589</v>
      </c>
      <c r="E255">
        <f t="shared" si="6"/>
        <v>0</v>
      </c>
      <c r="F255" s="2" t="str">
        <f t="shared" si="7"/>
        <v/>
      </c>
    </row>
    <row r="256" spans="1:6" x14ac:dyDescent="0.3">
      <c r="A256" s="10" t="s">
        <v>218</v>
      </c>
      <c r="B256" s="5">
        <v>42921</v>
      </c>
      <c r="C256" s="6">
        <v>0.50179398148148147</v>
      </c>
      <c r="D256" s="6">
        <v>0.50248842592592591</v>
      </c>
      <c r="E256">
        <f t="shared" si="6"/>
        <v>0</v>
      </c>
      <c r="F256" s="2" t="str">
        <f t="shared" si="7"/>
        <v/>
      </c>
    </row>
    <row r="257" spans="1:6" x14ac:dyDescent="0.3">
      <c r="A257" s="11" t="s">
        <v>219</v>
      </c>
      <c r="B257" s="7">
        <v>42921</v>
      </c>
      <c r="C257" s="8">
        <v>0.50288194444444445</v>
      </c>
      <c r="D257" s="8">
        <v>0.51248842592592592</v>
      </c>
      <c r="E257">
        <f t="shared" si="6"/>
        <v>0</v>
      </c>
      <c r="F257" s="2" t="str">
        <f t="shared" si="7"/>
        <v/>
      </c>
    </row>
    <row r="258" spans="1:6" x14ac:dyDescent="0.3">
      <c r="A258" s="10" t="s">
        <v>24</v>
      </c>
      <c r="B258" s="5">
        <v>42921</v>
      </c>
      <c r="C258" s="6">
        <v>0.50457175925925923</v>
      </c>
      <c r="D258" s="6">
        <v>0.51533564814814814</v>
      </c>
      <c r="E258">
        <f t="shared" si="6"/>
        <v>0</v>
      </c>
      <c r="F258" s="2" t="str">
        <f t="shared" si="7"/>
        <v/>
      </c>
    </row>
    <row r="259" spans="1:6" x14ac:dyDescent="0.3">
      <c r="A259" s="11" t="s">
        <v>220</v>
      </c>
      <c r="B259" s="7">
        <v>42921</v>
      </c>
      <c r="C259" s="8">
        <v>0.51026620370370368</v>
      </c>
      <c r="D259" s="8">
        <v>0.51557870370370373</v>
      </c>
      <c r="E259">
        <f t="shared" ref="E259:E322" si="8">IF(AND(LEN(A259)=7,LEFT(A259,2)="12"),1,0)</f>
        <v>0</v>
      </c>
      <c r="F259" s="2" t="str">
        <f t="shared" ref="F259:F322" si="9">IF(E259=1,D259-C259,"")</f>
        <v/>
      </c>
    </row>
    <row r="260" spans="1:6" x14ac:dyDescent="0.3">
      <c r="A260" s="10" t="s">
        <v>221</v>
      </c>
      <c r="B260" s="5">
        <v>42921</v>
      </c>
      <c r="C260" s="6">
        <v>0.51388888888888884</v>
      </c>
      <c r="D260" s="6">
        <v>0.51673611111111106</v>
      </c>
      <c r="E260">
        <f t="shared" si="8"/>
        <v>0</v>
      </c>
      <c r="F260" s="2" t="str">
        <f t="shared" si="9"/>
        <v/>
      </c>
    </row>
    <row r="261" spans="1:6" x14ac:dyDescent="0.3">
      <c r="A261" s="11" t="s">
        <v>222</v>
      </c>
      <c r="B261" s="7">
        <v>42921</v>
      </c>
      <c r="C261" s="8">
        <v>0.51827546296296301</v>
      </c>
      <c r="D261" s="8">
        <v>0.51986111111111111</v>
      </c>
      <c r="E261">
        <f t="shared" si="8"/>
        <v>0</v>
      </c>
      <c r="F261" s="2" t="str">
        <f t="shared" si="9"/>
        <v/>
      </c>
    </row>
    <row r="262" spans="1:6" x14ac:dyDescent="0.3">
      <c r="A262" s="10" t="s">
        <v>223</v>
      </c>
      <c r="B262" s="5">
        <v>42921</v>
      </c>
      <c r="C262" s="6">
        <v>0.51884259259259258</v>
      </c>
      <c r="D262" s="6">
        <v>0.52637731481481487</v>
      </c>
      <c r="E262">
        <f t="shared" si="8"/>
        <v>0</v>
      </c>
      <c r="F262" s="2" t="str">
        <f t="shared" si="9"/>
        <v/>
      </c>
    </row>
    <row r="263" spans="1:6" x14ac:dyDescent="0.3">
      <c r="A263" s="11" t="s">
        <v>224</v>
      </c>
      <c r="B263" s="7">
        <v>42921</v>
      </c>
      <c r="C263" s="8">
        <v>0.5242013888888889</v>
      </c>
      <c r="D263" s="8">
        <v>0.53452546296296299</v>
      </c>
      <c r="E263">
        <f t="shared" si="8"/>
        <v>0</v>
      </c>
      <c r="F263" s="2" t="str">
        <f t="shared" si="9"/>
        <v/>
      </c>
    </row>
    <row r="264" spans="1:6" x14ac:dyDescent="0.3">
      <c r="A264" s="10" t="s">
        <v>4</v>
      </c>
      <c r="B264" s="5">
        <v>42921</v>
      </c>
      <c r="C264" s="6">
        <v>0.5250231481481481</v>
      </c>
      <c r="D264" s="6">
        <v>0.5264699074074074</v>
      </c>
      <c r="E264">
        <f t="shared" si="8"/>
        <v>0</v>
      </c>
      <c r="F264" s="2" t="str">
        <f t="shared" si="9"/>
        <v/>
      </c>
    </row>
    <row r="265" spans="1:6" x14ac:dyDescent="0.3">
      <c r="A265" s="11" t="s">
        <v>225</v>
      </c>
      <c r="B265" s="7">
        <v>42921</v>
      </c>
      <c r="C265" s="8">
        <v>0.52607638888888886</v>
      </c>
      <c r="D265" s="8">
        <v>0.52662037037037035</v>
      </c>
      <c r="E265">
        <f t="shared" si="8"/>
        <v>0</v>
      </c>
      <c r="F265" s="2" t="str">
        <f t="shared" si="9"/>
        <v/>
      </c>
    </row>
    <row r="266" spans="1:6" x14ac:dyDescent="0.3">
      <c r="A266" s="10" t="s">
        <v>226</v>
      </c>
      <c r="B266" s="5">
        <v>42921</v>
      </c>
      <c r="C266" s="6">
        <v>0.52811342592592592</v>
      </c>
      <c r="D266" s="6">
        <v>0.53195601851851848</v>
      </c>
      <c r="E266">
        <f t="shared" si="8"/>
        <v>0</v>
      </c>
      <c r="F266" s="2" t="str">
        <f t="shared" si="9"/>
        <v/>
      </c>
    </row>
    <row r="267" spans="1:6" x14ac:dyDescent="0.3">
      <c r="A267" s="11" t="s">
        <v>227</v>
      </c>
      <c r="B267" s="7">
        <v>42921</v>
      </c>
      <c r="C267" s="8">
        <v>0.53233796296296299</v>
      </c>
      <c r="D267" s="8">
        <v>0.54116898148148151</v>
      </c>
      <c r="E267">
        <f t="shared" si="8"/>
        <v>0</v>
      </c>
      <c r="F267" s="2" t="str">
        <f t="shared" si="9"/>
        <v/>
      </c>
    </row>
    <row r="268" spans="1:6" x14ac:dyDescent="0.3">
      <c r="A268" s="10" t="s">
        <v>228</v>
      </c>
      <c r="B268" s="5">
        <v>42921</v>
      </c>
      <c r="C268" s="6">
        <v>0.53372685185185187</v>
      </c>
      <c r="D268" s="6">
        <v>0.53991898148148143</v>
      </c>
      <c r="E268">
        <f t="shared" si="8"/>
        <v>0</v>
      </c>
      <c r="F268" s="2" t="str">
        <f t="shared" si="9"/>
        <v/>
      </c>
    </row>
    <row r="269" spans="1:6" x14ac:dyDescent="0.3">
      <c r="A269" s="11" t="s">
        <v>229</v>
      </c>
      <c r="B269" s="7">
        <v>42921</v>
      </c>
      <c r="C269" s="8">
        <v>0.53607638888888887</v>
      </c>
      <c r="D269" s="8">
        <v>0.54104166666666664</v>
      </c>
      <c r="E269">
        <f t="shared" si="8"/>
        <v>0</v>
      </c>
      <c r="F269" s="2" t="str">
        <f t="shared" si="9"/>
        <v/>
      </c>
    </row>
    <row r="270" spans="1:6" x14ac:dyDescent="0.3">
      <c r="A270" s="10" t="s">
        <v>230</v>
      </c>
      <c r="B270" s="5">
        <v>42921</v>
      </c>
      <c r="C270" s="6">
        <v>0.53850694444444447</v>
      </c>
      <c r="D270" s="6">
        <v>0.53944444444444439</v>
      </c>
      <c r="E270">
        <f t="shared" si="8"/>
        <v>0</v>
      </c>
      <c r="F270" s="2" t="str">
        <f t="shared" si="9"/>
        <v/>
      </c>
    </row>
    <row r="271" spans="1:6" x14ac:dyDescent="0.3">
      <c r="A271" s="11" t="s">
        <v>231</v>
      </c>
      <c r="B271" s="7">
        <v>42921</v>
      </c>
      <c r="C271" s="8">
        <v>0.54194444444444445</v>
      </c>
      <c r="D271" s="8">
        <v>0.54666666666666663</v>
      </c>
      <c r="E271">
        <f t="shared" si="8"/>
        <v>0</v>
      </c>
      <c r="F271" s="2" t="str">
        <f t="shared" si="9"/>
        <v/>
      </c>
    </row>
    <row r="272" spans="1:6" x14ac:dyDescent="0.3">
      <c r="A272" s="10" t="s">
        <v>210</v>
      </c>
      <c r="B272" s="5">
        <v>42921</v>
      </c>
      <c r="C272" s="6">
        <v>0.54609953703703706</v>
      </c>
      <c r="D272" s="6">
        <v>0.55435185185185187</v>
      </c>
      <c r="E272">
        <f t="shared" si="8"/>
        <v>0</v>
      </c>
      <c r="F272" s="2" t="str">
        <f t="shared" si="9"/>
        <v/>
      </c>
    </row>
    <row r="273" spans="1:6" x14ac:dyDescent="0.3">
      <c r="A273" s="11" t="s">
        <v>232</v>
      </c>
      <c r="B273" s="7">
        <v>42921</v>
      </c>
      <c r="C273" s="8">
        <v>0.54809027777777775</v>
      </c>
      <c r="D273" s="8">
        <v>0.55568287037037034</v>
      </c>
      <c r="E273">
        <f t="shared" si="8"/>
        <v>0</v>
      </c>
      <c r="F273" s="2" t="str">
        <f t="shared" si="9"/>
        <v/>
      </c>
    </row>
    <row r="274" spans="1:6" x14ac:dyDescent="0.3">
      <c r="A274" s="10" t="s">
        <v>233</v>
      </c>
      <c r="B274" s="5">
        <v>42921</v>
      </c>
      <c r="C274" s="6">
        <v>0.54857638888888893</v>
      </c>
      <c r="D274" s="6">
        <v>0.55879629629629635</v>
      </c>
      <c r="E274">
        <f t="shared" si="8"/>
        <v>0</v>
      </c>
      <c r="F274" s="2" t="str">
        <f t="shared" si="9"/>
        <v/>
      </c>
    </row>
    <row r="275" spans="1:6" x14ac:dyDescent="0.3">
      <c r="A275" s="11" t="s">
        <v>234</v>
      </c>
      <c r="B275" s="7">
        <v>42921</v>
      </c>
      <c r="C275" s="8">
        <v>0.54859953703703701</v>
      </c>
      <c r="D275" s="8">
        <v>0.55990740740740741</v>
      </c>
      <c r="E275">
        <f t="shared" si="8"/>
        <v>0</v>
      </c>
      <c r="F275" s="2" t="str">
        <f t="shared" si="9"/>
        <v/>
      </c>
    </row>
    <row r="276" spans="1:6" x14ac:dyDescent="0.3">
      <c r="A276" s="10" t="s">
        <v>235</v>
      </c>
      <c r="B276" s="5">
        <v>42921</v>
      </c>
      <c r="C276" s="6">
        <v>0.55166666666666664</v>
      </c>
      <c r="D276" s="6">
        <v>0.55865740740740744</v>
      </c>
      <c r="E276">
        <f t="shared" si="8"/>
        <v>0</v>
      </c>
      <c r="F276" s="2" t="str">
        <f t="shared" si="9"/>
        <v/>
      </c>
    </row>
    <row r="277" spans="1:6" x14ac:dyDescent="0.3">
      <c r="A277" s="11" t="s">
        <v>217</v>
      </c>
      <c r="B277" s="7">
        <v>42921</v>
      </c>
      <c r="C277" s="8">
        <v>0.55266203703703709</v>
      </c>
      <c r="D277" s="8">
        <v>0.56405092592592587</v>
      </c>
      <c r="E277">
        <f t="shared" si="8"/>
        <v>0</v>
      </c>
      <c r="F277" s="2" t="str">
        <f t="shared" si="9"/>
        <v/>
      </c>
    </row>
    <row r="278" spans="1:6" x14ac:dyDescent="0.3">
      <c r="A278" s="10" t="s">
        <v>236</v>
      </c>
      <c r="B278" s="5">
        <v>42921</v>
      </c>
      <c r="C278" s="6">
        <v>0.55269675925925921</v>
      </c>
      <c r="D278" s="6">
        <v>0.56355324074074076</v>
      </c>
      <c r="E278">
        <f t="shared" si="8"/>
        <v>0</v>
      </c>
      <c r="F278" s="2" t="str">
        <f t="shared" si="9"/>
        <v/>
      </c>
    </row>
    <row r="279" spans="1:6" x14ac:dyDescent="0.3">
      <c r="A279" s="11" t="s">
        <v>137</v>
      </c>
      <c r="B279" s="7">
        <v>42921</v>
      </c>
      <c r="C279" s="8">
        <v>0.55847222222222226</v>
      </c>
      <c r="D279" s="8">
        <v>0.56166666666666665</v>
      </c>
      <c r="E279">
        <f t="shared" si="8"/>
        <v>0</v>
      </c>
      <c r="F279" s="2" t="str">
        <f t="shared" si="9"/>
        <v/>
      </c>
    </row>
    <row r="280" spans="1:6" x14ac:dyDescent="0.3">
      <c r="A280" s="10" t="s">
        <v>237</v>
      </c>
      <c r="B280" s="5">
        <v>42921</v>
      </c>
      <c r="C280" s="6">
        <v>0.56106481481481485</v>
      </c>
      <c r="D280" s="6">
        <v>0.56716435185185188</v>
      </c>
      <c r="E280">
        <f t="shared" si="8"/>
        <v>0</v>
      </c>
      <c r="F280" s="2" t="str">
        <f t="shared" si="9"/>
        <v/>
      </c>
    </row>
    <row r="281" spans="1:6" x14ac:dyDescent="0.3">
      <c r="A281" s="11" t="s">
        <v>238</v>
      </c>
      <c r="B281" s="7">
        <v>42921</v>
      </c>
      <c r="C281" s="8">
        <v>0.56361111111111106</v>
      </c>
      <c r="D281" s="8">
        <v>0.57469907407407406</v>
      </c>
      <c r="E281">
        <f t="shared" si="8"/>
        <v>0</v>
      </c>
      <c r="F281" s="2" t="str">
        <f t="shared" si="9"/>
        <v/>
      </c>
    </row>
    <row r="282" spans="1:6" x14ac:dyDescent="0.3">
      <c r="A282" s="10" t="s">
        <v>31</v>
      </c>
      <c r="B282" s="5">
        <v>42921</v>
      </c>
      <c r="C282" s="6">
        <v>0.56568287037037035</v>
      </c>
      <c r="D282" s="6">
        <v>0.56981481481481477</v>
      </c>
      <c r="E282">
        <f t="shared" si="8"/>
        <v>0</v>
      </c>
      <c r="F282" s="2" t="str">
        <f t="shared" si="9"/>
        <v/>
      </c>
    </row>
    <row r="283" spans="1:6" x14ac:dyDescent="0.3">
      <c r="A283" s="11" t="s">
        <v>239</v>
      </c>
      <c r="B283" s="7">
        <v>42921</v>
      </c>
      <c r="C283" s="8">
        <v>0.56703703703703701</v>
      </c>
      <c r="D283" s="8">
        <v>0.57664351851851847</v>
      </c>
      <c r="E283">
        <f t="shared" si="8"/>
        <v>0</v>
      </c>
      <c r="F283" s="2" t="str">
        <f t="shared" si="9"/>
        <v/>
      </c>
    </row>
    <row r="284" spans="1:6" x14ac:dyDescent="0.3">
      <c r="A284" s="10" t="s">
        <v>240</v>
      </c>
      <c r="B284" s="5">
        <v>42921</v>
      </c>
      <c r="C284" s="6">
        <v>0.57192129629629629</v>
      </c>
      <c r="D284" s="6">
        <v>0.57506944444444441</v>
      </c>
      <c r="E284">
        <f t="shared" si="8"/>
        <v>0</v>
      </c>
      <c r="F284" s="2" t="str">
        <f t="shared" si="9"/>
        <v/>
      </c>
    </row>
    <row r="285" spans="1:6" x14ac:dyDescent="0.3">
      <c r="A285" s="11" t="s">
        <v>241</v>
      </c>
      <c r="B285" s="7">
        <v>42921</v>
      </c>
      <c r="C285" s="8">
        <v>0.57589120370370372</v>
      </c>
      <c r="D285" s="8">
        <v>0.57648148148148148</v>
      </c>
      <c r="E285">
        <f t="shared" si="8"/>
        <v>0</v>
      </c>
      <c r="F285" s="2" t="str">
        <f t="shared" si="9"/>
        <v/>
      </c>
    </row>
    <row r="286" spans="1:6" x14ac:dyDescent="0.3">
      <c r="A286" s="10" t="s">
        <v>242</v>
      </c>
      <c r="B286" s="5">
        <v>42921</v>
      </c>
      <c r="C286" s="6">
        <v>0.5786458333333333</v>
      </c>
      <c r="D286" s="6">
        <v>0.57954861111111111</v>
      </c>
      <c r="E286">
        <f t="shared" si="8"/>
        <v>0</v>
      </c>
      <c r="F286" s="2" t="str">
        <f t="shared" si="9"/>
        <v/>
      </c>
    </row>
    <row r="287" spans="1:6" x14ac:dyDescent="0.3">
      <c r="A287" s="11" t="s">
        <v>243</v>
      </c>
      <c r="B287" s="7">
        <v>42921</v>
      </c>
      <c r="C287" s="8">
        <v>0.57876157407407403</v>
      </c>
      <c r="D287" s="8">
        <v>0.5811574074074074</v>
      </c>
      <c r="E287">
        <f t="shared" si="8"/>
        <v>0</v>
      </c>
      <c r="F287" s="2" t="str">
        <f t="shared" si="9"/>
        <v/>
      </c>
    </row>
    <row r="288" spans="1:6" x14ac:dyDescent="0.3">
      <c r="A288" s="10" t="s">
        <v>244</v>
      </c>
      <c r="B288" s="5">
        <v>42921</v>
      </c>
      <c r="C288" s="6">
        <v>0.57901620370370366</v>
      </c>
      <c r="D288" s="6">
        <v>0.58940972222222221</v>
      </c>
      <c r="E288">
        <f t="shared" si="8"/>
        <v>0</v>
      </c>
      <c r="F288" s="2" t="str">
        <f t="shared" si="9"/>
        <v/>
      </c>
    </row>
    <row r="289" spans="1:6" x14ac:dyDescent="0.3">
      <c r="A289" s="11" t="s">
        <v>245</v>
      </c>
      <c r="B289" s="7">
        <v>42921</v>
      </c>
      <c r="C289" s="8">
        <v>0.58275462962962965</v>
      </c>
      <c r="D289" s="8">
        <v>0.5852546296296296</v>
      </c>
      <c r="E289">
        <f t="shared" si="8"/>
        <v>0</v>
      </c>
      <c r="F289" s="2" t="str">
        <f t="shared" si="9"/>
        <v/>
      </c>
    </row>
    <row r="290" spans="1:6" x14ac:dyDescent="0.3">
      <c r="A290" s="10" t="s">
        <v>246</v>
      </c>
      <c r="B290" s="5">
        <v>42921</v>
      </c>
      <c r="C290" s="6">
        <v>0.58829861111111115</v>
      </c>
      <c r="D290" s="6">
        <v>0.59641203703703705</v>
      </c>
      <c r="E290">
        <f t="shared" si="8"/>
        <v>0</v>
      </c>
      <c r="F290" s="2" t="str">
        <f t="shared" si="9"/>
        <v/>
      </c>
    </row>
    <row r="291" spans="1:6" x14ac:dyDescent="0.3">
      <c r="A291" s="11" t="s">
        <v>247</v>
      </c>
      <c r="B291" s="7">
        <v>42921</v>
      </c>
      <c r="C291" s="8">
        <v>0.59281249999999996</v>
      </c>
      <c r="D291" s="8">
        <v>0.59871527777777778</v>
      </c>
      <c r="E291">
        <f t="shared" si="8"/>
        <v>0</v>
      </c>
      <c r="F291" s="2" t="str">
        <f t="shared" si="9"/>
        <v/>
      </c>
    </row>
    <row r="292" spans="1:6" x14ac:dyDescent="0.3">
      <c r="A292" s="10" t="s">
        <v>248</v>
      </c>
      <c r="B292" s="5">
        <v>42921</v>
      </c>
      <c r="C292" s="6">
        <v>0.59557870370370369</v>
      </c>
      <c r="D292" s="6">
        <v>0.59930555555555554</v>
      </c>
      <c r="E292">
        <f t="shared" si="8"/>
        <v>0</v>
      </c>
      <c r="F292" s="2" t="str">
        <f t="shared" si="9"/>
        <v/>
      </c>
    </row>
    <row r="293" spans="1:6" x14ac:dyDescent="0.3">
      <c r="A293" s="11" t="s">
        <v>249</v>
      </c>
      <c r="B293" s="7">
        <v>42921</v>
      </c>
      <c r="C293" s="8">
        <v>0.59718749999999998</v>
      </c>
      <c r="D293" s="8">
        <v>0.60711805555555554</v>
      </c>
      <c r="E293">
        <f t="shared" si="8"/>
        <v>0</v>
      </c>
      <c r="F293" s="2" t="str">
        <f t="shared" si="9"/>
        <v/>
      </c>
    </row>
    <row r="294" spans="1:6" x14ac:dyDescent="0.3">
      <c r="A294" s="10" t="s">
        <v>250</v>
      </c>
      <c r="B294" s="5">
        <v>42921</v>
      </c>
      <c r="C294" s="6">
        <v>0.59803240740740737</v>
      </c>
      <c r="D294" s="6">
        <v>0.60223379629629625</v>
      </c>
      <c r="E294">
        <f t="shared" si="8"/>
        <v>0</v>
      </c>
      <c r="F294" s="2" t="str">
        <f t="shared" si="9"/>
        <v/>
      </c>
    </row>
    <row r="295" spans="1:6" x14ac:dyDescent="0.3">
      <c r="A295" s="11" t="s">
        <v>251</v>
      </c>
      <c r="B295" s="7">
        <v>42921</v>
      </c>
      <c r="C295" s="8">
        <v>0.5982291666666667</v>
      </c>
      <c r="D295" s="8">
        <v>0.60077546296296291</v>
      </c>
      <c r="E295">
        <f t="shared" si="8"/>
        <v>0</v>
      </c>
      <c r="F295" s="2" t="str">
        <f t="shared" si="9"/>
        <v/>
      </c>
    </row>
    <row r="296" spans="1:6" x14ac:dyDescent="0.3">
      <c r="A296" s="10" t="s">
        <v>252</v>
      </c>
      <c r="B296" s="5">
        <v>42921</v>
      </c>
      <c r="C296" s="6">
        <v>0.60070601851851857</v>
      </c>
      <c r="D296" s="6">
        <v>0.6075694444444445</v>
      </c>
      <c r="E296">
        <f t="shared" si="8"/>
        <v>0</v>
      </c>
      <c r="F296" s="2" t="str">
        <f t="shared" si="9"/>
        <v/>
      </c>
    </row>
    <row r="297" spans="1:6" x14ac:dyDescent="0.3">
      <c r="A297" s="11" t="s">
        <v>253</v>
      </c>
      <c r="B297" s="7">
        <v>42921</v>
      </c>
      <c r="C297" s="8">
        <v>0.60379629629629628</v>
      </c>
      <c r="D297" s="8">
        <v>0.6139930555555555</v>
      </c>
      <c r="E297">
        <f t="shared" si="8"/>
        <v>0</v>
      </c>
      <c r="F297" s="2" t="str">
        <f t="shared" si="9"/>
        <v/>
      </c>
    </row>
    <row r="298" spans="1:6" x14ac:dyDescent="0.3">
      <c r="A298" s="10" t="s">
        <v>5</v>
      </c>
      <c r="B298" s="5">
        <v>42921</v>
      </c>
      <c r="C298" s="6">
        <v>0.6040740740740741</v>
      </c>
      <c r="D298" s="6">
        <v>0.61181712962962964</v>
      </c>
      <c r="E298">
        <f t="shared" si="8"/>
        <v>0</v>
      </c>
      <c r="F298" s="2" t="str">
        <f t="shared" si="9"/>
        <v/>
      </c>
    </row>
    <row r="299" spans="1:6" x14ac:dyDescent="0.3">
      <c r="A299" s="11" t="s">
        <v>254</v>
      </c>
      <c r="B299" s="7">
        <v>42921</v>
      </c>
      <c r="C299" s="8">
        <v>0.60660879629629627</v>
      </c>
      <c r="D299" s="8">
        <v>0.6086921296296296</v>
      </c>
      <c r="E299">
        <f t="shared" si="8"/>
        <v>0</v>
      </c>
      <c r="F299" s="2" t="str">
        <f t="shared" si="9"/>
        <v/>
      </c>
    </row>
    <row r="300" spans="1:6" x14ac:dyDescent="0.3">
      <c r="A300" s="10" t="s">
        <v>255</v>
      </c>
      <c r="B300" s="5">
        <v>42921</v>
      </c>
      <c r="C300" s="6">
        <v>0.60927083333333332</v>
      </c>
      <c r="D300" s="6">
        <v>0.61127314814814815</v>
      </c>
      <c r="E300">
        <f t="shared" si="8"/>
        <v>0</v>
      </c>
      <c r="F300" s="2" t="str">
        <f t="shared" si="9"/>
        <v/>
      </c>
    </row>
    <row r="301" spans="1:6" x14ac:dyDescent="0.3">
      <c r="A301" s="11" t="s">
        <v>256</v>
      </c>
      <c r="B301" s="7">
        <v>42921</v>
      </c>
      <c r="C301" s="8">
        <v>0.61251157407407408</v>
      </c>
      <c r="D301" s="8">
        <v>0.61998842592592596</v>
      </c>
      <c r="E301">
        <f t="shared" si="8"/>
        <v>0</v>
      </c>
      <c r="F301" s="2" t="str">
        <f t="shared" si="9"/>
        <v/>
      </c>
    </row>
    <row r="302" spans="1:6" x14ac:dyDescent="0.3">
      <c r="A302" s="10" t="s">
        <v>257</v>
      </c>
      <c r="B302" s="5">
        <v>42921</v>
      </c>
      <c r="C302" s="6">
        <v>0.61430555555555555</v>
      </c>
      <c r="D302" s="6">
        <v>0.61843749999999997</v>
      </c>
      <c r="E302">
        <f t="shared" si="8"/>
        <v>0</v>
      </c>
      <c r="F302" s="2" t="str">
        <f t="shared" si="9"/>
        <v/>
      </c>
    </row>
    <row r="303" spans="1:6" x14ac:dyDescent="0.3">
      <c r="A303" s="11" t="s">
        <v>258</v>
      </c>
      <c r="B303" s="7">
        <v>42921</v>
      </c>
      <c r="C303" s="8">
        <v>0.61957175925925922</v>
      </c>
      <c r="D303" s="8">
        <v>0.62241898148148145</v>
      </c>
      <c r="E303">
        <f t="shared" si="8"/>
        <v>0</v>
      </c>
      <c r="F303" s="2" t="str">
        <f t="shared" si="9"/>
        <v/>
      </c>
    </row>
    <row r="304" spans="1:6" x14ac:dyDescent="0.3">
      <c r="A304" s="10" t="s">
        <v>75</v>
      </c>
      <c r="B304" s="5">
        <v>42921</v>
      </c>
      <c r="C304" s="6">
        <v>0.62047453703703703</v>
      </c>
      <c r="D304" s="6">
        <v>0.62715277777777778</v>
      </c>
      <c r="E304">
        <f t="shared" si="8"/>
        <v>0</v>
      </c>
      <c r="F304" s="2" t="str">
        <f t="shared" si="9"/>
        <v/>
      </c>
    </row>
    <row r="305" spans="1:6" x14ac:dyDescent="0.3">
      <c r="A305" s="11" t="s">
        <v>259</v>
      </c>
      <c r="B305" s="7">
        <v>42921</v>
      </c>
      <c r="C305" s="8">
        <v>0.62094907407407407</v>
      </c>
      <c r="D305" s="8">
        <v>0.62687499999999996</v>
      </c>
      <c r="E305">
        <f t="shared" si="8"/>
        <v>0</v>
      </c>
      <c r="F305" s="2" t="str">
        <f t="shared" si="9"/>
        <v/>
      </c>
    </row>
    <row r="306" spans="1:6" x14ac:dyDescent="0.3">
      <c r="A306" s="10" t="s">
        <v>260</v>
      </c>
      <c r="B306" s="5">
        <v>42921</v>
      </c>
      <c r="C306" s="6">
        <v>0.62251157407407409</v>
      </c>
      <c r="D306" s="6">
        <v>0.6234143518518519</v>
      </c>
      <c r="E306">
        <f t="shared" si="8"/>
        <v>0</v>
      </c>
      <c r="F306" s="2" t="str">
        <f t="shared" si="9"/>
        <v/>
      </c>
    </row>
    <row r="307" spans="1:6" x14ac:dyDescent="0.3">
      <c r="A307" s="11" t="s">
        <v>261</v>
      </c>
      <c r="B307" s="7">
        <v>42921</v>
      </c>
      <c r="C307" s="8">
        <v>0.62403935185185189</v>
      </c>
      <c r="D307" s="8">
        <v>0.62936342592592598</v>
      </c>
      <c r="E307">
        <f t="shared" si="8"/>
        <v>0</v>
      </c>
      <c r="F307" s="2" t="str">
        <f t="shared" si="9"/>
        <v/>
      </c>
    </row>
    <row r="308" spans="1:6" x14ac:dyDescent="0.3">
      <c r="A308" s="10" t="s">
        <v>262</v>
      </c>
      <c r="B308" s="5">
        <v>42921</v>
      </c>
      <c r="C308" s="6">
        <v>0.62589120370370366</v>
      </c>
      <c r="D308" s="6">
        <v>0.62774305555555554</v>
      </c>
      <c r="E308">
        <f t="shared" si="8"/>
        <v>0</v>
      </c>
      <c r="F308" s="2" t="str">
        <f t="shared" si="9"/>
        <v/>
      </c>
    </row>
    <row r="309" spans="1:6" x14ac:dyDescent="0.3">
      <c r="A309" s="11" t="s">
        <v>263</v>
      </c>
      <c r="B309" s="7">
        <v>42922</v>
      </c>
      <c r="C309" s="8">
        <v>0.33555555555555555</v>
      </c>
      <c r="D309" s="8">
        <v>0.34137731481481481</v>
      </c>
      <c r="E309">
        <f t="shared" si="8"/>
        <v>0</v>
      </c>
      <c r="F309" s="2" t="str">
        <f t="shared" si="9"/>
        <v/>
      </c>
    </row>
    <row r="310" spans="1:6" x14ac:dyDescent="0.3">
      <c r="A310" s="10" t="s">
        <v>264</v>
      </c>
      <c r="B310" s="5">
        <v>42922</v>
      </c>
      <c r="C310" s="6">
        <v>0.33814814814814814</v>
      </c>
      <c r="D310" s="6">
        <v>0.34232638888888889</v>
      </c>
      <c r="E310">
        <f t="shared" si="8"/>
        <v>0</v>
      </c>
      <c r="F310" s="2" t="str">
        <f t="shared" si="9"/>
        <v/>
      </c>
    </row>
    <row r="311" spans="1:6" x14ac:dyDescent="0.3">
      <c r="A311" s="11" t="s">
        <v>265</v>
      </c>
      <c r="B311" s="7">
        <v>42922</v>
      </c>
      <c r="C311" s="8">
        <v>0.34349537037037037</v>
      </c>
      <c r="D311" s="8">
        <v>0.34965277777777776</v>
      </c>
      <c r="E311">
        <f t="shared" si="8"/>
        <v>0</v>
      </c>
      <c r="F311" s="2" t="str">
        <f t="shared" si="9"/>
        <v/>
      </c>
    </row>
    <row r="312" spans="1:6" x14ac:dyDescent="0.3">
      <c r="A312" s="10" t="s">
        <v>266</v>
      </c>
      <c r="B312" s="5">
        <v>42922</v>
      </c>
      <c r="C312" s="6">
        <v>0.34708333333333335</v>
      </c>
      <c r="D312" s="6">
        <v>0.34912037037037036</v>
      </c>
      <c r="E312">
        <f t="shared" si="8"/>
        <v>0</v>
      </c>
      <c r="F312" s="2" t="str">
        <f t="shared" si="9"/>
        <v/>
      </c>
    </row>
    <row r="313" spans="1:6" x14ac:dyDescent="0.3">
      <c r="A313" s="11" t="s">
        <v>250</v>
      </c>
      <c r="B313" s="7">
        <v>42922</v>
      </c>
      <c r="C313" s="8">
        <v>0.35163194444444446</v>
      </c>
      <c r="D313" s="8">
        <v>0.35670138888888892</v>
      </c>
      <c r="E313">
        <f t="shared" si="8"/>
        <v>0</v>
      </c>
      <c r="F313" s="2" t="str">
        <f t="shared" si="9"/>
        <v/>
      </c>
    </row>
    <row r="314" spans="1:6" x14ac:dyDescent="0.3">
      <c r="A314" s="10" t="s">
        <v>267</v>
      </c>
      <c r="B314" s="5">
        <v>42922</v>
      </c>
      <c r="C314" s="6">
        <v>0.35531249999999998</v>
      </c>
      <c r="D314" s="6">
        <v>0.3630902777777778</v>
      </c>
      <c r="E314">
        <f t="shared" si="8"/>
        <v>0</v>
      </c>
      <c r="F314" s="2" t="str">
        <f t="shared" si="9"/>
        <v/>
      </c>
    </row>
    <row r="315" spans="1:6" x14ac:dyDescent="0.3">
      <c r="A315" s="11" t="s">
        <v>268</v>
      </c>
      <c r="B315" s="7">
        <v>42922</v>
      </c>
      <c r="C315" s="8">
        <v>0.36097222222222225</v>
      </c>
      <c r="D315" s="8">
        <v>0.36534722222222221</v>
      </c>
      <c r="E315">
        <f t="shared" si="8"/>
        <v>0</v>
      </c>
      <c r="F315" s="2" t="str">
        <f t="shared" si="9"/>
        <v/>
      </c>
    </row>
    <row r="316" spans="1:6" x14ac:dyDescent="0.3">
      <c r="A316" s="10" t="s">
        <v>269</v>
      </c>
      <c r="B316" s="5">
        <v>42922</v>
      </c>
      <c r="C316" s="6">
        <v>0.36618055555555556</v>
      </c>
      <c r="D316" s="6">
        <v>0.37038194444444444</v>
      </c>
      <c r="E316">
        <f t="shared" si="8"/>
        <v>0</v>
      </c>
      <c r="F316" s="2" t="str">
        <f t="shared" si="9"/>
        <v/>
      </c>
    </row>
    <row r="317" spans="1:6" x14ac:dyDescent="0.3">
      <c r="A317" s="11" t="s">
        <v>270</v>
      </c>
      <c r="B317" s="7">
        <v>42922</v>
      </c>
      <c r="C317" s="8">
        <v>0.3664351851851852</v>
      </c>
      <c r="D317" s="8">
        <v>0.37646990740740743</v>
      </c>
      <c r="E317">
        <f t="shared" si="8"/>
        <v>0</v>
      </c>
      <c r="F317" s="2" t="str">
        <f t="shared" si="9"/>
        <v/>
      </c>
    </row>
    <row r="318" spans="1:6" x14ac:dyDescent="0.3">
      <c r="A318" s="10" t="s">
        <v>271</v>
      </c>
      <c r="B318" s="5">
        <v>42922</v>
      </c>
      <c r="C318" s="6">
        <v>0.37092592592592594</v>
      </c>
      <c r="D318" s="6">
        <v>0.37193287037037037</v>
      </c>
      <c r="E318">
        <f t="shared" si="8"/>
        <v>0</v>
      </c>
      <c r="F318" s="2" t="str">
        <f t="shared" si="9"/>
        <v/>
      </c>
    </row>
    <row r="319" spans="1:6" x14ac:dyDescent="0.3">
      <c r="A319" s="11" t="s">
        <v>272</v>
      </c>
      <c r="B319" s="7">
        <v>42922</v>
      </c>
      <c r="C319" s="8">
        <v>0.37333333333333335</v>
      </c>
      <c r="D319" s="8">
        <v>0.37968750000000001</v>
      </c>
      <c r="E319">
        <f t="shared" si="8"/>
        <v>0</v>
      </c>
      <c r="F319" s="2" t="str">
        <f t="shared" si="9"/>
        <v/>
      </c>
    </row>
    <row r="320" spans="1:6" x14ac:dyDescent="0.3">
      <c r="A320" s="10" t="s">
        <v>273</v>
      </c>
      <c r="B320" s="5">
        <v>42922</v>
      </c>
      <c r="C320" s="6">
        <v>0.37799768518518517</v>
      </c>
      <c r="D320" s="6">
        <v>0.38377314814814817</v>
      </c>
      <c r="E320">
        <f t="shared" si="8"/>
        <v>0</v>
      </c>
      <c r="F320" s="2" t="str">
        <f t="shared" si="9"/>
        <v/>
      </c>
    </row>
    <row r="321" spans="1:6" x14ac:dyDescent="0.3">
      <c r="A321" s="11" t="s">
        <v>274</v>
      </c>
      <c r="B321" s="7">
        <v>42922</v>
      </c>
      <c r="C321" s="8">
        <v>0.37913194444444442</v>
      </c>
      <c r="D321" s="8">
        <v>0.3800115740740741</v>
      </c>
      <c r="E321">
        <f t="shared" si="8"/>
        <v>0</v>
      </c>
      <c r="F321" s="2" t="str">
        <f t="shared" si="9"/>
        <v/>
      </c>
    </row>
    <row r="322" spans="1:6" x14ac:dyDescent="0.3">
      <c r="A322" s="10" t="s">
        <v>275</v>
      </c>
      <c r="B322" s="5">
        <v>42922</v>
      </c>
      <c r="C322" s="6">
        <v>0.38156250000000003</v>
      </c>
      <c r="D322" s="6">
        <v>0.3878240740740741</v>
      </c>
      <c r="E322">
        <f t="shared" si="8"/>
        <v>0</v>
      </c>
      <c r="F322" s="2" t="str">
        <f t="shared" si="9"/>
        <v/>
      </c>
    </row>
    <row r="323" spans="1:6" x14ac:dyDescent="0.3">
      <c r="A323" s="11" t="s">
        <v>276</v>
      </c>
      <c r="B323" s="7">
        <v>42922</v>
      </c>
      <c r="C323" s="8">
        <v>0.38416666666666666</v>
      </c>
      <c r="D323" s="8">
        <v>0.39554398148148145</v>
      </c>
      <c r="E323">
        <f t="shared" ref="E323:E386" si="10">IF(AND(LEN(A323)=7,LEFT(A323,2)="12"),1,0)</f>
        <v>0</v>
      </c>
      <c r="F323" s="2" t="str">
        <f t="shared" ref="F323:F386" si="11">IF(E323=1,D323-C323,"")</f>
        <v/>
      </c>
    </row>
    <row r="324" spans="1:6" x14ac:dyDescent="0.3">
      <c r="A324" s="10" t="s">
        <v>9</v>
      </c>
      <c r="B324" s="5">
        <v>42922</v>
      </c>
      <c r="C324" s="6">
        <v>0.38806712962962964</v>
      </c>
      <c r="D324" s="6">
        <v>0.39144675925925926</v>
      </c>
      <c r="E324">
        <f t="shared" si="10"/>
        <v>0</v>
      </c>
      <c r="F324" s="2" t="str">
        <f t="shared" si="11"/>
        <v/>
      </c>
    </row>
    <row r="325" spans="1:6" x14ac:dyDescent="0.3">
      <c r="A325" s="11" t="s">
        <v>277</v>
      </c>
      <c r="B325" s="7">
        <v>42922</v>
      </c>
      <c r="C325" s="8">
        <v>0.38960648148148147</v>
      </c>
      <c r="D325" s="8">
        <v>0.39498842592592592</v>
      </c>
      <c r="E325">
        <f t="shared" si="10"/>
        <v>0</v>
      </c>
      <c r="F325" s="2" t="str">
        <f t="shared" si="11"/>
        <v/>
      </c>
    </row>
    <row r="326" spans="1:6" x14ac:dyDescent="0.3">
      <c r="A326" s="10" t="s">
        <v>61</v>
      </c>
      <c r="B326" s="5">
        <v>42922</v>
      </c>
      <c r="C326" s="6">
        <v>0.39466435185185184</v>
      </c>
      <c r="D326" s="6">
        <v>0.40501157407407407</v>
      </c>
      <c r="E326">
        <f t="shared" si="10"/>
        <v>0</v>
      </c>
      <c r="F326" s="2" t="str">
        <f t="shared" si="11"/>
        <v/>
      </c>
    </row>
    <row r="327" spans="1:6" x14ac:dyDescent="0.3">
      <c r="A327" s="11" t="s">
        <v>278</v>
      </c>
      <c r="B327" s="7">
        <v>42922</v>
      </c>
      <c r="C327" s="8">
        <v>0.39613425925925927</v>
      </c>
      <c r="D327" s="8">
        <v>0.39868055555555554</v>
      </c>
      <c r="E327">
        <f t="shared" si="10"/>
        <v>0</v>
      </c>
      <c r="F327" s="2" t="str">
        <f t="shared" si="11"/>
        <v/>
      </c>
    </row>
    <row r="328" spans="1:6" x14ac:dyDescent="0.3">
      <c r="A328" s="10" t="s">
        <v>279</v>
      </c>
      <c r="B328" s="5">
        <v>42922</v>
      </c>
      <c r="C328" s="6">
        <v>0.39956018518518521</v>
      </c>
      <c r="D328" s="6">
        <v>0.40025462962962965</v>
      </c>
      <c r="E328">
        <f t="shared" si="10"/>
        <v>0</v>
      </c>
      <c r="F328" s="2" t="str">
        <f t="shared" si="11"/>
        <v/>
      </c>
    </row>
    <row r="329" spans="1:6" x14ac:dyDescent="0.3">
      <c r="A329" s="11" t="s">
        <v>280</v>
      </c>
      <c r="B329" s="7">
        <v>42922</v>
      </c>
      <c r="C329" s="8">
        <v>0.40255787037037039</v>
      </c>
      <c r="D329" s="8">
        <v>0.40554398148148146</v>
      </c>
      <c r="E329">
        <f t="shared" si="10"/>
        <v>0</v>
      </c>
      <c r="F329" s="2" t="str">
        <f t="shared" si="11"/>
        <v/>
      </c>
    </row>
    <row r="330" spans="1:6" x14ac:dyDescent="0.3">
      <c r="A330" s="10" t="s">
        <v>281</v>
      </c>
      <c r="B330" s="5">
        <v>42922</v>
      </c>
      <c r="C330" s="6">
        <v>0.40559027777777779</v>
      </c>
      <c r="D330" s="6">
        <v>0.41425925925925927</v>
      </c>
      <c r="E330">
        <f t="shared" si="10"/>
        <v>0</v>
      </c>
      <c r="F330" s="2" t="str">
        <f t="shared" si="11"/>
        <v/>
      </c>
    </row>
    <row r="331" spans="1:6" x14ac:dyDescent="0.3">
      <c r="A331" s="11" t="s">
        <v>282</v>
      </c>
      <c r="B331" s="7">
        <v>42922</v>
      </c>
      <c r="C331" s="8">
        <v>0.40645833333333331</v>
      </c>
      <c r="D331" s="8">
        <v>0.41598379629629628</v>
      </c>
      <c r="E331">
        <f t="shared" si="10"/>
        <v>0</v>
      </c>
      <c r="F331" s="2" t="str">
        <f t="shared" si="11"/>
        <v/>
      </c>
    </row>
    <row r="332" spans="1:6" x14ac:dyDescent="0.3">
      <c r="A332" s="10" t="s">
        <v>283</v>
      </c>
      <c r="B332" s="5">
        <v>42922</v>
      </c>
      <c r="C332" s="6">
        <v>0.41142361111111109</v>
      </c>
      <c r="D332" s="6">
        <v>0.42168981481481482</v>
      </c>
      <c r="E332">
        <f t="shared" si="10"/>
        <v>0</v>
      </c>
      <c r="F332" s="2" t="str">
        <f t="shared" si="11"/>
        <v/>
      </c>
    </row>
    <row r="333" spans="1:6" x14ac:dyDescent="0.3">
      <c r="A333" s="11" t="s">
        <v>284</v>
      </c>
      <c r="B333" s="7">
        <v>42922</v>
      </c>
      <c r="C333" s="8">
        <v>0.4129976851851852</v>
      </c>
      <c r="D333" s="8">
        <v>0.41953703703703704</v>
      </c>
      <c r="E333">
        <f t="shared" si="10"/>
        <v>0</v>
      </c>
      <c r="F333" s="2" t="str">
        <f t="shared" si="11"/>
        <v/>
      </c>
    </row>
    <row r="334" spans="1:6" x14ac:dyDescent="0.3">
      <c r="A334" s="10" t="s">
        <v>285</v>
      </c>
      <c r="B334" s="5">
        <v>42922</v>
      </c>
      <c r="C334" s="6">
        <v>0.41351851851851851</v>
      </c>
      <c r="D334" s="6">
        <v>0.41670138888888891</v>
      </c>
      <c r="E334">
        <f t="shared" si="10"/>
        <v>0</v>
      </c>
      <c r="F334" s="2" t="str">
        <f t="shared" si="11"/>
        <v/>
      </c>
    </row>
    <row r="335" spans="1:6" x14ac:dyDescent="0.3">
      <c r="A335" s="11" t="s">
        <v>70</v>
      </c>
      <c r="B335" s="7">
        <v>42922</v>
      </c>
      <c r="C335" s="8">
        <v>0.41638888888888886</v>
      </c>
      <c r="D335" s="8">
        <v>0.42116898148148146</v>
      </c>
      <c r="E335">
        <f t="shared" si="10"/>
        <v>0</v>
      </c>
      <c r="F335" s="2" t="str">
        <f t="shared" si="11"/>
        <v/>
      </c>
    </row>
    <row r="336" spans="1:6" x14ac:dyDescent="0.3">
      <c r="A336" s="10" t="s">
        <v>12</v>
      </c>
      <c r="B336" s="5">
        <v>42922</v>
      </c>
      <c r="C336" s="6">
        <v>0.41684027777777777</v>
      </c>
      <c r="D336" s="6">
        <v>0.4230902777777778</v>
      </c>
      <c r="E336">
        <f t="shared" si="10"/>
        <v>0</v>
      </c>
      <c r="F336" s="2" t="str">
        <f t="shared" si="11"/>
        <v/>
      </c>
    </row>
    <row r="337" spans="1:6" x14ac:dyDescent="0.3">
      <c r="A337" s="11" t="s">
        <v>286</v>
      </c>
      <c r="B337" s="7">
        <v>42922</v>
      </c>
      <c r="C337" s="8">
        <v>0.42046296296296298</v>
      </c>
      <c r="D337" s="8">
        <v>0.42086805555555556</v>
      </c>
      <c r="E337">
        <f t="shared" si="10"/>
        <v>0</v>
      </c>
      <c r="F337" s="2" t="str">
        <f t="shared" si="11"/>
        <v/>
      </c>
    </row>
    <row r="338" spans="1:6" x14ac:dyDescent="0.3">
      <c r="A338" s="10" t="s">
        <v>287</v>
      </c>
      <c r="B338" s="5">
        <v>42922</v>
      </c>
      <c r="C338" s="6">
        <v>0.42144675925925928</v>
      </c>
      <c r="D338" s="6">
        <v>0.43079861111111112</v>
      </c>
      <c r="E338">
        <f t="shared" si="10"/>
        <v>0</v>
      </c>
      <c r="F338" s="2" t="str">
        <f t="shared" si="11"/>
        <v/>
      </c>
    </row>
    <row r="339" spans="1:6" x14ac:dyDescent="0.3">
      <c r="A339" s="11" t="s">
        <v>288</v>
      </c>
      <c r="B339" s="7">
        <v>42922</v>
      </c>
      <c r="C339" s="8">
        <v>0.42482638888888891</v>
      </c>
      <c r="D339" s="8">
        <v>0.43292824074074077</v>
      </c>
      <c r="E339">
        <f t="shared" si="10"/>
        <v>0</v>
      </c>
      <c r="F339" s="2" t="str">
        <f t="shared" si="11"/>
        <v/>
      </c>
    </row>
    <row r="340" spans="1:6" x14ac:dyDescent="0.3">
      <c r="A340" s="10" t="s">
        <v>289</v>
      </c>
      <c r="B340" s="5">
        <v>42922</v>
      </c>
      <c r="C340" s="6">
        <v>0.42880787037037038</v>
      </c>
      <c r="D340" s="6">
        <v>0.44034722222222222</v>
      </c>
      <c r="E340">
        <f t="shared" si="10"/>
        <v>0</v>
      </c>
      <c r="F340" s="2" t="str">
        <f t="shared" si="11"/>
        <v/>
      </c>
    </row>
    <row r="341" spans="1:6" x14ac:dyDescent="0.3">
      <c r="A341" s="11" t="s">
        <v>290</v>
      </c>
      <c r="B341" s="7">
        <v>42922</v>
      </c>
      <c r="C341" s="8">
        <v>0.42920138888888887</v>
      </c>
      <c r="D341" s="8">
        <v>0.43532407407407409</v>
      </c>
      <c r="E341">
        <f t="shared" si="10"/>
        <v>0</v>
      </c>
      <c r="F341" s="2" t="str">
        <f t="shared" si="11"/>
        <v/>
      </c>
    </row>
    <row r="342" spans="1:6" x14ac:dyDescent="0.3">
      <c r="A342" s="10" t="s">
        <v>291</v>
      </c>
      <c r="B342" s="5">
        <v>42922</v>
      </c>
      <c r="C342" s="6">
        <v>0.43037037037037035</v>
      </c>
      <c r="D342" s="6">
        <v>0.4344675925925926</v>
      </c>
      <c r="E342">
        <f t="shared" si="10"/>
        <v>0</v>
      </c>
      <c r="F342" s="2" t="str">
        <f t="shared" si="11"/>
        <v/>
      </c>
    </row>
    <row r="343" spans="1:6" x14ac:dyDescent="0.3">
      <c r="A343" s="11" t="s">
        <v>292</v>
      </c>
      <c r="B343" s="7">
        <v>42922</v>
      </c>
      <c r="C343" s="8">
        <v>0.43266203703703704</v>
      </c>
      <c r="D343" s="8">
        <v>0.44364583333333335</v>
      </c>
      <c r="E343">
        <f t="shared" si="10"/>
        <v>0</v>
      </c>
      <c r="F343" s="2" t="str">
        <f t="shared" si="11"/>
        <v/>
      </c>
    </row>
    <row r="344" spans="1:6" x14ac:dyDescent="0.3">
      <c r="A344" s="10" t="s">
        <v>293</v>
      </c>
      <c r="B344" s="5">
        <v>42922</v>
      </c>
      <c r="C344" s="6">
        <v>0.43590277777777775</v>
      </c>
      <c r="D344" s="6">
        <v>0.44127314814814816</v>
      </c>
      <c r="E344">
        <f t="shared" si="10"/>
        <v>0</v>
      </c>
      <c r="F344" s="2" t="str">
        <f t="shared" si="11"/>
        <v/>
      </c>
    </row>
    <row r="345" spans="1:6" x14ac:dyDescent="0.3">
      <c r="A345" s="11" t="s">
        <v>294</v>
      </c>
      <c r="B345" s="7">
        <v>42922</v>
      </c>
      <c r="C345" s="8">
        <v>0.44063657407407408</v>
      </c>
      <c r="D345" s="8">
        <v>0.44285879629629632</v>
      </c>
      <c r="E345">
        <f t="shared" si="10"/>
        <v>0</v>
      </c>
      <c r="F345" s="2" t="str">
        <f t="shared" si="11"/>
        <v/>
      </c>
    </row>
    <row r="346" spans="1:6" x14ac:dyDescent="0.3">
      <c r="A346" s="10" t="s">
        <v>295</v>
      </c>
      <c r="B346" s="5">
        <v>42922</v>
      </c>
      <c r="C346" s="6">
        <v>0.44200231481481483</v>
      </c>
      <c r="D346" s="6">
        <v>0.44886574074074076</v>
      </c>
      <c r="E346">
        <f t="shared" si="10"/>
        <v>0</v>
      </c>
      <c r="F346" s="2" t="str">
        <f t="shared" si="11"/>
        <v/>
      </c>
    </row>
    <row r="347" spans="1:6" x14ac:dyDescent="0.3">
      <c r="A347" s="11" t="s">
        <v>296</v>
      </c>
      <c r="B347" s="7">
        <v>42922</v>
      </c>
      <c r="C347" s="8">
        <v>0.44350694444444444</v>
      </c>
      <c r="D347" s="8">
        <v>0.44528935185185187</v>
      </c>
      <c r="E347">
        <f t="shared" si="10"/>
        <v>0</v>
      </c>
      <c r="F347" s="2" t="str">
        <f t="shared" si="11"/>
        <v/>
      </c>
    </row>
    <row r="348" spans="1:6" x14ac:dyDescent="0.3">
      <c r="A348" s="10" t="s">
        <v>297</v>
      </c>
      <c r="B348" s="5">
        <v>42922</v>
      </c>
      <c r="C348" s="6">
        <v>0.44452546296296297</v>
      </c>
      <c r="D348" s="6">
        <v>0.44923611111111111</v>
      </c>
      <c r="E348">
        <f t="shared" si="10"/>
        <v>0</v>
      </c>
      <c r="F348" s="2" t="str">
        <f t="shared" si="11"/>
        <v/>
      </c>
    </row>
    <row r="349" spans="1:6" x14ac:dyDescent="0.3">
      <c r="A349" s="11" t="s">
        <v>24</v>
      </c>
      <c r="B349" s="7">
        <v>42922</v>
      </c>
      <c r="C349" s="8">
        <v>0.44871527777777775</v>
      </c>
      <c r="D349" s="8">
        <v>0.45627314814814812</v>
      </c>
      <c r="E349">
        <f t="shared" si="10"/>
        <v>0</v>
      </c>
      <c r="F349" s="2" t="str">
        <f t="shared" si="11"/>
        <v/>
      </c>
    </row>
    <row r="350" spans="1:6" x14ac:dyDescent="0.3">
      <c r="A350" s="10" t="s">
        <v>298</v>
      </c>
      <c r="B350" s="5">
        <v>42922</v>
      </c>
      <c r="C350" s="6">
        <v>0.45281250000000001</v>
      </c>
      <c r="D350" s="6">
        <v>0.45374999999999999</v>
      </c>
      <c r="E350">
        <f t="shared" si="10"/>
        <v>0</v>
      </c>
      <c r="F350" s="2" t="str">
        <f t="shared" si="11"/>
        <v/>
      </c>
    </row>
    <row r="351" spans="1:6" x14ac:dyDescent="0.3">
      <c r="A351" s="11" t="s">
        <v>299</v>
      </c>
      <c r="B351" s="7">
        <v>42922</v>
      </c>
      <c r="C351" s="8">
        <v>0.45401620370370371</v>
      </c>
      <c r="D351" s="8">
        <v>0.46406249999999999</v>
      </c>
      <c r="E351">
        <f t="shared" si="10"/>
        <v>0</v>
      </c>
      <c r="F351" s="2" t="str">
        <f t="shared" si="11"/>
        <v/>
      </c>
    </row>
    <row r="352" spans="1:6" x14ac:dyDescent="0.3">
      <c r="A352" s="10" t="s">
        <v>300</v>
      </c>
      <c r="B352" s="5">
        <v>42922</v>
      </c>
      <c r="C352" s="6">
        <v>0.4584259259259259</v>
      </c>
      <c r="D352" s="6">
        <v>0.46380787037037036</v>
      </c>
      <c r="E352">
        <f t="shared" si="10"/>
        <v>0</v>
      </c>
      <c r="F352" s="2" t="str">
        <f t="shared" si="11"/>
        <v/>
      </c>
    </row>
    <row r="353" spans="1:6" x14ac:dyDescent="0.3">
      <c r="A353" s="11" t="s">
        <v>101</v>
      </c>
      <c r="B353" s="7">
        <v>42922</v>
      </c>
      <c r="C353" s="8">
        <v>0.45853009259259259</v>
      </c>
      <c r="D353" s="8">
        <v>0.46674768518518517</v>
      </c>
      <c r="E353">
        <f t="shared" si="10"/>
        <v>0</v>
      </c>
      <c r="F353" s="2" t="str">
        <f t="shared" si="11"/>
        <v/>
      </c>
    </row>
    <row r="354" spans="1:6" x14ac:dyDescent="0.3">
      <c r="A354" s="10" t="s">
        <v>248</v>
      </c>
      <c r="B354" s="5">
        <v>42922</v>
      </c>
      <c r="C354" s="6">
        <v>0.4613888888888889</v>
      </c>
      <c r="D354" s="6">
        <v>0.46836805555555555</v>
      </c>
      <c r="E354">
        <f t="shared" si="10"/>
        <v>0</v>
      </c>
      <c r="F354" s="2" t="str">
        <f t="shared" si="11"/>
        <v/>
      </c>
    </row>
    <row r="355" spans="1:6" x14ac:dyDescent="0.3">
      <c r="A355" s="11" t="s">
        <v>301</v>
      </c>
      <c r="B355" s="7">
        <v>42922</v>
      </c>
      <c r="C355" s="8">
        <v>0.46322916666666669</v>
      </c>
      <c r="D355" s="8">
        <v>0.4642013888888889</v>
      </c>
      <c r="E355">
        <f t="shared" si="10"/>
        <v>0</v>
      </c>
      <c r="F355" s="2" t="str">
        <f t="shared" si="11"/>
        <v/>
      </c>
    </row>
    <row r="356" spans="1:6" x14ac:dyDescent="0.3">
      <c r="A356" s="10" t="s">
        <v>302</v>
      </c>
      <c r="B356" s="5">
        <v>42922</v>
      </c>
      <c r="C356" s="6">
        <v>0.46339120370370368</v>
      </c>
      <c r="D356" s="6">
        <v>0.47425925925925927</v>
      </c>
      <c r="E356">
        <f t="shared" si="10"/>
        <v>0</v>
      </c>
      <c r="F356" s="2" t="str">
        <f t="shared" si="11"/>
        <v/>
      </c>
    </row>
    <row r="357" spans="1:6" x14ac:dyDescent="0.3">
      <c r="A357" s="11" t="s">
        <v>303</v>
      </c>
      <c r="B357" s="7">
        <v>42922</v>
      </c>
      <c r="C357" s="8">
        <v>0.46871527777777777</v>
      </c>
      <c r="D357" s="8">
        <v>0.47319444444444442</v>
      </c>
      <c r="E357">
        <f t="shared" si="10"/>
        <v>0</v>
      </c>
      <c r="F357" s="2" t="str">
        <f t="shared" si="11"/>
        <v/>
      </c>
    </row>
    <row r="358" spans="1:6" x14ac:dyDescent="0.3">
      <c r="A358" s="10" t="s">
        <v>304</v>
      </c>
      <c r="B358" s="5">
        <v>42922</v>
      </c>
      <c r="C358" s="6">
        <v>0.47395833333333331</v>
      </c>
      <c r="D358" s="6">
        <v>0.47423611111111114</v>
      </c>
      <c r="E358">
        <f t="shared" si="10"/>
        <v>0</v>
      </c>
      <c r="F358" s="2" t="str">
        <f t="shared" si="11"/>
        <v/>
      </c>
    </row>
    <row r="359" spans="1:6" x14ac:dyDescent="0.3">
      <c r="A359" s="11" t="s">
        <v>305</v>
      </c>
      <c r="B359" s="7">
        <v>42922</v>
      </c>
      <c r="C359" s="8">
        <v>0.47865740740740742</v>
      </c>
      <c r="D359" s="8">
        <v>0.48923611111111109</v>
      </c>
      <c r="E359">
        <f t="shared" si="10"/>
        <v>0</v>
      </c>
      <c r="F359" s="2" t="str">
        <f t="shared" si="11"/>
        <v/>
      </c>
    </row>
    <row r="360" spans="1:6" x14ac:dyDescent="0.3">
      <c r="A360" s="10" t="s">
        <v>306</v>
      </c>
      <c r="B360" s="5">
        <v>42922</v>
      </c>
      <c r="C360" s="6">
        <v>0.48</v>
      </c>
      <c r="D360" s="6">
        <v>0.48539351851851853</v>
      </c>
      <c r="E360">
        <f t="shared" si="10"/>
        <v>0</v>
      </c>
      <c r="F360" s="2" t="str">
        <f t="shared" si="11"/>
        <v/>
      </c>
    </row>
    <row r="361" spans="1:6" x14ac:dyDescent="0.3">
      <c r="A361" s="11" t="s">
        <v>307</v>
      </c>
      <c r="B361" s="7">
        <v>42922</v>
      </c>
      <c r="C361" s="8">
        <v>0.48478009259259258</v>
      </c>
      <c r="D361" s="8">
        <v>0.49233796296296295</v>
      </c>
      <c r="E361">
        <f t="shared" si="10"/>
        <v>0</v>
      </c>
      <c r="F361" s="2" t="str">
        <f t="shared" si="11"/>
        <v/>
      </c>
    </row>
    <row r="362" spans="1:6" x14ac:dyDescent="0.3">
      <c r="A362" s="10" t="s">
        <v>308</v>
      </c>
      <c r="B362" s="5">
        <v>42922</v>
      </c>
      <c r="C362" s="6">
        <v>0.48605324074074074</v>
      </c>
      <c r="D362" s="6">
        <v>0.49381944444444442</v>
      </c>
      <c r="E362">
        <f t="shared" si="10"/>
        <v>0</v>
      </c>
      <c r="F362" s="2" t="str">
        <f t="shared" si="11"/>
        <v/>
      </c>
    </row>
    <row r="363" spans="1:6" x14ac:dyDescent="0.3">
      <c r="A363" s="11" t="s">
        <v>309</v>
      </c>
      <c r="B363" s="7">
        <v>42922</v>
      </c>
      <c r="C363" s="8">
        <v>0.4887037037037037</v>
      </c>
      <c r="D363" s="8">
        <v>0.49343749999999997</v>
      </c>
      <c r="E363">
        <f t="shared" si="10"/>
        <v>0</v>
      </c>
      <c r="F363" s="2" t="str">
        <f t="shared" si="11"/>
        <v/>
      </c>
    </row>
    <row r="364" spans="1:6" x14ac:dyDescent="0.3">
      <c r="A364" s="10" t="s">
        <v>310</v>
      </c>
      <c r="B364" s="5">
        <v>42922</v>
      </c>
      <c r="C364" s="6">
        <v>0.49236111111111114</v>
      </c>
      <c r="D364" s="6">
        <v>0.49780092592592595</v>
      </c>
      <c r="E364">
        <f t="shared" si="10"/>
        <v>0</v>
      </c>
      <c r="F364" s="2" t="str">
        <f t="shared" si="11"/>
        <v/>
      </c>
    </row>
    <row r="365" spans="1:6" x14ac:dyDescent="0.3">
      <c r="A365" s="11" t="s">
        <v>311</v>
      </c>
      <c r="B365" s="7">
        <v>42922</v>
      </c>
      <c r="C365" s="8">
        <v>0.49372685185185183</v>
      </c>
      <c r="D365" s="8">
        <v>0.50436342592592598</v>
      </c>
      <c r="E365">
        <f t="shared" si="10"/>
        <v>0</v>
      </c>
      <c r="F365" s="2" t="str">
        <f t="shared" si="11"/>
        <v/>
      </c>
    </row>
    <row r="366" spans="1:6" x14ac:dyDescent="0.3">
      <c r="A366" s="10" t="s">
        <v>312</v>
      </c>
      <c r="B366" s="5">
        <v>42922</v>
      </c>
      <c r="C366" s="6">
        <v>0.49387731481481484</v>
      </c>
      <c r="D366" s="6">
        <v>0.50420138888888888</v>
      </c>
      <c r="E366">
        <f t="shared" si="10"/>
        <v>0</v>
      </c>
      <c r="F366" s="2" t="str">
        <f t="shared" si="11"/>
        <v/>
      </c>
    </row>
    <row r="367" spans="1:6" x14ac:dyDescent="0.3">
      <c r="A367" s="11" t="s">
        <v>313</v>
      </c>
      <c r="B367" s="7">
        <v>42922</v>
      </c>
      <c r="C367" s="8">
        <v>0.49438657407407405</v>
      </c>
      <c r="D367" s="8">
        <v>0.49909722222222225</v>
      </c>
      <c r="E367">
        <f t="shared" si="10"/>
        <v>0</v>
      </c>
      <c r="F367" s="2" t="str">
        <f t="shared" si="11"/>
        <v/>
      </c>
    </row>
    <row r="368" spans="1:6" x14ac:dyDescent="0.3">
      <c r="A368" s="10" t="s">
        <v>314</v>
      </c>
      <c r="B368" s="5">
        <v>42922</v>
      </c>
      <c r="C368" s="6">
        <v>0.49910879629629629</v>
      </c>
      <c r="D368" s="6">
        <v>0.5009837962962963</v>
      </c>
      <c r="E368">
        <f t="shared" si="10"/>
        <v>0</v>
      </c>
      <c r="F368" s="2" t="str">
        <f t="shared" si="11"/>
        <v/>
      </c>
    </row>
    <row r="369" spans="1:6" x14ac:dyDescent="0.3">
      <c r="A369" s="11" t="s">
        <v>315</v>
      </c>
      <c r="B369" s="7">
        <v>42922</v>
      </c>
      <c r="C369" s="8">
        <v>0.50342592592592594</v>
      </c>
      <c r="D369" s="8">
        <v>0.51392361111111107</v>
      </c>
      <c r="E369">
        <f t="shared" si="10"/>
        <v>0</v>
      </c>
      <c r="F369" s="2" t="str">
        <f t="shared" si="11"/>
        <v/>
      </c>
    </row>
    <row r="370" spans="1:6" x14ac:dyDescent="0.3">
      <c r="A370" s="10" t="s">
        <v>316</v>
      </c>
      <c r="B370" s="5">
        <v>42922</v>
      </c>
      <c r="C370" s="6">
        <v>0.50700231481481484</v>
      </c>
      <c r="D370" s="6">
        <v>0.51186342592592593</v>
      </c>
      <c r="E370">
        <f t="shared" si="10"/>
        <v>0</v>
      </c>
      <c r="F370" s="2" t="str">
        <f t="shared" si="11"/>
        <v/>
      </c>
    </row>
    <row r="371" spans="1:6" x14ac:dyDescent="0.3">
      <c r="A371" s="11" t="s">
        <v>317</v>
      </c>
      <c r="B371" s="7">
        <v>42922</v>
      </c>
      <c r="C371" s="8">
        <v>0.5119097222222222</v>
      </c>
      <c r="D371" s="8">
        <v>0.52288194444444447</v>
      </c>
      <c r="E371">
        <f t="shared" si="10"/>
        <v>0</v>
      </c>
      <c r="F371" s="2" t="str">
        <f t="shared" si="11"/>
        <v/>
      </c>
    </row>
    <row r="372" spans="1:6" x14ac:dyDescent="0.3">
      <c r="A372" s="10" t="s">
        <v>318</v>
      </c>
      <c r="B372" s="5">
        <v>42922</v>
      </c>
      <c r="C372" s="6">
        <v>0.51452546296296298</v>
      </c>
      <c r="D372" s="6">
        <v>0.51570601851851849</v>
      </c>
      <c r="E372">
        <f t="shared" si="10"/>
        <v>0</v>
      </c>
      <c r="F372" s="2" t="str">
        <f t="shared" si="11"/>
        <v/>
      </c>
    </row>
    <row r="373" spans="1:6" x14ac:dyDescent="0.3">
      <c r="A373" s="11" t="s">
        <v>319</v>
      </c>
      <c r="B373" s="7">
        <v>42922</v>
      </c>
      <c r="C373" s="8">
        <v>0.51556712962962958</v>
      </c>
      <c r="D373" s="8">
        <v>0.52572916666666669</v>
      </c>
      <c r="E373">
        <f t="shared" si="10"/>
        <v>0</v>
      </c>
      <c r="F373" s="2" t="str">
        <f t="shared" si="11"/>
        <v/>
      </c>
    </row>
    <row r="374" spans="1:6" x14ac:dyDescent="0.3">
      <c r="A374" s="10" t="s">
        <v>320</v>
      </c>
      <c r="B374" s="5">
        <v>42922</v>
      </c>
      <c r="C374" s="6">
        <v>0.51858796296296295</v>
      </c>
      <c r="D374" s="6">
        <v>0.52776620370370375</v>
      </c>
      <c r="E374">
        <f t="shared" si="10"/>
        <v>0</v>
      </c>
      <c r="F374" s="2" t="str">
        <f t="shared" si="11"/>
        <v/>
      </c>
    </row>
    <row r="375" spans="1:6" x14ac:dyDescent="0.3">
      <c r="A375" s="11" t="s">
        <v>321</v>
      </c>
      <c r="B375" s="7">
        <v>42922</v>
      </c>
      <c r="C375" s="8">
        <v>0.52217592592592588</v>
      </c>
      <c r="D375" s="8">
        <v>0.53173611111111108</v>
      </c>
      <c r="E375">
        <f t="shared" si="10"/>
        <v>0</v>
      </c>
      <c r="F375" s="2" t="str">
        <f t="shared" si="11"/>
        <v/>
      </c>
    </row>
    <row r="376" spans="1:6" x14ac:dyDescent="0.3">
      <c r="A376" s="10" t="s">
        <v>322</v>
      </c>
      <c r="B376" s="5">
        <v>42922</v>
      </c>
      <c r="C376" s="6">
        <v>0.52767361111111111</v>
      </c>
      <c r="D376" s="6">
        <v>0.52850694444444446</v>
      </c>
      <c r="E376">
        <f t="shared" si="10"/>
        <v>1</v>
      </c>
      <c r="F376" s="2">
        <f t="shared" si="11"/>
        <v>8.3333333333335258E-4</v>
      </c>
    </row>
    <row r="377" spans="1:6" x14ac:dyDescent="0.3">
      <c r="A377" s="11" t="s">
        <v>323</v>
      </c>
      <c r="B377" s="7">
        <v>42922</v>
      </c>
      <c r="C377" s="8">
        <v>0.528900462962963</v>
      </c>
      <c r="D377" s="8">
        <v>0.53740740740740744</v>
      </c>
      <c r="E377">
        <f t="shared" si="10"/>
        <v>0</v>
      </c>
      <c r="F377" s="2" t="str">
        <f t="shared" si="11"/>
        <v/>
      </c>
    </row>
    <row r="378" spans="1:6" x14ac:dyDescent="0.3">
      <c r="A378" s="10" t="s">
        <v>324</v>
      </c>
      <c r="B378" s="5">
        <v>42922</v>
      </c>
      <c r="C378" s="6">
        <v>0.52986111111111112</v>
      </c>
      <c r="D378" s="6">
        <v>0.53047453703703706</v>
      </c>
      <c r="E378">
        <f t="shared" si="10"/>
        <v>0</v>
      </c>
      <c r="F378" s="2" t="str">
        <f t="shared" si="11"/>
        <v/>
      </c>
    </row>
    <row r="379" spans="1:6" x14ac:dyDescent="0.3">
      <c r="A379" s="11" t="s">
        <v>325</v>
      </c>
      <c r="B379" s="7">
        <v>42922</v>
      </c>
      <c r="C379" s="8">
        <v>0.53134259259259264</v>
      </c>
      <c r="D379" s="8">
        <v>0.53738425925925926</v>
      </c>
      <c r="E379">
        <f t="shared" si="10"/>
        <v>0</v>
      </c>
      <c r="F379" s="2" t="str">
        <f t="shared" si="11"/>
        <v/>
      </c>
    </row>
    <row r="380" spans="1:6" x14ac:dyDescent="0.3">
      <c r="A380" s="10" t="s">
        <v>326</v>
      </c>
      <c r="B380" s="5">
        <v>42922</v>
      </c>
      <c r="C380" s="6">
        <v>0.533599537037037</v>
      </c>
      <c r="D380" s="6">
        <v>0.53469907407407402</v>
      </c>
      <c r="E380">
        <f t="shared" si="10"/>
        <v>0</v>
      </c>
      <c r="F380" s="2" t="str">
        <f t="shared" si="11"/>
        <v/>
      </c>
    </row>
    <row r="381" spans="1:6" x14ac:dyDescent="0.3">
      <c r="A381" s="11" t="s">
        <v>327</v>
      </c>
      <c r="B381" s="7">
        <v>42922</v>
      </c>
      <c r="C381" s="8">
        <v>0.53796296296296298</v>
      </c>
      <c r="D381" s="8">
        <v>0.54479166666666667</v>
      </c>
      <c r="E381">
        <f t="shared" si="10"/>
        <v>0</v>
      </c>
      <c r="F381" s="2" t="str">
        <f t="shared" si="11"/>
        <v/>
      </c>
    </row>
    <row r="382" spans="1:6" x14ac:dyDescent="0.3">
      <c r="A382" s="10" t="s">
        <v>328</v>
      </c>
      <c r="B382" s="5">
        <v>42922</v>
      </c>
      <c r="C382" s="6">
        <v>0.54072916666666671</v>
      </c>
      <c r="D382" s="6">
        <v>0.544525462962963</v>
      </c>
      <c r="E382">
        <f t="shared" si="10"/>
        <v>0</v>
      </c>
      <c r="F382" s="2" t="str">
        <f t="shared" si="11"/>
        <v/>
      </c>
    </row>
    <row r="383" spans="1:6" x14ac:dyDescent="0.3">
      <c r="A383" s="11" t="s">
        <v>266</v>
      </c>
      <c r="B383" s="7">
        <v>42922</v>
      </c>
      <c r="C383" s="8">
        <v>0.54082175925925924</v>
      </c>
      <c r="D383" s="8">
        <v>0.54995370370370367</v>
      </c>
      <c r="E383">
        <f t="shared" si="10"/>
        <v>0</v>
      </c>
      <c r="F383" s="2" t="str">
        <f t="shared" si="11"/>
        <v/>
      </c>
    </row>
    <row r="384" spans="1:6" x14ac:dyDescent="0.3">
      <c r="A384" s="10" t="s">
        <v>329</v>
      </c>
      <c r="B384" s="5">
        <v>42922</v>
      </c>
      <c r="C384" s="6">
        <v>0.54207175925925921</v>
      </c>
      <c r="D384" s="6">
        <v>0.54953703703703705</v>
      </c>
      <c r="E384">
        <f t="shared" si="10"/>
        <v>0</v>
      </c>
      <c r="F384" s="2" t="str">
        <f t="shared" si="11"/>
        <v/>
      </c>
    </row>
    <row r="385" spans="1:6" x14ac:dyDescent="0.3">
      <c r="A385" s="11" t="s">
        <v>330</v>
      </c>
      <c r="B385" s="7">
        <v>42922</v>
      </c>
      <c r="C385" s="8">
        <v>0.54693287037037042</v>
      </c>
      <c r="D385" s="8">
        <v>0.54781250000000004</v>
      </c>
      <c r="E385">
        <f t="shared" si="10"/>
        <v>0</v>
      </c>
      <c r="F385" s="2" t="str">
        <f t="shared" si="11"/>
        <v/>
      </c>
    </row>
    <row r="386" spans="1:6" x14ac:dyDescent="0.3">
      <c r="A386" s="10" t="s">
        <v>331</v>
      </c>
      <c r="B386" s="5">
        <v>42922</v>
      </c>
      <c r="C386" s="6">
        <v>0.55115740740740737</v>
      </c>
      <c r="D386" s="6">
        <v>0.55248842592592595</v>
      </c>
      <c r="E386">
        <f t="shared" si="10"/>
        <v>0</v>
      </c>
      <c r="F386" s="2" t="str">
        <f t="shared" si="11"/>
        <v/>
      </c>
    </row>
    <row r="387" spans="1:6" x14ac:dyDescent="0.3">
      <c r="A387" s="11" t="s">
        <v>332</v>
      </c>
      <c r="B387" s="7">
        <v>42922</v>
      </c>
      <c r="C387" s="8">
        <v>0.55269675925925921</v>
      </c>
      <c r="D387" s="8">
        <v>0.56017361111111108</v>
      </c>
      <c r="E387">
        <f t="shared" ref="E387:E450" si="12">IF(AND(LEN(A387)=7,LEFT(A387,2)="12"),1,0)</f>
        <v>0</v>
      </c>
      <c r="F387" s="2" t="str">
        <f t="shared" ref="F387:F450" si="13">IF(E387=1,D387-C387,"")</f>
        <v/>
      </c>
    </row>
    <row r="388" spans="1:6" x14ac:dyDescent="0.3">
      <c r="A388" s="10" t="s">
        <v>333</v>
      </c>
      <c r="B388" s="5">
        <v>42922</v>
      </c>
      <c r="C388" s="6">
        <v>0.55652777777777773</v>
      </c>
      <c r="D388" s="6">
        <v>0.55682870370370374</v>
      </c>
      <c r="E388">
        <f t="shared" si="12"/>
        <v>0</v>
      </c>
      <c r="F388" s="2" t="str">
        <f t="shared" si="13"/>
        <v/>
      </c>
    </row>
    <row r="389" spans="1:6" x14ac:dyDescent="0.3">
      <c r="A389" s="11" t="s">
        <v>334</v>
      </c>
      <c r="B389" s="7">
        <v>42922</v>
      </c>
      <c r="C389" s="8">
        <v>0.55969907407407404</v>
      </c>
      <c r="D389" s="8">
        <v>0.5655324074074074</v>
      </c>
      <c r="E389">
        <f t="shared" si="12"/>
        <v>0</v>
      </c>
      <c r="F389" s="2" t="str">
        <f t="shared" si="13"/>
        <v/>
      </c>
    </row>
    <row r="390" spans="1:6" x14ac:dyDescent="0.3">
      <c r="A390" s="10" t="s">
        <v>293</v>
      </c>
      <c r="B390" s="5">
        <v>42922</v>
      </c>
      <c r="C390" s="6">
        <v>0.55982638888888892</v>
      </c>
      <c r="D390" s="6">
        <v>0.57039351851851849</v>
      </c>
      <c r="E390">
        <f t="shared" si="12"/>
        <v>0</v>
      </c>
      <c r="F390" s="2" t="str">
        <f t="shared" si="13"/>
        <v/>
      </c>
    </row>
    <row r="391" spans="1:6" x14ac:dyDescent="0.3">
      <c r="A391" s="11" t="s">
        <v>335</v>
      </c>
      <c r="B391" s="7">
        <v>42922</v>
      </c>
      <c r="C391" s="8">
        <v>0.56123842592592588</v>
      </c>
      <c r="D391" s="8">
        <v>0.56376157407407412</v>
      </c>
      <c r="E391">
        <f t="shared" si="12"/>
        <v>0</v>
      </c>
      <c r="F391" s="2" t="str">
        <f t="shared" si="13"/>
        <v/>
      </c>
    </row>
    <row r="392" spans="1:6" x14ac:dyDescent="0.3">
      <c r="A392" s="10" t="s">
        <v>336</v>
      </c>
      <c r="B392" s="5">
        <v>42922</v>
      </c>
      <c r="C392" s="6">
        <v>0.56671296296296292</v>
      </c>
      <c r="D392" s="6">
        <v>0.56832175925925921</v>
      </c>
      <c r="E392">
        <f t="shared" si="12"/>
        <v>0</v>
      </c>
      <c r="F392" s="2" t="str">
        <f t="shared" si="13"/>
        <v/>
      </c>
    </row>
    <row r="393" spans="1:6" x14ac:dyDescent="0.3">
      <c r="A393" s="11" t="s">
        <v>337</v>
      </c>
      <c r="B393" s="7">
        <v>42922</v>
      </c>
      <c r="C393" s="8">
        <v>0.56738425925925928</v>
      </c>
      <c r="D393" s="8">
        <v>0.578587962962963</v>
      </c>
      <c r="E393">
        <f t="shared" si="12"/>
        <v>0</v>
      </c>
      <c r="F393" s="2" t="str">
        <f t="shared" si="13"/>
        <v/>
      </c>
    </row>
    <row r="394" spans="1:6" x14ac:dyDescent="0.3">
      <c r="A394" s="10" t="s">
        <v>338</v>
      </c>
      <c r="B394" s="5">
        <v>42922</v>
      </c>
      <c r="C394" s="6">
        <v>0.57164351851851847</v>
      </c>
      <c r="D394" s="6">
        <v>0.57528935185185182</v>
      </c>
      <c r="E394">
        <f t="shared" si="12"/>
        <v>0</v>
      </c>
      <c r="F394" s="2" t="str">
        <f t="shared" si="13"/>
        <v/>
      </c>
    </row>
    <row r="395" spans="1:6" x14ac:dyDescent="0.3">
      <c r="A395" s="11" t="s">
        <v>339</v>
      </c>
      <c r="B395" s="7">
        <v>42922</v>
      </c>
      <c r="C395" s="8">
        <v>0.57399305555555558</v>
      </c>
      <c r="D395" s="8">
        <v>0.58403935185185185</v>
      </c>
      <c r="E395">
        <f t="shared" si="12"/>
        <v>0</v>
      </c>
      <c r="F395" s="2" t="str">
        <f t="shared" si="13"/>
        <v/>
      </c>
    </row>
    <row r="396" spans="1:6" x14ac:dyDescent="0.3">
      <c r="A396" s="10" t="s">
        <v>340</v>
      </c>
      <c r="B396" s="5">
        <v>42922</v>
      </c>
      <c r="C396" s="6">
        <v>0.57586805555555554</v>
      </c>
      <c r="D396" s="6">
        <v>0.57981481481481478</v>
      </c>
      <c r="E396">
        <f t="shared" si="12"/>
        <v>0</v>
      </c>
      <c r="F396" s="2" t="str">
        <f t="shared" si="13"/>
        <v/>
      </c>
    </row>
    <row r="397" spans="1:6" x14ac:dyDescent="0.3">
      <c r="A397" s="11" t="s">
        <v>341</v>
      </c>
      <c r="B397" s="7">
        <v>42922</v>
      </c>
      <c r="C397" s="8">
        <v>0.57592592592592595</v>
      </c>
      <c r="D397" s="8">
        <v>0.57924768518518521</v>
      </c>
      <c r="E397">
        <f t="shared" si="12"/>
        <v>0</v>
      </c>
      <c r="F397" s="2" t="str">
        <f t="shared" si="13"/>
        <v/>
      </c>
    </row>
    <row r="398" spans="1:6" x14ac:dyDescent="0.3">
      <c r="A398" s="10" t="s">
        <v>342</v>
      </c>
      <c r="B398" s="5">
        <v>42922</v>
      </c>
      <c r="C398" s="6">
        <v>0.57737268518518514</v>
      </c>
      <c r="D398" s="6">
        <v>0.58391203703703709</v>
      </c>
      <c r="E398">
        <f t="shared" si="12"/>
        <v>0</v>
      </c>
      <c r="F398" s="2" t="str">
        <f t="shared" si="13"/>
        <v/>
      </c>
    </row>
    <row r="399" spans="1:6" x14ac:dyDescent="0.3">
      <c r="A399" s="11" t="s">
        <v>343</v>
      </c>
      <c r="B399" s="7">
        <v>42922</v>
      </c>
      <c r="C399" s="8">
        <v>0.5827430555555555</v>
      </c>
      <c r="D399" s="8">
        <v>0.58309027777777778</v>
      </c>
      <c r="E399">
        <f t="shared" si="12"/>
        <v>0</v>
      </c>
      <c r="F399" s="2" t="str">
        <f t="shared" si="13"/>
        <v/>
      </c>
    </row>
    <row r="400" spans="1:6" x14ac:dyDescent="0.3">
      <c r="A400" s="10" t="s">
        <v>344</v>
      </c>
      <c r="B400" s="5">
        <v>42922</v>
      </c>
      <c r="C400" s="6">
        <v>0.58496527777777774</v>
      </c>
      <c r="D400" s="6">
        <v>0.59334490740740742</v>
      </c>
      <c r="E400">
        <f t="shared" si="12"/>
        <v>0</v>
      </c>
      <c r="F400" s="2" t="str">
        <f t="shared" si="13"/>
        <v/>
      </c>
    </row>
    <row r="401" spans="1:6" x14ac:dyDescent="0.3">
      <c r="A401" s="11" t="s">
        <v>345</v>
      </c>
      <c r="B401" s="7">
        <v>42922</v>
      </c>
      <c r="C401" s="8">
        <v>0.58890046296296295</v>
      </c>
      <c r="D401" s="8">
        <v>0.59614583333333337</v>
      </c>
      <c r="E401">
        <f t="shared" si="12"/>
        <v>0</v>
      </c>
      <c r="F401" s="2" t="str">
        <f t="shared" si="13"/>
        <v/>
      </c>
    </row>
    <row r="402" spans="1:6" x14ac:dyDescent="0.3">
      <c r="A402" s="10" t="s">
        <v>346</v>
      </c>
      <c r="B402" s="5">
        <v>42922</v>
      </c>
      <c r="C402" s="6">
        <v>0.59182870370370366</v>
      </c>
      <c r="D402" s="6">
        <v>0.59376157407407404</v>
      </c>
      <c r="E402">
        <f t="shared" si="12"/>
        <v>0</v>
      </c>
      <c r="F402" s="2" t="str">
        <f t="shared" si="13"/>
        <v/>
      </c>
    </row>
    <row r="403" spans="1:6" x14ac:dyDescent="0.3">
      <c r="A403" s="11" t="s">
        <v>347</v>
      </c>
      <c r="B403" s="7">
        <v>42922</v>
      </c>
      <c r="C403" s="8">
        <v>0.59666666666666668</v>
      </c>
      <c r="D403" s="8">
        <v>0.5975462962962963</v>
      </c>
      <c r="E403">
        <f t="shared" si="12"/>
        <v>0</v>
      </c>
      <c r="F403" s="2" t="str">
        <f t="shared" si="13"/>
        <v/>
      </c>
    </row>
    <row r="404" spans="1:6" x14ac:dyDescent="0.3">
      <c r="A404" s="10" t="s">
        <v>348</v>
      </c>
      <c r="B404" s="5">
        <v>42922</v>
      </c>
      <c r="C404" s="6">
        <v>0.60146990740740736</v>
      </c>
      <c r="D404" s="6">
        <v>0.60932870370370373</v>
      </c>
      <c r="E404">
        <f t="shared" si="12"/>
        <v>0</v>
      </c>
      <c r="F404" s="2" t="str">
        <f t="shared" si="13"/>
        <v/>
      </c>
    </row>
    <row r="405" spans="1:6" x14ac:dyDescent="0.3">
      <c r="A405" s="11" t="s">
        <v>349</v>
      </c>
      <c r="B405" s="7">
        <v>42922</v>
      </c>
      <c r="C405" s="8">
        <v>0.60247685185185185</v>
      </c>
      <c r="D405" s="8">
        <v>0.60782407407407413</v>
      </c>
      <c r="E405">
        <f t="shared" si="12"/>
        <v>0</v>
      </c>
      <c r="F405" s="2" t="str">
        <f t="shared" si="13"/>
        <v/>
      </c>
    </row>
    <row r="406" spans="1:6" x14ac:dyDescent="0.3">
      <c r="A406" s="10" t="s">
        <v>350</v>
      </c>
      <c r="B406" s="5">
        <v>42922</v>
      </c>
      <c r="C406" s="6">
        <v>0.60774305555555552</v>
      </c>
      <c r="D406" s="6">
        <v>0.61297453703703708</v>
      </c>
      <c r="E406">
        <f t="shared" si="12"/>
        <v>0</v>
      </c>
      <c r="F406" s="2" t="str">
        <f t="shared" si="13"/>
        <v/>
      </c>
    </row>
    <row r="407" spans="1:6" x14ac:dyDescent="0.3">
      <c r="A407" s="11" t="s">
        <v>351</v>
      </c>
      <c r="B407" s="7">
        <v>42922</v>
      </c>
      <c r="C407" s="8">
        <v>0.611724537037037</v>
      </c>
      <c r="D407" s="8">
        <v>0.62217592592592597</v>
      </c>
      <c r="E407">
        <f t="shared" si="12"/>
        <v>0</v>
      </c>
      <c r="F407" s="2" t="str">
        <f t="shared" si="13"/>
        <v/>
      </c>
    </row>
    <row r="408" spans="1:6" x14ac:dyDescent="0.3">
      <c r="A408" s="10" t="s">
        <v>352</v>
      </c>
      <c r="B408" s="5">
        <v>42922</v>
      </c>
      <c r="C408" s="6">
        <v>0.6139930555555555</v>
      </c>
      <c r="D408" s="6">
        <v>0.62364583333333334</v>
      </c>
      <c r="E408">
        <f t="shared" si="12"/>
        <v>0</v>
      </c>
      <c r="F408" s="2" t="str">
        <f t="shared" si="13"/>
        <v/>
      </c>
    </row>
    <row r="409" spans="1:6" x14ac:dyDescent="0.3">
      <c r="A409" s="11" t="s">
        <v>353</v>
      </c>
      <c r="B409" s="7">
        <v>42922</v>
      </c>
      <c r="C409" s="8">
        <v>0.61871527777777779</v>
      </c>
      <c r="D409" s="8">
        <v>0.62458333333333338</v>
      </c>
      <c r="E409">
        <f t="shared" si="12"/>
        <v>0</v>
      </c>
      <c r="F409" s="2" t="str">
        <f t="shared" si="13"/>
        <v/>
      </c>
    </row>
    <row r="410" spans="1:6" x14ac:dyDescent="0.3">
      <c r="A410" s="10" t="s">
        <v>354</v>
      </c>
      <c r="B410" s="5">
        <v>42922</v>
      </c>
      <c r="C410" s="6">
        <v>0.6237731481481481</v>
      </c>
      <c r="D410" s="6">
        <v>0.63299768518518518</v>
      </c>
      <c r="E410">
        <f t="shared" si="12"/>
        <v>0</v>
      </c>
      <c r="F410" s="2" t="str">
        <f t="shared" si="13"/>
        <v/>
      </c>
    </row>
    <row r="411" spans="1:6" x14ac:dyDescent="0.3">
      <c r="A411" s="11" t="s">
        <v>355</v>
      </c>
      <c r="B411" s="7">
        <v>42922</v>
      </c>
      <c r="C411" s="8">
        <v>0.62396990740740743</v>
      </c>
      <c r="D411" s="8">
        <v>0.62693287037037038</v>
      </c>
      <c r="E411">
        <f t="shared" si="12"/>
        <v>0</v>
      </c>
      <c r="F411" s="2" t="str">
        <f t="shared" si="13"/>
        <v/>
      </c>
    </row>
    <row r="412" spans="1:6" x14ac:dyDescent="0.3">
      <c r="A412" s="10" t="s">
        <v>147</v>
      </c>
      <c r="B412" s="5">
        <v>42922</v>
      </c>
      <c r="C412" s="6">
        <v>0.62491898148148151</v>
      </c>
      <c r="D412" s="6">
        <v>0.63265046296296301</v>
      </c>
      <c r="E412">
        <f t="shared" si="12"/>
        <v>0</v>
      </c>
      <c r="F412" s="2" t="str">
        <f t="shared" si="13"/>
        <v/>
      </c>
    </row>
    <row r="413" spans="1:6" x14ac:dyDescent="0.3">
      <c r="A413" s="11" t="s">
        <v>356</v>
      </c>
      <c r="B413" s="7">
        <v>42922</v>
      </c>
      <c r="C413" s="8">
        <v>0.62614583333333329</v>
      </c>
      <c r="D413" s="8">
        <v>0.6318287037037037</v>
      </c>
      <c r="E413">
        <f t="shared" si="12"/>
        <v>0</v>
      </c>
      <c r="F413" s="2" t="str">
        <f t="shared" si="13"/>
        <v/>
      </c>
    </row>
    <row r="414" spans="1:6" x14ac:dyDescent="0.3">
      <c r="A414" s="10" t="s">
        <v>357</v>
      </c>
      <c r="B414" s="5">
        <v>42923</v>
      </c>
      <c r="C414" s="6">
        <v>0.33677083333333335</v>
      </c>
      <c r="D414" s="6">
        <v>0.34700231481481481</v>
      </c>
      <c r="E414">
        <f t="shared" si="12"/>
        <v>0</v>
      </c>
      <c r="F414" s="2" t="str">
        <f t="shared" si="13"/>
        <v/>
      </c>
    </row>
    <row r="415" spans="1:6" x14ac:dyDescent="0.3">
      <c r="A415" s="11" t="s">
        <v>358</v>
      </c>
      <c r="B415" s="7">
        <v>42923</v>
      </c>
      <c r="C415" s="8">
        <v>0.34092592592592591</v>
      </c>
      <c r="D415" s="8">
        <v>0.3448148148148148</v>
      </c>
      <c r="E415">
        <f t="shared" si="12"/>
        <v>0</v>
      </c>
      <c r="F415" s="2" t="str">
        <f t="shared" si="13"/>
        <v/>
      </c>
    </row>
    <row r="416" spans="1:6" x14ac:dyDescent="0.3">
      <c r="A416" s="10" t="s">
        <v>359</v>
      </c>
      <c r="B416" s="5">
        <v>42923</v>
      </c>
      <c r="C416" s="6">
        <v>0.34288194444444442</v>
      </c>
      <c r="D416" s="6">
        <v>0.34506944444444443</v>
      </c>
      <c r="E416">
        <f t="shared" si="12"/>
        <v>0</v>
      </c>
      <c r="F416" s="2" t="str">
        <f t="shared" si="13"/>
        <v/>
      </c>
    </row>
    <row r="417" spans="1:6" x14ac:dyDescent="0.3">
      <c r="A417" s="11" t="s">
        <v>360</v>
      </c>
      <c r="B417" s="7">
        <v>42923</v>
      </c>
      <c r="C417" s="8">
        <v>0.34465277777777775</v>
      </c>
      <c r="D417" s="8">
        <v>0.34819444444444442</v>
      </c>
      <c r="E417">
        <f t="shared" si="12"/>
        <v>0</v>
      </c>
      <c r="F417" s="2" t="str">
        <f t="shared" si="13"/>
        <v/>
      </c>
    </row>
    <row r="418" spans="1:6" x14ac:dyDescent="0.3">
      <c r="A418" s="10" t="s">
        <v>360</v>
      </c>
      <c r="B418" s="5">
        <v>42923</v>
      </c>
      <c r="C418" s="6">
        <v>0.34848379629629628</v>
      </c>
      <c r="D418" s="6">
        <v>0.35015046296296298</v>
      </c>
      <c r="E418">
        <f t="shared" si="12"/>
        <v>0</v>
      </c>
      <c r="F418" s="2" t="str">
        <f t="shared" si="13"/>
        <v/>
      </c>
    </row>
    <row r="419" spans="1:6" x14ac:dyDescent="0.3">
      <c r="A419" s="11" t="s">
        <v>361</v>
      </c>
      <c r="B419" s="7">
        <v>42923</v>
      </c>
      <c r="C419" s="8">
        <v>0.35130787037037037</v>
      </c>
      <c r="D419" s="8">
        <v>0.35899305555555555</v>
      </c>
      <c r="E419">
        <f t="shared" si="12"/>
        <v>0</v>
      </c>
      <c r="F419" s="2" t="str">
        <f t="shared" si="13"/>
        <v/>
      </c>
    </row>
    <row r="420" spans="1:6" x14ac:dyDescent="0.3">
      <c r="A420" s="10" t="s">
        <v>362</v>
      </c>
      <c r="B420" s="5">
        <v>42923</v>
      </c>
      <c r="C420" s="6">
        <v>0.35699074074074072</v>
      </c>
      <c r="D420" s="6">
        <v>0.36546296296296299</v>
      </c>
      <c r="E420">
        <f t="shared" si="12"/>
        <v>0</v>
      </c>
      <c r="F420" s="2" t="str">
        <f t="shared" si="13"/>
        <v/>
      </c>
    </row>
    <row r="421" spans="1:6" x14ac:dyDescent="0.3">
      <c r="A421" s="11" t="s">
        <v>363</v>
      </c>
      <c r="B421" s="7">
        <v>42923</v>
      </c>
      <c r="C421" s="8">
        <v>0.36015046296296294</v>
      </c>
      <c r="D421" s="8">
        <v>0.36656250000000001</v>
      </c>
      <c r="E421">
        <f t="shared" si="12"/>
        <v>0</v>
      </c>
      <c r="F421" s="2" t="str">
        <f t="shared" si="13"/>
        <v/>
      </c>
    </row>
    <row r="422" spans="1:6" x14ac:dyDescent="0.3">
      <c r="A422" s="10" t="s">
        <v>364</v>
      </c>
      <c r="B422" s="5">
        <v>42923</v>
      </c>
      <c r="C422" s="6">
        <v>0.36069444444444443</v>
      </c>
      <c r="D422" s="6">
        <v>0.36572916666666666</v>
      </c>
      <c r="E422">
        <f t="shared" si="12"/>
        <v>0</v>
      </c>
      <c r="F422" s="2" t="str">
        <f t="shared" si="13"/>
        <v/>
      </c>
    </row>
    <row r="423" spans="1:6" x14ac:dyDescent="0.3">
      <c r="A423" s="11" t="s">
        <v>365</v>
      </c>
      <c r="B423" s="7">
        <v>42923</v>
      </c>
      <c r="C423" s="8">
        <v>0.36225694444444445</v>
      </c>
      <c r="D423" s="8">
        <v>0.36364583333333333</v>
      </c>
      <c r="E423">
        <f t="shared" si="12"/>
        <v>0</v>
      </c>
      <c r="F423" s="2" t="str">
        <f t="shared" si="13"/>
        <v/>
      </c>
    </row>
    <row r="424" spans="1:6" x14ac:dyDescent="0.3">
      <c r="A424" s="10" t="s">
        <v>366</v>
      </c>
      <c r="B424" s="5">
        <v>42923</v>
      </c>
      <c r="C424" s="6">
        <v>0.36267361111111113</v>
      </c>
      <c r="D424" s="6">
        <v>0.36622685185185183</v>
      </c>
      <c r="E424">
        <f t="shared" si="12"/>
        <v>0</v>
      </c>
      <c r="F424" s="2" t="str">
        <f t="shared" si="13"/>
        <v/>
      </c>
    </row>
    <row r="425" spans="1:6" x14ac:dyDescent="0.3">
      <c r="A425" s="11" t="s">
        <v>133</v>
      </c>
      <c r="B425" s="7">
        <v>42923</v>
      </c>
      <c r="C425" s="8">
        <v>0.36584490740740738</v>
      </c>
      <c r="D425" s="8">
        <v>0.37709490740740742</v>
      </c>
      <c r="E425">
        <f t="shared" si="12"/>
        <v>0</v>
      </c>
      <c r="F425" s="2" t="str">
        <f t="shared" si="13"/>
        <v/>
      </c>
    </row>
    <row r="426" spans="1:6" x14ac:dyDescent="0.3">
      <c r="A426" s="10" t="s">
        <v>367</v>
      </c>
      <c r="B426" s="5">
        <v>42923</v>
      </c>
      <c r="C426" s="6">
        <v>0.36885416666666665</v>
      </c>
      <c r="D426" s="6">
        <v>0.36932870370370369</v>
      </c>
      <c r="E426">
        <f t="shared" si="12"/>
        <v>0</v>
      </c>
      <c r="F426" s="2" t="str">
        <f t="shared" si="13"/>
        <v/>
      </c>
    </row>
    <row r="427" spans="1:6" x14ac:dyDescent="0.3">
      <c r="A427" s="11" t="s">
        <v>368</v>
      </c>
      <c r="B427" s="7">
        <v>42923</v>
      </c>
      <c r="C427" s="8">
        <v>0.36996527777777777</v>
      </c>
      <c r="D427" s="8">
        <v>0.37149305555555556</v>
      </c>
      <c r="E427">
        <f t="shared" si="12"/>
        <v>0</v>
      </c>
      <c r="F427" s="2" t="str">
        <f t="shared" si="13"/>
        <v/>
      </c>
    </row>
    <row r="428" spans="1:6" x14ac:dyDescent="0.3">
      <c r="A428" s="10" t="s">
        <v>243</v>
      </c>
      <c r="B428" s="5">
        <v>42923</v>
      </c>
      <c r="C428" s="6">
        <v>0.37112268518518521</v>
      </c>
      <c r="D428" s="6">
        <v>0.37534722222222222</v>
      </c>
      <c r="E428">
        <f t="shared" si="12"/>
        <v>0</v>
      </c>
      <c r="F428" s="2" t="str">
        <f t="shared" si="13"/>
        <v/>
      </c>
    </row>
    <row r="429" spans="1:6" x14ac:dyDescent="0.3">
      <c r="A429" s="11" t="s">
        <v>369</v>
      </c>
      <c r="B429" s="7">
        <v>42923</v>
      </c>
      <c r="C429" s="8">
        <v>0.3721990740740741</v>
      </c>
      <c r="D429" s="8">
        <v>0.37956018518518519</v>
      </c>
      <c r="E429">
        <f t="shared" si="12"/>
        <v>0</v>
      </c>
      <c r="F429" s="2" t="str">
        <f t="shared" si="13"/>
        <v/>
      </c>
    </row>
    <row r="430" spans="1:6" x14ac:dyDescent="0.3">
      <c r="A430" s="10" t="s">
        <v>370</v>
      </c>
      <c r="B430" s="5">
        <v>42923</v>
      </c>
      <c r="C430" s="6">
        <v>0.37445601851851851</v>
      </c>
      <c r="D430" s="6">
        <v>0.38145833333333334</v>
      </c>
      <c r="E430">
        <f t="shared" si="12"/>
        <v>0</v>
      </c>
      <c r="F430" s="2" t="str">
        <f t="shared" si="13"/>
        <v/>
      </c>
    </row>
    <row r="431" spans="1:6" x14ac:dyDescent="0.3">
      <c r="A431" s="11" t="s">
        <v>68</v>
      </c>
      <c r="B431" s="7">
        <v>42923</v>
      </c>
      <c r="C431" s="8">
        <v>0.3767476851851852</v>
      </c>
      <c r="D431" s="8">
        <v>0.38192129629629629</v>
      </c>
      <c r="E431">
        <f t="shared" si="12"/>
        <v>0</v>
      </c>
      <c r="F431" s="2" t="str">
        <f t="shared" si="13"/>
        <v/>
      </c>
    </row>
    <row r="432" spans="1:6" x14ac:dyDescent="0.3">
      <c r="A432" s="10" t="s">
        <v>371</v>
      </c>
      <c r="B432" s="5">
        <v>42923</v>
      </c>
      <c r="C432" s="6">
        <v>0.3778009259259259</v>
      </c>
      <c r="D432" s="6">
        <v>0.37927083333333333</v>
      </c>
      <c r="E432">
        <f t="shared" si="12"/>
        <v>0</v>
      </c>
      <c r="F432" s="2" t="str">
        <f t="shared" si="13"/>
        <v/>
      </c>
    </row>
    <row r="433" spans="1:6" x14ac:dyDescent="0.3">
      <c r="A433" s="11" t="s">
        <v>372</v>
      </c>
      <c r="B433" s="7">
        <v>42923</v>
      </c>
      <c r="C433" s="8">
        <v>0.37998842592592591</v>
      </c>
      <c r="D433" s="8">
        <v>0.38434027777777779</v>
      </c>
      <c r="E433">
        <f t="shared" si="12"/>
        <v>0</v>
      </c>
      <c r="F433" s="2" t="str">
        <f t="shared" si="13"/>
        <v/>
      </c>
    </row>
    <row r="434" spans="1:6" x14ac:dyDescent="0.3">
      <c r="A434" s="10" t="s">
        <v>373</v>
      </c>
      <c r="B434" s="5">
        <v>42923</v>
      </c>
      <c r="C434" s="6">
        <v>0.3835763888888889</v>
      </c>
      <c r="D434" s="6">
        <v>0.38965277777777779</v>
      </c>
      <c r="E434">
        <f t="shared" si="12"/>
        <v>0</v>
      </c>
      <c r="F434" s="2" t="str">
        <f t="shared" si="13"/>
        <v/>
      </c>
    </row>
    <row r="435" spans="1:6" x14ac:dyDescent="0.3">
      <c r="A435" s="11" t="s">
        <v>374</v>
      </c>
      <c r="B435" s="7">
        <v>42923</v>
      </c>
      <c r="C435" s="8">
        <v>0.38922453703703702</v>
      </c>
      <c r="D435" s="8">
        <v>0.39096064814814813</v>
      </c>
      <c r="E435">
        <f t="shared" si="12"/>
        <v>0</v>
      </c>
      <c r="F435" s="2" t="str">
        <f t="shared" si="13"/>
        <v/>
      </c>
    </row>
    <row r="436" spans="1:6" x14ac:dyDescent="0.3">
      <c r="A436" s="10" t="s">
        <v>375</v>
      </c>
      <c r="B436" s="5">
        <v>42923</v>
      </c>
      <c r="C436" s="6">
        <v>0.39091435185185186</v>
      </c>
      <c r="D436" s="6">
        <v>0.39620370370370372</v>
      </c>
      <c r="E436">
        <f t="shared" si="12"/>
        <v>0</v>
      </c>
      <c r="F436" s="2" t="str">
        <f t="shared" si="13"/>
        <v/>
      </c>
    </row>
    <row r="437" spans="1:6" x14ac:dyDescent="0.3">
      <c r="A437" s="11" t="s">
        <v>376</v>
      </c>
      <c r="B437" s="7">
        <v>42923</v>
      </c>
      <c r="C437" s="8">
        <v>0.39196759259259262</v>
      </c>
      <c r="D437" s="8">
        <v>0.39486111111111111</v>
      </c>
      <c r="E437">
        <f t="shared" si="12"/>
        <v>0</v>
      </c>
      <c r="F437" s="2" t="str">
        <f t="shared" si="13"/>
        <v/>
      </c>
    </row>
    <row r="438" spans="1:6" x14ac:dyDescent="0.3">
      <c r="A438" s="10" t="s">
        <v>377</v>
      </c>
      <c r="B438" s="5">
        <v>42923</v>
      </c>
      <c r="C438" s="6">
        <v>0.39731481481481479</v>
      </c>
      <c r="D438" s="6">
        <v>0.40688657407407408</v>
      </c>
      <c r="E438">
        <f t="shared" si="12"/>
        <v>0</v>
      </c>
      <c r="F438" s="2" t="str">
        <f t="shared" si="13"/>
        <v/>
      </c>
    </row>
    <row r="439" spans="1:6" x14ac:dyDescent="0.3">
      <c r="A439" s="11" t="s">
        <v>378</v>
      </c>
      <c r="B439" s="7">
        <v>42923</v>
      </c>
      <c r="C439" s="8">
        <v>0.40283564814814815</v>
      </c>
      <c r="D439" s="8">
        <v>0.41091435185185188</v>
      </c>
      <c r="E439">
        <f t="shared" si="12"/>
        <v>0</v>
      </c>
      <c r="F439" s="2" t="str">
        <f t="shared" si="13"/>
        <v/>
      </c>
    </row>
    <row r="440" spans="1:6" x14ac:dyDescent="0.3">
      <c r="A440" s="10" t="s">
        <v>379</v>
      </c>
      <c r="B440" s="5">
        <v>42923</v>
      </c>
      <c r="C440" s="6">
        <v>0.4039814814814815</v>
      </c>
      <c r="D440" s="6">
        <v>0.41211805555555553</v>
      </c>
      <c r="E440">
        <f t="shared" si="12"/>
        <v>0</v>
      </c>
      <c r="F440" s="2" t="str">
        <f t="shared" si="13"/>
        <v/>
      </c>
    </row>
    <row r="441" spans="1:6" x14ac:dyDescent="0.3">
      <c r="A441" s="11" t="s">
        <v>380</v>
      </c>
      <c r="B441" s="7">
        <v>42923</v>
      </c>
      <c r="C441" s="8">
        <v>0.40534722222222225</v>
      </c>
      <c r="D441" s="8">
        <v>0.40887731481481482</v>
      </c>
      <c r="E441">
        <f t="shared" si="12"/>
        <v>0</v>
      </c>
      <c r="F441" s="2" t="str">
        <f t="shared" si="13"/>
        <v/>
      </c>
    </row>
    <row r="442" spans="1:6" x14ac:dyDescent="0.3">
      <c r="A442" s="10" t="s">
        <v>381</v>
      </c>
      <c r="B442" s="5">
        <v>42923</v>
      </c>
      <c r="C442" s="6">
        <v>0.41025462962962961</v>
      </c>
      <c r="D442" s="6">
        <v>0.41064814814814815</v>
      </c>
      <c r="E442">
        <f t="shared" si="12"/>
        <v>0</v>
      </c>
      <c r="F442" s="2" t="str">
        <f t="shared" si="13"/>
        <v/>
      </c>
    </row>
    <row r="443" spans="1:6" x14ac:dyDescent="0.3">
      <c r="A443" s="11" t="s">
        <v>382</v>
      </c>
      <c r="B443" s="7">
        <v>42923</v>
      </c>
      <c r="C443" s="8">
        <v>0.4103472222222222</v>
      </c>
      <c r="D443" s="8">
        <v>0.41578703703703701</v>
      </c>
      <c r="E443">
        <f t="shared" si="12"/>
        <v>0</v>
      </c>
      <c r="F443" s="2" t="str">
        <f t="shared" si="13"/>
        <v/>
      </c>
    </row>
    <row r="444" spans="1:6" x14ac:dyDescent="0.3">
      <c r="A444" s="10" t="s">
        <v>383</v>
      </c>
      <c r="B444" s="5">
        <v>42923</v>
      </c>
      <c r="C444" s="6">
        <v>0.41248842592592594</v>
      </c>
      <c r="D444" s="6">
        <v>0.41328703703703706</v>
      </c>
      <c r="E444">
        <f t="shared" si="12"/>
        <v>0</v>
      </c>
      <c r="F444" s="2" t="str">
        <f t="shared" si="13"/>
        <v/>
      </c>
    </row>
    <row r="445" spans="1:6" x14ac:dyDescent="0.3">
      <c r="A445" s="11" t="s">
        <v>384</v>
      </c>
      <c r="B445" s="7">
        <v>42923</v>
      </c>
      <c r="C445" s="8">
        <v>0.41260416666666666</v>
      </c>
      <c r="D445" s="8">
        <v>0.41520833333333335</v>
      </c>
      <c r="E445">
        <f t="shared" si="12"/>
        <v>0</v>
      </c>
      <c r="F445" s="2" t="str">
        <f t="shared" si="13"/>
        <v/>
      </c>
    </row>
    <row r="446" spans="1:6" x14ac:dyDescent="0.3">
      <c r="A446" s="10" t="s">
        <v>171</v>
      </c>
      <c r="B446" s="5">
        <v>42923</v>
      </c>
      <c r="C446" s="6">
        <v>0.41680555555555554</v>
      </c>
      <c r="D446" s="6">
        <v>0.4243865740740741</v>
      </c>
      <c r="E446">
        <f t="shared" si="12"/>
        <v>0</v>
      </c>
      <c r="F446" s="2" t="str">
        <f t="shared" si="13"/>
        <v/>
      </c>
    </row>
    <row r="447" spans="1:6" x14ac:dyDescent="0.3">
      <c r="A447" s="11" t="s">
        <v>385</v>
      </c>
      <c r="B447" s="7">
        <v>42923</v>
      </c>
      <c r="C447" s="8">
        <v>0.41829861111111111</v>
      </c>
      <c r="D447" s="8">
        <v>0.42706018518518518</v>
      </c>
      <c r="E447">
        <f t="shared" si="12"/>
        <v>0</v>
      </c>
      <c r="F447" s="2" t="str">
        <f t="shared" si="13"/>
        <v/>
      </c>
    </row>
    <row r="448" spans="1:6" x14ac:dyDescent="0.3">
      <c r="A448" s="10" t="s">
        <v>386</v>
      </c>
      <c r="B448" s="5">
        <v>42923</v>
      </c>
      <c r="C448" s="6">
        <v>0.4199074074074074</v>
      </c>
      <c r="D448" s="6">
        <v>0.42357638888888888</v>
      </c>
      <c r="E448">
        <f t="shared" si="12"/>
        <v>0</v>
      </c>
      <c r="F448" s="2" t="str">
        <f t="shared" si="13"/>
        <v/>
      </c>
    </row>
    <row r="449" spans="1:6" x14ac:dyDescent="0.3">
      <c r="A449" s="11" t="s">
        <v>387</v>
      </c>
      <c r="B449" s="7">
        <v>42923</v>
      </c>
      <c r="C449" s="8">
        <v>0.42149305555555555</v>
      </c>
      <c r="D449" s="8">
        <v>0.42736111111111114</v>
      </c>
      <c r="E449">
        <f t="shared" si="12"/>
        <v>0</v>
      </c>
      <c r="F449" s="2" t="str">
        <f t="shared" si="13"/>
        <v/>
      </c>
    </row>
    <row r="450" spans="1:6" x14ac:dyDescent="0.3">
      <c r="A450" s="10" t="s">
        <v>388</v>
      </c>
      <c r="B450" s="5">
        <v>42923</v>
      </c>
      <c r="C450" s="6">
        <v>0.4255902777777778</v>
      </c>
      <c r="D450" s="6">
        <v>0.43464120370370368</v>
      </c>
      <c r="E450">
        <f t="shared" si="12"/>
        <v>0</v>
      </c>
      <c r="F450" s="2" t="str">
        <f t="shared" si="13"/>
        <v/>
      </c>
    </row>
    <row r="451" spans="1:6" x14ac:dyDescent="0.3">
      <c r="A451" s="11" t="s">
        <v>389</v>
      </c>
      <c r="B451" s="7">
        <v>42923</v>
      </c>
      <c r="C451" s="8">
        <v>0.43016203703703704</v>
      </c>
      <c r="D451" s="8">
        <v>0.44123842592592594</v>
      </c>
      <c r="E451">
        <f t="shared" ref="E451:E514" si="14">IF(AND(LEN(A451)=7,LEFT(A451,2)="12"),1,0)</f>
        <v>0</v>
      </c>
      <c r="F451" s="2" t="str">
        <f t="shared" ref="F451:F514" si="15">IF(E451=1,D451-C451,"")</f>
        <v/>
      </c>
    </row>
    <row r="452" spans="1:6" x14ac:dyDescent="0.3">
      <c r="A452" s="10" t="s">
        <v>390</v>
      </c>
      <c r="B452" s="5">
        <v>42923</v>
      </c>
      <c r="C452" s="6">
        <v>0.43146990740740743</v>
      </c>
      <c r="D452" s="6">
        <v>0.43192129629629628</v>
      </c>
      <c r="E452">
        <f t="shared" si="14"/>
        <v>0</v>
      </c>
      <c r="F452" s="2" t="str">
        <f t="shared" si="15"/>
        <v/>
      </c>
    </row>
    <row r="453" spans="1:6" x14ac:dyDescent="0.3">
      <c r="A453" s="11" t="s">
        <v>391</v>
      </c>
      <c r="B453" s="7">
        <v>42923</v>
      </c>
      <c r="C453" s="8">
        <v>0.43313657407407408</v>
      </c>
      <c r="D453" s="8">
        <v>0.43811342592592595</v>
      </c>
      <c r="E453">
        <f t="shared" si="14"/>
        <v>0</v>
      </c>
      <c r="F453" s="2" t="str">
        <f t="shared" si="15"/>
        <v/>
      </c>
    </row>
    <row r="454" spans="1:6" x14ac:dyDescent="0.3">
      <c r="A454" s="10" t="s">
        <v>223</v>
      </c>
      <c r="B454" s="5">
        <v>42923</v>
      </c>
      <c r="C454" s="6">
        <v>0.43752314814814813</v>
      </c>
      <c r="D454" s="6">
        <v>0.44806712962962963</v>
      </c>
      <c r="E454">
        <f t="shared" si="14"/>
        <v>0</v>
      </c>
      <c r="F454" s="2" t="str">
        <f t="shared" si="15"/>
        <v/>
      </c>
    </row>
    <row r="455" spans="1:6" x14ac:dyDescent="0.3">
      <c r="A455" s="11" t="s">
        <v>68</v>
      </c>
      <c r="B455" s="7">
        <v>42923</v>
      </c>
      <c r="C455" s="8">
        <v>0.44184027777777779</v>
      </c>
      <c r="D455" s="8">
        <v>0.44582175925925926</v>
      </c>
      <c r="E455">
        <f t="shared" si="14"/>
        <v>0</v>
      </c>
      <c r="F455" s="2" t="str">
        <f t="shared" si="15"/>
        <v/>
      </c>
    </row>
    <row r="456" spans="1:6" x14ac:dyDescent="0.3">
      <c r="A456" s="10" t="s">
        <v>392</v>
      </c>
      <c r="B456" s="5">
        <v>42923</v>
      </c>
      <c r="C456" s="6">
        <v>0.44543981481481482</v>
      </c>
      <c r="D456" s="6">
        <v>0.45271990740740742</v>
      </c>
      <c r="E456">
        <f t="shared" si="14"/>
        <v>0</v>
      </c>
      <c r="F456" s="2" t="str">
        <f t="shared" si="15"/>
        <v/>
      </c>
    </row>
    <row r="457" spans="1:6" x14ac:dyDescent="0.3">
      <c r="A457" s="11" t="s">
        <v>393</v>
      </c>
      <c r="B457" s="7">
        <v>42923</v>
      </c>
      <c r="C457" s="8">
        <v>0.44775462962962964</v>
      </c>
      <c r="D457" s="8">
        <v>0.45450231481481479</v>
      </c>
      <c r="E457">
        <f t="shared" si="14"/>
        <v>0</v>
      </c>
      <c r="F457" s="2" t="str">
        <f t="shared" si="15"/>
        <v/>
      </c>
    </row>
    <row r="458" spans="1:6" x14ac:dyDescent="0.3">
      <c r="A458" s="10" t="s">
        <v>394</v>
      </c>
      <c r="B458" s="5">
        <v>42923</v>
      </c>
      <c r="C458" s="6">
        <v>0.44927083333333334</v>
      </c>
      <c r="D458" s="6">
        <v>0.45666666666666667</v>
      </c>
      <c r="E458">
        <f t="shared" si="14"/>
        <v>0</v>
      </c>
      <c r="F458" s="2" t="str">
        <f t="shared" si="15"/>
        <v/>
      </c>
    </row>
    <row r="459" spans="1:6" x14ac:dyDescent="0.3">
      <c r="A459" s="11" t="s">
        <v>395</v>
      </c>
      <c r="B459" s="7">
        <v>42923</v>
      </c>
      <c r="C459" s="8">
        <v>0.45091435185185186</v>
      </c>
      <c r="D459" s="8">
        <v>0.4586574074074074</v>
      </c>
      <c r="E459">
        <f t="shared" si="14"/>
        <v>0</v>
      </c>
      <c r="F459" s="2" t="str">
        <f t="shared" si="15"/>
        <v/>
      </c>
    </row>
    <row r="460" spans="1:6" x14ac:dyDescent="0.3">
      <c r="A460" s="10" t="s">
        <v>396</v>
      </c>
      <c r="B460" s="5">
        <v>42923</v>
      </c>
      <c r="C460" s="6">
        <v>0.45416666666666666</v>
      </c>
      <c r="D460" s="6">
        <v>0.46155092592592595</v>
      </c>
      <c r="E460">
        <f t="shared" si="14"/>
        <v>0</v>
      </c>
      <c r="F460" s="2" t="str">
        <f t="shared" si="15"/>
        <v/>
      </c>
    </row>
    <row r="461" spans="1:6" x14ac:dyDescent="0.3">
      <c r="A461" s="11" t="s">
        <v>397</v>
      </c>
      <c r="B461" s="7">
        <v>42923</v>
      </c>
      <c r="C461" s="8">
        <v>0.45950231481481479</v>
      </c>
      <c r="D461" s="8">
        <v>0.46091435185185187</v>
      </c>
      <c r="E461">
        <f t="shared" si="14"/>
        <v>0</v>
      </c>
      <c r="F461" s="2" t="str">
        <f t="shared" si="15"/>
        <v/>
      </c>
    </row>
    <row r="462" spans="1:6" x14ac:dyDescent="0.3">
      <c r="A462" s="10" t="s">
        <v>398</v>
      </c>
      <c r="B462" s="5">
        <v>42923</v>
      </c>
      <c r="C462" s="6">
        <v>0.45981481481481479</v>
      </c>
      <c r="D462" s="6">
        <v>0.46148148148148149</v>
      </c>
      <c r="E462">
        <f t="shared" si="14"/>
        <v>0</v>
      </c>
      <c r="F462" s="2" t="str">
        <f t="shared" si="15"/>
        <v/>
      </c>
    </row>
    <row r="463" spans="1:6" x14ac:dyDescent="0.3">
      <c r="A463" s="11" t="s">
        <v>399</v>
      </c>
      <c r="B463" s="7">
        <v>42923</v>
      </c>
      <c r="C463" s="8">
        <v>0.46357638888888891</v>
      </c>
      <c r="D463" s="8">
        <v>0.46807870370370369</v>
      </c>
      <c r="E463">
        <f t="shared" si="14"/>
        <v>0</v>
      </c>
      <c r="F463" s="2" t="str">
        <f t="shared" si="15"/>
        <v/>
      </c>
    </row>
    <row r="464" spans="1:6" x14ac:dyDescent="0.3">
      <c r="A464" s="10" t="s">
        <v>126</v>
      </c>
      <c r="B464" s="5">
        <v>42923</v>
      </c>
      <c r="C464" s="6">
        <v>0.46891203703703704</v>
      </c>
      <c r="D464" s="6">
        <v>0.47209490740740739</v>
      </c>
      <c r="E464">
        <f t="shared" si="14"/>
        <v>0</v>
      </c>
      <c r="F464" s="2" t="str">
        <f t="shared" si="15"/>
        <v/>
      </c>
    </row>
    <row r="465" spans="1:6" x14ac:dyDescent="0.3">
      <c r="A465" s="11" t="s">
        <v>400</v>
      </c>
      <c r="B465" s="7">
        <v>42923</v>
      </c>
      <c r="C465" s="8">
        <v>0.47127314814814814</v>
      </c>
      <c r="D465" s="8">
        <v>0.47475694444444444</v>
      </c>
      <c r="E465">
        <f t="shared" si="14"/>
        <v>0</v>
      </c>
      <c r="F465" s="2" t="str">
        <f t="shared" si="15"/>
        <v/>
      </c>
    </row>
    <row r="466" spans="1:6" x14ac:dyDescent="0.3">
      <c r="A466" s="10" t="s">
        <v>401</v>
      </c>
      <c r="B466" s="5">
        <v>42923</v>
      </c>
      <c r="C466" s="6">
        <v>0.47285879629629629</v>
      </c>
      <c r="D466" s="6">
        <v>0.47479166666666667</v>
      </c>
      <c r="E466">
        <f t="shared" si="14"/>
        <v>0</v>
      </c>
      <c r="F466" s="2" t="str">
        <f t="shared" si="15"/>
        <v/>
      </c>
    </row>
    <row r="467" spans="1:6" x14ac:dyDescent="0.3">
      <c r="A467" s="11" t="s">
        <v>402</v>
      </c>
      <c r="B467" s="7">
        <v>42923</v>
      </c>
      <c r="C467" s="8">
        <v>0.47409722222222223</v>
      </c>
      <c r="D467" s="8">
        <v>0.48534722222222221</v>
      </c>
      <c r="E467">
        <f t="shared" si="14"/>
        <v>0</v>
      </c>
      <c r="F467" s="2" t="str">
        <f t="shared" si="15"/>
        <v/>
      </c>
    </row>
    <row r="468" spans="1:6" x14ac:dyDescent="0.3">
      <c r="A468" s="10" t="s">
        <v>403</v>
      </c>
      <c r="B468" s="5">
        <v>42923</v>
      </c>
      <c r="C468" s="6">
        <v>0.47561342592592593</v>
      </c>
      <c r="D468" s="6">
        <v>0.47950231481481481</v>
      </c>
      <c r="E468">
        <f t="shared" si="14"/>
        <v>0</v>
      </c>
      <c r="F468" s="2" t="str">
        <f t="shared" si="15"/>
        <v/>
      </c>
    </row>
    <row r="469" spans="1:6" x14ac:dyDescent="0.3">
      <c r="A469" s="11" t="s">
        <v>404</v>
      </c>
      <c r="B469" s="7">
        <v>42923</v>
      </c>
      <c r="C469" s="8">
        <v>0.4788425925925926</v>
      </c>
      <c r="D469" s="8">
        <v>0.48685185185185187</v>
      </c>
      <c r="E469">
        <f t="shared" si="14"/>
        <v>0</v>
      </c>
      <c r="F469" s="2" t="str">
        <f t="shared" si="15"/>
        <v/>
      </c>
    </row>
    <row r="470" spans="1:6" x14ac:dyDescent="0.3">
      <c r="A470" s="10" t="s">
        <v>405</v>
      </c>
      <c r="B470" s="5">
        <v>42923</v>
      </c>
      <c r="C470" s="6">
        <v>0.48380787037037037</v>
      </c>
      <c r="D470" s="6">
        <v>0.49267361111111113</v>
      </c>
      <c r="E470">
        <f t="shared" si="14"/>
        <v>0</v>
      </c>
      <c r="F470" s="2" t="str">
        <f t="shared" si="15"/>
        <v/>
      </c>
    </row>
    <row r="471" spans="1:6" x14ac:dyDescent="0.3">
      <c r="A471" s="11" t="s">
        <v>406</v>
      </c>
      <c r="B471" s="7">
        <v>42923</v>
      </c>
      <c r="C471" s="8">
        <v>0.48699074074074072</v>
      </c>
      <c r="D471" s="8">
        <v>0.48884259259259261</v>
      </c>
      <c r="E471">
        <f t="shared" si="14"/>
        <v>0</v>
      </c>
      <c r="F471" s="2" t="str">
        <f t="shared" si="15"/>
        <v/>
      </c>
    </row>
    <row r="472" spans="1:6" x14ac:dyDescent="0.3">
      <c r="A472" s="10" t="s">
        <v>180</v>
      </c>
      <c r="B472" s="5">
        <v>42923</v>
      </c>
      <c r="C472" s="6">
        <v>0.49206018518518518</v>
      </c>
      <c r="D472" s="6">
        <v>0.50086805555555558</v>
      </c>
      <c r="E472">
        <f t="shared" si="14"/>
        <v>0</v>
      </c>
      <c r="F472" s="2" t="str">
        <f t="shared" si="15"/>
        <v/>
      </c>
    </row>
    <row r="473" spans="1:6" x14ac:dyDescent="0.3">
      <c r="A473" s="11" t="s">
        <v>407</v>
      </c>
      <c r="B473" s="7">
        <v>42923</v>
      </c>
      <c r="C473" s="8">
        <v>0.49668981481481483</v>
      </c>
      <c r="D473" s="8">
        <v>0.50266203703703705</v>
      </c>
      <c r="E473">
        <f t="shared" si="14"/>
        <v>0</v>
      </c>
      <c r="F473" s="2" t="str">
        <f t="shared" si="15"/>
        <v/>
      </c>
    </row>
    <row r="474" spans="1:6" x14ac:dyDescent="0.3">
      <c r="A474" s="10" t="s">
        <v>408</v>
      </c>
      <c r="B474" s="5">
        <v>42923</v>
      </c>
      <c r="C474" s="6">
        <v>0.50232638888888892</v>
      </c>
      <c r="D474" s="6">
        <v>0.50351851851851848</v>
      </c>
      <c r="E474">
        <f t="shared" si="14"/>
        <v>0</v>
      </c>
      <c r="F474" s="2" t="str">
        <f t="shared" si="15"/>
        <v/>
      </c>
    </row>
    <row r="475" spans="1:6" x14ac:dyDescent="0.3">
      <c r="A475" s="11" t="s">
        <v>409</v>
      </c>
      <c r="B475" s="7">
        <v>42923</v>
      </c>
      <c r="C475" s="8">
        <v>0.50498842592592597</v>
      </c>
      <c r="D475" s="8">
        <v>0.50807870370370367</v>
      </c>
      <c r="E475">
        <f t="shared" si="14"/>
        <v>0</v>
      </c>
      <c r="F475" s="2" t="str">
        <f t="shared" si="15"/>
        <v/>
      </c>
    </row>
    <row r="476" spans="1:6" x14ac:dyDescent="0.3">
      <c r="A476" s="10" t="s">
        <v>410</v>
      </c>
      <c r="B476" s="5">
        <v>42923</v>
      </c>
      <c r="C476" s="6">
        <v>0.50883101851851853</v>
      </c>
      <c r="D476" s="6">
        <v>0.50998842592592597</v>
      </c>
      <c r="E476">
        <f t="shared" si="14"/>
        <v>0</v>
      </c>
      <c r="F476" s="2" t="str">
        <f t="shared" si="15"/>
        <v/>
      </c>
    </row>
    <row r="477" spans="1:6" x14ac:dyDescent="0.3">
      <c r="A477" s="11" t="s">
        <v>411</v>
      </c>
      <c r="B477" s="7">
        <v>42923</v>
      </c>
      <c r="C477" s="8">
        <v>0.51253472222222218</v>
      </c>
      <c r="D477" s="8">
        <v>0.51974537037037039</v>
      </c>
      <c r="E477">
        <f t="shared" si="14"/>
        <v>0</v>
      </c>
      <c r="F477" s="2" t="str">
        <f t="shared" si="15"/>
        <v/>
      </c>
    </row>
    <row r="478" spans="1:6" x14ac:dyDescent="0.3">
      <c r="A478" s="10" t="s">
        <v>412</v>
      </c>
      <c r="B478" s="5">
        <v>42923</v>
      </c>
      <c r="C478" s="6">
        <v>0.51744212962962965</v>
      </c>
      <c r="D478" s="6">
        <v>0.52157407407407408</v>
      </c>
      <c r="E478">
        <f t="shared" si="14"/>
        <v>0</v>
      </c>
      <c r="F478" s="2" t="str">
        <f t="shared" si="15"/>
        <v/>
      </c>
    </row>
    <row r="479" spans="1:6" x14ac:dyDescent="0.3">
      <c r="A479" s="11" t="s">
        <v>413</v>
      </c>
      <c r="B479" s="7">
        <v>42923</v>
      </c>
      <c r="C479" s="8">
        <v>0.51883101851851854</v>
      </c>
      <c r="D479" s="8">
        <v>0.52545138888888887</v>
      </c>
      <c r="E479">
        <f t="shared" si="14"/>
        <v>0</v>
      </c>
      <c r="F479" s="2" t="str">
        <f t="shared" si="15"/>
        <v/>
      </c>
    </row>
    <row r="480" spans="1:6" x14ac:dyDescent="0.3">
      <c r="A480" s="10" t="s">
        <v>414</v>
      </c>
      <c r="B480" s="5">
        <v>42923</v>
      </c>
      <c r="C480" s="6">
        <v>0.52357638888888891</v>
      </c>
      <c r="D480" s="6">
        <v>0.53096064814814814</v>
      </c>
      <c r="E480">
        <f t="shared" si="14"/>
        <v>0</v>
      </c>
      <c r="F480" s="2" t="str">
        <f t="shared" si="15"/>
        <v/>
      </c>
    </row>
    <row r="481" spans="1:6" x14ac:dyDescent="0.3">
      <c r="A481" s="11" t="s">
        <v>415</v>
      </c>
      <c r="B481" s="7">
        <v>42923</v>
      </c>
      <c r="C481" s="8">
        <v>0.52484953703703707</v>
      </c>
      <c r="D481" s="8">
        <v>0.53331018518518514</v>
      </c>
      <c r="E481">
        <f t="shared" si="14"/>
        <v>0</v>
      </c>
      <c r="F481" s="2" t="str">
        <f t="shared" si="15"/>
        <v/>
      </c>
    </row>
    <row r="482" spans="1:6" x14ac:dyDescent="0.3">
      <c r="A482" s="10" t="s">
        <v>416</v>
      </c>
      <c r="B482" s="5">
        <v>42923</v>
      </c>
      <c r="C482" s="6">
        <v>0.52690972222222221</v>
      </c>
      <c r="D482" s="6">
        <v>0.53266203703703707</v>
      </c>
      <c r="E482">
        <f t="shared" si="14"/>
        <v>0</v>
      </c>
      <c r="F482" s="2" t="str">
        <f t="shared" si="15"/>
        <v/>
      </c>
    </row>
    <row r="483" spans="1:6" x14ac:dyDescent="0.3">
      <c r="A483" s="11" t="s">
        <v>417</v>
      </c>
      <c r="B483" s="7">
        <v>42923</v>
      </c>
      <c r="C483" s="8">
        <v>0.52921296296296294</v>
      </c>
      <c r="D483" s="8">
        <v>0.53706018518518517</v>
      </c>
      <c r="E483">
        <f t="shared" si="14"/>
        <v>0</v>
      </c>
      <c r="F483" s="2" t="str">
        <f t="shared" si="15"/>
        <v/>
      </c>
    </row>
    <row r="484" spans="1:6" x14ac:dyDescent="0.3">
      <c r="A484" s="10" t="s">
        <v>418</v>
      </c>
      <c r="B484" s="5">
        <v>42923</v>
      </c>
      <c r="C484" s="6">
        <v>0.52964120370370371</v>
      </c>
      <c r="D484" s="6">
        <v>0.53607638888888887</v>
      </c>
      <c r="E484">
        <f t="shared" si="14"/>
        <v>0</v>
      </c>
      <c r="F484" s="2" t="str">
        <f t="shared" si="15"/>
        <v/>
      </c>
    </row>
    <row r="485" spans="1:6" x14ac:dyDescent="0.3">
      <c r="A485" s="11" t="s">
        <v>419</v>
      </c>
      <c r="B485" s="7">
        <v>42923</v>
      </c>
      <c r="C485" s="8">
        <v>0.52968749999999998</v>
      </c>
      <c r="D485" s="8">
        <v>0.53865740740740742</v>
      </c>
      <c r="E485">
        <f t="shared" si="14"/>
        <v>0</v>
      </c>
      <c r="F485" s="2" t="str">
        <f t="shared" si="15"/>
        <v/>
      </c>
    </row>
    <row r="486" spans="1:6" x14ac:dyDescent="0.3">
      <c r="A486" s="10" t="s">
        <v>232</v>
      </c>
      <c r="B486" s="5">
        <v>42923</v>
      </c>
      <c r="C486" s="6">
        <v>0.53372685185185187</v>
      </c>
      <c r="D486" s="6">
        <v>0.54082175925925924</v>
      </c>
      <c r="E486">
        <f t="shared" si="14"/>
        <v>0</v>
      </c>
      <c r="F486" s="2" t="str">
        <f t="shared" si="15"/>
        <v/>
      </c>
    </row>
    <row r="487" spans="1:6" x14ac:dyDescent="0.3">
      <c r="A487" s="11" t="s">
        <v>420</v>
      </c>
      <c r="B487" s="7">
        <v>42923</v>
      </c>
      <c r="C487" s="8">
        <v>0.5345833333333333</v>
      </c>
      <c r="D487" s="8">
        <v>0.54532407407407413</v>
      </c>
      <c r="E487">
        <f t="shared" si="14"/>
        <v>0</v>
      </c>
      <c r="F487" s="2" t="str">
        <f t="shared" si="15"/>
        <v/>
      </c>
    </row>
    <row r="488" spans="1:6" x14ac:dyDescent="0.3">
      <c r="A488" s="10" t="s">
        <v>421</v>
      </c>
      <c r="B488" s="5">
        <v>42923</v>
      </c>
      <c r="C488" s="6">
        <v>0.5385416666666667</v>
      </c>
      <c r="D488" s="6">
        <v>0.53870370370370368</v>
      </c>
      <c r="E488">
        <f t="shared" si="14"/>
        <v>0</v>
      </c>
      <c r="F488" s="2" t="str">
        <f t="shared" si="15"/>
        <v/>
      </c>
    </row>
    <row r="489" spans="1:6" x14ac:dyDescent="0.3">
      <c r="A489" s="11" t="s">
        <v>422</v>
      </c>
      <c r="B489" s="7">
        <v>42923</v>
      </c>
      <c r="C489" s="8">
        <v>0.54137731481481477</v>
      </c>
      <c r="D489" s="8">
        <v>0.55253472222222222</v>
      </c>
      <c r="E489">
        <f t="shared" si="14"/>
        <v>0</v>
      </c>
      <c r="F489" s="2" t="str">
        <f t="shared" si="15"/>
        <v/>
      </c>
    </row>
    <row r="490" spans="1:6" x14ac:dyDescent="0.3">
      <c r="A490" s="10" t="s">
        <v>423</v>
      </c>
      <c r="B490" s="5">
        <v>42923</v>
      </c>
      <c r="C490" s="6">
        <v>0.54305555555555551</v>
      </c>
      <c r="D490" s="6">
        <v>0.5444444444444444</v>
      </c>
      <c r="E490">
        <f t="shared" si="14"/>
        <v>0</v>
      </c>
      <c r="F490" s="2" t="str">
        <f t="shared" si="15"/>
        <v/>
      </c>
    </row>
    <row r="491" spans="1:6" x14ac:dyDescent="0.3">
      <c r="A491" s="11" t="s">
        <v>424</v>
      </c>
      <c r="B491" s="7">
        <v>42923</v>
      </c>
      <c r="C491" s="8">
        <v>0.5434606481481481</v>
      </c>
      <c r="D491" s="8">
        <v>0.55003472222222227</v>
      </c>
      <c r="E491">
        <f t="shared" si="14"/>
        <v>0</v>
      </c>
      <c r="F491" s="2" t="str">
        <f t="shared" si="15"/>
        <v/>
      </c>
    </row>
    <row r="492" spans="1:6" x14ac:dyDescent="0.3">
      <c r="A492" s="10" t="s">
        <v>424</v>
      </c>
      <c r="B492" s="5">
        <v>42923</v>
      </c>
      <c r="C492" s="6">
        <v>0.54372685185185188</v>
      </c>
      <c r="D492" s="6">
        <v>0.54856481481481478</v>
      </c>
      <c r="E492">
        <f t="shared" si="14"/>
        <v>0</v>
      </c>
      <c r="F492" s="2" t="str">
        <f t="shared" si="15"/>
        <v/>
      </c>
    </row>
    <row r="493" spans="1:6" x14ac:dyDescent="0.3">
      <c r="A493" s="11" t="s">
        <v>425</v>
      </c>
      <c r="B493" s="7">
        <v>42923</v>
      </c>
      <c r="C493" s="8">
        <v>0.54379629629629633</v>
      </c>
      <c r="D493" s="8">
        <v>0.54679398148148151</v>
      </c>
      <c r="E493">
        <f t="shared" si="14"/>
        <v>0</v>
      </c>
      <c r="F493" s="2" t="str">
        <f t="shared" si="15"/>
        <v/>
      </c>
    </row>
    <row r="494" spans="1:6" x14ac:dyDescent="0.3">
      <c r="A494" s="10" t="s">
        <v>426</v>
      </c>
      <c r="B494" s="5">
        <v>42923</v>
      </c>
      <c r="C494" s="6">
        <v>0.54752314814814818</v>
      </c>
      <c r="D494" s="6">
        <v>0.5486805555555555</v>
      </c>
      <c r="E494">
        <f t="shared" si="14"/>
        <v>0</v>
      </c>
      <c r="F494" s="2" t="str">
        <f t="shared" si="15"/>
        <v/>
      </c>
    </row>
    <row r="495" spans="1:6" x14ac:dyDescent="0.3">
      <c r="A495" s="11" t="s">
        <v>427</v>
      </c>
      <c r="B495" s="7">
        <v>42923</v>
      </c>
      <c r="C495" s="8">
        <v>0.54858796296296297</v>
      </c>
      <c r="D495" s="8">
        <v>0.55723379629629632</v>
      </c>
      <c r="E495">
        <f t="shared" si="14"/>
        <v>0</v>
      </c>
      <c r="F495" s="2" t="str">
        <f t="shared" si="15"/>
        <v/>
      </c>
    </row>
    <row r="496" spans="1:6" x14ac:dyDescent="0.3">
      <c r="A496" s="10" t="s">
        <v>428</v>
      </c>
      <c r="B496" s="5">
        <v>42923</v>
      </c>
      <c r="C496" s="6">
        <v>0.55363425925925924</v>
      </c>
      <c r="D496" s="6">
        <v>0.55819444444444444</v>
      </c>
      <c r="E496">
        <f t="shared" si="14"/>
        <v>0</v>
      </c>
      <c r="F496" s="2" t="str">
        <f t="shared" si="15"/>
        <v/>
      </c>
    </row>
    <row r="497" spans="1:6" x14ac:dyDescent="0.3">
      <c r="A497" s="11" t="s">
        <v>429</v>
      </c>
      <c r="B497" s="7">
        <v>42923</v>
      </c>
      <c r="C497" s="8">
        <v>0.55532407407407403</v>
      </c>
      <c r="D497" s="8">
        <v>0.56598379629629625</v>
      </c>
      <c r="E497">
        <f t="shared" si="14"/>
        <v>0</v>
      </c>
      <c r="F497" s="2" t="str">
        <f t="shared" si="15"/>
        <v/>
      </c>
    </row>
    <row r="498" spans="1:6" x14ac:dyDescent="0.3">
      <c r="A498" s="10" t="s">
        <v>98</v>
      </c>
      <c r="B498" s="5">
        <v>42923</v>
      </c>
      <c r="C498" s="6">
        <v>0.56019675925925927</v>
      </c>
      <c r="D498" s="6">
        <v>0.56783564814814813</v>
      </c>
      <c r="E498">
        <f t="shared" si="14"/>
        <v>0</v>
      </c>
      <c r="F498" s="2" t="str">
        <f t="shared" si="15"/>
        <v/>
      </c>
    </row>
    <row r="499" spans="1:6" x14ac:dyDescent="0.3">
      <c r="A499" s="11" t="s">
        <v>430</v>
      </c>
      <c r="B499" s="7">
        <v>42923</v>
      </c>
      <c r="C499" s="8">
        <v>0.56347222222222226</v>
      </c>
      <c r="D499" s="8">
        <v>0.57157407407407412</v>
      </c>
      <c r="E499">
        <f t="shared" si="14"/>
        <v>0</v>
      </c>
      <c r="F499" s="2" t="str">
        <f t="shared" si="15"/>
        <v/>
      </c>
    </row>
    <row r="500" spans="1:6" x14ac:dyDescent="0.3">
      <c r="A500" s="10" t="s">
        <v>431</v>
      </c>
      <c r="B500" s="5">
        <v>42923</v>
      </c>
      <c r="C500" s="6">
        <v>0.56795138888888885</v>
      </c>
      <c r="D500" s="6">
        <v>0.57596064814814818</v>
      </c>
      <c r="E500">
        <f t="shared" si="14"/>
        <v>0</v>
      </c>
      <c r="F500" s="2" t="str">
        <f t="shared" si="15"/>
        <v/>
      </c>
    </row>
    <row r="501" spans="1:6" x14ac:dyDescent="0.3">
      <c r="A501" s="11" t="s">
        <v>432</v>
      </c>
      <c r="B501" s="7">
        <v>42923</v>
      </c>
      <c r="C501" s="8">
        <v>0.57093749999999999</v>
      </c>
      <c r="D501" s="8">
        <v>0.5765393518518519</v>
      </c>
      <c r="E501">
        <f t="shared" si="14"/>
        <v>0</v>
      </c>
      <c r="F501" s="2" t="str">
        <f t="shared" si="15"/>
        <v/>
      </c>
    </row>
    <row r="502" spans="1:6" x14ac:dyDescent="0.3">
      <c r="A502" s="10" t="s">
        <v>433</v>
      </c>
      <c r="B502" s="5">
        <v>42923</v>
      </c>
      <c r="C502" s="6">
        <v>0.57523148148148151</v>
      </c>
      <c r="D502" s="6">
        <v>0.57535879629629627</v>
      </c>
      <c r="E502">
        <f t="shared" si="14"/>
        <v>0</v>
      </c>
      <c r="F502" s="2" t="str">
        <f t="shared" si="15"/>
        <v/>
      </c>
    </row>
    <row r="503" spans="1:6" x14ac:dyDescent="0.3">
      <c r="A503" s="11" t="s">
        <v>434</v>
      </c>
      <c r="B503" s="7">
        <v>42923</v>
      </c>
      <c r="C503" s="8">
        <v>0.57768518518518519</v>
      </c>
      <c r="D503" s="8">
        <v>0.58636574074074077</v>
      </c>
      <c r="E503">
        <f t="shared" si="14"/>
        <v>0</v>
      </c>
      <c r="F503" s="2" t="str">
        <f t="shared" si="15"/>
        <v/>
      </c>
    </row>
    <row r="504" spans="1:6" x14ac:dyDescent="0.3">
      <c r="A504" s="10" t="s">
        <v>435</v>
      </c>
      <c r="B504" s="5">
        <v>42923</v>
      </c>
      <c r="C504" s="6">
        <v>0.57922453703703702</v>
      </c>
      <c r="D504" s="6">
        <v>0.58821759259259254</v>
      </c>
      <c r="E504">
        <f t="shared" si="14"/>
        <v>0</v>
      </c>
      <c r="F504" s="2" t="str">
        <f t="shared" si="15"/>
        <v/>
      </c>
    </row>
    <row r="505" spans="1:6" x14ac:dyDescent="0.3">
      <c r="A505" s="11" t="s">
        <v>174</v>
      </c>
      <c r="B505" s="7">
        <v>42923</v>
      </c>
      <c r="C505" s="8">
        <v>0.58484953703703701</v>
      </c>
      <c r="D505" s="8">
        <v>0.5869212962962963</v>
      </c>
      <c r="E505">
        <f t="shared" si="14"/>
        <v>0</v>
      </c>
      <c r="F505" s="2" t="str">
        <f t="shared" si="15"/>
        <v/>
      </c>
    </row>
    <row r="506" spans="1:6" x14ac:dyDescent="0.3">
      <c r="A506" s="10" t="s">
        <v>436</v>
      </c>
      <c r="B506" s="5">
        <v>42923</v>
      </c>
      <c r="C506" s="6">
        <v>0.58508101851851857</v>
      </c>
      <c r="D506" s="6">
        <v>0.58635416666666662</v>
      </c>
      <c r="E506">
        <f t="shared" si="14"/>
        <v>0</v>
      </c>
      <c r="F506" s="2" t="str">
        <f t="shared" si="15"/>
        <v/>
      </c>
    </row>
    <row r="507" spans="1:6" x14ac:dyDescent="0.3">
      <c r="A507" s="11" t="s">
        <v>437</v>
      </c>
      <c r="B507" s="7">
        <v>42923</v>
      </c>
      <c r="C507" s="8">
        <v>0.58832175925925922</v>
      </c>
      <c r="D507" s="8">
        <v>0.59277777777777774</v>
      </c>
      <c r="E507">
        <f t="shared" si="14"/>
        <v>0</v>
      </c>
      <c r="F507" s="2" t="str">
        <f t="shared" si="15"/>
        <v/>
      </c>
    </row>
    <row r="508" spans="1:6" x14ac:dyDescent="0.3">
      <c r="A508" s="10" t="s">
        <v>438</v>
      </c>
      <c r="B508" s="5">
        <v>42923</v>
      </c>
      <c r="C508" s="6">
        <v>0.59281249999999996</v>
      </c>
      <c r="D508" s="6">
        <v>0.59375</v>
      </c>
      <c r="E508">
        <f t="shared" si="14"/>
        <v>0</v>
      </c>
      <c r="F508" s="2" t="str">
        <f t="shared" si="15"/>
        <v/>
      </c>
    </row>
    <row r="509" spans="1:6" x14ac:dyDescent="0.3">
      <c r="A509" s="11" t="s">
        <v>439</v>
      </c>
      <c r="B509" s="7">
        <v>42923</v>
      </c>
      <c r="C509" s="8">
        <v>0.59672453703703698</v>
      </c>
      <c r="D509" s="8">
        <v>0.60435185185185181</v>
      </c>
      <c r="E509">
        <f t="shared" si="14"/>
        <v>0</v>
      </c>
      <c r="F509" s="2" t="str">
        <f t="shared" si="15"/>
        <v/>
      </c>
    </row>
    <row r="510" spans="1:6" x14ac:dyDescent="0.3">
      <c r="A510" s="10" t="s">
        <v>440</v>
      </c>
      <c r="B510" s="5">
        <v>42923</v>
      </c>
      <c r="C510" s="6">
        <v>0.6004976851851852</v>
      </c>
      <c r="D510" s="6">
        <v>0.61106481481481478</v>
      </c>
      <c r="E510">
        <f t="shared" si="14"/>
        <v>0</v>
      </c>
      <c r="F510" s="2" t="str">
        <f t="shared" si="15"/>
        <v/>
      </c>
    </row>
    <row r="511" spans="1:6" x14ac:dyDescent="0.3">
      <c r="A511" s="11" t="s">
        <v>441</v>
      </c>
      <c r="B511" s="7">
        <v>42923</v>
      </c>
      <c r="C511" s="8">
        <v>0.60381944444444446</v>
      </c>
      <c r="D511" s="8">
        <v>0.60589120370370375</v>
      </c>
      <c r="E511">
        <f t="shared" si="14"/>
        <v>0</v>
      </c>
      <c r="F511" s="2" t="str">
        <f t="shared" si="15"/>
        <v/>
      </c>
    </row>
    <row r="512" spans="1:6" x14ac:dyDescent="0.3">
      <c r="A512" s="10" t="s">
        <v>442</v>
      </c>
      <c r="B512" s="5">
        <v>42923</v>
      </c>
      <c r="C512" s="6">
        <v>0.60758101851851853</v>
      </c>
      <c r="D512" s="6">
        <v>0.61008101851851848</v>
      </c>
      <c r="E512">
        <f t="shared" si="14"/>
        <v>0</v>
      </c>
      <c r="F512" s="2" t="str">
        <f t="shared" si="15"/>
        <v/>
      </c>
    </row>
    <row r="513" spans="1:6" x14ac:dyDescent="0.3">
      <c r="A513" s="11" t="s">
        <v>443</v>
      </c>
      <c r="B513" s="7">
        <v>42923</v>
      </c>
      <c r="C513" s="8">
        <v>0.60930555555555554</v>
      </c>
      <c r="D513" s="8">
        <v>0.62085648148148154</v>
      </c>
      <c r="E513">
        <f t="shared" si="14"/>
        <v>0</v>
      </c>
      <c r="F513" s="2" t="str">
        <f t="shared" si="15"/>
        <v/>
      </c>
    </row>
    <row r="514" spans="1:6" x14ac:dyDescent="0.3">
      <c r="A514" s="10" t="s">
        <v>444</v>
      </c>
      <c r="B514" s="5">
        <v>42923</v>
      </c>
      <c r="C514" s="6">
        <v>0.61412037037037037</v>
      </c>
      <c r="D514" s="6">
        <v>0.62342592592592594</v>
      </c>
      <c r="E514">
        <f t="shared" si="14"/>
        <v>1</v>
      </c>
      <c r="F514" s="2">
        <f t="shared" si="15"/>
        <v>9.3055555555555669E-3</v>
      </c>
    </row>
    <row r="515" spans="1:6" x14ac:dyDescent="0.3">
      <c r="A515" s="11" t="s">
        <v>445</v>
      </c>
      <c r="B515" s="7">
        <v>42923</v>
      </c>
      <c r="C515" s="8">
        <v>0.61557870370370371</v>
      </c>
      <c r="D515" s="8">
        <v>0.61946759259259254</v>
      </c>
      <c r="E515">
        <f t="shared" ref="E515:E578" si="16">IF(AND(LEN(A515)=7,LEFT(A515,2)="12"),1,0)</f>
        <v>0</v>
      </c>
      <c r="F515" s="2" t="str">
        <f t="shared" ref="F515:F578" si="17">IF(E515=1,D515-C515,"")</f>
        <v/>
      </c>
    </row>
    <row r="516" spans="1:6" x14ac:dyDescent="0.3">
      <c r="A516" s="10" t="s">
        <v>446</v>
      </c>
      <c r="B516" s="5">
        <v>42923</v>
      </c>
      <c r="C516" s="6">
        <v>0.61901620370370369</v>
      </c>
      <c r="D516" s="6">
        <v>0.62861111111111112</v>
      </c>
      <c r="E516">
        <f t="shared" si="16"/>
        <v>0</v>
      </c>
      <c r="F516" s="2" t="str">
        <f t="shared" si="17"/>
        <v/>
      </c>
    </row>
    <row r="517" spans="1:6" x14ac:dyDescent="0.3">
      <c r="A517" s="11" t="s">
        <v>447</v>
      </c>
      <c r="B517" s="7">
        <v>42923</v>
      </c>
      <c r="C517" s="8">
        <v>0.62306712962962962</v>
      </c>
      <c r="D517" s="8">
        <v>0.63328703703703704</v>
      </c>
      <c r="E517">
        <f t="shared" si="16"/>
        <v>0</v>
      </c>
      <c r="F517" s="2" t="str">
        <f t="shared" si="17"/>
        <v/>
      </c>
    </row>
    <row r="518" spans="1:6" x14ac:dyDescent="0.3">
      <c r="A518" s="10" t="s">
        <v>448</v>
      </c>
      <c r="B518" s="5">
        <v>42923</v>
      </c>
      <c r="C518" s="6">
        <v>0.62537037037037035</v>
      </c>
      <c r="D518" s="6">
        <v>0.63498842592592597</v>
      </c>
      <c r="E518">
        <f t="shared" si="16"/>
        <v>0</v>
      </c>
      <c r="F518" s="2" t="str">
        <f t="shared" si="17"/>
        <v/>
      </c>
    </row>
    <row r="519" spans="1:6" x14ac:dyDescent="0.3">
      <c r="A519" s="11" t="s">
        <v>449</v>
      </c>
      <c r="B519" s="7">
        <v>42926</v>
      </c>
      <c r="C519" s="8">
        <v>0.33759259259259261</v>
      </c>
      <c r="D519" s="8">
        <v>0.34880787037037037</v>
      </c>
      <c r="E519">
        <f t="shared" si="16"/>
        <v>0</v>
      </c>
      <c r="F519" s="2" t="str">
        <f t="shared" si="17"/>
        <v/>
      </c>
    </row>
    <row r="520" spans="1:6" x14ac:dyDescent="0.3">
      <c r="A520" s="10" t="s">
        <v>450</v>
      </c>
      <c r="B520" s="5">
        <v>42926</v>
      </c>
      <c r="C520" s="6">
        <v>0.34016203703703701</v>
      </c>
      <c r="D520" s="6">
        <v>0.3495138888888889</v>
      </c>
      <c r="E520">
        <f t="shared" si="16"/>
        <v>0</v>
      </c>
      <c r="F520" s="2" t="str">
        <f t="shared" si="17"/>
        <v/>
      </c>
    </row>
    <row r="521" spans="1:6" x14ac:dyDescent="0.3">
      <c r="A521" s="11" t="s">
        <v>127</v>
      </c>
      <c r="B521" s="7">
        <v>42926</v>
      </c>
      <c r="C521" s="8">
        <v>0.34312500000000001</v>
      </c>
      <c r="D521" s="8">
        <v>0.34373842592592591</v>
      </c>
      <c r="E521">
        <f t="shared" si="16"/>
        <v>0</v>
      </c>
      <c r="F521" s="2" t="str">
        <f t="shared" si="17"/>
        <v/>
      </c>
    </row>
    <row r="522" spans="1:6" x14ac:dyDescent="0.3">
      <c r="A522" s="10" t="s">
        <v>451</v>
      </c>
      <c r="B522" s="5">
        <v>42926</v>
      </c>
      <c r="C522" s="6">
        <v>0.34364583333333332</v>
      </c>
      <c r="D522" s="6">
        <v>0.3492824074074074</v>
      </c>
      <c r="E522">
        <f t="shared" si="16"/>
        <v>0</v>
      </c>
      <c r="F522" s="2" t="str">
        <f t="shared" si="17"/>
        <v/>
      </c>
    </row>
    <row r="523" spans="1:6" x14ac:dyDescent="0.3">
      <c r="A523" s="11" t="s">
        <v>452</v>
      </c>
      <c r="B523" s="7">
        <v>42926</v>
      </c>
      <c r="C523" s="8">
        <v>0.34796296296296297</v>
      </c>
      <c r="D523" s="8">
        <v>0.35728009259259258</v>
      </c>
      <c r="E523">
        <f t="shared" si="16"/>
        <v>0</v>
      </c>
      <c r="F523" s="2" t="str">
        <f t="shared" si="17"/>
        <v/>
      </c>
    </row>
    <row r="524" spans="1:6" x14ac:dyDescent="0.3">
      <c r="A524" s="10" t="s">
        <v>453</v>
      </c>
      <c r="B524" s="5">
        <v>42926</v>
      </c>
      <c r="C524" s="6">
        <v>0.35249999999999998</v>
      </c>
      <c r="D524" s="6">
        <v>0.35278935185185184</v>
      </c>
      <c r="E524">
        <f t="shared" si="16"/>
        <v>0</v>
      </c>
      <c r="F524" s="2" t="str">
        <f t="shared" si="17"/>
        <v/>
      </c>
    </row>
    <row r="525" spans="1:6" x14ac:dyDescent="0.3">
      <c r="A525" s="11" t="s">
        <v>454</v>
      </c>
      <c r="B525" s="7">
        <v>42926</v>
      </c>
      <c r="C525" s="8">
        <v>0.35483796296296294</v>
      </c>
      <c r="D525" s="8">
        <v>0.35699074074074072</v>
      </c>
      <c r="E525">
        <f t="shared" si="16"/>
        <v>0</v>
      </c>
      <c r="F525" s="2" t="str">
        <f t="shared" si="17"/>
        <v/>
      </c>
    </row>
    <row r="526" spans="1:6" x14ac:dyDescent="0.3">
      <c r="A526" s="10" t="s">
        <v>455</v>
      </c>
      <c r="B526" s="5">
        <v>42926</v>
      </c>
      <c r="C526" s="6">
        <v>0.35760416666666667</v>
      </c>
      <c r="D526" s="6">
        <v>0.35951388888888891</v>
      </c>
      <c r="E526">
        <f t="shared" si="16"/>
        <v>0</v>
      </c>
      <c r="F526" s="2" t="str">
        <f t="shared" si="17"/>
        <v/>
      </c>
    </row>
    <row r="527" spans="1:6" x14ac:dyDescent="0.3">
      <c r="A527" s="11" t="s">
        <v>456</v>
      </c>
      <c r="B527" s="7">
        <v>42926</v>
      </c>
      <c r="C527" s="8">
        <v>0.36282407407407408</v>
      </c>
      <c r="D527" s="8">
        <v>0.37093749999999998</v>
      </c>
      <c r="E527">
        <f t="shared" si="16"/>
        <v>0</v>
      </c>
      <c r="F527" s="2" t="str">
        <f t="shared" si="17"/>
        <v/>
      </c>
    </row>
    <row r="528" spans="1:6" x14ac:dyDescent="0.3">
      <c r="A528" s="10" t="s">
        <v>457</v>
      </c>
      <c r="B528" s="5">
        <v>42926</v>
      </c>
      <c r="C528" s="6">
        <v>0.36803240740740739</v>
      </c>
      <c r="D528" s="6">
        <v>0.37565972222222221</v>
      </c>
      <c r="E528">
        <f t="shared" si="16"/>
        <v>0</v>
      </c>
      <c r="F528" s="2" t="str">
        <f t="shared" si="17"/>
        <v/>
      </c>
    </row>
    <row r="529" spans="1:6" x14ac:dyDescent="0.3">
      <c r="A529" s="11" t="s">
        <v>458</v>
      </c>
      <c r="B529" s="7">
        <v>42926</v>
      </c>
      <c r="C529" s="8">
        <v>0.36895833333333333</v>
      </c>
      <c r="D529" s="8">
        <v>0.37655092592592593</v>
      </c>
      <c r="E529">
        <f t="shared" si="16"/>
        <v>0</v>
      </c>
      <c r="F529" s="2" t="str">
        <f t="shared" si="17"/>
        <v/>
      </c>
    </row>
    <row r="530" spans="1:6" x14ac:dyDescent="0.3">
      <c r="A530" s="10" t="s">
        <v>459</v>
      </c>
      <c r="B530" s="5">
        <v>42926</v>
      </c>
      <c r="C530" s="6">
        <v>0.36996527777777777</v>
      </c>
      <c r="D530" s="6">
        <v>0.37988425925925928</v>
      </c>
      <c r="E530">
        <f t="shared" si="16"/>
        <v>0</v>
      </c>
      <c r="F530" s="2" t="str">
        <f t="shared" si="17"/>
        <v/>
      </c>
    </row>
    <row r="531" spans="1:6" x14ac:dyDescent="0.3">
      <c r="A531" s="11" t="s">
        <v>460</v>
      </c>
      <c r="B531" s="7">
        <v>42926</v>
      </c>
      <c r="C531" s="8">
        <v>0.37015046296296295</v>
      </c>
      <c r="D531" s="8">
        <v>0.37528935185185186</v>
      </c>
      <c r="E531">
        <f t="shared" si="16"/>
        <v>0</v>
      </c>
      <c r="F531" s="2" t="str">
        <f t="shared" si="17"/>
        <v/>
      </c>
    </row>
    <row r="532" spans="1:6" x14ac:dyDescent="0.3">
      <c r="A532" s="10" t="s">
        <v>235</v>
      </c>
      <c r="B532" s="5">
        <v>42926</v>
      </c>
      <c r="C532" s="6">
        <v>0.3706712962962963</v>
      </c>
      <c r="D532" s="6">
        <v>0.37572916666666667</v>
      </c>
      <c r="E532">
        <f t="shared" si="16"/>
        <v>0</v>
      </c>
      <c r="F532" s="2" t="str">
        <f t="shared" si="17"/>
        <v/>
      </c>
    </row>
    <row r="533" spans="1:6" x14ac:dyDescent="0.3">
      <c r="A533" s="11" t="s">
        <v>138</v>
      </c>
      <c r="B533" s="7">
        <v>42926</v>
      </c>
      <c r="C533" s="8">
        <v>0.37207175925925928</v>
      </c>
      <c r="D533" s="8">
        <v>0.37332175925925926</v>
      </c>
      <c r="E533">
        <f t="shared" si="16"/>
        <v>0</v>
      </c>
      <c r="F533" s="2" t="str">
        <f t="shared" si="17"/>
        <v/>
      </c>
    </row>
    <row r="534" spans="1:6" x14ac:dyDescent="0.3">
      <c r="A534" s="10" t="s">
        <v>461</v>
      </c>
      <c r="B534" s="5">
        <v>42926</v>
      </c>
      <c r="C534" s="6">
        <v>0.37747685185185187</v>
      </c>
      <c r="D534" s="6">
        <v>0.38609953703703703</v>
      </c>
      <c r="E534">
        <f t="shared" si="16"/>
        <v>0</v>
      </c>
      <c r="F534" s="2" t="str">
        <f t="shared" si="17"/>
        <v/>
      </c>
    </row>
    <row r="535" spans="1:6" x14ac:dyDescent="0.3">
      <c r="A535" s="11" t="s">
        <v>462</v>
      </c>
      <c r="B535" s="7">
        <v>42926</v>
      </c>
      <c r="C535" s="8">
        <v>0.37930555555555556</v>
      </c>
      <c r="D535" s="8">
        <v>0.38686342592592593</v>
      </c>
      <c r="E535">
        <f t="shared" si="16"/>
        <v>0</v>
      </c>
      <c r="F535" s="2" t="str">
        <f t="shared" si="17"/>
        <v/>
      </c>
    </row>
    <row r="536" spans="1:6" x14ac:dyDescent="0.3">
      <c r="A536" s="10" t="s">
        <v>463</v>
      </c>
      <c r="B536" s="5">
        <v>42926</v>
      </c>
      <c r="C536" s="6">
        <v>0.38040509259259259</v>
      </c>
      <c r="D536" s="6">
        <v>0.38484953703703706</v>
      </c>
      <c r="E536">
        <f t="shared" si="16"/>
        <v>0</v>
      </c>
      <c r="F536" s="2" t="str">
        <f t="shared" si="17"/>
        <v/>
      </c>
    </row>
    <row r="537" spans="1:6" x14ac:dyDescent="0.3">
      <c r="A537" s="11" t="s">
        <v>464</v>
      </c>
      <c r="B537" s="7">
        <v>42926</v>
      </c>
      <c r="C537" s="8">
        <v>0.3835648148148148</v>
      </c>
      <c r="D537" s="8">
        <v>0.3941087962962963</v>
      </c>
      <c r="E537">
        <f t="shared" si="16"/>
        <v>0</v>
      </c>
      <c r="F537" s="2" t="str">
        <f t="shared" si="17"/>
        <v/>
      </c>
    </row>
    <row r="538" spans="1:6" x14ac:dyDescent="0.3">
      <c r="A538" s="10" t="s">
        <v>465</v>
      </c>
      <c r="B538" s="5">
        <v>42926</v>
      </c>
      <c r="C538" s="6">
        <v>0.38715277777777779</v>
      </c>
      <c r="D538" s="6">
        <v>0.39293981481481483</v>
      </c>
      <c r="E538">
        <f t="shared" si="16"/>
        <v>0</v>
      </c>
      <c r="F538" s="2" t="str">
        <f t="shared" si="17"/>
        <v/>
      </c>
    </row>
    <row r="539" spans="1:6" x14ac:dyDescent="0.3">
      <c r="A539" s="11" t="s">
        <v>466</v>
      </c>
      <c r="B539" s="7">
        <v>42926</v>
      </c>
      <c r="C539" s="8">
        <v>0.3894097222222222</v>
      </c>
      <c r="D539" s="8">
        <v>0.39869212962962963</v>
      </c>
      <c r="E539">
        <f t="shared" si="16"/>
        <v>0</v>
      </c>
      <c r="F539" s="2" t="str">
        <f t="shared" si="17"/>
        <v/>
      </c>
    </row>
    <row r="540" spans="1:6" x14ac:dyDescent="0.3">
      <c r="A540" s="10" t="s">
        <v>467</v>
      </c>
      <c r="B540" s="5">
        <v>42926</v>
      </c>
      <c r="C540" s="6">
        <v>0.39193287037037039</v>
      </c>
      <c r="D540" s="6">
        <v>0.39712962962962961</v>
      </c>
      <c r="E540">
        <f t="shared" si="16"/>
        <v>0</v>
      </c>
      <c r="F540" s="2" t="str">
        <f t="shared" si="17"/>
        <v/>
      </c>
    </row>
    <row r="541" spans="1:6" x14ac:dyDescent="0.3">
      <c r="A541" s="11" t="s">
        <v>468</v>
      </c>
      <c r="B541" s="7">
        <v>42926</v>
      </c>
      <c r="C541" s="8">
        <v>0.39307870370370368</v>
      </c>
      <c r="D541" s="8">
        <v>0.39380787037037035</v>
      </c>
      <c r="E541">
        <f t="shared" si="16"/>
        <v>0</v>
      </c>
      <c r="F541" s="2" t="str">
        <f t="shared" si="17"/>
        <v/>
      </c>
    </row>
    <row r="542" spans="1:6" x14ac:dyDescent="0.3">
      <c r="A542" s="10" t="s">
        <v>469</v>
      </c>
      <c r="B542" s="5">
        <v>42926</v>
      </c>
      <c r="C542" s="6">
        <v>0.3984375</v>
      </c>
      <c r="D542" s="6">
        <v>0.40802083333333333</v>
      </c>
      <c r="E542">
        <f t="shared" si="16"/>
        <v>0</v>
      </c>
      <c r="F542" s="2" t="str">
        <f t="shared" si="17"/>
        <v/>
      </c>
    </row>
    <row r="543" spans="1:6" x14ac:dyDescent="0.3">
      <c r="A543" s="11" t="s">
        <v>470</v>
      </c>
      <c r="B543" s="7">
        <v>42926</v>
      </c>
      <c r="C543" s="8">
        <v>0.40265046296296297</v>
      </c>
      <c r="D543" s="8">
        <v>0.40284722222222225</v>
      </c>
      <c r="E543">
        <f t="shared" si="16"/>
        <v>0</v>
      </c>
      <c r="F543" s="2" t="str">
        <f t="shared" si="17"/>
        <v/>
      </c>
    </row>
    <row r="544" spans="1:6" x14ac:dyDescent="0.3">
      <c r="A544" s="10" t="s">
        <v>471</v>
      </c>
      <c r="B544" s="5">
        <v>42926</v>
      </c>
      <c r="C544" s="6">
        <v>0.40662037037037035</v>
      </c>
      <c r="D544" s="6">
        <v>0.41171296296296295</v>
      </c>
      <c r="E544">
        <f t="shared" si="16"/>
        <v>0</v>
      </c>
      <c r="F544" s="2" t="str">
        <f t="shared" si="17"/>
        <v/>
      </c>
    </row>
    <row r="545" spans="1:6" x14ac:dyDescent="0.3">
      <c r="A545" s="11" t="s">
        <v>472</v>
      </c>
      <c r="B545" s="7">
        <v>42926</v>
      </c>
      <c r="C545" s="8">
        <v>0.40997685185185184</v>
      </c>
      <c r="D545" s="8">
        <v>0.41947916666666668</v>
      </c>
      <c r="E545">
        <f t="shared" si="16"/>
        <v>0</v>
      </c>
      <c r="F545" s="2" t="str">
        <f t="shared" si="17"/>
        <v/>
      </c>
    </row>
    <row r="546" spans="1:6" x14ac:dyDescent="0.3">
      <c r="A546" s="10" t="s">
        <v>473</v>
      </c>
      <c r="B546" s="5">
        <v>42926</v>
      </c>
      <c r="C546" s="6">
        <v>0.41422453703703704</v>
      </c>
      <c r="D546" s="6">
        <v>0.42549768518518516</v>
      </c>
      <c r="E546">
        <f t="shared" si="16"/>
        <v>0</v>
      </c>
      <c r="F546" s="2" t="str">
        <f t="shared" si="17"/>
        <v/>
      </c>
    </row>
    <row r="547" spans="1:6" x14ac:dyDescent="0.3">
      <c r="A547" s="11" t="s">
        <v>474</v>
      </c>
      <c r="B547" s="7">
        <v>42926</v>
      </c>
      <c r="C547" s="8">
        <v>0.41553240740740743</v>
      </c>
      <c r="D547" s="8">
        <v>0.42593750000000002</v>
      </c>
      <c r="E547">
        <f t="shared" si="16"/>
        <v>0</v>
      </c>
      <c r="F547" s="2" t="str">
        <f t="shared" si="17"/>
        <v/>
      </c>
    </row>
    <row r="548" spans="1:6" x14ac:dyDescent="0.3">
      <c r="A548" s="10" t="s">
        <v>475</v>
      </c>
      <c r="B548" s="5">
        <v>42926</v>
      </c>
      <c r="C548" s="6">
        <v>0.41734953703703703</v>
      </c>
      <c r="D548" s="6">
        <v>0.42822916666666666</v>
      </c>
      <c r="E548">
        <f t="shared" si="16"/>
        <v>0</v>
      </c>
      <c r="F548" s="2" t="str">
        <f t="shared" si="17"/>
        <v/>
      </c>
    </row>
    <row r="549" spans="1:6" x14ac:dyDescent="0.3">
      <c r="A549" s="11" t="s">
        <v>476</v>
      </c>
      <c r="B549" s="7">
        <v>42926</v>
      </c>
      <c r="C549" s="8">
        <v>0.41863425925925923</v>
      </c>
      <c r="D549" s="8">
        <v>0.42877314814814815</v>
      </c>
      <c r="E549">
        <f t="shared" si="16"/>
        <v>0</v>
      </c>
      <c r="F549" s="2" t="str">
        <f t="shared" si="17"/>
        <v/>
      </c>
    </row>
    <row r="550" spans="1:6" x14ac:dyDescent="0.3">
      <c r="A550" s="10" t="s">
        <v>477</v>
      </c>
      <c r="B550" s="5">
        <v>42926</v>
      </c>
      <c r="C550" s="6">
        <v>0.42002314814814817</v>
      </c>
      <c r="D550" s="6">
        <v>0.42700231481481482</v>
      </c>
      <c r="E550">
        <f t="shared" si="16"/>
        <v>0</v>
      </c>
      <c r="F550" s="2" t="str">
        <f t="shared" si="17"/>
        <v/>
      </c>
    </row>
    <row r="551" spans="1:6" x14ac:dyDescent="0.3">
      <c r="A551" s="11" t="s">
        <v>478</v>
      </c>
      <c r="B551" s="7">
        <v>42926</v>
      </c>
      <c r="C551" s="8">
        <v>0.42396990740740742</v>
      </c>
      <c r="D551" s="8">
        <v>0.43335648148148148</v>
      </c>
      <c r="E551">
        <f t="shared" si="16"/>
        <v>0</v>
      </c>
      <c r="F551" s="2" t="str">
        <f t="shared" si="17"/>
        <v/>
      </c>
    </row>
    <row r="552" spans="1:6" x14ac:dyDescent="0.3">
      <c r="A552" s="10" t="s">
        <v>479</v>
      </c>
      <c r="B552" s="5">
        <v>42926</v>
      </c>
      <c r="C552" s="6">
        <v>0.42922453703703706</v>
      </c>
      <c r="D552" s="6">
        <v>0.43947916666666664</v>
      </c>
      <c r="E552">
        <f t="shared" si="16"/>
        <v>0</v>
      </c>
      <c r="F552" s="2" t="str">
        <f t="shared" si="17"/>
        <v/>
      </c>
    </row>
    <row r="553" spans="1:6" x14ac:dyDescent="0.3">
      <c r="A553" s="11" t="s">
        <v>370</v>
      </c>
      <c r="B553" s="7">
        <v>42926</v>
      </c>
      <c r="C553" s="8">
        <v>0.43475694444444446</v>
      </c>
      <c r="D553" s="8">
        <v>0.43590277777777775</v>
      </c>
      <c r="E553">
        <f t="shared" si="16"/>
        <v>0</v>
      </c>
      <c r="F553" s="2" t="str">
        <f t="shared" si="17"/>
        <v/>
      </c>
    </row>
    <row r="554" spans="1:6" x14ac:dyDescent="0.3">
      <c r="A554" s="10" t="s">
        <v>444</v>
      </c>
      <c r="B554" s="5">
        <v>42926</v>
      </c>
      <c r="C554" s="6">
        <v>0.43961805555555555</v>
      </c>
      <c r="D554" s="6">
        <v>0.45087962962962963</v>
      </c>
      <c r="E554">
        <f t="shared" si="16"/>
        <v>1</v>
      </c>
      <c r="F554" s="2">
        <f t="shared" si="17"/>
        <v>1.1261574074074077E-2</v>
      </c>
    </row>
    <row r="555" spans="1:6" x14ac:dyDescent="0.3">
      <c r="A555" s="11" t="s">
        <v>480</v>
      </c>
      <c r="B555" s="7">
        <v>42926</v>
      </c>
      <c r="C555" s="8">
        <v>0.44210648148148146</v>
      </c>
      <c r="D555" s="8">
        <v>0.44369212962962962</v>
      </c>
      <c r="E555">
        <f t="shared" si="16"/>
        <v>0</v>
      </c>
      <c r="F555" s="2" t="str">
        <f t="shared" si="17"/>
        <v/>
      </c>
    </row>
    <row r="556" spans="1:6" x14ac:dyDescent="0.3">
      <c r="A556" s="10" t="s">
        <v>481</v>
      </c>
      <c r="B556" s="5">
        <v>42926</v>
      </c>
      <c r="C556" s="6">
        <v>0.44572916666666668</v>
      </c>
      <c r="D556" s="6">
        <v>0.4548726851851852</v>
      </c>
      <c r="E556">
        <f t="shared" si="16"/>
        <v>0</v>
      </c>
      <c r="F556" s="2" t="str">
        <f t="shared" si="17"/>
        <v/>
      </c>
    </row>
    <row r="557" spans="1:6" x14ac:dyDescent="0.3">
      <c r="A557" s="11" t="s">
        <v>482</v>
      </c>
      <c r="B557" s="7">
        <v>42926</v>
      </c>
      <c r="C557" s="8">
        <v>0.44592592592592595</v>
      </c>
      <c r="D557" s="8">
        <v>0.45026620370370368</v>
      </c>
      <c r="E557">
        <f t="shared" si="16"/>
        <v>0</v>
      </c>
      <c r="F557" s="2" t="str">
        <f t="shared" si="17"/>
        <v/>
      </c>
    </row>
    <row r="558" spans="1:6" x14ac:dyDescent="0.3">
      <c r="A558" s="10" t="s">
        <v>483</v>
      </c>
      <c r="B558" s="5">
        <v>42926</v>
      </c>
      <c r="C558" s="6">
        <v>0.44641203703703702</v>
      </c>
      <c r="D558" s="6">
        <v>0.45089120370370372</v>
      </c>
      <c r="E558">
        <f t="shared" si="16"/>
        <v>0</v>
      </c>
      <c r="F558" s="2" t="str">
        <f t="shared" si="17"/>
        <v/>
      </c>
    </row>
    <row r="559" spans="1:6" x14ac:dyDescent="0.3">
      <c r="A559" s="11" t="s">
        <v>484</v>
      </c>
      <c r="B559" s="7">
        <v>42926</v>
      </c>
      <c r="C559" s="8">
        <v>0.45106481481481481</v>
      </c>
      <c r="D559" s="8">
        <v>0.45603009259259258</v>
      </c>
      <c r="E559">
        <f t="shared" si="16"/>
        <v>0</v>
      </c>
      <c r="F559" s="2" t="str">
        <f t="shared" si="17"/>
        <v/>
      </c>
    </row>
    <row r="560" spans="1:6" x14ac:dyDescent="0.3">
      <c r="A560" s="10" t="s">
        <v>265</v>
      </c>
      <c r="B560" s="5">
        <v>42926</v>
      </c>
      <c r="C560" s="6">
        <v>0.45663194444444444</v>
      </c>
      <c r="D560" s="6">
        <v>0.46517361111111111</v>
      </c>
      <c r="E560">
        <f t="shared" si="16"/>
        <v>0</v>
      </c>
      <c r="F560" s="2" t="str">
        <f t="shared" si="17"/>
        <v/>
      </c>
    </row>
    <row r="561" spans="1:6" x14ac:dyDescent="0.3">
      <c r="A561" s="11" t="s">
        <v>485</v>
      </c>
      <c r="B561" s="7">
        <v>42926</v>
      </c>
      <c r="C561" s="8">
        <v>0.46108796296296295</v>
      </c>
      <c r="D561" s="8">
        <v>0.46989583333333335</v>
      </c>
      <c r="E561">
        <f t="shared" si="16"/>
        <v>0</v>
      </c>
      <c r="F561" s="2" t="str">
        <f t="shared" si="17"/>
        <v/>
      </c>
    </row>
    <row r="562" spans="1:6" x14ac:dyDescent="0.3">
      <c r="A562" s="10" t="s">
        <v>486</v>
      </c>
      <c r="B562" s="5">
        <v>42926</v>
      </c>
      <c r="C562" s="6">
        <v>0.46597222222222223</v>
      </c>
      <c r="D562" s="6">
        <v>0.46732638888888889</v>
      </c>
      <c r="E562">
        <f t="shared" si="16"/>
        <v>0</v>
      </c>
      <c r="F562" s="2" t="str">
        <f t="shared" si="17"/>
        <v/>
      </c>
    </row>
    <row r="563" spans="1:6" x14ac:dyDescent="0.3">
      <c r="A563" s="11" t="s">
        <v>487</v>
      </c>
      <c r="B563" s="7">
        <v>42926</v>
      </c>
      <c r="C563" s="8">
        <v>0.46649305555555554</v>
      </c>
      <c r="D563" s="8">
        <v>0.47717592592592595</v>
      </c>
      <c r="E563">
        <f t="shared" si="16"/>
        <v>0</v>
      </c>
      <c r="F563" s="2" t="str">
        <f t="shared" si="17"/>
        <v/>
      </c>
    </row>
    <row r="564" spans="1:6" x14ac:dyDescent="0.3">
      <c r="A564" s="10" t="s">
        <v>488</v>
      </c>
      <c r="B564" s="5">
        <v>42926</v>
      </c>
      <c r="C564" s="6">
        <v>0.46957175925925926</v>
      </c>
      <c r="D564" s="6">
        <v>0.47247685185185184</v>
      </c>
      <c r="E564">
        <f t="shared" si="16"/>
        <v>0</v>
      </c>
      <c r="F564" s="2" t="str">
        <f t="shared" si="17"/>
        <v/>
      </c>
    </row>
    <row r="565" spans="1:6" x14ac:dyDescent="0.3">
      <c r="A565" s="11" t="s">
        <v>489</v>
      </c>
      <c r="B565" s="7">
        <v>42926</v>
      </c>
      <c r="C565" s="8">
        <v>0.47462962962962962</v>
      </c>
      <c r="D565" s="8">
        <v>0.47839120370370369</v>
      </c>
      <c r="E565">
        <f t="shared" si="16"/>
        <v>0</v>
      </c>
      <c r="F565" s="2" t="str">
        <f t="shared" si="17"/>
        <v/>
      </c>
    </row>
    <row r="566" spans="1:6" x14ac:dyDescent="0.3">
      <c r="A566" s="10" t="s">
        <v>347</v>
      </c>
      <c r="B566" s="5">
        <v>42926</v>
      </c>
      <c r="C566" s="6">
        <v>0.47535879629629629</v>
      </c>
      <c r="D566" s="6">
        <v>0.48454861111111114</v>
      </c>
      <c r="E566">
        <f t="shared" si="16"/>
        <v>0</v>
      </c>
      <c r="F566" s="2" t="str">
        <f t="shared" si="17"/>
        <v/>
      </c>
    </row>
    <row r="567" spans="1:6" x14ac:dyDescent="0.3">
      <c r="A567" s="11" t="s">
        <v>490</v>
      </c>
      <c r="B567" s="7">
        <v>42926</v>
      </c>
      <c r="C567" s="8">
        <v>0.47989583333333335</v>
      </c>
      <c r="D567" s="8">
        <v>0.48138888888888887</v>
      </c>
      <c r="E567">
        <f t="shared" si="16"/>
        <v>0</v>
      </c>
      <c r="F567" s="2" t="str">
        <f t="shared" si="17"/>
        <v/>
      </c>
    </row>
    <row r="568" spans="1:6" x14ac:dyDescent="0.3">
      <c r="A568" s="10" t="s">
        <v>491</v>
      </c>
      <c r="B568" s="5">
        <v>42926</v>
      </c>
      <c r="C568" s="6">
        <v>0.4846759259259259</v>
      </c>
      <c r="D568" s="6">
        <v>0.49550925925925926</v>
      </c>
      <c r="E568">
        <f t="shared" si="16"/>
        <v>0</v>
      </c>
      <c r="F568" s="2" t="str">
        <f t="shared" si="17"/>
        <v/>
      </c>
    </row>
    <row r="569" spans="1:6" x14ac:dyDescent="0.3">
      <c r="A569" s="11" t="s">
        <v>27</v>
      </c>
      <c r="B569" s="7">
        <v>42926</v>
      </c>
      <c r="C569" s="8">
        <v>0.4881712962962963</v>
      </c>
      <c r="D569" s="8">
        <v>0.49769675925925927</v>
      </c>
      <c r="E569">
        <f t="shared" si="16"/>
        <v>0</v>
      </c>
      <c r="F569" s="2" t="str">
        <f t="shared" si="17"/>
        <v/>
      </c>
    </row>
    <row r="570" spans="1:6" x14ac:dyDescent="0.3">
      <c r="A570" s="10" t="s">
        <v>492</v>
      </c>
      <c r="B570" s="5">
        <v>42926</v>
      </c>
      <c r="C570" s="6">
        <v>0.49055555555555558</v>
      </c>
      <c r="D570" s="6">
        <v>0.49449074074074073</v>
      </c>
      <c r="E570">
        <f t="shared" si="16"/>
        <v>0</v>
      </c>
      <c r="F570" s="2" t="str">
        <f t="shared" si="17"/>
        <v/>
      </c>
    </row>
    <row r="571" spans="1:6" x14ac:dyDescent="0.3">
      <c r="A571" s="11" t="s">
        <v>493</v>
      </c>
      <c r="B571" s="7">
        <v>42926</v>
      </c>
      <c r="C571" s="8">
        <v>0.49488425925925927</v>
      </c>
      <c r="D571" s="8">
        <v>0.50590277777777781</v>
      </c>
      <c r="E571">
        <f t="shared" si="16"/>
        <v>0</v>
      </c>
      <c r="F571" s="2" t="str">
        <f t="shared" si="17"/>
        <v/>
      </c>
    </row>
    <row r="572" spans="1:6" x14ac:dyDescent="0.3">
      <c r="A572" s="10" t="s">
        <v>494</v>
      </c>
      <c r="B572" s="5">
        <v>42926</v>
      </c>
      <c r="C572" s="6">
        <v>0.49674768518518519</v>
      </c>
      <c r="D572" s="6">
        <v>0.50796296296296295</v>
      </c>
      <c r="E572">
        <f t="shared" si="16"/>
        <v>0</v>
      </c>
      <c r="F572" s="2" t="str">
        <f t="shared" si="17"/>
        <v/>
      </c>
    </row>
    <row r="573" spans="1:6" x14ac:dyDescent="0.3">
      <c r="A573" s="11" t="s">
        <v>495</v>
      </c>
      <c r="B573" s="7">
        <v>42926</v>
      </c>
      <c r="C573" s="8">
        <v>0.50089120370370366</v>
      </c>
      <c r="D573" s="8">
        <v>0.50109953703703702</v>
      </c>
      <c r="E573">
        <f t="shared" si="16"/>
        <v>0</v>
      </c>
      <c r="F573" s="2" t="str">
        <f t="shared" si="17"/>
        <v/>
      </c>
    </row>
    <row r="574" spans="1:6" x14ac:dyDescent="0.3">
      <c r="A574" s="10" t="s">
        <v>57</v>
      </c>
      <c r="B574" s="5">
        <v>42926</v>
      </c>
      <c r="C574" s="6">
        <v>0.50635416666666666</v>
      </c>
      <c r="D574" s="6">
        <v>0.51716435185185183</v>
      </c>
      <c r="E574">
        <f t="shared" si="16"/>
        <v>0</v>
      </c>
      <c r="F574" s="2" t="str">
        <f t="shared" si="17"/>
        <v/>
      </c>
    </row>
    <row r="575" spans="1:6" x14ac:dyDescent="0.3">
      <c r="A575" s="11" t="s">
        <v>496</v>
      </c>
      <c r="B575" s="7">
        <v>42926</v>
      </c>
      <c r="C575" s="8">
        <v>0.51010416666666669</v>
      </c>
      <c r="D575" s="8">
        <v>0.51879629629629631</v>
      </c>
      <c r="E575">
        <f t="shared" si="16"/>
        <v>0</v>
      </c>
      <c r="F575" s="2" t="str">
        <f t="shared" si="17"/>
        <v/>
      </c>
    </row>
    <row r="576" spans="1:6" x14ac:dyDescent="0.3">
      <c r="A576" s="10" t="s">
        <v>497</v>
      </c>
      <c r="B576" s="5">
        <v>42926</v>
      </c>
      <c r="C576" s="6">
        <v>0.51090277777777782</v>
      </c>
      <c r="D576" s="6">
        <v>0.51175925925925925</v>
      </c>
      <c r="E576">
        <f t="shared" si="16"/>
        <v>0</v>
      </c>
      <c r="F576" s="2" t="str">
        <f t="shared" si="17"/>
        <v/>
      </c>
    </row>
    <row r="577" spans="1:6" x14ac:dyDescent="0.3">
      <c r="A577" s="11" t="s">
        <v>498</v>
      </c>
      <c r="B577" s="7">
        <v>42926</v>
      </c>
      <c r="C577" s="8">
        <v>0.51116898148148149</v>
      </c>
      <c r="D577" s="8">
        <v>0.51718750000000002</v>
      </c>
      <c r="E577">
        <f t="shared" si="16"/>
        <v>1</v>
      </c>
      <c r="F577" s="2">
        <f t="shared" si="17"/>
        <v>6.0185185185185341E-3</v>
      </c>
    </row>
    <row r="578" spans="1:6" x14ac:dyDescent="0.3">
      <c r="A578" s="10" t="s">
        <v>499</v>
      </c>
      <c r="B578" s="5">
        <v>42926</v>
      </c>
      <c r="C578" s="6">
        <v>0.51157407407407407</v>
      </c>
      <c r="D578" s="6">
        <v>0.51663194444444449</v>
      </c>
      <c r="E578">
        <f t="shared" si="16"/>
        <v>0</v>
      </c>
      <c r="F578" s="2" t="str">
        <f t="shared" si="17"/>
        <v/>
      </c>
    </row>
    <row r="579" spans="1:6" x14ac:dyDescent="0.3">
      <c r="A579" s="11" t="s">
        <v>500</v>
      </c>
      <c r="B579" s="7">
        <v>42926</v>
      </c>
      <c r="C579" s="8">
        <v>0.51328703703703704</v>
      </c>
      <c r="D579" s="8">
        <v>0.51821759259259259</v>
      </c>
      <c r="E579">
        <f t="shared" ref="E579:E642" si="18">IF(AND(LEN(A579)=7,LEFT(A579,2)="12"),1,0)</f>
        <v>0</v>
      </c>
      <c r="F579" s="2" t="str">
        <f t="shared" ref="F579:F642" si="19">IF(E579=1,D579-C579,"")</f>
        <v/>
      </c>
    </row>
    <row r="580" spans="1:6" x14ac:dyDescent="0.3">
      <c r="A580" s="10" t="s">
        <v>466</v>
      </c>
      <c r="B580" s="5">
        <v>42926</v>
      </c>
      <c r="C580" s="6">
        <v>0.51603009259259258</v>
      </c>
      <c r="D580" s="6">
        <v>0.5269907407407407</v>
      </c>
      <c r="E580">
        <f t="shared" si="18"/>
        <v>0</v>
      </c>
      <c r="F580" s="2" t="str">
        <f t="shared" si="19"/>
        <v/>
      </c>
    </row>
    <row r="581" spans="1:6" x14ac:dyDescent="0.3">
      <c r="A581" s="11" t="s">
        <v>162</v>
      </c>
      <c r="B581" s="7">
        <v>42926</v>
      </c>
      <c r="C581" s="8">
        <v>0.52123842592592595</v>
      </c>
      <c r="D581" s="8">
        <v>0.53008101851851852</v>
      </c>
      <c r="E581">
        <f t="shared" si="18"/>
        <v>0</v>
      </c>
      <c r="F581" s="2" t="str">
        <f t="shared" si="19"/>
        <v/>
      </c>
    </row>
    <row r="582" spans="1:6" x14ac:dyDescent="0.3">
      <c r="A582" s="10" t="s">
        <v>501</v>
      </c>
      <c r="B582" s="5">
        <v>42926</v>
      </c>
      <c r="C582" s="6">
        <v>0.52134259259259264</v>
      </c>
      <c r="D582" s="6">
        <v>0.53226851851851853</v>
      </c>
      <c r="E582">
        <f t="shared" si="18"/>
        <v>0</v>
      </c>
      <c r="F582" s="2" t="str">
        <f t="shared" si="19"/>
        <v/>
      </c>
    </row>
    <row r="583" spans="1:6" x14ac:dyDescent="0.3">
      <c r="A583" s="11" t="s">
        <v>502</v>
      </c>
      <c r="B583" s="7">
        <v>42926</v>
      </c>
      <c r="C583" s="8">
        <v>0.52254629629629634</v>
      </c>
      <c r="D583" s="8">
        <v>0.52263888888888888</v>
      </c>
      <c r="E583">
        <f t="shared" si="18"/>
        <v>0</v>
      </c>
      <c r="F583" s="2" t="str">
        <f t="shared" si="19"/>
        <v/>
      </c>
    </row>
    <row r="584" spans="1:6" x14ac:dyDescent="0.3">
      <c r="A584" s="10" t="s">
        <v>503</v>
      </c>
      <c r="B584" s="5">
        <v>42926</v>
      </c>
      <c r="C584" s="6">
        <v>0.52392361111111108</v>
      </c>
      <c r="D584" s="6">
        <v>0.53378472222222217</v>
      </c>
      <c r="E584">
        <f t="shared" si="18"/>
        <v>0</v>
      </c>
      <c r="F584" s="2" t="str">
        <f t="shared" si="19"/>
        <v/>
      </c>
    </row>
    <row r="585" spans="1:6" x14ac:dyDescent="0.3">
      <c r="A585" s="11" t="s">
        <v>504</v>
      </c>
      <c r="B585" s="7">
        <v>42926</v>
      </c>
      <c r="C585" s="8">
        <v>0.52837962962962959</v>
      </c>
      <c r="D585" s="8">
        <v>0.53084490740740742</v>
      </c>
      <c r="E585">
        <f t="shared" si="18"/>
        <v>0</v>
      </c>
      <c r="F585" s="2" t="str">
        <f t="shared" si="19"/>
        <v/>
      </c>
    </row>
    <row r="586" spans="1:6" x14ac:dyDescent="0.3">
      <c r="A586" s="10" t="s">
        <v>505</v>
      </c>
      <c r="B586" s="5">
        <v>42926</v>
      </c>
      <c r="C586" s="6">
        <v>0.53204861111111112</v>
      </c>
      <c r="D586" s="6">
        <v>0.53737268518518522</v>
      </c>
      <c r="E586">
        <f t="shared" si="18"/>
        <v>0</v>
      </c>
      <c r="F586" s="2" t="str">
        <f t="shared" si="19"/>
        <v/>
      </c>
    </row>
    <row r="587" spans="1:6" x14ac:dyDescent="0.3">
      <c r="A587" s="11" t="s">
        <v>506</v>
      </c>
      <c r="B587" s="7">
        <v>42926</v>
      </c>
      <c r="C587" s="8">
        <v>0.53291666666666671</v>
      </c>
      <c r="D587" s="8">
        <v>0.53758101851851847</v>
      </c>
      <c r="E587">
        <f t="shared" si="18"/>
        <v>0</v>
      </c>
      <c r="F587" s="2" t="str">
        <f t="shared" si="19"/>
        <v/>
      </c>
    </row>
    <row r="588" spans="1:6" x14ac:dyDescent="0.3">
      <c r="A588" s="10" t="s">
        <v>507</v>
      </c>
      <c r="B588" s="5">
        <v>42926</v>
      </c>
      <c r="C588" s="6">
        <v>0.53843750000000001</v>
      </c>
      <c r="D588" s="6">
        <v>0.54283564814814811</v>
      </c>
      <c r="E588">
        <f t="shared" si="18"/>
        <v>0</v>
      </c>
      <c r="F588" s="2" t="str">
        <f t="shared" si="19"/>
        <v/>
      </c>
    </row>
    <row r="589" spans="1:6" x14ac:dyDescent="0.3">
      <c r="A589" s="11" t="s">
        <v>508</v>
      </c>
      <c r="B589" s="7">
        <v>42926</v>
      </c>
      <c r="C589" s="8">
        <v>0.54197916666666668</v>
      </c>
      <c r="D589" s="8">
        <v>0.54866898148148147</v>
      </c>
      <c r="E589">
        <f t="shared" si="18"/>
        <v>0</v>
      </c>
      <c r="F589" s="2" t="str">
        <f t="shared" si="19"/>
        <v/>
      </c>
    </row>
    <row r="590" spans="1:6" x14ac:dyDescent="0.3">
      <c r="A590" s="10" t="s">
        <v>431</v>
      </c>
      <c r="B590" s="5">
        <v>42926</v>
      </c>
      <c r="C590" s="6">
        <v>0.54292824074074075</v>
      </c>
      <c r="D590" s="6">
        <v>0.5444444444444444</v>
      </c>
      <c r="E590">
        <f t="shared" si="18"/>
        <v>0</v>
      </c>
      <c r="F590" s="2" t="str">
        <f t="shared" si="19"/>
        <v/>
      </c>
    </row>
    <row r="591" spans="1:6" x14ac:dyDescent="0.3">
      <c r="A591" s="11" t="s">
        <v>509</v>
      </c>
      <c r="B591" s="7">
        <v>42926</v>
      </c>
      <c r="C591" s="8">
        <v>0.54432870370370368</v>
      </c>
      <c r="D591" s="8">
        <v>0.55090277777777774</v>
      </c>
      <c r="E591">
        <f t="shared" si="18"/>
        <v>0</v>
      </c>
      <c r="F591" s="2" t="str">
        <f t="shared" si="19"/>
        <v/>
      </c>
    </row>
    <row r="592" spans="1:6" x14ac:dyDescent="0.3">
      <c r="A592" s="10" t="s">
        <v>510</v>
      </c>
      <c r="B592" s="5">
        <v>42926</v>
      </c>
      <c r="C592" s="6">
        <v>0.54692129629629627</v>
      </c>
      <c r="D592" s="6">
        <v>0.55000000000000004</v>
      </c>
      <c r="E592">
        <f t="shared" si="18"/>
        <v>0</v>
      </c>
      <c r="F592" s="2" t="str">
        <f t="shared" si="19"/>
        <v/>
      </c>
    </row>
    <row r="593" spans="1:6" x14ac:dyDescent="0.3">
      <c r="A593" s="11" t="s">
        <v>511</v>
      </c>
      <c r="B593" s="7">
        <v>42926</v>
      </c>
      <c r="C593" s="8">
        <v>0.55046296296296293</v>
      </c>
      <c r="D593" s="8">
        <v>0.55986111111111114</v>
      </c>
      <c r="E593">
        <f t="shared" si="18"/>
        <v>0</v>
      </c>
      <c r="F593" s="2" t="str">
        <f t="shared" si="19"/>
        <v/>
      </c>
    </row>
    <row r="594" spans="1:6" x14ac:dyDescent="0.3">
      <c r="A594" s="10" t="s">
        <v>512</v>
      </c>
      <c r="B594" s="5">
        <v>42926</v>
      </c>
      <c r="C594" s="6">
        <v>0.55246527777777776</v>
      </c>
      <c r="D594" s="6">
        <v>0.56334490740740739</v>
      </c>
      <c r="E594">
        <f t="shared" si="18"/>
        <v>0</v>
      </c>
      <c r="F594" s="2" t="str">
        <f t="shared" si="19"/>
        <v/>
      </c>
    </row>
    <row r="595" spans="1:6" x14ac:dyDescent="0.3">
      <c r="A595" s="11" t="s">
        <v>513</v>
      </c>
      <c r="B595" s="7">
        <v>42926</v>
      </c>
      <c r="C595" s="8">
        <v>0.55650462962962965</v>
      </c>
      <c r="D595" s="8">
        <v>0.55850694444444449</v>
      </c>
      <c r="E595">
        <f t="shared" si="18"/>
        <v>0</v>
      </c>
      <c r="F595" s="2" t="str">
        <f t="shared" si="19"/>
        <v/>
      </c>
    </row>
    <row r="596" spans="1:6" x14ac:dyDescent="0.3">
      <c r="A596" s="10" t="s">
        <v>514</v>
      </c>
      <c r="B596" s="5">
        <v>42926</v>
      </c>
      <c r="C596" s="6">
        <v>0.55832175925925931</v>
      </c>
      <c r="D596" s="6">
        <v>0.56265046296296295</v>
      </c>
      <c r="E596">
        <f t="shared" si="18"/>
        <v>0</v>
      </c>
      <c r="F596" s="2" t="str">
        <f t="shared" si="19"/>
        <v/>
      </c>
    </row>
    <row r="597" spans="1:6" x14ac:dyDescent="0.3">
      <c r="A597" s="11" t="s">
        <v>515</v>
      </c>
      <c r="B597" s="7">
        <v>42926</v>
      </c>
      <c r="C597" s="8">
        <v>0.55864583333333329</v>
      </c>
      <c r="D597" s="8">
        <v>0.56383101851851847</v>
      </c>
      <c r="E597">
        <f t="shared" si="18"/>
        <v>0</v>
      </c>
      <c r="F597" s="2" t="str">
        <f t="shared" si="19"/>
        <v/>
      </c>
    </row>
    <row r="598" spans="1:6" x14ac:dyDescent="0.3">
      <c r="A598" s="10" t="s">
        <v>516</v>
      </c>
      <c r="B598" s="5">
        <v>42926</v>
      </c>
      <c r="C598" s="6">
        <v>0.56234953703703705</v>
      </c>
      <c r="D598" s="6">
        <v>0.57378472222222221</v>
      </c>
      <c r="E598">
        <f t="shared" si="18"/>
        <v>0</v>
      </c>
      <c r="F598" s="2" t="str">
        <f t="shared" si="19"/>
        <v/>
      </c>
    </row>
    <row r="599" spans="1:6" x14ac:dyDescent="0.3">
      <c r="A599" s="11" t="s">
        <v>517</v>
      </c>
      <c r="B599" s="7">
        <v>42926</v>
      </c>
      <c r="C599" s="8">
        <v>0.56688657407407406</v>
      </c>
      <c r="D599" s="8">
        <v>0.57342592592592589</v>
      </c>
      <c r="E599">
        <f t="shared" si="18"/>
        <v>0</v>
      </c>
      <c r="F599" s="2" t="str">
        <f t="shared" si="19"/>
        <v/>
      </c>
    </row>
    <row r="600" spans="1:6" x14ac:dyDescent="0.3">
      <c r="A600" s="10" t="s">
        <v>518</v>
      </c>
      <c r="B600" s="5">
        <v>42926</v>
      </c>
      <c r="C600" s="6">
        <v>0.56980324074074074</v>
      </c>
      <c r="D600" s="6">
        <v>0.575775462962963</v>
      </c>
      <c r="E600">
        <f t="shared" si="18"/>
        <v>0</v>
      </c>
      <c r="F600" s="2" t="str">
        <f t="shared" si="19"/>
        <v/>
      </c>
    </row>
    <row r="601" spans="1:6" x14ac:dyDescent="0.3">
      <c r="A601" s="11" t="s">
        <v>519</v>
      </c>
      <c r="B601" s="7">
        <v>42926</v>
      </c>
      <c r="C601" s="8">
        <v>0.5755555555555556</v>
      </c>
      <c r="D601" s="8">
        <v>0.57737268518518514</v>
      </c>
      <c r="E601">
        <f t="shared" si="18"/>
        <v>0</v>
      </c>
      <c r="F601" s="2" t="str">
        <f t="shared" si="19"/>
        <v/>
      </c>
    </row>
    <row r="602" spans="1:6" x14ac:dyDescent="0.3">
      <c r="A602" s="10" t="s">
        <v>520</v>
      </c>
      <c r="B602" s="5">
        <v>42926</v>
      </c>
      <c r="C602" s="6">
        <v>0.5803935185185185</v>
      </c>
      <c r="D602" s="6">
        <v>0.58190972222222226</v>
      </c>
      <c r="E602">
        <f t="shared" si="18"/>
        <v>0</v>
      </c>
      <c r="F602" s="2" t="str">
        <f t="shared" si="19"/>
        <v/>
      </c>
    </row>
    <row r="603" spans="1:6" x14ac:dyDescent="0.3">
      <c r="A603" s="11" t="s">
        <v>521</v>
      </c>
      <c r="B603" s="7">
        <v>42926</v>
      </c>
      <c r="C603" s="8">
        <v>0.58189814814814811</v>
      </c>
      <c r="D603" s="8">
        <v>0.59070601851851856</v>
      </c>
      <c r="E603">
        <f t="shared" si="18"/>
        <v>0</v>
      </c>
      <c r="F603" s="2" t="str">
        <f t="shared" si="19"/>
        <v/>
      </c>
    </row>
    <row r="604" spans="1:6" x14ac:dyDescent="0.3">
      <c r="A604" s="10" t="s">
        <v>173</v>
      </c>
      <c r="B604" s="5">
        <v>42926</v>
      </c>
      <c r="C604" s="6">
        <v>0.58254629629629628</v>
      </c>
      <c r="D604" s="6">
        <v>0.58601851851851849</v>
      </c>
      <c r="E604">
        <f t="shared" si="18"/>
        <v>0</v>
      </c>
      <c r="F604" s="2" t="str">
        <f t="shared" si="19"/>
        <v/>
      </c>
    </row>
    <row r="605" spans="1:6" x14ac:dyDescent="0.3">
      <c r="A605" s="11" t="s">
        <v>522</v>
      </c>
      <c r="B605" s="7">
        <v>42926</v>
      </c>
      <c r="C605" s="8">
        <v>0.58351851851851855</v>
      </c>
      <c r="D605" s="8">
        <v>0.59368055555555554</v>
      </c>
      <c r="E605">
        <f t="shared" si="18"/>
        <v>0</v>
      </c>
      <c r="F605" s="2" t="str">
        <f t="shared" si="19"/>
        <v/>
      </c>
    </row>
    <row r="606" spans="1:6" x14ac:dyDescent="0.3">
      <c r="A606" s="10" t="s">
        <v>523</v>
      </c>
      <c r="B606" s="5">
        <v>42926</v>
      </c>
      <c r="C606" s="6">
        <v>0.58575231481481482</v>
      </c>
      <c r="D606" s="6">
        <v>0.5935300925925926</v>
      </c>
      <c r="E606">
        <f t="shared" si="18"/>
        <v>1</v>
      </c>
      <c r="F606" s="2">
        <f t="shared" si="19"/>
        <v>7.7777777777777724E-3</v>
      </c>
    </row>
    <row r="607" spans="1:6" x14ac:dyDescent="0.3">
      <c r="A607" s="11" t="s">
        <v>524</v>
      </c>
      <c r="B607" s="7">
        <v>42926</v>
      </c>
      <c r="C607" s="8">
        <v>0.58677083333333335</v>
      </c>
      <c r="D607" s="8">
        <v>0.58759259259259256</v>
      </c>
      <c r="E607">
        <f t="shared" si="18"/>
        <v>0</v>
      </c>
      <c r="F607" s="2" t="str">
        <f t="shared" si="19"/>
        <v/>
      </c>
    </row>
    <row r="608" spans="1:6" x14ac:dyDescent="0.3">
      <c r="A608" s="10" t="s">
        <v>525</v>
      </c>
      <c r="B608" s="5">
        <v>42926</v>
      </c>
      <c r="C608" s="6">
        <v>0.58877314814814818</v>
      </c>
      <c r="D608" s="6">
        <v>0.59027777777777779</v>
      </c>
      <c r="E608">
        <f t="shared" si="18"/>
        <v>0</v>
      </c>
      <c r="F608" s="2" t="str">
        <f t="shared" si="19"/>
        <v/>
      </c>
    </row>
    <row r="609" spans="1:6" x14ac:dyDescent="0.3">
      <c r="A609" s="11" t="s">
        <v>526</v>
      </c>
      <c r="B609" s="7">
        <v>42926</v>
      </c>
      <c r="C609" s="8">
        <v>0.58910879629629631</v>
      </c>
      <c r="D609" s="8">
        <v>0.59431712962962968</v>
      </c>
      <c r="E609">
        <f t="shared" si="18"/>
        <v>0</v>
      </c>
      <c r="F609" s="2" t="str">
        <f t="shared" si="19"/>
        <v/>
      </c>
    </row>
    <row r="610" spans="1:6" x14ac:dyDescent="0.3">
      <c r="A610" s="10" t="s">
        <v>527</v>
      </c>
      <c r="B610" s="5">
        <v>42926</v>
      </c>
      <c r="C610" s="6">
        <v>0.58976851851851853</v>
      </c>
      <c r="D610" s="6">
        <v>0.60074074074074069</v>
      </c>
      <c r="E610">
        <f t="shared" si="18"/>
        <v>0</v>
      </c>
      <c r="F610" s="2" t="str">
        <f t="shared" si="19"/>
        <v/>
      </c>
    </row>
    <row r="611" spans="1:6" x14ac:dyDescent="0.3">
      <c r="A611" s="11" t="s">
        <v>528</v>
      </c>
      <c r="B611" s="7">
        <v>42926</v>
      </c>
      <c r="C611" s="8">
        <v>0.59277777777777774</v>
      </c>
      <c r="D611" s="8">
        <v>0.59365740740740736</v>
      </c>
      <c r="E611">
        <f t="shared" si="18"/>
        <v>1</v>
      </c>
      <c r="F611" s="2">
        <f t="shared" si="19"/>
        <v>8.796296296296191E-4</v>
      </c>
    </row>
    <row r="612" spans="1:6" x14ac:dyDescent="0.3">
      <c r="A612" s="10" t="s">
        <v>529</v>
      </c>
      <c r="B612" s="5">
        <v>42926</v>
      </c>
      <c r="C612" s="6">
        <v>0.59670138888888891</v>
      </c>
      <c r="D612" s="6">
        <v>0.59701388888888884</v>
      </c>
      <c r="E612">
        <f t="shared" si="18"/>
        <v>0</v>
      </c>
      <c r="F612" s="2" t="str">
        <f t="shared" si="19"/>
        <v/>
      </c>
    </row>
    <row r="613" spans="1:6" x14ac:dyDescent="0.3">
      <c r="A613" s="11" t="s">
        <v>530</v>
      </c>
      <c r="B613" s="7">
        <v>42926</v>
      </c>
      <c r="C613" s="8">
        <v>0.60041666666666671</v>
      </c>
      <c r="D613" s="8">
        <v>0.6095949074074074</v>
      </c>
      <c r="E613">
        <f t="shared" si="18"/>
        <v>0</v>
      </c>
      <c r="F613" s="2" t="str">
        <f t="shared" si="19"/>
        <v/>
      </c>
    </row>
    <row r="614" spans="1:6" x14ac:dyDescent="0.3">
      <c r="A614" s="10" t="s">
        <v>531</v>
      </c>
      <c r="B614" s="5">
        <v>42926</v>
      </c>
      <c r="C614" s="6">
        <v>0.60517361111111112</v>
      </c>
      <c r="D614" s="6">
        <v>0.61063657407407412</v>
      </c>
      <c r="E614">
        <f t="shared" si="18"/>
        <v>0</v>
      </c>
      <c r="F614" s="2" t="str">
        <f t="shared" si="19"/>
        <v/>
      </c>
    </row>
    <row r="615" spans="1:6" x14ac:dyDescent="0.3">
      <c r="A615" s="11" t="s">
        <v>532</v>
      </c>
      <c r="B615" s="7">
        <v>42926</v>
      </c>
      <c r="C615" s="8">
        <v>0.60578703703703707</v>
      </c>
      <c r="D615" s="8">
        <v>0.61459490740740741</v>
      </c>
      <c r="E615">
        <f t="shared" si="18"/>
        <v>0</v>
      </c>
      <c r="F615" s="2" t="str">
        <f t="shared" si="19"/>
        <v/>
      </c>
    </row>
    <row r="616" spans="1:6" x14ac:dyDescent="0.3">
      <c r="A616" s="10" t="s">
        <v>533</v>
      </c>
      <c r="B616" s="5">
        <v>42926</v>
      </c>
      <c r="C616" s="6">
        <v>0.61140046296296291</v>
      </c>
      <c r="D616" s="6">
        <v>0.61952546296296296</v>
      </c>
      <c r="E616">
        <f t="shared" si="18"/>
        <v>0</v>
      </c>
      <c r="F616" s="2" t="str">
        <f t="shared" si="19"/>
        <v/>
      </c>
    </row>
    <row r="617" spans="1:6" x14ac:dyDescent="0.3">
      <c r="A617" s="11" t="s">
        <v>250</v>
      </c>
      <c r="B617" s="7">
        <v>42926</v>
      </c>
      <c r="C617" s="8">
        <v>0.61699074074074078</v>
      </c>
      <c r="D617" s="8">
        <v>0.62163194444444447</v>
      </c>
      <c r="E617">
        <f t="shared" si="18"/>
        <v>0</v>
      </c>
      <c r="F617" s="2" t="str">
        <f t="shared" si="19"/>
        <v/>
      </c>
    </row>
    <row r="618" spans="1:6" x14ac:dyDescent="0.3">
      <c r="A618" s="10" t="s">
        <v>534</v>
      </c>
      <c r="B618" s="5">
        <v>42926</v>
      </c>
      <c r="C618" s="6">
        <v>0.62216435185185182</v>
      </c>
      <c r="D618" s="6">
        <v>0.62291666666666667</v>
      </c>
      <c r="E618">
        <f t="shared" si="18"/>
        <v>0</v>
      </c>
      <c r="F618" s="2" t="str">
        <f t="shared" si="19"/>
        <v/>
      </c>
    </row>
    <row r="619" spans="1:6" x14ac:dyDescent="0.3">
      <c r="A619" s="11" t="s">
        <v>535</v>
      </c>
      <c r="B619" s="7">
        <v>42926</v>
      </c>
      <c r="C619" s="8">
        <v>0.6272685185185185</v>
      </c>
      <c r="D619" s="8">
        <v>0.63475694444444442</v>
      </c>
      <c r="E619">
        <f t="shared" si="18"/>
        <v>0</v>
      </c>
      <c r="F619" s="2" t="str">
        <f t="shared" si="19"/>
        <v/>
      </c>
    </row>
    <row r="620" spans="1:6" x14ac:dyDescent="0.3">
      <c r="A620" s="10" t="s">
        <v>536</v>
      </c>
      <c r="B620" s="5">
        <v>42927</v>
      </c>
      <c r="C620" s="6">
        <v>0.3349537037037037</v>
      </c>
      <c r="D620" s="6">
        <v>0.3379861111111111</v>
      </c>
      <c r="E620">
        <f t="shared" si="18"/>
        <v>0</v>
      </c>
      <c r="F620" s="2" t="str">
        <f t="shared" si="19"/>
        <v/>
      </c>
    </row>
    <row r="621" spans="1:6" x14ac:dyDescent="0.3">
      <c r="A621" s="11" t="s">
        <v>537</v>
      </c>
      <c r="B621" s="7">
        <v>42927</v>
      </c>
      <c r="C621" s="8">
        <v>0.33706018518518521</v>
      </c>
      <c r="D621" s="8">
        <v>0.33875</v>
      </c>
      <c r="E621">
        <f t="shared" si="18"/>
        <v>0</v>
      </c>
      <c r="F621" s="2" t="str">
        <f t="shared" si="19"/>
        <v/>
      </c>
    </row>
    <row r="622" spans="1:6" x14ac:dyDescent="0.3">
      <c r="A622" s="10" t="s">
        <v>538</v>
      </c>
      <c r="B622" s="5">
        <v>42927</v>
      </c>
      <c r="C622" s="6">
        <v>0.34006944444444442</v>
      </c>
      <c r="D622" s="6">
        <v>0.3427546296296296</v>
      </c>
      <c r="E622">
        <f t="shared" si="18"/>
        <v>0</v>
      </c>
      <c r="F622" s="2" t="str">
        <f t="shared" si="19"/>
        <v/>
      </c>
    </row>
    <row r="623" spans="1:6" x14ac:dyDescent="0.3">
      <c r="A623" s="11" t="s">
        <v>539</v>
      </c>
      <c r="B623" s="7">
        <v>42927</v>
      </c>
      <c r="C623" s="8">
        <v>0.34304398148148146</v>
      </c>
      <c r="D623" s="8">
        <v>0.34310185185185182</v>
      </c>
      <c r="E623">
        <f t="shared" si="18"/>
        <v>0</v>
      </c>
      <c r="F623" s="2" t="str">
        <f t="shared" si="19"/>
        <v/>
      </c>
    </row>
    <row r="624" spans="1:6" x14ac:dyDescent="0.3">
      <c r="A624" s="10" t="s">
        <v>540</v>
      </c>
      <c r="B624" s="5">
        <v>42927</v>
      </c>
      <c r="C624" s="6">
        <v>0.34778935185185184</v>
      </c>
      <c r="D624" s="6">
        <v>0.35474537037037035</v>
      </c>
      <c r="E624">
        <f t="shared" si="18"/>
        <v>0</v>
      </c>
      <c r="F624" s="2" t="str">
        <f t="shared" si="19"/>
        <v/>
      </c>
    </row>
    <row r="625" spans="1:6" x14ac:dyDescent="0.3">
      <c r="A625" s="11" t="s">
        <v>541</v>
      </c>
      <c r="B625" s="7">
        <v>42927</v>
      </c>
      <c r="C625" s="8">
        <v>0.3513425925925926</v>
      </c>
      <c r="D625" s="8">
        <v>0.35505787037037034</v>
      </c>
      <c r="E625">
        <f t="shared" si="18"/>
        <v>0</v>
      </c>
      <c r="F625" s="2" t="str">
        <f t="shared" si="19"/>
        <v/>
      </c>
    </row>
    <row r="626" spans="1:6" x14ac:dyDescent="0.3">
      <c r="A626" s="10" t="s">
        <v>542</v>
      </c>
      <c r="B626" s="5">
        <v>42927</v>
      </c>
      <c r="C626" s="6">
        <v>0.35575231481481484</v>
      </c>
      <c r="D626" s="6">
        <v>0.35851851851851851</v>
      </c>
      <c r="E626">
        <f t="shared" si="18"/>
        <v>0</v>
      </c>
      <c r="F626" s="2" t="str">
        <f t="shared" si="19"/>
        <v/>
      </c>
    </row>
    <row r="627" spans="1:6" x14ac:dyDescent="0.3">
      <c r="A627" s="11" t="s">
        <v>543</v>
      </c>
      <c r="B627" s="7">
        <v>42927</v>
      </c>
      <c r="C627" s="8">
        <v>0.3596759259259259</v>
      </c>
      <c r="D627" s="8">
        <v>0.36363425925925924</v>
      </c>
      <c r="E627">
        <f t="shared" si="18"/>
        <v>0</v>
      </c>
      <c r="F627" s="2" t="str">
        <f t="shared" si="19"/>
        <v/>
      </c>
    </row>
    <row r="628" spans="1:6" x14ac:dyDescent="0.3">
      <c r="A628" s="10" t="s">
        <v>544</v>
      </c>
      <c r="B628" s="5">
        <v>42927</v>
      </c>
      <c r="C628" s="6">
        <v>0.36203703703703705</v>
      </c>
      <c r="D628" s="6">
        <v>0.37155092592592592</v>
      </c>
      <c r="E628">
        <f t="shared" si="18"/>
        <v>0</v>
      </c>
      <c r="F628" s="2" t="str">
        <f t="shared" si="19"/>
        <v/>
      </c>
    </row>
    <row r="629" spans="1:6" x14ac:dyDescent="0.3">
      <c r="A629" s="11" t="s">
        <v>545</v>
      </c>
      <c r="B629" s="7">
        <v>42927</v>
      </c>
      <c r="C629" s="8">
        <v>0.36394675925925923</v>
      </c>
      <c r="D629" s="8">
        <v>0.36422453703703705</v>
      </c>
      <c r="E629">
        <f t="shared" si="18"/>
        <v>0</v>
      </c>
      <c r="F629" s="2" t="str">
        <f t="shared" si="19"/>
        <v/>
      </c>
    </row>
    <row r="630" spans="1:6" x14ac:dyDescent="0.3">
      <c r="A630" s="10" t="s">
        <v>546</v>
      </c>
      <c r="B630" s="5">
        <v>42927</v>
      </c>
      <c r="C630" s="6">
        <v>0.36930555555555555</v>
      </c>
      <c r="D630" s="6">
        <v>0.37052083333333335</v>
      </c>
      <c r="E630">
        <f t="shared" si="18"/>
        <v>0</v>
      </c>
      <c r="F630" s="2" t="str">
        <f t="shared" si="19"/>
        <v/>
      </c>
    </row>
    <row r="631" spans="1:6" x14ac:dyDescent="0.3">
      <c r="A631" s="11" t="s">
        <v>547</v>
      </c>
      <c r="B631" s="7">
        <v>42927</v>
      </c>
      <c r="C631" s="8">
        <v>0.37410879629629629</v>
      </c>
      <c r="D631" s="8">
        <v>0.3767361111111111</v>
      </c>
      <c r="E631">
        <f t="shared" si="18"/>
        <v>1</v>
      </c>
      <c r="F631" s="2">
        <f t="shared" si="19"/>
        <v>2.6273148148148184E-3</v>
      </c>
    </row>
    <row r="632" spans="1:6" x14ac:dyDescent="0.3">
      <c r="A632" s="10" t="s">
        <v>548</v>
      </c>
      <c r="B632" s="5">
        <v>42927</v>
      </c>
      <c r="C632" s="6">
        <v>0.37684027777777779</v>
      </c>
      <c r="D632" s="6">
        <v>0.38072916666666667</v>
      </c>
      <c r="E632">
        <f t="shared" si="18"/>
        <v>0</v>
      </c>
      <c r="F632" s="2" t="str">
        <f t="shared" si="19"/>
        <v/>
      </c>
    </row>
    <row r="633" spans="1:6" x14ac:dyDescent="0.3">
      <c r="A633" s="11" t="s">
        <v>549</v>
      </c>
      <c r="B633" s="7">
        <v>42927</v>
      </c>
      <c r="C633" s="8">
        <v>0.37695601851851851</v>
      </c>
      <c r="D633" s="8">
        <v>0.38138888888888889</v>
      </c>
      <c r="E633">
        <f t="shared" si="18"/>
        <v>0</v>
      </c>
      <c r="F633" s="2" t="str">
        <f t="shared" si="19"/>
        <v/>
      </c>
    </row>
    <row r="634" spans="1:6" x14ac:dyDescent="0.3">
      <c r="A634" s="10" t="s">
        <v>550</v>
      </c>
      <c r="B634" s="5">
        <v>42927</v>
      </c>
      <c r="C634" s="6">
        <v>0.38233796296296296</v>
      </c>
      <c r="D634" s="6">
        <v>0.39034722222222223</v>
      </c>
      <c r="E634">
        <f t="shared" si="18"/>
        <v>0</v>
      </c>
      <c r="F634" s="2" t="str">
        <f t="shared" si="19"/>
        <v/>
      </c>
    </row>
    <row r="635" spans="1:6" x14ac:dyDescent="0.3">
      <c r="A635" s="11" t="s">
        <v>551</v>
      </c>
      <c r="B635" s="7">
        <v>42927</v>
      </c>
      <c r="C635" s="8">
        <v>0.3850925925925926</v>
      </c>
      <c r="D635" s="8">
        <v>0.38929398148148148</v>
      </c>
      <c r="E635">
        <f t="shared" si="18"/>
        <v>0</v>
      </c>
      <c r="F635" s="2" t="str">
        <f t="shared" si="19"/>
        <v/>
      </c>
    </row>
    <row r="636" spans="1:6" x14ac:dyDescent="0.3">
      <c r="A636" s="10" t="s">
        <v>552</v>
      </c>
      <c r="B636" s="5">
        <v>42927</v>
      </c>
      <c r="C636" s="6">
        <v>0.38797453703703705</v>
      </c>
      <c r="D636" s="6">
        <v>0.39458333333333334</v>
      </c>
      <c r="E636">
        <f t="shared" si="18"/>
        <v>0</v>
      </c>
      <c r="F636" s="2" t="str">
        <f t="shared" si="19"/>
        <v/>
      </c>
    </row>
    <row r="637" spans="1:6" x14ac:dyDescent="0.3">
      <c r="A637" s="11" t="s">
        <v>553</v>
      </c>
      <c r="B637" s="7">
        <v>42927</v>
      </c>
      <c r="C637" s="8">
        <v>0.39199074074074075</v>
      </c>
      <c r="D637" s="8">
        <v>0.39934027777777775</v>
      </c>
      <c r="E637">
        <f t="shared" si="18"/>
        <v>0</v>
      </c>
      <c r="F637" s="2" t="str">
        <f t="shared" si="19"/>
        <v/>
      </c>
    </row>
    <row r="638" spans="1:6" x14ac:dyDescent="0.3">
      <c r="A638" s="10" t="s">
        <v>20</v>
      </c>
      <c r="B638" s="5">
        <v>42927</v>
      </c>
      <c r="C638" s="6">
        <v>0.39260416666666664</v>
      </c>
      <c r="D638" s="6">
        <v>0.40322916666666669</v>
      </c>
      <c r="E638">
        <f t="shared" si="18"/>
        <v>0</v>
      </c>
      <c r="F638" s="2" t="str">
        <f t="shared" si="19"/>
        <v/>
      </c>
    </row>
    <row r="639" spans="1:6" x14ac:dyDescent="0.3">
      <c r="A639" s="11" t="s">
        <v>554</v>
      </c>
      <c r="B639" s="7">
        <v>42927</v>
      </c>
      <c r="C639" s="8">
        <v>0.39659722222222221</v>
      </c>
      <c r="D639" s="8">
        <v>0.4042824074074074</v>
      </c>
      <c r="E639">
        <f t="shared" si="18"/>
        <v>0</v>
      </c>
      <c r="F639" s="2" t="str">
        <f t="shared" si="19"/>
        <v/>
      </c>
    </row>
    <row r="640" spans="1:6" x14ac:dyDescent="0.3">
      <c r="A640" s="10" t="s">
        <v>555</v>
      </c>
      <c r="B640" s="5">
        <v>42927</v>
      </c>
      <c r="C640" s="6">
        <v>0.39817129629629627</v>
      </c>
      <c r="D640" s="6">
        <v>0.4045023148148148</v>
      </c>
      <c r="E640">
        <f t="shared" si="18"/>
        <v>0</v>
      </c>
      <c r="F640" s="2" t="str">
        <f t="shared" si="19"/>
        <v/>
      </c>
    </row>
    <row r="641" spans="1:6" x14ac:dyDescent="0.3">
      <c r="A641" s="11" t="s">
        <v>556</v>
      </c>
      <c r="B641" s="7">
        <v>42927</v>
      </c>
      <c r="C641" s="8">
        <v>0.40379629629629632</v>
      </c>
      <c r="D641" s="8">
        <v>0.4100462962962963</v>
      </c>
      <c r="E641">
        <f t="shared" si="18"/>
        <v>0</v>
      </c>
      <c r="F641" s="2" t="str">
        <f t="shared" si="19"/>
        <v/>
      </c>
    </row>
    <row r="642" spans="1:6" x14ac:dyDescent="0.3">
      <c r="A642" s="10" t="s">
        <v>557</v>
      </c>
      <c r="B642" s="5">
        <v>42927</v>
      </c>
      <c r="C642" s="6">
        <v>0.40777777777777779</v>
      </c>
      <c r="D642" s="6">
        <v>0.4181597222222222</v>
      </c>
      <c r="E642">
        <f t="shared" si="18"/>
        <v>0</v>
      </c>
      <c r="F642" s="2" t="str">
        <f t="shared" si="19"/>
        <v/>
      </c>
    </row>
    <row r="643" spans="1:6" x14ac:dyDescent="0.3">
      <c r="A643" s="11" t="s">
        <v>558</v>
      </c>
      <c r="B643" s="7">
        <v>42927</v>
      </c>
      <c r="C643" s="8">
        <v>0.41239583333333335</v>
      </c>
      <c r="D643" s="8">
        <v>0.41844907407407406</v>
      </c>
      <c r="E643">
        <f t="shared" ref="E643:E706" si="20">IF(AND(LEN(A643)=7,LEFT(A643,2)="12"),1,0)</f>
        <v>0</v>
      </c>
      <c r="F643" s="2" t="str">
        <f t="shared" ref="F643:F706" si="21">IF(E643=1,D643-C643,"")</f>
        <v/>
      </c>
    </row>
    <row r="644" spans="1:6" x14ac:dyDescent="0.3">
      <c r="A644" s="10" t="s">
        <v>559</v>
      </c>
      <c r="B644" s="5">
        <v>42927</v>
      </c>
      <c r="C644" s="6">
        <v>0.41431712962962963</v>
      </c>
      <c r="D644" s="6">
        <v>0.41986111111111113</v>
      </c>
      <c r="E644">
        <f t="shared" si="20"/>
        <v>0</v>
      </c>
      <c r="F644" s="2" t="str">
        <f t="shared" si="21"/>
        <v/>
      </c>
    </row>
    <row r="645" spans="1:6" x14ac:dyDescent="0.3">
      <c r="A645" s="11" t="s">
        <v>560</v>
      </c>
      <c r="B645" s="7">
        <v>42927</v>
      </c>
      <c r="C645" s="8">
        <v>0.41666666666666669</v>
      </c>
      <c r="D645" s="8">
        <v>0.42190972222222223</v>
      </c>
      <c r="E645">
        <f t="shared" si="20"/>
        <v>0</v>
      </c>
      <c r="F645" s="2" t="str">
        <f t="shared" si="21"/>
        <v/>
      </c>
    </row>
    <row r="646" spans="1:6" x14ac:dyDescent="0.3">
      <c r="A646" s="10" t="s">
        <v>561</v>
      </c>
      <c r="B646" s="5">
        <v>42927</v>
      </c>
      <c r="C646" s="6">
        <v>0.41935185185185186</v>
      </c>
      <c r="D646" s="6">
        <v>0.43002314814814813</v>
      </c>
      <c r="E646">
        <f t="shared" si="20"/>
        <v>0</v>
      </c>
      <c r="F646" s="2" t="str">
        <f t="shared" si="21"/>
        <v/>
      </c>
    </row>
    <row r="647" spans="1:6" x14ac:dyDescent="0.3">
      <c r="A647" s="11" t="s">
        <v>562</v>
      </c>
      <c r="B647" s="7">
        <v>42927</v>
      </c>
      <c r="C647" s="8">
        <v>0.4238425925925926</v>
      </c>
      <c r="D647" s="8">
        <v>0.4321875</v>
      </c>
      <c r="E647">
        <f t="shared" si="20"/>
        <v>0</v>
      </c>
      <c r="F647" s="2" t="str">
        <f t="shared" si="21"/>
        <v/>
      </c>
    </row>
    <row r="648" spans="1:6" x14ac:dyDescent="0.3">
      <c r="A648" s="10" t="s">
        <v>563</v>
      </c>
      <c r="B648" s="5">
        <v>42927</v>
      </c>
      <c r="C648" s="6">
        <v>0.42818287037037039</v>
      </c>
      <c r="D648" s="6">
        <v>0.43273148148148149</v>
      </c>
      <c r="E648">
        <f t="shared" si="20"/>
        <v>0</v>
      </c>
      <c r="F648" s="2" t="str">
        <f t="shared" si="21"/>
        <v/>
      </c>
    </row>
    <row r="649" spans="1:6" x14ac:dyDescent="0.3">
      <c r="A649" s="11" t="s">
        <v>564</v>
      </c>
      <c r="B649" s="7">
        <v>42927</v>
      </c>
      <c r="C649" s="8">
        <v>0.42995370370370373</v>
      </c>
      <c r="D649" s="8">
        <v>0.43024305555555553</v>
      </c>
      <c r="E649">
        <f t="shared" si="20"/>
        <v>0</v>
      </c>
      <c r="F649" s="2" t="str">
        <f t="shared" si="21"/>
        <v/>
      </c>
    </row>
    <row r="650" spans="1:6" x14ac:dyDescent="0.3">
      <c r="A650" s="10" t="s">
        <v>565</v>
      </c>
      <c r="B650" s="5">
        <v>42927</v>
      </c>
      <c r="C650" s="6">
        <v>0.43539351851851854</v>
      </c>
      <c r="D650" s="6">
        <v>0.43763888888888891</v>
      </c>
      <c r="E650">
        <f t="shared" si="20"/>
        <v>0</v>
      </c>
      <c r="F650" s="2" t="str">
        <f t="shared" si="21"/>
        <v/>
      </c>
    </row>
    <row r="651" spans="1:6" x14ac:dyDescent="0.3">
      <c r="A651" s="11" t="s">
        <v>566</v>
      </c>
      <c r="B651" s="7">
        <v>42927</v>
      </c>
      <c r="C651" s="8">
        <v>0.44013888888888891</v>
      </c>
      <c r="D651" s="8">
        <v>0.44690972222222225</v>
      </c>
      <c r="E651">
        <f t="shared" si="20"/>
        <v>0</v>
      </c>
      <c r="F651" s="2" t="str">
        <f t="shared" si="21"/>
        <v/>
      </c>
    </row>
    <row r="652" spans="1:6" x14ac:dyDescent="0.3">
      <c r="A652" s="10" t="s">
        <v>567</v>
      </c>
      <c r="B652" s="5">
        <v>42927</v>
      </c>
      <c r="C652" s="6">
        <v>0.44381944444444443</v>
      </c>
      <c r="D652" s="6">
        <v>0.45199074074074075</v>
      </c>
      <c r="E652">
        <f t="shared" si="20"/>
        <v>0</v>
      </c>
      <c r="F652" s="2" t="str">
        <f t="shared" si="21"/>
        <v/>
      </c>
    </row>
    <row r="653" spans="1:6" x14ac:dyDescent="0.3">
      <c r="A653" s="11" t="s">
        <v>568</v>
      </c>
      <c r="B653" s="7">
        <v>42927</v>
      </c>
      <c r="C653" s="8">
        <v>0.44657407407407407</v>
      </c>
      <c r="D653" s="8">
        <v>0.44774305555555555</v>
      </c>
      <c r="E653">
        <f t="shared" si="20"/>
        <v>0</v>
      </c>
      <c r="F653" s="2" t="str">
        <f t="shared" si="21"/>
        <v/>
      </c>
    </row>
    <row r="654" spans="1:6" x14ac:dyDescent="0.3">
      <c r="A654" s="10" t="s">
        <v>569</v>
      </c>
      <c r="B654" s="5">
        <v>42927</v>
      </c>
      <c r="C654" s="6">
        <v>0.44751157407407405</v>
      </c>
      <c r="D654" s="6">
        <v>0.45284722222222223</v>
      </c>
      <c r="E654">
        <f t="shared" si="20"/>
        <v>0</v>
      </c>
      <c r="F654" s="2" t="str">
        <f t="shared" si="21"/>
        <v/>
      </c>
    </row>
    <row r="655" spans="1:6" x14ac:dyDescent="0.3">
      <c r="A655" s="11" t="s">
        <v>570</v>
      </c>
      <c r="B655" s="7">
        <v>42927</v>
      </c>
      <c r="C655" s="8">
        <v>0.45091435185185186</v>
      </c>
      <c r="D655" s="8">
        <v>0.45429398148148148</v>
      </c>
      <c r="E655">
        <f t="shared" si="20"/>
        <v>0</v>
      </c>
      <c r="F655" s="2" t="str">
        <f t="shared" si="21"/>
        <v/>
      </c>
    </row>
    <row r="656" spans="1:6" x14ac:dyDescent="0.3">
      <c r="A656" s="10" t="s">
        <v>571</v>
      </c>
      <c r="B656" s="5">
        <v>42927</v>
      </c>
      <c r="C656" s="6">
        <v>0.45157407407407407</v>
      </c>
      <c r="D656" s="6">
        <v>0.45738425925925924</v>
      </c>
      <c r="E656">
        <f t="shared" si="20"/>
        <v>0</v>
      </c>
      <c r="F656" s="2" t="str">
        <f t="shared" si="21"/>
        <v/>
      </c>
    </row>
    <row r="657" spans="1:6" x14ac:dyDescent="0.3">
      <c r="A657" s="11" t="s">
        <v>572</v>
      </c>
      <c r="B657" s="7">
        <v>42927</v>
      </c>
      <c r="C657" s="8">
        <v>0.45475694444444442</v>
      </c>
      <c r="D657" s="8">
        <v>0.4566898148148148</v>
      </c>
      <c r="E657">
        <f t="shared" si="20"/>
        <v>0</v>
      </c>
      <c r="F657" s="2" t="str">
        <f t="shared" si="21"/>
        <v/>
      </c>
    </row>
    <row r="658" spans="1:6" x14ac:dyDescent="0.3">
      <c r="A658" s="10" t="s">
        <v>573</v>
      </c>
      <c r="B658" s="5">
        <v>42927</v>
      </c>
      <c r="C658" s="6">
        <v>0.45873842592592595</v>
      </c>
      <c r="D658" s="6">
        <v>0.46986111111111112</v>
      </c>
      <c r="E658">
        <f t="shared" si="20"/>
        <v>0</v>
      </c>
      <c r="F658" s="2" t="str">
        <f t="shared" si="21"/>
        <v/>
      </c>
    </row>
    <row r="659" spans="1:6" x14ac:dyDescent="0.3">
      <c r="A659" s="11" t="s">
        <v>574</v>
      </c>
      <c r="B659" s="7">
        <v>42927</v>
      </c>
      <c r="C659" s="8">
        <v>0.46413194444444444</v>
      </c>
      <c r="D659" s="8">
        <v>0.46585648148148145</v>
      </c>
      <c r="E659">
        <f t="shared" si="20"/>
        <v>0</v>
      </c>
      <c r="F659" s="2" t="str">
        <f t="shared" si="21"/>
        <v/>
      </c>
    </row>
    <row r="660" spans="1:6" x14ac:dyDescent="0.3">
      <c r="A660" s="10" t="s">
        <v>86</v>
      </c>
      <c r="B660" s="5">
        <v>42927</v>
      </c>
      <c r="C660" s="6">
        <v>0.46738425925925925</v>
      </c>
      <c r="D660" s="6">
        <v>0.46800925925925924</v>
      </c>
      <c r="E660">
        <f t="shared" si="20"/>
        <v>0</v>
      </c>
      <c r="F660" s="2" t="str">
        <f t="shared" si="21"/>
        <v/>
      </c>
    </row>
    <row r="661" spans="1:6" x14ac:dyDescent="0.3">
      <c r="A661" s="11" t="s">
        <v>575</v>
      </c>
      <c r="B661" s="7">
        <v>42927</v>
      </c>
      <c r="C661" s="8">
        <v>0.46942129629629631</v>
      </c>
      <c r="D661" s="8">
        <v>0.47766203703703702</v>
      </c>
      <c r="E661">
        <f t="shared" si="20"/>
        <v>0</v>
      </c>
      <c r="F661" s="2" t="str">
        <f t="shared" si="21"/>
        <v/>
      </c>
    </row>
    <row r="662" spans="1:6" x14ac:dyDescent="0.3">
      <c r="A662" s="10" t="s">
        <v>576</v>
      </c>
      <c r="B662" s="5">
        <v>42927</v>
      </c>
      <c r="C662" s="6">
        <v>0.47193287037037035</v>
      </c>
      <c r="D662" s="6">
        <v>0.47763888888888889</v>
      </c>
      <c r="E662">
        <f t="shared" si="20"/>
        <v>0</v>
      </c>
      <c r="F662" s="2" t="str">
        <f t="shared" si="21"/>
        <v/>
      </c>
    </row>
    <row r="663" spans="1:6" x14ac:dyDescent="0.3">
      <c r="A663" s="11" t="s">
        <v>577</v>
      </c>
      <c r="B663" s="7">
        <v>42927</v>
      </c>
      <c r="C663" s="8">
        <v>0.47739583333333335</v>
      </c>
      <c r="D663" s="8">
        <v>0.48168981481481482</v>
      </c>
      <c r="E663">
        <f t="shared" si="20"/>
        <v>0</v>
      </c>
      <c r="F663" s="2" t="str">
        <f t="shared" si="21"/>
        <v/>
      </c>
    </row>
    <row r="664" spans="1:6" x14ac:dyDescent="0.3">
      <c r="A664" s="10" t="s">
        <v>578</v>
      </c>
      <c r="B664" s="5">
        <v>42927</v>
      </c>
      <c r="C664" s="6">
        <v>0.48005787037037034</v>
      </c>
      <c r="D664" s="6">
        <v>0.48971064814814813</v>
      </c>
      <c r="E664">
        <f t="shared" si="20"/>
        <v>0</v>
      </c>
      <c r="F664" s="2" t="str">
        <f t="shared" si="21"/>
        <v/>
      </c>
    </row>
    <row r="665" spans="1:6" x14ac:dyDescent="0.3">
      <c r="A665" s="11" t="s">
        <v>579</v>
      </c>
      <c r="B665" s="7">
        <v>42927</v>
      </c>
      <c r="C665" s="8">
        <v>0.48511574074074076</v>
      </c>
      <c r="D665" s="8">
        <v>0.49502314814814813</v>
      </c>
      <c r="E665">
        <f t="shared" si="20"/>
        <v>0</v>
      </c>
      <c r="F665" s="2" t="str">
        <f t="shared" si="21"/>
        <v/>
      </c>
    </row>
    <row r="666" spans="1:6" x14ac:dyDescent="0.3">
      <c r="A666" s="10" t="s">
        <v>580</v>
      </c>
      <c r="B666" s="5">
        <v>42927</v>
      </c>
      <c r="C666" s="6">
        <v>0.48994212962962963</v>
      </c>
      <c r="D666" s="6">
        <v>0.4914351851851852</v>
      </c>
      <c r="E666">
        <f t="shared" si="20"/>
        <v>0</v>
      </c>
      <c r="F666" s="2" t="str">
        <f t="shared" si="21"/>
        <v/>
      </c>
    </row>
    <row r="667" spans="1:6" x14ac:dyDescent="0.3">
      <c r="A667" s="11" t="s">
        <v>462</v>
      </c>
      <c r="B667" s="7">
        <v>42927</v>
      </c>
      <c r="C667" s="8">
        <v>0.49035879629629631</v>
      </c>
      <c r="D667" s="8">
        <v>0.49082175925925925</v>
      </c>
      <c r="E667">
        <f t="shared" si="20"/>
        <v>0</v>
      </c>
      <c r="F667" s="2" t="str">
        <f t="shared" si="21"/>
        <v/>
      </c>
    </row>
    <row r="668" spans="1:6" x14ac:dyDescent="0.3">
      <c r="A668" s="10" t="s">
        <v>581</v>
      </c>
      <c r="B668" s="5">
        <v>42927</v>
      </c>
      <c r="C668" s="6">
        <v>0.49399305555555556</v>
      </c>
      <c r="D668" s="6">
        <v>0.4959027777777778</v>
      </c>
      <c r="E668">
        <f t="shared" si="20"/>
        <v>0</v>
      </c>
      <c r="F668" s="2" t="str">
        <f t="shared" si="21"/>
        <v/>
      </c>
    </row>
    <row r="669" spans="1:6" x14ac:dyDescent="0.3">
      <c r="A669" s="11" t="s">
        <v>582</v>
      </c>
      <c r="B669" s="7">
        <v>42927</v>
      </c>
      <c r="C669" s="8">
        <v>0.49949074074074074</v>
      </c>
      <c r="D669" s="8">
        <v>0.50931712962962961</v>
      </c>
      <c r="E669">
        <f t="shared" si="20"/>
        <v>0</v>
      </c>
      <c r="F669" s="2" t="str">
        <f t="shared" si="21"/>
        <v/>
      </c>
    </row>
    <row r="670" spans="1:6" x14ac:dyDescent="0.3">
      <c r="A670" s="10" t="s">
        <v>583</v>
      </c>
      <c r="B670" s="5">
        <v>42927</v>
      </c>
      <c r="C670" s="6">
        <v>0.50326388888888884</v>
      </c>
      <c r="D670" s="6">
        <v>0.50407407407407412</v>
      </c>
      <c r="E670">
        <f t="shared" si="20"/>
        <v>0</v>
      </c>
      <c r="F670" s="2" t="str">
        <f t="shared" si="21"/>
        <v/>
      </c>
    </row>
    <row r="671" spans="1:6" x14ac:dyDescent="0.3">
      <c r="A671" s="11" t="s">
        <v>584</v>
      </c>
      <c r="B671" s="7">
        <v>42927</v>
      </c>
      <c r="C671" s="8">
        <v>0.50376157407407407</v>
      </c>
      <c r="D671" s="8">
        <v>0.50907407407407412</v>
      </c>
      <c r="E671">
        <f t="shared" si="20"/>
        <v>0</v>
      </c>
      <c r="F671" s="2" t="str">
        <f t="shared" si="21"/>
        <v/>
      </c>
    </row>
    <row r="672" spans="1:6" x14ac:dyDescent="0.3">
      <c r="A672" s="10" t="s">
        <v>585</v>
      </c>
      <c r="B672" s="5">
        <v>42927</v>
      </c>
      <c r="C672" s="6">
        <v>0.50866898148148143</v>
      </c>
      <c r="D672" s="6">
        <v>0.51324074074074078</v>
      </c>
      <c r="E672">
        <f t="shared" si="20"/>
        <v>0</v>
      </c>
      <c r="F672" s="2" t="str">
        <f t="shared" si="21"/>
        <v/>
      </c>
    </row>
    <row r="673" spans="1:6" x14ac:dyDescent="0.3">
      <c r="A673" s="11" t="s">
        <v>20</v>
      </c>
      <c r="B673" s="7">
        <v>42927</v>
      </c>
      <c r="C673" s="8">
        <v>0.51282407407407404</v>
      </c>
      <c r="D673" s="8">
        <v>0.51666666666666672</v>
      </c>
      <c r="E673">
        <f t="shared" si="20"/>
        <v>0</v>
      </c>
      <c r="F673" s="2" t="str">
        <f t="shared" si="21"/>
        <v/>
      </c>
    </row>
    <row r="674" spans="1:6" x14ac:dyDescent="0.3">
      <c r="A674" s="10" t="s">
        <v>586</v>
      </c>
      <c r="B674" s="5">
        <v>42927</v>
      </c>
      <c r="C674" s="6">
        <v>0.51854166666666668</v>
      </c>
      <c r="D674" s="6">
        <v>0.52810185185185188</v>
      </c>
      <c r="E674">
        <f t="shared" si="20"/>
        <v>0</v>
      </c>
      <c r="F674" s="2" t="str">
        <f t="shared" si="21"/>
        <v/>
      </c>
    </row>
    <row r="675" spans="1:6" x14ac:dyDescent="0.3">
      <c r="A675" s="11" t="s">
        <v>587</v>
      </c>
      <c r="B675" s="7">
        <v>42927</v>
      </c>
      <c r="C675" s="8">
        <v>0.52399305555555553</v>
      </c>
      <c r="D675" s="8">
        <v>0.53120370370370373</v>
      </c>
      <c r="E675">
        <f t="shared" si="20"/>
        <v>0</v>
      </c>
      <c r="F675" s="2" t="str">
        <f t="shared" si="21"/>
        <v/>
      </c>
    </row>
    <row r="676" spans="1:6" x14ac:dyDescent="0.3">
      <c r="A676" s="10" t="s">
        <v>588</v>
      </c>
      <c r="B676" s="5">
        <v>42927</v>
      </c>
      <c r="C676" s="6">
        <v>0.52592592592592591</v>
      </c>
      <c r="D676" s="6">
        <v>0.53515046296296298</v>
      </c>
      <c r="E676">
        <f t="shared" si="20"/>
        <v>0</v>
      </c>
      <c r="F676" s="2" t="str">
        <f t="shared" si="21"/>
        <v/>
      </c>
    </row>
    <row r="677" spans="1:6" x14ac:dyDescent="0.3">
      <c r="A677" s="11" t="s">
        <v>589</v>
      </c>
      <c r="B677" s="7">
        <v>42927</v>
      </c>
      <c r="C677" s="8">
        <v>0.53164351851851854</v>
      </c>
      <c r="D677" s="8">
        <v>0.53324074074074079</v>
      </c>
      <c r="E677">
        <f t="shared" si="20"/>
        <v>0</v>
      </c>
      <c r="F677" s="2" t="str">
        <f t="shared" si="21"/>
        <v/>
      </c>
    </row>
    <row r="678" spans="1:6" x14ac:dyDescent="0.3">
      <c r="A678" s="10" t="s">
        <v>590</v>
      </c>
      <c r="B678" s="5">
        <v>42927</v>
      </c>
      <c r="C678" s="6">
        <v>0.53401620370370373</v>
      </c>
      <c r="D678" s="6">
        <v>0.54462962962962957</v>
      </c>
      <c r="E678">
        <f t="shared" si="20"/>
        <v>0</v>
      </c>
      <c r="F678" s="2" t="str">
        <f t="shared" si="21"/>
        <v/>
      </c>
    </row>
    <row r="679" spans="1:6" x14ac:dyDescent="0.3">
      <c r="A679" s="11" t="s">
        <v>591</v>
      </c>
      <c r="B679" s="7">
        <v>42927</v>
      </c>
      <c r="C679" s="8">
        <v>0.53920138888888891</v>
      </c>
      <c r="D679" s="8">
        <v>0.54092592592592592</v>
      </c>
      <c r="E679">
        <f t="shared" si="20"/>
        <v>0</v>
      </c>
      <c r="F679" s="2" t="str">
        <f t="shared" si="21"/>
        <v/>
      </c>
    </row>
    <row r="680" spans="1:6" x14ac:dyDescent="0.3">
      <c r="A680" s="10" t="s">
        <v>592</v>
      </c>
      <c r="B680" s="5">
        <v>42927</v>
      </c>
      <c r="C680" s="6">
        <v>0.53920138888888891</v>
      </c>
      <c r="D680" s="6">
        <v>0.55046296296296293</v>
      </c>
      <c r="E680">
        <f t="shared" si="20"/>
        <v>0</v>
      </c>
      <c r="F680" s="2" t="str">
        <f t="shared" si="21"/>
        <v/>
      </c>
    </row>
    <row r="681" spans="1:6" x14ac:dyDescent="0.3">
      <c r="A681" s="11" t="s">
        <v>495</v>
      </c>
      <c r="B681" s="7">
        <v>42927</v>
      </c>
      <c r="C681" s="8">
        <v>0.53950231481481481</v>
      </c>
      <c r="D681" s="8">
        <v>0.55071759259259256</v>
      </c>
      <c r="E681">
        <f t="shared" si="20"/>
        <v>0</v>
      </c>
      <c r="F681" s="2" t="str">
        <f t="shared" si="21"/>
        <v/>
      </c>
    </row>
    <row r="682" spans="1:6" x14ac:dyDescent="0.3">
      <c r="A682" s="10" t="s">
        <v>593</v>
      </c>
      <c r="B682" s="5">
        <v>42927</v>
      </c>
      <c r="C682" s="6">
        <v>0.539525462962963</v>
      </c>
      <c r="D682" s="6">
        <v>0.54025462962962967</v>
      </c>
      <c r="E682">
        <f t="shared" si="20"/>
        <v>0</v>
      </c>
      <c r="F682" s="2" t="str">
        <f t="shared" si="21"/>
        <v/>
      </c>
    </row>
    <row r="683" spans="1:6" x14ac:dyDescent="0.3">
      <c r="A683" s="11" t="s">
        <v>44</v>
      </c>
      <c r="B683" s="7">
        <v>42927</v>
      </c>
      <c r="C683" s="8">
        <v>0.54137731481481477</v>
      </c>
      <c r="D683" s="8">
        <v>0.54577546296296298</v>
      </c>
      <c r="E683">
        <f t="shared" si="20"/>
        <v>0</v>
      </c>
      <c r="F683" s="2" t="str">
        <f t="shared" si="21"/>
        <v/>
      </c>
    </row>
    <row r="684" spans="1:6" x14ac:dyDescent="0.3">
      <c r="A684" s="10" t="s">
        <v>594</v>
      </c>
      <c r="B684" s="5">
        <v>42927</v>
      </c>
      <c r="C684" s="6">
        <v>0.54408564814814819</v>
      </c>
      <c r="D684" s="6">
        <v>0.55355324074074075</v>
      </c>
      <c r="E684">
        <f t="shared" si="20"/>
        <v>0</v>
      </c>
      <c r="F684" s="2" t="str">
        <f t="shared" si="21"/>
        <v/>
      </c>
    </row>
    <row r="685" spans="1:6" x14ac:dyDescent="0.3">
      <c r="A685" s="11" t="s">
        <v>595</v>
      </c>
      <c r="B685" s="7">
        <v>42927</v>
      </c>
      <c r="C685" s="8">
        <v>0.54431712962962964</v>
      </c>
      <c r="D685" s="8">
        <v>0.54921296296296296</v>
      </c>
      <c r="E685">
        <f t="shared" si="20"/>
        <v>0</v>
      </c>
      <c r="F685" s="2" t="str">
        <f t="shared" si="21"/>
        <v/>
      </c>
    </row>
    <row r="686" spans="1:6" x14ac:dyDescent="0.3">
      <c r="A686" s="10" t="s">
        <v>596</v>
      </c>
      <c r="B686" s="5">
        <v>42927</v>
      </c>
      <c r="C686" s="6">
        <v>0.54797453703703702</v>
      </c>
      <c r="D686" s="6">
        <v>0.55550925925925931</v>
      </c>
      <c r="E686">
        <f t="shared" si="20"/>
        <v>0</v>
      </c>
      <c r="F686" s="2" t="str">
        <f t="shared" si="21"/>
        <v/>
      </c>
    </row>
    <row r="687" spans="1:6" x14ac:dyDescent="0.3">
      <c r="A687" s="11" t="s">
        <v>597</v>
      </c>
      <c r="B687" s="7">
        <v>42927</v>
      </c>
      <c r="C687" s="8">
        <v>0.55070601851851853</v>
      </c>
      <c r="D687" s="8">
        <v>0.55662037037037038</v>
      </c>
      <c r="E687">
        <f t="shared" si="20"/>
        <v>0</v>
      </c>
      <c r="F687" s="2" t="str">
        <f t="shared" si="21"/>
        <v/>
      </c>
    </row>
    <row r="688" spans="1:6" x14ac:dyDescent="0.3">
      <c r="A688" s="10" t="s">
        <v>598</v>
      </c>
      <c r="B688" s="5">
        <v>42927</v>
      </c>
      <c r="C688" s="6">
        <v>0.55374999999999996</v>
      </c>
      <c r="D688" s="6">
        <v>0.56312499999999999</v>
      </c>
      <c r="E688">
        <f t="shared" si="20"/>
        <v>0</v>
      </c>
      <c r="F688" s="2" t="str">
        <f t="shared" si="21"/>
        <v/>
      </c>
    </row>
    <row r="689" spans="1:6" x14ac:dyDescent="0.3">
      <c r="A689" s="11" t="s">
        <v>599</v>
      </c>
      <c r="B689" s="7">
        <v>42927</v>
      </c>
      <c r="C689" s="8">
        <v>0.554224537037037</v>
      </c>
      <c r="D689" s="8">
        <v>0.56221064814814814</v>
      </c>
      <c r="E689">
        <f t="shared" si="20"/>
        <v>0</v>
      </c>
      <c r="F689" s="2" t="str">
        <f t="shared" si="21"/>
        <v/>
      </c>
    </row>
    <row r="690" spans="1:6" x14ac:dyDescent="0.3">
      <c r="A690" s="10" t="s">
        <v>600</v>
      </c>
      <c r="B690" s="5">
        <v>42927</v>
      </c>
      <c r="C690" s="6">
        <v>0.55982638888888892</v>
      </c>
      <c r="D690" s="6">
        <v>0.56802083333333331</v>
      </c>
      <c r="E690">
        <f t="shared" si="20"/>
        <v>0</v>
      </c>
      <c r="F690" s="2" t="str">
        <f t="shared" si="21"/>
        <v/>
      </c>
    </row>
    <row r="691" spans="1:6" x14ac:dyDescent="0.3">
      <c r="A691" s="11" t="s">
        <v>222</v>
      </c>
      <c r="B691" s="7">
        <v>42927</v>
      </c>
      <c r="C691" s="8">
        <v>0.56560185185185186</v>
      </c>
      <c r="D691" s="8">
        <v>0.56677083333333333</v>
      </c>
      <c r="E691">
        <f t="shared" si="20"/>
        <v>0</v>
      </c>
      <c r="F691" s="2" t="str">
        <f t="shared" si="21"/>
        <v/>
      </c>
    </row>
    <row r="692" spans="1:6" x14ac:dyDescent="0.3">
      <c r="A692" s="10" t="s">
        <v>601</v>
      </c>
      <c r="B692" s="5">
        <v>42927</v>
      </c>
      <c r="C692" s="6">
        <v>0.56940972222222219</v>
      </c>
      <c r="D692" s="6">
        <v>0.57149305555555552</v>
      </c>
      <c r="E692">
        <f t="shared" si="20"/>
        <v>0</v>
      </c>
      <c r="F692" s="2" t="str">
        <f t="shared" si="21"/>
        <v/>
      </c>
    </row>
    <row r="693" spans="1:6" x14ac:dyDescent="0.3">
      <c r="A693" s="11" t="s">
        <v>602</v>
      </c>
      <c r="B693" s="7">
        <v>42927</v>
      </c>
      <c r="C693" s="8">
        <v>0.57185185185185183</v>
      </c>
      <c r="D693" s="8">
        <v>0.58304398148148151</v>
      </c>
      <c r="E693">
        <f t="shared" si="20"/>
        <v>0</v>
      </c>
      <c r="F693" s="2" t="str">
        <f t="shared" si="21"/>
        <v/>
      </c>
    </row>
    <row r="694" spans="1:6" x14ac:dyDescent="0.3">
      <c r="A694" s="10" t="s">
        <v>603</v>
      </c>
      <c r="B694" s="5">
        <v>42927</v>
      </c>
      <c r="C694" s="6">
        <v>0.57592592592592595</v>
      </c>
      <c r="D694" s="6">
        <v>0.58302083333333332</v>
      </c>
      <c r="E694">
        <f t="shared" si="20"/>
        <v>0</v>
      </c>
      <c r="F694" s="2" t="str">
        <f t="shared" si="21"/>
        <v/>
      </c>
    </row>
    <row r="695" spans="1:6" x14ac:dyDescent="0.3">
      <c r="A695" s="11" t="s">
        <v>604</v>
      </c>
      <c r="B695" s="7">
        <v>42927</v>
      </c>
      <c r="C695" s="8">
        <v>0.57593749999999999</v>
      </c>
      <c r="D695" s="8">
        <v>0.58310185185185182</v>
      </c>
      <c r="E695">
        <f t="shared" si="20"/>
        <v>0</v>
      </c>
      <c r="F695" s="2" t="str">
        <f t="shared" si="21"/>
        <v/>
      </c>
    </row>
    <row r="696" spans="1:6" x14ac:dyDescent="0.3">
      <c r="A696" s="10" t="s">
        <v>115</v>
      </c>
      <c r="B696" s="5">
        <v>42927</v>
      </c>
      <c r="C696" s="6">
        <v>0.57939814814814816</v>
      </c>
      <c r="D696" s="6">
        <v>0.5795717592592593</v>
      </c>
      <c r="E696">
        <f t="shared" si="20"/>
        <v>0</v>
      </c>
      <c r="F696" s="2" t="str">
        <f t="shared" si="21"/>
        <v/>
      </c>
    </row>
    <row r="697" spans="1:6" x14ac:dyDescent="0.3">
      <c r="A697" s="11" t="s">
        <v>605</v>
      </c>
      <c r="B697" s="7">
        <v>42927</v>
      </c>
      <c r="C697" s="8">
        <v>0.5823842592592593</v>
      </c>
      <c r="D697" s="8">
        <v>0.58479166666666671</v>
      </c>
      <c r="E697">
        <f t="shared" si="20"/>
        <v>0</v>
      </c>
      <c r="F697" s="2" t="str">
        <f t="shared" si="21"/>
        <v/>
      </c>
    </row>
    <row r="698" spans="1:6" x14ac:dyDescent="0.3">
      <c r="A698" s="10" t="s">
        <v>606</v>
      </c>
      <c r="B698" s="5">
        <v>42927</v>
      </c>
      <c r="C698" s="6">
        <v>0.58656249999999999</v>
      </c>
      <c r="D698" s="6">
        <v>0.59008101851851846</v>
      </c>
      <c r="E698">
        <f t="shared" si="20"/>
        <v>0</v>
      </c>
      <c r="F698" s="2" t="str">
        <f t="shared" si="21"/>
        <v/>
      </c>
    </row>
    <row r="699" spans="1:6" x14ac:dyDescent="0.3">
      <c r="A699" s="11" t="s">
        <v>607</v>
      </c>
      <c r="B699" s="7">
        <v>42927</v>
      </c>
      <c r="C699" s="8">
        <v>0.58711805555555552</v>
      </c>
      <c r="D699" s="8">
        <v>0.59739583333333335</v>
      </c>
      <c r="E699">
        <f t="shared" si="20"/>
        <v>0</v>
      </c>
      <c r="F699" s="2" t="str">
        <f t="shared" si="21"/>
        <v/>
      </c>
    </row>
    <row r="700" spans="1:6" x14ac:dyDescent="0.3">
      <c r="A700" s="10" t="s">
        <v>608</v>
      </c>
      <c r="B700" s="5">
        <v>42927</v>
      </c>
      <c r="C700" s="6">
        <v>0.5889699074074074</v>
      </c>
      <c r="D700" s="6">
        <v>0.59409722222222228</v>
      </c>
      <c r="E700">
        <f t="shared" si="20"/>
        <v>0</v>
      </c>
      <c r="F700" s="2" t="str">
        <f t="shared" si="21"/>
        <v/>
      </c>
    </row>
    <row r="701" spans="1:6" x14ac:dyDescent="0.3">
      <c r="A701" s="11" t="s">
        <v>513</v>
      </c>
      <c r="B701" s="7">
        <v>42927</v>
      </c>
      <c r="C701" s="8">
        <v>0.5900347222222222</v>
      </c>
      <c r="D701" s="8">
        <v>0.59217592592592594</v>
      </c>
      <c r="E701">
        <f t="shared" si="20"/>
        <v>0</v>
      </c>
      <c r="F701" s="2" t="str">
        <f t="shared" si="21"/>
        <v/>
      </c>
    </row>
    <row r="702" spans="1:6" x14ac:dyDescent="0.3">
      <c r="A702" s="10" t="s">
        <v>609</v>
      </c>
      <c r="B702" s="5">
        <v>42927</v>
      </c>
      <c r="C702" s="6">
        <v>0.59010416666666665</v>
      </c>
      <c r="D702" s="6">
        <v>0.59864583333333332</v>
      </c>
      <c r="E702">
        <f t="shared" si="20"/>
        <v>0</v>
      </c>
      <c r="F702" s="2" t="str">
        <f t="shared" si="21"/>
        <v/>
      </c>
    </row>
    <row r="703" spans="1:6" x14ac:dyDescent="0.3">
      <c r="A703" s="11" t="s">
        <v>610</v>
      </c>
      <c r="B703" s="7">
        <v>42927</v>
      </c>
      <c r="C703" s="8">
        <v>0.59370370370370373</v>
      </c>
      <c r="D703" s="8">
        <v>0.60396990740740741</v>
      </c>
      <c r="E703">
        <f t="shared" si="20"/>
        <v>0</v>
      </c>
      <c r="F703" s="2" t="str">
        <f t="shared" si="21"/>
        <v/>
      </c>
    </row>
    <row r="704" spans="1:6" x14ac:dyDescent="0.3">
      <c r="A704" s="10" t="s">
        <v>611</v>
      </c>
      <c r="B704" s="5">
        <v>42927</v>
      </c>
      <c r="C704" s="6">
        <v>0.59593750000000001</v>
      </c>
      <c r="D704" s="6">
        <v>0.6004976851851852</v>
      </c>
      <c r="E704">
        <f t="shared" si="20"/>
        <v>0</v>
      </c>
      <c r="F704" s="2" t="str">
        <f t="shared" si="21"/>
        <v/>
      </c>
    </row>
    <row r="705" spans="1:6" x14ac:dyDescent="0.3">
      <c r="A705" s="11" t="s">
        <v>348</v>
      </c>
      <c r="B705" s="7">
        <v>42927</v>
      </c>
      <c r="C705" s="8">
        <v>0.60037037037037033</v>
      </c>
      <c r="D705" s="8">
        <v>0.60719907407407403</v>
      </c>
      <c r="E705">
        <f t="shared" si="20"/>
        <v>0</v>
      </c>
      <c r="F705" s="2" t="str">
        <f t="shared" si="21"/>
        <v/>
      </c>
    </row>
    <row r="706" spans="1:6" x14ac:dyDescent="0.3">
      <c r="A706" s="10" t="s">
        <v>115</v>
      </c>
      <c r="B706" s="5">
        <v>42927</v>
      </c>
      <c r="C706" s="6">
        <v>0.60077546296296291</v>
      </c>
      <c r="D706" s="6">
        <v>0.60853009259259261</v>
      </c>
      <c r="E706">
        <f t="shared" si="20"/>
        <v>0</v>
      </c>
      <c r="F706" s="2" t="str">
        <f t="shared" si="21"/>
        <v/>
      </c>
    </row>
    <row r="707" spans="1:6" x14ac:dyDescent="0.3">
      <c r="A707" s="11" t="s">
        <v>418</v>
      </c>
      <c r="B707" s="7">
        <v>42927</v>
      </c>
      <c r="C707" s="8">
        <v>0.60320601851851852</v>
      </c>
      <c r="D707" s="8">
        <v>0.61459490740740741</v>
      </c>
      <c r="E707">
        <f t="shared" ref="E707:E770" si="22">IF(AND(LEN(A707)=7,LEFT(A707,2)="12"),1,0)</f>
        <v>0</v>
      </c>
      <c r="F707" s="2" t="str">
        <f t="shared" ref="F707:F770" si="23">IF(E707=1,D707-C707,"")</f>
        <v/>
      </c>
    </row>
    <row r="708" spans="1:6" x14ac:dyDescent="0.3">
      <c r="A708" s="10" t="s">
        <v>612</v>
      </c>
      <c r="B708" s="5">
        <v>42927</v>
      </c>
      <c r="C708" s="6">
        <v>0.60721064814814818</v>
      </c>
      <c r="D708" s="6">
        <v>0.61490740740740746</v>
      </c>
      <c r="E708">
        <f t="shared" si="22"/>
        <v>0</v>
      </c>
      <c r="F708" s="2" t="str">
        <f t="shared" si="23"/>
        <v/>
      </c>
    </row>
    <row r="709" spans="1:6" x14ac:dyDescent="0.3">
      <c r="A709" s="11" t="s">
        <v>613</v>
      </c>
      <c r="B709" s="7">
        <v>42927</v>
      </c>
      <c r="C709" s="8">
        <v>0.61179398148148145</v>
      </c>
      <c r="D709" s="8">
        <v>0.61260416666666662</v>
      </c>
      <c r="E709">
        <f t="shared" si="22"/>
        <v>0</v>
      </c>
      <c r="F709" s="2" t="str">
        <f t="shared" si="23"/>
        <v/>
      </c>
    </row>
    <row r="710" spans="1:6" x14ac:dyDescent="0.3">
      <c r="A710" s="10" t="s">
        <v>614</v>
      </c>
      <c r="B710" s="5">
        <v>42927</v>
      </c>
      <c r="C710" s="6">
        <v>0.61664351851851851</v>
      </c>
      <c r="D710" s="6">
        <v>0.61856481481481485</v>
      </c>
      <c r="E710">
        <f t="shared" si="22"/>
        <v>0</v>
      </c>
      <c r="F710" s="2" t="str">
        <f t="shared" si="23"/>
        <v/>
      </c>
    </row>
    <row r="711" spans="1:6" x14ac:dyDescent="0.3">
      <c r="A711" s="11" t="s">
        <v>615</v>
      </c>
      <c r="B711" s="7">
        <v>42927</v>
      </c>
      <c r="C711" s="8">
        <v>0.62067129629629625</v>
      </c>
      <c r="D711" s="8">
        <v>0.62475694444444441</v>
      </c>
      <c r="E711">
        <f t="shared" si="22"/>
        <v>0</v>
      </c>
      <c r="F711" s="2" t="str">
        <f t="shared" si="23"/>
        <v/>
      </c>
    </row>
    <row r="712" spans="1:6" x14ac:dyDescent="0.3">
      <c r="A712" s="10" t="s">
        <v>444</v>
      </c>
      <c r="B712" s="5">
        <v>42927</v>
      </c>
      <c r="C712" s="6">
        <v>0.6252199074074074</v>
      </c>
      <c r="D712" s="6">
        <v>0.63226851851851851</v>
      </c>
      <c r="E712">
        <f t="shared" si="22"/>
        <v>1</v>
      </c>
      <c r="F712" s="2">
        <f t="shared" si="23"/>
        <v>7.0486111111111027E-3</v>
      </c>
    </row>
    <row r="713" spans="1:6" x14ac:dyDescent="0.3">
      <c r="A713" s="11" t="s">
        <v>616</v>
      </c>
      <c r="B713" s="7">
        <v>42928</v>
      </c>
      <c r="C713" s="8">
        <v>0.33568287037037037</v>
      </c>
      <c r="D713" s="8">
        <v>0.34125</v>
      </c>
      <c r="E713">
        <f t="shared" si="22"/>
        <v>0</v>
      </c>
      <c r="F713" s="2" t="str">
        <f t="shared" si="23"/>
        <v/>
      </c>
    </row>
    <row r="714" spans="1:6" x14ac:dyDescent="0.3">
      <c r="A714" s="10" t="s">
        <v>617</v>
      </c>
      <c r="B714" s="5">
        <v>42928</v>
      </c>
      <c r="C714" s="6">
        <v>0.33716435185185184</v>
      </c>
      <c r="D714" s="6">
        <v>0.33778935185185183</v>
      </c>
      <c r="E714">
        <f t="shared" si="22"/>
        <v>0</v>
      </c>
      <c r="F714" s="2" t="str">
        <f t="shared" si="23"/>
        <v/>
      </c>
    </row>
    <row r="715" spans="1:6" x14ac:dyDescent="0.3">
      <c r="A715" s="11" t="s">
        <v>618</v>
      </c>
      <c r="B715" s="7">
        <v>42928</v>
      </c>
      <c r="C715" s="8">
        <v>0.34185185185185185</v>
      </c>
      <c r="D715" s="8">
        <v>0.34375</v>
      </c>
      <c r="E715">
        <f t="shared" si="22"/>
        <v>0</v>
      </c>
      <c r="F715" s="2" t="str">
        <f t="shared" si="23"/>
        <v/>
      </c>
    </row>
    <row r="716" spans="1:6" x14ac:dyDescent="0.3">
      <c r="A716" s="10" t="s">
        <v>619</v>
      </c>
      <c r="B716" s="5">
        <v>42928</v>
      </c>
      <c r="C716" s="6">
        <v>0.34646990740740741</v>
      </c>
      <c r="D716" s="6">
        <v>0.3550462962962963</v>
      </c>
      <c r="E716">
        <f t="shared" si="22"/>
        <v>0</v>
      </c>
      <c r="F716" s="2" t="str">
        <f t="shared" si="23"/>
        <v/>
      </c>
    </row>
    <row r="717" spans="1:6" x14ac:dyDescent="0.3">
      <c r="A717" s="11" t="s">
        <v>620</v>
      </c>
      <c r="B717" s="7">
        <v>42928</v>
      </c>
      <c r="C717" s="8">
        <v>0.34722222222222221</v>
      </c>
      <c r="D717" s="8">
        <v>0.3532986111111111</v>
      </c>
      <c r="E717">
        <f t="shared" si="22"/>
        <v>0</v>
      </c>
      <c r="F717" s="2" t="str">
        <f t="shared" si="23"/>
        <v/>
      </c>
    </row>
    <row r="718" spans="1:6" x14ac:dyDescent="0.3">
      <c r="A718" s="10" t="s">
        <v>621</v>
      </c>
      <c r="B718" s="5">
        <v>42928</v>
      </c>
      <c r="C718" s="6">
        <v>0.35115740740740742</v>
      </c>
      <c r="D718" s="6">
        <v>0.35447916666666668</v>
      </c>
      <c r="E718">
        <f t="shared" si="22"/>
        <v>0</v>
      </c>
      <c r="F718" s="2" t="str">
        <f t="shared" si="23"/>
        <v/>
      </c>
    </row>
    <row r="719" spans="1:6" x14ac:dyDescent="0.3">
      <c r="A719" s="11" t="s">
        <v>110</v>
      </c>
      <c r="B719" s="7">
        <v>42928</v>
      </c>
      <c r="C719" s="8">
        <v>0.35636574074074073</v>
      </c>
      <c r="D719" s="8">
        <v>0.36511574074074077</v>
      </c>
      <c r="E719">
        <f t="shared" si="22"/>
        <v>0</v>
      </c>
      <c r="F719" s="2" t="str">
        <f t="shared" si="23"/>
        <v/>
      </c>
    </row>
    <row r="720" spans="1:6" x14ac:dyDescent="0.3">
      <c r="A720" s="10" t="s">
        <v>622</v>
      </c>
      <c r="B720" s="5">
        <v>42928</v>
      </c>
      <c r="C720" s="6">
        <v>0.36060185185185184</v>
      </c>
      <c r="D720" s="6">
        <v>0.36312499999999998</v>
      </c>
      <c r="E720">
        <f t="shared" si="22"/>
        <v>0</v>
      </c>
      <c r="F720" s="2" t="str">
        <f t="shared" si="23"/>
        <v/>
      </c>
    </row>
    <row r="721" spans="1:6" x14ac:dyDescent="0.3">
      <c r="A721" s="11" t="s">
        <v>623</v>
      </c>
      <c r="B721" s="7">
        <v>42928</v>
      </c>
      <c r="C721" s="8">
        <v>0.36519675925925926</v>
      </c>
      <c r="D721" s="8">
        <v>0.36751157407407409</v>
      </c>
      <c r="E721">
        <f t="shared" si="22"/>
        <v>0</v>
      </c>
      <c r="F721" s="2" t="str">
        <f t="shared" si="23"/>
        <v/>
      </c>
    </row>
    <row r="722" spans="1:6" x14ac:dyDescent="0.3">
      <c r="A722" s="10" t="s">
        <v>624</v>
      </c>
      <c r="B722" s="5">
        <v>42928</v>
      </c>
      <c r="C722" s="6">
        <v>0.36787037037037035</v>
      </c>
      <c r="D722" s="6">
        <v>0.36855324074074075</v>
      </c>
      <c r="E722">
        <f t="shared" si="22"/>
        <v>0</v>
      </c>
      <c r="F722" s="2" t="str">
        <f t="shared" si="23"/>
        <v/>
      </c>
    </row>
    <row r="723" spans="1:6" x14ac:dyDescent="0.3">
      <c r="A723" s="11" t="s">
        <v>625</v>
      </c>
      <c r="B723" s="7">
        <v>42928</v>
      </c>
      <c r="C723" s="8">
        <v>0.37017361111111113</v>
      </c>
      <c r="D723" s="8">
        <v>0.38035879629629632</v>
      </c>
      <c r="E723">
        <f t="shared" si="22"/>
        <v>0</v>
      </c>
      <c r="F723" s="2" t="str">
        <f t="shared" si="23"/>
        <v/>
      </c>
    </row>
    <row r="724" spans="1:6" x14ac:dyDescent="0.3">
      <c r="A724" s="10" t="s">
        <v>626</v>
      </c>
      <c r="B724" s="5">
        <v>42928</v>
      </c>
      <c r="C724" s="6">
        <v>0.37504629629629632</v>
      </c>
      <c r="D724" s="6">
        <v>0.37731481481481483</v>
      </c>
      <c r="E724">
        <f t="shared" si="22"/>
        <v>0</v>
      </c>
      <c r="F724" s="2" t="str">
        <f t="shared" si="23"/>
        <v/>
      </c>
    </row>
    <row r="725" spans="1:6" x14ac:dyDescent="0.3">
      <c r="A725" s="11" t="s">
        <v>627</v>
      </c>
      <c r="B725" s="7">
        <v>42928</v>
      </c>
      <c r="C725" s="8">
        <v>0.37615740740740738</v>
      </c>
      <c r="D725" s="8">
        <v>0.38158564814814816</v>
      </c>
      <c r="E725">
        <f t="shared" si="22"/>
        <v>0</v>
      </c>
      <c r="F725" s="2" t="str">
        <f t="shared" si="23"/>
        <v/>
      </c>
    </row>
    <row r="726" spans="1:6" x14ac:dyDescent="0.3">
      <c r="A726" s="10" t="s">
        <v>628</v>
      </c>
      <c r="B726" s="5">
        <v>42928</v>
      </c>
      <c r="C726" s="6">
        <v>0.37644675925925924</v>
      </c>
      <c r="D726" s="6">
        <v>0.38192129629629629</v>
      </c>
      <c r="E726">
        <f t="shared" si="22"/>
        <v>0</v>
      </c>
      <c r="F726" s="2" t="str">
        <f t="shared" si="23"/>
        <v/>
      </c>
    </row>
    <row r="727" spans="1:6" x14ac:dyDescent="0.3">
      <c r="A727" s="11" t="s">
        <v>629</v>
      </c>
      <c r="B727" s="7">
        <v>42928</v>
      </c>
      <c r="C727" s="8">
        <v>0.37934027777777779</v>
      </c>
      <c r="D727" s="8">
        <v>0.38925925925925925</v>
      </c>
      <c r="E727">
        <f t="shared" si="22"/>
        <v>0</v>
      </c>
      <c r="F727" s="2" t="str">
        <f t="shared" si="23"/>
        <v/>
      </c>
    </row>
    <row r="728" spans="1:6" x14ac:dyDescent="0.3">
      <c r="A728" s="10" t="s">
        <v>630</v>
      </c>
      <c r="B728" s="5">
        <v>42928</v>
      </c>
      <c r="C728" s="6">
        <v>0.38046296296296295</v>
      </c>
      <c r="D728" s="6">
        <v>0.38739583333333333</v>
      </c>
      <c r="E728">
        <f t="shared" si="22"/>
        <v>0</v>
      </c>
      <c r="F728" s="2" t="str">
        <f t="shared" si="23"/>
        <v/>
      </c>
    </row>
    <row r="729" spans="1:6" x14ac:dyDescent="0.3">
      <c r="A729" s="11" t="s">
        <v>159</v>
      </c>
      <c r="B729" s="7">
        <v>42928</v>
      </c>
      <c r="C729" s="8">
        <v>0.38292824074074072</v>
      </c>
      <c r="D729" s="8">
        <v>0.38613425925925926</v>
      </c>
      <c r="E729">
        <f t="shared" si="22"/>
        <v>0</v>
      </c>
      <c r="F729" s="2" t="str">
        <f t="shared" si="23"/>
        <v/>
      </c>
    </row>
    <row r="730" spans="1:6" x14ac:dyDescent="0.3">
      <c r="A730" s="10" t="s">
        <v>631</v>
      </c>
      <c r="B730" s="5">
        <v>42928</v>
      </c>
      <c r="C730" s="6">
        <v>0.38317129629629632</v>
      </c>
      <c r="D730" s="6">
        <v>0.39157407407407407</v>
      </c>
      <c r="E730">
        <f t="shared" si="22"/>
        <v>0</v>
      </c>
      <c r="F730" s="2" t="str">
        <f t="shared" si="23"/>
        <v/>
      </c>
    </row>
    <row r="731" spans="1:6" x14ac:dyDescent="0.3">
      <c r="A731" s="11" t="s">
        <v>632</v>
      </c>
      <c r="B731" s="7">
        <v>42928</v>
      </c>
      <c r="C731" s="8">
        <v>0.38767361111111109</v>
      </c>
      <c r="D731" s="8">
        <v>0.38848379629629631</v>
      </c>
      <c r="E731">
        <f t="shared" si="22"/>
        <v>0</v>
      </c>
      <c r="F731" s="2" t="str">
        <f t="shared" si="23"/>
        <v/>
      </c>
    </row>
    <row r="732" spans="1:6" x14ac:dyDescent="0.3">
      <c r="A732" s="10" t="s">
        <v>633</v>
      </c>
      <c r="B732" s="5">
        <v>42928</v>
      </c>
      <c r="C732" s="6">
        <v>0.38968750000000002</v>
      </c>
      <c r="D732" s="6">
        <v>0.39152777777777775</v>
      </c>
      <c r="E732">
        <f t="shared" si="22"/>
        <v>0</v>
      </c>
      <c r="F732" s="2" t="str">
        <f t="shared" si="23"/>
        <v/>
      </c>
    </row>
    <row r="733" spans="1:6" x14ac:dyDescent="0.3">
      <c r="A733" s="11" t="s">
        <v>634</v>
      </c>
      <c r="B733" s="7">
        <v>42928</v>
      </c>
      <c r="C733" s="8">
        <v>0.39206018518518521</v>
      </c>
      <c r="D733" s="8">
        <v>0.39436342592592594</v>
      </c>
      <c r="E733">
        <f t="shared" si="22"/>
        <v>0</v>
      </c>
      <c r="F733" s="2" t="str">
        <f t="shared" si="23"/>
        <v/>
      </c>
    </row>
    <row r="734" spans="1:6" x14ac:dyDescent="0.3">
      <c r="A734" s="10" t="s">
        <v>635</v>
      </c>
      <c r="B734" s="5">
        <v>42928</v>
      </c>
      <c r="C734" s="6">
        <v>0.39709490740740738</v>
      </c>
      <c r="D734" s="6">
        <v>0.40651620370370373</v>
      </c>
      <c r="E734">
        <f t="shared" si="22"/>
        <v>0</v>
      </c>
      <c r="F734" s="2" t="str">
        <f t="shared" si="23"/>
        <v/>
      </c>
    </row>
    <row r="735" spans="1:6" x14ac:dyDescent="0.3">
      <c r="A735" s="11" t="s">
        <v>636</v>
      </c>
      <c r="B735" s="7">
        <v>42928</v>
      </c>
      <c r="C735" s="8">
        <v>0.40247685185185184</v>
      </c>
      <c r="D735" s="8">
        <v>0.40831018518518519</v>
      </c>
      <c r="E735">
        <f t="shared" si="22"/>
        <v>1</v>
      </c>
      <c r="F735" s="2">
        <f t="shared" si="23"/>
        <v>5.833333333333357E-3</v>
      </c>
    </row>
    <row r="736" spans="1:6" x14ac:dyDescent="0.3">
      <c r="A736" s="10" t="s">
        <v>637</v>
      </c>
      <c r="B736" s="5">
        <v>42928</v>
      </c>
      <c r="C736" s="6">
        <v>0.40822916666666664</v>
      </c>
      <c r="D736" s="6">
        <v>0.41586805555555556</v>
      </c>
      <c r="E736">
        <f t="shared" si="22"/>
        <v>0</v>
      </c>
      <c r="F736" s="2" t="str">
        <f t="shared" si="23"/>
        <v/>
      </c>
    </row>
    <row r="737" spans="1:6" x14ac:dyDescent="0.3">
      <c r="A737" s="11" t="s">
        <v>578</v>
      </c>
      <c r="B737" s="7">
        <v>42928</v>
      </c>
      <c r="C737" s="8">
        <v>0.40881944444444446</v>
      </c>
      <c r="D737" s="8">
        <v>0.40950231481481481</v>
      </c>
      <c r="E737">
        <f t="shared" si="22"/>
        <v>0</v>
      </c>
      <c r="F737" s="2" t="str">
        <f t="shared" si="23"/>
        <v/>
      </c>
    </row>
    <row r="738" spans="1:6" x14ac:dyDescent="0.3">
      <c r="A738" s="10" t="s">
        <v>638</v>
      </c>
      <c r="B738" s="5">
        <v>42928</v>
      </c>
      <c r="C738" s="6">
        <v>0.41078703703703706</v>
      </c>
      <c r="D738" s="6">
        <v>0.41078703703703706</v>
      </c>
      <c r="E738">
        <f t="shared" si="22"/>
        <v>0</v>
      </c>
      <c r="F738" s="2" t="str">
        <f t="shared" si="23"/>
        <v/>
      </c>
    </row>
    <row r="739" spans="1:6" x14ac:dyDescent="0.3">
      <c r="A739" s="11" t="s">
        <v>639</v>
      </c>
      <c r="B739" s="7">
        <v>42928</v>
      </c>
      <c r="C739" s="8">
        <v>0.41218749999999998</v>
      </c>
      <c r="D739" s="8">
        <v>0.41280092592592593</v>
      </c>
      <c r="E739">
        <f t="shared" si="22"/>
        <v>0</v>
      </c>
      <c r="F739" s="2" t="str">
        <f t="shared" si="23"/>
        <v/>
      </c>
    </row>
    <row r="740" spans="1:6" x14ac:dyDescent="0.3">
      <c r="A740" s="10" t="s">
        <v>640</v>
      </c>
      <c r="B740" s="5">
        <v>42928</v>
      </c>
      <c r="C740" s="6">
        <v>0.41414351851851849</v>
      </c>
      <c r="D740" s="6">
        <v>0.42015046296296299</v>
      </c>
      <c r="E740">
        <f t="shared" si="22"/>
        <v>0</v>
      </c>
      <c r="F740" s="2" t="str">
        <f t="shared" si="23"/>
        <v/>
      </c>
    </row>
    <row r="741" spans="1:6" x14ac:dyDescent="0.3">
      <c r="A741" s="11" t="s">
        <v>641</v>
      </c>
      <c r="B741" s="7">
        <v>42928</v>
      </c>
      <c r="C741" s="8">
        <v>0.41853009259259261</v>
      </c>
      <c r="D741" s="8">
        <v>0.42037037037037039</v>
      </c>
      <c r="E741">
        <f t="shared" si="22"/>
        <v>0</v>
      </c>
      <c r="F741" s="2" t="str">
        <f t="shared" si="23"/>
        <v/>
      </c>
    </row>
    <row r="742" spans="1:6" x14ac:dyDescent="0.3">
      <c r="A742" s="10" t="s">
        <v>642</v>
      </c>
      <c r="B742" s="5">
        <v>42928</v>
      </c>
      <c r="C742" s="6">
        <v>0.42370370370370369</v>
      </c>
      <c r="D742" s="6">
        <v>0.43412037037037038</v>
      </c>
      <c r="E742">
        <f t="shared" si="22"/>
        <v>0</v>
      </c>
      <c r="F742" s="2" t="str">
        <f t="shared" si="23"/>
        <v/>
      </c>
    </row>
    <row r="743" spans="1:6" x14ac:dyDescent="0.3">
      <c r="A743" s="11" t="s">
        <v>643</v>
      </c>
      <c r="B743" s="7">
        <v>42928</v>
      </c>
      <c r="C743" s="8">
        <v>0.42650462962962965</v>
      </c>
      <c r="D743" s="8">
        <v>0.43417824074074074</v>
      </c>
      <c r="E743">
        <f t="shared" si="22"/>
        <v>0</v>
      </c>
      <c r="F743" s="2" t="str">
        <f t="shared" si="23"/>
        <v/>
      </c>
    </row>
    <row r="744" spans="1:6" x14ac:dyDescent="0.3">
      <c r="A744" s="10" t="s">
        <v>644</v>
      </c>
      <c r="B744" s="5">
        <v>42928</v>
      </c>
      <c r="C744" s="6">
        <v>0.42766203703703703</v>
      </c>
      <c r="D744" s="6">
        <v>0.43533564814814812</v>
      </c>
      <c r="E744">
        <f t="shared" si="22"/>
        <v>0</v>
      </c>
      <c r="F744" s="2" t="str">
        <f t="shared" si="23"/>
        <v/>
      </c>
    </row>
    <row r="745" spans="1:6" x14ac:dyDescent="0.3">
      <c r="A745" s="11" t="s">
        <v>645</v>
      </c>
      <c r="B745" s="7">
        <v>42928</v>
      </c>
      <c r="C745" s="8">
        <v>0.43041666666666667</v>
      </c>
      <c r="D745" s="8">
        <v>0.43164351851851851</v>
      </c>
      <c r="E745">
        <f t="shared" si="22"/>
        <v>0</v>
      </c>
      <c r="F745" s="2" t="str">
        <f t="shared" si="23"/>
        <v/>
      </c>
    </row>
    <row r="746" spans="1:6" x14ac:dyDescent="0.3">
      <c r="A746" s="10" t="s">
        <v>68</v>
      </c>
      <c r="B746" s="5">
        <v>42928</v>
      </c>
      <c r="C746" s="6">
        <v>0.43381944444444442</v>
      </c>
      <c r="D746" s="6">
        <v>0.44515046296296296</v>
      </c>
      <c r="E746">
        <f t="shared" si="22"/>
        <v>0</v>
      </c>
      <c r="F746" s="2" t="str">
        <f t="shared" si="23"/>
        <v/>
      </c>
    </row>
    <row r="747" spans="1:6" x14ac:dyDescent="0.3">
      <c r="A747" s="11" t="s">
        <v>646</v>
      </c>
      <c r="B747" s="7">
        <v>42928</v>
      </c>
      <c r="C747" s="8">
        <v>0.43717592592592591</v>
      </c>
      <c r="D747" s="8">
        <v>0.44695601851851852</v>
      </c>
      <c r="E747">
        <f t="shared" si="22"/>
        <v>0</v>
      </c>
      <c r="F747" s="2" t="str">
        <f t="shared" si="23"/>
        <v/>
      </c>
    </row>
    <row r="748" spans="1:6" x14ac:dyDescent="0.3">
      <c r="A748" s="10" t="s">
        <v>647</v>
      </c>
      <c r="B748" s="5">
        <v>42928</v>
      </c>
      <c r="C748" s="6">
        <v>0.44146990740740738</v>
      </c>
      <c r="D748" s="6">
        <v>0.44412037037037039</v>
      </c>
      <c r="E748">
        <f t="shared" si="22"/>
        <v>0</v>
      </c>
      <c r="F748" s="2" t="str">
        <f t="shared" si="23"/>
        <v/>
      </c>
    </row>
    <row r="749" spans="1:6" x14ac:dyDescent="0.3">
      <c r="A749" s="11" t="s">
        <v>648</v>
      </c>
      <c r="B749" s="7">
        <v>42928</v>
      </c>
      <c r="C749" s="8">
        <v>0.44663194444444443</v>
      </c>
      <c r="D749" s="8">
        <v>0.45378472222222221</v>
      </c>
      <c r="E749">
        <f t="shared" si="22"/>
        <v>0</v>
      </c>
      <c r="F749" s="2" t="str">
        <f t="shared" si="23"/>
        <v/>
      </c>
    </row>
    <row r="750" spans="1:6" x14ac:dyDescent="0.3">
      <c r="A750" s="10" t="s">
        <v>649</v>
      </c>
      <c r="B750" s="5">
        <v>42928</v>
      </c>
      <c r="C750" s="6">
        <v>0.44809027777777777</v>
      </c>
      <c r="D750" s="6">
        <v>0.45256944444444447</v>
      </c>
      <c r="E750">
        <f t="shared" si="22"/>
        <v>0</v>
      </c>
      <c r="F750" s="2" t="str">
        <f t="shared" si="23"/>
        <v/>
      </c>
    </row>
    <row r="751" spans="1:6" x14ac:dyDescent="0.3">
      <c r="A751" s="11" t="s">
        <v>510</v>
      </c>
      <c r="B751" s="7">
        <v>42928</v>
      </c>
      <c r="C751" s="8">
        <v>0.44817129629629632</v>
      </c>
      <c r="D751" s="8">
        <v>0.4506134259259259</v>
      </c>
      <c r="E751">
        <f t="shared" si="22"/>
        <v>0</v>
      </c>
      <c r="F751" s="2" t="str">
        <f t="shared" si="23"/>
        <v/>
      </c>
    </row>
    <row r="752" spans="1:6" x14ac:dyDescent="0.3">
      <c r="A752" s="10" t="s">
        <v>650</v>
      </c>
      <c r="B752" s="5">
        <v>42928</v>
      </c>
      <c r="C752" s="6">
        <v>0.45010416666666669</v>
      </c>
      <c r="D752" s="6">
        <v>0.46153935185185185</v>
      </c>
      <c r="E752">
        <f t="shared" si="22"/>
        <v>0</v>
      </c>
      <c r="F752" s="2" t="str">
        <f t="shared" si="23"/>
        <v/>
      </c>
    </row>
    <row r="753" spans="1:6" x14ac:dyDescent="0.3">
      <c r="A753" s="11" t="s">
        <v>651</v>
      </c>
      <c r="B753" s="7">
        <v>42928</v>
      </c>
      <c r="C753" s="8">
        <v>0.45504629629629628</v>
      </c>
      <c r="D753" s="8">
        <v>0.4607175925925926</v>
      </c>
      <c r="E753">
        <f t="shared" si="22"/>
        <v>0</v>
      </c>
      <c r="F753" s="2" t="str">
        <f t="shared" si="23"/>
        <v/>
      </c>
    </row>
    <row r="754" spans="1:6" x14ac:dyDescent="0.3">
      <c r="A754" s="10" t="s">
        <v>652</v>
      </c>
      <c r="B754" s="5">
        <v>42928</v>
      </c>
      <c r="C754" s="6">
        <v>0.45673611111111112</v>
      </c>
      <c r="D754" s="6">
        <v>0.4586574074074074</v>
      </c>
      <c r="E754">
        <f t="shared" si="22"/>
        <v>0</v>
      </c>
      <c r="F754" s="2" t="str">
        <f t="shared" si="23"/>
        <v/>
      </c>
    </row>
    <row r="755" spans="1:6" x14ac:dyDescent="0.3">
      <c r="A755" s="11" t="s">
        <v>653</v>
      </c>
      <c r="B755" s="7">
        <v>42928</v>
      </c>
      <c r="C755" s="8">
        <v>0.46217592592592593</v>
      </c>
      <c r="D755" s="8">
        <v>0.47150462962962963</v>
      </c>
      <c r="E755">
        <f t="shared" si="22"/>
        <v>0</v>
      </c>
      <c r="F755" s="2" t="str">
        <f t="shared" si="23"/>
        <v/>
      </c>
    </row>
    <row r="756" spans="1:6" x14ac:dyDescent="0.3">
      <c r="A756" s="10" t="s">
        <v>243</v>
      </c>
      <c r="B756" s="5">
        <v>42928</v>
      </c>
      <c r="C756" s="6">
        <v>0.46663194444444445</v>
      </c>
      <c r="D756" s="6">
        <v>0.47532407407407407</v>
      </c>
      <c r="E756">
        <f t="shared" si="22"/>
        <v>0</v>
      </c>
      <c r="F756" s="2" t="str">
        <f t="shared" si="23"/>
        <v/>
      </c>
    </row>
    <row r="757" spans="1:6" x14ac:dyDescent="0.3">
      <c r="A757" s="11" t="s">
        <v>654</v>
      </c>
      <c r="B757" s="7">
        <v>42928</v>
      </c>
      <c r="C757" s="8">
        <v>0.46870370370370368</v>
      </c>
      <c r="D757" s="8">
        <v>0.47320601851851851</v>
      </c>
      <c r="E757">
        <f t="shared" si="22"/>
        <v>1</v>
      </c>
      <c r="F757" s="2">
        <f t="shared" si="23"/>
        <v>4.502314814814834E-3</v>
      </c>
    </row>
    <row r="758" spans="1:6" x14ac:dyDescent="0.3">
      <c r="A758" s="10" t="s">
        <v>422</v>
      </c>
      <c r="B758" s="5">
        <v>42928</v>
      </c>
      <c r="C758" s="6">
        <v>0.47358796296296296</v>
      </c>
      <c r="D758" s="6">
        <v>0.47878472222222224</v>
      </c>
      <c r="E758">
        <f t="shared" si="22"/>
        <v>0</v>
      </c>
      <c r="F758" s="2" t="str">
        <f t="shared" si="23"/>
        <v/>
      </c>
    </row>
    <row r="759" spans="1:6" x14ac:dyDescent="0.3">
      <c r="A759" s="11" t="s">
        <v>655</v>
      </c>
      <c r="B759" s="7">
        <v>42928</v>
      </c>
      <c r="C759" s="8">
        <v>0.47819444444444442</v>
      </c>
      <c r="D759" s="8">
        <v>0.48442129629629632</v>
      </c>
      <c r="E759">
        <f t="shared" si="22"/>
        <v>0</v>
      </c>
      <c r="F759" s="2" t="str">
        <f t="shared" si="23"/>
        <v/>
      </c>
    </row>
    <row r="760" spans="1:6" x14ac:dyDescent="0.3">
      <c r="A760" s="10" t="s">
        <v>656</v>
      </c>
      <c r="B760" s="5">
        <v>42928</v>
      </c>
      <c r="C760" s="6">
        <v>0.48251157407407408</v>
      </c>
      <c r="D760" s="6">
        <v>0.48732638888888891</v>
      </c>
      <c r="E760">
        <f t="shared" si="22"/>
        <v>0</v>
      </c>
      <c r="F760" s="2" t="str">
        <f t="shared" si="23"/>
        <v/>
      </c>
    </row>
    <row r="761" spans="1:6" x14ac:dyDescent="0.3">
      <c r="A761" s="11" t="s">
        <v>657</v>
      </c>
      <c r="B761" s="7">
        <v>42928</v>
      </c>
      <c r="C761" s="8">
        <v>0.48827546296296298</v>
      </c>
      <c r="D761" s="8">
        <v>0.49432870370370369</v>
      </c>
      <c r="E761">
        <f t="shared" si="22"/>
        <v>0</v>
      </c>
      <c r="F761" s="2" t="str">
        <f t="shared" si="23"/>
        <v/>
      </c>
    </row>
    <row r="762" spans="1:6" x14ac:dyDescent="0.3">
      <c r="A762" s="10" t="s">
        <v>658</v>
      </c>
      <c r="B762" s="5">
        <v>42928</v>
      </c>
      <c r="C762" s="6">
        <v>0.49062499999999998</v>
      </c>
      <c r="D762" s="6">
        <v>0.49535879629629631</v>
      </c>
      <c r="E762">
        <f t="shared" si="22"/>
        <v>0</v>
      </c>
      <c r="F762" s="2" t="str">
        <f t="shared" si="23"/>
        <v/>
      </c>
    </row>
    <row r="763" spans="1:6" x14ac:dyDescent="0.3">
      <c r="A763" s="11" t="s">
        <v>659</v>
      </c>
      <c r="B763" s="7">
        <v>42928</v>
      </c>
      <c r="C763" s="8">
        <v>0.49552083333333335</v>
      </c>
      <c r="D763" s="8">
        <v>0.50263888888888886</v>
      </c>
      <c r="E763">
        <f t="shared" si="22"/>
        <v>0</v>
      </c>
      <c r="F763" s="2" t="str">
        <f t="shared" si="23"/>
        <v/>
      </c>
    </row>
    <row r="764" spans="1:6" x14ac:dyDescent="0.3">
      <c r="A764" s="10" t="s">
        <v>178</v>
      </c>
      <c r="B764" s="5">
        <v>42928</v>
      </c>
      <c r="C764" s="6">
        <v>0.50025462962962963</v>
      </c>
      <c r="D764" s="6">
        <v>0.50344907407407402</v>
      </c>
      <c r="E764">
        <f t="shared" si="22"/>
        <v>0</v>
      </c>
      <c r="F764" s="2" t="str">
        <f t="shared" si="23"/>
        <v/>
      </c>
    </row>
    <row r="765" spans="1:6" x14ac:dyDescent="0.3">
      <c r="A765" s="11" t="s">
        <v>660</v>
      </c>
      <c r="B765" s="7">
        <v>42928</v>
      </c>
      <c r="C765" s="8">
        <v>0.50071759259259263</v>
      </c>
      <c r="D765" s="8">
        <v>0.5085763888888889</v>
      </c>
      <c r="E765">
        <f t="shared" si="22"/>
        <v>0</v>
      </c>
      <c r="F765" s="2" t="str">
        <f t="shared" si="23"/>
        <v/>
      </c>
    </row>
    <row r="766" spans="1:6" x14ac:dyDescent="0.3">
      <c r="A766" s="10" t="s">
        <v>661</v>
      </c>
      <c r="B766" s="5">
        <v>42928</v>
      </c>
      <c r="C766" s="6">
        <v>0.50597222222222227</v>
      </c>
      <c r="D766" s="6">
        <v>0.51633101851851848</v>
      </c>
      <c r="E766">
        <f t="shared" si="22"/>
        <v>0</v>
      </c>
      <c r="F766" s="2" t="str">
        <f t="shared" si="23"/>
        <v/>
      </c>
    </row>
    <row r="767" spans="1:6" x14ac:dyDescent="0.3">
      <c r="A767" s="11" t="s">
        <v>662</v>
      </c>
      <c r="B767" s="7">
        <v>42928</v>
      </c>
      <c r="C767" s="8">
        <v>0.5087962962962963</v>
      </c>
      <c r="D767" s="8">
        <v>0.51349537037037041</v>
      </c>
      <c r="E767">
        <f t="shared" si="22"/>
        <v>0</v>
      </c>
      <c r="F767" s="2" t="str">
        <f t="shared" si="23"/>
        <v/>
      </c>
    </row>
    <row r="768" spans="1:6" x14ac:dyDescent="0.3">
      <c r="A768" s="10" t="s">
        <v>160</v>
      </c>
      <c r="B768" s="5">
        <v>42928</v>
      </c>
      <c r="C768" s="6">
        <v>0.50974537037037038</v>
      </c>
      <c r="D768" s="6">
        <v>0.51072916666666668</v>
      </c>
      <c r="E768">
        <f t="shared" si="22"/>
        <v>0</v>
      </c>
      <c r="F768" s="2" t="str">
        <f t="shared" si="23"/>
        <v/>
      </c>
    </row>
    <row r="769" spans="1:6" x14ac:dyDescent="0.3">
      <c r="A769" s="11" t="s">
        <v>439</v>
      </c>
      <c r="B769" s="7">
        <v>42928</v>
      </c>
      <c r="C769" s="8">
        <v>0.51549768518518524</v>
      </c>
      <c r="D769" s="8">
        <v>0.51550925925925928</v>
      </c>
      <c r="E769">
        <f t="shared" si="22"/>
        <v>0</v>
      </c>
      <c r="F769" s="2" t="str">
        <f t="shared" si="23"/>
        <v/>
      </c>
    </row>
    <row r="770" spans="1:6" x14ac:dyDescent="0.3">
      <c r="A770" s="10" t="s">
        <v>663</v>
      </c>
      <c r="B770" s="5">
        <v>42928</v>
      </c>
      <c r="C770" s="6">
        <v>0.51561342592592596</v>
      </c>
      <c r="D770" s="6">
        <v>0.52171296296296299</v>
      </c>
      <c r="E770">
        <f t="shared" si="22"/>
        <v>0</v>
      </c>
      <c r="F770" s="2" t="str">
        <f t="shared" si="23"/>
        <v/>
      </c>
    </row>
    <row r="771" spans="1:6" x14ac:dyDescent="0.3">
      <c r="A771" s="11" t="s">
        <v>664</v>
      </c>
      <c r="B771" s="7">
        <v>42928</v>
      </c>
      <c r="C771" s="8">
        <v>0.52009259259259255</v>
      </c>
      <c r="D771" s="8">
        <v>0.52987268518518515</v>
      </c>
      <c r="E771">
        <f t="shared" ref="E771:E834" si="24">IF(AND(LEN(A771)=7,LEFT(A771,2)="12"),1,0)</f>
        <v>0</v>
      </c>
      <c r="F771" s="2" t="str">
        <f t="shared" ref="F771:F834" si="25">IF(E771=1,D771-C771,"")</f>
        <v/>
      </c>
    </row>
    <row r="772" spans="1:6" x14ac:dyDescent="0.3">
      <c r="A772" s="10" t="s">
        <v>424</v>
      </c>
      <c r="B772" s="5">
        <v>42928</v>
      </c>
      <c r="C772" s="6">
        <v>0.52172453703703703</v>
      </c>
      <c r="D772" s="6">
        <v>0.52606481481481482</v>
      </c>
      <c r="E772">
        <f t="shared" si="24"/>
        <v>0</v>
      </c>
      <c r="F772" s="2" t="str">
        <f t="shared" si="25"/>
        <v/>
      </c>
    </row>
    <row r="773" spans="1:6" x14ac:dyDescent="0.3">
      <c r="A773" s="11" t="s">
        <v>665</v>
      </c>
      <c r="B773" s="7">
        <v>42928</v>
      </c>
      <c r="C773" s="8">
        <v>0.52298611111111115</v>
      </c>
      <c r="D773" s="8">
        <v>0.53249999999999997</v>
      </c>
      <c r="E773">
        <f t="shared" si="24"/>
        <v>0</v>
      </c>
      <c r="F773" s="2" t="str">
        <f t="shared" si="25"/>
        <v/>
      </c>
    </row>
    <row r="774" spans="1:6" x14ac:dyDescent="0.3">
      <c r="A774" s="10" t="s">
        <v>143</v>
      </c>
      <c r="B774" s="5">
        <v>42928</v>
      </c>
      <c r="C774" s="6">
        <v>0.52342592592592596</v>
      </c>
      <c r="D774" s="6">
        <v>0.52350694444444446</v>
      </c>
      <c r="E774">
        <f t="shared" si="24"/>
        <v>0</v>
      </c>
      <c r="F774" s="2" t="str">
        <f t="shared" si="25"/>
        <v/>
      </c>
    </row>
    <row r="775" spans="1:6" x14ac:dyDescent="0.3">
      <c r="A775" s="11" t="s">
        <v>666</v>
      </c>
      <c r="B775" s="7">
        <v>42928</v>
      </c>
      <c r="C775" s="8">
        <v>0.52649305555555559</v>
      </c>
      <c r="D775" s="8">
        <v>0.53123842592592596</v>
      </c>
      <c r="E775">
        <f t="shared" si="24"/>
        <v>0</v>
      </c>
      <c r="F775" s="2" t="str">
        <f t="shared" si="25"/>
        <v/>
      </c>
    </row>
    <row r="776" spans="1:6" x14ac:dyDescent="0.3">
      <c r="A776" s="10" t="s">
        <v>667</v>
      </c>
      <c r="B776" s="5">
        <v>42928</v>
      </c>
      <c r="C776" s="6">
        <v>0.52834490740740736</v>
      </c>
      <c r="D776" s="6">
        <v>0.53267361111111111</v>
      </c>
      <c r="E776">
        <f t="shared" si="24"/>
        <v>0</v>
      </c>
      <c r="F776" s="2" t="str">
        <f t="shared" si="25"/>
        <v/>
      </c>
    </row>
    <row r="777" spans="1:6" x14ac:dyDescent="0.3">
      <c r="A777" s="11" t="s">
        <v>622</v>
      </c>
      <c r="B777" s="7">
        <v>42928</v>
      </c>
      <c r="C777" s="8">
        <v>0.53126157407407404</v>
      </c>
      <c r="D777" s="8">
        <v>0.5326157407407407</v>
      </c>
      <c r="E777">
        <f t="shared" si="24"/>
        <v>0</v>
      </c>
      <c r="F777" s="2" t="str">
        <f t="shared" si="25"/>
        <v/>
      </c>
    </row>
    <row r="778" spans="1:6" x14ac:dyDescent="0.3">
      <c r="A778" s="10" t="s">
        <v>45</v>
      </c>
      <c r="B778" s="5">
        <v>42928</v>
      </c>
      <c r="C778" s="6">
        <v>0.53608796296296302</v>
      </c>
      <c r="D778" s="6">
        <v>0.53631944444444446</v>
      </c>
      <c r="E778">
        <f t="shared" si="24"/>
        <v>0</v>
      </c>
      <c r="F778" s="2" t="str">
        <f t="shared" si="25"/>
        <v/>
      </c>
    </row>
    <row r="779" spans="1:6" x14ac:dyDescent="0.3">
      <c r="A779" s="11" t="s">
        <v>668</v>
      </c>
      <c r="B779" s="7">
        <v>42928</v>
      </c>
      <c r="C779" s="8">
        <v>0.53798611111111116</v>
      </c>
      <c r="D779" s="8">
        <v>0.54011574074074076</v>
      </c>
      <c r="E779">
        <f t="shared" si="24"/>
        <v>0</v>
      </c>
      <c r="F779" s="2" t="str">
        <f t="shared" si="25"/>
        <v/>
      </c>
    </row>
    <row r="780" spans="1:6" x14ac:dyDescent="0.3">
      <c r="A780" s="10" t="s">
        <v>669</v>
      </c>
      <c r="B780" s="5">
        <v>42928</v>
      </c>
      <c r="C780" s="6">
        <v>0.53827546296296291</v>
      </c>
      <c r="D780" s="6">
        <v>0.54309027777777774</v>
      </c>
      <c r="E780">
        <f t="shared" si="24"/>
        <v>0</v>
      </c>
      <c r="F780" s="2" t="str">
        <f t="shared" si="25"/>
        <v/>
      </c>
    </row>
    <row r="781" spans="1:6" x14ac:dyDescent="0.3">
      <c r="A781" s="11" t="s">
        <v>670</v>
      </c>
      <c r="B781" s="7">
        <v>42928</v>
      </c>
      <c r="C781" s="8">
        <v>0.53873842592592591</v>
      </c>
      <c r="D781" s="8">
        <v>0.54084490740740743</v>
      </c>
      <c r="E781">
        <f t="shared" si="24"/>
        <v>0</v>
      </c>
      <c r="F781" s="2" t="str">
        <f t="shared" si="25"/>
        <v/>
      </c>
    </row>
    <row r="782" spans="1:6" x14ac:dyDescent="0.3">
      <c r="A782" s="10" t="s">
        <v>671</v>
      </c>
      <c r="B782" s="5">
        <v>42928</v>
      </c>
      <c r="C782" s="6">
        <v>0.54391203703703705</v>
      </c>
      <c r="D782" s="6">
        <v>0.54538194444444443</v>
      </c>
      <c r="E782">
        <f t="shared" si="24"/>
        <v>0</v>
      </c>
      <c r="F782" s="2" t="str">
        <f t="shared" si="25"/>
        <v/>
      </c>
    </row>
    <row r="783" spans="1:6" x14ac:dyDescent="0.3">
      <c r="A783" s="11" t="s">
        <v>620</v>
      </c>
      <c r="B783" s="7">
        <v>42928</v>
      </c>
      <c r="C783" s="8">
        <v>0.54689814814814819</v>
      </c>
      <c r="D783" s="8">
        <v>0.54949074074074078</v>
      </c>
      <c r="E783">
        <f t="shared" si="24"/>
        <v>0</v>
      </c>
      <c r="F783" s="2" t="str">
        <f t="shared" si="25"/>
        <v/>
      </c>
    </row>
    <row r="784" spans="1:6" x14ac:dyDescent="0.3">
      <c r="A784" s="10" t="s">
        <v>567</v>
      </c>
      <c r="B784" s="5">
        <v>42928</v>
      </c>
      <c r="C784" s="6">
        <v>0.54826388888888888</v>
      </c>
      <c r="D784" s="6">
        <v>0.54920138888888892</v>
      </c>
      <c r="E784">
        <f t="shared" si="24"/>
        <v>0</v>
      </c>
      <c r="F784" s="2" t="str">
        <f t="shared" si="25"/>
        <v/>
      </c>
    </row>
    <row r="785" spans="1:6" x14ac:dyDescent="0.3">
      <c r="A785" s="11" t="s">
        <v>446</v>
      </c>
      <c r="B785" s="7">
        <v>42928</v>
      </c>
      <c r="C785" s="8">
        <v>0.55118055555555556</v>
      </c>
      <c r="D785" s="8">
        <v>0.56003472222222217</v>
      </c>
      <c r="E785">
        <f t="shared" si="24"/>
        <v>0</v>
      </c>
      <c r="F785" s="2" t="str">
        <f t="shared" si="25"/>
        <v/>
      </c>
    </row>
    <row r="786" spans="1:6" x14ac:dyDescent="0.3">
      <c r="A786" s="10" t="s">
        <v>672</v>
      </c>
      <c r="B786" s="5">
        <v>42928</v>
      </c>
      <c r="C786" s="6">
        <v>0.55565972222222226</v>
      </c>
      <c r="D786" s="6">
        <v>0.55674768518518514</v>
      </c>
      <c r="E786">
        <f t="shared" si="24"/>
        <v>1</v>
      </c>
      <c r="F786" s="2">
        <f t="shared" si="25"/>
        <v>1.087962962962874E-3</v>
      </c>
    </row>
    <row r="787" spans="1:6" x14ac:dyDescent="0.3">
      <c r="A787" s="11" t="s">
        <v>673</v>
      </c>
      <c r="B787" s="7">
        <v>42928</v>
      </c>
      <c r="C787" s="8">
        <v>0.55717592592592591</v>
      </c>
      <c r="D787" s="8">
        <v>0.56753472222222223</v>
      </c>
      <c r="E787">
        <f t="shared" si="24"/>
        <v>0</v>
      </c>
      <c r="F787" s="2" t="str">
        <f t="shared" si="25"/>
        <v/>
      </c>
    </row>
    <row r="788" spans="1:6" x14ac:dyDescent="0.3">
      <c r="A788" s="10" t="s">
        <v>674</v>
      </c>
      <c r="B788" s="5">
        <v>42928</v>
      </c>
      <c r="C788" s="6">
        <v>0.55869212962962966</v>
      </c>
      <c r="D788" s="6">
        <v>0.55922453703703701</v>
      </c>
      <c r="E788">
        <f t="shared" si="24"/>
        <v>0</v>
      </c>
      <c r="F788" s="2" t="str">
        <f t="shared" si="25"/>
        <v/>
      </c>
    </row>
    <row r="789" spans="1:6" x14ac:dyDescent="0.3">
      <c r="A789" s="11" t="s">
        <v>675</v>
      </c>
      <c r="B789" s="7">
        <v>42928</v>
      </c>
      <c r="C789" s="8">
        <v>0.55907407407407406</v>
      </c>
      <c r="D789" s="8">
        <v>0.56937499999999996</v>
      </c>
      <c r="E789">
        <f t="shared" si="24"/>
        <v>0</v>
      </c>
      <c r="F789" s="2" t="str">
        <f t="shared" si="25"/>
        <v/>
      </c>
    </row>
    <row r="790" spans="1:6" x14ac:dyDescent="0.3">
      <c r="A790" s="10" t="s">
        <v>676</v>
      </c>
      <c r="B790" s="5">
        <v>42928</v>
      </c>
      <c r="C790" s="6">
        <v>0.56074074074074076</v>
      </c>
      <c r="D790" s="6">
        <v>0.56283564814814813</v>
      </c>
      <c r="E790">
        <f t="shared" si="24"/>
        <v>0</v>
      </c>
      <c r="F790" s="2" t="str">
        <f t="shared" si="25"/>
        <v/>
      </c>
    </row>
    <row r="791" spans="1:6" x14ac:dyDescent="0.3">
      <c r="A791" s="11" t="s">
        <v>677</v>
      </c>
      <c r="B791" s="7">
        <v>42928</v>
      </c>
      <c r="C791" s="8">
        <v>0.56398148148148153</v>
      </c>
      <c r="D791" s="8">
        <v>0.57387731481481485</v>
      </c>
      <c r="E791">
        <f t="shared" si="24"/>
        <v>0</v>
      </c>
      <c r="F791" s="2" t="str">
        <f t="shared" si="25"/>
        <v/>
      </c>
    </row>
    <row r="792" spans="1:6" x14ac:dyDescent="0.3">
      <c r="A792" s="10" t="s">
        <v>548</v>
      </c>
      <c r="B792" s="5">
        <v>42928</v>
      </c>
      <c r="C792" s="6">
        <v>0.56509259259259259</v>
      </c>
      <c r="D792" s="6">
        <v>0.56554398148148144</v>
      </c>
      <c r="E792">
        <f t="shared" si="24"/>
        <v>0</v>
      </c>
      <c r="F792" s="2" t="str">
        <f t="shared" si="25"/>
        <v/>
      </c>
    </row>
    <row r="793" spans="1:6" x14ac:dyDescent="0.3">
      <c r="A793" s="11" t="s">
        <v>678</v>
      </c>
      <c r="B793" s="7">
        <v>42928</v>
      </c>
      <c r="C793" s="8">
        <v>0.56527777777777777</v>
      </c>
      <c r="D793" s="8">
        <v>0.56814814814814818</v>
      </c>
      <c r="E793">
        <f t="shared" si="24"/>
        <v>0</v>
      </c>
      <c r="F793" s="2" t="str">
        <f t="shared" si="25"/>
        <v/>
      </c>
    </row>
    <row r="794" spans="1:6" x14ac:dyDescent="0.3">
      <c r="A794" s="10" t="s">
        <v>679</v>
      </c>
      <c r="B794" s="5">
        <v>42928</v>
      </c>
      <c r="C794" s="6">
        <v>0.56555555555555559</v>
      </c>
      <c r="D794" s="6">
        <v>0.5697106481481482</v>
      </c>
      <c r="E794">
        <f t="shared" si="24"/>
        <v>0</v>
      </c>
      <c r="F794" s="2" t="str">
        <f t="shared" si="25"/>
        <v/>
      </c>
    </row>
    <row r="795" spans="1:6" x14ac:dyDescent="0.3">
      <c r="A795" s="11" t="s">
        <v>680</v>
      </c>
      <c r="B795" s="7">
        <v>42928</v>
      </c>
      <c r="C795" s="8">
        <v>0.56918981481481479</v>
      </c>
      <c r="D795" s="8">
        <v>0.5784259259259259</v>
      </c>
      <c r="E795">
        <f t="shared" si="24"/>
        <v>0</v>
      </c>
      <c r="F795" s="2" t="str">
        <f t="shared" si="25"/>
        <v/>
      </c>
    </row>
    <row r="796" spans="1:6" x14ac:dyDescent="0.3">
      <c r="A796" s="10" t="s">
        <v>681</v>
      </c>
      <c r="B796" s="5">
        <v>42928</v>
      </c>
      <c r="C796" s="6">
        <v>0.56953703703703706</v>
      </c>
      <c r="D796" s="6">
        <v>0.57401620370370365</v>
      </c>
      <c r="E796">
        <f t="shared" si="24"/>
        <v>0</v>
      </c>
      <c r="F796" s="2" t="str">
        <f t="shared" si="25"/>
        <v/>
      </c>
    </row>
    <row r="797" spans="1:6" x14ac:dyDescent="0.3">
      <c r="A797" s="11" t="s">
        <v>682</v>
      </c>
      <c r="B797" s="7">
        <v>42928</v>
      </c>
      <c r="C797" s="8">
        <v>0.57231481481481483</v>
      </c>
      <c r="D797" s="8">
        <v>0.57403935185185184</v>
      </c>
      <c r="E797">
        <f t="shared" si="24"/>
        <v>0</v>
      </c>
      <c r="F797" s="2" t="str">
        <f t="shared" si="25"/>
        <v/>
      </c>
    </row>
    <row r="798" spans="1:6" x14ac:dyDescent="0.3">
      <c r="A798" s="10" t="s">
        <v>683</v>
      </c>
      <c r="B798" s="5">
        <v>42928</v>
      </c>
      <c r="C798" s="6">
        <v>0.57445601851851846</v>
      </c>
      <c r="D798" s="6">
        <v>0.57703703703703701</v>
      </c>
      <c r="E798">
        <f t="shared" si="24"/>
        <v>0</v>
      </c>
      <c r="F798" s="2" t="str">
        <f t="shared" si="25"/>
        <v/>
      </c>
    </row>
    <row r="799" spans="1:6" x14ac:dyDescent="0.3">
      <c r="A799" s="11" t="s">
        <v>684</v>
      </c>
      <c r="B799" s="7">
        <v>42928</v>
      </c>
      <c r="C799" s="8">
        <v>0.57445601851851846</v>
      </c>
      <c r="D799" s="8">
        <v>0.58512731481481484</v>
      </c>
      <c r="E799">
        <f t="shared" si="24"/>
        <v>0</v>
      </c>
      <c r="F799" s="2" t="str">
        <f t="shared" si="25"/>
        <v/>
      </c>
    </row>
    <row r="800" spans="1:6" x14ac:dyDescent="0.3">
      <c r="A800" s="10" t="s">
        <v>685</v>
      </c>
      <c r="B800" s="5">
        <v>42928</v>
      </c>
      <c r="C800" s="6">
        <v>0.57828703703703699</v>
      </c>
      <c r="D800" s="6">
        <v>0.58834490740740741</v>
      </c>
      <c r="E800">
        <f t="shared" si="24"/>
        <v>0</v>
      </c>
      <c r="F800" s="2" t="str">
        <f t="shared" si="25"/>
        <v/>
      </c>
    </row>
    <row r="801" spans="1:6" x14ac:dyDescent="0.3">
      <c r="A801" s="11" t="s">
        <v>686</v>
      </c>
      <c r="B801" s="7">
        <v>42928</v>
      </c>
      <c r="C801" s="8">
        <v>0.58054398148148145</v>
      </c>
      <c r="D801" s="8">
        <v>0.58196759259259256</v>
      </c>
      <c r="E801">
        <f t="shared" si="24"/>
        <v>0</v>
      </c>
      <c r="F801" s="2" t="str">
        <f t="shared" si="25"/>
        <v/>
      </c>
    </row>
    <row r="802" spans="1:6" x14ac:dyDescent="0.3">
      <c r="A802" s="10" t="s">
        <v>439</v>
      </c>
      <c r="B802" s="5">
        <v>42928</v>
      </c>
      <c r="C802" s="6">
        <v>0.58266203703703701</v>
      </c>
      <c r="D802" s="6">
        <v>0.59348379629629633</v>
      </c>
      <c r="E802">
        <f t="shared" si="24"/>
        <v>0</v>
      </c>
      <c r="F802" s="2" t="str">
        <f t="shared" si="25"/>
        <v/>
      </c>
    </row>
    <row r="803" spans="1:6" x14ac:dyDescent="0.3">
      <c r="A803" s="11" t="s">
        <v>687</v>
      </c>
      <c r="B803" s="7">
        <v>42928</v>
      </c>
      <c r="C803" s="8">
        <v>0.58592592592592596</v>
      </c>
      <c r="D803" s="8">
        <v>0.59038194444444447</v>
      </c>
      <c r="E803">
        <f t="shared" si="24"/>
        <v>0</v>
      </c>
      <c r="F803" s="2" t="str">
        <f t="shared" si="25"/>
        <v/>
      </c>
    </row>
    <row r="804" spans="1:6" x14ac:dyDescent="0.3">
      <c r="A804" s="10" t="s">
        <v>688</v>
      </c>
      <c r="B804" s="5">
        <v>42928</v>
      </c>
      <c r="C804" s="6">
        <v>0.58909722222222227</v>
      </c>
      <c r="D804" s="6">
        <v>0.5993518518518518</v>
      </c>
      <c r="E804">
        <f t="shared" si="24"/>
        <v>0</v>
      </c>
      <c r="F804" s="2" t="str">
        <f t="shared" si="25"/>
        <v/>
      </c>
    </row>
    <row r="805" spans="1:6" x14ac:dyDescent="0.3">
      <c r="A805" s="11" t="s">
        <v>689</v>
      </c>
      <c r="B805" s="7">
        <v>42928</v>
      </c>
      <c r="C805" s="8">
        <v>0.59354166666666663</v>
      </c>
      <c r="D805" s="8">
        <v>0.59888888888888892</v>
      </c>
      <c r="E805">
        <f t="shared" si="24"/>
        <v>0</v>
      </c>
      <c r="F805" s="2" t="str">
        <f t="shared" si="25"/>
        <v/>
      </c>
    </row>
    <row r="806" spans="1:6" x14ac:dyDescent="0.3">
      <c r="A806" s="10" t="s">
        <v>690</v>
      </c>
      <c r="B806" s="5">
        <v>42928</v>
      </c>
      <c r="C806" s="6">
        <v>0.59873842592592597</v>
      </c>
      <c r="D806" s="6">
        <v>0.60127314814814814</v>
      </c>
      <c r="E806">
        <f t="shared" si="24"/>
        <v>0</v>
      </c>
      <c r="F806" s="2" t="str">
        <f t="shared" si="25"/>
        <v/>
      </c>
    </row>
    <row r="807" spans="1:6" x14ac:dyDescent="0.3">
      <c r="A807" s="11" t="s">
        <v>691</v>
      </c>
      <c r="B807" s="7">
        <v>42928</v>
      </c>
      <c r="C807" s="8">
        <v>0.59928240740740746</v>
      </c>
      <c r="D807" s="8">
        <v>0.60182870370370367</v>
      </c>
      <c r="E807">
        <f t="shared" si="24"/>
        <v>0</v>
      </c>
      <c r="F807" s="2" t="str">
        <f t="shared" si="25"/>
        <v/>
      </c>
    </row>
    <row r="808" spans="1:6" x14ac:dyDescent="0.3">
      <c r="A808" s="10" t="s">
        <v>692</v>
      </c>
      <c r="B808" s="5">
        <v>42928</v>
      </c>
      <c r="C808" s="6">
        <v>0.60065972222222219</v>
      </c>
      <c r="D808" s="6">
        <v>0.60902777777777772</v>
      </c>
      <c r="E808">
        <f t="shared" si="24"/>
        <v>0</v>
      </c>
      <c r="F808" s="2" t="str">
        <f t="shared" si="25"/>
        <v/>
      </c>
    </row>
    <row r="809" spans="1:6" x14ac:dyDescent="0.3">
      <c r="A809" s="11" t="s">
        <v>75</v>
      </c>
      <c r="B809" s="7">
        <v>42928</v>
      </c>
      <c r="C809" s="8">
        <v>0.60528935185185184</v>
      </c>
      <c r="D809" s="8">
        <v>0.60805555555555557</v>
      </c>
      <c r="E809">
        <f t="shared" si="24"/>
        <v>0</v>
      </c>
      <c r="F809" s="2" t="str">
        <f t="shared" si="25"/>
        <v/>
      </c>
    </row>
    <row r="810" spans="1:6" x14ac:dyDescent="0.3">
      <c r="A810" s="10" t="s">
        <v>332</v>
      </c>
      <c r="B810" s="5">
        <v>42928</v>
      </c>
      <c r="C810" s="6">
        <v>0.61028935185185185</v>
      </c>
      <c r="D810" s="6">
        <v>0.61681712962962965</v>
      </c>
      <c r="E810">
        <f t="shared" si="24"/>
        <v>0</v>
      </c>
      <c r="F810" s="2" t="str">
        <f t="shared" si="25"/>
        <v/>
      </c>
    </row>
    <row r="811" spans="1:6" x14ac:dyDescent="0.3">
      <c r="A811" s="11" t="s">
        <v>693</v>
      </c>
      <c r="B811" s="7">
        <v>42928</v>
      </c>
      <c r="C811" s="8">
        <v>0.61534722222222227</v>
      </c>
      <c r="D811" s="8">
        <v>0.61554398148148148</v>
      </c>
      <c r="E811">
        <f t="shared" si="24"/>
        <v>0</v>
      </c>
      <c r="F811" s="2" t="str">
        <f t="shared" si="25"/>
        <v/>
      </c>
    </row>
    <row r="812" spans="1:6" x14ac:dyDescent="0.3">
      <c r="A812" s="10" t="s">
        <v>694</v>
      </c>
      <c r="B812" s="5">
        <v>42928</v>
      </c>
      <c r="C812" s="6">
        <v>0.62077546296296293</v>
      </c>
      <c r="D812" s="6">
        <v>0.62708333333333333</v>
      </c>
      <c r="E812">
        <f t="shared" si="24"/>
        <v>0</v>
      </c>
      <c r="F812" s="2" t="str">
        <f t="shared" si="25"/>
        <v/>
      </c>
    </row>
    <row r="813" spans="1:6" x14ac:dyDescent="0.3">
      <c r="A813" s="11" t="s">
        <v>127</v>
      </c>
      <c r="B813" s="7">
        <v>42928</v>
      </c>
      <c r="C813" s="8">
        <v>0.62372685185185184</v>
      </c>
      <c r="D813" s="8">
        <v>0.63241898148148146</v>
      </c>
      <c r="E813">
        <f t="shared" si="24"/>
        <v>0</v>
      </c>
      <c r="F813" s="2" t="str">
        <f t="shared" si="25"/>
        <v/>
      </c>
    </row>
    <row r="814" spans="1:6" x14ac:dyDescent="0.3">
      <c r="A814" s="10" t="s">
        <v>695</v>
      </c>
      <c r="B814" s="5">
        <v>42928</v>
      </c>
      <c r="C814" s="6">
        <v>0.62449074074074074</v>
      </c>
      <c r="D814" s="6">
        <v>0.62653935185185183</v>
      </c>
      <c r="E814">
        <f t="shared" si="24"/>
        <v>0</v>
      </c>
      <c r="F814" s="2" t="str">
        <f t="shared" si="25"/>
        <v/>
      </c>
    </row>
    <row r="815" spans="1:6" x14ac:dyDescent="0.3">
      <c r="A815" s="11" t="s">
        <v>696</v>
      </c>
      <c r="B815" s="7">
        <v>42928</v>
      </c>
      <c r="C815" s="8">
        <v>0.62615740740740744</v>
      </c>
      <c r="D815" s="8">
        <v>0.63491898148148151</v>
      </c>
      <c r="E815">
        <f t="shared" si="24"/>
        <v>0</v>
      </c>
      <c r="F815" s="2" t="str">
        <f t="shared" si="25"/>
        <v/>
      </c>
    </row>
    <row r="816" spans="1:6" x14ac:dyDescent="0.3">
      <c r="A816" s="10" t="s">
        <v>697</v>
      </c>
      <c r="B816" s="5">
        <v>42929</v>
      </c>
      <c r="C816" s="6">
        <v>0.33812500000000001</v>
      </c>
      <c r="D816" s="6">
        <v>0.34457175925925926</v>
      </c>
      <c r="E816">
        <f t="shared" si="24"/>
        <v>0</v>
      </c>
      <c r="F816" s="2" t="str">
        <f t="shared" si="25"/>
        <v/>
      </c>
    </row>
    <row r="817" spans="1:6" x14ac:dyDescent="0.3">
      <c r="A817" s="11" t="s">
        <v>698</v>
      </c>
      <c r="B817" s="7">
        <v>42929</v>
      </c>
      <c r="C817" s="8">
        <v>0.34258101851851852</v>
      </c>
      <c r="D817" s="8">
        <v>0.34574074074074074</v>
      </c>
      <c r="E817">
        <f t="shared" si="24"/>
        <v>0</v>
      </c>
      <c r="F817" s="2" t="str">
        <f t="shared" si="25"/>
        <v/>
      </c>
    </row>
    <row r="818" spans="1:6" x14ac:dyDescent="0.3">
      <c r="A818" s="10" t="s">
        <v>88</v>
      </c>
      <c r="B818" s="5">
        <v>42929</v>
      </c>
      <c r="C818" s="6">
        <v>0.34833333333333333</v>
      </c>
      <c r="D818" s="6">
        <v>0.35206018518518517</v>
      </c>
      <c r="E818">
        <f t="shared" si="24"/>
        <v>0</v>
      </c>
      <c r="F818" s="2" t="str">
        <f t="shared" si="25"/>
        <v/>
      </c>
    </row>
    <row r="819" spans="1:6" x14ac:dyDescent="0.3">
      <c r="A819" s="11" t="s">
        <v>699</v>
      </c>
      <c r="B819" s="7">
        <v>42929</v>
      </c>
      <c r="C819" s="8">
        <v>0.35311342592592593</v>
      </c>
      <c r="D819" s="8">
        <v>0.35888888888888887</v>
      </c>
      <c r="E819">
        <f t="shared" si="24"/>
        <v>0</v>
      </c>
      <c r="F819" s="2" t="str">
        <f t="shared" si="25"/>
        <v/>
      </c>
    </row>
    <row r="820" spans="1:6" x14ac:dyDescent="0.3">
      <c r="A820" s="10" t="s">
        <v>700</v>
      </c>
      <c r="B820" s="5">
        <v>42929</v>
      </c>
      <c r="C820" s="6">
        <v>0.35885416666666664</v>
      </c>
      <c r="D820" s="6">
        <v>0.36913194444444447</v>
      </c>
      <c r="E820">
        <f t="shared" si="24"/>
        <v>0</v>
      </c>
      <c r="F820" s="2" t="str">
        <f t="shared" si="25"/>
        <v/>
      </c>
    </row>
    <row r="821" spans="1:6" x14ac:dyDescent="0.3">
      <c r="A821" s="11" t="s">
        <v>701</v>
      </c>
      <c r="B821" s="7">
        <v>42929</v>
      </c>
      <c r="C821" s="8">
        <v>0.36204861111111108</v>
      </c>
      <c r="D821" s="8">
        <v>0.37230324074074073</v>
      </c>
      <c r="E821">
        <f t="shared" si="24"/>
        <v>0</v>
      </c>
      <c r="F821" s="2" t="str">
        <f t="shared" si="25"/>
        <v/>
      </c>
    </row>
    <row r="822" spans="1:6" x14ac:dyDescent="0.3">
      <c r="A822" s="10" t="s">
        <v>702</v>
      </c>
      <c r="B822" s="5">
        <v>42929</v>
      </c>
      <c r="C822" s="6">
        <v>0.36341435185185184</v>
      </c>
      <c r="D822" s="6">
        <v>0.36506944444444445</v>
      </c>
      <c r="E822">
        <f t="shared" si="24"/>
        <v>0</v>
      </c>
      <c r="F822" s="2" t="str">
        <f t="shared" si="25"/>
        <v/>
      </c>
    </row>
    <row r="823" spans="1:6" x14ac:dyDescent="0.3">
      <c r="A823" s="11" t="s">
        <v>703</v>
      </c>
      <c r="B823" s="7">
        <v>42929</v>
      </c>
      <c r="C823" s="8">
        <v>0.36505787037037035</v>
      </c>
      <c r="D823" s="8">
        <v>0.37204861111111109</v>
      </c>
      <c r="E823">
        <f t="shared" si="24"/>
        <v>0</v>
      </c>
      <c r="F823" s="2" t="str">
        <f t="shared" si="25"/>
        <v/>
      </c>
    </row>
    <row r="824" spans="1:6" x14ac:dyDescent="0.3">
      <c r="A824" s="10" t="s">
        <v>426</v>
      </c>
      <c r="B824" s="5">
        <v>42929</v>
      </c>
      <c r="C824" s="6">
        <v>0.36586805555555557</v>
      </c>
      <c r="D824" s="6">
        <v>0.36783564814814818</v>
      </c>
      <c r="E824">
        <f t="shared" si="24"/>
        <v>0</v>
      </c>
      <c r="F824" s="2" t="str">
        <f t="shared" si="25"/>
        <v/>
      </c>
    </row>
    <row r="825" spans="1:6" x14ac:dyDescent="0.3">
      <c r="A825" s="11" t="s">
        <v>193</v>
      </c>
      <c r="B825" s="7">
        <v>42929</v>
      </c>
      <c r="C825" s="8">
        <v>0.36704861111111109</v>
      </c>
      <c r="D825" s="8">
        <v>0.37783564814814813</v>
      </c>
      <c r="E825">
        <f t="shared" si="24"/>
        <v>0</v>
      </c>
      <c r="F825" s="2" t="str">
        <f t="shared" si="25"/>
        <v/>
      </c>
    </row>
    <row r="826" spans="1:6" x14ac:dyDescent="0.3">
      <c r="A826" s="10" t="s">
        <v>704</v>
      </c>
      <c r="B826" s="5">
        <v>42929</v>
      </c>
      <c r="C826" s="6">
        <v>0.37074074074074076</v>
      </c>
      <c r="D826" s="6">
        <v>0.37601851851851853</v>
      </c>
      <c r="E826">
        <f t="shared" si="24"/>
        <v>0</v>
      </c>
      <c r="F826" s="2" t="str">
        <f t="shared" si="25"/>
        <v/>
      </c>
    </row>
    <row r="827" spans="1:6" x14ac:dyDescent="0.3">
      <c r="A827" s="11" t="s">
        <v>705</v>
      </c>
      <c r="B827" s="7">
        <v>42929</v>
      </c>
      <c r="C827" s="8">
        <v>0.37334490740740739</v>
      </c>
      <c r="D827" s="8">
        <v>0.37408564814814815</v>
      </c>
      <c r="E827">
        <f t="shared" si="24"/>
        <v>0</v>
      </c>
      <c r="F827" s="2" t="str">
        <f t="shared" si="25"/>
        <v/>
      </c>
    </row>
    <row r="828" spans="1:6" x14ac:dyDescent="0.3">
      <c r="A828" s="10" t="s">
        <v>706</v>
      </c>
      <c r="B828" s="5">
        <v>42929</v>
      </c>
      <c r="C828" s="6">
        <v>0.37653935185185183</v>
      </c>
      <c r="D828" s="6">
        <v>0.37709490740740742</v>
      </c>
      <c r="E828">
        <f t="shared" si="24"/>
        <v>0</v>
      </c>
      <c r="F828" s="2" t="str">
        <f t="shared" si="25"/>
        <v/>
      </c>
    </row>
    <row r="829" spans="1:6" x14ac:dyDescent="0.3">
      <c r="A829" s="11" t="s">
        <v>707</v>
      </c>
      <c r="B829" s="7">
        <v>42929</v>
      </c>
      <c r="C829" s="8">
        <v>0.37748842592592591</v>
      </c>
      <c r="D829" s="8">
        <v>0.37763888888888891</v>
      </c>
      <c r="E829">
        <f t="shared" si="24"/>
        <v>0</v>
      </c>
      <c r="F829" s="2" t="str">
        <f t="shared" si="25"/>
        <v/>
      </c>
    </row>
    <row r="830" spans="1:6" x14ac:dyDescent="0.3">
      <c r="A830" s="10" t="s">
        <v>708</v>
      </c>
      <c r="B830" s="5">
        <v>42929</v>
      </c>
      <c r="C830" s="6">
        <v>0.3790162037037037</v>
      </c>
      <c r="D830" s="6">
        <v>0.38123842592592594</v>
      </c>
      <c r="E830">
        <f t="shared" si="24"/>
        <v>0</v>
      </c>
      <c r="F830" s="2" t="str">
        <f t="shared" si="25"/>
        <v/>
      </c>
    </row>
    <row r="831" spans="1:6" x14ac:dyDescent="0.3">
      <c r="A831" s="11" t="s">
        <v>466</v>
      </c>
      <c r="B831" s="7">
        <v>42929</v>
      </c>
      <c r="C831" s="8">
        <v>0.38018518518518518</v>
      </c>
      <c r="D831" s="8">
        <v>0.38339120370370372</v>
      </c>
      <c r="E831">
        <f t="shared" si="24"/>
        <v>0</v>
      </c>
      <c r="F831" s="2" t="str">
        <f t="shared" si="25"/>
        <v/>
      </c>
    </row>
    <row r="832" spans="1:6" x14ac:dyDescent="0.3">
      <c r="A832" s="10" t="s">
        <v>709</v>
      </c>
      <c r="B832" s="5">
        <v>42929</v>
      </c>
      <c r="C832" s="6">
        <v>0.38480324074074074</v>
      </c>
      <c r="D832" s="6">
        <v>0.39057870370370368</v>
      </c>
      <c r="E832">
        <f t="shared" si="24"/>
        <v>0</v>
      </c>
      <c r="F832" s="2" t="str">
        <f t="shared" si="25"/>
        <v/>
      </c>
    </row>
    <row r="833" spans="1:6" x14ac:dyDescent="0.3">
      <c r="A833" s="11" t="s">
        <v>710</v>
      </c>
      <c r="B833" s="7">
        <v>42929</v>
      </c>
      <c r="C833" s="8">
        <v>0.38966435185185183</v>
      </c>
      <c r="D833" s="8">
        <v>0.40104166666666669</v>
      </c>
      <c r="E833">
        <f t="shared" si="24"/>
        <v>0</v>
      </c>
      <c r="F833" s="2" t="str">
        <f t="shared" si="25"/>
        <v/>
      </c>
    </row>
    <row r="834" spans="1:6" x14ac:dyDescent="0.3">
      <c r="A834" s="10" t="s">
        <v>26</v>
      </c>
      <c r="B834" s="5">
        <v>42929</v>
      </c>
      <c r="C834" s="6">
        <v>0.39194444444444443</v>
      </c>
      <c r="D834" s="6">
        <v>0.39535879629629628</v>
      </c>
      <c r="E834">
        <f t="shared" si="24"/>
        <v>0</v>
      </c>
      <c r="F834" s="2" t="str">
        <f t="shared" si="25"/>
        <v/>
      </c>
    </row>
    <row r="835" spans="1:6" x14ac:dyDescent="0.3">
      <c r="A835" s="11" t="s">
        <v>711</v>
      </c>
      <c r="B835" s="7">
        <v>42929</v>
      </c>
      <c r="C835" s="8">
        <v>0.3972222222222222</v>
      </c>
      <c r="D835" s="8">
        <v>0.40084490740740741</v>
      </c>
      <c r="E835">
        <f t="shared" ref="E835:E898" si="26">IF(AND(LEN(A835)=7,LEFT(A835,2)="12"),1,0)</f>
        <v>0</v>
      </c>
      <c r="F835" s="2" t="str">
        <f t="shared" ref="F835:F898" si="27">IF(E835=1,D835-C835,"")</f>
        <v/>
      </c>
    </row>
    <row r="836" spans="1:6" x14ac:dyDescent="0.3">
      <c r="A836" s="10" t="s">
        <v>712</v>
      </c>
      <c r="B836" s="5">
        <v>42929</v>
      </c>
      <c r="C836" s="6">
        <v>0.39988425925925924</v>
      </c>
      <c r="D836" s="6">
        <v>0.4100462962962963</v>
      </c>
      <c r="E836">
        <f t="shared" si="26"/>
        <v>0</v>
      </c>
      <c r="F836" s="2" t="str">
        <f t="shared" si="27"/>
        <v/>
      </c>
    </row>
    <row r="837" spans="1:6" x14ac:dyDescent="0.3">
      <c r="A837" s="11" t="s">
        <v>713</v>
      </c>
      <c r="B837" s="7">
        <v>42929</v>
      </c>
      <c r="C837" s="8">
        <v>0.40539351851851851</v>
      </c>
      <c r="D837" s="8">
        <v>0.4143634259259259</v>
      </c>
      <c r="E837">
        <f t="shared" si="26"/>
        <v>0</v>
      </c>
      <c r="F837" s="2" t="str">
        <f t="shared" si="27"/>
        <v/>
      </c>
    </row>
    <row r="838" spans="1:6" x14ac:dyDescent="0.3">
      <c r="A838" s="10" t="s">
        <v>714</v>
      </c>
      <c r="B838" s="5">
        <v>42929</v>
      </c>
      <c r="C838" s="6">
        <v>0.4064814814814815</v>
      </c>
      <c r="D838" s="6">
        <v>0.41630787037037037</v>
      </c>
      <c r="E838">
        <f t="shared" si="26"/>
        <v>0</v>
      </c>
      <c r="F838" s="2" t="str">
        <f t="shared" si="27"/>
        <v/>
      </c>
    </row>
    <row r="839" spans="1:6" x14ac:dyDescent="0.3">
      <c r="A839" s="11" t="s">
        <v>715</v>
      </c>
      <c r="B839" s="7">
        <v>42929</v>
      </c>
      <c r="C839" s="8">
        <v>0.41149305555555554</v>
      </c>
      <c r="D839" s="8">
        <v>0.41928240740740741</v>
      </c>
      <c r="E839">
        <f t="shared" si="26"/>
        <v>0</v>
      </c>
      <c r="F839" s="2" t="str">
        <f t="shared" si="27"/>
        <v/>
      </c>
    </row>
    <row r="840" spans="1:6" x14ac:dyDescent="0.3">
      <c r="A840" s="10" t="s">
        <v>716</v>
      </c>
      <c r="B840" s="5">
        <v>42929</v>
      </c>
      <c r="C840" s="6">
        <v>0.41172453703703704</v>
      </c>
      <c r="D840" s="6">
        <v>0.42146990740740742</v>
      </c>
      <c r="E840">
        <f t="shared" si="26"/>
        <v>0</v>
      </c>
      <c r="F840" s="2" t="str">
        <f t="shared" si="27"/>
        <v/>
      </c>
    </row>
    <row r="841" spans="1:6" x14ac:dyDescent="0.3">
      <c r="A841" s="11" t="s">
        <v>717</v>
      </c>
      <c r="B841" s="7">
        <v>42929</v>
      </c>
      <c r="C841" s="8">
        <v>0.41729166666666667</v>
      </c>
      <c r="D841" s="8">
        <v>0.42122685185185182</v>
      </c>
      <c r="E841">
        <f t="shared" si="26"/>
        <v>0</v>
      </c>
      <c r="F841" s="2" t="str">
        <f t="shared" si="27"/>
        <v/>
      </c>
    </row>
    <row r="842" spans="1:6" x14ac:dyDescent="0.3">
      <c r="A842" s="10" t="s">
        <v>171</v>
      </c>
      <c r="B842" s="5">
        <v>42929</v>
      </c>
      <c r="C842" s="6">
        <v>0.41979166666666667</v>
      </c>
      <c r="D842" s="6">
        <v>0.42586805555555557</v>
      </c>
      <c r="E842">
        <f t="shared" si="26"/>
        <v>0</v>
      </c>
      <c r="F842" s="2" t="str">
        <f t="shared" si="27"/>
        <v/>
      </c>
    </row>
    <row r="843" spans="1:6" x14ac:dyDescent="0.3">
      <c r="A843" s="11" t="s">
        <v>718</v>
      </c>
      <c r="B843" s="7">
        <v>42929</v>
      </c>
      <c r="C843" s="8">
        <v>0.42091435185185183</v>
      </c>
      <c r="D843" s="8">
        <v>0.42609953703703701</v>
      </c>
      <c r="E843">
        <f t="shared" si="26"/>
        <v>0</v>
      </c>
      <c r="F843" s="2" t="str">
        <f t="shared" si="27"/>
        <v/>
      </c>
    </row>
    <row r="844" spans="1:6" x14ac:dyDescent="0.3">
      <c r="A844" s="10" t="s">
        <v>719</v>
      </c>
      <c r="B844" s="5">
        <v>42929</v>
      </c>
      <c r="C844" s="6">
        <v>0.42418981481481483</v>
      </c>
      <c r="D844" s="6">
        <v>0.42598379629629629</v>
      </c>
      <c r="E844">
        <f t="shared" si="26"/>
        <v>0</v>
      </c>
      <c r="F844" s="2" t="str">
        <f t="shared" si="27"/>
        <v/>
      </c>
    </row>
    <row r="845" spans="1:6" x14ac:dyDescent="0.3">
      <c r="A845" s="11" t="s">
        <v>149</v>
      </c>
      <c r="B845" s="7">
        <v>42929</v>
      </c>
      <c r="C845" s="8">
        <v>0.4291550925925926</v>
      </c>
      <c r="D845" s="8">
        <v>0.4339351851851852</v>
      </c>
      <c r="E845">
        <f t="shared" si="26"/>
        <v>0</v>
      </c>
      <c r="F845" s="2" t="str">
        <f t="shared" si="27"/>
        <v/>
      </c>
    </row>
    <row r="846" spans="1:6" x14ac:dyDescent="0.3">
      <c r="A846" s="10" t="s">
        <v>720</v>
      </c>
      <c r="B846" s="5">
        <v>42929</v>
      </c>
      <c r="C846" s="6">
        <v>0.43297453703703703</v>
      </c>
      <c r="D846" s="6">
        <v>0.43424768518518519</v>
      </c>
      <c r="E846">
        <f t="shared" si="26"/>
        <v>0</v>
      </c>
      <c r="F846" s="2" t="str">
        <f t="shared" si="27"/>
        <v/>
      </c>
    </row>
    <row r="847" spans="1:6" x14ac:dyDescent="0.3">
      <c r="A847" s="11" t="s">
        <v>721</v>
      </c>
      <c r="B847" s="7">
        <v>42929</v>
      </c>
      <c r="C847" s="8">
        <v>0.43782407407407409</v>
      </c>
      <c r="D847" s="8">
        <v>0.44560185185185186</v>
      </c>
      <c r="E847">
        <f t="shared" si="26"/>
        <v>0</v>
      </c>
      <c r="F847" s="2" t="str">
        <f t="shared" si="27"/>
        <v/>
      </c>
    </row>
    <row r="848" spans="1:6" x14ac:dyDescent="0.3">
      <c r="A848" s="10" t="s">
        <v>722</v>
      </c>
      <c r="B848" s="5">
        <v>42929</v>
      </c>
      <c r="C848" s="6">
        <v>0.43986111111111109</v>
      </c>
      <c r="D848" s="6">
        <v>0.44298611111111114</v>
      </c>
      <c r="E848">
        <f t="shared" si="26"/>
        <v>0</v>
      </c>
      <c r="F848" s="2" t="str">
        <f t="shared" si="27"/>
        <v/>
      </c>
    </row>
    <row r="849" spans="1:6" x14ac:dyDescent="0.3">
      <c r="A849" s="11" t="s">
        <v>723</v>
      </c>
      <c r="B849" s="7">
        <v>42929</v>
      </c>
      <c r="C849" s="8">
        <v>0.44278935185185186</v>
      </c>
      <c r="D849" s="8">
        <v>0.44480324074074074</v>
      </c>
      <c r="E849">
        <f t="shared" si="26"/>
        <v>0</v>
      </c>
      <c r="F849" s="2" t="str">
        <f t="shared" si="27"/>
        <v/>
      </c>
    </row>
    <row r="850" spans="1:6" x14ac:dyDescent="0.3">
      <c r="A850" s="10" t="s">
        <v>724</v>
      </c>
      <c r="B850" s="5">
        <v>42929</v>
      </c>
      <c r="C850" s="6">
        <v>0.44732638888888887</v>
      </c>
      <c r="D850" s="6">
        <v>0.45466435185185183</v>
      </c>
      <c r="E850">
        <f t="shared" si="26"/>
        <v>0</v>
      </c>
      <c r="F850" s="2" t="str">
        <f t="shared" si="27"/>
        <v/>
      </c>
    </row>
    <row r="851" spans="1:6" x14ac:dyDescent="0.3">
      <c r="A851" s="11" t="s">
        <v>725</v>
      </c>
      <c r="B851" s="7">
        <v>42929</v>
      </c>
      <c r="C851" s="8">
        <v>0.45131944444444444</v>
      </c>
      <c r="D851" s="8">
        <v>0.45689814814814816</v>
      </c>
      <c r="E851">
        <f t="shared" si="26"/>
        <v>0</v>
      </c>
      <c r="F851" s="2" t="str">
        <f t="shared" si="27"/>
        <v/>
      </c>
    </row>
    <row r="852" spans="1:6" x14ac:dyDescent="0.3">
      <c r="A852" s="10" t="s">
        <v>726</v>
      </c>
      <c r="B852" s="5">
        <v>42929</v>
      </c>
      <c r="C852" s="6">
        <v>0.45489583333333333</v>
      </c>
      <c r="D852" s="6">
        <v>0.46451388888888889</v>
      </c>
      <c r="E852">
        <f t="shared" si="26"/>
        <v>0</v>
      </c>
      <c r="F852" s="2" t="str">
        <f t="shared" si="27"/>
        <v/>
      </c>
    </row>
    <row r="853" spans="1:6" x14ac:dyDescent="0.3">
      <c r="A853" s="11" t="s">
        <v>727</v>
      </c>
      <c r="B853" s="7">
        <v>42929</v>
      </c>
      <c r="C853" s="8">
        <v>0.45682870370370371</v>
      </c>
      <c r="D853" s="8">
        <v>0.4664699074074074</v>
      </c>
      <c r="E853">
        <f t="shared" si="26"/>
        <v>0</v>
      </c>
      <c r="F853" s="2" t="str">
        <f t="shared" si="27"/>
        <v/>
      </c>
    </row>
    <row r="854" spans="1:6" x14ac:dyDescent="0.3">
      <c r="A854" s="10" t="s">
        <v>728</v>
      </c>
      <c r="B854" s="5">
        <v>42929</v>
      </c>
      <c r="C854" s="6">
        <v>0.45968750000000003</v>
      </c>
      <c r="D854" s="6">
        <v>0.46520833333333333</v>
      </c>
      <c r="E854">
        <f t="shared" si="26"/>
        <v>0</v>
      </c>
      <c r="F854" s="2" t="str">
        <f t="shared" si="27"/>
        <v/>
      </c>
    </row>
    <row r="855" spans="1:6" x14ac:dyDescent="0.3">
      <c r="A855" s="11" t="s">
        <v>729</v>
      </c>
      <c r="B855" s="7">
        <v>42929</v>
      </c>
      <c r="C855" s="8">
        <v>0.46444444444444444</v>
      </c>
      <c r="D855" s="8">
        <v>0.46787037037037038</v>
      </c>
      <c r="E855">
        <f t="shared" si="26"/>
        <v>0</v>
      </c>
      <c r="F855" s="2" t="str">
        <f t="shared" si="27"/>
        <v/>
      </c>
    </row>
    <row r="856" spans="1:6" x14ac:dyDescent="0.3">
      <c r="A856" s="10" t="s">
        <v>730</v>
      </c>
      <c r="B856" s="5">
        <v>42929</v>
      </c>
      <c r="C856" s="6">
        <v>0.46581018518518519</v>
      </c>
      <c r="D856" s="6">
        <v>0.46589120370370368</v>
      </c>
      <c r="E856">
        <f t="shared" si="26"/>
        <v>0</v>
      </c>
      <c r="F856" s="2" t="str">
        <f t="shared" si="27"/>
        <v/>
      </c>
    </row>
    <row r="857" spans="1:6" x14ac:dyDescent="0.3">
      <c r="A857" s="11" t="s">
        <v>731</v>
      </c>
      <c r="B857" s="7">
        <v>42929</v>
      </c>
      <c r="C857" s="8">
        <v>0.47099537037037037</v>
      </c>
      <c r="D857" s="8">
        <v>0.47175925925925927</v>
      </c>
      <c r="E857">
        <f t="shared" si="26"/>
        <v>0</v>
      </c>
      <c r="F857" s="2" t="str">
        <f t="shared" si="27"/>
        <v/>
      </c>
    </row>
    <row r="858" spans="1:6" x14ac:dyDescent="0.3">
      <c r="A858" s="10" t="s">
        <v>732</v>
      </c>
      <c r="B858" s="5">
        <v>42929</v>
      </c>
      <c r="C858" s="6">
        <v>0.47134259259259259</v>
      </c>
      <c r="D858" s="6">
        <v>0.47659722222222223</v>
      </c>
      <c r="E858">
        <f t="shared" si="26"/>
        <v>0</v>
      </c>
      <c r="F858" s="2" t="str">
        <f t="shared" si="27"/>
        <v/>
      </c>
    </row>
    <row r="859" spans="1:6" x14ac:dyDescent="0.3">
      <c r="A859" s="11" t="s">
        <v>733</v>
      </c>
      <c r="B859" s="7">
        <v>42929</v>
      </c>
      <c r="C859" s="8">
        <v>0.47321759259259261</v>
      </c>
      <c r="D859" s="8">
        <v>0.48008101851851853</v>
      </c>
      <c r="E859">
        <f t="shared" si="26"/>
        <v>0</v>
      </c>
      <c r="F859" s="2" t="str">
        <f t="shared" si="27"/>
        <v/>
      </c>
    </row>
    <row r="860" spans="1:6" x14ac:dyDescent="0.3">
      <c r="A860" s="10" t="s">
        <v>591</v>
      </c>
      <c r="B860" s="5">
        <v>42929</v>
      </c>
      <c r="C860" s="6">
        <v>0.47890046296296296</v>
      </c>
      <c r="D860" s="6">
        <v>0.48042824074074075</v>
      </c>
      <c r="E860">
        <f t="shared" si="26"/>
        <v>0</v>
      </c>
      <c r="F860" s="2" t="str">
        <f t="shared" si="27"/>
        <v/>
      </c>
    </row>
    <row r="861" spans="1:6" x14ac:dyDescent="0.3">
      <c r="A861" s="11" t="s">
        <v>734</v>
      </c>
      <c r="B861" s="7">
        <v>42929</v>
      </c>
      <c r="C861" s="8">
        <v>0.48312500000000003</v>
      </c>
      <c r="D861" s="8">
        <v>0.4889236111111111</v>
      </c>
      <c r="E861">
        <f t="shared" si="26"/>
        <v>0</v>
      </c>
      <c r="F861" s="2" t="str">
        <f t="shared" si="27"/>
        <v/>
      </c>
    </row>
    <row r="862" spans="1:6" x14ac:dyDescent="0.3">
      <c r="A862" s="10" t="s">
        <v>735</v>
      </c>
      <c r="B862" s="5">
        <v>42929</v>
      </c>
      <c r="C862" s="6">
        <v>0.4878587962962963</v>
      </c>
      <c r="D862" s="6">
        <v>0.49609953703703702</v>
      </c>
      <c r="E862">
        <f t="shared" si="26"/>
        <v>0</v>
      </c>
      <c r="F862" s="2" t="str">
        <f t="shared" si="27"/>
        <v/>
      </c>
    </row>
    <row r="863" spans="1:6" x14ac:dyDescent="0.3">
      <c r="A863" s="11" t="s">
        <v>736</v>
      </c>
      <c r="B863" s="7">
        <v>42929</v>
      </c>
      <c r="C863" s="8">
        <v>0.4911226851851852</v>
      </c>
      <c r="D863" s="8">
        <v>0.49859953703703702</v>
      </c>
      <c r="E863">
        <f t="shared" si="26"/>
        <v>0</v>
      </c>
      <c r="F863" s="2" t="str">
        <f t="shared" si="27"/>
        <v/>
      </c>
    </row>
    <row r="864" spans="1:6" x14ac:dyDescent="0.3">
      <c r="A864" s="10" t="s">
        <v>737</v>
      </c>
      <c r="B864" s="5">
        <v>42929</v>
      </c>
      <c r="C864" s="6">
        <v>0.49283564814814818</v>
      </c>
      <c r="D864" s="6">
        <v>0.50396990740740744</v>
      </c>
      <c r="E864">
        <f t="shared" si="26"/>
        <v>0</v>
      </c>
      <c r="F864" s="2" t="str">
        <f t="shared" si="27"/>
        <v/>
      </c>
    </row>
    <row r="865" spans="1:6" x14ac:dyDescent="0.3">
      <c r="A865" s="11" t="s">
        <v>80</v>
      </c>
      <c r="B865" s="7">
        <v>42929</v>
      </c>
      <c r="C865" s="8">
        <v>0.49493055555555554</v>
      </c>
      <c r="D865" s="8">
        <v>0.49898148148148147</v>
      </c>
      <c r="E865">
        <f t="shared" si="26"/>
        <v>0</v>
      </c>
      <c r="F865" s="2" t="str">
        <f t="shared" si="27"/>
        <v/>
      </c>
    </row>
    <row r="866" spans="1:6" x14ac:dyDescent="0.3">
      <c r="A866" s="10" t="s">
        <v>738</v>
      </c>
      <c r="B866" s="5">
        <v>42929</v>
      </c>
      <c r="C866" s="6">
        <v>0.5006018518518518</v>
      </c>
      <c r="D866" s="6">
        <v>0.50388888888888894</v>
      </c>
      <c r="E866">
        <f t="shared" si="26"/>
        <v>0</v>
      </c>
      <c r="F866" s="2" t="str">
        <f t="shared" si="27"/>
        <v/>
      </c>
    </row>
    <row r="867" spans="1:6" x14ac:dyDescent="0.3">
      <c r="A867" s="11" t="s">
        <v>739</v>
      </c>
      <c r="B867" s="7">
        <v>42929</v>
      </c>
      <c r="C867" s="8">
        <v>0.50173611111111116</v>
      </c>
      <c r="D867" s="8">
        <v>0.50722222222222224</v>
      </c>
      <c r="E867">
        <f t="shared" si="26"/>
        <v>0</v>
      </c>
      <c r="F867" s="2" t="str">
        <f t="shared" si="27"/>
        <v/>
      </c>
    </row>
    <row r="868" spans="1:6" x14ac:dyDescent="0.3">
      <c r="A868" s="10" t="s">
        <v>740</v>
      </c>
      <c r="B868" s="5">
        <v>42929</v>
      </c>
      <c r="C868" s="6">
        <v>0.50675925925925924</v>
      </c>
      <c r="D868" s="6">
        <v>0.5138194444444445</v>
      </c>
      <c r="E868">
        <f t="shared" si="26"/>
        <v>0</v>
      </c>
      <c r="F868" s="2" t="str">
        <f t="shared" si="27"/>
        <v/>
      </c>
    </row>
    <row r="869" spans="1:6" x14ac:dyDescent="0.3">
      <c r="A869" s="11" t="s">
        <v>741</v>
      </c>
      <c r="B869" s="7">
        <v>42929</v>
      </c>
      <c r="C869" s="8">
        <v>0.50732638888888892</v>
      </c>
      <c r="D869" s="8">
        <v>0.51005787037037043</v>
      </c>
      <c r="E869">
        <f t="shared" si="26"/>
        <v>0</v>
      </c>
      <c r="F869" s="2" t="str">
        <f t="shared" si="27"/>
        <v/>
      </c>
    </row>
    <row r="870" spans="1:6" x14ac:dyDescent="0.3">
      <c r="A870" s="10" t="s">
        <v>742</v>
      </c>
      <c r="B870" s="5">
        <v>42929</v>
      </c>
      <c r="C870" s="6">
        <v>0.51061342592592596</v>
      </c>
      <c r="D870" s="6">
        <v>0.5118287037037037</v>
      </c>
      <c r="E870">
        <f t="shared" si="26"/>
        <v>0</v>
      </c>
      <c r="F870" s="2" t="str">
        <f t="shared" si="27"/>
        <v/>
      </c>
    </row>
    <row r="871" spans="1:6" x14ac:dyDescent="0.3">
      <c r="A871" s="11" t="s">
        <v>743</v>
      </c>
      <c r="B871" s="7">
        <v>42929</v>
      </c>
      <c r="C871" s="8">
        <v>0.51224537037037032</v>
      </c>
      <c r="D871" s="8">
        <v>0.51730324074074074</v>
      </c>
      <c r="E871">
        <f t="shared" si="26"/>
        <v>0</v>
      </c>
      <c r="F871" s="2" t="str">
        <f t="shared" si="27"/>
        <v/>
      </c>
    </row>
    <row r="872" spans="1:6" x14ac:dyDescent="0.3">
      <c r="A872" s="10" t="s">
        <v>744</v>
      </c>
      <c r="B872" s="5">
        <v>42929</v>
      </c>
      <c r="C872" s="6">
        <v>0.51616898148148149</v>
      </c>
      <c r="D872" s="6">
        <v>0.52461805555555552</v>
      </c>
      <c r="E872">
        <f t="shared" si="26"/>
        <v>0</v>
      </c>
      <c r="F872" s="2" t="str">
        <f t="shared" si="27"/>
        <v/>
      </c>
    </row>
    <row r="873" spans="1:6" x14ac:dyDescent="0.3">
      <c r="A873" s="11" t="s">
        <v>745</v>
      </c>
      <c r="B873" s="7">
        <v>42929</v>
      </c>
      <c r="C873" s="8">
        <v>0.51709490740740738</v>
      </c>
      <c r="D873" s="8">
        <v>0.52684027777777775</v>
      </c>
      <c r="E873">
        <f t="shared" si="26"/>
        <v>0</v>
      </c>
      <c r="F873" s="2" t="str">
        <f t="shared" si="27"/>
        <v/>
      </c>
    </row>
    <row r="874" spans="1:6" x14ac:dyDescent="0.3">
      <c r="A874" s="10" t="s">
        <v>746</v>
      </c>
      <c r="B874" s="5">
        <v>42929</v>
      </c>
      <c r="C874" s="6">
        <v>0.51986111111111111</v>
      </c>
      <c r="D874" s="6">
        <v>0.52924768518518517</v>
      </c>
      <c r="E874">
        <f t="shared" si="26"/>
        <v>0</v>
      </c>
      <c r="F874" s="2" t="str">
        <f t="shared" si="27"/>
        <v/>
      </c>
    </row>
    <row r="875" spans="1:6" x14ac:dyDescent="0.3">
      <c r="A875" s="11" t="s">
        <v>512</v>
      </c>
      <c r="B875" s="7">
        <v>42929</v>
      </c>
      <c r="C875" s="8">
        <v>0.5232175925925926</v>
      </c>
      <c r="D875" s="8">
        <v>0.52965277777777775</v>
      </c>
      <c r="E875">
        <f t="shared" si="26"/>
        <v>0</v>
      </c>
      <c r="F875" s="2" t="str">
        <f t="shared" si="27"/>
        <v/>
      </c>
    </row>
    <row r="876" spans="1:6" x14ac:dyDescent="0.3">
      <c r="A876" s="10" t="s">
        <v>747</v>
      </c>
      <c r="B876" s="5">
        <v>42929</v>
      </c>
      <c r="C876" s="6">
        <v>0.52353009259259264</v>
      </c>
      <c r="D876" s="6">
        <v>0.53097222222222218</v>
      </c>
      <c r="E876">
        <f t="shared" si="26"/>
        <v>0</v>
      </c>
      <c r="F876" s="2" t="str">
        <f t="shared" si="27"/>
        <v/>
      </c>
    </row>
    <row r="877" spans="1:6" x14ac:dyDescent="0.3">
      <c r="A877" s="11" t="s">
        <v>748</v>
      </c>
      <c r="B877" s="7">
        <v>42929</v>
      </c>
      <c r="C877" s="8">
        <v>0.52668981481481481</v>
      </c>
      <c r="D877" s="8">
        <v>0.53594907407407411</v>
      </c>
      <c r="E877">
        <f t="shared" si="26"/>
        <v>0</v>
      </c>
      <c r="F877" s="2" t="str">
        <f t="shared" si="27"/>
        <v/>
      </c>
    </row>
    <row r="878" spans="1:6" x14ac:dyDescent="0.3">
      <c r="A878" s="10" t="s">
        <v>749</v>
      </c>
      <c r="B878" s="5">
        <v>42929</v>
      </c>
      <c r="C878" s="6">
        <v>0.52906249999999999</v>
      </c>
      <c r="D878" s="6">
        <v>0.5294444444444445</v>
      </c>
      <c r="E878">
        <f t="shared" si="26"/>
        <v>0</v>
      </c>
      <c r="F878" s="2" t="str">
        <f t="shared" si="27"/>
        <v/>
      </c>
    </row>
    <row r="879" spans="1:6" x14ac:dyDescent="0.3">
      <c r="A879" s="11" t="s">
        <v>750</v>
      </c>
      <c r="B879" s="7">
        <v>42929</v>
      </c>
      <c r="C879" s="8">
        <v>0.53047453703703706</v>
      </c>
      <c r="D879" s="8">
        <v>0.53797453703703701</v>
      </c>
      <c r="E879">
        <f t="shared" si="26"/>
        <v>0</v>
      </c>
      <c r="F879" s="2" t="str">
        <f t="shared" si="27"/>
        <v/>
      </c>
    </row>
    <row r="880" spans="1:6" x14ac:dyDescent="0.3">
      <c r="A880" s="10" t="s">
        <v>751</v>
      </c>
      <c r="B880" s="5">
        <v>42929</v>
      </c>
      <c r="C880" s="6">
        <v>0.53484953703703708</v>
      </c>
      <c r="D880" s="6">
        <v>0.538599537037037</v>
      </c>
      <c r="E880">
        <f t="shared" si="26"/>
        <v>0</v>
      </c>
      <c r="F880" s="2" t="str">
        <f t="shared" si="27"/>
        <v/>
      </c>
    </row>
    <row r="881" spans="1:6" x14ac:dyDescent="0.3">
      <c r="A881" s="11" t="s">
        <v>173</v>
      </c>
      <c r="B881" s="7">
        <v>42929</v>
      </c>
      <c r="C881" s="8">
        <v>0.54039351851851847</v>
      </c>
      <c r="D881" s="8">
        <v>0.55039351851851848</v>
      </c>
      <c r="E881">
        <f t="shared" si="26"/>
        <v>0</v>
      </c>
      <c r="F881" s="2" t="str">
        <f t="shared" si="27"/>
        <v/>
      </c>
    </row>
    <row r="882" spans="1:6" x14ac:dyDescent="0.3">
      <c r="A882" s="10" t="s">
        <v>752</v>
      </c>
      <c r="B882" s="5">
        <v>42929</v>
      </c>
      <c r="C882" s="6">
        <v>0.54342592592592598</v>
      </c>
      <c r="D882" s="6">
        <v>0.54971064814814818</v>
      </c>
      <c r="E882">
        <f t="shared" si="26"/>
        <v>0</v>
      </c>
      <c r="F882" s="2" t="str">
        <f t="shared" si="27"/>
        <v/>
      </c>
    </row>
    <row r="883" spans="1:6" x14ac:dyDescent="0.3">
      <c r="A883" s="11" t="s">
        <v>753</v>
      </c>
      <c r="B883" s="7">
        <v>42929</v>
      </c>
      <c r="C883" s="8">
        <v>0.5471759259259259</v>
      </c>
      <c r="D883" s="8">
        <v>0.55871527777777774</v>
      </c>
      <c r="E883">
        <f t="shared" si="26"/>
        <v>0</v>
      </c>
      <c r="F883" s="2" t="str">
        <f t="shared" si="27"/>
        <v/>
      </c>
    </row>
    <row r="884" spans="1:6" x14ac:dyDescent="0.3">
      <c r="A884" s="10" t="s">
        <v>754</v>
      </c>
      <c r="B884" s="5">
        <v>42929</v>
      </c>
      <c r="C884" s="6">
        <v>0.54806712962962967</v>
      </c>
      <c r="D884" s="6">
        <v>0.54826388888888888</v>
      </c>
      <c r="E884">
        <f t="shared" si="26"/>
        <v>0</v>
      </c>
      <c r="F884" s="2" t="str">
        <f t="shared" si="27"/>
        <v/>
      </c>
    </row>
    <row r="885" spans="1:6" x14ac:dyDescent="0.3">
      <c r="A885" s="11" t="s">
        <v>755</v>
      </c>
      <c r="B885" s="7">
        <v>42929</v>
      </c>
      <c r="C885" s="8">
        <v>0.55315972222222221</v>
      </c>
      <c r="D885" s="8">
        <v>0.56252314814814819</v>
      </c>
      <c r="E885">
        <f t="shared" si="26"/>
        <v>0</v>
      </c>
      <c r="F885" s="2" t="str">
        <f t="shared" si="27"/>
        <v/>
      </c>
    </row>
    <row r="886" spans="1:6" x14ac:dyDescent="0.3">
      <c r="A886" s="10" t="s">
        <v>756</v>
      </c>
      <c r="B886" s="5">
        <v>42929</v>
      </c>
      <c r="C886" s="6">
        <v>0.55543981481481486</v>
      </c>
      <c r="D886" s="6">
        <v>0.56340277777777781</v>
      </c>
      <c r="E886">
        <f t="shared" si="26"/>
        <v>0</v>
      </c>
      <c r="F886" s="2" t="str">
        <f t="shared" si="27"/>
        <v/>
      </c>
    </row>
    <row r="887" spans="1:6" x14ac:dyDescent="0.3">
      <c r="A887" s="11" t="s">
        <v>757</v>
      </c>
      <c r="B887" s="7">
        <v>42929</v>
      </c>
      <c r="C887" s="8">
        <v>0.55556712962962962</v>
      </c>
      <c r="D887" s="8">
        <v>0.56344907407407407</v>
      </c>
      <c r="E887">
        <f t="shared" si="26"/>
        <v>0</v>
      </c>
      <c r="F887" s="2" t="str">
        <f t="shared" si="27"/>
        <v/>
      </c>
    </row>
    <row r="888" spans="1:6" x14ac:dyDescent="0.3">
      <c r="A888" s="10" t="s">
        <v>730</v>
      </c>
      <c r="B888" s="5">
        <v>42929</v>
      </c>
      <c r="C888" s="6">
        <v>0.55923611111111116</v>
      </c>
      <c r="D888" s="6">
        <v>0.5665162037037037</v>
      </c>
      <c r="E888">
        <f t="shared" si="26"/>
        <v>0</v>
      </c>
      <c r="F888" s="2" t="str">
        <f t="shared" si="27"/>
        <v/>
      </c>
    </row>
    <row r="889" spans="1:6" x14ac:dyDescent="0.3">
      <c r="A889" s="11" t="s">
        <v>758</v>
      </c>
      <c r="B889" s="7">
        <v>42929</v>
      </c>
      <c r="C889" s="8">
        <v>0.56371527777777775</v>
      </c>
      <c r="D889" s="8">
        <v>0.57344907407407408</v>
      </c>
      <c r="E889">
        <f t="shared" si="26"/>
        <v>0</v>
      </c>
      <c r="F889" s="2" t="str">
        <f t="shared" si="27"/>
        <v/>
      </c>
    </row>
    <row r="890" spans="1:6" x14ac:dyDescent="0.3">
      <c r="A890" s="10" t="s">
        <v>57</v>
      </c>
      <c r="B890" s="5">
        <v>42929</v>
      </c>
      <c r="C890" s="6">
        <v>0.56581018518518522</v>
      </c>
      <c r="D890" s="6">
        <v>0.57694444444444448</v>
      </c>
      <c r="E890">
        <f t="shared" si="26"/>
        <v>0</v>
      </c>
      <c r="F890" s="2" t="str">
        <f t="shared" si="27"/>
        <v/>
      </c>
    </row>
    <row r="891" spans="1:6" x14ac:dyDescent="0.3">
      <c r="A891" s="11" t="s">
        <v>759</v>
      </c>
      <c r="B891" s="7">
        <v>42929</v>
      </c>
      <c r="C891" s="8">
        <v>0.57054398148148144</v>
      </c>
      <c r="D891" s="8">
        <v>0.57388888888888889</v>
      </c>
      <c r="E891">
        <f t="shared" si="26"/>
        <v>0</v>
      </c>
      <c r="F891" s="2" t="str">
        <f t="shared" si="27"/>
        <v/>
      </c>
    </row>
    <row r="892" spans="1:6" x14ac:dyDescent="0.3">
      <c r="A892" s="10" t="s">
        <v>760</v>
      </c>
      <c r="B892" s="5">
        <v>42929</v>
      </c>
      <c r="C892" s="6">
        <v>0.57287037037037036</v>
      </c>
      <c r="D892" s="6">
        <v>0.57663194444444443</v>
      </c>
      <c r="E892">
        <f t="shared" si="26"/>
        <v>0</v>
      </c>
      <c r="F892" s="2" t="str">
        <f t="shared" si="27"/>
        <v/>
      </c>
    </row>
    <row r="893" spans="1:6" x14ac:dyDescent="0.3">
      <c r="A893" s="11" t="s">
        <v>761</v>
      </c>
      <c r="B893" s="7">
        <v>42929</v>
      </c>
      <c r="C893" s="8">
        <v>0.57331018518518517</v>
      </c>
      <c r="D893" s="8">
        <v>0.57547453703703699</v>
      </c>
      <c r="E893">
        <f t="shared" si="26"/>
        <v>0</v>
      </c>
      <c r="F893" s="2" t="str">
        <f t="shared" si="27"/>
        <v/>
      </c>
    </row>
    <row r="894" spans="1:6" x14ac:dyDescent="0.3">
      <c r="A894" s="10" t="s">
        <v>762</v>
      </c>
      <c r="B894" s="5">
        <v>42929</v>
      </c>
      <c r="C894" s="6">
        <v>0.57648148148148148</v>
      </c>
      <c r="D894" s="6">
        <v>0.57916666666666672</v>
      </c>
      <c r="E894">
        <f t="shared" si="26"/>
        <v>0</v>
      </c>
      <c r="F894" s="2" t="str">
        <f t="shared" si="27"/>
        <v/>
      </c>
    </row>
    <row r="895" spans="1:6" x14ac:dyDescent="0.3">
      <c r="A895" s="11" t="s">
        <v>763</v>
      </c>
      <c r="B895" s="7">
        <v>42929</v>
      </c>
      <c r="C895" s="8">
        <v>0.58067129629629632</v>
      </c>
      <c r="D895" s="8">
        <v>0.59149305555555554</v>
      </c>
      <c r="E895">
        <f t="shared" si="26"/>
        <v>0</v>
      </c>
      <c r="F895" s="2" t="str">
        <f t="shared" si="27"/>
        <v/>
      </c>
    </row>
    <row r="896" spans="1:6" x14ac:dyDescent="0.3">
      <c r="A896" s="10" t="s">
        <v>764</v>
      </c>
      <c r="B896" s="5">
        <v>42929</v>
      </c>
      <c r="C896" s="6">
        <v>0.58644675925925926</v>
      </c>
      <c r="D896" s="6">
        <v>0.5978472222222222</v>
      </c>
      <c r="E896">
        <f t="shared" si="26"/>
        <v>0</v>
      </c>
      <c r="F896" s="2" t="str">
        <f t="shared" si="27"/>
        <v/>
      </c>
    </row>
    <row r="897" spans="1:6" x14ac:dyDescent="0.3">
      <c r="A897" s="11" t="s">
        <v>765</v>
      </c>
      <c r="B897" s="7">
        <v>42929</v>
      </c>
      <c r="C897" s="8">
        <v>0.59179398148148143</v>
      </c>
      <c r="D897" s="8">
        <v>0.60054398148148147</v>
      </c>
      <c r="E897">
        <f t="shared" si="26"/>
        <v>0</v>
      </c>
      <c r="F897" s="2" t="str">
        <f t="shared" si="27"/>
        <v/>
      </c>
    </row>
    <row r="898" spans="1:6" x14ac:dyDescent="0.3">
      <c r="A898" s="10" t="s">
        <v>766</v>
      </c>
      <c r="B898" s="5">
        <v>42929</v>
      </c>
      <c r="C898" s="6">
        <v>0.59266203703703701</v>
      </c>
      <c r="D898" s="6">
        <v>0.59672453703703698</v>
      </c>
      <c r="E898">
        <f t="shared" si="26"/>
        <v>0</v>
      </c>
      <c r="F898" s="2" t="str">
        <f t="shared" si="27"/>
        <v/>
      </c>
    </row>
    <row r="899" spans="1:6" x14ac:dyDescent="0.3">
      <c r="A899" s="11" t="s">
        <v>767</v>
      </c>
      <c r="B899" s="7">
        <v>42929</v>
      </c>
      <c r="C899" s="8">
        <v>0.59437499999999999</v>
      </c>
      <c r="D899" s="8">
        <v>0.60349537037037038</v>
      </c>
      <c r="E899">
        <f t="shared" ref="E899:E962" si="28">IF(AND(LEN(A899)=7,LEFT(A899,2)="12"),1,0)</f>
        <v>0</v>
      </c>
      <c r="F899" s="2" t="str">
        <f t="shared" ref="F899:F962" si="29">IF(E899=1,D899-C899,"")</f>
        <v/>
      </c>
    </row>
    <row r="900" spans="1:6" x14ac:dyDescent="0.3">
      <c r="A900" s="10" t="s">
        <v>768</v>
      </c>
      <c r="B900" s="5">
        <v>42929</v>
      </c>
      <c r="C900" s="6">
        <v>0.59745370370370365</v>
      </c>
      <c r="D900" s="6">
        <v>0.607025462962963</v>
      </c>
      <c r="E900">
        <f t="shared" si="28"/>
        <v>0</v>
      </c>
      <c r="F900" s="2" t="str">
        <f t="shared" si="29"/>
        <v/>
      </c>
    </row>
    <row r="901" spans="1:6" x14ac:dyDescent="0.3">
      <c r="A901" s="11" t="s">
        <v>769</v>
      </c>
      <c r="B901" s="7">
        <v>42929</v>
      </c>
      <c r="C901" s="8">
        <v>0.60008101851851847</v>
      </c>
      <c r="D901" s="8">
        <v>0.60182870370370367</v>
      </c>
      <c r="E901">
        <f t="shared" si="28"/>
        <v>0</v>
      </c>
      <c r="F901" s="2" t="str">
        <f t="shared" si="29"/>
        <v/>
      </c>
    </row>
    <row r="902" spans="1:6" x14ac:dyDescent="0.3">
      <c r="A902" s="10" t="s">
        <v>770</v>
      </c>
      <c r="B902" s="5">
        <v>42929</v>
      </c>
      <c r="C902" s="6">
        <v>0.60311342592592587</v>
      </c>
      <c r="D902" s="6">
        <v>0.61048611111111106</v>
      </c>
      <c r="E902">
        <f t="shared" si="28"/>
        <v>0</v>
      </c>
      <c r="F902" s="2" t="str">
        <f t="shared" si="29"/>
        <v/>
      </c>
    </row>
    <row r="903" spans="1:6" x14ac:dyDescent="0.3">
      <c r="A903" s="11" t="s">
        <v>771</v>
      </c>
      <c r="B903" s="7">
        <v>42929</v>
      </c>
      <c r="C903" s="8">
        <v>0.60773148148148148</v>
      </c>
      <c r="D903" s="8">
        <v>0.60799768518518515</v>
      </c>
      <c r="E903">
        <f t="shared" si="28"/>
        <v>0</v>
      </c>
      <c r="F903" s="2" t="str">
        <f t="shared" si="29"/>
        <v/>
      </c>
    </row>
    <row r="904" spans="1:6" x14ac:dyDescent="0.3">
      <c r="A904" s="10" t="s">
        <v>772</v>
      </c>
      <c r="B904" s="5">
        <v>42929</v>
      </c>
      <c r="C904" s="6">
        <v>0.61346064814814816</v>
      </c>
      <c r="D904" s="6">
        <v>0.62468749999999995</v>
      </c>
      <c r="E904">
        <f t="shared" si="28"/>
        <v>0</v>
      </c>
      <c r="F904" s="2" t="str">
        <f t="shared" si="29"/>
        <v/>
      </c>
    </row>
    <row r="905" spans="1:6" x14ac:dyDescent="0.3">
      <c r="A905" s="11" t="s">
        <v>773</v>
      </c>
      <c r="B905" s="7">
        <v>42929</v>
      </c>
      <c r="C905" s="8">
        <v>0.61614583333333328</v>
      </c>
      <c r="D905" s="8">
        <v>0.62736111111111115</v>
      </c>
      <c r="E905">
        <f t="shared" si="28"/>
        <v>0</v>
      </c>
      <c r="F905" s="2" t="str">
        <f t="shared" si="29"/>
        <v/>
      </c>
    </row>
    <row r="906" spans="1:6" x14ac:dyDescent="0.3">
      <c r="A906" s="10" t="s">
        <v>774</v>
      </c>
      <c r="B906" s="5">
        <v>42929</v>
      </c>
      <c r="C906" s="6">
        <v>0.61686342592592591</v>
      </c>
      <c r="D906" s="6">
        <v>0.61760416666666662</v>
      </c>
      <c r="E906">
        <f t="shared" si="28"/>
        <v>0</v>
      </c>
      <c r="F906" s="2" t="str">
        <f t="shared" si="29"/>
        <v/>
      </c>
    </row>
    <row r="907" spans="1:6" x14ac:dyDescent="0.3">
      <c r="A907" s="11" t="s">
        <v>775</v>
      </c>
      <c r="B907" s="7">
        <v>42929</v>
      </c>
      <c r="C907" s="8">
        <v>0.62046296296296299</v>
      </c>
      <c r="D907" s="8">
        <v>0.62071759259259263</v>
      </c>
      <c r="E907">
        <f t="shared" si="28"/>
        <v>0</v>
      </c>
      <c r="F907" s="2" t="str">
        <f t="shared" si="29"/>
        <v/>
      </c>
    </row>
    <row r="908" spans="1:6" x14ac:dyDescent="0.3">
      <c r="A908" s="10" t="s">
        <v>776</v>
      </c>
      <c r="B908" s="5">
        <v>42929</v>
      </c>
      <c r="C908" s="6">
        <v>0.62178240740740742</v>
      </c>
      <c r="D908" s="6">
        <v>0.62540509259259258</v>
      </c>
      <c r="E908">
        <f t="shared" si="28"/>
        <v>0</v>
      </c>
      <c r="F908" s="2" t="str">
        <f t="shared" si="29"/>
        <v/>
      </c>
    </row>
    <row r="909" spans="1:6" x14ac:dyDescent="0.3">
      <c r="A909" s="11" t="s">
        <v>777</v>
      </c>
      <c r="B909" s="7">
        <v>42929</v>
      </c>
      <c r="C909" s="8">
        <v>0.62749999999999995</v>
      </c>
      <c r="D909" s="8">
        <v>0.63146990740740738</v>
      </c>
      <c r="E909">
        <f t="shared" si="28"/>
        <v>0</v>
      </c>
      <c r="F909" s="2" t="str">
        <f t="shared" si="29"/>
        <v/>
      </c>
    </row>
    <row r="910" spans="1:6" x14ac:dyDescent="0.3">
      <c r="A910" s="10" t="s">
        <v>778</v>
      </c>
      <c r="B910" s="5">
        <v>42930</v>
      </c>
      <c r="C910" s="6">
        <v>0.33658564814814818</v>
      </c>
      <c r="D910" s="6">
        <v>0.34384259259259259</v>
      </c>
      <c r="E910">
        <f t="shared" si="28"/>
        <v>0</v>
      </c>
      <c r="F910" s="2" t="str">
        <f t="shared" si="29"/>
        <v/>
      </c>
    </row>
    <row r="911" spans="1:6" x14ac:dyDescent="0.3">
      <c r="A911" s="11" t="s">
        <v>779</v>
      </c>
      <c r="B911" s="7">
        <v>42930</v>
      </c>
      <c r="C911" s="8">
        <v>0.3369212962962963</v>
      </c>
      <c r="D911" s="8">
        <v>0.34468749999999998</v>
      </c>
      <c r="E911">
        <f t="shared" si="28"/>
        <v>0</v>
      </c>
      <c r="F911" s="2" t="str">
        <f t="shared" si="29"/>
        <v/>
      </c>
    </row>
    <row r="912" spans="1:6" x14ac:dyDescent="0.3">
      <c r="A912" s="10" t="s">
        <v>780</v>
      </c>
      <c r="B912" s="5">
        <v>42930</v>
      </c>
      <c r="C912" s="6">
        <v>0.33802083333333333</v>
      </c>
      <c r="D912" s="6">
        <v>0.34233796296296298</v>
      </c>
      <c r="E912">
        <f t="shared" si="28"/>
        <v>0</v>
      </c>
      <c r="F912" s="2" t="str">
        <f t="shared" si="29"/>
        <v/>
      </c>
    </row>
    <row r="913" spans="1:6" x14ac:dyDescent="0.3">
      <c r="A913" s="11" t="s">
        <v>781</v>
      </c>
      <c r="B913" s="7">
        <v>42930</v>
      </c>
      <c r="C913" s="8">
        <v>0.34062500000000001</v>
      </c>
      <c r="D913" s="8">
        <v>0.34333333333333332</v>
      </c>
      <c r="E913">
        <f t="shared" si="28"/>
        <v>0</v>
      </c>
      <c r="F913" s="2" t="str">
        <f t="shared" si="29"/>
        <v/>
      </c>
    </row>
    <row r="914" spans="1:6" x14ac:dyDescent="0.3">
      <c r="A914" s="10" t="s">
        <v>782</v>
      </c>
      <c r="B914" s="5">
        <v>42930</v>
      </c>
      <c r="C914" s="6">
        <v>0.34262731481481479</v>
      </c>
      <c r="D914" s="6">
        <v>0.34824074074074074</v>
      </c>
      <c r="E914">
        <f t="shared" si="28"/>
        <v>0</v>
      </c>
      <c r="F914" s="2" t="str">
        <f t="shared" si="29"/>
        <v/>
      </c>
    </row>
    <row r="915" spans="1:6" x14ac:dyDescent="0.3">
      <c r="A915" s="11" t="s">
        <v>783</v>
      </c>
      <c r="B915" s="7">
        <v>42930</v>
      </c>
      <c r="C915" s="8">
        <v>0.34431712962962963</v>
      </c>
      <c r="D915" s="8">
        <v>0.34605324074074073</v>
      </c>
      <c r="E915">
        <f t="shared" si="28"/>
        <v>0</v>
      </c>
      <c r="F915" s="2" t="str">
        <f t="shared" si="29"/>
        <v/>
      </c>
    </row>
    <row r="916" spans="1:6" x14ac:dyDescent="0.3">
      <c r="A916" s="10" t="s">
        <v>784</v>
      </c>
      <c r="B916" s="5">
        <v>42930</v>
      </c>
      <c r="C916" s="6">
        <v>0.34528935185185183</v>
      </c>
      <c r="D916" s="6">
        <v>0.3541435185185185</v>
      </c>
      <c r="E916">
        <f t="shared" si="28"/>
        <v>0</v>
      </c>
      <c r="F916" s="2" t="str">
        <f t="shared" si="29"/>
        <v/>
      </c>
    </row>
    <row r="917" spans="1:6" x14ac:dyDescent="0.3">
      <c r="A917" s="11" t="s">
        <v>785</v>
      </c>
      <c r="B917" s="7">
        <v>42930</v>
      </c>
      <c r="C917" s="8">
        <v>0.34848379629629628</v>
      </c>
      <c r="D917" s="8">
        <v>0.35927083333333332</v>
      </c>
      <c r="E917">
        <f t="shared" si="28"/>
        <v>0</v>
      </c>
      <c r="F917" s="2" t="str">
        <f t="shared" si="29"/>
        <v/>
      </c>
    </row>
    <row r="918" spans="1:6" x14ac:dyDescent="0.3">
      <c r="A918" s="10" t="s">
        <v>786</v>
      </c>
      <c r="B918" s="5">
        <v>42930</v>
      </c>
      <c r="C918" s="6">
        <v>0.35270833333333335</v>
      </c>
      <c r="D918" s="6">
        <v>0.36254629629629631</v>
      </c>
      <c r="E918">
        <f t="shared" si="28"/>
        <v>0</v>
      </c>
      <c r="F918" s="2" t="str">
        <f t="shared" si="29"/>
        <v/>
      </c>
    </row>
    <row r="919" spans="1:6" x14ac:dyDescent="0.3">
      <c r="A919" s="11" t="s">
        <v>787</v>
      </c>
      <c r="B919" s="7">
        <v>42930</v>
      </c>
      <c r="C919" s="8">
        <v>0.35497685185185185</v>
      </c>
      <c r="D919" s="8">
        <v>0.36493055555555554</v>
      </c>
      <c r="E919">
        <f t="shared" si="28"/>
        <v>0</v>
      </c>
      <c r="F919" s="2" t="str">
        <f t="shared" si="29"/>
        <v/>
      </c>
    </row>
    <row r="920" spans="1:6" x14ac:dyDescent="0.3">
      <c r="A920" s="10" t="s">
        <v>788</v>
      </c>
      <c r="B920" s="5">
        <v>42930</v>
      </c>
      <c r="C920" s="6">
        <v>0.35699074074074072</v>
      </c>
      <c r="D920" s="6">
        <v>0.36554398148148148</v>
      </c>
      <c r="E920">
        <f t="shared" si="28"/>
        <v>0</v>
      </c>
      <c r="F920" s="2" t="str">
        <f t="shared" si="29"/>
        <v/>
      </c>
    </row>
    <row r="921" spans="1:6" x14ac:dyDescent="0.3">
      <c r="A921" s="11" t="s">
        <v>789</v>
      </c>
      <c r="B921" s="7">
        <v>42930</v>
      </c>
      <c r="C921" s="8">
        <v>0.36056712962962961</v>
      </c>
      <c r="D921" s="8">
        <v>0.36929398148148146</v>
      </c>
      <c r="E921">
        <f t="shared" si="28"/>
        <v>0</v>
      </c>
      <c r="F921" s="2" t="str">
        <f t="shared" si="29"/>
        <v/>
      </c>
    </row>
    <row r="922" spans="1:6" x14ac:dyDescent="0.3">
      <c r="A922" s="10" t="s">
        <v>790</v>
      </c>
      <c r="B922" s="5">
        <v>42930</v>
      </c>
      <c r="C922" s="6">
        <v>0.36212962962962963</v>
      </c>
      <c r="D922" s="6">
        <v>0.36342592592592593</v>
      </c>
      <c r="E922">
        <f t="shared" si="28"/>
        <v>0</v>
      </c>
      <c r="F922" s="2" t="str">
        <f t="shared" si="29"/>
        <v/>
      </c>
    </row>
    <row r="923" spans="1:6" x14ac:dyDescent="0.3">
      <c r="A923" s="11" t="s">
        <v>791</v>
      </c>
      <c r="B923" s="7">
        <v>42930</v>
      </c>
      <c r="C923" s="8">
        <v>0.36516203703703703</v>
      </c>
      <c r="D923" s="8">
        <v>0.37596064814814817</v>
      </c>
      <c r="E923">
        <f t="shared" si="28"/>
        <v>0</v>
      </c>
      <c r="F923" s="2" t="str">
        <f t="shared" si="29"/>
        <v/>
      </c>
    </row>
    <row r="924" spans="1:6" x14ac:dyDescent="0.3">
      <c r="A924" s="10" t="s">
        <v>792</v>
      </c>
      <c r="B924" s="5">
        <v>42930</v>
      </c>
      <c r="C924" s="6">
        <v>0.36922453703703706</v>
      </c>
      <c r="D924" s="6">
        <v>0.36994212962962963</v>
      </c>
      <c r="E924">
        <f t="shared" si="28"/>
        <v>0</v>
      </c>
      <c r="F924" s="2" t="str">
        <f t="shared" si="29"/>
        <v/>
      </c>
    </row>
    <row r="925" spans="1:6" x14ac:dyDescent="0.3">
      <c r="A925" s="11" t="s">
        <v>793</v>
      </c>
      <c r="B925" s="7">
        <v>42930</v>
      </c>
      <c r="C925" s="8">
        <v>0.3712037037037037</v>
      </c>
      <c r="D925" s="8">
        <v>0.38064814814814812</v>
      </c>
      <c r="E925">
        <f t="shared" si="28"/>
        <v>0</v>
      </c>
      <c r="F925" s="2" t="str">
        <f t="shared" si="29"/>
        <v/>
      </c>
    </row>
    <row r="926" spans="1:6" x14ac:dyDescent="0.3">
      <c r="A926" s="10" t="s">
        <v>794</v>
      </c>
      <c r="B926" s="5">
        <v>42930</v>
      </c>
      <c r="C926" s="6">
        <v>0.37480324074074073</v>
      </c>
      <c r="D926" s="6">
        <v>0.38201388888888888</v>
      </c>
      <c r="E926">
        <f t="shared" si="28"/>
        <v>0</v>
      </c>
      <c r="F926" s="2" t="str">
        <f t="shared" si="29"/>
        <v/>
      </c>
    </row>
    <row r="927" spans="1:6" x14ac:dyDescent="0.3">
      <c r="A927" s="11" t="s">
        <v>795</v>
      </c>
      <c r="B927" s="7">
        <v>42930</v>
      </c>
      <c r="C927" s="8">
        <v>0.37506944444444446</v>
      </c>
      <c r="D927" s="8">
        <v>0.37829861111111113</v>
      </c>
      <c r="E927">
        <f t="shared" si="28"/>
        <v>0</v>
      </c>
      <c r="F927" s="2" t="str">
        <f t="shared" si="29"/>
        <v/>
      </c>
    </row>
    <row r="928" spans="1:6" x14ac:dyDescent="0.3">
      <c r="A928" s="10" t="s">
        <v>796</v>
      </c>
      <c r="B928" s="5">
        <v>42930</v>
      </c>
      <c r="C928" s="6">
        <v>0.37942129629629628</v>
      </c>
      <c r="D928" s="6">
        <v>0.38388888888888889</v>
      </c>
      <c r="E928">
        <f t="shared" si="28"/>
        <v>0</v>
      </c>
      <c r="F928" s="2" t="str">
        <f t="shared" si="29"/>
        <v/>
      </c>
    </row>
    <row r="929" spans="1:6" x14ac:dyDescent="0.3">
      <c r="A929" s="11" t="s">
        <v>797</v>
      </c>
      <c r="B929" s="7">
        <v>42930</v>
      </c>
      <c r="C929" s="8">
        <v>0.38447916666666665</v>
      </c>
      <c r="D929" s="8">
        <v>0.39068287037037036</v>
      </c>
      <c r="E929">
        <f t="shared" si="28"/>
        <v>0</v>
      </c>
      <c r="F929" s="2" t="str">
        <f t="shared" si="29"/>
        <v/>
      </c>
    </row>
    <row r="930" spans="1:6" x14ac:dyDescent="0.3">
      <c r="A930" s="10" t="s">
        <v>798</v>
      </c>
      <c r="B930" s="5">
        <v>42930</v>
      </c>
      <c r="C930" s="6">
        <v>0.38571759259259258</v>
      </c>
      <c r="D930" s="6">
        <v>0.39630787037037035</v>
      </c>
      <c r="E930">
        <f t="shared" si="28"/>
        <v>0</v>
      </c>
      <c r="F930" s="2" t="str">
        <f t="shared" si="29"/>
        <v/>
      </c>
    </row>
    <row r="931" spans="1:6" x14ac:dyDescent="0.3">
      <c r="A931" s="11" t="s">
        <v>799</v>
      </c>
      <c r="B931" s="7">
        <v>42930</v>
      </c>
      <c r="C931" s="8">
        <v>0.38942129629629629</v>
      </c>
      <c r="D931" s="8">
        <v>0.39034722222222223</v>
      </c>
      <c r="E931">
        <f t="shared" si="28"/>
        <v>0</v>
      </c>
      <c r="F931" s="2" t="str">
        <f t="shared" si="29"/>
        <v/>
      </c>
    </row>
    <row r="932" spans="1:6" x14ac:dyDescent="0.3">
      <c r="A932" s="10" t="s">
        <v>800</v>
      </c>
      <c r="B932" s="5">
        <v>42930</v>
      </c>
      <c r="C932" s="6">
        <v>0.39506944444444442</v>
      </c>
      <c r="D932" s="6">
        <v>0.40261574074074075</v>
      </c>
      <c r="E932">
        <f t="shared" si="28"/>
        <v>0</v>
      </c>
      <c r="F932" s="2" t="str">
        <f t="shared" si="29"/>
        <v/>
      </c>
    </row>
    <row r="933" spans="1:6" x14ac:dyDescent="0.3">
      <c r="A933" s="11" t="s">
        <v>511</v>
      </c>
      <c r="B933" s="7">
        <v>42930</v>
      </c>
      <c r="C933" s="8">
        <v>0.4001736111111111</v>
      </c>
      <c r="D933" s="8">
        <v>0.40182870370370372</v>
      </c>
      <c r="E933">
        <f t="shared" si="28"/>
        <v>0</v>
      </c>
      <c r="F933" s="2" t="str">
        <f t="shared" si="29"/>
        <v/>
      </c>
    </row>
    <row r="934" spans="1:6" x14ac:dyDescent="0.3">
      <c r="A934" s="10" t="s">
        <v>801</v>
      </c>
      <c r="B934" s="5">
        <v>42930</v>
      </c>
      <c r="C934" s="6">
        <v>0.40337962962962964</v>
      </c>
      <c r="D934" s="6">
        <v>0.41137731481481482</v>
      </c>
      <c r="E934">
        <f t="shared" si="28"/>
        <v>0</v>
      </c>
      <c r="F934" s="2" t="str">
        <f t="shared" si="29"/>
        <v/>
      </c>
    </row>
    <row r="935" spans="1:6" x14ac:dyDescent="0.3">
      <c r="A935" s="11" t="s">
        <v>802</v>
      </c>
      <c r="B935" s="7">
        <v>42930</v>
      </c>
      <c r="C935" s="8">
        <v>0.40635416666666668</v>
      </c>
      <c r="D935" s="8">
        <v>0.40642361111111114</v>
      </c>
      <c r="E935">
        <f t="shared" si="28"/>
        <v>0</v>
      </c>
      <c r="F935" s="2" t="str">
        <f t="shared" si="29"/>
        <v/>
      </c>
    </row>
    <row r="936" spans="1:6" x14ac:dyDescent="0.3">
      <c r="A936" s="10" t="s">
        <v>803</v>
      </c>
      <c r="B936" s="5">
        <v>42930</v>
      </c>
      <c r="C936" s="6">
        <v>0.4098148148148148</v>
      </c>
      <c r="D936" s="6">
        <v>0.41626157407407405</v>
      </c>
      <c r="E936">
        <f t="shared" si="28"/>
        <v>0</v>
      </c>
      <c r="F936" s="2" t="str">
        <f t="shared" si="29"/>
        <v/>
      </c>
    </row>
    <row r="937" spans="1:6" x14ac:dyDescent="0.3">
      <c r="A937" s="11" t="s">
        <v>804</v>
      </c>
      <c r="B937" s="7">
        <v>42930</v>
      </c>
      <c r="C937" s="8">
        <v>0.41068287037037038</v>
      </c>
      <c r="D937" s="8">
        <v>0.41288194444444443</v>
      </c>
      <c r="E937">
        <f t="shared" si="28"/>
        <v>0</v>
      </c>
      <c r="F937" s="2" t="str">
        <f t="shared" si="29"/>
        <v/>
      </c>
    </row>
    <row r="938" spans="1:6" x14ac:dyDescent="0.3">
      <c r="A938" s="10" t="s">
        <v>805</v>
      </c>
      <c r="B938" s="5">
        <v>42930</v>
      </c>
      <c r="C938" s="6">
        <v>0.41601851851851851</v>
      </c>
      <c r="D938" s="6">
        <v>0.41792824074074075</v>
      </c>
      <c r="E938">
        <f t="shared" si="28"/>
        <v>0</v>
      </c>
      <c r="F938" s="2" t="str">
        <f t="shared" si="29"/>
        <v/>
      </c>
    </row>
    <row r="939" spans="1:6" x14ac:dyDescent="0.3">
      <c r="A939" s="11" t="s">
        <v>806</v>
      </c>
      <c r="B939" s="7">
        <v>42930</v>
      </c>
      <c r="C939" s="8">
        <v>0.41616898148148146</v>
      </c>
      <c r="D939" s="8">
        <v>0.42019675925925926</v>
      </c>
      <c r="E939">
        <f t="shared" si="28"/>
        <v>0</v>
      </c>
      <c r="F939" s="2" t="str">
        <f t="shared" si="29"/>
        <v/>
      </c>
    </row>
    <row r="940" spans="1:6" x14ac:dyDescent="0.3">
      <c r="A940" s="10" t="s">
        <v>807</v>
      </c>
      <c r="B940" s="5">
        <v>42930</v>
      </c>
      <c r="C940" s="6">
        <v>0.41781249999999998</v>
      </c>
      <c r="D940" s="6">
        <v>0.42886574074074074</v>
      </c>
      <c r="E940">
        <f t="shared" si="28"/>
        <v>0</v>
      </c>
      <c r="F940" s="2" t="str">
        <f t="shared" si="29"/>
        <v/>
      </c>
    </row>
    <row r="941" spans="1:6" x14ac:dyDescent="0.3">
      <c r="A941" s="11" t="s">
        <v>728</v>
      </c>
      <c r="B941" s="7">
        <v>42930</v>
      </c>
      <c r="C941" s="8">
        <v>0.42238425925925926</v>
      </c>
      <c r="D941" s="8">
        <v>0.42388888888888887</v>
      </c>
      <c r="E941">
        <f t="shared" si="28"/>
        <v>0</v>
      </c>
      <c r="F941" s="2" t="str">
        <f t="shared" si="29"/>
        <v/>
      </c>
    </row>
    <row r="942" spans="1:6" x14ac:dyDescent="0.3">
      <c r="A942" s="10" t="s">
        <v>808</v>
      </c>
      <c r="B942" s="5">
        <v>42930</v>
      </c>
      <c r="C942" s="6">
        <v>0.42584490740740738</v>
      </c>
      <c r="D942" s="6">
        <v>0.43512731481481481</v>
      </c>
      <c r="E942">
        <f t="shared" si="28"/>
        <v>0</v>
      </c>
      <c r="F942" s="2" t="str">
        <f t="shared" si="29"/>
        <v/>
      </c>
    </row>
    <row r="943" spans="1:6" x14ac:dyDescent="0.3">
      <c r="A943" s="11" t="s">
        <v>809</v>
      </c>
      <c r="B943" s="7">
        <v>42930</v>
      </c>
      <c r="C943" s="8">
        <v>0.43115740740740743</v>
      </c>
      <c r="D943" s="8">
        <v>0.43990740740740741</v>
      </c>
      <c r="E943">
        <f t="shared" si="28"/>
        <v>0</v>
      </c>
      <c r="F943" s="2" t="str">
        <f t="shared" si="29"/>
        <v/>
      </c>
    </row>
    <row r="944" spans="1:6" x14ac:dyDescent="0.3">
      <c r="A944" s="10" t="s">
        <v>810</v>
      </c>
      <c r="B944" s="5">
        <v>42930</v>
      </c>
      <c r="C944" s="6">
        <v>0.43362268518518521</v>
      </c>
      <c r="D944" s="6">
        <v>0.44447916666666665</v>
      </c>
      <c r="E944">
        <f t="shared" si="28"/>
        <v>0</v>
      </c>
      <c r="F944" s="2" t="str">
        <f t="shared" si="29"/>
        <v/>
      </c>
    </row>
    <row r="945" spans="1:6" x14ac:dyDescent="0.3">
      <c r="A945" s="11" t="s">
        <v>760</v>
      </c>
      <c r="B945" s="7">
        <v>42930</v>
      </c>
      <c r="C945" s="8">
        <v>0.43517361111111114</v>
      </c>
      <c r="D945" s="8">
        <v>0.4466087962962963</v>
      </c>
      <c r="E945">
        <f t="shared" si="28"/>
        <v>0</v>
      </c>
      <c r="F945" s="2" t="str">
        <f t="shared" si="29"/>
        <v/>
      </c>
    </row>
    <row r="946" spans="1:6" x14ac:dyDescent="0.3">
      <c r="A946" s="10" t="s">
        <v>84</v>
      </c>
      <c r="B946" s="5">
        <v>42930</v>
      </c>
      <c r="C946" s="6">
        <v>0.43956018518518519</v>
      </c>
      <c r="D946" s="6">
        <v>0.44253472222222223</v>
      </c>
      <c r="E946">
        <f t="shared" si="28"/>
        <v>0</v>
      </c>
      <c r="F946" s="2" t="str">
        <f t="shared" si="29"/>
        <v/>
      </c>
    </row>
    <row r="947" spans="1:6" x14ac:dyDescent="0.3">
      <c r="A947" s="11" t="s">
        <v>811</v>
      </c>
      <c r="B947" s="7">
        <v>42930</v>
      </c>
      <c r="C947" s="8">
        <v>0.44060185185185186</v>
      </c>
      <c r="D947" s="8">
        <v>0.44655092592592593</v>
      </c>
      <c r="E947">
        <f t="shared" si="28"/>
        <v>0</v>
      </c>
      <c r="F947" s="2" t="str">
        <f t="shared" si="29"/>
        <v/>
      </c>
    </row>
    <row r="948" spans="1:6" x14ac:dyDescent="0.3">
      <c r="A948" s="10" t="s">
        <v>812</v>
      </c>
      <c r="B948" s="5">
        <v>42930</v>
      </c>
      <c r="C948" s="6">
        <v>0.44072916666666667</v>
      </c>
      <c r="D948" s="6">
        <v>0.4496412037037037</v>
      </c>
      <c r="E948">
        <f t="shared" si="28"/>
        <v>0</v>
      </c>
      <c r="F948" s="2" t="str">
        <f t="shared" si="29"/>
        <v/>
      </c>
    </row>
    <row r="949" spans="1:6" x14ac:dyDescent="0.3">
      <c r="A949" s="11" t="s">
        <v>813</v>
      </c>
      <c r="B949" s="7">
        <v>42930</v>
      </c>
      <c r="C949" s="8">
        <v>0.44295138888888891</v>
      </c>
      <c r="D949" s="8">
        <v>0.44545138888888891</v>
      </c>
      <c r="E949">
        <f t="shared" si="28"/>
        <v>0</v>
      </c>
      <c r="F949" s="2" t="str">
        <f t="shared" si="29"/>
        <v/>
      </c>
    </row>
    <row r="950" spans="1:6" x14ac:dyDescent="0.3">
      <c r="A950" s="10" t="s">
        <v>814</v>
      </c>
      <c r="B950" s="5">
        <v>42930</v>
      </c>
      <c r="C950" s="6">
        <v>0.4450925925925926</v>
      </c>
      <c r="D950" s="6">
        <v>0.44888888888888889</v>
      </c>
      <c r="E950">
        <f t="shared" si="28"/>
        <v>0</v>
      </c>
      <c r="F950" s="2" t="str">
        <f t="shared" si="29"/>
        <v/>
      </c>
    </row>
    <row r="951" spans="1:6" x14ac:dyDescent="0.3">
      <c r="A951" s="11" t="s">
        <v>815</v>
      </c>
      <c r="B951" s="7">
        <v>42930</v>
      </c>
      <c r="C951" s="8">
        <v>0.44538194444444446</v>
      </c>
      <c r="D951" s="8">
        <v>0.4525925925925926</v>
      </c>
      <c r="E951">
        <f t="shared" si="28"/>
        <v>0</v>
      </c>
      <c r="F951" s="2" t="str">
        <f t="shared" si="29"/>
        <v/>
      </c>
    </row>
    <row r="952" spans="1:6" x14ac:dyDescent="0.3">
      <c r="A952" s="10" t="s">
        <v>816</v>
      </c>
      <c r="B952" s="5">
        <v>42930</v>
      </c>
      <c r="C952" s="6">
        <v>0.44593749999999999</v>
      </c>
      <c r="D952" s="6">
        <v>0.44957175925925924</v>
      </c>
      <c r="E952">
        <f t="shared" si="28"/>
        <v>0</v>
      </c>
      <c r="F952" s="2" t="str">
        <f t="shared" si="29"/>
        <v/>
      </c>
    </row>
    <row r="953" spans="1:6" x14ac:dyDescent="0.3">
      <c r="A953" s="11" t="s">
        <v>747</v>
      </c>
      <c r="B953" s="7">
        <v>42930</v>
      </c>
      <c r="C953" s="8">
        <v>0.4478935185185185</v>
      </c>
      <c r="D953" s="8">
        <v>0.44805555555555554</v>
      </c>
      <c r="E953">
        <f t="shared" si="28"/>
        <v>0</v>
      </c>
      <c r="F953" s="2" t="str">
        <f t="shared" si="29"/>
        <v/>
      </c>
    </row>
    <row r="954" spans="1:6" x14ac:dyDescent="0.3">
      <c r="A954" s="10" t="s">
        <v>13</v>
      </c>
      <c r="B954" s="5">
        <v>42930</v>
      </c>
      <c r="C954" s="6">
        <v>0.44916666666666666</v>
      </c>
      <c r="D954" s="6">
        <v>0.46023148148148146</v>
      </c>
      <c r="E954">
        <f t="shared" si="28"/>
        <v>0</v>
      </c>
      <c r="F954" s="2" t="str">
        <f t="shared" si="29"/>
        <v/>
      </c>
    </row>
    <row r="955" spans="1:6" x14ac:dyDescent="0.3">
      <c r="A955" s="11" t="s">
        <v>817</v>
      </c>
      <c r="B955" s="7">
        <v>42930</v>
      </c>
      <c r="C955" s="8">
        <v>0.45233796296296297</v>
      </c>
      <c r="D955" s="8">
        <v>0.45649305555555558</v>
      </c>
      <c r="E955">
        <f t="shared" si="28"/>
        <v>0</v>
      </c>
      <c r="F955" s="2" t="str">
        <f t="shared" si="29"/>
        <v/>
      </c>
    </row>
    <row r="956" spans="1:6" x14ac:dyDescent="0.3">
      <c r="A956" s="10" t="s">
        <v>818</v>
      </c>
      <c r="B956" s="5">
        <v>42930</v>
      </c>
      <c r="C956" s="6">
        <v>0.45667824074074076</v>
      </c>
      <c r="D956" s="6">
        <v>0.45679398148148148</v>
      </c>
      <c r="E956">
        <f t="shared" si="28"/>
        <v>0</v>
      </c>
      <c r="F956" s="2" t="str">
        <f t="shared" si="29"/>
        <v/>
      </c>
    </row>
    <row r="957" spans="1:6" x14ac:dyDescent="0.3">
      <c r="A957" s="11" t="s">
        <v>819</v>
      </c>
      <c r="B957" s="7">
        <v>42930</v>
      </c>
      <c r="C957" s="8">
        <v>0.45930555555555558</v>
      </c>
      <c r="D957" s="8">
        <v>0.4634375</v>
      </c>
      <c r="E957">
        <f t="shared" si="28"/>
        <v>0</v>
      </c>
      <c r="F957" s="2" t="str">
        <f t="shared" si="29"/>
        <v/>
      </c>
    </row>
    <row r="958" spans="1:6" x14ac:dyDescent="0.3">
      <c r="A958" s="10" t="s">
        <v>820</v>
      </c>
      <c r="B958" s="5">
        <v>42930</v>
      </c>
      <c r="C958" s="6">
        <v>0.45950231481481479</v>
      </c>
      <c r="D958" s="6">
        <v>0.46177083333333335</v>
      </c>
      <c r="E958">
        <f t="shared" si="28"/>
        <v>0</v>
      </c>
      <c r="F958" s="2" t="str">
        <f t="shared" si="29"/>
        <v/>
      </c>
    </row>
    <row r="959" spans="1:6" x14ac:dyDescent="0.3">
      <c r="A959" s="11" t="s">
        <v>821</v>
      </c>
      <c r="B959" s="7">
        <v>42930</v>
      </c>
      <c r="C959" s="8">
        <v>0.46333333333333332</v>
      </c>
      <c r="D959" s="8">
        <v>0.46409722222222222</v>
      </c>
      <c r="E959">
        <f t="shared" si="28"/>
        <v>0</v>
      </c>
      <c r="F959" s="2" t="str">
        <f t="shared" si="29"/>
        <v/>
      </c>
    </row>
    <row r="960" spans="1:6" x14ac:dyDescent="0.3">
      <c r="A960" s="10" t="s">
        <v>822</v>
      </c>
      <c r="B960" s="5">
        <v>42930</v>
      </c>
      <c r="C960" s="6">
        <v>0.46587962962962964</v>
      </c>
      <c r="D960" s="6">
        <v>0.46755787037037039</v>
      </c>
      <c r="E960">
        <f t="shared" si="28"/>
        <v>0</v>
      </c>
      <c r="F960" s="2" t="str">
        <f t="shared" si="29"/>
        <v/>
      </c>
    </row>
    <row r="961" spans="1:6" x14ac:dyDescent="0.3">
      <c r="A961" s="11" t="s">
        <v>45</v>
      </c>
      <c r="B961" s="7">
        <v>42930</v>
      </c>
      <c r="C961" s="8">
        <v>0.46988425925925925</v>
      </c>
      <c r="D961" s="8">
        <v>0.47721064814814818</v>
      </c>
      <c r="E961">
        <f t="shared" si="28"/>
        <v>0</v>
      </c>
      <c r="F961" s="2" t="str">
        <f t="shared" si="29"/>
        <v/>
      </c>
    </row>
    <row r="962" spans="1:6" x14ac:dyDescent="0.3">
      <c r="A962" s="10" t="s">
        <v>823</v>
      </c>
      <c r="B962" s="5">
        <v>42930</v>
      </c>
      <c r="C962" s="6">
        <v>0.47028935185185183</v>
      </c>
      <c r="D962" s="6">
        <v>0.47052083333333333</v>
      </c>
      <c r="E962">
        <f t="shared" si="28"/>
        <v>0</v>
      </c>
      <c r="F962" s="2" t="str">
        <f t="shared" si="29"/>
        <v/>
      </c>
    </row>
    <row r="963" spans="1:6" x14ac:dyDescent="0.3">
      <c r="A963" s="11" t="s">
        <v>824</v>
      </c>
      <c r="B963" s="7">
        <v>42930</v>
      </c>
      <c r="C963" s="8">
        <v>0.4742824074074074</v>
      </c>
      <c r="D963" s="8">
        <v>0.48538194444444444</v>
      </c>
      <c r="E963">
        <f t="shared" ref="E963:E1026" si="30">IF(AND(LEN(A963)=7,LEFT(A963,2)="12"),1,0)</f>
        <v>0</v>
      </c>
      <c r="F963" s="2" t="str">
        <f t="shared" ref="F963:F1026" si="31">IF(E963=1,D963-C963,"")</f>
        <v/>
      </c>
    </row>
    <row r="964" spans="1:6" x14ac:dyDescent="0.3">
      <c r="A964" s="10" t="s">
        <v>825</v>
      </c>
      <c r="B964" s="5">
        <v>42930</v>
      </c>
      <c r="C964" s="6">
        <v>0.47594907407407405</v>
      </c>
      <c r="D964" s="6">
        <v>0.47641203703703705</v>
      </c>
      <c r="E964">
        <f t="shared" si="30"/>
        <v>0</v>
      </c>
      <c r="F964" s="2" t="str">
        <f t="shared" si="31"/>
        <v/>
      </c>
    </row>
    <row r="965" spans="1:6" x14ac:dyDescent="0.3">
      <c r="A965" s="11" t="s">
        <v>826</v>
      </c>
      <c r="B965" s="7">
        <v>42930</v>
      </c>
      <c r="C965" s="8">
        <v>0.47799768518518521</v>
      </c>
      <c r="D965" s="8">
        <v>0.47905092592592591</v>
      </c>
      <c r="E965">
        <f t="shared" si="30"/>
        <v>0</v>
      </c>
      <c r="F965" s="2" t="str">
        <f t="shared" si="31"/>
        <v/>
      </c>
    </row>
    <row r="966" spans="1:6" x14ac:dyDescent="0.3">
      <c r="A966" s="10" t="s">
        <v>827</v>
      </c>
      <c r="B966" s="5">
        <v>42930</v>
      </c>
      <c r="C966" s="6">
        <v>0.47825231481481484</v>
      </c>
      <c r="D966" s="6">
        <v>0.48502314814814818</v>
      </c>
      <c r="E966">
        <f t="shared" si="30"/>
        <v>0</v>
      </c>
      <c r="F966" s="2" t="str">
        <f t="shared" si="31"/>
        <v/>
      </c>
    </row>
    <row r="967" spans="1:6" x14ac:dyDescent="0.3">
      <c r="A967" s="11" t="s">
        <v>828</v>
      </c>
      <c r="B967" s="7">
        <v>42930</v>
      </c>
      <c r="C967" s="8">
        <v>0.48138888888888887</v>
      </c>
      <c r="D967" s="8">
        <v>0.48574074074074075</v>
      </c>
      <c r="E967">
        <f t="shared" si="30"/>
        <v>0</v>
      </c>
      <c r="F967" s="2" t="str">
        <f t="shared" si="31"/>
        <v/>
      </c>
    </row>
    <row r="968" spans="1:6" x14ac:dyDescent="0.3">
      <c r="A968" s="10" t="s">
        <v>829</v>
      </c>
      <c r="B968" s="5">
        <v>42930</v>
      </c>
      <c r="C968" s="6">
        <v>0.48422453703703705</v>
      </c>
      <c r="D968" s="6">
        <v>0.48562499999999997</v>
      </c>
      <c r="E968">
        <f t="shared" si="30"/>
        <v>0</v>
      </c>
      <c r="F968" s="2" t="str">
        <f t="shared" si="31"/>
        <v/>
      </c>
    </row>
    <row r="969" spans="1:6" x14ac:dyDescent="0.3">
      <c r="A969" s="11" t="s">
        <v>830</v>
      </c>
      <c r="B969" s="7">
        <v>42930</v>
      </c>
      <c r="C969" s="8">
        <v>0.48579861111111111</v>
      </c>
      <c r="D969" s="8">
        <v>0.49395833333333333</v>
      </c>
      <c r="E969">
        <f t="shared" si="30"/>
        <v>0</v>
      </c>
      <c r="F969" s="2" t="str">
        <f t="shared" si="31"/>
        <v/>
      </c>
    </row>
    <row r="970" spans="1:6" x14ac:dyDescent="0.3">
      <c r="A970" s="10" t="s">
        <v>831</v>
      </c>
      <c r="B970" s="5">
        <v>42930</v>
      </c>
      <c r="C970" s="6">
        <v>0.48832175925925925</v>
      </c>
      <c r="D970" s="6">
        <v>0.49005787037037035</v>
      </c>
      <c r="E970">
        <f t="shared" si="30"/>
        <v>0</v>
      </c>
      <c r="F970" s="2" t="str">
        <f t="shared" si="31"/>
        <v/>
      </c>
    </row>
    <row r="971" spans="1:6" x14ac:dyDescent="0.3">
      <c r="A971" s="11" t="s">
        <v>832</v>
      </c>
      <c r="B971" s="7">
        <v>42930</v>
      </c>
      <c r="C971" s="8">
        <v>0.49302083333333335</v>
      </c>
      <c r="D971" s="8">
        <v>0.50244212962962964</v>
      </c>
      <c r="E971">
        <f t="shared" si="30"/>
        <v>0</v>
      </c>
      <c r="F971" s="2" t="str">
        <f t="shared" si="31"/>
        <v/>
      </c>
    </row>
    <row r="972" spans="1:6" x14ac:dyDescent="0.3">
      <c r="A972" s="10" t="s">
        <v>833</v>
      </c>
      <c r="B972" s="5">
        <v>42930</v>
      </c>
      <c r="C972" s="6">
        <v>0.4959722222222222</v>
      </c>
      <c r="D972" s="6">
        <v>0.50451388888888893</v>
      </c>
      <c r="E972">
        <f t="shared" si="30"/>
        <v>0</v>
      </c>
      <c r="F972" s="2" t="str">
        <f t="shared" si="31"/>
        <v/>
      </c>
    </row>
    <row r="973" spans="1:6" x14ac:dyDescent="0.3">
      <c r="A973" s="11" t="s">
        <v>547</v>
      </c>
      <c r="B973" s="7">
        <v>42930</v>
      </c>
      <c r="C973" s="8">
        <v>0.50126157407407412</v>
      </c>
      <c r="D973" s="8">
        <v>0.51184027777777774</v>
      </c>
      <c r="E973">
        <f t="shared" si="30"/>
        <v>1</v>
      </c>
      <c r="F973" s="2">
        <f t="shared" si="31"/>
        <v>1.0578703703703618E-2</v>
      </c>
    </row>
    <row r="974" spans="1:6" x14ac:dyDescent="0.3">
      <c r="A974" s="10" t="s">
        <v>834</v>
      </c>
      <c r="B974" s="5">
        <v>42930</v>
      </c>
      <c r="C974" s="6">
        <v>0.50378472222222226</v>
      </c>
      <c r="D974" s="6">
        <v>0.51043981481481482</v>
      </c>
      <c r="E974">
        <f t="shared" si="30"/>
        <v>0</v>
      </c>
      <c r="F974" s="2" t="str">
        <f t="shared" si="31"/>
        <v/>
      </c>
    </row>
    <row r="975" spans="1:6" x14ac:dyDescent="0.3">
      <c r="A975" s="11" t="s">
        <v>835</v>
      </c>
      <c r="B975" s="7">
        <v>42930</v>
      </c>
      <c r="C975" s="8">
        <v>0.50812500000000005</v>
      </c>
      <c r="D975" s="8">
        <v>0.50862268518518516</v>
      </c>
      <c r="E975">
        <f t="shared" si="30"/>
        <v>0</v>
      </c>
      <c r="F975" s="2" t="str">
        <f t="shared" si="31"/>
        <v/>
      </c>
    </row>
    <row r="976" spans="1:6" x14ac:dyDescent="0.3">
      <c r="A976" s="10" t="s">
        <v>836</v>
      </c>
      <c r="B976" s="5">
        <v>42930</v>
      </c>
      <c r="C976" s="6">
        <v>0.51179398148148147</v>
      </c>
      <c r="D976" s="6">
        <v>0.51231481481481478</v>
      </c>
      <c r="E976">
        <f t="shared" si="30"/>
        <v>0</v>
      </c>
      <c r="F976" s="2" t="str">
        <f t="shared" si="31"/>
        <v/>
      </c>
    </row>
    <row r="977" spans="1:6" x14ac:dyDescent="0.3">
      <c r="A977" s="11" t="s">
        <v>837</v>
      </c>
      <c r="B977" s="7">
        <v>42930</v>
      </c>
      <c r="C977" s="8">
        <v>0.51645833333333335</v>
      </c>
      <c r="D977" s="8">
        <v>0.51701388888888888</v>
      </c>
      <c r="E977">
        <f t="shared" si="30"/>
        <v>0</v>
      </c>
      <c r="F977" s="2" t="str">
        <f t="shared" si="31"/>
        <v/>
      </c>
    </row>
    <row r="978" spans="1:6" x14ac:dyDescent="0.3">
      <c r="A978" s="10" t="s">
        <v>838</v>
      </c>
      <c r="B978" s="5">
        <v>42930</v>
      </c>
      <c r="C978" s="6">
        <v>0.52056712962962959</v>
      </c>
      <c r="D978" s="6">
        <v>0.52818287037037037</v>
      </c>
      <c r="E978">
        <f t="shared" si="30"/>
        <v>0</v>
      </c>
      <c r="F978" s="2" t="str">
        <f t="shared" si="31"/>
        <v/>
      </c>
    </row>
    <row r="979" spans="1:6" x14ac:dyDescent="0.3">
      <c r="A979" s="11" t="s">
        <v>839</v>
      </c>
      <c r="B979" s="7">
        <v>42930</v>
      </c>
      <c r="C979" s="8">
        <v>0.52427083333333335</v>
      </c>
      <c r="D979" s="8">
        <v>0.52818287037037037</v>
      </c>
      <c r="E979">
        <f t="shared" si="30"/>
        <v>0</v>
      </c>
      <c r="F979" s="2" t="str">
        <f t="shared" si="31"/>
        <v/>
      </c>
    </row>
    <row r="980" spans="1:6" x14ac:dyDescent="0.3">
      <c r="A980" s="10" t="s">
        <v>840</v>
      </c>
      <c r="B980" s="5">
        <v>42930</v>
      </c>
      <c r="C980" s="6">
        <v>0.52953703703703703</v>
      </c>
      <c r="D980" s="6">
        <v>0.54078703703703701</v>
      </c>
      <c r="E980">
        <f t="shared" si="30"/>
        <v>0</v>
      </c>
      <c r="F980" s="2" t="str">
        <f t="shared" si="31"/>
        <v/>
      </c>
    </row>
    <row r="981" spans="1:6" x14ac:dyDescent="0.3">
      <c r="A981" s="11" t="s">
        <v>841</v>
      </c>
      <c r="B981" s="7">
        <v>42930</v>
      </c>
      <c r="C981" s="8">
        <v>0.53237268518518521</v>
      </c>
      <c r="D981" s="8">
        <v>0.53413194444444445</v>
      </c>
      <c r="E981">
        <f t="shared" si="30"/>
        <v>0</v>
      </c>
      <c r="F981" s="2" t="str">
        <f t="shared" si="31"/>
        <v/>
      </c>
    </row>
    <row r="982" spans="1:6" x14ac:dyDescent="0.3">
      <c r="A982" s="10" t="s">
        <v>705</v>
      </c>
      <c r="B982" s="5">
        <v>42930</v>
      </c>
      <c r="C982" s="6">
        <v>0.53268518518518515</v>
      </c>
      <c r="D982" s="6">
        <v>0.54135416666666669</v>
      </c>
      <c r="E982">
        <f t="shared" si="30"/>
        <v>0</v>
      </c>
      <c r="F982" s="2" t="str">
        <f t="shared" si="31"/>
        <v/>
      </c>
    </row>
    <row r="983" spans="1:6" x14ac:dyDescent="0.3">
      <c r="A983" s="11" t="s">
        <v>842</v>
      </c>
      <c r="B983" s="7">
        <v>42930</v>
      </c>
      <c r="C983" s="8">
        <v>0.53740740740740744</v>
      </c>
      <c r="D983" s="8">
        <v>0.54893518518518514</v>
      </c>
      <c r="E983">
        <f t="shared" si="30"/>
        <v>0</v>
      </c>
      <c r="F983" s="2" t="str">
        <f t="shared" si="31"/>
        <v/>
      </c>
    </row>
    <row r="984" spans="1:6" x14ac:dyDescent="0.3">
      <c r="A984" s="10" t="s">
        <v>593</v>
      </c>
      <c r="B984" s="5">
        <v>42930</v>
      </c>
      <c r="C984" s="6">
        <v>0.53768518518518515</v>
      </c>
      <c r="D984" s="6">
        <v>0.53770833333333334</v>
      </c>
      <c r="E984">
        <f t="shared" si="30"/>
        <v>0</v>
      </c>
      <c r="F984" s="2" t="str">
        <f t="shared" si="31"/>
        <v/>
      </c>
    </row>
    <row r="985" spans="1:6" x14ac:dyDescent="0.3">
      <c r="A985" s="11" t="s">
        <v>843</v>
      </c>
      <c r="B985" s="7">
        <v>42930</v>
      </c>
      <c r="C985" s="8">
        <v>0.53909722222222223</v>
      </c>
      <c r="D985" s="8">
        <v>0.54540509259259262</v>
      </c>
      <c r="E985">
        <f t="shared" si="30"/>
        <v>0</v>
      </c>
      <c r="F985" s="2" t="str">
        <f t="shared" si="31"/>
        <v/>
      </c>
    </row>
    <row r="986" spans="1:6" x14ac:dyDescent="0.3">
      <c r="A986" s="10" t="s">
        <v>844</v>
      </c>
      <c r="B986" s="5">
        <v>42930</v>
      </c>
      <c r="C986" s="6">
        <v>0.54118055555555555</v>
      </c>
      <c r="D986" s="6">
        <v>0.54894675925925929</v>
      </c>
      <c r="E986">
        <f t="shared" si="30"/>
        <v>0</v>
      </c>
      <c r="F986" s="2" t="str">
        <f t="shared" si="31"/>
        <v/>
      </c>
    </row>
    <row r="987" spans="1:6" x14ac:dyDescent="0.3">
      <c r="A987" s="11" t="s">
        <v>845</v>
      </c>
      <c r="B987" s="7">
        <v>42930</v>
      </c>
      <c r="C987" s="8">
        <v>0.54415509259259254</v>
      </c>
      <c r="D987" s="8">
        <v>0.55156249999999996</v>
      </c>
      <c r="E987">
        <f t="shared" si="30"/>
        <v>0</v>
      </c>
      <c r="F987" s="2" t="str">
        <f t="shared" si="31"/>
        <v/>
      </c>
    </row>
    <row r="988" spans="1:6" x14ac:dyDescent="0.3">
      <c r="A988" s="10" t="s">
        <v>663</v>
      </c>
      <c r="B988" s="5">
        <v>42930</v>
      </c>
      <c r="C988" s="6">
        <v>0.54498842592592589</v>
      </c>
      <c r="D988" s="6">
        <v>0.54879629629629634</v>
      </c>
      <c r="E988">
        <f t="shared" si="30"/>
        <v>0</v>
      </c>
      <c r="F988" s="2" t="str">
        <f t="shared" si="31"/>
        <v/>
      </c>
    </row>
    <row r="989" spans="1:6" x14ac:dyDescent="0.3">
      <c r="A989" s="11" t="s">
        <v>846</v>
      </c>
      <c r="B989" s="7">
        <v>42930</v>
      </c>
      <c r="C989" s="8">
        <v>0.54616898148148152</v>
      </c>
      <c r="D989" s="8">
        <v>0.55153935185185188</v>
      </c>
      <c r="E989">
        <f t="shared" si="30"/>
        <v>0</v>
      </c>
      <c r="F989" s="2" t="str">
        <f t="shared" si="31"/>
        <v/>
      </c>
    </row>
    <row r="990" spans="1:6" x14ac:dyDescent="0.3">
      <c r="A990" s="10" t="s">
        <v>847</v>
      </c>
      <c r="B990" s="5">
        <v>42930</v>
      </c>
      <c r="C990" s="6">
        <v>0.55155092592592592</v>
      </c>
      <c r="D990" s="6">
        <v>0.55709490740740741</v>
      </c>
      <c r="E990">
        <f t="shared" si="30"/>
        <v>0</v>
      </c>
      <c r="F990" s="2" t="str">
        <f t="shared" si="31"/>
        <v/>
      </c>
    </row>
    <row r="991" spans="1:6" x14ac:dyDescent="0.3">
      <c r="A991" s="11" t="s">
        <v>60</v>
      </c>
      <c r="B991" s="7">
        <v>42930</v>
      </c>
      <c r="C991" s="8">
        <v>0.55473379629629627</v>
      </c>
      <c r="D991" s="8">
        <v>0.56253472222222223</v>
      </c>
      <c r="E991">
        <f t="shared" si="30"/>
        <v>0</v>
      </c>
      <c r="F991" s="2" t="str">
        <f t="shared" si="31"/>
        <v/>
      </c>
    </row>
    <row r="992" spans="1:6" x14ac:dyDescent="0.3">
      <c r="A992" s="10" t="s">
        <v>848</v>
      </c>
      <c r="B992" s="5">
        <v>42930</v>
      </c>
      <c r="C992" s="6">
        <v>0.5561342592592593</v>
      </c>
      <c r="D992" s="6">
        <v>0.56366898148148148</v>
      </c>
      <c r="E992">
        <f t="shared" si="30"/>
        <v>0</v>
      </c>
      <c r="F992" s="2" t="str">
        <f t="shared" si="31"/>
        <v/>
      </c>
    </row>
    <row r="993" spans="1:6" x14ac:dyDescent="0.3">
      <c r="A993" s="11" t="s">
        <v>849</v>
      </c>
      <c r="B993" s="7">
        <v>42930</v>
      </c>
      <c r="C993" s="8">
        <v>0.56141203703703701</v>
      </c>
      <c r="D993" s="8">
        <v>0.57055555555555559</v>
      </c>
      <c r="E993">
        <f t="shared" si="30"/>
        <v>0</v>
      </c>
      <c r="F993" s="2" t="str">
        <f t="shared" si="31"/>
        <v/>
      </c>
    </row>
    <row r="994" spans="1:6" x14ac:dyDescent="0.3">
      <c r="A994" s="10" t="s">
        <v>850</v>
      </c>
      <c r="B994" s="5">
        <v>42930</v>
      </c>
      <c r="C994" s="6">
        <v>0.56650462962962966</v>
      </c>
      <c r="D994" s="6">
        <v>0.57533564814814819</v>
      </c>
      <c r="E994">
        <f t="shared" si="30"/>
        <v>0</v>
      </c>
      <c r="F994" s="2" t="str">
        <f t="shared" si="31"/>
        <v/>
      </c>
    </row>
    <row r="995" spans="1:6" x14ac:dyDescent="0.3">
      <c r="A995" s="11" t="s">
        <v>851</v>
      </c>
      <c r="B995" s="7">
        <v>42930</v>
      </c>
      <c r="C995" s="8">
        <v>0.57197916666666671</v>
      </c>
      <c r="D995" s="8">
        <v>0.58081018518518523</v>
      </c>
      <c r="E995">
        <f t="shared" si="30"/>
        <v>0</v>
      </c>
      <c r="F995" s="2" t="str">
        <f t="shared" si="31"/>
        <v/>
      </c>
    </row>
    <row r="996" spans="1:6" x14ac:dyDescent="0.3">
      <c r="A996" s="10" t="s">
        <v>852</v>
      </c>
      <c r="B996" s="5">
        <v>42930</v>
      </c>
      <c r="C996" s="6">
        <v>0.57262731481481477</v>
      </c>
      <c r="D996" s="6">
        <v>0.57991898148148147</v>
      </c>
      <c r="E996">
        <f t="shared" si="30"/>
        <v>0</v>
      </c>
      <c r="F996" s="2" t="str">
        <f t="shared" si="31"/>
        <v/>
      </c>
    </row>
    <row r="997" spans="1:6" x14ac:dyDescent="0.3">
      <c r="A997" s="11" t="s">
        <v>442</v>
      </c>
      <c r="B997" s="7">
        <v>42930</v>
      </c>
      <c r="C997" s="8">
        <v>0.57451388888888888</v>
      </c>
      <c r="D997" s="8">
        <v>0.57847222222222228</v>
      </c>
      <c r="E997">
        <f t="shared" si="30"/>
        <v>0</v>
      </c>
      <c r="F997" s="2" t="str">
        <f t="shared" si="31"/>
        <v/>
      </c>
    </row>
    <row r="998" spans="1:6" x14ac:dyDescent="0.3">
      <c r="A998" s="10" t="s">
        <v>315</v>
      </c>
      <c r="B998" s="5">
        <v>42930</v>
      </c>
      <c r="C998" s="6">
        <v>0.57810185185185181</v>
      </c>
      <c r="D998" s="6">
        <v>0.58810185185185182</v>
      </c>
      <c r="E998">
        <f t="shared" si="30"/>
        <v>0</v>
      </c>
      <c r="F998" s="2" t="str">
        <f t="shared" si="31"/>
        <v/>
      </c>
    </row>
    <row r="999" spans="1:6" x14ac:dyDescent="0.3">
      <c r="A999" s="11" t="s">
        <v>126</v>
      </c>
      <c r="B999" s="7">
        <v>42930</v>
      </c>
      <c r="C999" s="8">
        <v>0.58233796296296292</v>
      </c>
      <c r="D999" s="8">
        <v>0.58734953703703707</v>
      </c>
      <c r="E999">
        <f t="shared" si="30"/>
        <v>0</v>
      </c>
      <c r="F999" s="2" t="str">
        <f t="shared" si="31"/>
        <v/>
      </c>
    </row>
    <row r="1000" spans="1:6" x14ac:dyDescent="0.3">
      <c r="A1000" s="10" t="s">
        <v>853</v>
      </c>
      <c r="B1000" s="5">
        <v>42930</v>
      </c>
      <c r="C1000" s="6">
        <v>0.58810185185185182</v>
      </c>
      <c r="D1000" s="6">
        <v>0.59134259259259259</v>
      </c>
      <c r="E1000">
        <f t="shared" si="30"/>
        <v>0</v>
      </c>
      <c r="F1000" s="2" t="str">
        <f t="shared" si="31"/>
        <v/>
      </c>
    </row>
    <row r="1001" spans="1:6" x14ac:dyDescent="0.3">
      <c r="A1001" s="11" t="s">
        <v>854</v>
      </c>
      <c r="B1001" s="7">
        <v>42930</v>
      </c>
      <c r="C1001" s="8">
        <v>0.58959490740740739</v>
      </c>
      <c r="D1001" s="8">
        <v>0.59105324074074073</v>
      </c>
      <c r="E1001">
        <f t="shared" si="30"/>
        <v>0</v>
      </c>
      <c r="F1001" s="2" t="str">
        <f t="shared" si="31"/>
        <v/>
      </c>
    </row>
    <row r="1002" spans="1:6" x14ac:dyDescent="0.3">
      <c r="A1002" s="10" t="s">
        <v>855</v>
      </c>
      <c r="B1002" s="5">
        <v>42930</v>
      </c>
      <c r="C1002" s="6">
        <v>0.59284722222222219</v>
      </c>
      <c r="D1002" s="6">
        <v>0.59662037037037041</v>
      </c>
      <c r="E1002">
        <f t="shared" si="30"/>
        <v>0</v>
      </c>
      <c r="F1002" s="2" t="str">
        <f t="shared" si="31"/>
        <v/>
      </c>
    </row>
    <row r="1003" spans="1:6" x14ac:dyDescent="0.3">
      <c r="A1003" s="11" t="s">
        <v>856</v>
      </c>
      <c r="B1003" s="7">
        <v>42930</v>
      </c>
      <c r="C1003" s="8">
        <v>0.59467592592592589</v>
      </c>
      <c r="D1003" s="8">
        <v>0.60392361111111115</v>
      </c>
      <c r="E1003">
        <f t="shared" si="30"/>
        <v>0</v>
      </c>
      <c r="F1003" s="2" t="str">
        <f t="shared" si="31"/>
        <v/>
      </c>
    </row>
    <row r="1004" spans="1:6" x14ac:dyDescent="0.3">
      <c r="A1004" s="10" t="s">
        <v>857</v>
      </c>
      <c r="B1004" s="5">
        <v>42930</v>
      </c>
      <c r="C1004" s="6">
        <v>0.5981481481481481</v>
      </c>
      <c r="D1004" s="6">
        <v>0.60513888888888889</v>
      </c>
      <c r="E1004">
        <f t="shared" si="30"/>
        <v>0</v>
      </c>
      <c r="F1004" s="2" t="str">
        <f t="shared" si="31"/>
        <v/>
      </c>
    </row>
    <row r="1005" spans="1:6" x14ac:dyDescent="0.3">
      <c r="A1005" s="11" t="s">
        <v>858</v>
      </c>
      <c r="B1005" s="7">
        <v>42930</v>
      </c>
      <c r="C1005" s="8">
        <v>0.6001967592592593</v>
      </c>
      <c r="D1005" s="8">
        <v>0.60023148148148153</v>
      </c>
      <c r="E1005">
        <f t="shared" si="30"/>
        <v>0</v>
      </c>
      <c r="F1005" s="2" t="str">
        <f t="shared" si="31"/>
        <v/>
      </c>
    </row>
    <row r="1006" spans="1:6" x14ac:dyDescent="0.3">
      <c r="A1006" s="10" t="s">
        <v>859</v>
      </c>
      <c r="B1006" s="5">
        <v>42930</v>
      </c>
      <c r="C1006" s="6">
        <v>0.60204861111111108</v>
      </c>
      <c r="D1006" s="6">
        <v>0.60319444444444448</v>
      </c>
      <c r="E1006">
        <f t="shared" si="30"/>
        <v>0</v>
      </c>
      <c r="F1006" s="2" t="str">
        <f t="shared" si="31"/>
        <v/>
      </c>
    </row>
    <row r="1007" spans="1:6" x14ac:dyDescent="0.3">
      <c r="A1007" s="11" t="s">
        <v>860</v>
      </c>
      <c r="B1007" s="7">
        <v>42930</v>
      </c>
      <c r="C1007" s="8">
        <v>0.60775462962962967</v>
      </c>
      <c r="D1007" s="8">
        <v>0.61614583333333328</v>
      </c>
      <c r="E1007">
        <f t="shared" si="30"/>
        <v>0</v>
      </c>
      <c r="F1007" s="2" t="str">
        <f t="shared" si="31"/>
        <v/>
      </c>
    </row>
    <row r="1008" spans="1:6" x14ac:dyDescent="0.3">
      <c r="A1008" s="10" t="s">
        <v>861</v>
      </c>
      <c r="B1008" s="5">
        <v>42930</v>
      </c>
      <c r="C1008" s="6">
        <v>0.61174768518518519</v>
      </c>
      <c r="D1008" s="6">
        <v>0.61697916666666663</v>
      </c>
      <c r="E1008">
        <f t="shared" si="30"/>
        <v>0</v>
      </c>
      <c r="F1008" s="2" t="str">
        <f t="shared" si="31"/>
        <v/>
      </c>
    </row>
    <row r="1009" spans="1:6" x14ac:dyDescent="0.3">
      <c r="A1009" s="11" t="s">
        <v>862</v>
      </c>
      <c r="B1009" s="7">
        <v>42930</v>
      </c>
      <c r="C1009" s="8">
        <v>0.61546296296296299</v>
      </c>
      <c r="D1009" s="8">
        <v>0.62185185185185188</v>
      </c>
      <c r="E1009">
        <f t="shared" si="30"/>
        <v>0</v>
      </c>
      <c r="F1009" s="2" t="str">
        <f t="shared" si="31"/>
        <v/>
      </c>
    </row>
    <row r="1010" spans="1:6" x14ac:dyDescent="0.3">
      <c r="A1010" s="10" t="s">
        <v>863</v>
      </c>
      <c r="B1010" s="5">
        <v>42930</v>
      </c>
      <c r="C1010" s="6">
        <v>0.62111111111111106</v>
      </c>
      <c r="D1010" s="6">
        <v>0.62814814814814812</v>
      </c>
      <c r="E1010">
        <f t="shared" si="30"/>
        <v>0</v>
      </c>
      <c r="F1010" s="2" t="str">
        <f t="shared" si="31"/>
        <v/>
      </c>
    </row>
    <row r="1011" spans="1:6" x14ac:dyDescent="0.3">
      <c r="A1011" s="11" t="s">
        <v>864</v>
      </c>
      <c r="B1011" s="7">
        <v>42930</v>
      </c>
      <c r="C1011" s="8">
        <v>0.62517361111111114</v>
      </c>
      <c r="D1011" s="8">
        <v>0.62518518518518518</v>
      </c>
      <c r="E1011">
        <f t="shared" si="30"/>
        <v>0</v>
      </c>
      <c r="F1011" s="2" t="str">
        <f t="shared" si="31"/>
        <v/>
      </c>
    </row>
    <row r="1012" spans="1:6" x14ac:dyDescent="0.3">
      <c r="A1012" s="10" t="s">
        <v>511</v>
      </c>
      <c r="B1012" s="5">
        <v>42933</v>
      </c>
      <c r="C1012" s="6">
        <v>0.33702546296296299</v>
      </c>
      <c r="D1012" s="6">
        <v>0.34466435185185185</v>
      </c>
      <c r="E1012">
        <f t="shared" si="30"/>
        <v>0</v>
      </c>
      <c r="F1012" s="2" t="str">
        <f t="shared" si="31"/>
        <v/>
      </c>
    </row>
    <row r="1013" spans="1:6" x14ac:dyDescent="0.3">
      <c r="A1013" s="11" t="s">
        <v>865</v>
      </c>
      <c r="B1013" s="7">
        <v>42933</v>
      </c>
      <c r="C1013" s="8">
        <v>0.34074074074074073</v>
      </c>
      <c r="D1013" s="8">
        <v>0.34971064814814817</v>
      </c>
      <c r="E1013">
        <f t="shared" si="30"/>
        <v>0</v>
      </c>
      <c r="F1013" s="2" t="str">
        <f t="shared" si="31"/>
        <v/>
      </c>
    </row>
    <row r="1014" spans="1:6" x14ac:dyDescent="0.3">
      <c r="A1014" s="10" t="s">
        <v>866</v>
      </c>
      <c r="B1014" s="5">
        <v>42933</v>
      </c>
      <c r="C1014" s="6">
        <v>0.34233796296296298</v>
      </c>
      <c r="D1014" s="6">
        <v>0.34569444444444447</v>
      </c>
      <c r="E1014">
        <f t="shared" si="30"/>
        <v>0</v>
      </c>
      <c r="F1014" s="2" t="str">
        <f t="shared" si="31"/>
        <v/>
      </c>
    </row>
    <row r="1015" spans="1:6" x14ac:dyDescent="0.3">
      <c r="A1015" s="11" t="s">
        <v>867</v>
      </c>
      <c r="B1015" s="7">
        <v>42933</v>
      </c>
      <c r="C1015" s="8">
        <v>0.34688657407407408</v>
      </c>
      <c r="D1015" s="8">
        <v>0.35810185185185184</v>
      </c>
      <c r="E1015">
        <f t="shared" si="30"/>
        <v>0</v>
      </c>
      <c r="F1015" s="2" t="str">
        <f t="shared" si="31"/>
        <v/>
      </c>
    </row>
    <row r="1016" spans="1:6" x14ac:dyDescent="0.3">
      <c r="A1016" s="10" t="s">
        <v>868</v>
      </c>
      <c r="B1016" s="5">
        <v>42933</v>
      </c>
      <c r="C1016" s="6">
        <v>0.34866898148148145</v>
      </c>
      <c r="D1016" s="6">
        <v>0.35778935185185184</v>
      </c>
      <c r="E1016">
        <f t="shared" si="30"/>
        <v>0</v>
      </c>
      <c r="F1016" s="2" t="str">
        <f t="shared" si="31"/>
        <v/>
      </c>
    </row>
    <row r="1017" spans="1:6" x14ac:dyDescent="0.3">
      <c r="A1017" s="11" t="s">
        <v>869</v>
      </c>
      <c r="B1017" s="7">
        <v>42933</v>
      </c>
      <c r="C1017" s="8">
        <v>0.3525578703703704</v>
      </c>
      <c r="D1017" s="8">
        <v>0.36346064814814816</v>
      </c>
      <c r="E1017">
        <f t="shared" si="30"/>
        <v>0</v>
      </c>
      <c r="F1017" s="2" t="str">
        <f t="shared" si="31"/>
        <v/>
      </c>
    </row>
    <row r="1018" spans="1:6" x14ac:dyDescent="0.3">
      <c r="A1018" s="10" t="s">
        <v>870</v>
      </c>
      <c r="B1018" s="5">
        <v>42933</v>
      </c>
      <c r="C1018" s="6">
        <v>0.35569444444444442</v>
      </c>
      <c r="D1018" s="6">
        <v>0.35796296296296298</v>
      </c>
      <c r="E1018">
        <f t="shared" si="30"/>
        <v>0</v>
      </c>
      <c r="F1018" s="2" t="str">
        <f t="shared" si="31"/>
        <v/>
      </c>
    </row>
    <row r="1019" spans="1:6" x14ac:dyDescent="0.3">
      <c r="A1019" s="11" t="s">
        <v>871</v>
      </c>
      <c r="B1019" s="7">
        <v>42933</v>
      </c>
      <c r="C1019" s="8">
        <v>0.35920138888888886</v>
      </c>
      <c r="D1019" s="8">
        <v>0.36319444444444443</v>
      </c>
      <c r="E1019">
        <f t="shared" si="30"/>
        <v>0</v>
      </c>
      <c r="F1019" s="2" t="str">
        <f t="shared" si="31"/>
        <v/>
      </c>
    </row>
    <row r="1020" spans="1:6" x14ac:dyDescent="0.3">
      <c r="A1020" s="10" t="s">
        <v>872</v>
      </c>
      <c r="B1020" s="5">
        <v>42933</v>
      </c>
      <c r="C1020" s="6">
        <v>0.36114583333333333</v>
      </c>
      <c r="D1020" s="6">
        <v>0.36629629629629629</v>
      </c>
      <c r="E1020">
        <f t="shared" si="30"/>
        <v>0</v>
      </c>
      <c r="F1020" s="2" t="str">
        <f t="shared" si="31"/>
        <v/>
      </c>
    </row>
    <row r="1021" spans="1:6" x14ac:dyDescent="0.3">
      <c r="A1021" s="11" t="s">
        <v>873</v>
      </c>
      <c r="B1021" s="7">
        <v>42933</v>
      </c>
      <c r="C1021" s="8">
        <v>0.36208333333333331</v>
      </c>
      <c r="D1021" s="8">
        <v>0.36282407407407408</v>
      </c>
      <c r="E1021">
        <f t="shared" si="30"/>
        <v>0</v>
      </c>
      <c r="F1021" s="2" t="str">
        <f t="shared" si="31"/>
        <v/>
      </c>
    </row>
    <row r="1022" spans="1:6" x14ac:dyDescent="0.3">
      <c r="A1022" s="10" t="s">
        <v>874</v>
      </c>
      <c r="B1022" s="5">
        <v>42933</v>
      </c>
      <c r="C1022" s="6">
        <v>0.36373842592592592</v>
      </c>
      <c r="D1022" s="6">
        <v>0.36895833333333333</v>
      </c>
      <c r="E1022">
        <f t="shared" si="30"/>
        <v>0</v>
      </c>
      <c r="F1022" s="2" t="str">
        <f t="shared" si="31"/>
        <v/>
      </c>
    </row>
    <row r="1023" spans="1:6" x14ac:dyDescent="0.3">
      <c r="A1023" s="11" t="s">
        <v>875</v>
      </c>
      <c r="B1023" s="7">
        <v>42933</v>
      </c>
      <c r="C1023" s="8">
        <v>0.36928240740740742</v>
      </c>
      <c r="D1023" s="8">
        <v>0.37148148148148147</v>
      </c>
      <c r="E1023">
        <f t="shared" si="30"/>
        <v>0</v>
      </c>
      <c r="F1023" s="2" t="str">
        <f t="shared" si="31"/>
        <v/>
      </c>
    </row>
    <row r="1024" spans="1:6" x14ac:dyDescent="0.3">
      <c r="A1024" s="10" t="s">
        <v>876</v>
      </c>
      <c r="B1024" s="5">
        <v>42933</v>
      </c>
      <c r="C1024" s="6">
        <v>0.37144675925925924</v>
      </c>
      <c r="D1024" s="6">
        <v>0.37270833333333331</v>
      </c>
      <c r="E1024">
        <f t="shared" si="30"/>
        <v>0</v>
      </c>
      <c r="F1024" s="2" t="str">
        <f t="shared" si="31"/>
        <v/>
      </c>
    </row>
    <row r="1025" spans="1:6" x14ac:dyDescent="0.3">
      <c r="A1025" s="11" t="s">
        <v>668</v>
      </c>
      <c r="B1025" s="7">
        <v>42933</v>
      </c>
      <c r="C1025" s="8">
        <v>0.37627314814814816</v>
      </c>
      <c r="D1025" s="8">
        <v>0.37802083333333331</v>
      </c>
      <c r="E1025">
        <f t="shared" si="30"/>
        <v>0</v>
      </c>
      <c r="F1025" s="2" t="str">
        <f t="shared" si="31"/>
        <v/>
      </c>
    </row>
    <row r="1026" spans="1:6" x14ac:dyDescent="0.3">
      <c r="A1026" s="10" t="s">
        <v>877</v>
      </c>
      <c r="B1026" s="5">
        <v>42933</v>
      </c>
      <c r="C1026" s="6">
        <v>0.38178240740740743</v>
      </c>
      <c r="D1026" s="6">
        <v>0.38648148148148148</v>
      </c>
      <c r="E1026">
        <f t="shared" si="30"/>
        <v>0</v>
      </c>
      <c r="F1026" s="2" t="str">
        <f t="shared" si="31"/>
        <v/>
      </c>
    </row>
    <row r="1027" spans="1:6" x14ac:dyDescent="0.3">
      <c r="A1027" s="11" t="s">
        <v>878</v>
      </c>
      <c r="B1027" s="7">
        <v>42933</v>
      </c>
      <c r="C1027" s="8">
        <v>0.38622685185185185</v>
      </c>
      <c r="D1027" s="8">
        <v>0.38957175925925924</v>
      </c>
      <c r="E1027">
        <f t="shared" ref="E1027:E1090" si="32">IF(AND(LEN(A1027)=7,LEFT(A1027,2)="12"),1,0)</f>
        <v>0</v>
      </c>
      <c r="F1027" s="2" t="str">
        <f t="shared" ref="F1027:F1090" si="33">IF(E1027=1,D1027-C1027,"")</f>
        <v/>
      </c>
    </row>
    <row r="1028" spans="1:6" x14ac:dyDescent="0.3">
      <c r="A1028" s="10" t="s">
        <v>879</v>
      </c>
      <c r="B1028" s="5">
        <v>42933</v>
      </c>
      <c r="C1028" s="6">
        <v>0.38754629629629628</v>
      </c>
      <c r="D1028" s="6">
        <v>0.39260416666666664</v>
      </c>
      <c r="E1028">
        <f t="shared" si="32"/>
        <v>0</v>
      </c>
      <c r="F1028" s="2" t="str">
        <f t="shared" si="33"/>
        <v/>
      </c>
    </row>
    <row r="1029" spans="1:6" x14ac:dyDescent="0.3">
      <c r="A1029" s="11" t="s">
        <v>880</v>
      </c>
      <c r="B1029" s="7">
        <v>42933</v>
      </c>
      <c r="C1029" s="8">
        <v>0.38991898148148146</v>
      </c>
      <c r="D1029" s="8">
        <v>0.40072916666666669</v>
      </c>
      <c r="E1029">
        <f t="shared" si="32"/>
        <v>0</v>
      </c>
      <c r="F1029" s="2" t="str">
        <f t="shared" si="33"/>
        <v/>
      </c>
    </row>
    <row r="1030" spans="1:6" x14ac:dyDescent="0.3">
      <c r="A1030" s="10" t="s">
        <v>881</v>
      </c>
      <c r="B1030" s="5">
        <v>42933</v>
      </c>
      <c r="C1030" s="6">
        <v>0.39103009259259258</v>
      </c>
      <c r="D1030" s="6">
        <v>0.39221064814814816</v>
      </c>
      <c r="E1030">
        <f t="shared" si="32"/>
        <v>0</v>
      </c>
      <c r="F1030" s="2" t="str">
        <f t="shared" si="33"/>
        <v/>
      </c>
    </row>
    <row r="1031" spans="1:6" x14ac:dyDescent="0.3">
      <c r="A1031" s="11" t="s">
        <v>882</v>
      </c>
      <c r="B1031" s="7">
        <v>42933</v>
      </c>
      <c r="C1031" s="8">
        <v>0.3948726851851852</v>
      </c>
      <c r="D1031" s="8">
        <v>0.39504629629629628</v>
      </c>
      <c r="E1031">
        <f t="shared" si="32"/>
        <v>0</v>
      </c>
      <c r="F1031" s="2" t="str">
        <f t="shared" si="33"/>
        <v/>
      </c>
    </row>
    <row r="1032" spans="1:6" x14ac:dyDescent="0.3">
      <c r="A1032" s="10" t="s">
        <v>883</v>
      </c>
      <c r="B1032" s="5">
        <v>42933</v>
      </c>
      <c r="C1032" s="6">
        <v>0.3951736111111111</v>
      </c>
      <c r="D1032" s="6">
        <v>0.39697916666666666</v>
      </c>
      <c r="E1032">
        <f t="shared" si="32"/>
        <v>0</v>
      </c>
      <c r="F1032" s="2" t="str">
        <f t="shared" si="33"/>
        <v/>
      </c>
    </row>
    <row r="1033" spans="1:6" x14ac:dyDescent="0.3">
      <c r="A1033" s="11" t="s">
        <v>884</v>
      </c>
      <c r="B1033" s="7">
        <v>42933</v>
      </c>
      <c r="C1033" s="8">
        <v>0.39962962962962961</v>
      </c>
      <c r="D1033" s="8">
        <v>0.40937499999999999</v>
      </c>
      <c r="E1033">
        <f t="shared" si="32"/>
        <v>0</v>
      </c>
      <c r="F1033" s="2" t="str">
        <f t="shared" si="33"/>
        <v/>
      </c>
    </row>
    <row r="1034" spans="1:6" x14ac:dyDescent="0.3">
      <c r="A1034" s="10" t="s">
        <v>885</v>
      </c>
      <c r="B1034" s="5">
        <v>42933</v>
      </c>
      <c r="C1034" s="6">
        <v>0.40104166666666669</v>
      </c>
      <c r="D1034" s="6">
        <v>0.40837962962962965</v>
      </c>
      <c r="E1034">
        <f t="shared" si="32"/>
        <v>0</v>
      </c>
      <c r="F1034" s="2" t="str">
        <f t="shared" si="33"/>
        <v/>
      </c>
    </row>
    <row r="1035" spans="1:6" x14ac:dyDescent="0.3">
      <c r="A1035" s="11" t="s">
        <v>886</v>
      </c>
      <c r="B1035" s="7">
        <v>42933</v>
      </c>
      <c r="C1035" s="8">
        <v>0.40575231481481483</v>
      </c>
      <c r="D1035" s="8">
        <v>0.41274305555555557</v>
      </c>
      <c r="E1035">
        <f t="shared" si="32"/>
        <v>0</v>
      </c>
      <c r="F1035" s="2" t="str">
        <f t="shared" si="33"/>
        <v/>
      </c>
    </row>
    <row r="1036" spans="1:6" x14ac:dyDescent="0.3">
      <c r="A1036" s="10" t="s">
        <v>240</v>
      </c>
      <c r="B1036" s="5">
        <v>42933</v>
      </c>
      <c r="C1036" s="6">
        <v>0.40719907407407407</v>
      </c>
      <c r="D1036" s="6">
        <v>0.41578703703703701</v>
      </c>
      <c r="E1036">
        <f t="shared" si="32"/>
        <v>0</v>
      </c>
      <c r="F1036" s="2" t="str">
        <f t="shared" si="33"/>
        <v/>
      </c>
    </row>
    <row r="1037" spans="1:6" x14ac:dyDescent="0.3">
      <c r="A1037" s="11" t="s">
        <v>887</v>
      </c>
      <c r="B1037" s="7">
        <v>42933</v>
      </c>
      <c r="C1037" s="8">
        <v>0.41060185185185183</v>
      </c>
      <c r="D1037" s="8">
        <v>0.41334490740740742</v>
      </c>
      <c r="E1037">
        <f t="shared" si="32"/>
        <v>0</v>
      </c>
      <c r="F1037" s="2" t="str">
        <f t="shared" si="33"/>
        <v/>
      </c>
    </row>
    <row r="1038" spans="1:6" x14ac:dyDescent="0.3">
      <c r="A1038" s="10" t="s">
        <v>888</v>
      </c>
      <c r="B1038" s="5">
        <v>42933</v>
      </c>
      <c r="C1038" s="6">
        <v>0.41253472222222221</v>
      </c>
      <c r="D1038" s="6">
        <v>0.41753472222222221</v>
      </c>
      <c r="E1038">
        <f t="shared" si="32"/>
        <v>0</v>
      </c>
      <c r="F1038" s="2" t="str">
        <f t="shared" si="33"/>
        <v/>
      </c>
    </row>
    <row r="1039" spans="1:6" x14ac:dyDescent="0.3">
      <c r="A1039" s="11" t="s">
        <v>889</v>
      </c>
      <c r="B1039" s="7">
        <v>42933</v>
      </c>
      <c r="C1039" s="8">
        <v>0.41317129629629629</v>
      </c>
      <c r="D1039" s="8">
        <v>0.41466435185185185</v>
      </c>
      <c r="E1039">
        <f t="shared" si="32"/>
        <v>0</v>
      </c>
      <c r="F1039" s="2" t="str">
        <f t="shared" si="33"/>
        <v/>
      </c>
    </row>
    <row r="1040" spans="1:6" x14ac:dyDescent="0.3">
      <c r="A1040" s="10" t="s">
        <v>890</v>
      </c>
      <c r="B1040" s="5">
        <v>42933</v>
      </c>
      <c r="C1040" s="6">
        <v>0.41572916666666665</v>
      </c>
      <c r="D1040" s="6">
        <v>0.41825231481481484</v>
      </c>
      <c r="E1040">
        <f t="shared" si="32"/>
        <v>0</v>
      </c>
      <c r="F1040" s="2" t="str">
        <f t="shared" si="33"/>
        <v/>
      </c>
    </row>
    <row r="1041" spans="1:6" x14ac:dyDescent="0.3">
      <c r="A1041" s="11" t="s">
        <v>891</v>
      </c>
      <c r="B1041" s="7">
        <v>42933</v>
      </c>
      <c r="C1041" s="8">
        <v>0.41716435185185186</v>
      </c>
      <c r="D1041" s="8">
        <v>0.4284722222222222</v>
      </c>
      <c r="E1041">
        <f t="shared" si="32"/>
        <v>0</v>
      </c>
      <c r="F1041" s="2" t="str">
        <f t="shared" si="33"/>
        <v/>
      </c>
    </row>
    <row r="1042" spans="1:6" x14ac:dyDescent="0.3">
      <c r="A1042" s="10" t="s">
        <v>892</v>
      </c>
      <c r="B1042" s="5">
        <v>42933</v>
      </c>
      <c r="C1042" s="6">
        <v>0.41899305555555555</v>
      </c>
      <c r="D1042" s="6">
        <v>0.41968749999999999</v>
      </c>
      <c r="E1042">
        <f t="shared" si="32"/>
        <v>0</v>
      </c>
      <c r="F1042" s="2" t="str">
        <f t="shared" si="33"/>
        <v/>
      </c>
    </row>
    <row r="1043" spans="1:6" x14ac:dyDescent="0.3">
      <c r="A1043" s="11" t="s">
        <v>893</v>
      </c>
      <c r="B1043" s="7">
        <v>42933</v>
      </c>
      <c r="C1043" s="8">
        <v>0.42386574074074074</v>
      </c>
      <c r="D1043" s="8">
        <v>0.42885416666666665</v>
      </c>
      <c r="E1043">
        <f t="shared" si="32"/>
        <v>0</v>
      </c>
      <c r="F1043" s="2" t="str">
        <f t="shared" si="33"/>
        <v/>
      </c>
    </row>
    <row r="1044" spans="1:6" x14ac:dyDescent="0.3">
      <c r="A1044" s="10" t="s">
        <v>894</v>
      </c>
      <c r="B1044" s="5">
        <v>42933</v>
      </c>
      <c r="C1044" s="6">
        <v>0.42664351851851851</v>
      </c>
      <c r="D1044" s="6">
        <v>0.42697916666666669</v>
      </c>
      <c r="E1044">
        <f t="shared" si="32"/>
        <v>0</v>
      </c>
      <c r="F1044" s="2" t="str">
        <f t="shared" si="33"/>
        <v/>
      </c>
    </row>
    <row r="1045" spans="1:6" x14ac:dyDescent="0.3">
      <c r="A1045" s="11" t="s">
        <v>895</v>
      </c>
      <c r="B1045" s="7">
        <v>42933</v>
      </c>
      <c r="C1045" s="8">
        <v>0.42983796296296295</v>
      </c>
      <c r="D1045" s="8">
        <v>0.43975694444444446</v>
      </c>
      <c r="E1045">
        <f t="shared" si="32"/>
        <v>0</v>
      </c>
      <c r="F1045" s="2" t="str">
        <f t="shared" si="33"/>
        <v/>
      </c>
    </row>
    <row r="1046" spans="1:6" x14ac:dyDescent="0.3">
      <c r="A1046" s="10" t="s">
        <v>896</v>
      </c>
      <c r="B1046" s="5">
        <v>42933</v>
      </c>
      <c r="C1046" s="6">
        <v>0.43086805555555557</v>
      </c>
      <c r="D1046" s="6">
        <v>0.43388888888888888</v>
      </c>
      <c r="E1046">
        <f t="shared" si="32"/>
        <v>0</v>
      </c>
      <c r="F1046" s="2" t="str">
        <f t="shared" si="33"/>
        <v/>
      </c>
    </row>
    <row r="1047" spans="1:6" x14ac:dyDescent="0.3">
      <c r="A1047" s="11" t="s">
        <v>897</v>
      </c>
      <c r="B1047" s="7">
        <v>42933</v>
      </c>
      <c r="C1047" s="8">
        <v>0.43375000000000002</v>
      </c>
      <c r="D1047" s="8">
        <v>0.43592592592592594</v>
      </c>
      <c r="E1047">
        <f t="shared" si="32"/>
        <v>0</v>
      </c>
      <c r="F1047" s="2" t="str">
        <f t="shared" si="33"/>
        <v/>
      </c>
    </row>
    <row r="1048" spans="1:6" x14ac:dyDescent="0.3">
      <c r="A1048" s="10" t="s">
        <v>210</v>
      </c>
      <c r="B1048" s="5">
        <v>42933</v>
      </c>
      <c r="C1048" s="6">
        <v>0.43546296296296294</v>
      </c>
      <c r="D1048" s="6">
        <v>0.43662037037037038</v>
      </c>
      <c r="E1048">
        <f t="shared" si="32"/>
        <v>0</v>
      </c>
      <c r="F1048" s="2" t="str">
        <f t="shared" si="33"/>
        <v/>
      </c>
    </row>
    <row r="1049" spans="1:6" x14ac:dyDescent="0.3">
      <c r="A1049" s="11" t="s">
        <v>898</v>
      </c>
      <c r="B1049" s="7">
        <v>42933</v>
      </c>
      <c r="C1049" s="8">
        <v>0.43569444444444444</v>
      </c>
      <c r="D1049" s="8">
        <v>0.4362037037037037</v>
      </c>
      <c r="E1049">
        <f t="shared" si="32"/>
        <v>0</v>
      </c>
      <c r="F1049" s="2" t="str">
        <f t="shared" si="33"/>
        <v/>
      </c>
    </row>
    <row r="1050" spans="1:6" x14ac:dyDescent="0.3">
      <c r="A1050" s="10" t="s">
        <v>899</v>
      </c>
      <c r="B1050" s="5">
        <v>42933</v>
      </c>
      <c r="C1050" s="6">
        <v>0.44103009259259257</v>
      </c>
      <c r="D1050" s="6">
        <v>0.44807870370370373</v>
      </c>
      <c r="E1050">
        <f t="shared" si="32"/>
        <v>0</v>
      </c>
      <c r="F1050" s="2" t="str">
        <f t="shared" si="33"/>
        <v/>
      </c>
    </row>
    <row r="1051" spans="1:6" x14ac:dyDescent="0.3">
      <c r="A1051" s="11" t="s">
        <v>900</v>
      </c>
      <c r="B1051" s="7">
        <v>42933</v>
      </c>
      <c r="C1051" s="8">
        <v>0.44421296296296298</v>
      </c>
      <c r="D1051" s="8">
        <v>0.44739583333333333</v>
      </c>
      <c r="E1051">
        <f t="shared" si="32"/>
        <v>0</v>
      </c>
      <c r="F1051" s="2" t="str">
        <f t="shared" si="33"/>
        <v/>
      </c>
    </row>
    <row r="1052" spans="1:6" x14ac:dyDescent="0.3">
      <c r="A1052" s="10" t="s">
        <v>901</v>
      </c>
      <c r="B1052" s="5">
        <v>42933</v>
      </c>
      <c r="C1052" s="6">
        <v>0.44609953703703703</v>
      </c>
      <c r="D1052" s="6">
        <v>0.44979166666666665</v>
      </c>
      <c r="E1052">
        <f t="shared" si="32"/>
        <v>0</v>
      </c>
      <c r="F1052" s="2" t="str">
        <f t="shared" si="33"/>
        <v/>
      </c>
    </row>
    <row r="1053" spans="1:6" x14ac:dyDescent="0.3">
      <c r="A1053" s="11" t="s">
        <v>902</v>
      </c>
      <c r="B1053" s="7">
        <v>42933</v>
      </c>
      <c r="C1053" s="8">
        <v>0.45122685185185185</v>
      </c>
      <c r="D1053" s="8">
        <v>0.45480324074074074</v>
      </c>
      <c r="E1053">
        <f t="shared" si="32"/>
        <v>0</v>
      </c>
      <c r="F1053" s="2" t="str">
        <f t="shared" si="33"/>
        <v/>
      </c>
    </row>
    <row r="1054" spans="1:6" x14ac:dyDescent="0.3">
      <c r="A1054" s="10" t="s">
        <v>798</v>
      </c>
      <c r="B1054" s="5">
        <v>42933</v>
      </c>
      <c r="C1054" s="6">
        <v>0.45623842592592595</v>
      </c>
      <c r="D1054" s="6">
        <v>0.46062500000000001</v>
      </c>
      <c r="E1054">
        <f t="shared" si="32"/>
        <v>0</v>
      </c>
      <c r="F1054" s="2" t="str">
        <f t="shared" si="33"/>
        <v/>
      </c>
    </row>
    <row r="1055" spans="1:6" x14ac:dyDescent="0.3">
      <c r="A1055" s="11" t="s">
        <v>903</v>
      </c>
      <c r="B1055" s="7">
        <v>42933</v>
      </c>
      <c r="C1055" s="8">
        <v>0.4611574074074074</v>
      </c>
      <c r="D1055" s="8">
        <v>0.46372685185185186</v>
      </c>
      <c r="E1055">
        <f t="shared" si="32"/>
        <v>0</v>
      </c>
      <c r="F1055" s="2" t="str">
        <f t="shared" si="33"/>
        <v/>
      </c>
    </row>
    <row r="1056" spans="1:6" x14ac:dyDescent="0.3">
      <c r="A1056" s="10" t="s">
        <v>904</v>
      </c>
      <c r="B1056" s="5">
        <v>42933</v>
      </c>
      <c r="C1056" s="6">
        <v>0.46481481481481479</v>
      </c>
      <c r="D1056" s="6">
        <v>0.47425925925925927</v>
      </c>
      <c r="E1056">
        <f t="shared" si="32"/>
        <v>0</v>
      </c>
      <c r="F1056" s="2" t="str">
        <f t="shared" si="33"/>
        <v/>
      </c>
    </row>
    <row r="1057" spans="1:6" x14ac:dyDescent="0.3">
      <c r="A1057" s="11" t="s">
        <v>593</v>
      </c>
      <c r="B1057" s="7">
        <v>42933</v>
      </c>
      <c r="C1057" s="8">
        <v>0.46655092592592595</v>
      </c>
      <c r="D1057" s="8">
        <v>0.47357638888888887</v>
      </c>
      <c r="E1057">
        <f t="shared" si="32"/>
        <v>0</v>
      </c>
      <c r="F1057" s="2" t="str">
        <f t="shared" si="33"/>
        <v/>
      </c>
    </row>
    <row r="1058" spans="1:6" x14ac:dyDescent="0.3">
      <c r="A1058" s="10" t="s">
        <v>905</v>
      </c>
      <c r="B1058" s="5">
        <v>42933</v>
      </c>
      <c r="C1058" s="6">
        <v>0.46711805555555558</v>
      </c>
      <c r="D1058" s="6">
        <v>0.47856481481481483</v>
      </c>
      <c r="E1058">
        <f t="shared" si="32"/>
        <v>0</v>
      </c>
      <c r="F1058" s="2" t="str">
        <f t="shared" si="33"/>
        <v/>
      </c>
    </row>
    <row r="1059" spans="1:6" x14ac:dyDescent="0.3">
      <c r="A1059" s="11" t="s">
        <v>906</v>
      </c>
      <c r="B1059" s="7">
        <v>42933</v>
      </c>
      <c r="C1059" s="8">
        <v>0.46939814814814818</v>
      </c>
      <c r="D1059" s="8">
        <v>0.47047453703703701</v>
      </c>
      <c r="E1059">
        <f t="shared" si="32"/>
        <v>0</v>
      </c>
      <c r="F1059" s="2" t="str">
        <f t="shared" si="33"/>
        <v/>
      </c>
    </row>
    <row r="1060" spans="1:6" x14ac:dyDescent="0.3">
      <c r="A1060" s="10" t="s">
        <v>907</v>
      </c>
      <c r="B1060" s="5">
        <v>42933</v>
      </c>
      <c r="C1060" s="6">
        <v>0.47302083333333333</v>
      </c>
      <c r="D1060" s="6">
        <v>0.47939814814814813</v>
      </c>
      <c r="E1060">
        <f t="shared" si="32"/>
        <v>0</v>
      </c>
      <c r="F1060" s="2" t="str">
        <f t="shared" si="33"/>
        <v/>
      </c>
    </row>
    <row r="1061" spans="1:6" x14ac:dyDescent="0.3">
      <c r="A1061" s="11" t="s">
        <v>908</v>
      </c>
      <c r="B1061" s="7">
        <v>42933</v>
      </c>
      <c r="C1061" s="8">
        <v>0.47604166666666664</v>
      </c>
      <c r="D1061" s="8">
        <v>0.48714120370370373</v>
      </c>
      <c r="E1061">
        <f t="shared" si="32"/>
        <v>0</v>
      </c>
      <c r="F1061" s="2" t="str">
        <f t="shared" si="33"/>
        <v/>
      </c>
    </row>
    <row r="1062" spans="1:6" x14ac:dyDescent="0.3">
      <c r="A1062" s="10" t="s">
        <v>909</v>
      </c>
      <c r="B1062" s="5">
        <v>42933</v>
      </c>
      <c r="C1062" s="6">
        <v>0.47706018518518517</v>
      </c>
      <c r="D1062" s="6">
        <v>0.47881944444444446</v>
      </c>
      <c r="E1062">
        <f t="shared" si="32"/>
        <v>0</v>
      </c>
      <c r="F1062" s="2" t="str">
        <f t="shared" si="33"/>
        <v/>
      </c>
    </row>
    <row r="1063" spans="1:6" x14ac:dyDescent="0.3">
      <c r="A1063" s="11" t="s">
        <v>294</v>
      </c>
      <c r="B1063" s="7">
        <v>42933</v>
      </c>
      <c r="C1063" s="8">
        <v>0.47714120370370372</v>
      </c>
      <c r="D1063" s="8">
        <v>0.47728009259259258</v>
      </c>
      <c r="E1063">
        <f t="shared" si="32"/>
        <v>0</v>
      </c>
      <c r="F1063" s="2" t="str">
        <f t="shared" si="33"/>
        <v/>
      </c>
    </row>
    <row r="1064" spans="1:6" x14ac:dyDescent="0.3">
      <c r="A1064" s="10" t="s">
        <v>910</v>
      </c>
      <c r="B1064" s="5">
        <v>42933</v>
      </c>
      <c r="C1064" s="6">
        <v>0.48119212962962965</v>
      </c>
      <c r="D1064" s="6">
        <v>0.49038194444444444</v>
      </c>
      <c r="E1064">
        <f t="shared" si="32"/>
        <v>0</v>
      </c>
      <c r="F1064" s="2" t="str">
        <f t="shared" si="33"/>
        <v/>
      </c>
    </row>
    <row r="1065" spans="1:6" x14ac:dyDescent="0.3">
      <c r="A1065" s="11" t="s">
        <v>911</v>
      </c>
      <c r="B1065" s="7">
        <v>42933</v>
      </c>
      <c r="C1065" s="8">
        <v>0.4838425925925926</v>
      </c>
      <c r="D1065" s="8">
        <v>0.49107638888888888</v>
      </c>
      <c r="E1065">
        <f t="shared" si="32"/>
        <v>0</v>
      </c>
      <c r="F1065" s="2" t="str">
        <f t="shared" si="33"/>
        <v/>
      </c>
    </row>
    <row r="1066" spans="1:6" x14ac:dyDescent="0.3">
      <c r="A1066" s="10" t="s">
        <v>912</v>
      </c>
      <c r="B1066" s="5">
        <v>42933</v>
      </c>
      <c r="C1066" s="6">
        <v>0.48430555555555554</v>
      </c>
      <c r="D1066" s="6">
        <v>0.49372685185185183</v>
      </c>
      <c r="E1066">
        <f t="shared" si="32"/>
        <v>0</v>
      </c>
      <c r="F1066" s="2" t="str">
        <f t="shared" si="33"/>
        <v/>
      </c>
    </row>
    <row r="1067" spans="1:6" x14ac:dyDescent="0.3">
      <c r="A1067" s="11" t="s">
        <v>913</v>
      </c>
      <c r="B1067" s="7">
        <v>42933</v>
      </c>
      <c r="C1067" s="8">
        <v>0.48533564814814817</v>
      </c>
      <c r="D1067" s="8">
        <v>0.49689814814814814</v>
      </c>
      <c r="E1067">
        <f t="shared" si="32"/>
        <v>0</v>
      </c>
      <c r="F1067" s="2" t="str">
        <f t="shared" si="33"/>
        <v/>
      </c>
    </row>
    <row r="1068" spans="1:6" x14ac:dyDescent="0.3">
      <c r="A1068" s="10" t="s">
        <v>914</v>
      </c>
      <c r="B1068" s="5">
        <v>42933</v>
      </c>
      <c r="C1068" s="6">
        <v>0.48542824074074076</v>
      </c>
      <c r="D1068" s="6">
        <v>0.49109953703703701</v>
      </c>
      <c r="E1068">
        <f t="shared" si="32"/>
        <v>0</v>
      </c>
      <c r="F1068" s="2" t="str">
        <f t="shared" si="33"/>
        <v/>
      </c>
    </row>
    <row r="1069" spans="1:6" x14ac:dyDescent="0.3">
      <c r="A1069" s="11" t="s">
        <v>915</v>
      </c>
      <c r="B1069" s="7">
        <v>42933</v>
      </c>
      <c r="C1069" s="8">
        <v>0.48833333333333334</v>
      </c>
      <c r="D1069" s="8">
        <v>0.49960648148148146</v>
      </c>
      <c r="E1069">
        <f t="shared" si="32"/>
        <v>0</v>
      </c>
      <c r="F1069" s="2" t="str">
        <f t="shared" si="33"/>
        <v/>
      </c>
    </row>
    <row r="1070" spans="1:6" x14ac:dyDescent="0.3">
      <c r="A1070" s="10" t="s">
        <v>916</v>
      </c>
      <c r="B1070" s="5">
        <v>42933</v>
      </c>
      <c r="C1070" s="6">
        <v>0.49362268518518521</v>
      </c>
      <c r="D1070" s="6">
        <v>0.49859953703703702</v>
      </c>
      <c r="E1070">
        <f t="shared" si="32"/>
        <v>0</v>
      </c>
      <c r="F1070" s="2" t="str">
        <f t="shared" si="33"/>
        <v/>
      </c>
    </row>
    <row r="1071" spans="1:6" x14ac:dyDescent="0.3">
      <c r="A1071" s="11" t="s">
        <v>917</v>
      </c>
      <c r="B1071" s="7">
        <v>42933</v>
      </c>
      <c r="C1071" s="8">
        <v>0.49658564814814815</v>
      </c>
      <c r="D1071" s="8">
        <v>0.49866898148148148</v>
      </c>
      <c r="E1071">
        <f t="shared" si="32"/>
        <v>0</v>
      </c>
      <c r="F1071" s="2" t="str">
        <f t="shared" si="33"/>
        <v/>
      </c>
    </row>
    <row r="1072" spans="1:6" x14ac:dyDescent="0.3">
      <c r="A1072" s="10" t="s">
        <v>918</v>
      </c>
      <c r="B1072" s="5">
        <v>42933</v>
      </c>
      <c r="C1072" s="6">
        <v>0.49760416666666668</v>
      </c>
      <c r="D1072" s="6">
        <v>0.50249999999999995</v>
      </c>
      <c r="E1072">
        <f t="shared" si="32"/>
        <v>0</v>
      </c>
      <c r="F1072" s="2" t="str">
        <f t="shared" si="33"/>
        <v/>
      </c>
    </row>
    <row r="1073" spans="1:6" x14ac:dyDescent="0.3">
      <c r="A1073" s="11" t="s">
        <v>919</v>
      </c>
      <c r="B1073" s="7">
        <v>42933</v>
      </c>
      <c r="C1073" s="8">
        <v>0.50284722222222222</v>
      </c>
      <c r="D1073" s="8">
        <v>0.50736111111111115</v>
      </c>
      <c r="E1073">
        <f t="shared" si="32"/>
        <v>0</v>
      </c>
      <c r="F1073" s="2" t="str">
        <f t="shared" si="33"/>
        <v/>
      </c>
    </row>
    <row r="1074" spans="1:6" x14ac:dyDescent="0.3">
      <c r="A1074" s="10" t="s">
        <v>920</v>
      </c>
      <c r="B1074" s="5">
        <v>42933</v>
      </c>
      <c r="C1074" s="6">
        <v>0.50768518518518524</v>
      </c>
      <c r="D1074" s="6">
        <v>0.51817129629629632</v>
      </c>
      <c r="E1074">
        <f t="shared" si="32"/>
        <v>0</v>
      </c>
      <c r="F1074" s="2" t="str">
        <f t="shared" si="33"/>
        <v/>
      </c>
    </row>
    <row r="1075" spans="1:6" x14ac:dyDescent="0.3">
      <c r="A1075" s="11" t="s">
        <v>921</v>
      </c>
      <c r="B1075" s="7">
        <v>42933</v>
      </c>
      <c r="C1075" s="8">
        <v>0.51271990740740736</v>
      </c>
      <c r="D1075" s="8">
        <v>0.51616898148148149</v>
      </c>
      <c r="E1075">
        <f t="shared" si="32"/>
        <v>0</v>
      </c>
      <c r="F1075" s="2" t="str">
        <f t="shared" si="33"/>
        <v/>
      </c>
    </row>
    <row r="1076" spans="1:6" x14ac:dyDescent="0.3">
      <c r="A1076" s="10" t="s">
        <v>922</v>
      </c>
      <c r="B1076" s="5">
        <v>42933</v>
      </c>
      <c r="C1076" s="6">
        <v>0.51468749999999996</v>
      </c>
      <c r="D1076" s="6">
        <v>0.5204050925925926</v>
      </c>
      <c r="E1076">
        <f t="shared" si="32"/>
        <v>0</v>
      </c>
      <c r="F1076" s="2" t="str">
        <f t="shared" si="33"/>
        <v/>
      </c>
    </row>
    <row r="1077" spans="1:6" x14ac:dyDescent="0.3">
      <c r="A1077" s="11" t="s">
        <v>923</v>
      </c>
      <c r="B1077" s="7">
        <v>42933</v>
      </c>
      <c r="C1077" s="8">
        <v>0.51894675925925926</v>
      </c>
      <c r="D1077" s="8">
        <v>0.52336805555555554</v>
      </c>
      <c r="E1077">
        <f t="shared" si="32"/>
        <v>0</v>
      </c>
      <c r="F1077" s="2" t="str">
        <f t="shared" si="33"/>
        <v/>
      </c>
    </row>
    <row r="1078" spans="1:6" x14ac:dyDescent="0.3">
      <c r="A1078" s="10" t="s">
        <v>924</v>
      </c>
      <c r="B1078" s="5">
        <v>42933</v>
      </c>
      <c r="C1078" s="6">
        <v>0.52460648148148148</v>
      </c>
      <c r="D1078" s="6">
        <v>0.53292824074074074</v>
      </c>
      <c r="E1078">
        <f t="shared" si="32"/>
        <v>0</v>
      </c>
      <c r="F1078" s="2" t="str">
        <f t="shared" si="33"/>
        <v/>
      </c>
    </row>
    <row r="1079" spans="1:6" x14ac:dyDescent="0.3">
      <c r="A1079" s="11" t="s">
        <v>925</v>
      </c>
      <c r="B1079" s="7">
        <v>42933</v>
      </c>
      <c r="C1079" s="8">
        <v>0.52500000000000002</v>
      </c>
      <c r="D1079" s="8">
        <v>0.53071759259259255</v>
      </c>
      <c r="E1079">
        <f t="shared" si="32"/>
        <v>0</v>
      </c>
      <c r="F1079" s="2" t="str">
        <f t="shared" si="33"/>
        <v/>
      </c>
    </row>
    <row r="1080" spans="1:6" x14ac:dyDescent="0.3">
      <c r="A1080" s="10" t="s">
        <v>926</v>
      </c>
      <c r="B1080" s="5">
        <v>42933</v>
      </c>
      <c r="C1080" s="6">
        <v>0.52508101851851852</v>
      </c>
      <c r="D1080" s="6">
        <v>0.53238425925925925</v>
      </c>
      <c r="E1080">
        <f t="shared" si="32"/>
        <v>0</v>
      </c>
      <c r="F1080" s="2" t="str">
        <f t="shared" si="33"/>
        <v/>
      </c>
    </row>
    <row r="1081" spans="1:6" x14ac:dyDescent="0.3">
      <c r="A1081" s="11" t="s">
        <v>927</v>
      </c>
      <c r="B1081" s="7">
        <v>42933</v>
      </c>
      <c r="C1081" s="8">
        <v>0.52612268518518523</v>
      </c>
      <c r="D1081" s="8">
        <v>0.52849537037037042</v>
      </c>
      <c r="E1081">
        <f t="shared" si="32"/>
        <v>0</v>
      </c>
      <c r="F1081" s="2" t="str">
        <f t="shared" si="33"/>
        <v/>
      </c>
    </row>
    <row r="1082" spans="1:6" x14ac:dyDescent="0.3">
      <c r="A1082" s="10" t="s">
        <v>928</v>
      </c>
      <c r="B1082" s="5">
        <v>42933</v>
      </c>
      <c r="C1082" s="6">
        <v>0.52707175925925931</v>
      </c>
      <c r="D1082" s="6">
        <v>0.53460648148148149</v>
      </c>
      <c r="E1082">
        <f t="shared" si="32"/>
        <v>0</v>
      </c>
      <c r="F1082" s="2" t="str">
        <f t="shared" si="33"/>
        <v/>
      </c>
    </row>
    <row r="1083" spans="1:6" x14ac:dyDescent="0.3">
      <c r="A1083" s="11" t="s">
        <v>929</v>
      </c>
      <c r="B1083" s="7">
        <v>42933</v>
      </c>
      <c r="C1083" s="8">
        <v>0.52788194444444447</v>
      </c>
      <c r="D1083" s="8">
        <v>0.52908564814814818</v>
      </c>
      <c r="E1083">
        <f t="shared" si="32"/>
        <v>0</v>
      </c>
      <c r="F1083" s="2" t="str">
        <f t="shared" si="33"/>
        <v/>
      </c>
    </row>
    <row r="1084" spans="1:6" x14ac:dyDescent="0.3">
      <c r="A1084" s="10" t="s">
        <v>930</v>
      </c>
      <c r="B1084" s="5">
        <v>42933</v>
      </c>
      <c r="C1084" s="6">
        <v>0.53150462962962963</v>
      </c>
      <c r="D1084" s="6">
        <v>0.54208333333333336</v>
      </c>
      <c r="E1084">
        <f t="shared" si="32"/>
        <v>0</v>
      </c>
      <c r="F1084" s="2" t="str">
        <f t="shared" si="33"/>
        <v/>
      </c>
    </row>
    <row r="1085" spans="1:6" x14ac:dyDescent="0.3">
      <c r="A1085" s="11" t="s">
        <v>44</v>
      </c>
      <c r="B1085" s="7">
        <v>42933</v>
      </c>
      <c r="C1085" s="8">
        <v>0.53174768518518523</v>
      </c>
      <c r="D1085" s="8">
        <v>0.53931712962962963</v>
      </c>
      <c r="E1085">
        <f t="shared" si="32"/>
        <v>0</v>
      </c>
      <c r="F1085" s="2" t="str">
        <f t="shared" si="33"/>
        <v/>
      </c>
    </row>
    <row r="1086" spans="1:6" x14ac:dyDescent="0.3">
      <c r="A1086" s="10" t="s">
        <v>752</v>
      </c>
      <c r="B1086" s="5">
        <v>42933</v>
      </c>
      <c r="C1086" s="6">
        <v>0.53241898148148148</v>
      </c>
      <c r="D1086" s="6">
        <v>0.54011574074074076</v>
      </c>
      <c r="E1086">
        <f t="shared" si="32"/>
        <v>0</v>
      </c>
      <c r="F1086" s="2" t="str">
        <f t="shared" si="33"/>
        <v/>
      </c>
    </row>
    <row r="1087" spans="1:6" x14ac:dyDescent="0.3">
      <c r="A1087" s="11" t="s">
        <v>931</v>
      </c>
      <c r="B1087" s="7">
        <v>42933</v>
      </c>
      <c r="C1087" s="8">
        <v>0.53608796296296302</v>
      </c>
      <c r="D1087" s="8">
        <v>0.53657407407407409</v>
      </c>
      <c r="E1087">
        <f t="shared" si="32"/>
        <v>0</v>
      </c>
      <c r="F1087" s="2" t="str">
        <f t="shared" si="33"/>
        <v/>
      </c>
    </row>
    <row r="1088" spans="1:6" x14ac:dyDescent="0.3">
      <c r="A1088" s="10" t="s">
        <v>932</v>
      </c>
      <c r="B1088" s="5">
        <v>42933</v>
      </c>
      <c r="C1088" s="6">
        <v>0.54048611111111111</v>
      </c>
      <c r="D1088" s="6">
        <v>0.54954861111111108</v>
      </c>
      <c r="E1088">
        <f t="shared" si="32"/>
        <v>0</v>
      </c>
      <c r="F1088" s="2" t="str">
        <f t="shared" si="33"/>
        <v/>
      </c>
    </row>
    <row r="1089" spans="1:6" x14ac:dyDescent="0.3">
      <c r="A1089" s="11" t="s">
        <v>40</v>
      </c>
      <c r="B1089" s="7">
        <v>42933</v>
      </c>
      <c r="C1089" s="8">
        <v>0.54495370370370366</v>
      </c>
      <c r="D1089" s="8">
        <v>0.5471759259259259</v>
      </c>
      <c r="E1089">
        <f t="shared" si="32"/>
        <v>0</v>
      </c>
      <c r="F1089" s="2" t="str">
        <f t="shared" si="33"/>
        <v/>
      </c>
    </row>
    <row r="1090" spans="1:6" x14ac:dyDescent="0.3">
      <c r="A1090" s="10" t="s">
        <v>933</v>
      </c>
      <c r="B1090" s="5">
        <v>42933</v>
      </c>
      <c r="C1090" s="6">
        <v>0.546412037037037</v>
      </c>
      <c r="D1090" s="6">
        <v>0.54829861111111111</v>
      </c>
      <c r="E1090">
        <f t="shared" si="32"/>
        <v>0</v>
      </c>
      <c r="F1090" s="2" t="str">
        <f t="shared" si="33"/>
        <v/>
      </c>
    </row>
    <row r="1091" spans="1:6" x14ac:dyDescent="0.3">
      <c r="A1091" s="11" t="s">
        <v>934</v>
      </c>
      <c r="B1091" s="7">
        <v>42933</v>
      </c>
      <c r="C1091" s="8">
        <v>0.54907407407407405</v>
      </c>
      <c r="D1091" s="8">
        <v>0.55969907407407404</v>
      </c>
      <c r="E1091">
        <f t="shared" ref="E1091:E1154" si="34">IF(AND(LEN(A1091)=7,LEFT(A1091,2)="12"),1,0)</f>
        <v>0</v>
      </c>
      <c r="F1091" s="2" t="str">
        <f t="shared" ref="F1091:F1154" si="35">IF(E1091=1,D1091-C1091,"")</f>
        <v/>
      </c>
    </row>
    <row r="1092" spans="1:6" x14ac:dyDescent="0.3">
      <c r="A1092" s="10" t="s">
        <v>935</v>
      </c>
      <c r="B1092" s="5">
        <v>42933</v>
      </c>
      <c r="C1092" s="6">
        <v>0.55456018518518524</v>
      </c>
      <c r="D1092" s="6">
        <v>0.5642476851851852</v>
      </c>
      <c r="E1092">
        <f t="shared" si="34"/>
        <v>0</v>
      </c>
      <c r="F1092" s="2" t="str">
        <f t="shared" si="35"/>
        <v/>
      </c>
    </row>
    <row r="1093" spans="1:6" x14ac:dyDescent="0.3">
      <c r="A1093" s="11" t="s">
        <v>936</v>
      </c>
      <c r="B1093" s="7">
        <v>42933</v>
      </c>
      <c r="C1093" s="8">
        <v>0.55519675925925926</v>
      </c>
      <c r="D1093" s="8">
        <v>0.55809027777777775</v>
      </c>
      <c r="E1093">
        <f t="shared" si="34"/>
        <v>0</v>
      </c>
      <c r="F1093" s="2" t="str">
        <f t="shared" si="35"/>
        <v/>
      </c>
    </row>
    <row r="1094" spans="1:6" x14ac:dyDescent="0.3">
      <c r="A1094" s="10" t="s">
        <v>937</v>
      </c>
      <c r="B1094" s="5">
        <v>42933</v>
      </c>
      <c r="C1094" s="6">
        <v>0.56083333333333329</v>
      </c>
      <c r="D1094" s="6">
        <v>0.56415509259259256</v>
      </c>
      <c r="E1094">
        <f t="shared" si="34"/>
        <v>0</v>
      </c>
      <c r="F1094" s="2" t="str">
        <f t="shared" si="35"/>
        <v/>
      </c>
    </row>
    <row r="1095" spans="1:6" x14ac:dyDescent="0.3">
      <c r="A1095" s="11" t="s">
        <v>938</v>
      </c>
      <c r="B1095" s="7">
        <v>42933</v>
      </c>
      <c r="C1095" s="8">
        <v>0.56462962962962959</v>
      </c>
      <c r="D1095" s="8">
        <v>0.56841435185185185</v>
      </c>
      <c r="E1095">
        <f t="shared" si="34"/>
        <v>0</v>
      </c>
      <c r="F1095" s="2" t="str">
        <f t="shared" si="35"/>
        <v/>
      </c>
    </row>
    <row r="1096" spans="1:6" x14ac:dyDescent="0.3">
      <c r="A1096" s="10" t="s">
        <v>939</v>
      </c>
      <c r="B1096" s="5">
        <v>42933</v>
      </c>
      <c r="C1096" s="6">
        <v>0.56511574074074078</v>
      </c>
      <c r="D1096" s="6">
        <v>0.57498842592592592</v>
      </c>
      <c r="E1096">
        <f t="shared" si="34"/>
        <v>0</v>
      </c>
      <c r="F1096" s="2" t="str">
        <f t="shared" si="35"/>
        <v/>
      </c>
    </row>
    <row r="1097" spans="1:6" x14ac:dyDescent="0.3">
      <c r="A1097" s="11" t="s">
        <v>940</v>
      </c>
      <c r="B1097" s="7">
        <v>42933</v>
      </c>
      <c r="C1097" s="8">
        <v>0.56893518518518515</v>
      </c>
      <c r="D1097" s="8">
        <v>0.57289351851851855</v>
      </c>
      <c r="E1097">
        <f t="shared" si="34"/>
        <v>0</v>
      </c>
      <c r="F1097" s="2" t="str">
        <f t="shared" si="35"/>
        <v/>
      </c>
    </row>
    <row r="1098" spans="1:6" x14ac:dyDescent="0.3">
      <c r="A1098" s="10" t="s">
        <v>941</v>
      </c>
      <c r="B1098" s="5">
        <v>42933</v>
      </c>
      <c r="C1098" s="6">
        <v>0.57038194444444446</v>
      </c>
      <c r="D1098" s="6">
        <v>0.57341435185185186</v>
      </c>
      <c r="E1098">
        <f t="shared" si="34"/>
        <v>0</v>
      </c>
      <c r="F1098" s="2" t="str">
        <f t="shared" si="35"/>
        <v/>
      </c>
    </row>
    <row r="1099" spans="1:6" x14ac:dyDescent="0.3">
      <c r="A1099" s="11" t="s">
        <v>942</v>
      </c>
      <c r="B1099" s="7">
        <v>42933</v>
      </c>
      <c r="C1099" s="8">
        <v>0.57170138888888888</v>
      </c>
      <c r="D1099" s="8">
        <v>0.58212962962962966</v>
      </c>
      <c r="E1099">
        <f t="shared" si="34"/>
        <v>0</v>
      </c>
      <c r="F1099" s="2" t="str">
        <f t="shared" si="35"/>
        <v/>
      </c>
    </row>
    <row r="1100" spans="1:6" x14ac:dyDescent="0.3">
      <c r="A1100" s="10" t="s">
        <v>943</v>
      </c>
      <c r="B1100" s="5">
        <v>42933</v>
      </c>
      <c r="C1100" s="6">
        <v>0.57466435185185183</v>
      </c>
      <c r="D1100" s="6">
        <v>0.58538194444444447</v>
      </c>
      <c r="E1100">
        <f t="shared" si="34"/>
        <v>0</v>
      </c>
      <c r="F1100" s="2" t="str">
        <f t="shared" si="35"/>
        <v/>
      </c>
    </row>
    <row r="1101" spans="1:6" x14ac:dyDescent="0.3">
      <c r="A1101" s="11" t="s">
        <v>944</v>
      </c>
      <c r="B1101" s="7">
        <v>42933</v>
      </c>
      <c r="C1101" s="8">
        <v>0.58010416666666664</v>
      </c>
      <c r="D1101" s="8">
        <v>0.58166666666666667</v>
      </c>
      <c r="E1101">
        <f t="shared" si="34"/>
        <v>0</v>
      </c>
      <c r="F1101" s="2" t="str">
        <f t="shared" si="35"/>
        <v/>
      </c>
    </row>
    <row r="1102" spans="1:6" x14ac:dyDescent="0.3">
      <c r="A1102" s="10" t="s">
        <v>945</v>
      </c>
      <c r="B1102" s="5">
        <v>42933</v>
      </c>
      <c r="C1102" s="6">
        <v>0.58545138888888892</v>
      </c>
      <c r="D1102" s="6">
        <v>0.59214120370370371</v>
      </c>
      <c r="E1102">
        <f t="shared" si="34"/>
        <v>0</v>
      </c>
      <c r="F1102" s="2" t="str">
        <f t="shared" si="35"/>
        <v/>
      </c>
    </row>
    <row r="1103" spans="1:6" x14ac:dyDescent="0.3">
      <c r="A1103" s="11" t="s">
        <v>946</v>
      </c>
      <c r="B1103" s="7">
        <v>42933</v>
      </c>
      <c r="C1103" s="8">
        <v>0.59004629629629635</v>
      </c>
      <c r="D1103" s="8">
        <v>0.59799768518518515</v>
      </c>
      <c r="E1103">
        <f t="shared" si="34"/>
        <v>0</v>
      </c>
      <c r="F1103" s="2" t="str">
        <f t="shared" si="35"/>
        <v/>
      </c>
    </row>
    <row r="1104" spans="1:6" x14ac:dyDescent="0.3">
      <c r="A1104" s="10" t="s">
        <v>947</v>
      </c>
      <c r="B1104" s="5">
        <v>42933</v>
      </c>
      <c r="C1104" s="6">
        <v>0.59471064814814811</v>
      </c>
      <c r="D1104" s="6">
        <v>0.60624999999999996</v>
      </c>
      <c r="E1104">
        <f t="shared" si="34"/>
        <v>0</v>
      </c>
      <c r="F1104" s="2" t="str">
        <f t="shared" si="35"/>
        <v/>
      </c>
    </row>
    <row r="1105" spans="1:6" x14ac:dyDescent="0.3">
      <c r="A1105" s="11" t="s">
        <v>557</v>
      </c>
      <c r="B1105" s="7">
        <v>42933</v>
      </c>
      <c r="C1105" s="8">
        <v>0.59578703703703706</v>
      </c>
      <c r="D1105" s="8">
        <v>0.59671296296296295</v>
      </c>
      <c r="E1105">
        <f t="shared" si="34"/>
        <v>0</v>
      </c>
      <c r="F1105" s="2" t="str">
        <f t="shared" si="35"/>
        <v/>
      </c>
    </row>
    <row r="1106" spans="1:6" x14ac:dyDescent="0.3">
      <c r="A1106" s="10" t="s">
        <v>948</v>
      </c>
      <c r="B1106" s="5">
        <v>42933</v>
      </c>
      <c r="C1106" s="6">
        <v>0.5962615740740741</v>
      </c>
      <c r="D1106" s="6">
        <v>0.59780092592592593</v>
      </c>
      <c r="E1106">
        <f t="shared" si="34"/>
        <v>0</v>
      </c>
      <c r="F1106" s="2" t="str">
        <f t="shared" si="35"/>
        <v/>
      </c>
    </row>
    <row r="1107" spans="1:6" x14ac:dyDescent="0.3">
      <c r="A1107" s="11" t="s">
        <v>949</v>
      </c>
      <c r="B1107" s="7">
        <v>42933</v>
      </c>
      <c r="C1107" s="8">
        <v>0.59650462962962958</v>
      </c>
      <c r="D1107" s="8">
        <v>0.60144675925925928</v>
      </c>
      <c r="E1107">
        <f t="shared" si="34"/>
        <v>0</v>
      </c>
      <c r="F1107" s="2" t="str">
        <f t="shared" si="35"/>
        <v/>
      </c>
    </row>
    <row r="1108" spans="1:6" x14ac:dyDescent="0.3">
      <c r="A1108" s="10" t="s">
        <v>950</v>
      </c>
      <c r="B1108" s="5">
        <v>42933</v>
      </c>
      <c r="C1108" s="6">
        <v>0.60025462962962961</v>
      </c>
      <c r="D1108" s="6">
        <v>0.60699074074074078</v>
      </c>
      <c r="E1108">
        <f t="shared" si="34"/>
        <v>0</v>
      </c>
      <c r="F1108" s="2" t="str">
        <f t="shared" si="35"/>
        <v/>
      </c>
    </row>
    <row r="1109" spans="1:6" x14ac:dyDescent="0.3">
      <c r="A1109" s="11" t="s">
        <v>951</v>
      </c>
      <c r="B1109" s="7">
        <v>42933</v>
      </c>
      <c r="C1109" s="8">
        <v>0.60083333333333333</v>
      </c>
      <c r="D1109" s="8">
        <v>0.60971064814814813</v>
      </c>
      <c r="E1109">
        <f t="shared" si="34"/>
        <v>0</v>
      </c>
      <c r="F1109" s="2" t="str">
        <f t="shared" si="35"/>
        <v/>
      </c>
    </row>
    <row r="1110" spans="1:6" x14ac:dyDescent="0.3">
      <c r="A1110" s="10" t="s">
        <v>208</v>
      </c>
      <c r="B1110" s="5">
        <v>42933</v>
      </c>
      <c r="C1110" s="6">
        <v>0.6021643518518518</v>
      </c>
      <c r="D1110" s="6">
        <v>0.60636574074074079</v>
      </c>
      <c r="E1110">
        <f t="shared" si="34"/>
        <v>0</v>
      </c>
      <c r="F1110" s="2" t="str">
        <f t="shared" si="35"/>
        <v/>
      </c>
    </row>
    <row r="1111" spans="1:6" x14ac:dyDescent="0.3">
      <c r="A1111" s="11" t="s">
        <v>952</v>
      </c>
      <c r="B1111" s="7">
        <v>42933</v>
      </c>
      <c r="C1111" s="8">
        <v>0.60495370370370372</v>
      </c>
      <c r="D1111" s="8">
        <v>0.61153935185185182</v>
      </c>
      <c r="E1111">
        <f t="shared" si="34"/>
        <v>0</v>
      </c>
      <c r="F1111" s="2" t="str">
        <f t="shared" si="35"/>
        <v/>
      </c>
    </row>
    <row r="1112" spans="1:6" x14ac:dyDescent="0.3">
      <c r="A1112" s="10" t="s">
        <v>953</v>
      </c>
      <c r="B1112" s="5">
        <v>42933</v>
      </c>
      <c r="C1112" s="6">
        <v>0.60783564814814817</v>
      </c>
      <c r="D1112" s="6">
        <v>0.60846064814814815</v>
      </c>
      <c r="E1112">
        <f t="shared" si="34"/>
        <v>0</v>
      </c>
      <c r="F1112" s="2" t="str">
        <f t="shared" si="35"/>
        <v/>
      </c>
    </row>
    <row r="1113" spans="1:6" x14ac:dyDescent="0.3">
      <c r="A1113" s="11" t="s">
        <v>954</v>
      </c>
      <c r="B1113" s="7">
        <v>42933</v>
      </c>
      <c r="C1113" s="8">
        <v>0.61261574074074077</v>
      </c>
      <c r="D1113" s="8">
        <v>0.62048611111111107</v>
      </c>
      <c r="E1113">
        <f t="shared" si="34"/>
        <v>0</v>
      </c>
      <c r="F1113" s="2" t="str">
        <f t="shared" si="35"/>
        <v/>
      </c>
    </row>
    <row r="1114" spans="1:6" x14ac:dyDescent="0.3">
      <c r="A1114" s="10" t="s">
        <v>955</v>
      </c>
      <c r="B1114" s="5">
        <v>42933</v>
      </c>
      <c r="C1114" s="6">
        <v>0.61473379629629632</v>
      </c>
      <c r="D1114" s="6">
        <v>0.61660879629629628</v>
      </c>
      <c r="E1114">
        <f t="shared" si="34"/>
        <v>0</v>
      </c>
      <c r="F1114" s="2" t="str">
        <f t="shared" si="35"/>
        <v/>
      </c>
    </row>
    <row r="1115" spans="1:6" x14ac:dyDescent="0.3">
      <c r="A1115" s="11" t="s">
        <v>956</v>
      </c>
      <c r="B1115" s="7">
        <v>42933</v>
      </c>
      <c r="C1115" s="8">
        <v>0.61943287037037043</v>
      </c>
      <c r="D1115" s="8">
        <v>0.62100694444444449</v>
      </c>
      <c r="E1115">
        <f t="shared" si="34"/>
        <v>0</v>
      </c>
      <c r="F1115" s="2" t="str">
        <f t="shared" si="35"/>
        <v/>
      </c>
    </row>
    <row r="1116" spans="1:6" x14ac:dyDescent="0.3">
      <c r="A1116" s="10" t="s">
        <v>957</v>
      </c>
      <c r="B1116" s="5">
        <v>42933</v>
      </c>
      <c r="C1116" s="6">
        <v>0.62292824074074071</v>
      </c>
      <c r="D1116" s="6">
        <v>0.63358796296296294</v>
      </c>
      <c r="E1116">
        <f t="shared" si="34"/>
        <v>1</v>
      </c>
      <c r="F1116" s="2">
        <f t="shared" si="35"/>
        <v>1.0659722222222223E-2</v>
      </c>
    </row>
    <row r="1117" spans="1:6" x14ac:dyDescent="0.3">
      <c r="A1117" s="11" t="s">
        <v>843</v>
      </c>
      <c r="B1117" s="7">
        <v>42933</v>
      </c>
      <c r="C1117" s="8">
        <v>0.62657407407407406</v>
      </c>
      <c r="D1117" s="8">
        <v>0.62818287037037035</v>
      </c>
      <c r="E1117">
        <f t="shared" si="34"/>
        <v>0</v>
      </c>
      <c r="F1117" s="2" t="str">
        <f t="shared" si="35"/>
        <v/>
      </c>
    </row>
    <row r="1118" spans="1:6" x14ac:dyDescent="0.3">
      <c r="A1118" s="10" t="s">
        <v>958</v>
      </c>
      <c r="B1118" s="5">
        <v>42934</v>
      </c>
      <c r="C1118" s="6">
        <v>0.33355324074074072</v>
      </c>
      <c r="D1118" s="6">
        <v>0.33859953703703705</v>
      </c>
      <c r="E1118">
        <f t="shared" si="34"/>
        <v>0</v>
      </c>
      <c r="F1118" s="2" t="str">
        <f t="shared" si="35"/>
        <v/>
      </c>
    </row>
    <row r="1119" spans="1:6" x14ac:dyDescent="0.3">
      <c r="A1119" s="11" t="s">
        <v>959</v>
      </c>
      <c r="B1119" s="7">
        <v>42934</v>
      </c>
      <c r="C1119" s="8">
        <v>0.33582175925925928</v>
      </c>
      <c r="D1119" s="8">
        <v>0.34681712962962963</v>
      </c>
      <c r="E1119">
        <f t="shared" si="34"/>
        <v>0</v>
      </c>
      <c r="F1119" s="2" t="str">
        <f t="shared" si="35"/>
        <v/>
      </c>
    </row>
    <row r="1120" spans="1:6" x14ac:dyDescent="0.3">
      <c r="A1120" s="10" t="s">
        <v>960</v>
      </c>
      <c r="B1120" s="5">
        <v>42934</v>
      </c>
      <c r="C1120" s="6">
        <v>0.34134259259259259</v>
      </c>
      <c r="D1120" s="6">
        <v>0.34931712962962963</v>
      </c>
      <c r="E1120">
        <f t="shared" si="34"/>
        <v>0</v>
      </c>
      <c r="F1120" s="2" t="str">
        <f t="shared" si="35"/>
        <v/>
      </c>
    </row>
    <row r="1121" spans="1:6" x14ac:dyDescent="0.3">
      <c r="A1121" s="11" t="s">
        <v>961</v>
      </c>
      <c r="B1121" s="7">
        <v>42934</v>
      </c>
      <c r="C1121" s="8">
        <v>0.34586805555555555</v>
      </c>
      <c r="D1121" s="8">
        <v>0.34684027777777776</v>
      </c>
      <c r="E1121">
        <f t="shared" si="34"/>
        <v>0</v>
      </c>
      <c r="F1121" s="2" t="str">
        <f t="shared" si="35"/>
        <v/>
      </c>
    </row>
    <row r="1122" spans="1:6" x14ac:dyDescent="0.3">
      <c r="A1122" s="10" t="s">
        <v>962</v>
      </c>
      <c r="B1122" s="5">
        <v>42934</v>
      </c>
      <c r="C1122" s="6">
        <v>0.35076388888888888</v>
      </c>
      <c r="D1122" s="6">
        <v>0.35863425925925924</v>
      </c>
      <c r="E1122">
        <f t="shared" si="34"/>
        <v>0</v>
      </c>
      <c r="F1122" s="2" t="str">
        <f t="shared" si="35"/>
        <v/>
      </c>
    </row>
    <row r="1123" spans="1:6" x14ac:dyDescent="0.3">
      <c r="A1123" s="11" t="s">
        <v>963</v>
      </c>
      <c r="B1123" s="7">
        <v>42934</v>
      </c>
      <c r="C1123" s="8">
        <v>0.35430555555555554</v>
      </c>
      <c r="D1123" s="8">
        <v>0.36318287037037039</v>
      </c>
      <c r="E1123">
        <f t="shared" si="34"/>
        <v>0</v>
      </c>
      <c r="F1123" s="2" t="str">
        <f t="shared" si="35"/>
        <v/>
      </c>
    </row>
    <row r="1124" spans="1:6" x14ac:dyDescent="0.3">
      <c r="A1124" s="10" t="s">
        <v>964</v>
      </c>
      <c r="B1124" s="5">
        <v>42934</v>
      </c>
      <c r="C1124" s="6">
        <v>0.35718749999999999</v>
      </c>
      <c r="D1124" s="6">
        <v>0.36684027777777778</v>
      </c>
      <c r="E1124">
        <f t="shared" si="34"/>
        <v>0</v>
      </c>
      <c r="F1124" s="2" t="str">
        <f t="shared" si="35"/>
        <v/>
      </c>
    </row>
    <row r="1125" spans="1:6" x14ac:dyDescent="0.3">
      <c r="A1125" s="11" t="s">
        <v>965</v>
      </c>
      <c r="B1125" s="7">
        <v>42934</v>
      </c>
      <c r="C1125" s="8">
        <v>0.36151620370370369</v>
      </c>
      <c r="D1125" s="8">
        <v>0.3712037037037037</v>
      </c>
      <c r="E1125">
        <f t="shared" si="34"/>
        <v>0</v>
      </c>
      <c r="F1125" s="2" t="str">
        <f t="shared" si="35"/>
        <v/>
      </c>
    </row>
    <row r="1126" spans="1:6" x14ac:dyDescent="0.3">
      <c r="A1126" s="10" t="s">
        <v>966</v>
      </c>
      <c r="B1126" s="5">
        <v>42934</v>
      </c>
      <c r="C1126" s="6">
        <v>0.36421296296296296</v>
      </c>
      <c r="D1126" s="6">
        <v>0.36640046296296297</v>
      </c>
      <c r="E1126">
        <f t="shared" si="34"/>
        <v>0</v>
      </c>
      <c r="F1126" s="2" t="str">
        <f t="shared" si="35"/>
        <v/>
      </c>
    </row>
    <row r="1127" spans="1:6" x14ac:dyDescent="0.3">
      <c r="A1127" s="11" t="s">
        <v>967</v>
      </c>
      <c r="B1127" s="7">
        <v>42934</v>
      </c>
      <c r="C1127" s="8">
        <v>0.36937500000000001</v>
      </c>
      <c r="D1127" s="8">
        <v>0.37585648148148149</v>
      </c>
      <c r="E1127">
        <f t="shared" si="34"/>
        <v>0</v>
      </c>
      <c r="F1127" s="2" t="str">
        <f t="shared" si="35"/>
        <v/>
      </c>
    </row>
    <row r="1128" spans="1:6" x14ac:dyDescent="0.3">
      <c r="A1128" s="10" t="s">
        <v>968</v>
      </c>
      <c r="B1128" s="5">
        <v>42934</v>
      </c>
      <c r="C1128" s="6">
        <v>0.37179398148148146</v>
      </c>
      <c r="D1128" s="6">
        <v>0.3828125</v>
      </c>
      <c r="E1128">
        <f t="shared" si="34"/>
        <v>0</v>
      </c>
      <c r="F1128" s="2" t="str">
        <f t="shared" si="35"/>
        <v/>
      </c>
    </row>
    <row r="1129" spans="1:6" x14ac:dyDescent="0.3">
      <c r="A1129" s="11" t="s">
        <v>969</v>
      </c>
      <c r="B1129" s="7">
        <v>42934</v>
      </c>
      <c r="C1129" s="8">
        <v>0.3772800925925926</v>
      </c>
      <c r="D1129" s="8">
        <v>0.3837962962962963</v>
      </c>
      <c r="E1129">
        <f t="shared" si="34"/>
        <v>0</v>
      </c>
      <c r="F1129" s="2" t="str">
        <f t="shared" si="35"/>
        <v/>
      </c>
    </row>
    <row r="1130" spans="1:6" x14ac:dyDescent="0.3">
      <c r="A1130" s="10" t="s">
        <v>970</v>
      </c>
      <c r="B1130" s="5">
        <v>42934</v>
      </c>
      <c r="C1130" s="6">
        <v>0.38017361111111109</v>
      </c>
      <c r="D1130" s="6">
        <v>0.38291666666666668</v>
      </c>
      <c r="E1130">
        <f t="shared" si="34"/>
        <v>0</v>
      </c>
      <c r="F1130" s="2" t="str">
        <f t="shared" si="35"/>
        <v/>
      </c>
    </row>
    <row r="1131" spans="1:6" x14ac:dyDescent="0.3">
      <c r="A1131" s="11" t="s">
        <v>450</v>
      </c>
      <c r="B1131" s="7">
        <v>42934</v>
      </c>
      <c r="C1131" s="8">
        <v>0.38452546296296297</v>
      </c>
      <c r="D1131" s="8">
        <v>0.38978009259259261</v>
      </c>
      <c r="E1131">
        <f t="shared" si="34"/>
        <v>0</v>
      </c>
      <c r="F1131" s="2" t="str">
        <f t="shared" si="35"/>
        <v/>
      </c>
    </row>
    <row r="1132" spans="1:6" x14ac:dyDescent="0.3">
      <c r="A1132" s="10" t="s">
        <v>971</v>
      </c>
      <c r="B1132" s="5">
        <v>42934</v>
      </c>
      <c r="C1132" s="6">
        <v>0.38516203703703705</v>
      </c>
      <c r="D1132" s="6">
        <v>0.38653935185185184</v>
      </c>
      <c r="E1132">
        <f t="shared" si="34"/>
        <v>1</v>
      </c>
      <c r="F1132" s="2">
        <f t="shared" si="35"/>
        <v>1.3773148148147896E-3</v>
      </c>
    </row>
    <row r="1133" spans="1:6" x14ac:dyDescent="0.3">
      <c r="A1133" s="11" t="s">
        <v>972</v>
      </c>
      <c r="B1133" s="7">
        <v>42934</v>
      </c>
      <c r="C1133" s="8">
        <v>0.39093749999999999</v>
      </c>
      <c r="D1133" s="8">
        <v>0.39787037037037037</v>
      </c>
      <c r="E1133">
        <f t="shared" si="34"/>
        <v>0</v>
      </c>
      <c r="F1133" s="2" t="str">
        <f t="shared" si="35"/>
        <v/>
      </c>
    </row>
    <row r="1134" spans="1:6" x14ac:dyDescent="0.3">
      <c r="A1134" s="10" t="s">
        <v>973</v>
      </c>
      <c r="B1134" s="5">
        <v>42934</v>
      </c>
      <c r="C1134" s="6">
        <v>0.39552083333333332</v>
      </c>
      <c r="D1134" s="6">
        <v>0.4007175925925926</v>
      </c>
      <c r="E1134">
        <f t="shared" si="34"/>
        <v>0</v>
      </c>
      <c r="F1134" s="2" t="str">
        <f t="shared" si="35"/>
        <v/>
      </c>
    </row>
    <row r="1135" spans="1:6" x14ac:dyDescent="0.3">
      <c r="A1135" s="11" t="s">
        <v>974</v>
      </c>
      <c r="B1135" s="7">
        <v>42934</v>
      </c>
      <c r="C1135" s="8">
        <v>0.39964120370370371</v>
      </c>
      <c r="D1135" s="8">
        <v>0.4074652777777778</v>
      </c>
      <c r="E1135">
        <f t="shared" si="34"/>
        <v>0</v>
      </c>
      <c r="F1135" s="2" t="str">
        <f t="shared" si="35"/>
        <v/>
      </c>
    </row>
    <row r="1136" spans="1:6" x14ac:dyDescent="0.3">
      <c r="A1136" s="10" t="s">
        <v>975</v>
      </c>
      <c r="B1136" s="5">
        <v>42934</v>
      </c>
      <c r="C1136" s="6">
        <v>0.40263888888888888</v>
      </c>
      <c r="D1136" s="6">
        <v>0.40846064814814814</v>
      </c>
      <c r="E1136">
        <f t="shared" si="34"/>
        <v>0</v>
      </c>
      <c r="F1136" s="2" t="str">
        <f t="shared" si="35"/>
        <v/>
      </c>
    </row>
    <row r="1137" spans="1:6" x14ac:dyDescent="0.3">
      <c r="A1137" s="11" t="s">
        <v>45</v>
      </c>
      <c r="B1137" s="7">
        <v>42934</v>
      </c>
      <c r="C1137" s="8">
        <v>0.40328703703703705</v>
      </c>
      <c r="D1137" s="8">
        <v>0.4140625</v>
      </c>
      <c r="E1137">
        <f t="shared" si="34"/>
        <v>0</v>
      </c>
      <c r="F1137" s="2" t="str">
        <f t="shared" si="35"/>
        <v/>
      </c>
    </row>
    <row r="1138" spans="1:6" x14ac:dyDescent="0.3">
      <c r="A1138" s="10" t="s">
        <v>976</v>
      </c>
      <c r="B1138" s="5">
        <v>42934</v>
      </c>
      <c r="C1138" s="6">
        <v>0.40337962962962964</v>
      </c>
      <c r="D1138" s="6">
        <v>0.41432870370370373</v>
      </c>
      <c r="E1138">
        <f t="shared" si="34"/>
        <v>0</v>
      </c>
      <c r="F1138" s="2" t="str">
        <f t="shared" si="35"/>
        <v/>
      </c>
    </row>
    <row r="1139" spans="1:6" x14ac:dyDescent="0.3">
      <c r="A1139" s="11" t="s">
        <v>977</v>
      </c>
      <c r="B1139" s="7">
        <v>42934</v>
      </c>
      <c r="C1139" s="8">
        <v>0.4034490740740741</v>
      </c>
      <c r="D1139" s="8">
        <v>0.40371527777777777</v>
      </c>
      <c r="E1139">
        <f t="shared" si="34"/>
        <v>0</v>
      </c>
      <c r="F1139" s="2" t="str">
        <f t="shared" si="35"/>
        <v/>
      </c>
    </row>
    <row r="1140" spans="1:6" x14ac:dyDescent="0.3">
      <c r="A1140" s="10" t="s">
        <v>978</v>
      </c>
      <c r="B1140" s="5">
        <v>42934</v>
      </c>
      <c r="C1140" s="6">
        <v>0.40690972222222221</v>
      </c>
      <c r="D1140" s="6">
        <v>0.4103472222222222</v>
      </c>
      <c r="E1140">
        <f t="shared" si="34"/>
        <v>0</v>
      </c>
      <c r="F1140" s="2" t="str">
        <f t="shared" si="35"/>
        <v/>
      </c>
    </row>
    <row r="1141" spans="1:6" x14ac:dyDescent="0.3">
      <c r="A1141" s="11" t="s">
        <v>979</v>
      </c>
      <c r="B1141" s="7">
        <v>42934</v>
      </c>
      <c r="C1141" s="8">
        <v>0.40699074074074076</v>
      </c>
      <c r="D1141" s="8">
        <v>0.41368055555555555</v>
      </c>
      <c r="E1141">
        <f t="shared" si="34"/>
        <v>0</v>
      </c>
      <c r="F1141" s="2" t="str">
        <f t="shared" si="35"/>
        <v/>
      </c>
    </row>
    <row r="1142" spans="1:6" x14ac:dyDescent="0.3">
      <c r="A1142" s="10" t="s">
        <v>980</v>
      </c>
      <c r="B1142" s="5">
        <v>42934</v>
      </c>
      <c r="C1142" s="6">
        <v>0.40822916666666664</v>
      </c>
      <c r="D1142" s="6">
        <v>0.41090277777777778</v>
      </c>
      <c r="E1142">
        <f t="shared" si="34"/>
        <v>0</v>
      </c>
      <c r="F1142" s="2" t="str">
        <f t="shared" si="35"/>
        <v/>
      </c>
    </row>
    <row r="1143" spans="1:6" x14ac:dyDescent="0.3">
      <c r="A1143" s="11" t="s">
        <v>126</v>
      </c>
      <c r="B1143" s="7">
        <v>42934</v>
      </c>
      <c r="C1143" s="8">
        <v>0.40974537037037034</v>
      </c>
      <c r="D1143" s="8">
        <v>0.41177083333333331</v>
      </c>
      <c r="E1143">
        <f t="shared" si="34"/>
        <v>0</v>
      </c>
      <c r="F1143" s="2" t="str">
        <f t="shared" si="35"/>
        <v/>
      </c>
    </row>
    <row r="1144" spans="1:6" x14ac:dyDescent="0.3">
      <c r="A1144" s="10" t="s">
        <v>981</v>
      </c>
      <c r="B1144" s="5">
        <v>42934</v>
      </c>
      <c r="C1144" s="6">
        <v>0.41120370370370368</v>
      </c>
      <c r="D1144" s="6">
        <v>0.41769675925925925</v>
      </c>
      <c r="E1144">
        <f t="shared" si="34"/>
        <v>0</v>
      </c>
      <c r="F1144" s="2" t="str">
        <f t="shared" si="35"/>
        <v/>
      </c>
    </row>
    <row r="1145" spans="1:6" x14ac:dyDescent="0.3">
      <c r="A1145" s="11" t="s">
        <v>641</v>
      </c>
      <c r="B1145" s="7">
        <v>42934</v>
      </c>
      <c r="C1145" s="8">
        <v>0.41260416666666666</v>
      </c>
      <c r="D1145" s="8">
        <v>0.41688657407407409</v>
      </c>
      <c r="E1145">
        <f t="shared" si="34"/>
        <v>0</v>
      </c>
      <c r="F1145" s="2" t="str">
        <f t="shared" si="35"/>
        <v/>
      </c>
    </row>
    <row r="1146" spans="1:6" x14ac:dyDescent="0.3">
      <c r="A1146" s="10" t="s">
        <v>679</v>
      </c>
      <c r="B1146" s="5">
        <v>42934</v>
      </c>
      <c r="C1146" s="6">
        <v>0.41450231481481481</v>
      </c>
      <c r="D1146" s="6">
        <v>0.41574074074074074</v>
      </c>
      <c r="E1146">
        <f t="shared" si="34"/>
        <v>0</v>
      </c>
      <c r="F1146" s="2" t="str">
        <f t="shared" si="35"/>
        <v/>
      </c>
    </row>
    <row r="1147" spans="1:6" x14ac:dyDescent="0.3">
      <c r="A1147" s="11" t="s">
        <v>982</v>
      </c>
      <c r="B1147" s="7">
        <v>42934</v>
      </c>
      <c r="C1147" s="8">
        <v>0.41652777777777777</v>
      </c>
      <c r="D1147" s="8">
        <v>0.42443287037037036</v>
      </c>
      <c r="E1147">
        <f t="shared" si="34"/>
        <v>0</v>
      </c>
      <c r="F1147" s="2" t="str">
        <f t="shared" si="35"/>
        <v/>
      </c>
    </row>
    <row r="1148" spans="1:6" x14ac:dyDescent="0.3">
      <c r="A1148" s="10" t="s">
        <v>983</v>
      </c>
      <c r="B1148" s="5">
        <v>42934</v>
      </c>
      <c r="C1148" s="6">
        <v>0.42114583333333333</v>
      </c>
      <c r="D1148" s="6">
        <v>0.4230902777777778</v>
      </c>
      <c r="E1148">
        <f t="shared" si="34"/>
        <v>0</v>
      </c>
      <c r="F1148" s="2" t="str">
        <f t="shared" si="35"/>
        <v/>
      </c>
    </row>
    <row r="1149" spans="1:6" x14ac:dyDescent="0.3">
      <c r="A1149" s="11" t="s">
        <v>984</v>
      </c>
      <c r="B1149" s="7">
        <v>42934</v>
      </c>
      <c r="C1149" s="8">
        <v>0.42533564814814817</v>
      </c>
      <c r="D1149" s="8">
        <v>0.43167824074074074</v>
      </c>
      <c r="E1149">
        <f t="shared" si="34"/>
        <v>0</v>
      </c>
      <c r="F1149" s="2" t="str">
        <f t="shared" si="35"/>
        <v/>
      </c>
    </row>
    <row r="1150" spans="1:6" x14ac:dyDescent="0.3">
      <c r="A1150" s="10" t="s">
        <v>985</v>
      </c>
      <c r="B1150" s="5">
        <v>42934</v>
      </c>
      <c r="C1150" s="6">
        <v>0.42988425925925927</v>
      </c>
      <c r="D1150" s="6">
        <v>0.43424768518518519</v>
      </c>
      <c r="E1150">
        <f t="shared" si="34"/>
        <v>0</v>
      </c>
      <c r="F1150" s="2" t="str">
        <f t="shared" si="35"/>
        <v/>
      </c>
    </row>
    <row r="1151" spans="1:6" x14ac:dyDescent="0.3">
      <c r="A1151" s="11" t="s">
        <v>986</v>
      </c>
      <c r="B1151" s="7">
        <v>42934</v>
      </c>
      <c r="C1151" s="8">
        <v>0.42997685185185186</v>
      </c>
      <c r="D1151" s="8">
        <v>0.43590277777777775</v>
      </c>
      <c r="E1151">
        <f t="shared" si="34"/>
        <v>0</v>
      </c>
      <c r="F1151" s="2" t="str">
        <f t="shared" si="35"/>
        <v/>
      </c>
    </row>
    <row r="1152" spans="1:6" x14ac:dyDescent="0.3">
      <c r="A1152" s="10" t="s">
        <v>987</v>
      </c>
      <c r="B1152" s="5">
        <v>42934</v>
      </c>
      <c r="C1152" s="6">
        <v>0.43025462962962963</v>
      </c>
      <c r="D1152" s="6">
        <v>0.43677083333333333</v>
      </c>
      <c r="E1152">
        <f t="shared" si="34"/>
        <v>0</v>
      </c>
      <c r="F1152" s="2" t="str">
        <f t="shared" si="35"/>
        <v/>
      </c>
    </row>
    <row r="1153" spans="1:6" x14ac:dyDescent="0.3">
      <c r="A1153" s="11" t="s">
        <v>455</v>
      </c>
      <c r="B1153" s="7">
        <v>42934</v>
      </c>
      <c r="C1153" s="8">
        <v>0.43420138888888887</v>
      </c>
      <c r="D1153" s="8">
        <v>0.43973379629629628</v>
      </c>
      <c r="E1153">
        <f t="shared" si="34"/>
        <v>0</v>
      </c>
      <c r="F1153" s="2" t="str">
        <f t="shared" si="35"/>
        <v/>
      </c>
    </row>
    <row r="1154" spans="1:6" x14ac:dyDescent="0.3">
      <c r="A1154" s="10" t="s">
        <v>988</v>
      </c>
      <c r="B1154" s="5">
        <v>42934</v>
      </c>
      <c r="C1154" s="6">
        <v>0.4354513888888889</v>
      </c>
      <c r="D1154" s="6">
        <v>0.43745370370370368</v>
      </c>
      <c r="E1154">
        <f t="shared" si="34"/>
        <v>0</v>
      </c>
      <c r="F1154" s="2" t="str">
        <f t="shared" si="35"/>
        <v/>
      </c>
    </row>
    <row r="1155" spans="1:6" x14ac:dyDescent="0.3">
      <c r="A1155" s="11" t="s">
        <v>989</v>
      </c>
      <c r="B1155" s="7">
        <v>42934</v>
      </c>
      <c r="C1155" s="8">
        <v>0.43821759259259258</v>
      </c>
      <c r="D1155" s="8">
        <v>0.44969907407407406</v>
      </c>
      <c r="E1155">
        <f t="shared" ref="E1155:E1218" si="36">IF(AND(LEN(A1155)=7,LEFT(A1155,2)="12"),1,0)</f>
        <v>0</v>
      </c>
      <c r="F1155" s="2" t="str">
        <f t="shared" ref="F1155:F1218" si="37">IF(E1155=1,D1155-C1155,"")</f>
        <v/>
      </c>
    </row>
    <row r="1156" spans="1:6" x14ac:dyDescent="0.3">
      <c r="A1156" s="10" t="s">
        <v>828</v>
      </c>
      <c r="B1156" s="5">
        <v>42934</v>
      </c>
      <c r="C1156" s="6">
        <v>0.4403125</v>
      </c>
      <c r="D1156" s="6">
        <v>0.4490972222222222</v>
      </c>
      <c r="E1156">
        <f t="shared" si="36"/>
        <v>0</v>
      </c>
      <c r="F1156" s="2" t="str">
        <f t="shared" si="37"/>
        <v/>
      </c>
    </row>
    <row r="1157" spans="1:6" x14ac:dyDescent="0.3">
      <c r="A1157" s="11" t="s">
        <v>990</v>
      </c>
      <c r="B1157" s="7">
        <v>42934</v>
      </c>
      <c r="C1157" s="8">
        <v>0.44385416666666666</v>
      </c>
      <c r="D1157" s="8">
        <v>0.45193287037037039</v>
      </c>
      <c r="E1157">
        <f t="shared" si="36"/>
        <v>0</v>
      </c>
      <c r="F1157" s="2" t="str">
        <f t="shared" si="37"/>
        <v/>
      </c>
    </row>
    <row r="1158" spans="1:6" x14ac:dyDescent="0.3">
      <c r="A1158" s="10" t="s">
        <v>991</v>
      </c>
      <c r="B1158" s="5">
        <v>42934</v>
      </c>
      <c r="C1158" s="6">
        <v>0.44744212962962965</v>
      </c>
      <c r="D1158" s="6">
        <v>0.45751157407407406</v>
      </c>
      <c r="E1158">
        <f t="shared" si="36"/>
        <v>0</v>
      </c>
      <c r="F1158" s="2" t="str">
        <f t="shared" si="37"/>
        <v/>
      </c>
    </row>
    <row r="1159" spans="1:6" x14ac:dyDescent="0.3">
      <c r="A1159" s="11" t="s">
        <v>992</v>
      </c>
      <c r="B1159" s="7">
        <v>42934</v>
      </c>
      <c r="C1159" s="8">
        <v>0.45238425925925924</v>
      </c>
      <c r="D1159" s="8">
        <v>0.45937499999999998</v>
      </c>
      <c r="E1159">
        <f t="shared" si="36"/>
        <v>0</v>
      </c>
      <c r="F1159" s="2" t="str">
        <f t="shared" si="37"/>
        <v/>
      </c>
    </row>
    <row r="1160" spans="1:6" x14ac:dyDescent="0.3">
      <c r="A1160" s="10" t="s">
        <v>993</v>
      </c>
      <c r="B1160" s="5">
        <v>42934</v>
      </c>
      <c r="C1160" s="6">
        <v>0.45417824074074076</v>
      </c>
      <c r="D1160" s="6">
        <v>0.46438657407407408</v>
      </c>
      <c r="E1160">
        <f t="shared" si="36"/>
        <v>0</v>
      </c>
      <c r="F1160" s="2" t="str">
        <f t="shared" si="37"/>
        <v/>
      </c>
    </row>
    <row r="1161" spans="1:6" x14ac:dyDescent="0.3">
      <c r="A1161" s="11" t="s">
        <v>994</v>
      </c>
      <c r="B1161" s="7">
        <v>42934</v>
      </c>
      <c r="C1161" s="8">
        <v>0.45437499999999997</v>
      </c>
      <c r="D1161" s="8">
        <v>0.45770833333333333</v>
      </c>
      <c r="E1161">
        <f t="shared" si="36"/>
        <v>0</v>
      </c>
      <c r="F1161" s="2" t="str">
        <f t="shared" si="37"/>
        <v/>
      </c>
    </row>
    <row r="1162" spans="1:6" x14ac:dyDescent="0.3">
      <c r="A1162" s="10" t="s">
        <v>995</v>
      </c>
      <c r="B1162" s="5">
        <v>42934</v>
      </c>
      <c r="C1162" s="6">
        <v>0.45680555555555558</v>
      </c>
      <c r="D1162" s="6">
        <v>0.4636689814814815</v>
      </c>
      <c r="E1162">
        <f t="shared" si="36"/>
        <v>0</v>
      </c>
      <c r="F1162" s="2" t="str">
        <f t="shared" si="37"/>
        <v/>
      </c>
    </row>
    <row r="1163" spans="1:6" x14ac:dyDescent="0.3">
      <c r="A1163" s="11" t="s">
        <v>996</v>
      </c>
      <c r="B1163" s="7">
        <v>42934</v>
      </c>
      <c r="C1163" s="8">
        <v>0.45947916666666666</v>
      </c>
      <c r="D1163" s="8">
        <v>0.46460648148148148</v>
      </c>
      <c r="E1163">
        <f t="shared" si="36"/>
        <v>0</v>
      </c>
      <c r="F1163" s="2" t="str">
        <f t="shared" si="37"/>
        <v/>
      </c>
    </row>
    <row r="1164" spans="1:6" x14ac:dyDescent="0.3">
      <c r="A1164" s="10" t="s">
        <v>997</v>
      </c>
      <c r="B1164" s="5">
        <v>42934</v>
      </c>
      <c r="C1164" s="6">
        <v>0.46127314814814813</v>
      </c>
      <c r="D1164" s="6">
        <v>0.46726851851851853</v>
      </c>
      <c r="E1164">
        <f t="shared" si="36"/>
        <v>0</v>
      </c>
      <c r="F1164" s="2" t="str">
        <f t="shared" si="37"/>
        <v/>
      </c>
    </row>
    <row r="1165" spans="1:6" x14ac:dyDescent="0.3">
      <c r="A1165" s="11" t="s">
        <v>998</v>
      </c>
      <c r="B1165" s="7">
        <v>42934</v>
      </c>
      <c r="C1165" s="8">
        <v>0.46130787037037035</v>
      </c>
      <c r="D1165" s="8">
        <v>0.47226851851851853</v>
      </c>
      <c r="E1165">
        <f t="shared" si="36"/>
        <v>0</v>
      </c>
      <c r="F1165" s="2" t="str">
        <f t="shared" si="37"/>
        <v/>
      </c>
    </row>
    <row r="1166" spans="1:6" x14ac:dyDescent="0.3">
      <c r="A1166" s="10" t="s">
        <v>723</v>
      </c>
      <c r="B1166" s="5">
        <v>42934</v>
      </c>
      <c r="C1166" s="6">
        <v>0.46574074074074073</v>
      </c>
      <c r="D1166" s="6">
        <v>0.47495370370370371</v>
      </c>
      <c r="E1166">
        <f t="shared" si="36"/>
        <v>0</v>
      </c>
      <c r="F1166" s="2" t="str">
        <f t="shared" si="37"/>
        <v/>
      </c>
    </row>
    <row r="1167" spans="1:6" x14ac:dyDescent="0.3">
      <c r="A1167" s="11" t="s">
        <v>999</v>
      </c>
      <c r="B1167" s="7">
        <v>42934</v>
      </c>
      <c r="C1167" s="8">
        <v>0.46872685185185187</v>
      </c>
      <c r="D1167" s="8">
        <v>0.47244212962962961</v>
      </c>
      <c r="E1167">
        <f t="shared" si="36"/>
        <v>0</v>
      </c>
      <c r="F1167" s="2" t="str">
        <f t="shared" si="37"/>
        <v/>
      </c>
    </row>
    <row r="1168" spans="1:6" x14ac:dyDescent="0.3">
      <c r="A1168" s="10" t="s">
        <v>446</v>
      </c>
      <c r="B1168" s="5">
        <v>42934</v>
      </c>
      <c r="C1168" s="6">
        <v>0.47074074074074074</v>
      </c>
      <c r="D1168" s="6">
        <v>0.47409722222222223</v>
      </c>
      <c r="E1168">
        <f t="shared" si="36"/>
        <v>0</v>
      </c>
      <c r="F1168" s="2" t="str">
        <f t="shared" si="37"/>
        <v/>
      </c>
    </row>
    <row r="1169" spans="1:6" x14ac:dyDescent="0.3">
      <c r="A1169" s="11" t="s">
        <v>1000</v>
      </c>
      <c r="B1169" s="7">
        <v>42934</v>
      </c>
      <c r="C1169" s="8">
        <v>0.47208333333333335</v>
      </c>
      <c r="D1169" s="8">
        <v>0.48284722222222221</v>
      </c>
      <c r="E1169">
        <f t="shared" si="36"/>
        <v>0</v>
      </c>
      <c r="F1169" s="2" t="str">
        <f t="shared" si="37"/>
        <v/>
      </c>
    </row>
    <row r="1170" spans="1:6" x14ac:dyDescent="0.3">
      <c r="A1170" s="10" t="s">
        <v>1001</v>
      </c>
      <c r="B1170" s="5">
        <v>42934</v>
      </c>
      <c r="C1170" s="6">
        <v>0.47394675925925928</v>
      </c>
      <c r="D1170" s="6">
        <v>0.48170138888888892</v>
      </c>
      <c r="E1170">
        <f t="shared" si="36"/>
        <v>0</v>
      </c>
      <c r="F1170" s="2" t="str">
        <f t="shared" si="37"/>
        <v/>
      </c>
    </row>
    <row r="1171" spans="1:6" x14ac:dyDescent="0.3">
      <c r="A1171" s="11" t="s">
        <v>1002</v>
      </c>
      <c r="B1171" s="7">
        <v>42934</v>
      </c>
      <c r="C1171" s="8">
        <v>0.4750462962962963</v>
      </c>
      <c r="D1171" s="8">
        <v>0.47592592592592592</v>
      </c>
      <c r="E1171">
        <f t="shared" si="36"/>
        <v>0</v>
      </c>
      <c r="F1171" s="2" t="str">
        <f t="shared" si="37"/>
        <v/>
      </c>
    </row>
    <row r="1172" spans="1:6" x14ac:dyDescent="0.3">
      <c r="A1172" s="10" t="s">
        <v>1003</v>
      </c>
      <c r="B1172" s="5">
        <v>42934</v>
      </c>
      <c r="C1172" s="6">
        <v>0.47505787037037039</v>
      </c>
      <c r="D1172" s="6">
        <v>0.48318287037037039</v>
      </c>
      <c r="E1172">
        <f t="shared" si="36"/>
        <v>0</v>
      </c>
      <c r="F1172" s="2" t="str">
        <f t="shared" si="37"/>
        <v/>
      </c>
    </row>
    <row r="1173" spans="1:6" x14ac:dyDescent="0.3">
      <c r="A1173" s="11" t="s">
        <v>1004</v>
      </c>
      <c r="B1173" s="7">
        <v>42934</v>
      </c>
      <c r="C1173" s="8">
        <v>0.47949074074074072</v>
      </c>
      <c r="D1173" s="8">
        <v>0.48335648148148147</v>
      </c>
      <c r="E1173">
        <f t="shared" si="36"/>
        <v>0</v>
      </c>
      <c r="F1173" s="2" t="str">
        <f t="shared" si="37"/>
        <v/>
      </c>
    </row>
    <row r="1174" spans="1:6" x14ac:dyDescent="0.3">
      <c r="A1174" s="10" t="s">
        <v>1005</v>
      </c>
      <c r="B1174" s="5">
        <v>42934</v>
      </c>
      <c r="C1174" s="6">
        <v>0.48378472222222224</v>
      </c>
      <c r="D1174" s="6">
        <v>0.48681712962962964</v>
      </c>
      <c r="E1174">
        <f t="shared" si="36"/>
        <v>0</v>
      </c>
      <c r="F1174" s="2" t="str">
        <f t="shared" si="37"/>
        <v/>
      </c>
    </row>
    <row r="1175" spans="1:6" x14ac:dyDescent="0.3">
      <c r="A1175" s="11" t="s">
        <v>1006</v>
      </c>
      <c r="B1175" s="7">
        <v>42934</v>
      </c>
      <c r="C1175" s="8">
        <v>0.48379629629629628</v>
      </c>
      <c r="D1175" s="8">
        <v>0.49018518518518517</v>
      </c>
      <c r="E1175">
        <f t="shared" si="36"/>
        <v>0</v>
      </c>
      <c r="F1175" s="2" t="str">
        <f t="shared" si="37"/>
        <v/>
      </c>
    </row>
    <row r="1176" spans="1:6" x14ac:dyDescent="0.3">
      <c r="A1176" s="10" t="s">
        <v>1007</v>
      </c>
      <c r="B1176" s="5">
        <v>42934</v>
      </c>
      <c r="C1176" s="6">
        <v>0.48715277777777777</v>
      </c>
      <c r="D1176" s="6">
        <v>0.49586805555555558</v>
      </c>
      <c r="E1176">
        <f t="shared" si="36"/>
        <v>0</v>
      </c>
      <c r="F1176" s="2" t="str">
        <f t="shared" si="37"/>
        <v/>
      </c>
    </row>
    <row r="1177" spans="1:6" x14ac:dyDescent="0.3">
      <c r="A1177" s="11" t="s">
        <v>1008</v>
      </c>
      <c r="B1177" s="7">
        <v>42934</v>
      </c>
      <c r="C1177" s="8">
        <v>0.48723379629629632</v>
      </c>
      <c r="D1177" s="8">
        <v>0.4914351851851852</v>
      </c>
      <c r="E1177">
        <f t="shared" si="36"/>
        <v>0</v>
      </c>
      <c r="F1177" s="2" t="str">
        <f t="shared" si="37"/>
        <v/>
      </c>
    </row>
    <row r="1178" spans="1:6" x14ac:dyDescent="0.3">
      <c r="A1178" s="10" t="s">
        <v>1009</v>
      </c>
      <c r="B1178" s="5">
        <v>42934</v>
      </c>
      <c r="C1178" s="6">
        <v>0.48899305555555556</v>
      </c>
      <c r="D1178" s="6">
        <v>0.49456018518518519</v>
      </c>
      <c r="E1178">
        <f t="shared" si="36"/>
        <v>0</v>
      </c>
      <c r="F1178" s="2" t="str">
        <f t="shared" si="37"/>
        <v/>
      </c>
    </row>
    <row r="1179" spans="1:6" x14ac:dyDescent="0.3">
      <c r="A1179" s="11" t="s">
        <v>1010</v>
      </c>
      <c r="B1179" s="7">
        <v>42934</v>
      </c>
      <c r="C1179" s="8">
        <v>0.49277777777777776</v>
      </c>
      <c r="D1179" s="8">
        <v>0.49600694444444443</v>
      </c>
      <c r="E1179">
        <f t="shared" si="36"/>
        <v>0</v>
      </c>
      <c r="F1179" s="2" t="str">
        <f t="shared" si="37"/>
        <v/>
      </c>
    </row>
    <row r="1180" spans="1:6" x14ac:dyDescent="0.3">
      <c r="A1180" s="10" t="s">
        <v>1011</v>
      </c>
      <c r="B1180" s="5">
        <v>42934</v>
      </c>
      <c r="C1180" s="6">
        <v>0.49465277777777777</v>
      </c>
      <c r="D1180" s="6">
        <v>0.49899305555555556</v>
      </c>
      <c r="E1180">
        <f t="shared" si="36"/>
        <v>0</v>
      </c>
      <c r="F1180" s="2" t="str">
        <f t="shared" si="37"/>
        <v/>
      </c>
    </row>
    <row r="1181" spans="1:6" x14ac:dyDescent="0.3">
      <c r="A1181" s="11" t="s">
        <v>1012</v>
      </c>
      <c r="B1181" s="7">
        <v>42934</v>
      </c>
      <c r="C1181" s="8">
        <v>0.49968750000000001</v>
      </c>
      <c r="D1181" s="8">
        <v>0.50692129629629634</v>
      </c>
      <c r="E1181">
        <f t="shared" si="36"/>
        <v>0</v>
      </c>
      <c r="F1181" s="2" t="str">
        <f t="shared" si="37"/>
        <v/>
      </c>
    </row>
    <row r="1182" spans="1:6" x14ac:dyDescent="0.3">
      <c r="A1182" s="10" t="s">
        <v>1013</v>
      </c>
      <c r="B1182" s="5">
        <v>42934</v>
      </c>
      <c r="C1182" s="6">
        <v>0.50384259259259256</v>
      </c>
      <c r="D1182" s="6">
        <v>0.50868055555555558</v>
      </c>
      <c r="E1182">
        <f t="shared" si="36"/>
        <v>0</v>
      </c>
      <c r="F1182" s="2" t="str">
        <f t="shared" si="37"/>
        <v/>
      </c>
    </row>
    <row r="1183" spans="1:6" x14ac:dyDescent="0.3">
      <c r="A1183" s="11" t="s">
        <v>1014</v>
      </c>
      <c r="B1183" s="7">
        <v>42934</v>
      </c>
      <c r="C1183" s="8">
        <v>0.50648148148148153</v>
      </c>
      <c r="D1183" s="8">
        <v>0.51042824074074078</v>
      </c>
      <c r="E1183">
        <f t="shared" si="36"/>
        <v>0</v>
      </c>
      <c r="F1183" s="2" t="str">
        <f t="shared" si="37"/>
        <v/>
      </c>
    </row>
    <row r="1184" spans="1:6" x14ac:dyDescent="0.3">
      <c r="A1184" s="10" t="s">
        <v>1015</v>
      </c>
      <c r="B1184" s="5">
        <v>42934</v>
      </c>
      <c r="C1184" s="6">
        <v>0.50979166666666664</v>
      </c>
      <c r="D1184" s="6">
        <v>0.51483796296296291</v>
      </c>
      <c r="E1184">
        <f t="shared" si="36"/>
        <v>0</v>
      </c>
      <c r="F1184" s="2" t="str">
        <f t="shared" si="37"/>
        <v/>
      </c>
    </row>
    <row r="1185" spans="1:6" x14ac:dyDescent="0.3">
      <c r="A1185" s="11" t="s">
        <v>1016</v>
      </c>
      <c r="B1185" s="7">
        <v>42934</v>
      </c>
      <c r="C1185" s="8">
        <v>0.51164351851851853</v>
      </c>
      <c r="D1185" s="8">
        <v>0.51975694444444442</v>
      </c>
      <c r="E1185">
        <f t="shared" si="36"/>
        <v>0</v>
      </c>
      <c r="F1185" s="2" t="str">
        <f t="shared" si="37"/>
        <v/>
      </c>
    </row>
    <row r="1186" spans="1:6" x14ac:dyDescent="0.3">
      <c r="A1186" s="10" t="s">
        <v>1017</v>
      </c>
      <c r="B1186" s="5">
        <v>42934</v>
      </c>
      <c r="C1186" s="6">
        <v>0.5161458333333333</v>
      </c>
      <c r="D1186" s="6">
        <v>0.5222106481481481</v>
      </c>
      <c r="E1186">
        <f t="shared" si="36"/>
        <v>0</v>
      </c>
      <c r="F1186" s="2" t="str">
        <f t="shared" si="37"/>
        <v/>
      </c>
    </row>
    <row r="1187" spans="1:6" x14ac:dyDescent="0.3">
      <c r="A1187" s="11" t="s">
        <v>1018</v>
      </c>
      <c r="B1187" s="7">
        <v>42934</v>
      </c>
      <c r="C1187" s="8">
        <v>0.51627314814814818</v>
      </c>
      <c r="D1187" s="8">
        <v>0.51844907407407403</v>
      </c>
      <c r="E1187">
        <f t="shared" si="36"/>
        <v>0</v>
      </c>
      <c r="F1187" s="2" t="str">
        <f t="shared" si="37"/>
        <v/>
      </c>
    </row>
    <row r="1188" spans="1:6" x14ac:dyDescent="0.3">
      <c r="A1188" s="10" t="s">
        <v>1019</v>
      </c>
      <c r="B1188" s="5">
        <v>42934</v>
      </c>
      <c r="C1188" s="6">
        <v>0.52061342592592597</v>
      </c>
      <c r="D1188" s="6">
        <v>0.52561342592592597</v>
      </c>
      <c r="E1188">
        <f t="shared" si="36"/>
        <v>0</v>
      </c>
      <c r="F1188" s="2" t="str">
        <f t="shared" si="37"/>
        <v/>
      </c>
    </row>
    <row r="1189" spans="1:6" x14ac:dyDescent="0.3">
      <c r="A1189" s="11" t="s">
        <v>1020</v>
      </c>
      <c r="B1189" s="7">
        <v>42934</v>
      </c>
      <c r="C1189" s="8">
        <v>0.5259490740740741</v>
      </c>
      <c r="D1189" s="8">
        <v>0.53439814814814812</v>
      </c>
      <c r="E1189">
        <f t="shared" si="36"/>
        <v>0</v>
      </c>
      <c r="F1189" s="2" t="str">
        <f t="shared" si="37"/>
        <v/>
      </c>
    </row>
    <row r="1190" spans="1:6" x14ac:dyDescent="0.3">
      <c r="A1190" s="10" t="s">
        <v>396</v>
      </c>
      <c r="B1190" s="5">
        <v>42934</v>
      </c>
      <c r="C1190" s="6">
        <v>0.53025462962962966</v>
      </c>
      <c r="D1190" s="6">
        <v>0.53217592592592589</v>
      </c>
      <c r="E1190">
        <f t="shared" si="36"/>
        <v>0</v>
      </c>
      <c r="F1190" s="2" t="str">
        <f t="shared" si="37"/>
        <v/>
      </c>
    </row>
    <row r="1191" spans="1:6" x14ac:dyDescent="0.3">
      <c r="A1191" s="11" t="s">
        <v>1021</v>
      </c>
      <c r="B1191" s="7">
        <v>42934</v>
      </c>
      <c r="C1191" s="8">
        <v>0.53412037037037041</v>
      </c>
      <c r="D1191" s="8">
        <v>0.53467592592592594</v>
      </c>
      <c r="E1191">
        <f t="shared" si="36"/>
        <v>0</v>
      </c>
      <c r="F1191" s="2" t="str">
        <f t="shared" si="37"/>
        <v/>
      </c>
    </row>
    <row r="1192" spans="1:6" x14ac:dyDescent="0.3">
      <c r="A1192" s="10" t="s">
        <v>1022</v>
      </c>
      <c r="B1192" s="5">
        <v>42934</v>
      </c>
      <c r="C1192" s="6">
        <v>0.53760416666666666</v>
      </c>
      <c r="D1192" s="6">
        <v>0.546412037037037</v>
      </c>
      <c r="E1192">
        <f t="shared" si="36"/>
        <v>0</v>
      </c>
      <c r="F1192" s="2" t="str">
        <f t="shared" si="37"/>
        <v/>
      </c>
    </row>
    <row r="1193" spans="1:6" x14ac:dyDescent="0.3">
      <c r="A1193" s="11" t="s">
        <v>1023</v>
      </c>
      <c r="B1193" s="7">
        <v>42934</v>
      </c>
      <c r="C1193" s="8">
        <v>0.54335648148148152</v>
      </c>
      <c r="D1193" s="8">
        <v>0.55396990740740737</v>
      </c>
      <c r="E1193">
        <f t="shared" si="36"/>
        <v>0</v>
      </c>
      <c r="F1193" s="2" t="str">
        <f t="shared" si="37"/>
        <v/>
      </c>
    </row>
    <row r="1194" spans="1:6" x14ac:dyDescent="0.3">
      <c r="A1194" s="10" t="s">
        <v>1024</v>
      </c>
      <c r="B1194" s="5">
        <v>42934</v>
      </c>
      <c r="C1194" s="6">
        <v>0.54686342592592596</v>
      </c>
      <c r="D1194" s="6">
        <v>0.54782407407407407</v>
      </c>
      <c r="E1194">
        <f t="shared" si="36"/>
        <v>0</v>
      </c>
      <c r="F1194" s="2" t="str">
        <f t="shared" si="37"/>
        <v/>
      </c>
    </row>
    <row r="1195" spans="1:6" x14ac:dyDescent="0.3">
      <c r="A1195" s="11" t="s">
        <v>1025</v>
      </c>
      <c r="B1195" s="7">
        <v>42934</v>
      </c>
      <c r="C1195" s="8">
        <v>0.55008101851851854</v>
      </c>
      <c r="D1195" s="8">
        <v>0.55730324074074078</v>
      </c>
      <c r="E1195">
        <f t="shared" si="36"/>
        <v>0</v>
      </c>
      <c r="F1195" s="2" t="str">
        <f t="shared" si="37"/>
        <v/>
      </c>
    </row>
    <row r="1196" spans="1:6" x14ac:dyDescent="0.3">
      <c r="A1196" s="10" t="s">
        <v>1026</v>
      </c>
      <c r="B1196" s="5">
        <v>42934</v>
      </c>
      <c r="C1196" s="6">
        <v>0.55039351851851848</v>
      </c>
      <c r="D1196" s="6">
        <v>0.5572569444444444</v>
      </c>
      <c r="E1196">
        <f t="shared" si="36"/>
        <v>0</v>
      </c>
      <c r="F1196" s="2" t="str">
        <f t="shared" si="37"/>
        <v/>
      </c>
    </row>
    <row r="1197" spans="1:6" x14ac:dyDescent="0.3">
      <c r="A1197" s="11" t="s">
        <v>1027</v>
      </c>
      <c r="B1197" s="7">
        <v>42934</v>
      </c>
      <c r="C1197" s="8">
        <v>0.55447916666666663</v>
      </c>
      <c r="D1197" s="8">
        <v>0.56332175925925931</v>
      </c>
      <c r="E1197">
        <f t="shared" si="36"/>
        <v>0</v>
      </c>
      <c r="F1197" s="2" t="str">
        <f t="shared" si="37"/>
        <v/>
      </c>
    </row>
    <row r="1198" spans="1:6" x14ac:dyDescent="0.3">
      <c r="A1198" s="10" t="s">
        <v>1028</v>
      </c>
      <c r="B1198" s="5">
        <v>42934</v>
      </c>
      <c r="C1198" s="6">
        <v>0.55645833333333339</v>
      </c>
      <c r="D1198" s="6">
        <v>0.55648148148148147</v>
      </c>
      <c r="E1198">
        <f t="shared" si="36"/>
        <v>0</v>
      </c>
      <c r="F1198" s="2" t="str">
        <f t="shared" si="37"/>
        <v/>
      </c>
    </row>
    <row r="1199" spans="1:6" x14ac:dyDescent="0.3">
      <c r="A1199" s="11" t="s">
        <v>1029</v>
      </c>
      <c r="B1199" s="7">
        <v>42934</v>
      </c>
      <c r="C1199" s="8">
        <v>0.5621990740740741</v>
      </c>
      <c r="D1199" s="8">
        <v>0.56353009259259257</v>
      </c>
      <c r="E1199">
        <f t="shared" si="36"/>
        <v>0</v>
      </c>
      <c r="F1199" s="2" t="str">
        <f t="shared" si="37"/>
        <v/>
      </c>
    </row>
    <row r="1200" spans="1:6" x14ac:dyDescent="0.3">
      <c r="A1200" s="10" t="s">
        <v>1030</v>
      </c>
      <c r="B1200" s="5">
        <v>42934</v>
      </c>
      <c r="C1200" s="6">
        <v>0.56714120370370369</v>
      </c>
      <c r="D1200" s="6">
        <v>0.56869212962962967</v>
      </c>
      <c r="E1200">
        <f t="shared" si="36"/>
        <v>0</v>
      </c>
      <c r="F1200" s="2" t="str">
        <f t="shared" si="37"/>
        <v/>
      </c>
    </row>
    <row r="1201" spans="1:6" x14ac:dyDescent="0.3">
      <c r="A1201" s="11" t="s">
        <v>1031</v>
      </c>
      <c r="B1201" s="7">
        <v>42934</v>
      </c>
      <c r="C1201" s="8">
        <v>0.57276620370370368</v>
      </c>
      <c r="D1201" s="8">
        <v>0.57995370370370369</v>
      </c>
      <c r="E1201">
        <f t="shared" si="36"/>
        <v>0</v>
      </c>
      <c r="F1201" s="2" t="str">
        <f t="shared" si="37"/>
        <v/>
      </c>
    </row>
    <row r="1202" spans="1:6" x14ac:dyDescent="0.3">
      <c r="A1202" s="10" t="s">
        <v>1032</v>
      </c>
      <c r="B1202" s="5">
        <v>42934</v>
      </c>
      <c r="C1202" s="6">
        <v>0.57841435185185186</v>
      </c>
      <c r="D1202" s="6">
        <v>0.58364583333333331</v>
      </c>
      <c r="E1202">
        <f t="shared" si="36"/>
        <v>0</v>
      </c>
      <c r="F1202" s="2" t="str">
        <f t="shared" si="37"/>
        <v/>
      </c>
    </row>
    <row r="1203" spans="1:6" x14ac:dyDescent="0.3">
      <c r="A1203" s="11" t="s">
        <v>1033</v>
      </c>
      <c r="B1203" s="7">
        <v>42934</v>
      </c>
      <c r="C1203" s="8">
        <v>0.57988425925925924</v>
      </c>
      <c r="D1203" s="8">
        <v>0.58928240740740745</v>
      </c>
      <c r="E1203">
        <f t="shared" si="36"/>
        <v>0</v>
      </c>
      <c r="F1203" s="2" t="str">
        <f t="shared" si="37"/>
        <v/>
      </c>
    </row>
    <row r="1204" spans="1:6" x14ac:dyDescent="0.3">
      <c r="A1204" s="10" t="s">
        <v>727</v>
      </c>
      <c r="B1204" s="5">
        <v>42934</v>
      </c>
      <c r="C1204" s="6">
        <v>0.58524305555555556</v>
      </c>
      <c r="D1204" s="6">
        <v>0.591400462962963</v>
      </c>
      <c r="E1204">
        <f t="shared" si="36"/>
        <v>0</v>
      </c>
      <c r="F1204" s="2" t="str">
        <f t="shared" si="37"/>
        <v/>
      </c>
    </row>
    <row r="1205" spans="1:6" x14ac:dyDescent="0.3">
      <c r="A1205" s="11" t="s">
        <v>1034</v>
      </c>
      <c r="B1205" s="7">
        <v>42934</v>
      </c>
      <c r="C1205" s="8">
        <v>0.58543981481481477</v>
      </c>
      <c r="D1205" s="8">
        <v>0.58929398148148149</v>
      </c>
      <c r="E1205">
        <f t="shared" si="36"/>
        <v>0</v>
      </c>
      <c r="F1205" s="2" t="str">
        <f t="shared" si="37"/>
        <v/>
      </c>
    </row>
    <row r="1206" spans="1:6" x14ac:dyDescent="0.3">
      <c r="A1206" s="10" t="s">
        <v>1035</v>
      </c>
      <c r="B1206" s="5">
        <v>42934</v>
      </c>
      <c r="C1206" s="6">
        <v>0.58942129629629625</v>
      </c>
      <c r="D1206" s="6">
        <v>0.59734953703703708</v>
      </c>
      <c r="E1206">
        <f t="shared" si="36"/>
        <v>0</v>
      </c>
      <c r="F1206" s="2" t="str">
        <f t="shared" si="37"/>
        <v/>
      </c>
    </row>
    <row r="1207" spans="1:6" x14ac:dyDescent="0.3">
      <c r="A1207" s="11" t="s">
        <v>1036</v>
      </c>
      <c r="B1207" s="7">
        <v>42934</v>
      </c>
      <c r="C1207" s="8">
        <v>0.59495370370370371</v>
      </c>
      <c r="D1207" s="8">
        <v>0.5965625</v>
      </c>
      <c r="E1207">
        <f t="shared" si="36"/>
        <v>0</v>
      </c>
      <c r="F1207" s="2" t="str">
        <f t="shared" si="37"/>
        <v/>
      </c>
    </row>
    <row r="1208" spans="1:6" x14ac:dyDescent="0.3">
      <c r="A1208" s="10" t="s">
        <v>1037</v>
      </c>
      <c r="B1208" s="5">
        <v>42934</v>
      </c>
      <c r="C1208" s="6">
        <v>0.59964120370370366</v>
      </c>
      <c r="D1208" s="6">
        <v>0.60444444444444445</v>
      </c>
      <c r="E1208">
        <f t="shared" si="36"/>
        <v>0</v>
      </c>
      <c r="F1208" s="2" t="str">
        <f t="shared" si="37"/>
        <v/>
      </c>
    </row>
    <row r="1209" spans="1:6" x14ac:dyDescent="0.3">
      <c r="A1209" s="11" t="s">
        <v>740</v>
      </c>
      <c r="B1209" s="7">
        <v>42934</v>
      </c>
      <c r="C1209" s="8">
        <v>0.60268518518518521</v>
      </c>
      <c r="D1209" s="8">
        <v>0.60929398148148151</v>
      </c>
      <c r="E1209">
        <f t="shared" si="36"/>
        <v>0</v>
      </c>
      <c r="F1209" s="2" t="str">
        <f t="shared" si="37"/>
        <v/>
      </c>
    </row>
    <row r="1210" spans="1:6" x14ac:dyDescent="0.3">
      <c r="A1210" s="10" t="s">
        <v>1038</v>
      </c>
      <c r="B1210" s="5">
        <v>42934</v>
      </c>
      <c r="C1210" s="6">
        <v>0.60423611111111108</v>
      </c>
      <c r="D1210" s="6">
        <v>0.61535879629629631</v>
      </c>
      <c r="E1210">
        <f t="shared" si="36"/>
        <v>0</v>
      </c>
      <c r="F1210" s="2" t="str">
        <f t="shared" si="37"/>
        <v/>
      </c>
    </row>
    <row r="1211" spans="1:6" x14ac:dyDescent="0.3">
      <c r="A1211" s="11" t="s">
        <v>1039</v>
      </c>
      <c r="B1211" s="7">
        <v>42934</v>
      </c>
      <c r="C1211" s="8">
        <v>0.60932870370370373</v>
      </c>
      <c r="D1211" s="8">
        <v>0.61124999999999996</v>
      </c>
      <c r="E1211">
        <f t="shared" si="36"/>
        <v>0</v>
      </c>
      <c r="F1211" s="2" t="str">
        <f t="shared" si="37"/>
        <v/>
      </c>
    </row>
    <row r="1212" spans="1:6" x14ac:dyDescent="0.3">
      <c r="A1212" s="10" t="s">
        <v>1040</v>
      </c>
      <c r="B1212" s="5">
        <v>42934</v>
      </c>
      <c r="C1212" s="6">
        <v>0.61365740740740737</v>
      </c>
      <c r="D1212" s="6">
        <v>0.61829861111111106</v>
      </c>
      <c r="E1212">
        <f t="shared" si="36"/>
        <v>0</v>
      </c>
      <c r="F1212" s="2" t="str">
        <f t="shared" si="37"/>
        <v/>
      </c>
    </row>
    <row r="1213" spans="1:6" x14ac:dyDescent="0.3">
      <c r="A1213" s="11" t="s">
        <v>483</v>
      </c>
      <c r="B1213" s="7">
        <v>42934</v>
      </c>
      <c r="C1213" s="8">
        <v>0.61675925925925923</v>
      </c>
      <c r="D1213" s="8">
        <v>0.61790509259259263</v>
      </c>
      <c r="E1213">
        <f t="shared" si="36"/>
        <v>0</v>
      </c>
      <c r="F1213" s="2" t="str">
        <f t="shared" si="37"/>
        <v/>
      </c>
    </row>
    <row r="1214" spans="1:6" x14ac:dyDescent="0.3">
      <c r="A1214" s="10" t="s">
        <v>1041</v>
      </c>
      <c r="B1214" s="5">
        <v>42934</v>
      </c>
      <c r="C1214" s="6">
        <v>0.62184027777777773</v>
      </c>
      <c r="D1214" s="6">
        <v>0.63255787037037037</v>
      </c>
      <c r="E1214">
        <f t="shared" si="36"/>
        <v>0</v>
      </c>
      <c r="F1214" s="2" t="str">
        <f t="shared" si="37"/>
        <v/>
      </c>
    </row>
    <row r="1215" spans="1:6" x14ac:dyDescent="0.3">
      <c r="A1215" s="11" t="s">
        <v>1042</v>
      </c>
      <c r="B1215" s="7">
        <v>42934</v>
      </c>
      <c r="C1215" s="8">
        <v>0.62197916666666664</v>
      </c>
      <c r="D1215" s="8">
        <v>0.62238425925925922</v>
      </c>
      <c r="E1215">
        <f t="shared" si="36"/>
        <v>0</v>
      </c>
      <c r="F1215" s="2" t="str">
        <f t="shared" si="37"/>
        <v/>
      </c>
    </row>
    <row r="1216" spans="1:6" x14ac:dyDescent="0.3">
      <c r="A1216" s="10" t="s">
        <v>1043</v>
      </c>
      <c r="B1216" s="5">
        <v>42934</v>
      </c>
      <c r="C1216" s="6">
        <v>0.62556712962962968</v>
      </c>
      <c r="D1216" s="6">
        <v>0.63491898148148151</v>
      </c>
      <c r="E1216">
        <f t="shared" si="36"/>
        <v>0</v>
      </c>
      <c r="F1216" s="2" t="str">
        <f t="shared" si="37"/>
        <v/>
      </c>
    </row>
    <row r="1217" spans="1:6" x14ac:dyDescent="0.3">
      <c r="A1217" s="11" t="s">
        <v>1044</v>
      </c>
      <c r="B1217" s="7">
        <v>42935</v>
      </c>
      <c r="C1217" s="8">
        <v>0.33592592592592591</v>
      </c>
      <c r="D1217" s="8">
        <v>0.34680555555555553</v>
      </c>
      <c r="E1217">
        <f t="shared" si="36"/>
        <v>0</v>
      </c>
      <c r="F1217" s="2" t="str">
        <f t="shared" si="37"/>
        <v/>
      </c>
    </row>
    <row r="1218" spans="1:6" x14ac:dyDescent="0.3">
      <c r="A1218" s="10" t="s">
        <v>1045</v>
      </c>
      <c r="B1218" s="5">
        <v>42935</v>
      </c>
      <c r="C1218" s="6">
        <v>0.33888888888888891</v>
      </c>
      <c r="D1218" s="6">
        <v>0.3502777777777778</v>
      </c>
      <c r="E1218">
        <f t="shared" si="36"/>
        <v>0</v>
      </c>
      <c r="F1218" s="2" t="str">
        <f t="shared" si="37"/>
        <v/>
      </c>
    </row>
    <row r="1219" spans="1:6" x14ac:dyDescent="0.3">
      <c r="A1219" s="11" t="s">
        <v>1046</v>
      </c>
      <c r="B1219" s="7">
        <v>42935</v>
      </c>
      <c r="C1219" s="8">
        <v>0.34309027777777779</v>
      </c>
      <c r="D1219" s="8">
        <v>0.34798611111111111</v>
      </c>
      <c r="E1219">
        <f t="shared" ref="E1219:E1282" si="38">IF(AND(LEN(A1219)=7,LEFT(A1219,2)="12"),1,0)</f>
        <v>0</v>
      </c>
      <c r="F1219" s="2" t="str">
        <f t="shared" ref="F1219:F1282" si="39">IF(E1219=1,D1219-C1219,"")</f>
        <v/>
      </c>
    </row>
    <row r="1220" spans="1:6" x14ac:dyDescent="0.3">
      <c r="A1220" s="10" t="s">
        <v>1047</v>
      </c>
      <c r="B1220" s="5">
        <v>42935</v>
      </c>
      <c r="C1220" s="6">
        <v>0.34704861111111113</v>
      </c>
      <c r="D1220" s="6">
        <v>0.35386574074074073</v>
      </c>
      <c r="E1220">
        <f t="shared" si="38"/>
        <v>0</v>
      </c>
      <c r="F1220" s="2" t="str">
        <f t="shared" si="39"/>
        <v/>
      </c>
    </row>
    <row r="1221" spans="1:6" x14ac:dyDescent="0.3">
      <c r="A1221" s="11" t="s">
        <v>1048</v>
      </c>
      <c r="B1221" s="7">
        <v>42935</v>
      </c>
      <c r="C1221" s="8">
        <v>0.35040509259259262</v>
      </c>
      <c r="D1221" s="8">
        <v>0.35600694444444442</v>
      </c>
      <c r="E1221">
        <f t="shared" si="38"/>
        <v>0</v>
      </c>
      <c r="F1221" s="2" t="str">
        <f t="shared" si="39"/>
        <v/>
      </c>
    </row>
    <row r="1222" spans="1:6" x14ac:dyDescent="0.3">
      <c r="A1222" s="10" t="s">
        <v>1049</v>
      </c>
      <c r="B1222" s="5">
        <v>42935</v>
      </c>
      <c r="C1222" s="6">
        <v>0.35304398148148147</v>
      </c>
      <c r="D1222" s="6">
        <v>0.35793981481481479</v>
      </c>
      <c r="E1222">
        <f t="shared" si="38"/>
        <v>0</v>
      </c>
      <c r="F1222" s="2" t="str">
        <f t="shared" si="39"/>
        <v/>
      </c>
    </row>
    <row r="1223" spans="1:6" x14ac:dyDescent="0.3">
      <c r="A1223" s="11" t="s">
        <v>839</v>
      </c>
      <c r="B1223" s="7">
        <v>42935</v>
      </c>
      <c r="C1223" s="8">
        <v>0.35712962962962963</v>
      </c>
      <c r="D1223" s="8">
        <v>0.36243055555555553</v>
      </c>
      <c r="E1223">
        <f t="shared" si="38"/>
        <v>0</v>
      </c>
      <c r="F1223" s="2" t="str">
        <f t="shared" si="39"/>
        <v/>
      </c>
    </row>
    <row r="1224" spans="1:6" x14ac:dyDescent="0.3">
      <c r="A1224" s="10" t="s">
        <v>1050</v>
      </c>
      <c r="B1224" s="5">
        <v>42935</v>
      </c>
      <c r="C1224" s="6">
        <v>0.35835648148148147</v>
      </c>
      <c r="D1224" s="6">
        <v>0.36712962962962964</v>
      </c>
      <c r="E1224">
        <f t="shared" si="38"/>
        <v>0</v>
      </c>
      <c r="F1224" s="2" t="str">
        <f t="shared" si="39"/>
        <v/>
      </c>
    </row>
    <row r="1225" spans="1:6" x14ac:dyDescent="0.3">
      <c r="A1225" s="11" t="s">
        <v>1051</v>
      </c>
      <c r="B1225" s="7">
        <v>42935</v>
      </c>
      <c r="C1225" s="8">
        <v>0.36310185185185184</v>
      </c>
      <c r="D1225" s="8">
        <v>0.36723379629629632</v>
      </c>
      <c r="E1225">
        <f t="shared" si="38"/>
        <v>0</v>
      </c>
      <c r="F1225" s="2" t="str">
        <f t="shared" si="39"/>
        <v/>
      </c>
    </row>
    <row r="1226" spans="1:6" x14ac:dyDescent="0.3">
      <c r="A1226" s="10" t="s">
        <v>1052</v>
      </c>
      <c r="B1226" s="5">
        <v>42935</v>
      </c>
      <c r="C1226" s="6">
        <v>0.36886574074074074</v>
      </c>
      <c r="D1226" s="6">
        <v>0.37324074074074076</v>
      </c>
      <c r="E1226">
        <f t="shared" si="38"/>
        <v>0</v>
      </c>
      <c r="F1226" s="2" t="str">
        <f t="shared" si="39"/>
        <v/>
      </c>
    </row>
    <row r="1227" spans="1:6" x14ac:dyDescent="0.3">
      <c r="A1227" s="11" t="s">
        <v>1053</v>
      </c>
      <c r="B1227" s="7">
        <v>42935</v>
      </c>
      <c r="C1227" s="8">
        <v>0.37094907407407407</v>
      </c>
      <c r="D1227" s="8">
        <v>0.37517361111111114</v>
      </c>
      <c r="E1227">
        <f t="shared" si="38"/>
        <v>0</v>
      </c>
      <c r="F1227" s="2" t="str">
        <f t="shared" si="39"/>
        <v/>
      </c>
    </row>
    <row r="1228" spans="1:6" x14ac:dyDescent="0.3">
      <c r="A1228" s="10" t="s">
        <v>1054</v>
      </c>
      <c r="B1228" s="5">
        <v>42935</v>
      </c>
      <c r="C1228" s="6">
        <v>0.37484953703703705</v>
      </c>
      <c r="D1228" s="6">
        <v>0.38143518518518521</v>
      </c>
      <c r="E1228">
        <f t="shared" si="38"/>
        <v>0</v>
      </c>
      <c r="F1228" s="2" t="str">
        <f t="shared" si="39"/>
        <v/>
      </c>
    </row>
    <row r="1229" spans="1:6" x14ac:dyDescent="0.3">
      <c r="A1229" s="11" t="s">
        <v>475</v>
      </c>
      <c r="B1229" s="7">
        <v>42935</v>
      </c>
      <c r="C1229" s="8">
        <v>0.38028935185185186</v>
      </c>
      <c r="D1229" s="8">
        <v>0.38239583333333332</v>
      </c>
      <c r="E1229">
        <f t="shared" si="38"/>
        <v>0</v>
      </c>
      <c r="F1229" s="2" t="str">
        <f t="shared" si="39"/>
        <v/>
      </c>
    </row>
    <row r="1230" spans="1:6" x14ac:dyDescent="0.3">
      <c r="A1230" s="10" t="s">
        <v>1055</v>
      </c>
      <c r="B1230" s="5">
        <v>42935</v>
      </c>
      <c r="C1230" s="6">
        <v>0.38059027777777776</v>
      </c>
      <c r="D1230" s="6">
        <v>0.38280092592592591</v>
      </c>
      <c r="E1230">
        <f t="shared" si="38"/>
        <v>0</v>
      </c>
      <c r="F1230" s="2" t="str">
        <f t="shared" si="39"/>
        <v/>
      </c>
    </row>
    <row r="1231" spans="1:6" x14ac:dyDescent="0.3">
      <c r="A1231" s="11" t="s">
        <v>1056</v>
      </c>
      <c r="B1231" s="7">
        <v>42935</v>
      </c>
      <c r="C1231" s="8">
        <v>0.38173611111111111</v>
      </c>
      <c r="D1231" s="8">
        <v>0.38915509259259257</v>
      </c>
      <c r="E1231">
        <f t="shared" si="38"/>
        <v>0</v>
      </c>
      <c r="F1231" s="2" t="str">
        <f t="shared" si="39"/>
        <v/>
      </c>
    </row>
    <row r="1232" spans="1:6" x14ac:dyDescent="0.3">
      <c r="A1232" s="10" t="s">
        <v>1057</v>
      </c>
      <c r="B1232" s="5">
        <v>42935</v>
      </c>
      <c r="C1232" s="6">
        <v>0.38512731481481483</v>
      </c>
      <c r="D1232" s="6">
        <v>0.3947222222222222</v>
      </c>
      <c r="E1232">
        <f t="shared" si="38"/>
        <v>0</v>
      </c>
      <c r="F1232" s="2" t="str">
        <f t="shared" si="39"/>
        <v/>
      </c>
    </row>
    <row r="1233" spans="1:6" x14ac:dyDescent="0.3">
      <c r="A1233" s="11" t="s">
        <v>1058</v>
      </c>
      <c r="B1233" s="7">
        <v>42935</v>
      </c>
      <c r="C1233" s="8">
        <v>0.38533564814814814</v>
      </c>
      <c r="D1233" s="8">
        <v>0.39521990740740742</v>
      </c>
      <c r="E1233">
        <f t="shared" si="38"/>
        <v>0</v>
      </c>
      <c r="F1233" s="2" t="str">
        <f t="shared" si="39"/>
        <v/>
      </c>
    </row>
    <row r="1234" spans="1:6" x14ac:dyDescent="0.3">
      <c r="A1234" s="10" t="s">
        <v>1059</v>
      </c>
      <c r="B1234" s="5">
        <v>42935</v>
      </c>
      <c r="C1234" s="6">
        <v>0.38833333333333331</v>
      </c>
      <c r="D1234" s="6">
        <v>0.39069444444444446</v>
      </c>
      <c r="E1234">
        <f t="shared" si="38"/>
        <v>0</v>
      </c>
      <c r="F1234" s="2" t="str">
        <f t="shared" si="39"/>
        <v/>
      </c>
    </row>
    <row r="1235" spans="1:6" x14ac:dyDescent="0.3">
      <c r="A1235" s="11" t="s">
        <v>1060</v>
      </c>
      <c r="B1235" s="7">
        <v>42935</v>
      </c>
      <c r="C1235" s="8">
        <v>0.38979166666666665</v>
      </c>
      <c r="D1235" s="8">
        <v>0.39171296296296299</v>
      </c>
      <c r="E1235">
        <f t="shared" si="38"/>
        <v>0</v>
      </c>
      <c r="F1235" s="2" t="str">
        <f t="shared" si="39"/>
        <v/>
      </c>
    </row>
    <row r="1236" spans="1:6" x14ac:dyDescent="0.3">
      <c r="A1236" s="10" t="s">
        <v>1061</v>
      </c>
      <c r="B1236" s="5">
        <v>42935</v>
      </c>
      <c r="C1236" s="6">
        <v>0.3898611111111111</v>
      </c>
      <c r="D1236" s="6">
        <v>0.39067129629629632</v>
      </c>
      <c r="E1236">
        <f t="shared" si="38"/>
        <v>0</v>
      </c>
      <c r="F1236" s="2" t="str">
        <f t="shared" si="39"/>
        <v/>
      </c>
    </row>
    <row r="1237" spans="1:6" x14ac:dyDescent="0.3">
      <c r="A1237" s="11" t="s">
        <v>1062</v>
      </c>
      <c r="B1237" s="7">
        <v>42935</v>
      </c>
      <c r="C1237" s="8">
        <v>0.3941898148148148</v>
      </c>
      <c r="D1237" s="8">
        <v>0.40530092592592593</v>
      </c>
      <c r="E1237">
        <f t="shared" si="38"/>
        <v>0</v>
      </c>
      <c r="F1237" s="2" t="str">
        <f t="shared" si="39"/>
        <v/>
      </c>
    </row>
    <row r="1238" spans="1:6" x14ac:dyDescent="0.3">
      <c r="A1238" s="10" t="s">
        <v>1063</v>
      </c>
      <c r="B1238" s="5">
        <v>42935</v>
      </c>
      <c r="C1238" s="6">
        <v>0.39607638888888891</v>
      </c>
      <c r="D1238" s="6">
        <v>0.40442129629629631</v>
      </c>
      <c r="E1238">
        <f t="shared" si="38"/>
        <v>0</v>
      </c>
      <c r="F1238" s="2" t="str">
        <f t="shared" si="39"/>
        <v/>
      </c>
    </row>
    <row r="1239" spans="1:6" x14ac:dyDescent="0.3">
      <c r="A1239" s="11" t="s">
        <v>1064</v>
      </c>
      <c r="B1239" s="7">
        <v>42935</v>
      </c>
      <c r="C1239" s="8">
        <v>0.39937499999999998</v>
      </c>
      <c r="D1239" s="8">
        <v>0.40332175925925928</v>
      </c>
      <c r="E1239">
        <f t="shared" si="38"/>
        <v>0</v>
      </c>
      <c r="F1239" s="2" t="str">
        <f t="shared" si="39"/>
        <v/>
      </c>
    </row>
    <row r="1240" spans="1:6" x14ac:dyDescent="0.3">
      <c r="A1240" s="10" t="s">
        <v>1065</v>
      </c>
      <c r="B1240" s="5">
        <v>42935</v>
      </c>
      <c r="C1240" s="6">
        <v>0.39959490740740738</v>
      </c>
      <c r="D1240" s="6">
        <v>0.41099537037037037</v>
      </c>
      <c r="E1240">
        <f t="shared" si="38"/>
        <v>0</v>
      </c>
      <c r="F1240" s="2" t="str">
        <f t="shared" si="39"/>
        <v/>
      </c>
    </row>
    <row r="1241" spans="1:6" x14ac:dyDescent="0.3">
      <c r="A1241" s="11" t="s">
        <v>1066</v>
      </c>
      <c r="B1241" s="7">
        <v>42935</v>
      </c>
      <c r="C1241" s="8">
        <v>0.40234953703703702</v>
      </c>
      <c r="D1241" s="8">
        <v>0.40469907407407407</v>
      </c>
      <c r="E1241">
        <f t="shared" si="38"/>
        <v>0</v>
      </c>
      <c r="F1241" s="2" t="str">
        <f t="shared" si="39"/>
        <v/>
      </c>
    </row>
    <row r="1242" spans="1:6" x14ac:dyDescent="0.3">
      <c r="A1242" s="10" t="s">
        <v>1067</v>
      </c>
      <c r="B1242" s="5">
        <v>42935</v>
      </c>
      <c r="C1242" s="6">
        <v>0.40743055555555557</v>
      </c>
      <c r="D1242" s="6">
        <v>0.41255787037037039</v>
      </c>
      <c r="E1242">
        <f t="shared" si="38"/>
        <v>0</v>
      </c>
      <c r="F1242" s="2" t="str">
        <f t="shared" si="39"/>
        <v/>
      </c>
    </row>
    <row r="1243" spans="1:6" x14ac:dyDescent="0.3">
      <c r="A1243" s="11" t="s">
        <v>412</v>
      </c>
      <c r="B1243" s="7">
        <v>42935</v>
      </c>
      <c r="C1243" s="8">
        <v>0.41121527777777778</v>
      </c>
      <c r="D1243" s="8">
        <v>0.41483796296296294</v>
      </c>
      <c r="E1243">
        <f t="shared" si="38"/>
        <v>0</v>
      </c>
      <c r="F1243" s="2" t="str">
        <f t="shared" si="39"/>
        <v/>
      </c>
    </row>
    <row r="1244" spans="1:6" x14ac:dyDescent="0.3">
      <c r="A1244" s="10" t="s">
        <v>1068</v>
      </c>
      <c r="B1244" s="5">
        <v>42935</v>
      </c>
      <c r="C1244" s="6">
        <v>0.4127662037037037</v>
      </c>
      <c r="D1244" s="6">
        <v>0.42182870370370368</v>
      </c>
      <c r="E1244">
        <f t="shared" si="38"/>
        <v>0</v>
      </c>
      <c r="F1244" s="2" t="str">
        <f t="shared" si="39"/>
        <v/>
      </c>
    </row>
    <row r="1245" spans="1:6" x14ac:dyDescent="0.3">
      <c r="A1245" s="11" t="s">
        <v>1069</v>
      </c>
      <c r="B1245" s="7">
        <v>42935</v>
      </c>
      <c r="C1245" s="8">
        <v>0.41616898148148146</v>
      </c>
      <c r="D1245" s="8">
        <v>0.41717592592592595</v>
      </c>
      <c r="E1245">
        <f t="shared" si="38"/>
        <v>0</v>
      </c>
      <c r="F1245" s="2" t="str">
        <f t="shared" si="39"/>
        <v/>
      </c>
    </row>
    <row r="1246" spans="1:6" x14ac:dyDescent="0.3">
      <c r="A1246" s="10" t="s">
        <v>1070</v>
      </c>
      <c r="B1246" s="5">
        <v>42935</v>
      </c>
      <c r="C1246" s="6">
        <v>0.41996527777777776</v>
      </c>
      <c r="D1246" s="6">
        <v>0.42766203703703703</v>
      </c>
      <c r="E1246">
        <f t="shared" si="38"/>
        <v>0</v>
      </c>
      <c r="F1246" s="2" t="str">
        <f t="shared" si="39"/>
        <v/>
      </c>
    </row>
    <row r="1247" spans="1:6" x14ac:dyDescent="0.3">
      <c r="A1247" s="11" t="s">
        <v>1071</v>
      </c>
      <c r="B1247" s="7">
        <v>42935</v>
      </c>
      <c r="C1247" s="8">
        <v>0.42166666666666669</v>
      </c>
      <c r="D1247" s="8">
        <v>0.43111111111111111</v>
      </c>
      <c r="E1247">
        <f t="shared" si="38"/>
        <v>0</v>
      </c>
      <c r="F1247" s="2" t="str">
        <f t="shared" si="39"/>
        <v/>
      </c>
    </row>
    <row r="1248" spans="1:6" x14ac:dyDescent="0.3">
      <c r="A1248" s="10" t="s">
        <v>1072</v>
      </c>
      <c r="B1248" s="5">
        <v>42935</v>
      </c>
      <c r="C1248" s="6">
        <v>0.42422453703703705</v>
      </c>
      <c r="D1248" s="6">
        <v>0.43512731481481481</v>
      </c>
      <c r="E1248">
        <f t="shared" si="38"/>
        <v>0</v>
      </c>
      <c r="F1248" s="2" t="str">
        <f t="shared" si="39"/>
        <v/>
      </c>
    </row>
    <row r="1249" spans="1:6" x14ac:dyDescent="0.3">
      <c r="A1249" s="11" t="s">
        <v>1073</v>
      </c>
      <c r="B1249" s="7">
        <v>42935</v>
      </c>
      <c r="C1249" s="8">
        <v>0.42684027777777778</v>
      </c>
      <c r="D1249" s="8">
        <v>0.43207175925925928</v>
      </c>
      <c r="E1249">
        <f t="shared" si="38"/>
        <v>0</v>
      </c>
      <c r="F1249" s="2" t="str">
        <f t="shared" si="39"/>
        <v/>
      </c>
    </row>
    <row r="1250" spans="1:6" x14ac:dyDescent="0.3">
      <c r="A1250" s="10" t="s">
        <v>1074</v>
      </c>
      <c r="B1250" s="5">
        <v>42935</v>
      </c>
      <c r="C1250" s="6">
        <v>0.42912037037037037</v>
      </c>
      <c r="D1250" s="6">
        <v>0.43425925925925923</v>
      </c>
      <c r="E1250">
        <f t="shared" si="38"/>
        <v>0</v>
      </c>
      <c r="F1250" s="2" t="str">
        <f t="shared" si="39"/>
        <v/>
      </c>
    </row>
    <row r="1251" spans="1:6" x14ac:dyDescent="0.3">
      <c r="A1251" s="11" t="s">
        <v>1075</v>
      </c>
      <c r="B1251" s="7">
        <v>42935</v>
      </c>
      <c r="C1251" s="8">
        <v>0.43180555555555555</v>
      </c>
      <c r="D1251" s="8">
        <v>0.44175925925925924</v>
      </c>
      <c r="E1251">
        <f t="shared" si="38"/>
        <v>0</v>
      </c>
      <c r="F1251" s="2" t="str">
        <f t="shared" si="39"/>
        <v/>
      </c>
    </row>
    <row r="1252" spans="1:6" x14ac:dyDescent="0.3">
      <c r="A1252" s="10" t="s">
        <v>1076</v>
      </c>
      <c r="B1252" s="5">
        <v>42935</v>
      </c>
      <c r="C1252" s="6">
        <v>0.43185185185185188</v>
      </c>
      <c r="D1252" s="6">
        <v>0.4382638888888889</v>
      </c>
      <c r="E1252">
        <f t="shared" si="38"/>
        <v>0</v>
      </c>
      <c r="F1252" s="2" t="str">
        <f t="shared" si="39"/>
        <v/>
      </c>
    </row>
    <row r="1253" spans="1:6" x14ac:dyDescent="0.3">
      <c r="A1253" s="11" t="s">
        <v>1077</v>
      </c>
      <c r="B1253" s="7">
        <v>42935</v>
      </c>
      <c r="C1253" s="8">
        <v>0.43365740740740738</v>
      </c>
      <c r="D1253" s="8">
        <v>0.43964120370370369</v>
      </c>
      <c r="E1253">
        <f t="shared" si="38"/>
        <v>0</v>
      </c>
      <c r="F1253" s="2" t="str">
        <f t="shared" si="39"/>
        <v/>
      </c>
    </row>
    <row r="1254" spans="1:6" x14ac:dyDescent="0.3">
      <c r="A1254" s="10" t="s">
        <v>1078</v>
      </c>
      <c r="B1254" s="5">
        <v>42935</v>
      </c>
      <c r="C1254" s="6">
        <v>0.43509259259259259</v>
      </c>
      <c r="D1254" s="6">
        <v>0.44364583333333335</v>
      </c>
      <c r="E1254">
        <f t="shared" si="38"/>
        <v>0</v>
      </c>
      <c r="F1254" s="2" t="str">
        <f t="shared" si="39"/>
        <v/>
      </c>
    </row>
    <row r="1255" spans="1:6" x14ac:dyDescent="0.3">
      <c r="A1255" s="11" t="s">
        <v>1079</v>
      </c>
      <c r="B1255" s="7">
        <v>42935</v>
      </c>
      <c r="C1255" s="8">
        <v>0.43734953703703705</v>
      </c>
      <c r="D1255" s="8">
        <v>0.44071759259259258</v>
      </c>
      <c r="E1255">
        <f t="shared" si="38"/>
        <v>0</v>
      </c>
      <c r="F1255" s="2" t="str">
        <f t="shared" si="39"/>
        <v/>
      </c>
    </row>
    <row r="1256" spans="1:6" x14ac:dyDescent="0.3">
      <c r="A1256" s="10" t="s">
        <v>1080</v>
      </c>
      <c r="B1256" s="5">
        <v>42935</v>
      </c>
      <c r="C1256" s="6">
        <v>0.43827546296296294</v>
      </c>
      <c r="D1256" s="6">
        <v>0.44968750000000002</v>
      </c>
      <c r="E1256">
        <f t="shared" si="38"/>
        <v>0</v>
      </c>
      <c r="F1256" s="2" t="str">
        <f t="shared" si="39"/>
        <v/>
      </c>
    </row>
    <row r="1257" spans="1:6" x14ac:dyDescent="0.3">
      <c r="A1257" s="11" t="s">
        <v>1081</v>
      </c>
      <c r="B1257" s="7">
        <v>42935</v>
      </c>
      <c r="C1257" s="8">
        <v>0.44305555555555554</v>
      </c>
      <c r="D1257" s="8">
        <v>0.45006944444444447</v>
      </c>
      <c r="E1257">
        <f t="shared" si="38"/>
        <v>0</v>
      </c>
      <c r="F1257" s="2" t="str">
        <f t="shared" si="39"/>
        <v/>
      </c>
    </row>
    <row r="1258" spans="1:6" x14ac:dyDescent="0.3">
      <c r="A1258" s="10" t="s">
        <v>1082</v>
      </c>
      <c r="B1258" s="5">
        <v>42935</v>
      </c>
      <c r="C1258" s="6">
        <v>0.44664351851851852</v>
      </c>
      <c r="D1258" s="6">
        <v>0.45725694444444442</v>
      </c>
      <c r="E1258">
        <f t="shared" si="38"/>
        <v>0</v>
      </c>
      <c r="F1258" s="2" t="str">
        <f t="shared" si="39"/>
        <v/>
      </c>
    </row>
    <row r="1259" spans="1:6" x14ac:dyDescent="0.3">
      <c r="A1259" s="11" t="s">
        <v>1083</v>
      </c>
      <c r="B1259" s="7">
        <v>42935</v>
      </c>
      <c r="C1259" s="8">
        <v>0.45211805555555556</v>
      </c>
      <c r="D1259" s="8">
        <v>0.4598726851851852</v>
      </c>
      <c r="E1259">
        <f t="shared" si="38"/>
        <v>0</v>
      </c>
      <c r="F1259" s="2" t="str">
        <f t="shared" si="39"/>
        <v/>
      </c>
    </row>
    <row r="1260" spans="1:6" x14ac:dyDescent="0.3">
      <c r="A1260" s="10" t="s">
        <v>567</v>
      </c>
      <c r="B1260" s="5">
        <v>42935</v>
      </c>
      <c r="C1260" s="6">
        <v>0.45768518518518519</v>
      </c>
      <c r="D1260" s="6">
        <v>0.45837962962962964</v>
      </c>
      <c r="E1260">
        <f t="shared" si="38"/>
        <v>0</v>
      </c>
      <c r="F1260" s="2" t="str">
        <f t="shared" si="39"/>
        <v/>
      </c>
    </row>
    <row r="1261" spans="1:6" x14ac:dyDescent="0.3">
      <c r="A1261" s="11" t="s">
        <v>1084</v>
      </c>
      <c r="B1261" s="7">
        <v>42935</v>
      </c>
      <c r="C1261" s="8">
        <v>0.46217592592592593</v>
      </c>
      <c r="D1261" s="8">
        <v>0.46263888888888888</v>
      </c>
      <c r="E1261">
        <f t="shared" si="38"/>
        <v>0</v>
      </c>
      <c r="F1261" s="2" t="str">
        <f t="shared" si="39"/>
        <v/>
      </c>
    </row>
    <row r="1262" spans="1:6" x14ac:dyDescent="0.3">
      <c r="A1262" s="10" t="s">
        <v>1085</v>
      </c>
      <c r="B1262" s="5">
        <v>42935</v>
      </c>
      <c r="C1262" s="6">
        <v>0.46546296296296297</v>
      </c>
      <c r="D1262" s="6">
        <v>0.4740509259259259</v>
      </c>
      <c r="E1262">
        <f t="shared" si="38"/>
        <v>0</v>
      </c>
      <c r="F1262" s="2" t="str">
        <f t="shared" si="39"/>
        <v/>
      </c>
    </row>
    <row r="1263" spans="1:6" x14ac:dyDescent="0.3">
      <c r="A1263" s="11" t="s">
        <v>1086</v>
      </c>
      <c r="B1263" s="7">
        <v>42935</v>
      </c>
      <c r="C1263" s="8">
        <v>0.46773148148148147</v>
      </c>
      <c r="D1263" s="8">
        <v>0.47054398148148147</v>
      </c>
      <c r="E1263">
        <f t="shared" si="38"/>
        <v>0</v>
      </c>
      <c r="F1263" s="2" t="str">
        <f t="shared" si="39"/>
        <v/>
      </c>
    </row>
    <row r="1264" spans="1:6" x14ac:dyDescent="0.3">
      <c r="A1264" s="10" t="s">
        <v>261</v>
      </c>
      <c r="B1264" s="5">
        <v>42935</v>
      </c>
      <c r="C1264" s="6">
        <v>0.47298611111111111</v>
      </c>
      <c r="D1264" s="6">
        <v>0.48247685185185185</v>
      </c>
      <c r="E1264">
        <f t="shared" si="38"/>
        <v>0</v>
      </c>
      <c r="F1264" s="2" t="str">
        <f t="shared" si="39"/>
        <v/>
      </c>
    </row>
    <row r="1265" spans="1:6" x14ac:dyDescent="0.3">
      <c r="A1265" s="11" t="s">
        <v>1087</v>
      </c>
      <c r="B1265" s="7">
        <v>42935</v>
      </c>
      <c r="C1265" s="8">
        <v>0.47843750000000002</v>
      </c>
      <c r="D1265" s="8">
        <v>0.48951388888888892</v>
      </c>
      <c r="E1265">
        <f t="shared" si="38"/>
        <v>0</v>
      </c>
      <c r="F1265" s="2" t="str">
        <f t="shared" si="39"/>
        <v/>
      </c>
    </row>
    <row r="1266" spans="1:6" x14ac:dyDescent="0.3">
      <c r="A1266" s="10" t="s">
        <v>1088</v>
      </c>
      <c r="B1266" s="5">
        <v>42935</v>
      </c>
      <c r="C1266" s="6">
        <v>0.47843750000000002</v>
      </c>
      <c r="D1266" s="6">
        <v>0.48879629629629628</v>
      </c>
      <c r="E1266">
        <f t="shared" si="38"/>
        <v>0</v>
      </c>
      <c r="F1266" s="2" t="str">
        <f t="shared" si="39"/>
        <v/>
      </c>
    </row>
    <row r="1267" spans="1:6" x14ac:dyDescent="0.3">
      <c r="A1267" s="11" t="s">
        <v>1089</v>
      </c>
      <c r="B1267" s="7">
        <v>42935</v>
      </c>
      <c r="C1267" s="8">
        <v>0.48381944444444447</v>
      </c>
      <c r="D1267" s="8">
        <v>0.49505787037037036</v>
      </c>
      <c r="E1267">
        <f t="shared" si="38"/>
        <v>0</v>
      </c>
      <c r="F1267" s="2" t="str">
        <f t="shared" si="39"/>
        <v/>
      </c>
    </row>
    <row r="1268" spans="1:6" x14ac:dyDescent="0.3">
      <c r="A1268" s="10" t="s">
        <v>1090</v>
      </c>
      <c r="B1268" s="5">
        <v>42935</v>
      </c>
      <c r="C1268" s="6">
        <v>0.48822916666666666</v>
      </c>
      <c r="D1268" s="6">
        <v>0.49540509259259258</v>
      </c>
      <c r="E1268">
        <f t="shared" si="38"/>
        <v>0</v>
      </c>
      <c r="F1268" s="2" t="str">
        <f t="shared" si="39"/>
        <v/>
      </c>
    </row>
    <row r="1269" spans="1:6" x14ac:dyDescent="0.3">
      <c r="A1269" s="11" t="s">
        <v>1091</v>
      </c>
      <c r="B1269" s="7">
        <v>42935</v>
      </c>
      <c r="C1269" s="8">
        <v>0.4896064814814815</v>
      </c>
      <c r="D1269" s="8">
        <v>0.49828703703703703</v>
      </c>
      <c r="E1269">
        <f t="shared" si="38"/>
        <v>0</v>
      </c>
      <c r="F1269" s="2" t="str">
        <f t="shared" si="39"/>
        <v/>
      </c>
    </row>
    <row r="1270" spans="1:6" x14ac:dyDescent="0.3">
      <c r="A1270" s="10" t="s">
        <v>1092</v>
      </c>
      <c r="B1270" s="5">
        <v>42935</v>
      </c>
      <c r="C1270" s="6">
        <v>0.49270833333333336</v>
      </c>
      <c r="D1270" s="6">
        <v>0.49774305555555554</v>
      </c>
      <c r="E1270">
        <f t="shared" si="38"/>
        <v>0</v>
      </c>
      <c r="F1270" s="2" t="str">
        <f t="shared" si="39"/>
        <v/>
      </c>
    </row>
    <row r="1271" spans="1:6" x14ac:dyDescent="0.3">
      <c r="A1271" s="11" t="s">
        <v>1093</v>
      </c>
      <c r="B1271" s="7">
        <v>42935</v>
      </c>
      <c r="C1271" s="8">
        <v>0.49625000000000002</v>
      </c>
      <c r="D1271" s="8">
        <v>0.5058449074074074</v>
      </c>
      <c r="E1271">
        <f t="shared" si="38"/>
        <v>0</v>
      </c>
      <c r="F1271" s="2" t="str">
        <f t="shared" si="39"/>
        <v/>
      </c>
    </row>
    <row r="1272" spans="1:6" x14ac:dyDescent="0.3">
      <c r="A1272" s="10" t="s">
        <v>1094</v>
      </c>
      <c r="B1272" s="5">
        <v>42935</v>
      </c>
      <c r="C1272" s="6">
        <v>0.50173611111111116</v>
      </c>
      <c r="D1272" s="6">
        <v>0.5130555555555556</v>
      </c>
      <c r="E1272">
        <f t="shared" si="38"/>
        <v>0</v>
      </c>
      <c r="F1272" s="2" t="str">
        <f t="shared" si="39"/>
        <v/>
      </c>
    </row>
    <row r="1273" spans="1:6" x14ac:dyDescent="0.3">
      <c r="A1273" s="11" t="s">
        <v>1095</v>
      </c>
      <c r="B1273" s="7">
        <v>42935</v>
      </c>
      <c r="C1273" s="8">
        <v>0.50219907407407405</v>
      </c>
      <c r="D1273" s="8">
        <v>0.50804398148148144</v>
      </c>
      <c r="E1273">
        <f t="shared" si="38"/>
        <v>0</v>
      </c>
      <c r="F1273" s="2" t="str">
        <f t="shared" si="39"/>
        <v/>
      </c>
    </row>
    <row r="1274" spans="1:6" x14ac:dyDescent="0.3">
      <c r="A1274" s="10" t="s">
        <v>1096</v>
      </c>
      <c r="B1274" s="5">
        <v>42935</v>
      </c>
      <c r="C1274" s="6">
        <v>0.50749999999999995</v>
      </c>
      <c r="D1274" s="6">
        <v>0.51290509259259254</v>
      </c>
      <c r="E1274">
        <f t="shared" si="38"/>
        <v>0</v>
      </c>
      <c r="F1274" s="2" t="str">
        <f t="shared" si="39"/>
        <v/>
      </c>
    </row>
    <row r="1275" spans="1:6" x14ac:dyDescent="0.3">
      <c r="A1275" s="11" t="s">
        <v>1097</v>
      </c>
      <c r="B1275" s="7">
        <v>42935</v>
      </c>
      <c r="C1275" s="8">
        <v>0.50756944444444441</v>
      </c>
      <c r="D1275" s="8">
        <v>0.51126157407407402</v>
      </c>
      <c r="E1275">
        <f t="shared" si="38"/>
        <v>0</v>
      </c>
      <c r="F1275" s="2" t="str">
        <f t="shared" si="39"/>
        <v/>
      </c>
    </row>
    <row r="1276" spans="1:6" x14ac:dyDescent="0.3">
      <c r="A1276" s="10" t="s">
        <v>1098</v>
      </c>
      <c r="B1276" s="5">
        <v>42935</v>
      </c>
      <c r="C1276" s="6">
        <v>0.51325231481481481</v>
      </c>
      <c r="D1276" s="6">
        <v>0.51627314814814818</v>
      </c>
      <c r="E1276">
        <f t="shared" si="38"/>
        <v>0</v>
      </c>
      <c r="F1276" s="2" t="str">
        <f t="shared" si="39"/>
        <v/>
      </c>
    </row>
    <row r="1277" spans="1:6" x14ac:dyDescent="0.3">
      <c r="A1277" s="11" t="s">
        <v>1099</v>
      </c>
      <c r="B1277" s="7">
        <v>42935</v>
      </c>
      <c r="C1277" s="8">
        <v>0.5173726851851852</v>
      </c>
      <c r="D1277" s="8">
        <v>0.52055555555555555</v>
      </c>
      <c r="E1277">
        <f t="shared" si="38"/>
        <v>0</v>
      </c>
      <c r="F1277" s="2" t="str">
        <f t="shared" si="39"/>
        <v/>
      </c>
    </row>
    <row r="1278" spans="1:6" x14ac:dyDescent="0.3">
      <c r="A1278" s="10" t="s">
        <v>1100</v>
      </c>
      <c r="B1278" s="5">
        <v>42935</v>
      </c>
      <c r="C1278" s="6">
        <v>0.52288194444444447</v>
      </c>
      <c r="D1278" s="6">
        <v>0.52722222222222226</v>
      </c>
      <c r="E1278">
        <f t="shared" si="38"/>
        <v>0</v>
      </c>
      <c r="F1278" s="2" t="str">
        <f t="shared" si="39"/>
        <v/>
      </c>
    </row>
    <row r="1279" spans="1:6" x14ac:dyDescent="0.3">
      <c r="A1279" s="11" t="s">
        <v>375</v>
      </c>
      <c r="B1279" s="7">
        <v>42935</v>
      </c>
      <c r="C1279" s="8">
        <v>0.52349537037037042</v>
      </c>
      <c r="D1279" s="8">
        <v>0.53362268518518519</v>
      </c>
      <c r="E1279">
        <f t="shared" si="38"/>
        <v>0</v>
      </c>
      <c r="F1279" s="2" t="str">
        <f t="shared" si="39"/>
        <v/>
      </c>
    </row>
    <row r="1280" spans="1:6" x14ac:dyDescent="0.3">
      <c r="A1280" s="10" t="s">
        <v>1101</v>
      </c>
      <c r="B1280" s="5">
        <v>42935</v>
      </c>
      <c r="C1280" s="6">
        <v>0.52766203703703707</v>
      </c>
      <c r="D1280" s="6">
        <v>0.53917824074074072</v>
      </c>
      <c r="E1280">
        <f t="shared" si="38"/>
        <v>0</v>
      </c>
      <c r="F1280" s="2" t="str">
        <f t="shared" si="39"/>
        <v/>
      </c>
    </row>
    <row r="1281" spans="1:6" x14ac:dyDescent="0.3">
      <c r="A1281" s="11" t="s">
        <v>303</v>
      </c>
      <c r="B1281" s="7">
        <v>42935</v>
      </c>
      <c r="C1281" s="8">
        <v>0.53209490740740739</v>
      </c>
      <c r="D1281" s="8">
        <v>0.53931712962962963</v>
      </c>
      <c r="E1281">
        <f t="shared" si="38"/>
        <v>0</v>
      </c>
      <c r="F1281" s="2" t="str">
        <f t="shared" si="39"/>
        <v/>
      </c>
    </row>
    <row r="1282" spans="1:6" x14ac:dyDescent="0.3">
      <c r="A1282" s="10" t="s">
        <v>1102</v>
      </c>
      <c r="B1282" s="5">
        <v>42935</v>
      </c>
      <c r="C1282" s="6">
        <v>0.53540509259259261</v>
      </c>
      <c r="D1282" s="6">
        <v>0.53540509259259261</v>
      </c>
      <c r="E1282">
        <f t="shared" si="38"/>
        <v>0</v>
      </c>
      <c r="F1282" s="2" t="str">
        <f t="shared" si="39"/>
        <v/>
      </c>
    </row>
    <row r="1283" spans="1:6" x14ac:dyDescent="0.3">
      <c r="A1283" s="11" t="s">
        <v>1103</v>
      </c>
      <c r="B1283" s="7">
        <v>42935</v>
      </c>
      <c r="C1283" s="8">
        <v>0.53594907407407411</v>
      </c>
      <c r="D1283" s="8">
        <v>0.54584490740740743</v>
      </c>
      <c r="E1283">
        <f t="shared" ref="E1283:E1346" si="40">IF(AND(LEN(A1283)=7,LEFT(A1283,2)="12"),1,0)</f>
        <v>0</v>
      </c>
      <c r="F1283" s="2" t="str">
        <f t="shared" ref="F1283:F1346" si="41">IF(E1283=1,D1283-C1283,"")</f>
        <v/>
      </c>
    </row>
    <row r="1284" spans="1:6" x14ac:dyDescent="0.3">
      <c r="A1284" s="10" t="s">
        <v>1104</v>
      </c>
      <c r="B1284" s="5">
        <v>42935</v>
      </c>
      <c r="C1284" s="6">
        <v>0.54052083333333334</v>
      </c>
      <c r="D1284" s="6">
        <v>0.54195601851851849</v>
      </c>
      <c r="E1284">
        <f t="shared" si="40"/>
        <v>0</v>
      </c>
      <c r="F1284" s="2" t="str">
        <f t="shared" si="41"/>
        <v/>
      </c>
    </row>
    <row r="1285" spans="1:6" x14ac:dyDescent="0.3">
      <c r="A1285" s="11" t="s">
        <v>697</v>
      </c>
      <c r="B1285" s="7">
        <v>42935</v>
      </c>
      <c r="C1285" s="8">
        <v>0.54439814814814813</v>
      </c>
      <c r="D1285" s="8">
        <v>0.54800925925925925</v>
      </c>
      <c r="E1285">
        <f t="shared" si="40"/>
        <v>0</v>
      </c>
      <c r="F1285" s="2" t="str">
        <f t="shared" si="41"/>
        <v/>
      </c>
    </row>
    <row r="1286" spans="1:6" x14ac:dyDescent="0.3">
      <c r="A1286" s="10" t="s">
        <v>1105</v>
      </c>
      <c r="B1286" s="5">
        <v>42935</v>
      </c>
      <c r="C1286" s="6">
        <v>0.54996527777777782</v>
      </c>
      <c r="D1286" s="6">
        <v>0.55228009259259259</v>
      </c>
      <c r="E1286">
        <f t="shared" si="40"/>
        <v>0</v>
      </c>
      <c r="F1286" s="2" t="str">
        <f t="shared" si="41"/>
        <v/>
      </c>
    </row>
    <row r="1287" spans="1:6" x14ac:dyDescent="0.3">
      <c r="A1287" s="11" t="s">
        <v>1106</v>
      </c>
      <c r="B1287" s="7">
        <v>42935</v>
      </c>
      <c r="C1287" s="8">
        <v>0.55121527777777779</v>
      </c>
      <c r="D1287" s="8">
        <v>0.55539351851851848</v>
      </c>
      <c r="E1287">
        <f t="shared" si="40"/>
        <v>0</v>
      </c>
      <c r="F1287" s="2" t="str">
        <f t="shared" si="41"/>
        <v/>
      </c>
    </row>
    <row r="1288" spans="1:6" x14ac:dyDescent="0.3">
      <c r="A1288" s="10" t="s">
        <v>1107</v>
      </c>
      <c r="B1288" s="5">
        <v>42935</v>
      </c>
      <c r="C1288" s="6">
        <v>0.55174768518518513</v>
      </c>
      <c r="D1288" s="6">
        <v>0.5575</v>
      </c>
      <c r="E1288">
        <f t="shared" si="40"/>
        <v>0</v>
      </c>
      <c r="F1288" s="2" t="str">
        <f t="shared" si="41"/>
        <v/>
      </c>
    </row>
    <row r="1289" spans="1:6" x14ac:dyDescent="0.3">
      <c r="A1289" s="11" t="s">
        <v>1108</v>
      </c>
      <c r="B1289" s="7">
        <v>42935</v>
      </c>
      <c r="C1289" s="8">
        <v>0.55387731481481484</v>
      </c>
      <c r="D1289" s="8">
        <v>0.5645486111111111</v>
      </c>
      <c r="E1289">
        <f t="shared" si="40"/>
        <v>0</v>
      </c>
      <c r="F1289" s="2" t="str">
        <f t="shared" si="41"/>
        <v/>
      </c>
    </row>
    <row r="1290" spans="1:6" x14ac:dyDescent="0.3">
      <c r="A1290" s="10" t="s">
        <v>1109</v>
      </c>
      <c r="B1290" s="5">
        <v>42935</v>
      </c>
      <c r="C1290" s="6">
        <v>0.5591666666666667</v>
      </c>
      <c r="D1290" s="6">
        <v>0.56074074074074076</v>
      </c>
      <c r="E1290">
        <f t="shared" si="40"/>
        <v>0</v>
      </c>
      <c r="F1290" s="2" t="str">
        <f t="shared" si="41"/>
        <v/>
      </c>
    </row>
    <row r="1291" spans="1:6" x14ac:dyDescent="0.3">
      <c r="A1291" s="11" t="s">
        <v>1110</v>
      </c>
      <c r="B1291" s="7">
        <v>42935</v>
      </c>
      <c r="C1291" s="8">
        <v>0.56276620370370367</v>
      </c>
      <c r="D1291" s="8">
        <v>0.56792824074074078</v>
      </c>
      <c r="E1291">
        <f t="shared" si="40"/>
        <v>0</v>
      </c>
      <c r="F1291" s="2" t="str">
        <f t="shared" si="41"/>
        <v/>
      </c>
    </row>
    <row r="1292" spans="1:6" x14ac:dyDescent="0.3">
      <c r="A1292" s="10" t="s">
        <v>1111</v>
      </c>
      <c r="B1292" s="5">
        <v>42935</v>
      </c>
      <c r="C1292" s="6">
        <v>0.5682638888888889</v>
      </c>
      <c r="D1292" s="6">
        <v>0.57974537037037033</v>
      </c>
      <c r="E1292">
        <f t="shared" si="40"/>
        <v>0</v>
      </c>
      <c r="F1292" s="2" t="str">
        <f t="shared" si="41"/>
        <v/>
      </c>
    </row>
    <row r="1293" spans="1:6" x14ac:dyDescent="0.3">
      <c r="A1293" s="11" t="s">
        <v>1112</v>
      </c>
      <c r="B1293" s="7">
        <v>42935</v>
      </c>
      <c r="C1293" s="8">
        <v>0.56847222222222227</v>
      </c>
      <c r="D1293" s="8">
        <v>0.57787037037037037</v>
      </c>
      <c r="E1293">
        <f t="shared" si="40"/>
        <v>0</v>
      </c>
      <c r="F1293" s="2" t="str">
        <f t="shared" si="41"/>
        <v/>
      </c>
    </row>
    <row r="1294" spans="1:6" x14ac:dyDescent="0.3">
      <c r="A1294" s="10" t="s">
        <v>1113</v>
      </c>
      <c r="B1294" s="5">
        <v>42935</v>
      </c>
      <c r="C1294" s="6">
        <v>0.5703125</v>
      </c>
      <c r="D1294" s="6">
        <v>0.57703703703703701</v>
      </c>
      <c r="E1294">
        <f t="shared" si="40"/>
        <v>0</v>
      </c>
      <c r="F1294" s="2" t="str">
        <f t="shared" si="41"/>
        <v/>
      </c>
    </row>
    <row r="1295" spans="1:6" x14ac:dyDescent="0.3">
      <c r="A1295" s="11" t="s">
        <v>1114</v>
      </c>
      <c r="B1295" s="7">
        <v>42935</v>
      </c>
      <c r="C1295" s="8">
        <v>0.57313657407407403</v>
      </c>
      <c r="D1295" s="8">
        <v>0.57559027777777783</v>
      </c>
      <c r="E1295">
        <f t="shared" si="40"/>
        <v>0</v>
      </c>
      <c r="F1295" s="2" t="str">
        <f t="shared" si="41"/>
        <v/>
      </c>
    </row>
    <row r="1296" spans="1:6" x14ac:dyDescent="0.3">
      <c r="A1296" s="10" t="s">
        <v>1115</v>
      </c>
      <c r="B1296" s="5">
        <v>42935</v>
      </c>
      <c r="C1296" s="6">
        <v>0.57525462962962959</v>
      </c>
      <c r="D1296" s="6">
        <v>0.58087962962962958</v>
      </c>
      <c r="E1296">
        <f t="shared" si="40"/>
        <v>0</v>
      </c>
      <c r="F1296" s="2" t="str">
        <f t="shared" si="41"/>
        <v/>
      </c>
    </row>
    <row r="1297" spans="1:6" x14ac:dyDescent="0.3">
      <c r="A1297" s="11" t="s">
        <v>593</v>
      </c>
      <c r="B1297" s="7">
        <v>42935</v>
      </c>
      <c r="C1297" s="8">
        <v>0.57974537037037033</v>
      </c>
      <c r="D1297" s="8">
        <v>0.58975694444444449</v>
      </c>
      <c r="E1297">
        <f t="shared" si="40"/>
        <v>0</v>
      </c>
      <c r="F1297" s="2" t="str">
        <f t="shared" si="41"/>
        <v/>
      </c>
    </row>
    <row r="1298" spans="1:6" x14ac:dyDescent="0.3">
      <c r="A1298" s="10" t="s">
        <v>1097</v>
      </c>
      <c r="B1298" s="5">
        <v>42935</v>
      </c>
      <c r="C1298" s="6">
        <v>0.58071759259259259</v>
      </c>
      <c r="D1298" s="6">
        <v>0.59002314814814816</v>
      </c>
      <c r="E1298">
        <f t="shared" si="40"/>
        <v>0</v>
      </c>
      <c r="F1298" s="2" t="str">
        <f t="shared" si="41"/>
        <v/>
      </c>
    </row>
    <row r="1299" spans="1:6" x14ac:dyDescent="0.3">
      <c r="A1299" s="11" t="s">
        <v>1116</v>
      </c>
      <c r="B1299" s="7">
        <v>42935</v>
      </c>
      <c r="C1299" s="8">
        <v>0.58622685185185186</v>
      </c>
      <c r="D1299" s="8">
        <v>0.5921643518518519</v>
      </c>
      <c r="E1299">
        <f t="shared" si="40"/>
        <v>0</v>
      </c>
      <c r="F1299" s="2" t="str">
        <f t="shared" si="41"/>
        <v/>
      </c>
    </row>
    <row r="1300" spans="1:6" x14ac:dyDescent="0.3">
      <c r="A1300" s="10" t="s">
        <v>1117</v>
      </c>
      <c r="B1300" s="5">
        <v>42935</v>
      </c>
      <c r="C1300" s="6">
        <v>0.5879861111111111</v>
      </c>
      <c r="D1300" s="6">
        <v>0.59103009259259254</v>
      </c>
      <c r="E1300">
        <f t="shared" si="40"/>
        <v>0</v>
      </c>
      <c r="F1300" s="2" t="str">
        <f t="shared" si="41"/>
        <v/>
      </c>
    </row>
    <row r="1301" spans="1:6" x14ac:dyDescent="0.3">
      <c r="A1301" s="11" t="s">
        <v>1118</v>
      </c>
      <c r="B1301" s="7">
        <v>42935</v>
      </c>
      <c r="C1301" s="8">
        <v>0.58810185185185182</v>
      </c>
      <c r="D1301" s="8">
        <v>0.59202546296296299</v>
      </c>
      <c r="E1301">
        <f t="shared" si="40"/>
        <v>0</v>
      </c>
      <c r="F1301" s="2" t="str">
        <f t="shared" si="41"/>
        <v/>
      </c>
    </row>
    <row r="1302" spans="1:6" x14ac:dyDescent="0.3">
      <c r="A1302" s="10" t="s">
        <v>1119</v>
      </c>
      <c r="B1302" s="5">
        <v>42935</v>
      </c>
      <c r="C1302" s="6">
        <v>0.59090277777777778</v>
      </c>
      <c r="D1302" s="6">
        <v>0.5923842592592593</v>
      </c>
      <c r="E1302">
        <f t="shared" si="40"/>
        <v>0</v>
      </c>
      <c r="F1302" s="2" t="str">
        <f t="shared" si="41"/>
        <v/>
      </c>
    </row>
    <row r="1303" spans="1:6" x14ac:dyDescent="0.3">
      <c r="A1303" s="11" t="s">
        <v>1120</v>
      </c>
      <c r="B1303" s="7">
        <v>42935</v>
      </c>
      <c r="C1303" s="8">
        <v>0.59659722222222222</v>
      </c>
      <c r="D1303" s="8">
        <v>0.60329861111111116</v>
      </c>
      <c r="E1303">
        <f t="shared" si="40"/>
        <v>0</v>
      </c>
      <c r="F1303" s="2" t="str">
        <f t="shared" si="41"/>
        <v/>
      </c>
    </row>
    <row r="1304" spans="1:6" x14ac:dyDescent="0.3">
      <c r="A1304" s="10" t="s">
        <v>1121</v>
      </c>
      <c r="B1304" s="5">
        <v>42935</v>
      </c>
      <c r="C1304" s="6">
        <v>0.5971643518518519</v>
      </c>
      <c r="D1304" s="6">
        <v>0.60538194444444449</v>
      </c>
      <c r="E1304">
        <f t="shared" si="40"/>
        <v>0</v>
      </c>
      <c r="F1304" s="2" t="str">
        <f t="shared" si="41"/>
        <v/>
      </c>
    </row>
    <row r="1305" spans="1:6" x14ac:dyDescent="0.3">
      <c r="A1305" s="11" t="s">
        <v>690</v>
      </c>
      <c r="B1305" s="7">
        <v>42935</v>
      </c>
      <c r="C1305" s="8">
        <v>0.59719907407407402</v>
      </c>
      <c r="D1305" s="8">
        <v>0.60488425925925926</v>
      </c>
      <c r="E1305">
        <f t="shared" si="40"/>
        <v>0</v>
      </c>
      <c r="F1305" s="2" t="str">
        <f t="shared" si="41"/>
        <v/>
      </c>
    </row>
    <row r="1306" spans="1:6" x14ac:dyDescent="0.3">
      <c r="A1306" s="10" t="s">
        <v>1122</v>
      </c>
      <c r="B1306" s="5">
        <v>42935</v>
      </c>
      <c r="C1306" s="6">
        <v>0.6021643518518518</v>
      </c>
      <c r="D1306" s="6">
        <v>0.61331018518518521</v>
      </c>
      <c r="E1306">
        <f t="shared" si="40"/>
        <v>0</v>
      </c>
      <c r="F1306" s="2" t="str">
        <f t="shared" si="41"/>
        <v/>
      </c>
    </row>
    <row r="1307" spans="1:6" x14ac:dyDescent="0.3">
      <c r="A1307" s="11" t="s">
        <v>1123</v>
      </c>
      <c r="B1307" s="7">
        <v>42935</v>
      </c>
      <c r="C1307" s="8">
        <v>0.60291666666666666</v>
      </c>
      <c r="D1307" s="8">
        <v>0.61086805555555557</v>
      </c>
      <c r="E1307">
        <f t="shared" si="40"/>
        <v>0</v>
      </c>
      <c r="F1307" s="2" t="str">
        <f t="shared" si="41"/>
        <v/>
      </c>
    </row>
    <row r="1308" spans="1:6" x14ac:dyDescent="0.3">
      <c r="A1308" s="10" t="s">
        <v>1124</v>
      </c>
      <c r="B1308" s="5">
        <v>42935</v>
      </c>
      <c r="C1308" s="6">
        <v>0.60624999999999996</v>
      </c>
      <c r="D1308" s="6">
        <v>0.6083912037037037</v>
      </c>
      <c r="E1308">
        <f t="shared" si="40"/>
        <v>0</v>
      </c>
      <c r="F1308" s="2" t="str">
        <f t="shared" si="41"/>
        <v/>
      </c>
    </row>
    <row r="1309" spans="1:6" x14ac:dyDescent="0.3">
      <c r="A1309" s="11" t="s">
        <v>1125</v>
      </c>
      <c r="B1309" s="7">
        <v>42935</v>
      </c>
      <c r="C1309" s="8">
        <v>0.60868055555555556</v>
      </c>
      <c r="D1309" s="8">
        <v>0.61019675925925931</v>
      </c>
      <c r="E1309">
        <f t="shared" si="40"/>
        <v>0</v>
      </c>
      <c r="F1309" s="2" t="str">
        <f t="shared" si="41"/>
        <v/>
      </c>
    </row>
    <row r="1310" spans="1:6" x14ac:dyDescent="0.3">
      <c r="A1310" s="10" t="s">
        <v>1126</v>
      </c>
      <c r="B1310" s="5">
        <v>42935</v>
      </c>
      <c r="C1310" s="6">
        <v>0.61081018518518515</v>
      </c>
      <c r="D1310" s="6">
        <v>0.62118055555555551</v>
      </c>
      <c r="E1310">
        <f t="shared" si="40"/>
        <v>0</v>
      </c>
      <c r="F1310" s="2" t="str">
        <f t="shared" si="41"/>
        <v/>
      </c>
    </row>
    <row r="1311" spans="1:6" x14ac:dyDescent="0.3">
      <c r="A1311" s="11" t="s">
        <v>1127</v>
      </c>
      <c r="B1311" s="7">
        <v>42935</v>
      </c>
      <c r="C1311" s="8">
        <v>0.61207175925925927</v>
      </c>
      <c r="D1311" s="8">
        <v>0.61613425925925924</v>
      </c>
      <c r="E1311">
        <f t="shared" si="40"/>
        <v>0</v>
      </c>
      <c r="F1311" s="2" t="str">
        <f t="shared" si="41"/>
        <v/>
      </c>
    </row>
    <row r="1312" spans="1:6" x14ac:dyDescent="0.3">
      <c r="A1312" s="10" t="s">
        <v>1128</v>
      </c>
      <c r="B1312" s="5">
        <v>42935</v>
      </c>
      <c r="C1312" s="6">
        <v>0.61648148148148152</v>
      </c>
      <c r="D1312" s="6">
        <v>0.62589120370370366</v>
      </c>
      <c r="E1312">
        <f t="shared" si="40"/>
        <v>0</v>
      </c>
      <c r="F1312" s="2" t="str">
        <f t="shared" si="41"/>
        <v/>
      </c>
    </row>
    <row r="1313" spans="1:6" x14ac:dyDescent="0.3">
      <c r="A1313" s="11" t="s">
        <v>1129</v>
      </c>
      <c r="B1313" s="7">
        <v>42935</v>
      </c>
      <c r="C1313" s="8">
        <v>0.62137731481481484</v>
      </c>
      <c r="D1313" s="8">
        <v>0.63218750000000001</v>
      </c>
      <c r="E1313">
        <f t="shared" si="40"/>
        <v>0</v>
      </c>
      <c r="F1313" s="2" t="str">
        <f t="shared" si="41"/>
        <v/>
      </c>
    </row>
    <row r="1314" spans="1:6" x14ac:dyDescent="0.3">
      <c r="A1314" s="10" t="s">
        <v>1130</v>
      </c>
      <c r="B1314" s="5">
        <v>42935</v>
      </c>
      <c r="C1314" s="6">
        <v>0.62288194444444445</v>
      </c>
      <c r="D1314" s="6">
        <v>0.63325231481481481</v>
      </c>
      <c r="E1314">
        <f t="shared" si="40"/>
        <v>0</v>
      </c>
      <c r="F1314" s="2" t="str">
        <f t="shared" si="41"/>
        <v/>
      </c>
    </row>
    <row r="1315" spans="1:6" x14ac:dyDescent="0.3">
      <c r="A1315" s="11" t="s">
        <v>1131</v>
      </c>
      <c r="B1315" s="7">
        <v>42935</v>
      </c>
      <c r="C1315" s="8">
        <v>0.62394675925925924</v>
      </c>
      <c r="D1315" s="8">
        <v>0.62461805555555561</v>
      </c>
      <c r="E1315">
        <f t="shared" si="40"/>
        <v>0</v>
      </c>
      <c r="F1315" s="2" t="str">
        <f t="shared" si="41"/>
        <v/>
      </c>
    </row>
    <row r="1316" spans="1:6" x14ac:dyDescent="0.3">
      <c r="A1316" s="10" t="s">
        <v>268</v>
      </c>
      <c r="B1316" s="5">
        <v>42935</v>
      </c>
      <c r="C1316" s="6">
        <v>0.62967592592592592</v>
      </c>
      <c r="D1316" s="6">
        <v>0.63277777777777777</v>
      </c>
      <c r="E1316">
        <f t="shared" si="40"/>
        <v>0</v>
      </c>
      <c r="F1316" s="2" t="str">
        <f t="shared" si="41"/>
        <v/>
      </c>
    </row>
    <row r="1317" spans="1:6" x14ac:dyDescent="0.3">
      <c r="A1317" s="11" t="s">
        <v>1132</v>
      </c>
      <c r="B1317" s="7">
        <v>42936</v>
      </c>
      <c r="C1317" s="8">
        <v>0.33447916666666666</v>
      </c>
      <c r="D1317" s="8">
        <v>0.33721064814814816</v>
      </c>
      <c r="E1317">
        <f t="shared" si="40"/>
        <v>0</v>
      </c>
      <c r="F1317" s="2" t="str">
        <f t="shared" si="41"/>
        <v/>
      </c>
    </row>
    <row r="1318" spans="1:6" x14ac:dyDescent="0.3">
      <c r="A1318" s="10" t="s">
        <v>1133</v>
      </c>
      <c r="B1318" s="5">
        <v>42936</v>
      </c>
      <c r="C1318" s="6">
        <v>0.34012731481481484</v>
      </c>
      <c r="D1318" s="6">
        <v>0.34192129629629631</v>
      </c>
      <c r="E1318">
        <f t="shared" si="40"/>
        <v>0</v>
      </c>
      <c r="F1318" s="2" t="str">
        <f t="shared" si="41"/>
        <v/>
      </c>
    </row>
    <row r="1319" spans="1:6" x14ac:dyDescent="0.3">
      <c r="A1319" s="11" t="s">
        <v>1134</v>
      </c>
      <c r="B1319" s="7">
        <v>42936</v>
      </c>
      <c r="C1319" s="8">
        <v>0.34114583333333331</v>
      </c>
      <c r="D1319" s="8">
        <v>0.3525578703703704</v>
      </c>
      <c r="E1319">
        <f t="shared" si="40"/>
        <v>0</v>
      </c>
      <c r="F1319" s="2" t="str">
        <f t="shared" si="41"/>
        <v/>
      </c>
    </row>
    <row r="1320" spans="1:6" x14ac:dyDescent="0.3">
      <c r="A1320" s="10" t="s">
        <v>1135</v>
      </c>
      <c r="B1320" s="5">
        <v>42936</v>
      </c>
      <c r="C1320" s="6">
        <v>0.34371527777777777</v>
      </c>
      <c r="D1320" s="6">
        <v>0.34609953703703705</v>
      </c>
      <c r="E1320">
        <f t="shared" si="40"/>
        <v>0</v>
      </c>
      <c r="F1320" s="2" t="str">
        <f t="shared" si="41"/>
        <v/>
      </c>
    </row>
    <row r="1321" spans="1:6" x14ac:dyDescent="0.3">
      <c r="A1321" s="11" t="s">
        <v>1136</v>
      </c>
      <c r="B1321" s="7">
        <v>42936</v>
      </c>
      <c r="C1321" s="8">
        <v>0.34857638888888887</v>
      </c>
      <c r="D1321" s="8">
        <v>0.34998842592592594</v>
      </c>
      <c r="E1321">
        <f t="shared" si="40"/>
        <v>0</v>
      </c>
      <c r="F1321" s="2" t="str">
        <f t="shared" si="41"/>
        <v/>
      </c>
    </row>
    <row r="1322" spans="1:6" x14ac:dyDescent="0.3">
      <c r="A1322" s="10" t="s">
        <v>1137</v>
      </c>
      <c r="B1322" s="5">
        <v>42936</v>
      </c>
      <c r="C1322" s="6">
        <v>0.3533101851851852</v>
      </c>
      <c r="D1322" s="6">
        <v>0.3555787037037037</v>
      </c>
      <c r="E1322">
        <f t="shared" si="40"/>
        <v>0</v>
      </c>
      <c r="F1322" s="2" t="str">
        <f t="shared" si="41"/>
        <v/>
      </c>
    </row>
    <row r="1323" spans="1:6" x14ac:dyDescent="0.3">
      <c r="A1323" s="11" t="s">
        <v>1138</v>
      </c>
      <c r="B1323" s="7">
        <v>42936</v>
      </c>
      <c r="C1323" s="8">
        <v>0.3558912037037037</v>
      </c>
      <c r="D1323" s="8">
        <v>0.36550925925925926</v>
      </c>
      <c r="E1323">
        <f t="shared" si="40"/>
        <v>0</v>
      </c>
      <c r="F1323" s="2" t="str">
        <f t="shared" si="41"/>
        <v/>
      </c>
    </row>
    <row r="1324" spans="1:6" x14ac:dyDescent="0.3">
      <c r="A1324" s="10" t="s">
        <v>1139</v>
      </c>
      <c r="B1324" s="5">
        <v>42936</v>
      </c>
      <c r="C1324" s="6">
        <v>0.35894675925925928</v>
      </c>
      <c r="D1324" s="6">
        <v>0.3689351851851852</v>
      </c>
      <c r="E1324">
        <f t="shared" si="40"/>
        <v>0</v>
      </c>
      <c r="F1324" s="2" t="str">
        <f t="shared" si="41"/>
        <v/>
      </c>
    </row>
    <row r="1325" spans="1:6" x14ac:dyDescent="0.3">
      <c r="A1325" s="11" t="s">
        <v>1140</v>
      </c>
      <c r="B1325" s="7">
        <v>42936</v>
      </c>
      <c r="C1325" s="8">
        <v>0.36222222222222222</v>
      </c>
      <c r="D1325" s="8">
        <v>0.36548611111111112</v>
      </c>
      <c r="E1325">
        <f t="shared" si="40"/>
        <v>0</v>
      </c>
      <c r="F1325" s="2" t="str">
        <f t="shared" si="41"/>
        <v/>
      </c>
    </row>
    <row r="1326" spans="1:6" x14ac:dyDescent="0.3">
      <c r="A1326" s="10" t="s">
        <v>1141</v>
      </c>
      <c r="B1326" s="5">
        <v>42936</v>
      </c>
      <c r="C1326" s="6">
        <v>0.36473379629629632</v>
      </c>
      <c r="D1326" s="6">
        <v>0.36630787037037038</v>
      </c>
      <c r="E1326">
        <f t="shared" si="40"/>
        <v>0</v>
      </c>
      <c r="F1326" s="2" t="str">
        <f t="shared" si="41"/>
        <v/>
      </c>
    </row>
    <row r="1327" spans="1:6" x14ac:dyDescent="0.3">
      <c r="A1327" s="11" t="s">
        <v>1142</v>
      </c>
      <c r="B1327" s="7">
        <v>42936</v>
      </c>
      <c r="C1327" s="8">
        <v>0.37011574074074072</v>
      </c>
      <c r="D1327" s="8">
        <v>0.37928240740740743</v>
      </c>
      <c r="E1327">
        <f t="shared" si="40"/>
        <v>0</v>
      </c>
      <c r="F1327" s="2" t="str">
        <f t="shared" si="41"/>
        <v/>
      </c>
    </row>
    <row r="1328" spans="1:6" x14ac:dyDescent="0.3">
      <c r="A1328" s="10" t="s">
        <v>1143</v>
      </c>
      <c r="B1328" s="5">
        <v>42936</v>
      </c>
      <c r="C1328" s="6">
        <v>0.37506944444444446</v>
      </c>
      <c r="D1328" s="6">
        <v>0.38142361111111112</v>
      </c>
      <c r="E1328">
        <f t="shared" si="40"/>
        <v>0</v>
      </c>
      <c r="F1328" s="2" t="str">
        <f t="shared" si="41"/>
        <v/>
      </c>
    </row>
    <row r="1329" spans="1:6" x14ac:dyDescent="0.3">
      <c r="A1329" s="11" t="s">
        <v>1144</v>
      </c>
      <c r="B1329" s="7">
        <v>42936</v>
      </c>
      <c r="C1329" s="8">
        <v>0.37658564814814816</v>
      </c>
      <c r="D1329" s="8">
        <v>0.37936342592592592</v>
      </c>
      <c r="E1329">
        <f t="shared" si="40"/>
        <v>0</v>
      </c>
      <c r="F1329" s="2" t="str">
        <f t="shared" si="41"/>
        <v/>
      </c>
    </row>
    <row r="1330" spans="1:6" x14ac:dyDescent="0.3">
      <c r="A1330" s="10" t="s">
        <v>849</v>
      </c>
      <c r="B1330" s="5">
        <v>42936</v>
      </c>
      <c r="C1330" s="6">
        <v>0.38047453703703704</v>
      </c>
      <c r="D1330" s="6">
        <v>0.39142361111111112</v>
      </c>
      <c r="E1330">
        <f t="shared" si="40"/>
        <v>0</v>
      </c>
      <c r="F1330" s="2" t="str">
        <f t="shared" si="41"/>
        <v/>
      </c>
    </row>
    <row r="1331" spans="1:6" x14ac:dyDescent="0.3">
      <c r="A1331" s="11" t="s">
        <v>1145</v>
      </c>
      <c r="B1331" s="7">
        <v>42936</v>
      </c>
      <c r="C1331" s="8">
        <v>0.38394675925925925</v>
      </c>
      <c r="D1331" s="8">
        <v>0.39547453703703705</v>
      </c>
      <c r="E1331">
        <f t="shared" si="40"/>
        <v>0</v>
      </c>
      <c r="F1331" s="2" t="str">
        <f t="shared" si="41"/>
        <v/>
      </c>
    </row>
    <row r="1332" spans="1:6" x14ac:dyDescent="0.3">
      <c r="A1332" s="10" t="s">
        <v>1146</v>
      </c>
      <c r="B1332" s="5">
        <v>42936</v>
      </c>
      <c r="C1332" s="6">
        <v>0.38599537037037035</v>
      </c>
      <c r="D1332" s="6">
        <v>0.39438657407407407</v>
      </c>
      <c r="E1332">
        <f t="shared" si="40"/>
        <v>0</v>
      </c>
      <c r="F1332" s="2" t="str">
        <f t="shared" si="41"/>
        <v/>
      </c>
    </row>
    <row r="1333" spans="1:6" x14ac:dyDescent="0.3">
      <c r="A1333" s="11" t="s">
        <v>1147</v>
      </c>
      <c r="B1333" s="7">
        <v>42936</v>
      </c>
      <c r="C1333" s="8">
        <v>0.39055555555555554</v>
      </c>
      <c r="D1333" s="8">
        <v>0.39101851851851854</v>
      </c>
      <c r="E1333">
        <f t="shared" si="40"/>
        <v>0</v>
      </c>
      <c r="F1333" s="2" t="str">
        <f t="shared" si="41"/>
        <v/>
      </c>
    </row>
    <row r="1334" spans="1:6" x14ac:dyDescent="0.3">
      <c r="A1334" s="10" t="s">
        <v>843</v>
      </c>
      <c r="B1334" s="5">
        <v>42936</v>
      </c>
      <c r="C1334" s="6">
        <v>0.39373842592592595</v>
      </c>
      <c r="D1334" s="6">
        <v>0.40292824074074074</v>
      </c>
      <c r="E1334">
        <f t="shared" si="40"/>
        <v>0</v>
      </c>
      <c r="F1334" s="2" t="str">
        <f t="shared" si="41"/>
        <v/>
      </c>
    </row>
    <row r="1335" spans="1:6" x14ac:dyDescent="0.3">
      <c r="A1335" s="11" t="s">
        <v>436</v>
      </c>
      <c r="B1335" s="7">
        <v>42936</v>
      </c>
      <c r="C1335" s="8">
        <v>0.39446759259259262</v>
      </c>
      <c r="D1335" s="8">
        <v>0.39841435185185187</v>
      </c>
      <c r="E1335">
        <f t="shared" si="40"/>
        <v>0</v>
      </c>
      <c r="F1335" s="2" t="str">
        <f t="shared" si="41"/>
        <v/>
      </c>
    </row>
    <row r="1336" spans="1:6" x14ac:dyDescent="0.3">
      <c r="A1336" s="10" t="s">
        <v>1148</v>
      </c>
      <c r="B1336" s="5">
        <v>42936</v>
      </c>
      <c r="C1336" s="6">
        <v>0.39810185185185187</v>
      </c>
      <c r="D1336" s="6">
        <v>0.39876157407407409</v>
      </c>
      <c r="E1336">
        <f t="shared" si="40"/>
        <v>0</v>
      </c>
      <c r="F1336" s="2" t="str">
        <f t="shared" si="41"/>
        <v/>
      </c>
    </row>
    <row r="1337" spans="1:6" x14ac:dyDescent="0.3">
      <c r="A1337" s="11" t="s">
        <v>1149</v>
      </c>
      <c r="B1337" s="7">
        <v>42936</v>
      </c>
      <c r="C1337" s="8">
        <v>0.39906249999999999</v>
      </c>
      <c r="D1337" s="8">
        <v>0.40487268518518521</v>
      </c>
      <c r="E1337">
        <f t="shared" si="40"/>
        <v>0</v>
      </c>
      <c r="F1337" s="2" t="str">
        <f t="shared" si="41"/>
        <v/>
      </c>
    </row>
    <row r="1338" spans="1:6" x14ac:dyDescent="0.3">
      <c r="A1338" s="10" t="s">
        <v>1150</v>
      </c>
      <c r="B1338" s="5">
        <v>42936</v>
      </c>
      <c r="C1338" s="6">
        <v>0.40190972222222221</v>
      </c>
      <c r="D1338" s="6">
        <v>0.40715277777777775</v>
      </c>
      <c r="E1338">
        <f t="shared" si="40"/>
        <v>0</v>
      </c>
      <c r="F1338" s="2" t="str">
        <f t="shared" si="41"/>
        <v/>
      </c>
    </row>
    <row r="1339" spans="1:6" x14ac:dyDescent="0.3">
      <c r="A1339" s="11" t="s">
        <v>1151</v>
      </c>
      <c r="B1339" s="7">
        <v>42936</v>
      </c>
      <c r="C1339" s="8">
        <v>0.40709490740740739</v>
      </c>
      <c r="D1339" s="8">
        <v>0.40795138888888888</v>
      </c>
      <c r="E1339">
        <f t="shared" si="40"/>
        <v>0</v>
      </c>
      <c r="F1339" s="2" t="str">
        <f t="shared" si="41"/>
        <v/>
      </c>
    </row>
    <row r="1340" spans="1:6" x14ac:dyDescent="0.3">
      <c r="A1340" s="10" t="s">
        <v>1152</v>
      </c>
      <c r="B1340" s="5">
        <v>42936</v>
      </c>
      <c r="C1340" s="6">
        <v>0.41228009259259257</v>
      </c>
      <c r="D1340" s="6">
        <v>0.42214120370370373</v>
      </c>
      <c r="E1340">
        <f t="shared" si="40"/>
        <v>0</v>
      </c>
      <c r="F1340" s="2" t="str">
        <f t="shared" si="41"/>
        <v/>
      </c>
    </row>
    <row r="1341" spans="1:6" x14ac:dyDescent="0.3">
      <c r="A1341" s="11" t="s">
        <v>1153</v>
      </c>
      <c r="B1341" s="7">
        <v>42936</v>
      </c>
      <c r="C1341" s="8">
        <v>0.41271990740740738</v>
      </c>
      <c r="D1341" s="8">
        <v>0.41487268518518516</v>
      </c>
      <c r="E1341">
        <f t="shared" si="40"/>
        <v>0</v>
      </c>
      <c r="F1341" s="2" t="str">
        <f t="shared" si="41"/>
        <v/>
      </c>
    </row>
    <row r="1342" spans="1:6" x14ac:dyDescent="0.3">
      <c r="A1342" s="10" t="s">
        <v>1154</v>
      </c>
      <c r="B1342" s="5">
        <v>42936</v>
      </c>
      <c r="C1342" s="6">
        <v>0.41456018518518517</v>
      </c>
      <c r="D1342" s="6">
        <v>0.41495370370370371</v>
      </c>
      <c r="E1342">
        <f t="shared" si="40"/>
        <v>0</v>
      </c>
      <c r="F1342" s="2" t="str">
        <f t="shared" si="41"/>
        <v/>
      </c>
    </row>
    <row r="1343" spans="1:6" x14ac:dyDescent="0.3">
      <c r="A1343" s="11" t="s">
        <v>1155</v>
      </c>
      <c r="B1343" s="7">
        <v>42936</v>
      </c>
      <c r="C1343" s="8">
        <v>0.41677083333333331</v>
      </c>
      <c r="D1343" s="8">
        <v>0.42192129629629632</v>
      </c>
      <c r="E1343">
        <f t="shared" si="40"/>
        <v>0</v>
      </c>
      <c r="F1343" s="2" t="str">
        <f t="shared" si="41"/>
        <v/>
      </c>
    </row>
    <row r="1344" spans="1:6" x14ac:dyDescent="0.3">
      <c r="A1344" s="10" t="s">
        <v>1156</v>
      </c>
      <c r="B1344" s="5">
        <v>42936</v>
      </c>
      <c r="C1344" s="6">
        <v>0.41980324074074077</v>
      </c>
      <c r="D1344" s="6">
        <v>0.42957175925925928</v>
      </c>
      <c r="E1344">
        <f t="shared" si="40"/>
        <v>0</v>
      </c>
      <c r="F1344" s="2" t="str">
        <f t="shared" si="41"/>
        <v/>
      </c>
    </row>
    <row r="1345" spans="1:6" x14ac:dyDescent="0.3">
      <c r="A1345" s="11" t="s">
        <v>1157</v>
      </c>
      <c r="B1345" s="7">
        <v>42936</v>
      </c>
      <c r="C1345" s="8">
        <v>0.42534722222222221</v>
      </c>
      <c r="D1345" s="8">
        <v>0.43634259259259262</v>
      </c>
      <c r="E1345">
        <f t="shared" si="40"/>
        <v>0</v>
      </c>
      <c r="F1345" s="2" t="str">
        <f t="shared" si="41"/>
        <v/>
      </c>
    </row>
    <row r="1346" spans="1:6" x14ac:dyDescent="0.3">
      <c r="A1346" s="10" t="s">
        <v>1158</v>
      </c>
      <c r="B1346" s="5">
        <v>42936</v>
      </c>
      <c r="C1346" s="6">
        <v>0.42761574074074077</v>
      </c>
      <c r="D1346" s="6">
        <v>0.4314236111111111</v>
      </c>
      <c r="E1346">
        <f t="shared" si="40"/>
        <v>0</v>
      </c>
      <c r="F1346" s="2" t="str">
        <f t="shared" si="41"/>
        <v/>
      </c>
    </row>
    <row r="1347" spans="1:6" x14ac:dyDescent="0.3">
      <c r="A1347" s="11" t="s">
        <v>1159</v>
      </c>
      <c r="B1347" s="7">
        <v>42936</v>
      </c>
      <c r="C1347" s="8">
        <v>0.43172453703703706</v>
      </c>
      <c r="D1347" s="8">
        <v>0.44153935185185184</v>
      </c>
      <c r="E1347">
        <f t="shared" ref="E1347:E1410" si="42">IF(AND(LEN(A1347)=7,LEFT(A1347,2)="12"),1,0)</f>
        <v>1</v>
      </c>
      <c r="F1347" s="2">
        <f t="shared" ref="F1347:F1410" si="43">IF(E1347=1,D1347-C1347,"")</f>
        <v>9.8148148148147762E-3</v>
      </c>
    </row>
    <row r="1348" spans="1:6" x14ac:dyDescent="0.3">
      <c r="A1348" s="10" t="s">
        <v>1160</v>
      </c>
      <c r="B1348" s="5">
        <v>42936</v>
      </c>
      <c r="C1348" s="6">
        <v>0.43606481481481479</v>
      </c>
      <c r="D1348" s="6">
        <v>0.44609953703703703</v>
      </c>
      <c r="E1348">
        <f t="shared" si="42"/>
        <v>0</v>
      </c>
      <c r="F1348" s="2" t="str">
        <f t="shared" si="43"/>
        <v/>
      </c>
    </row>
    <row r="1349" spans="1:6" x14ac:dyDescent="0.3">
      <c r="A1349" s="11" t="s">
        <v>1161</v>
      </c>
      <c r="B1349" s="7">
        <v>42936</v>
      </c>
      <c r="C1349" s="8">
        <v>0.44170138888888888</v>
      </c>
      <c r="D1349" s="8">
        <v>0.44903935185185184</v>
      </c>
      <c r="E1349">
        <f t="shared" si="42"/>
        <v>0</v>
      </c>
      <c r="F1349" s="2" t="str">
        <f t="shared" si="43"/>
        <v/>
      </c>
    </row>
    <row r="1350" spans="1:6" x14ac:dyDescent="0.3">
      <c r="A1350" s="10" t="s">
        <v>1162</v>
      </c>
      <c r="B1350" s="5">
        <v>42936</v>
      </c>
      <c r="C1350" s="6">
        <v>0.44615740740740739</v>
      </c>
      <c r="D1350" s="6">
        <v>0.45019675925925928</v>
      </c>
      <c r="E1350">
        <f t="shared" si="42"/>
        <v>0</v>
      </c>
      <c r="F1350" s="2" t="str">
        <f t="shared" si="43"/>
        <v/>
      </c>
    </row>
    <row r="1351" spans="1:6" x14ac:dyDescent="0.3">
      <c r="A1351" s="11" t="s">
        <v>128</v>
      </c>
      <c r="B1351" s="7">
        <v>42936</v>
      </c>
      <c r="C1351" s="8">
        <v>0.4503935185185185</v>
      </c>
      <c r="D1351" s="8">
        <v>0.46037037037037037</v>
      </c>
      <c r="E1351">
        <f t="shared" si="42"/>
        <v>0</v>
      </c>
      <c r="F1351" s="2" t="str">
        <f t="shared" si="43"/>
        <v/>
      </c>
    </row>
    <row r="1352" spans="1:6" x14ac:dyDescent="0.3">
      <c r="A1352" s="10" t="s">
        <v>1163</v>
      </c>
      <c r="B1352" s="5">
        <v>42936</v>
      </c>
      <c r="C1352" s="6">
        <v>0.45503472222222224</v>
      </c>
      <c r="D1352" s="6">
        <v>0.45876157407407409</v>
      </c>
      <c r="E1352">
        <f t="shared" si="42"/>
        <v>0</v>
      </c>
      <c r="F1352" s="2" t="str">
        <f t="shared" si="43"/>
        <v/>
      </c>
    </row>
    <row r="1353" spans="1:6" x14ac:dyDescent="0.3">
      <c r="A1353" s="11" t="s">
        <v>1164</v>
      </c>
      <c r="B1353" s="7">
        <v>42936</v>
      </c>
      <c r="C1353" s="8">
        <v>0.45795138888888887</v>
      </c>
      <c r="D1353" s="8">
        <v>0.46004629629629629</v>
      </c>
      <c r="E1353">
        <f t="shared" si="42"/>
        <v>0</v>
      </c>
      <c r="F1353" s="2" t="str">
        <f t="shared" si="43"/>
        <v/>
      </c>
    </row>
    <row r="1354" spans="1:6" x14ac:dyDescent="0.3">
      <c r="A1354" s="10" t="s">
        <v>1165</v>
      </c>
      <c r="B1354" s="5">
        <v>42936</v>
      </c>
      <c r="C1354" s="6">
        <v>0.46164351851851854</v>
      </c>
      <c r="D1354" s="6">
        <v>0.46197916666666666</v>
      </c>
      <c r="E1354">
        <f t="shared" si="42"/>
        <v>0</v>
      </c>
      <c r="F1354" s="2" t="str">
        <f t="shared" si="43"/>
        <v/>
      </c>
    </row>
    <row r="1355" spans="1:6" x14ac:dyDescent="0.3">
      <c r="A1355" s="11" t="s">
        <v>1166</v>
      </c>
      <c r="B1355" s="7">
        <v>42936</v>
      </c>
      <c r="C1355" s="8">
        <v>0.46225694444444443</v>
      </c>
      <c r="D1355" s="8">
        <v>0.46591435185185187</v>
      </c>
      <c r="E1355">
        <f t="shared" si="42"/>
        <v>0</v>
      </c>
      <c r="F1355" s="2" t="str">
        <f t="shared" si="43"/>
        <v/>
      </c>
    </row>
    <row r="1356" spans="1:6" x14ac:dyDescent="0.3">
      <c r="A1356" s="10" t="s">
        <v>1167</v>
      </c>
      <c r="B1356" s="5">
        <v>42936</v>
      </c>
      <c r="C1356" s="6">
        <v>0.46606481481481482</v>
      </c>
      <c r="D1356" s="6">
        <v>0.47375</v>
      </c>
      <c r="E1356">
        <f t="shared" si="42"/>
        <v>0</v>
      </c>
      <c r="F1356" s="2" t="str">
        <f t="shared" si="43"/>
        <v/>
      </c>
    </row>
    <row r="1357" spans="1:6" x14ac:dyDescent="0.3">
      <c r="A1357" s="11" t="s">
        <v>1168</v>
      </c>
      <c r="B1357" s="7">
        <v>42936</v>
      </c>
      <c r="C1357" s="8">
        <v>0.47105324074074073</v>
      </c>
      <c r="D1357" s="8">
        <v>0.47146990740740741</v>
      </c>
      <c r="E1357">
        <f t="shared" si="42"/>
        <v>0</v>
      </c>
      <c r="F1357" s="2" t="str">
        <f t="shared" si="43"/>
        <v/>
      </c>
    </row>
    <row r="1358" spans="1:6" x14ac:dyDescent="0.3">
      <c r="A1358" s="10" t="s">
        <v>1169</v>
      </c>
      <c r="B1358" s="5">
        <v>42936</v>
      </c>
      <c r="C1358" s="6">
        <v>0.47244212962962961</v>
      </c>
      <c r="D1358" s="6">
        <v>0.48127314814814814</v>
      </c>
      <c r="E1358">
        <f t="shared" si="42"/>
        <v>0</v>
      </c>
      <c r="F1358" s="2" t="str">
        <f t="shared" si="43"/>
        <v/>
      </c>
    </row>
    <row r="1359" spans="1:6" x14ac:dyDescent="0.3">
      <c r="A1359" s="11" t="s">
        <v>1170</v>
      </c>
      <c r="B1359" s="7">
        <v>42936</v>
      </c>
      <c r="C1359" s="8">
        <v>0.47531250000000003</v>
      </c>
      <c r="D1359" s="8">
        <v>0.47684027777777777</v>
      </c>
      <c r="E1359">
        <f t="shared" si="42"/>
        <v>0</v>
      </c>
      <c r="F1359" s="2" t="str">
        <f t="shared" si="43"/>
        <v/>
      </c>
    </row>
    <row r="1360" spans="1:6" x14ac:dyDescent="0.3">
      <c r="A1360" s="10" t="s">
        <v>1171</v>
      </c>
      <c r="B1360" s="5">
        <v>42936</v>
      </c>
      <c r="C1360" s="6">
        <v>0.48032407407407407</v>
      </c>
      <c r="D1360" s="6">
        <v>0.4916550925925926</v>
      </c>
      <c r="E1360">
        <f t="shared" si="42"/>
        <v>0</v>
      </c>
      <c r="F1360" s="2" t="str">
        <f t="shared" si="43"/>
        <v/>
      </c>
    </row>
    <row r="1361" spans="1:6" x14ac:dyDescent="0.3">
      <c r="A1361" s="11" t="s">
        <v>1172</v>
      </c>
      <c r="B1361" s="7">
        <v>42936</v>
      </c>
      <c r="C1361" s="8">
        <v>0.48280092592592594</v>
      </c>
      <c r="D1361" s="8">
        <v>0.48798611111111112</v>
      </c>
      <c r="E1361">
        <f t="shared" si="42"/>
        <v>0</v>
      </c>
      <c r="F1361" s="2" t="str">
        <f t="shared" si="43"/>
        <v/>
      </c>
    </row>
    <row r="1362" spans="1:6" x14ac:dyDescent="0.3">
      <c r="A1362" s="10" t="s">
        <v>1173</v>
      </c>
      <c r="B1362" s="5">
        <v>42936</v>
      </c>
      <c r="C1362" s="6">
        <v>0.48813657407407407</v>
      </c>
      <c r="D1362" s="6">
        <v>0.49116898148148147</v>
      </c>
      <c r="E1362">
        <f t="shared" si="42"/>
        <v>0</v>
      </c>
      <c r="F1362" s="2" t="str">
        <f t="shared" si="43"/>
        <v/>
      </c>
    </row>
    <row r="1363" spans="1:6" x14ac:dyDescent="0.3">
      <c r="A1363" s="11" t="s">
        <v>1174</v>
      </c>
      <c r="B1363" s="7">
        <v>42936</v>
      </c>
      <c r="C1363" s="8">
        <v>0.49015046296296294</v>
      </c>
      <c r="D1363" s="8">
        <v>0.49456018518518519</v>
      </c>
      <c r="E1363">
        <f t="shared" si="42"/>
        <v>0</v>
      </c>
      <c r="F1363" s="2" t="str">
        <f t="shared" si="43"/>
        <v/>
      </c>
    </row>
    <row r="1364" spans="1:6" x14ac:dyDescent="0.3">
      <c r="A1364" s="10" t="s">
        <v>1175</v>
      </c>
      <c r="B1364" s="5">
        <v>42936</v>
      </c>
      <c r="C1364" s="6">
        <v>0.49103009259259262</v>
      </c>
      <c r="D1364" s="6">
        <v>0.4937037037037037</v>
      </c>
      <c r="E1364">
        <f t="shared" si="42"/>
        <v>0</v>
      </c>
      <c r="F1364" s="2" t="str">
        <f t="shared" si="43"/>
        <v/>
      </c>
    </row>
    <row r="1365" spans="1:6" x14ac:dyDescent="0.3">
      <c r="A1365" s="11" t="s">
        <v>1176</v>
      </c>
      <c r="B1365" s="7">
        <v>42936</v>
      </c>
      <c r="C1365" s="8">
        <v>0.49519675925925927</v>
      </c>
      <c r="D1365" s="8">
        <v>0.49532407407407408</v>
      </c>
      <c r="E1365">
        <f t="shared" si="42"/>
        <v>0</v>
      </c>
      <c r="F1365" s="2" t="str">
        <f t="shared" si="43"/>
        <v/>
      </c>
    </row>
    <row r="1366" spans="1:6" x14ac:dyDescent="0.3">
      <c r="A1366" s="10" t="s">
        <v>1177</v>
      </c>
      <c r="B1366" s="5">
        <v>42936</v>
      </c>
      <c r="C1366" s="6">
        <v>0.49833333333333335</v>
      </c>
      <c r="D1366" s="6">
        <v>0.50942129629629629</v>
      </c>
      <c r="E1366">
        <f t="shared" si="42"/>
        <v>0</v>
      </c>
      <c r="F1366" s="2" t="str">
        <f t="shared" si="43"/>
        <v/>
      </c>
    </row>
    <row r="1367" spans="1:6" x14ac:dyDescent="0.3">
      <c r="A1367" s="11" t="s">
        <v>1178</v>
      </c>
      <c r="B1367" s="7">
        <v>42936</v>
      </c>
      <c r="C1367" s="8">
        <v>0.50298611111111113</v>
      </c>
      <c r="D1367" s="8">
        <v>0.50312500000000004</v>
      </c>
      <c r="E1367">
        <f t="shared" si="42"/>
        <v>0</v>
      </c>
      <c r="F1367" s="2" t="str">
        <f t="shared" si="43"/>
        <v/>
      </c>
    </row>
    <row r="1368" spans="1:6" x14ac:dyDescent="0.3">
      <c r="A1368" s="10" t="s">
        <v>1179</v>
      </c>
      <c r="B1368" s="5">
        <v>42936</v>
      </c>
      <c r="C1368" s="6">
        <v>0.50581018518518517</v>
      </c>
      <c r="D1368" s="6">
        <v>0.51442129629629629</v>
      </c>
      <c r="E1368">
        <f t="shared" si="42"/>
        <v>0</v>
      </c>
      <c r="F1368" s="2" t="str">
        <f t="shared" si="43"/>
        <v/>
      </c>
    </row>
    <row r="1369" spans="1:6" x14ac:dyDescent="0.3">
      <c r="A1369" s="11" t="s">
        <v>1180</v>
      </c>
      <c r="B1369" s="7">
        <v>42936</v>
      </c>
      <c r="C1369" s="8">
        <v>0.508275462962963</v>
      </c>
      <c r="D1369" s="8">
        <v>0.51652777777777781</v>
      </c>
      <c r="E1369">
        <f t="shared" si="42"/>
        <v>0</v>
      </c>
      <c r="F1369" s="2" t="str">
        <f t="shared" si="43"/>
        <v/>
      </c>
    </row>
    <row r="1370" spans="1:6" x14ac:dyDescent="0.3">
      <c r="A1370" s="10" t="s">
        <v>1181</v>
      </c>
      <c r="B1370" s="5">
        <v>42936</v>
      </c>
      <c r="C1370" s="6">
        <v>0.50880787037037034</v>
      </c>
      <c r="D1370" s="6">
        <v>0.51409722222222221</v>
      </c>
      <c r="E1370">
        <f t="shared" si="42"/>
        <v>0</v>
      </c>
      <c r="F1370" s="2" t="str">
        <f t="shared" si="43"/>
        <v/>
      </c>
    </row>
    <row r="1371" spans="1:6" x14ac:dyDescent="0.3">
      <c r="A1371" s="11" t="s">
        <v>4</v>
      </c>
      <c r="B1371" s="7">
        <v>42936</v>
      </c>
      <c r="C1371" s="8">
        <v>0.51028935185185187</v>
      </c>
      <c r="D1371" s="8">
        <v>0.52089120370370368</v>
      </c>
      <c r="E1371">
        <f t="shared" si="42"/>
        <v>0</v>
      </c>
      <c r="F1371" s="2" t="str">
        <f t="shared" si="43"/>
        <v/>
      </c>
    </row>
    <row r="1372" spans="1:6" x14ac:dyDescent="0.3">
      <c r="A1372" s="10" t="s">
        <v>1182</v>
      </c>
      <c r="B1372" s="5">
        <v>42936</v>
      </c>
      <c r="C1372" s="6">
        <v>0.51511574074074074</v>
      </c>
      <c r="D1372" s="6">
        <v>0.51787037037037043</v>
      </c>
      <c r="E1372">
        <f t="shared" si="42"/>
        <v>0</v>
      </c>
      <c r="F1372" s="2" t="str">
        <f t="shared" si="43"/>
        <v/>
      </c>
    </row>
    <row r="1373" spans="1:6" x14ac:dyDescent="0.3">
      <c r="A1373" s="11" t="s">
        <v>1183</v>
      </c>
      <c r="B1373" s="7">
        <v>42936</v>
      </c>
      <c r="C1373" s="8">
        <v>0.51512731481481477</v>
      </c>
      <c r="D1373" s="8">
        <v>0.51556712962962958</v>
      </c>
      <c r="E1373">
        <f t="shared" si="42"/>
        <v>0</v>
      </c>
      <c r="F1373" s="2" t="str">
        <f t="shared" si="43"/>
        <v/>
      </c>
    </row>
    <row r="1374" spans="1:6" x14ac:dyDescent="0.3">
      <c r="A1374" s="10" t="s">
        <v>1184</v>
      </c>
      <c r="B1374" s="5">
        <v>42936</v>
      </c>
      <c r="C1374" s="6">
        <v>0.51928240740740739</v>
      </c>
      <c r="D1374" s="6">
        <v>0.53030092592592593</v>
      </c>
      <c r="E1374">
        <f t="shared" si="42"/>
        <v>0</v>
      </c>
      <c r="F1374" s="2" t="str">
        <f t="shared" si="43"/>
        <v/>
      </c>
    </row>
    <row r="1375" spans="1:6" x14ac:dyDescent="0.3">
      <c r="A1375" s="11" t="s">
        <v>1185</v>
      </c>
      <c r="B1375" s="7">
        <v>42936</v>
      </c>
      <c r="C1375" s="8">
        <v>0.52225694444444448</v>
      </c>
      <c r="D1375" s="8">
        <v>0.5236574074074074</v>
      </c>
      <c r="E1375">
        <f t="shared" si="42"/>
        <v>0</v>
      </c>
      <c r="F1375" s="2" t="str">
        <f t="shared" si="43"/>
        <v/>
      </c>
    </row>
    <row r="1376" spans="1:6" x14ac:dyDescent="0.3">
      <c r="A1376" s="10" t="s">
        <v>1186</v>
      </c>
      <c r="B1376" s="5">
        <v>42936</v>
      </c>
      <c r="C1376" s="6">
        <v>0.52240740740740743</v>
      </c>
      <c r="D1376" s="6">
        <v>0.53074074074074074</v>
      </c>
      <c r="E1376">
        <f t="shared" si="42"/>
        <v>0</v>
      </c>
      <c r="F1376" s="2" t="str">
        <f t="shared" si="43"/>
        <v/>
      </c>
    </row>
    <row r="1377" spans="1:6" x14ac:dyDescent="0.3">
      <c r="A1377" s="11" t="s">
        <v>1187</v>
      </c>
      <c r="B1377" s="7">
        <v>42936</v>
      </c>
      <c r="C1377" s="8">
        <v>0.52379629629629632</v>
      </c>
      <c r="D1377" s="8">
        <v>0.52883101851851855</v>
      </c>
      <c r="E1377">
        <f t="shared" si="42"/>
        <v>0</v>
      </c>
      <c r="F1377" s="2" t="str">
        <f t="shared" si="43"/>
        <v/>
      </c>
    </row>
    <row r="1378" spans="1:6" x14ac:dyDescent="0.3">
      <c r="A1378" s="10" t="s">
        <v>1188</v>
      </c>
      <c r="B1378" s="5">
        <v>42936</v>
      </c>
      <c r="C1378" s="6">
        <v>0.52813657407407411</v>
      </c>
      <c r="D1378" s="6">
        <v>0.53877314814814814</v>
      </c>
      <c r="E1378">
        <f t="shared" si="42"/>
        <v>0</v>
      </c>
      <c r="F1378" s="2" t="str">
        <f t="shared" si="43"/>
        <v/>
      </c>
    </row>
    <row r="1379" spans="1:6" x14ac:dyDescent="0.3">
      <c r="A1379" s="11" t="s">
        <v>1189</v>
      </c>
      <c r="B1379" s="7">
        <v>42936</v>
      </c>
      <c r="C1379" s="8">
        <v>0.53083333333333338</v>
      </c>
      <c r="D1379" s="8">
        <v>0.53511574074074075</v>
      </c>
      <c r="E1379">
        <f t="shared" si="42"/>
        <v>0</v>
      </c>
      <c r="F1379" s="2" t="str">
        <f t="shared" si="43"/>
        <v/>
      </c>
    </row>
    <row r="1380" spans="1:6" x14ac:dyDescent="0.3">
      <c r="A1380" s="10" t="s">
        <v>1190</v>
      </c>
      <c r="B1380" s="5">
        <v>42936</v>
      </c>
      <c r="C1380" s="6">
        <v>0.5330555555555555</v>
      </c>
      <c r="D1380" s="6">
        <v>0.54049768518518515</v>
      </c>
      <c r="E1380">
        <f t="shared" si="42"/>
        <v>0</v>
      </c>
      <c r="F1380" s="2" t="str">
        <f t="shared" si="43"/>
        <v/>
      </c>
    </row>
    <row r="1381" spans="1:6" x14ac:dyDescent="0.3">
      <c r="A1381" s="11" t="s">
        <v>1191</v>
      </c>
      <c r="B1381" s="7">
        <v>42936</v>
      </c>
      <c r="C1381" s="8">
        <v>0.53820601851851857</v>
      </c>
      <c r="D1381" s="8">
        <v>0.54369212962962965</v>
      </c>
      <c r="E1381">
        <f t="shared" si="42"/>
        <v>0</v>
      </c>
      <c r="F1381" s="2" t="str">
        <f t="shared" si="43"/>
        <v/>
      </c>
    </row>
    <row r="1382" spans="1:6" x14ac:dyDescent="0.3">
      <c r="A1382" s="10" t="s">
        <v>1192</v>
      </c>
      <c r="B1382" s="5">
        <v>42936</v>
      </c>
      <c r="C1382" s="6">
        <v>0.53964120370370372</v>
      </c>
      <c r="D1382" s="6">
        <v>0.54423611111111114</v>
      </c>
      <c r="E1382">
        <f t="shared" si="42"/>
        <v>0</v>
      </c>
      <c r="F1382" s="2" t="str">
        <f t="shared" si="43"/>
        <v/>
      </c>
    </row>
    <row r="1383" spans="1:6" x14ac:dyDescent="0.3">
      <c r="A1383" s="11" t="s">
        <v>1193</v>
      </c>
      <c r="B1383" s="7">
        <v>42936</v>
      </c>
      <c r="C1383" s="8">
        <v>0.54450231481481481</v>
      </c>
      <c r="D1383" s="8">
        <v>0.55406250000000001</v>
      </c>
      <c r="E1383">
        <f t="shared" si="42"/>
        <v>0</v>
      </c>
      <c r="F1383" s="2" t="str">
        <f t="shared" si="43"/>
        <v/>
      </c>
    </row>
    <row r="1384" spans="1:6" x14ac:dyDescent="0.3">
      <c r="A1384" s="10" t="s">
        <v>145</v>
      </c>
      <c r="B1384" s="5">
        <v>42936</v>
      </c>
      <c r="C1384" s="6">
        <v>0.54556712962962961</v>
      </c>
      <c r="D1384" s="6">
        <v>0.54894675925925929</v>
      </c>
      <c r="E1384">
        <f t="shared" si="42"/>
        <v>0</v>
      </c>
      <c r="F1384" s="2" t="str">
        <f t="shared" si="43"/>
        <v/>
      </c>
    </row>
    <row r="1385" spans="1:6" x14ac:dyDescent="0.3">
      <c r="A1385" s="11" t="s">
        <v>1194</v>
      </c>
      <c r="B1385" s="7">
        <v>42936</v>
      </c>
      <c r="C1385" s="8">
        <v>0.54946759259259259</v>
      </c>
      <c r="D1385" s="8">
        <v>0.55583333333333329</v>
      </c>
      <c r="E1385">
        <f t="shared" si="42"/>
        <v>0</v>
      </c>
      <c r="F1385" s="2" t="str">
        <f t="shared" si="43"/>
        <v/>
      </c>
    </row>
    <row r="1386" spans="1:6" x14ac:dyDescent="0.3">
      <c r="A1386" s="10" t="s">
        <v>1195</v>
      </c>
      <c r="B1386" s="5">
        <v>42936</v>
      </c>
      <c r="C1386" s="6">
        <v>0.55306712962962967</v>
      </c>
      <c r="D1386" s="6">
        <v>0.56304398148148149</v>
      </c>
      <c r="E1386">
        <f t="shared" si="42"/>
        <v>0</v>
      </c>
      <c r="F1386" s="2" t="str">
        <f t="shared" si="43"/>
        <v/>
      </c>
    </row>
    <row r="1387" spans="1:6" x14ac:dyDescent="0.3">
      <c r="A1387" s="11" t="s">
        <v>1196</v>
      </c>
      <c r="B1387" s="7">
        <v>42936</v>
      </c>
      <c r="C1387" s="8">
        <v>0.55476851851851849</v>
      </c>
      <c r="D1387" s="8">
        <v>0.56596064814814817</v>
      </c>
      <c r="E1387">
        <f t="shared" si="42"/>
        <v>0</v>
      </c>
      <c r="F1387" s="2" t="str">
        <f t="shared" si="43"/>
        <v/>
      </c>
    </row>
    <row r="1388" spans="1:6" x14ac:dyDescent="0.3">
      <c r="A1388" s="10" t="s">
        <v>527</v>
      </c>
      <c r="B1388" s="5">
        <v>42936</v>
      </c>
      <c r="C1388" s="6">
        <v>0.55827546296296293</v>
      </c>
      <c r="D1388" s="6">
        <v>0.55864583333333329</v>
      </c>
      <c r="E1388">
        <f t="shared" si="42"/>
        <v>0</v>
      </c>
      <c r="F1388" s="2" t="str">
        <f t="shared" si="43"/>
        <v/>
      </c>
    </row>
    <row r="1389" spans="1:6" x14ac:dyDescent="0.3">
      <c r="A1389" s="11" t="s">
        <v>1197</v>
      </c>
      <c r="B1389" s="7">
        <v>42936</v>
      </c>
      <c r="C1389" s="8">
        <v>0.56180555555555556</v>
      </c>
      <c r="D1389" s="8">
        <v>0.56400462962962961</v>
      </c>
      <c r="E1389">
        <f t="shared" si="42"/>
        <v>0</v>
      </c>
      <c r="F1389" s="2" t="str">
        <f t="shared" si="43"/>
        <v/>
      </c>
    </row>
    <row r="1390" spans="1:6" x14ac:dyDescent="0.3">
      <c r="A1390" s="10" t="s">
        <v>1198</v>
      </c>
      <c r="B1390" s="5">
        <v>42936</v>
      </c>
      <c r="C1390" s="6">
        <v>0.56320601851851848</v>
      </c>
      <c r="D1390" s="6">
        <v>0.57020833333333332</v>
      </c>
      <c r="E1390">
        <f t="shared" si="42"/>
        <v>0</v>
      </c>
      <c r="F1390" s="2" t="str">
        <f t="shared" si="43"/>
        <v/>
      </c>
    </row>
    <row r="1391" spans="1:6" x14ac:dyDescent="0.3">
      <c r="A1391" s="11" t="s">
        <v>1199</v>
      </c>
      <c r="B1391" s="7">
        <v>42936</v>
      </c>
      <c r="C1391" s="8">
        <v>0.56537037037037041</v>
      </c>
      <c r="D1391" s="8">
        <v>0.57611111111111113</v>
      </c>
      <c r="E1391">
        <f t="shared" si="42"/>
        <v>0</v>
      </c>
      <c r="F1391" s="2" t="str">
        <f t="shared" si="43"/>
        <v/>
      </c>
    </row>
    <row r="1392" spans="1:6" x14ac:dyDescent="0.3">
      <c r="A1392" s="10" t="s">
        <v>1200</v>
      </c>
      <c r="B1392" s="5">
        <v>42936</v>
      </c>
      <c r="C1392" s="6">
        <v>0.57105324074074071</v>
      </c>
      <c r="D1392" s="6">
        <v>0.57465277777777779</v>
      </c>
      <c r="E1392">
        <f t="shared" si="42"/>
        <v>0</v>
      </c>
      <c r="F1392" s="2" t="str">
        <f t="shared" si="43"/>
        <v/>
      </c>
    </row>
    <row r="1393" spans="1:6" x14ac:dyDescent="0.3">
      <c r="A1393" s="11" t="s">
        <v>1201</v>
      </c>
      <c r="B1393" s="7">
        <v>42936</v>
      </c>
      <c r="C1393" s="8">
        <v>0.57517361111111109</v>
      </c>
      <c r="D1393" s="8">
        <v>0.57784722222222218</v>
      </c>
      <c r="E1393">
        <f t="shared" si="42"/>
        <v>0</v>
      </c>
      <c r="F1393" s="2" t="str">
        <f t="shared" si="43"/>
        <v/>
      </c>
    </row>
    <row r="1394" spans="1:6" x14ac:dyDescent="0.3">
      <c r="A1394" s="10" t="s">
        <v>1202</v>
      </c>
      <c r="B1394" s="5">
        <v>42936</v>
      </c>
      <c r="C1394" s="6">
        <v>0.57671296296296293</v>
      </c>
      <c r="D1394" s="6">
        <v>0.58539351851851851</v>
      </c>
      <c r="E1394">
        <f t="shared" si="42"/>
        <v>0</v>
      </c>
      <c r="F1394" s="2" t="str">
        <f t="shared" si="43"/>
        <v/>
      </c>
    </row>
    <row r="1395" spans="1:6" x14ac:dyDescent="0.3">
      <c r="A1395" s="11" t="s">
        <v>1203</v>
      </c>
      <c r="B1395" s="7">
        <v>42936</v>
      </c>
      <c r="C1395" s="8">
        <v>0.57781249999999995</v>
      </c>
      <c r="D1395" s="8">
        <v>0.57953703703703707</v>
      </c>
      <c r="E1395">
        <f t="shared" si="42"/>
        <v>0</v>
      </c>
      <c r="F1395" s="2" t="str">
        <f t="shared" si="43"/>
        <v/>
      </c>
    </row>
    <row r="1396" spans="1:6" x14ac:dyDescent="0.3">
      <c r="A1396" s="10" t="s">
        <v>1204</v>
      </c>
      <c r="B1396" s="5">
        <v>42936</v>
      </c>
      <c r="C1396" s="6">
        <v>0.58206018518518521</v>
      </c>
      <c r="D1396" s="6">
        <v>0.59037037037037032</v>
      </c>
      <c r="E1396">
        <f t="shared" si="42"/>
        <v>0</v>
      </c>
      <c r="F1396" s="2" t="str">
        <f t="shared" si="43"/>
        <v/>
      </c>
    </row>
    <row r="1397" spans="1:6" x14ac:dyDescent="0.3">
      <c r="A1397" s="11" t="s">
        <v>1205</v>
      </c>
      <c r="B1397" s="7">
        <v>42936</v>
      </c>
      <c r="C1397" s="8">
        <v>0.58328703703703699</v>
      </c>
      <c r="D1397" s="8">
        <v>0.5920023148148148</v>
      </c>
      <c r="E1397">
        <f t="shared" si="42"/>
        <v>0</v>
      </c>
      <c r="F1397" s="2" t="str">
        <f t="shared" si="43"/>
        <v/>
      </c>
    </row>
    <row r="1398" spans="1:6" x14ac:dyDescent="0.3">
      <c r="A1398" s="10" t="s">
        <v>1206</v>
      </c>
      <c r="B1398" s="5">
        <v>42936</v>
      </c>
      <c r="C1398" s="6">
        <v>0.58564814814814814</v>
      </c>
      <c r="D1398" s="6">
        <v>0.58964120370370365</v>
      </c>
      <c r="E1398">
        <f t="shared" si="42"/>
        <v>0</v>
      </c>
      <c r="F1398" s="2" t="str">
        <f t="shared" si="43"/>
        <v/>
      </c>
    </row>
    <row r="1399" spans="1:6" x14ac:dyDescent="0.3">
      <c r="A1399" s="11" t="s">
        <v>1207</v>
      </c>
      <c r="B1399" s="7">
        <v>42936</v>
      </c>
      <c r="C1399" s="8">
        <v>0.59053240740740742</v>
      </c>
      <c r="D1399" s="8">
        <v>0.59318287037037032</v>
      </c>
      <c r="E1399">
        <f t="shared" si="42"/>
        <v>0</v>
      </c>
      <c r="F1399" s="2" t="str">
        <f t="shared" si="43"/>
        <v/>
      </c>
    </row>
    <row r="1400" spans="1:6" x14ac:dyDescent="0.3">
      <c r="A1400" s="10" t="s">
        <v>1208</v>
      </c>
      <c r="B1400" s="5">
        <v>42936</v>
      </c>
      <c r="C1400" s="6">
        <v>0.59621527777777783</v>
      </c>
      <c r="D1400" s="6">
        <v>0.59906250000000005</v>
      </c>
      <c r="E1400">
        <f t="shared" si="42"/>
        <v>0</v>
      </c>
      <c r="F1400" s="2" t="str">
        <f t="shared" si="43"/>
        <v/>
      </c>
    </row>
    <row r="1401" spans="1:6" x14ac:dyDescent="0.3">
      <c r="A1401" s="11" t="s">
        <v>1209</v>
      </c>
      <c r="B1401" s="7">
        <v>42936</v>
      </c>
      <c r="C1401" s="8">
        <v>0.59693287037037035</v>
      </c>
      <c r="D1401" s="8">
        <v>0.59743055555555558</v>
      </c>
      <c r="E1401">
        <f t="shared" si="42"/>
        <v>0</v>
      </c>
      <c r="F1401" s="2" t="str">
        <f t="shared" si="43"/>
        <v/>
      </c>
    </row>
    <row r="1402" spans="1:6" x14ac:dyDescent="0.3">
      <c r="A1402" s="10" t="s">
        <v>1210</v>
      </c>
      <c r="B1402" s="5">
        <v>42936</v>
      </c>
      <c r="C1402" s="6">
        <v>0.59783564814814816</v>
      </c>
      <c r="D1402" s="6">
        <v>0.60715277777777776</v>
      </c>
      <c r="E1402">
        <f t="shared" si="42"/>
        <v>1</v>
      </c>
      <c r="F1402" s="2">
        <f t="shared" si="43"/>
        <v>9.3171296296296058E-3</v>
      </c>
    </row>
    <row r="1403" spans="1:6" x14ac:dyDescent="0.3">
      <c r="A1403" s="11" t="s">
        <v>1211</v>
      </c>
      <c r="B1403" s="7">
        <v>42936</v>
      </c>
      <c r="C1403" s="8">
        <v>0.60048611111111116</v>
      </c>
      <c r="D1403" s="8">
        <v>0.60371527777777778</v>
      </c>
      <c r="E1403">
        <f t="shared" si="42"/>
        <v>0</v>
      </c>
      <c r="F1403" s="2" t="str">
        <f t="shared" si="43"/>
        <v/>
      </c>
    </row>
    <row r="1404" spans="1:6" x14ac:dyDescent="0.3">
      <c r="A1404" s="10" t="s">
        <v>1212</v>
      </c>
      <c r="B1404" s="5">
        <v>42936</v>
      </c>
      <c r="C1404" s="6">
        <v>0.60251157407407407</v>
      </c>
      <c r="D1404" s="6">
        <v>0.60608796296296297</v>
      </c>
      <c r="E1404">
        <f t="shared" si="42"/>
        <v>0</v>
      </c>
      <c r="F1404" s="2" t="str">
        <f t="shared" si="43"/>
        <v/>
      </c>
    </row>
    <row r="1405" spans="1:6" x14ac:dyDescent="0.3">
      <c r="A1405" s="11" t="s">
        <v>1063</v>
      </c>
      <c r="B1405" s="7">
        <v>42936</v>
      </c>
      <c r="C1405" s="8">
        <v>0.60277777777777775</v>
      </c>
      <c r="D1405" s="8">
        <v>0.61222222222222222</v>
      </c>
      <c r="E1405">
        <f t="shared" si="42"/>
        <v>0</v>
      </c>
      <c r="F1405" s="2" t="str">
        <f t="shared" si="43"/>
        <v/>
      </c>
    </row>
    <row r="1406" spans="1:6" x14ac:dyDescent="0.3">
      <c r="A1406" s="10" t="s">
        <v>1213</v>
      </c>
      <c r="B1406" s="5">
        <v>42936</v>
      </c>
      <c r="C1406" s="6">
        <v>0.60282407407407412</v>
      </c>
      <c r="D1406" s="6">
        <v>0.61041666666666672</v>
      </c>
      <c r="E1406">
        <f t="shared" si="42"/>
        <v>0</v>
      </c>
      <c r="F1406" s="2" t="str">
        <f t="shared" si="43"/>
        <v/>
      </c>
    </row>
    <row r="1407" spans="1:6" x14ac:dyDescent="0.3">
      <c r="A1407" s="11" t="s">
        <v>1214</v>
      </c>
      <c r="B1407" s="7">
        <v>42936</v>
      </c>
      <c r="C1407" s="8">
        <v>0.60693287037037036</v>
      </c>
      <c r="D1407" s="8">
        <v>0.61001157407407403</v>
      </c>
      <c r="E1407">
        <f t="shared" si="42"/>
        <v>0</v>
      </c>
      <c r="F1407" s="2" t="str">
        <f t="shared" si="43"/>
        <v/>
      </c>
    </row>
    <row r="1408" spans="1:6" x14ac:dyDescent="0.3">
      <c r="A1408" s="10" t="s">
        <v>1215</v>
      </c>
      <c r="B1408" s="5">
        <v>42936</v>
      </c>
      <c r="C1408" s="6">
        <v>0.60990740740740745</v>
      </c>
      <c r="D1408" s="6">
        <v>0.61383101851851851</v>
      </c>
      <c r="E1408">
        <f t="shared" si="42"/>
        <v>0</v>
      </c>
      <c r="F1408" s="2" t="str">
        <f t="shared" si="43"/>
        <v/>
      </c>
    </row>
    <row r="1409" spans="1:6" x14ac:dyDescent="0.3">
      <c r="A1409" s="11" t="s">
        <v>1216</v>
      </c>
      <c r="B1409" s="7">
        <v>42936</v>
      </c>
      <c r="C1409" s="8">
        <v>0.61320601851851853</v>
      </c>
      <c r="D1409" s="8">
        <v>0.62115740740740744</v>
      </c>
      <c r="E1409">
        <f t="shared" si="42"/>
        <v>0</v>
      </c>
      <c r="F1409" s="2" t="str">
        <f t="shared" si="43"/>
        <v/>
      </c>
    </row>
    <row r="1410" spans="1:6" x14ac:dyDescent="0.3">
      <c r="A1410" s="10" t="s">
        <v>1217</v>
      </c>
      <c r="B1410" s="5">
        <v>42936</v>
      </c>
      <c r="C1410" s="6">
        <v>0.61535879629629631</v>
      </c>
      <c r="D1410" s="6">
        <v>0.62503472222222223</v>
      </c>
      <c r="E1410">
        <f t="shared" si="42"/>
        <v>0</v>
      </c>
      <c r="F1410" s="2" t="str">
        <f t="shared" si="43"/>
        <v/>
      </c>
    </row>
    <row r="1411" spans="1:6" x14ac:dyDescent="0.3">
      <c r="A1411" s="11" t="s">
        <v>1218</v>
      </c>
      <c r="B1411" s="7">
        <v>42936</v>
      </c>
      <c r="C1411" s="8">
        <v>0.61559027777777775</v>
      </c>
      <c r="D1411" s="8">
        <v>0.62532407407407409</v>
      </c>
      <c r="E1411">
        <f t="shared" ref="E1411:E1474" si="44">IF(AND(LEN(A1411)=7,LEFT(A1411,2)="12"),1,0)</f>
        <v>0</v>
      </c>
      <c r="F1411" s="2" t="str">
        <f t="shared" ref="F1411:F1474" si="45">IF(E1411=1,D1411-C1411,"")</f>
        <v/>
      </c>
    </row>
    <row r="1412" spans="1:6" x14ac:dyDescent="0.3">
      <c r="A1412" s="10" t="s">
        <v>1219</v>
      </c>
      <c r="B1412" s="5">
        <v>42936</v>
      </c>
      <c r="C1412" s="6">
        <v>0.62078703703703708</v>
      </c>
      <c r="D1412" s="6">
        <v>0.62863425925925931</v>
      </c>
      <c r="E1412">
        <f t="shared" si="44"/>
        <v>0</v>
      </c>
      <c r="F1412" s="2" t="str">
        <f t="shared" si="45"/>
        <v/>
      </c>
    </row>
    <row r="1413" spans="1:6" x14ac:dyDescent="0.3">
      <c r="A1413" s="11" t="s">
        <v>1220</v>
      </c>
      <c r="B1413" s="7">
        <v>42936</v>
      </c>
      <c r="C1413" s="8">
        <v>0.62524305555555559</v>
      </c>
      <c r="D1413" s="8">
        <v>0.62846064814814817</v>
      </c>
      <c r="E1413">
        <f t="shared" si="44"/>
        <v>0</v>
      </c>
      <c r="F1413" s="2" t="str">
        <f t="shared" si="45"/>
        <v/>
      </c>
    </row>
    <row r="1414" spans="1:6" x14ac:dyDescent="0.3">
      <c r="A1414" s="10" t="s">
        <v>927</v>
      </c>
      <c r="B1414" s="5">
        <v>42937</v>
      </c>
      <c r="C1414" s="6">
        <v>0.33421296296296299</v>
      </c>
      <c r="D1414" s="6">
        <v>0.33674768518518516</v>
      </c>
      <c r="E1414">
        <f t="shared" si="44"/>
        <v>0</v>
      </c>
      <c r="F1414" s="2" t="str">
        <f t="shared" si="45"/>
        <v/>
      </c>
    </row>
    <row r="1415" spans="1:6" x14ac:dyDescent="0.3">
      <c r="A1415" s="11" t="s">
        <v>1221</v>
      </c>
      <c r="B1415" s="7">
        <v>42937</v>
      </c>
      <c r="C1415" s="8">
        <v>0.33513888888888888</v>
      </c>
      <c r="D1415" s="8">
        <v>0.33787037037037038</v>
      </c>
      <c r="E1415">
        <f t="shared" si="44"/>
        <v>0</v>
      </c>
      <c r="F1415" s="2" t="str">
        <f t="shared" si="45"/>
        <v/>
      </c>
    </row>
    <row r="1416" spans="1:6" x14ac:dyDescent="0.3">
      <c r="A1416" s="10" t="s">
        <v>1222</v>
      </c>
      <c r="B1416" s="5">
        <v>42937</v>
      </c>
      <c r="C1416" s="6">
        <v>0.33642361111111113</v>
      </c>
      <c r="D1416" s="6">
        <v>0.33778935185185183</v>
      </c>
      <c r="E1416">
        <f t="shared" si="44"/>
        <v>0</v>
      </c>
      <c r="F1416" s="2" t="str">
        <f t="shared" si="45"/>
        <v/>
      </c>
    </row>
    <row r="1417" spans="1:6" x14ac:dyDescent="0.3">
      <c r="A1417" s="11" t="s">
        <v>1223</v>
      </c>
      <c r="B1417" s="7">
        <v>42937</v>
      </c>
      <c r="C1417" s="8">
        <v>0.34157407407407409</v>
      </c>
      <c r="D1417" s="8">
        <v>0.34684027777777776</v>
      </c>
      <c r="E1417">
        <f t="shared" si="44"/>
        <v>0</v>
      </c>
      <c r="F1417" s="2" t="str">
        <f t="shared" si="45"/>
        <v/>
      </c>
    </row>
    <row r="1418" spans="1:6" x14ac:dyDescent="0.3">
      <c r="A1418" s="10" t="s">
        <v>1224</v>
      </c>
      <c r="B1418" s="5">
        <v>42937</v>
      </c>
      <c r="C1418" s="6">
        <v>0.34197916666666667</v>
      </c>
      <c r="D1418" s="6">
        <v>0.3460300925925926</v>
      </c>
      <c r="E1418">
        <f t="shared" si="44"/>
        <v>0</v>
      </c>
      <c r="F1418" s="2" t="str">
        <f t="shared" si="45"/>
        <v/>
      </c>
    </row>
    <row r="1419" spans="1:6" x14ac:dyDescent="0.3">
      <c r="A1419" s="11" t="s">
        <v>1225</v>
      </c>
      <c r="B1419" s="7">
        <v>42937</v>
      </c>
      <c r="C1419" s="8">
        <v>0.34567129629629628</v>
      </c>
      <c r="D1419" s="8">
        <v>0.34745370370370371</v>
      </c>
      <c r="E1419">
        <f t="shared" si="44"/>
        <v>0</v>
      </c>
      <c r="F1419" s="2" t="str">
        <f t="shared" si="45"/>
        <v/>
      </c>
    </row>
    <row r="1420" spans="1:6" x14ac:dyDescent="0.3">
      <c r="A1420" s="10" t="s">
        <v>1226</v>
      </c>
      <c r="B1420" s="5">
        <v>42937</v>
      </c>
      <c r="C1420" s="6">
        <v>0.34690972222222222</v>
      </c>
      <c r="D1420" s="6">
        <v>0.35206018518518517</v>
      </c>
      <c r="E1420">
        <f t="shared" si="44"/>
        <v>0</v>
      </c>
      <c r="F1420" s="2" t="str">
        <f t="shared" si="45"/>
        <v/>
      </c>
    </row>
    <row r="1421" spans="1:6" x14ac:dyDescent="0.3">
      <c r="A1421" s="11" t="s">
        <v>1227</v>
      </c>
      <c r="B1421" s="7">
        <v>42937</v>
      </c>
      <c r="C1421" s="8">
        <v>0.34745370370370371</v>
      </c>
      <c r="D1421" s="8">
        <v>0.3526273148148148</v>
      </c>
      <c r="E1421">
        <f t="shared" si="44"/>
        <v>0</v>
      </c>
      <c r="F1421" s="2" t="str">
        <f t="shared" si="45"/>
        <v/>
      </c>
    </row>
    <row r="1422" spans="1:6" x14ac:dyDescent="0.3">
      <c r="A1422" s="10" t="s">
        <v>1228</v>
      </c>
      <c r="B1422" s="5">
        <v>42937</v>
      </c>
      <c r="C1422" s="6">
        <v>0.34961805555555553</v>
      </c>
      <c r="D1422" s="6">
        <v>0.3535300925925926</v>
      </c>
      <c r="E1422">
        <f t="shared" si="44"/>
        <v>0</v>
      </c>
      <c r="F1422" s="2" t="str">
        <f t="shared" si="45"/>
        <v/>
      </c>
    </row>
    <row r="1423" spans="1:6" x14ac:dyDescent="0.3">
      <c r="A1423" s="11" t="s">
        <v>1229</v>
      </c>
      <c r="B1423" s="7">
        <v>42937</v>
      </c>
      <c r="C1423" s="8">
        <v>0.35003472222222221</v>
      </c>
      <c r="D1423" s="8">
        <v>0.35540509259259262</v>
      </c>
      <c r="E1423">
        <f t="shared" si="44"/>
        <v>0</v>
      </c>
      <c r="F1423" s="2" t="str">
        <f t="shared" si="45"/>
        <v/>
      </c>
    </row>
    <row r="1424" spans="1:6" x14ac:dyDescent="0.3">
      <c r="A1424" s="10" t="s">
        <v>1230</v>
      </c>
      <c r="B1424" s="5">
        <v>42937</v>
      </c>
      <c r="C1424" s="6">
        <v>0.3515625</v>
      </c>
      <c r="D1424" s="6">
        <v>0.35299768518518521</v>
      </c>
      <c r="E1424">
        <f t="shared" si="44"/>
        <v>0</v>
      </c>
      <c r="F1424" s="2" t="str">
        <f t="shared" si="45"/>
        <v/>
      </c>
    </row>
    <row r="1425" spans="1:6" x14ac:dyDescent="0.3">
      <c r="A1425" s="11" t="s">
        <v>1145</v>
      </c>
      <c r="B1425" s="7">
        <v>42937</v>
      </c>
      <c r="C1425" s="8">
        <v>0.35401620370370368</v>
      </c>
      <c r="D1425" s="8">
        <v>0.35944444444444446</v>
      </c>
      <c r="E1425">
        <f t="shared" si="44"/>
        <v>0</v>
      </c>
      <c r="F1425" s="2" t="str">
        <f t="shared" si="45"/>
        <v/>
      </c>
    </row>
    <row r="1426" spans="1:6" x14ac:dyDescent="0.3">
      <c r="A1426" s="10" t="s">
        <v>1231</v>
      </c>
      <c r="B1426" s="5">
        <v>42937</v>
      </c>
      <c r="C1426" s="6">
        <v>0.35912037037037037</v>
      </c>
      <c r="D1426" s="6">
        <v>0.36318287037037039</v>
      </c>
      <c r="E1426">
        <f t="shared" si="44"/>
        <v>0</v>
      </c>
      <c r="F1426" s="2" t="str">
        <f t="shared" si="45"/>
        <v/>
      </c>
    </row>
    <row r="1427" spans="1:6" x14ac:dyDescent="0.3">
      <c r="A1427" s="11" t="s">
        <v>1232</v>
      </c>
      <c r="B1427" s="7">
        <v>42937</v>
      </c>
      <c r="C1427" s="8">
        <v>0.36155092592592591</v>
      </c>
      <c r="D1427" s="8">
        <v>0.36355324074074075</v>
      </c>
      <c r="E1427">
        <f t="shared" si="44"/>
        <v>0</v>
      </c>
      <c r="F1427" s="2" t="str">
        <f t="shared" si="45"/>
        <v/>
      </c>
    </row>
    <row r="1428" spans="1:6" x14ac:dyDescent="0.3">
      <c r="A1428" s="10" t="s">
        <v>1233</v>
      </c>
      <c r="B1428" s="5">
        <v>42937</v>
      </c>
      <c r="C1428" s="6">
        <v>0.36631944444444442</v>
      </c>
      <c r="D1428" s="6">
        <v>0.37376157407407407</v>
      </c>
      <c r="E1428">
        <f t="shared" si="44"/>
        <v>0</v>
      </c>
      <c r="F1428" s="2" t="str">
        <f t="shared" si="45"/>
        <v/>
      </c>
    </row>
    <row r="1429" spans="1:6" x14ac:dyDescent="0.3">
      <c r="A1429" s="11" t="s">
        <v>1234</v>
      </c>
      <c r="B1429" s="7">
        <v>42937</v>
      </c>
      <c r="C1429" s="8">
        <v>0.37133101851851852</v>
      </c>
      <c r="D1429" s="8">
        <v>0.38075231481481481</v>
      </c>
      <c r="E1429">
        <f t="shared" si="44"/>
        <v>0</v>
      </c>
      <c r="F1429" s="2" t="str">
        <f t="shared" si="45"/>
        <v/>
      </c>
    </row>
    <row r="1430" spans="1:6" x14ac:dyDescent="0.3">
      <c r="A1430" s="10" t="s">
        <v>1235</v>
      </c>
      <c r="B1430" s="5">
        <v>42937</v>
      </c>
      <c r="C1430" s="6">
        <v>0.37569444444444444</v>
      </c>
      <c r="D1430" s="6">
        <v>0.38611111111111113</v>
      </c>
      <c r="E1430">
        <f t="shared" si="44"/>
        <v>0</v>
      </c>
      <c r="F1430" s="2" t="str">
        <f t="shared" si="45"/>
        <v/>
      </c>
    </row>
    <row r="1431" spans="1:6" x14ac:dyDescent="0.3">
      <c r="A1431" s="11" t="s">
        <v>72</v>
      </c>
      <c r="B1431" s="7">
        <v>42937</v>
      </c>
      <c r="C1431" s="8">
        <v>0.37891203703703702</v>
      </c>
      <c r="D1431" s="8">
        <v>0.38443287037037038</v>
      </c>
      <c r="E1431">
        <f t="shared" si="44"/>
        <v>0</v>
      </c>
      <c r="F1431" s="2" t="str">
        <f t="shared" si="45"/>
        <v/>
      </c>
    </row>
    <row r="1432" spans="1:6" x14ac:dyDescent="0.3">
      <c r="A1432" s="10" t="s">
        <v>1236</v>
      </c>
      <c r="B1432" s="5">
        <v>42937</v>
      </c>
      <c r="C1432" s="6">
        <v>0.38086805555555553</v>
      </c>
      <c r="D1432" s="6">
        <v>0.38918981481481479</v>
      </c>
      <c r="E1432">
        <f t="shared" si="44"/>
        <v>0</v>
      </c>
      <c r="F1432" s="2" t="str">
        <f t="shared" si="45"/>
        <v/>
      </c>
    </row>
    <row r="1433" spans="1:6" x14ac:dyDescent="0.3">
      <c r="A1433" s="11" t="s">
        <v>1237</v>
      </c>
      <c r="B1433" s="7">
        <v>42937</v>
      </c>
      <c r="C1433" s="8">
        <v>0.38633101851851853</v>
      </c>
      <c r="D1433" s="8">
        <v>0.38923611111111112</v>
      </c>
      <c r="E1433">
        <f t="shared" si="44"/>
        <v>0</v>
      </c>
      <c r="F1433" s="2" t="str">
        <f t="shared" si="45"/>
        <v/>
      </c>
    </row>
    <row r="1434" spans="1:6" x14ac:dyDescent="0.3">
      <c r="A1434" s="10" t="s">
        <v>1238</v>
      </c>
      <c r="B1434" s="5">
        <v>42937</v>
      </c>
      <c r="C1434" s="6">
        <v>0.38848379629629631</v>
      </c>
      <c r="D1434" s="6">
        <v>0.39874999999999999</v>
      </c>
      <c r="E1434">
        <f t="shared" si="44"/>
        <v>0</v>
      </c>
      <c r="F1434" s="2" t="str">
        <f t="shared" si="45"/>
        <v/>
      </c>
    </row>
    <row r="1435" spans="1:6" x14ac:dyDescent="0.3">
      <c r="A1435" s="11" t="s">
        <v>1239</v>
      </c>
      <c r="B1435" s="7">
        <v>42937</v>
      </c>
      <c r="C1435" s="8">
        <v>0.39089120370370373</v>
      </c>
      <c r="D1435" s="8">
        <v>0.39620370370370372</v>
      </c>
      <c r="E1435">
        <f t="shared" si="44"/>
        <v>0</v>
      </c>
      <c r="F1435" s="2" t="str">
        <f t="shared" si="45"/>
        <v/>
      </c>
    </row>
    <row r="1436" spans="1:6" x14ac:dyDescent="0.3">
      <c r="A1436" s="10" t="s">
        <v>1240</v>
      </c>
      <c r="B1436" s="5">
        <v>42937</v>
      </c>
      <c r="C1436" s="6">
        <v>0.39469907407407406</v>
      </c>
      <c r="D1436" s="6">
        <v>0.40141203703703704</v>
      </c>
      <c r="E1436">
        <f t="shared" si="44"/>
        <v>0</v>
      </c>
      <c r="F1436" s="2" t="str">
        <f t="shared" si="45"/>
        <v/>
      </c>
    </row>
    <row r="1437" spans="1:6" x14ac:dyDescent="0.3">
      <c r="A1437" s="11" t="s">
        <v>1241</v>
      </c>
      <c r="B1437" s="7">
        <v>42937</v>
      </c>
      <c r="C1437" s="8">
        <v>0.39953703703703702</v>
      </c>
      <c r="D1437" s="8">
        <v>0.40038194444444447</v>
      </c>
      <c r="E1437">
        <f t="shared" si="44"/>
        <v>0</v>
      </c>
      <c r="F1437" s="2" t="str">
        <f t="shared" si="45"/>
        <v/>
      </c>
    </row>
    <row r="1438" spans="1:6" x14ac:dyDescent="0.3">
      <c r="A1438" s="10" t="s">
        <v>1242</v>
      </c>
      <c r="B1438" s="5">
        <v>42937</v>
      </c>
      <c r="C1438" s="6">
        <v>0.40379629629629632</v>
      </c>
      <c r="D1438" s="6">
        <v>0.40822916666666664</v>
      </c>
      <c r="E1438">
        <f t="shared" si="44"/>
        <v>0</v>
      </c>
      <c r="F1438" s="2" t="str">
        <f t="shared" si="45"/>
        <v/>
      </c>
    </row>
    <row r="1439" spans="1:6" x14ac:dyDescent="0.3">
      <c r="A1439" s="11" t="s">
        <v>1243</v>
      </c>
      <c r="B1439" s="7">
        <v>42937</v>
      </c>
      <c r="C1439" s="8">
        <v>0.40462962962962962</v>
      </c>
      <c r="D1439" s="8">
        <v>0.40875</v>
      </c>
      <c r="E1439">
        <f t="shared" si="44"/>
        <v>0</v>
      </c>
      <c r="F1439" s="2" t="str">
        <f t="shared" si="45"/>
        <v/>
      </c>
    </row>
    <row r="1440" spans="1:6" x14ac:dyDescent="0.3">
      <c r="A1440" s="10" t="s">
        <v>1244</v>
      </c>
      <c r="B1440" s="5">
        <v>42937</v>
      </c>
      <c r="C1440" s="6">
        <v>0.40465277777777775</v>
      </c>
      <c r="D1440" s="6">
        <v>0.40887731481481482</v>
      </c>
      <c r="E1440">
        <f t="shared" si="44"/>
        <v>0</v>
      </c>
      <c r="F1440" s="2" t="str">
        <f t="shared" si="45"/>
        <v/>
      </c>
    </row>
    <row r="1441" spans="1:6" x14ac:dyDescent="0.3">
      <c r="A1441" s="11" t="s">
        <v>1245</v>
      </c>
      <c r="B1441" s="7">
        <v>42937</v>
      </c>
      <c r="C1441" s="8">
        <v>0.40505787037037039</v>
      </c>
      <c r="D1441" s="8">
        <v>0.40561342592592592</v>
      </c>
      <c r="E1441">
        <f t="shared" si="44"/>
        <v>0</v>
      </c>
      <c r="F1441" s="2" t="str">
        <f t="shared" si="45"/>
        <v/>
      </c>
    </row>
    <row r="1442" spans="1:6" x14ac:dyDescent="0.3">
      <c r="A1442" s="10" t="s">
        <v>1246</v>
      </c>
      <c r="B1442" s="5">
        <v>42937</v>
      </c>
      <c r="C1442" s="6">
        <v>0.40694444444444444</v>
      </c>
      <c r="D1442" s="6">
        <v>0.40991898148148148</v>
      </c>
      <c r="E1442">
        <f t="shared" si="44"/>
        <v>0</v>
      </c>
      <c r="F1442" s="2" t="str">
        <f t="shared" si="45"/>
        <v/>
      </c>
    </row>
    <row r="1443" spans="1:6" x14ac:dyDescent="0.3">
      <c r="A1443" s="11" t="s">
        <v>1247</v>
      </c>
      <c r="B1443" s="7">
        <v>42937</v>
      </c>
      <c r="C1443" s="8">
        <v>0.41228009259259257</v>
      </c>
      <c r="D1443" s="8">
        <v>0.41648148148148151</v>
      </c>
      <c r="E1443">
        <f t="shared" si="44"/>
        <v>0</v>
      </c>
      <c r="F1443" s="2" t="str">
        <f t="shared" si="45"/>
        <v/>
      </c>
    </row>
    <row r="1444" spans="1:6" x14ac:dyDescent="0.3">
      <c r="A1444" s="10" t="s">
        <v>1248</v>
      </c>
      <c r="B1444" s="5">
        <v>42937</v>
      </c>
      <c r="C1444" s="6">
        <v>0.41494212962962962</v>
      </c>
      <c r="D1444" s="6">
        <v>0.41641203703703705</v>
      </c>
      <c r="E1444">
        <f t="shared" si="44"/>
        <v>0</v>
      </c>
      <c r="F1444" s="2" t="str">
        <f t="shared" si="45"/>
        <v/>
      </c>
    </row>
    <row r="1445" spans="1:6" x14ac:dyDescent="0.3">
      <c r="A1445" s="11" t="s">
        <v>1249</v>
      </c>
      <c r="B1445" s="7">
        <v>42937</v>
      </c>
      <c r="C1445" s="8">
        <v>0.42054398148148148</v>
      </c>
      <c r="D1445" s="8">
        <v>0.42721064814814813</v>
      </c>
      <c r="E1445">
        <f t="shared" si="44"/>
        <v>0</v>
      </c>
      <c r="F1445" s="2" t="str">
        <f t="shared" si="45"/>
        <v/>
      </c>
    </row>
    <row r="1446" spans="1:6" x14ac:dyDescent="0.3">
      <c r="A1446" s="10" t="s">
        <v>1250</v>
      </c>
      <c r="B1446" s="5">
        <v>42937</v>
      </c>
      <c r="C1446" s="6">
        <v>0.42084490740740743</v>
      </c>
      <c r="D1446" s="6">
        <v>0.43167824074074074</v>
      </c>
      <c r="E1446">
        <f t="shared" si="44"/>
        <v>0</v>
      </c>
      <c r="F1446" s="2" t="str">
        <f t="shared" si="45"/>
        <v/>
      </c>
    </row>
    <row r="1447" spans="1:6" x14ac:dyDescent="0.3">
      <c r="A1447" s="11" t="s">
        <v>1251</v>
      </c>
      <c r="B1447" s="7">
        <v>42937</v>
      </c>
      <c r="C1447" s="8">
        <v>0.42357638888888888</v>
      </c>
      <c r="D1447" s="8">
        <v>0.4322685185185185</v>
      </c>
      <c r="E1447">
        <f t="shared" si="44"/>
        <v>0</v>
      </c>
      <c r="F1447" s="2" t="str">
        <f t="shared" si="45"/>
        <v/>
      </c>
    </row>
    <row r="1448" spans="1:6" x14ac:dyDescent="0.3">
      <c r="A1448" s="10" t="s">
        <v>1252</v>
      </c>
      <c r="B1448" s="5">
        <v>42937</v>
      </c>
      <c r="C1448" s="6">
        <v>0.42814814814814817</v>
      </c>
      <c r="D1448" s="6">
        <v>0.43784722222222222</v>
      </c>
      <c r="E1448">
        <f t="shared" si="44"/>
        <v>0</v>
      </c>
      <c r="F1448" s="2" t="str">
        <f t="shared" si="45"/>
        <v/>
      </c>
    </row>
    <row r="1449" spans="1:6" x14ac:dyDescent="0.3">
      <c r="A1449" s="11" t="s">
        <v>1253</v>
      </c>
      <c r="B1449" s="7">
        <v>42937</v>
      </c>
      <c r="C1449" s="8">
        <v>0.43002314814814813</v>
      </c>
      <c r="D1449" s="8">
        <v>0.43030092592592595</v>
      </c>
      <c r="E1449">
        <f t="shared" si="44"/>
        <v>0</v>
      </c>
      <c r="F1449" s="2" t="str">
        <f t="shared" si="45"/>
        <v/>
      </c>
    </row>
    <row r="1450" spans="1:6" x14ac:dyDescent="0.3">
      <c r="A1450" s="10" t="s">
        <v>1254</v>
      </c>
      <c r="B1450" s="5">
        <v>42937</v>
      </c>
      <c r="C1450" s="6">
        <v>0.4307523148148148</v>
      </c>
      <c r="D1450" s="6">
        <v>0.4412847222222222</v>
      </c>
      <c r="E1450">
        <f t="shared" si="44"/>
        <v>0</v>
      </c>
      <c r="F1450" s="2" t="str">
        <f t="shared" si="45"/>
        <v/>
      </c>
    </row>
    <row r="1451" spans="1:6" x14ac:dyDescent="0.3">
      <c r="A1451" s="11" t="s">
        <v>886</v>
      </c>
      <c r="B1451" s="7">
        <v>42937</v>
      </c>
      <c r="C1451" s="8">
        <v>0.43400462962962966</v>
      </c>
      <c r="D1451" s="8">
        <v>0.44041666666666668</v>
      </c>
      <c r="E1451">
        <f t="shared" si="44"/>
        <v>0</v>
      </c>
      <c r="F1451" s="2" t="str">
        <f t="shared" si="45"/>
        <v/>
      </c>
    </row>
    <row r="1452" spans="1:6" x14ac:dyDescent="0.3">
      <c r="A1452" s="10" t="s">
        <v>1255</v>
      </c>
      <c r="B1452" s="5">
        <v>42937</v>
      </c>
      <c r="C1452" s="6">
        <v>0.43582175925925926</v>
      </c>
      <c r="D1452" s="6">
        <v>0.44550925925925927</v>
      </c>
      <c r="E1452">
        <f t="shared" si="44"/>
        <v>0</v>
      </c>
      <c r="F1452" s="2" t="str">
        <f t="shared" si="45"/>
        <v/>
      </c>
    </row>
    <row r="1453" spans="1:6" x14ac:dyDescent="0.3">
      <c r="A1453" s="11" t="s">
        <v>1256</v>
      </c>
      <c r="B1453" s="7">
        <v>42937</v>
      </c>
      <c r="C1453" s="8">
        <v>0.43730324074074073</v>
      </c>
      <c r="D1453" s="8">
        <v>0.44869212962962962</v>
      </c>
      <c r="E1453">
        <f t="shared" si="44"/>
        <v>0</v>
      </c>
      <c r="F1453" s="2" t="str">
        <f t="shared" si="45"/>
        <v/>
      </c>
    </row>
    <row r="1454" spans="1:6" x14ac:dyDescent="0.3">
      <c r="A1454" s="10" t="s">
        <v>45</v>
      </c>
      <c r="B1454" s="5">
        <v>42937</v>
      </c>
      <c r="C1454" s="6">
        <v>0.44291666666666668</v>
      </c>
      <c r="D1454" s="6">
        <v>0.45256944444444447</v>
      </c>
      <c r="E1454">
        <f t="shared" si="44"/>
        <v>0</v>
      </c>
      <c r="F1454" s="2" t="str">
        <f t="shared" si="45"/>
        <v/>
      </c>
    </row>
    <row r="1455" spans="1:6" x14ac:dyDescent="0.3">
      <c r="A1455" s="11" t="s">
        <v>1257</v>
      </c>
      <c r="B1455" s="7">
        <v>42937</v>
      </c>
      <c r="C1455" s="8">
        <v>0.4478240740740741</v>
      </c>
      <c r="D1455" s="8">
        <v>0.45548611111111109</v>
      </c>
      <c r="E1455">
        <f t="shared" si="44"/>
        <v>0</v>
      </c>
      <c r="F1455" s="2" t="str">
        <f t="shared" si="45"/>
        <v/>
      </c>
    </row>
    <row r="1456" spans="1:6" x14ac:dyDescent="0.3">
      <c r="A1456" s="10" t="s">
        <v>843</v>
      </c>
      <c r="B1456" s="5">
        <v>42937</v>
      </c>
      <c r="C1456" s="6">
        <v>0.45187500000000003</v>
      </c>
      <c r="D1456" s="6">
        <v>0.45925925925925926</v>
      </c>
      <c r="E1456">
        <f t="shared" si="44"/>
        <v>0</v>
      </c>
      <c r="F1456" s="2" t="str">
        <f t="shared" si="45"/>
        <v/>
      </c>
    </row>
    <row r="1457" spans="1:6" x14ac:dyDescent="0.3">
      <c r="A1457" s="11" t="s">
        <v>1258</v>
      </c>
      <c r="B1457" s="7">
        <v>42937</v>
      </c>
      <c r="C1457" s="8">
        <v>0.45458333333333334</v>
      </c>
      <c r="D1457" s="8">
        <v>0.46295138888888887</v>
      </c>
      <c r="E1457">
        <f t="shared" si="44"/>
        <v>0</v>
      </c>
      <c r="F1457" s="2" t="str">
        <f t="shared" si="45"/>
        <v/>
      </c>
    </row>
    <row r="1458" spans="1:6" x14ac:dyDescent="0.3">
      <c r="A1458" s="10" t="s">
        <v>1249</v>
      </c>
      <c r="B1458" s="5">
        <v>42937</v>
      </c>
      <c r="C1458" s="6">
        <v>0.45689814814814816</v>
      </c>
      <c r="D1458" s="6">
        <v>0.4574537037037037</v>
      </c>
      <c r="E1458">
        <f t="shared" si="44"/>
        <v>0</v>
      </c>
      <c r="F1458" s="2" t="str">
        <f t="shared" si="45"/>
        <v/>
      </c>
    </row>
    <row r="1459" spans="1:6" x14ac:dyDescent="0.3">
      <c r="A1459" s="11" t="s">
        <v>1259</v>
      </c>
      <c r="B1459" s="7">
        <v>42937</v>
      </c>
      <c r="C1459" s="8">
        <v>0.4612384259259259</v>
      </c>
      <c r="D1459" s="8">
        <v>0.46285879629629628</v>
      </c>
      <c r="E1459">
        <f t="shared" si="44"/>
        <v>0</v>
      </c>
      <c r="F1459" s="2" t="str">
        <f t="shared" si="45"/>
        <v/>
      </c>
    </row>
    <row r="1460" spans="1:6" x14ac:dyDescent="0.3">
      <c r="A1460" s="10" t="s">
        <v>1260</v>
      </c>
      <c r="B1460" s="5">
        <v>42937</v>
      </c>
      <c r="C1460" s="6">
        <v>0.46553240740740742</v>
      </c>
      <c r="D1460" s="6">
        <v>0.47234953703703703</v>
      </c>
      <c r="E1460">
        <f t="shared" si="44"/>
        <v>0</v>
      </c>
      <c r="F1460" s="2" t="str">
        <f t="shared" si="45"/>
        <v/>
      </c>
    </row>
    <row r="1461" spans="1:6" x14ac:dyDescent="0.3">
      <c r="A1461" s="11" t="s">
        <v>1261</v>
      </c>
      <c r="B1461" s="7">
        <v>42937</v>
      </c>
      <c r="C1461" s="8">
        <v>0.47075231481481483</v>
      </c>
      <c r="D1461" s="8">
        <v>0.47239583333333335</v>
      </c>
      <c r="E1461">
        <f t="shared" si="44"/>
        <v>0</v>
      </c>
      <c r="F1461" s="2" t="str">
        <f t="shared" si="45"/>
        <v/>
      </c>
    </row>
    <row r="1462" spans="1:6" x14ac:dyDescent="0.3">
      <c r="A1462" s="10" t="s">
        <v>1262</v>
      </c>
      <c r="B1462" s="5">
        <v>42937</v>
      </c>
      <c r="C1462" s="6">
        <v>0.47105324074074073</v>
      </c>
      <c r="D1462" s="6">
        <v>0.48011574074074076</v>
      </c>
      <c r="E1462">
        <f t="shared" si="44"/>
        <v>0</v>
      </c>
      <c r="F1462" s="2" t="str">
        <f t="shared" si="45"/>
        <v/>
      </c>
    </row>
    <row r="1463" spans="1:6" x14ac:dyDescent="0.3">
      <c r="A1463" s="11" t="s">
        <v>234</v>
      </c>
      <c r="B1463" s="7">
        <v>42937</v>
      </c>
      <c r="C1463" s="8">
        <v>0.47285879629629629</v>
      </c>
      <c r="D1463" s="8">
        <v>0.47846064814814815</v>
      </c>
      <c r="E1463">
        <f t="shared" si="44"/>
        <v>0</v>
      </c>
      <c r="F1463" s="2" t="str">
        <f t="shared" si="45"/>
        <v/>
      </c>
    </row>
    <row r="1464" spans="1:6" x14ac:dyDescent="0.3">
      <c r="A1464" s="10" t="s">
        <v>1263</v>
      </c>
      <c r="B1464" s="5">
        <v>42937</v>
      </c>
      <c r="C1464" s="6">
        <v>0.4729976851851852</v>
      </c>
      <c r="D1464" s="6">
        <v>0.48243055555555553</v>
      </c>
      <c r="E1464">
        <f t="shared" si="44"/>
        <v>0</v>
      </c>
      <c r="F1464" s="2" t="str">
        <f t="shared" si="45"/>
        <v/>
      </c>
    </row>
    <row r="1465" spans="1:6" x14ac:dyDescent="0.3">
      <c r="A1465" s="11" t="s">
        <v>1264</v>
      </c>
      <c r="B1465" s="7">
        <v>42937</v>
      </c>
      <c r="C1465" s="8">
        <v>0.47697916666666668</v>
      </c>
      <c r="D1465" s="8">
        <v>0.48678240740740741</v>
      </c>
      <c r="E1465">
        <f t="shared" si="44"/>
        <v>0</v>
      </c>
      <c r="F1465" s="2" t="str">
        <f t="shared" si="45"/>
        <v/>
      </c>
    </row>
    <row r="1466" spans="1:6" x14ac:dyDescent="0.3">
      <c r="A1466" s="10" t="s">
        <v>1265</v>
      </c>
      <c r="B1466" s="5">
        <v>42937</v>
      </c>
      <c r="C1466" s="6">
        <v>0.47833333333333333</v>
      </c>
      <c r="D1466" s="6">
        <v>0.48989583333333331</v>
      </c>
      <c r="E1466">
        <f t="shared" si="44"/>
        <v>0</v>
      </c>
      <c r="F1466" s="2" t="str">
        <f t="shared" si="45"/>
        <v/>
      </c>
    </row>
    <row r="1467" spans="1:6" x14ac:dyDescent="0.3">
      <c r="A1467" s="11" t="s">
        <v>1266</v>
      </c>
      <c r="B1467" s="7">
        <v>42937</v>
      </c>
      <c r="C1467" s="8">
        <v>0.4828587962962963</v>
      </c>
      <c r="D1467" s="8">
        <v>0.48295138888888889</v>
      </c>
      <c r="E1467">
        <f t="shared" si="44"/>
        <v>0</v>
      </c>
      <c r="F1467" s="2" t="str">
        <f t="shared" si="45"/>
        <v/>
      </c>
    </row>
    <row r="1468" spans="1:6" x14ac:dyDescent="0.3">
      <c r="A1468" s="10" t="s">
        <v>1267</v>
      </c>
      <c r="B1468" s="5">
        <v>42937</v>
      </c>
      <c r="C1468" s="6">
        <v>0.48439814814814813</v>
      </c>
      <c r="D1468" s="6">
        <v>0.4878587962962963</v>
      </c>
      <c r="E1468">
        <f t="shared" si="44"/>
        <v>0</v>
      </c>
      <c r="F1468" s="2" t="str">
        <f t="shared" si="45"/>
        <v/>
      </c>
    </row>
    <row r="1469" spans="1:6" x14ac:dyDescent="0.3">
      <c r="A1469" s="11" t="s">
        <v>1268</v>
      </c>
      <c r="B1469" s="7">
        <v>42937</v>
      </c>
      <c r="C1469" s="8">
        <v>0.48690972222222223</v>
      </c>
      <c r="D1469" s="8">
        <v>0.49665509259259261</v>
      </c>
      <c r="E1469">
        <f t="shared" si="44"/>
        <v>0</v>
      </c>
      <c r="F1469" s="2" t="str">
        <f t="shared" si="45"/>
        <v/>
      </c>
    </row>
    <row r="1470" spans="1:6" x14ac:dyDescent="0.3">
      <c r="A1470" s="10" t="s">
        <v>527</v>
      </c>
      <c r="B1470" s="5">
        <v>42937</v>
      </c>
      <c r="C1470" s="6">
        <v>0.4924189814814815</v>
      </c>
      <c r="D1470" s="6">
        <v>0.49381944444444442</v>
      </c>
      <c r="E1470">
        <f t="shared" si="44"/>
        <v>0</v>
      </c>
      <c r="F1470" s="2" t="str">
        <f t="shared" si="45"/>
        <v/>
      </c>
    </row>
    <row r="1471" spans="1:6" x14ac:dyDescent="0.3">
      <c r="A1471" s="11" t="s">
        <v>1269</v>
      </c>
      <c r="B1471" s="7">
        <v>42937</v>
      </c>
      <c r="C1471" s="8">
        <v>0.49327546296296299</v>
      </c>
      <c r="D1471" s="8">
        <v>0.50351851851851848</v>
      </c>
      <c r="E1471">
        <f t="shared" si="44"/>
        <v>0</v>
      </c>
      <c r="F1471" s="2" t="str">
        <f t="shared" si="45"/>
        <v/>
      </c>
    </row>
    <row r="1472" spans="1:6" x14ac:dyDescent="0.3">
      <c r="A1472" s="10" t="s">
        <v>929</v>
      </c>
      <c r="B1472" s="5">
        <v>42937</v>
      </c>
      <c r="C1472" s="6">
        <v>0.49811342592592595</v>
      </c>
      <c r="D1472" s="6">
        <v>0.5065277777777778</v>
      </c>
      <c r="E1472">
        <f t="shared" si="44"/>
        <v>0</v>
      </c>
      <c r="F1472" s="2" t="str">
        <f t="shared" si="45"/>
        <v/>
      </c>
    </row>
    <row r="1473" spans="1:6" x14ac:dyDescent="0.3">
      <c r="A1473" s="11" t="s">
        <v>1270</v>
      </c>
      <c r="B1473" s="7">
        <v>42937</v>
      </c>
      <c r="C1473" s="8">
        <v>0.50016203703703699</v>
      </c>
      <c r="D1473" s="8">
        <v>0.50506944444444446</v>
      </c>
      <c r="E1473">
        <f t="shared" si="44"/>
        <v>0</v>
      </c>
      <c r="F1473" s="2" t="str">
        <f t="shared" si="45"/>
        <v/>
      </c>
    </row>
    <row r="1474" spans="1:6" x14ac:dyDescent="0.3">
      <c r="A1474" s="10" t="s">
        <v>1271</v>
      </c>
      <c r="B1474" s="5">
        <v>42937</v>
      </c>
      <c r="C1474" s="6">
        <v>0.50284722222222222</v>
      </c>
      <c r="D1474" s="6">
        <v>0.51432870370370365</v>
      </c>
      <c r="E1474">
        <f t="shared" si="44"/>
        <v>0</v>
      </c>
      <c r="F1474" s="2" t="str">
        <f t="shared" si="45"/>
        <v/>
      </c>
    </row>
    <row r="1475" spans="1:6" x14ac:dyDescent="0.3">
      <c r="A1475" s="11" t="s">
        <v>1272</v>
      </c>
      <c r="B1475" s="7">
        <v>42937</v>
      </c>
      <c r="C1475" s="8">
        <v>0.50840277777777776</v>
      </c>
      <c r="D1475" s="8">
        <v>0.50968749999999996</v>
      </c>
      <c r="E1475">
        <f t="shared" ref="E1475:E1538" si="46">IF(AND(LEN(A1475)=7,LEFT(A1475,2)="12"),1,0)</f>
        <v>0</v>
      </c>
      <c r="F1475" s="2" t="str">
        <f t="shared" ref="F1475:F1538" si="47">IF(E1475=1,D1475-C1475,"")</f>
        <v/>
      </c>
    </row>
    <row r="1476" spans="1:6" x14ac:dyDescent="0.3">
      <c r="A1476" s="10" t="s">
        <v>1273</v>
      </c>
      <c r="B1476" s="5">
        <v>42937</v>
      </c>
      <c r="C1476" s="6">
        <v>0.51200231481481484</v>
      </c>
      <c r="D1476" s="6">
        <v>0.52253472222222219</v>
      </c>
      <c r="E1476">
        <f t="shared" si="46"/>
        <v>0</v>
      </c>
      <c r="F1476" s="2" t="str">
        <f t="shared" si="47"/>
        <v/>
      </c>
    </row>
    <row r="1477" spans="1:6" x14ac:dyDescent="0.3">
      <c r="A1477" s="11" t="s">
        <v>1274</v>
      </c>
      <c r="B1477" s="7">
        <v>42937</v>
      </c>
      <c r="C1477" s="8">
        <v>0.51249999999999996</v>
      </c>
      <c r="D1477" s="8">
        <v>0.51405092592592594</v>
      </c>
      <c r="E1477">
        <f t="shared" si="46"/>
        <v>0</v>
      </c>
      <c r="F1477" s="2" t="str">
        <f t="shared" si="47"/>
        <v/>
      </c>
    </row>
    <row r="1478" spans="1:6" x14ac:dyDescent="0.3">
      <c r="A1478" s="10" t="s">
        <v>1275</v>
      </c>
      <c r="B1478" s="5">
        <v>42937</v>
      </c>
      <c r="C1478" s="6">
        <v>0.51520833333333338</v>
      </c>
      <c r="D1478" s="6">
        <v>0.51918981481481485</v>
      </c>
      <c r="E1478">
        <f t="shared" si="46"/>
        <v>0</v>
      </c>
      <c r="F1478" s="2" t="str">
        <f t="shared" si="47"/>
        <v/>
      </c>
    </row>
    <row r="1479" spans="1:6" x14ac:dyDescent="0.3">
      <c r="A1479" s="11" t="s">
        <v>1276</v>
      </c>
      <c r="B1479" s="7">
        <v>42937</v>
      </c>
      <c r="C1479" s="8">
        <v>0.51936342592592588</v>
      </c>
      <c r="D1479" s="8">
        <v>0.52559027777777778</v>
      </c>
      <c r="E1479">
        <f t="shared" si="46"/>
        <v>0</v>
      </c>
      <c r="F1479" s="2" t="str">
        <f t="shared" si="47"/>
        <v/>
      </c>
    </row>
    <row r="1480" spans="1:6" x14ac:dyDescent="0.3">
      <c r="A1480" s="10" t="s">
        <v>1277</v>
      </c>
      <c r="B1480" s="5">
        <v>42937</v>
      </c>
      <c r="C1480" s="6">
        <v>0.52243055555555551</v>
      </c>
      <c r="D1480" s="6">
        <v>0.52681712962962968</v>
      </c>
      <c r="E1480">
        <f t="shared" si="46"/>
        <v>0</v>
      </c>
      <c r="F1480" s="2" t="str">
        <f t="shared" si="47"/>
        <v/>
      </c>
    </row>
    <row r="1481" spans="1:6" x14ac:dyDescent="0.3">
      <c r="A1481" s="11" t="s">
        <v>1278</v>
      </c>
      <c r="B1481" s="7">
        <v>42937</v>
      </c>
      <c r="C1481" s="8">
        <v>0.52469907407407412</v>
      </c>
      <c r="D1481" s="8">
        <v>0.53218750000000004</v>
      </c>
      <c r="E1481">
        <f t="shared" si="46"/>
        <v>0</v>
      </c>
      <c r="F1481" s="2" t="str">
        <f t="shared" si="47"/>
        <v/>
      </c>
    </row>
    <row r="1482" spans="1:6" x14ac:dyDescent="0.3">
      <c r="A1482" s="10" t="s">
        <v>1279</v>
      </c>
      <c r="B1482" s="5">
        <v>42937</v>
      </c>
      <c r="C1482" s="6">
        <v>0.52749999999999997</v>
      </c>
      <c r="D1482" s="6">
        <v>0.53034722222222219</v>
      </c>
      <c r="E1482">
        <f t="shared" si="46"/>
        <v>0</v>
      </c>
      <c r="F1482" s="2" t="str">
        <f t="shared" si="47"/>
        <v/>
      </c>
    </row>
    <row r="1483" spans="1:6" x14ac:dyDescent="0.3">
      <c r="A1483" s="11" t="s">
        <v>1280</v>
      </c>
      <c r="B1483" s="7">
        <v>42937</v>
      </c>
      <c r="C1483" s="8">
        <v>0.53240740740740744</v>
      </c>
      <c r="D1483" s="8">
        <v>0.53785879629629629</v>
      </c>
      <c r="E1483">
        <f t="shared" si="46"/>
        <v>0</v>
      </c>
      <c r="F1483" s="2" t="str">
        <f t="shared" si="47"/>
        <v/>
      </c>
    </row>
    <row r="1484" spans="1:6" x14ac:dyDescent="0.3">
      <c r="A1484" s="10" t="s">
        <v>1281</v>
      </c>
      <c r="B1484" s="5">
        <v>42937</v>
      </c>
      <c r="C1484" s="6">
        <v>0.53811342592592593</v>
      </c>
      <c r="D1484" s="6">
        <v>0.54365740740740742</v>
      </c>
      <c r="E1484">
        <f t="shared" si="46"/>
        <v>0</v>
      </c>
      <c r="F1484" s="2" t="str">
        <f t="shared" si="47"/>
        <v/>
      </c>
    </row>
    <row r="1485" spans="1:6" x14ac:dyDescent="0.3">
      <c r="A1485" s="11" t="s">
        <v>1030</v>
      </c>
      <c r="B1485" s="7">
        <v>42937</v>
      </c>
      <c r="C1485" s="8">
        <v>0.53831018518518514</v>
      </c>
      <c r="D1485" s="8">
        <v>0.53998842592592589</v>
      </c>
      <c r="E1485">
        <f t="shared" si="46"/>
        <v>0</v>
      </c>
      <c r="F1485" s="2" t="str">
        <f t="shared" si="47"/>
        <v/>
      </c>
    </row>
    <row r="1486" spans="1:6" x14ac:dyDescent="0.3">
      <c r="A1486" s="10" t="s">
        <v>1282</v>
      </c>
      <c r="B1486" s="5">
        <v>42937</v>
      </c>
      <c r="C1486" s="6">
        <v>0.54233796296296299</v>
      </c>
      <c r="D1486" s="6">
        <v>0.55148148148148146</v>
      </c>
      <c r="E1486">
        <f t="shared" si="46"/>
        <v>0</v>
      </c>
      <c r="F1486" s="2" t="str">
        <f t="shared" si="47"/>
        <v/>
      </c>
    </row>
    <row r="1487" spans="1:6" x14ac:dyDescent="0.3">
      <c r="A1487" s="11" t="s">
        <v>1283</v>
      </c>
      <c r="B1487" s="7">
        <v>42937</v>
      </c>
      <c r="C1487" s="8">
        <v>0.54631944444444447</v>
      </c>
      <c r="D1487" s="8">
        <v>0.55652777777777773</v>
      </c>
      <c r="E1487">
        <f t="shared" si="46"/>
        <v>0</v>
      </c>
      <c r="F1487" s="2" t="str">
        <f t="shared" si="47"/>
        <v/>
      </c>
    </row>
    <row r="1488" spans="1:6" x14ac:dyDescent="0.3">
      <c r="A1488" s="10" t="s">
        <v>1284</v>
      </c>
      <c r="B1488" s="5">
        <v>42937</v>
      </c>
      <c r="C1488" s="6">
        <v>0.54761574074074071</v>
      </c>
      <c r="D1488" s="6">
        <v>0.55443287037037037</v>
      </c>
      <c r="E1488">
        <f t="shared" si="46"/>
        <v>0</v>
      </c>
      <c r="F1488" s="2" t="str">
        <f t="shared" si="47"/>
        <v/>
      </c>
    </row>
    <row r="1489" spans="1:6" x14ac:dyDescent="0.3">
      <c r="A1489" s="11" t="s">
        <v>1285</v>
      </c>
      <c r="B1489" s="7">
        <v>42937</v>
      </c>
      <c r="C1489" s="8">
        <v>0.54953703703703705</v>
      </c>
      <c r="D1489" s="8">
        <v>0.55783564814814812</v>
      </c>
      <c r="E1489">
        <f t="shared" si="46"/>
        <v>0</v>
      </c>
      <c r="F1489" s="2" t="str">
        <f t="shared" si="47"/>
        <v/>
      </c>
    </row>
    <row r="1490" spans="1:6" x14ac:dyDescent="0.3">
      <c r="A1490" s="10" t="s">
        <v>1286</v>
      </c>
      <c r="B1490" s="5">
        <v>42937</v>
      </c>
      <c r="C1490" s="6">
        <v>0.55311342592592594</v>
      </c>
      <c r="D1490" s="6">
        <v>0.55469907407407404</v>
      </c>
      <c r="E1490">
        <f t="shared" si="46"/>
        <v>0</v>
      </c>
      <c r="F1490" s="2" t="str">
        <f t="shared" si="47"/>
        <v/>
      </c>
    </row>
    <row r="1491" spans="1:6" x14ac:dyDescent="0.3">
      <c r="A1491" s="11" t="s">
        <v>447</v>
      </c>
      <c r="B1491" s="7">
        <v>42937</v>
      </c>
      <c r="C1491" s="8">
        <v>0.55652777777777773</v>
      </c>
      <c r="D1491" s="8">
        <v>0.56657407407407412</v>
      </c>
      <c r="E1491">
        <f t="shared" si="46"/>
        <v>0</v>
      </c>
      <c r="F1491" s="2" t="str">
        <f t="shared" si="47"/>
        <v/>
      </c>
    </row>
    <row r="1492" spans="1:6" x14ac:dyDescent="0.3">
      <c r="A1492" s="10" t="s">
        <v>1287</v>
      </c>
      <c r="B1492" s="5">
        <v>42937</v>
      </c>
      <c r="C1492" s="6">
        <v>0.5575</v>
      </c>
      <c r="D1492" s="6">
        <v>0.56418981481481478</v>
      </c>
      <c r="E1492">
        <f t="shared" si="46"/>
        <v>0</v>
      </c>
      <c r="F1492" s="2" t="str">
        <f t="shared" si="47"/>
        <v/>
      </c>
    </row>
    <row r="1493" spans="1:6" x14ac:dyDescent="0.3">
      <c r="A1493" s="11" t="s">
        <v>1288</v>
      </c>
      <c r="B1493" s="7">
        <v>42937</v>
      </c>
      <c r="C1493" s="8">
        <v>0.56297453703703704</v>
      </c>
      <c r="D1493" s="8">
        <v>0.56752314814814819</v>
      </c>
      <c r="E1493">
        <f t="shared" si="46"/>
        <v>0</v>
      </c>
      <c r="F1493" s="2" t="str">
        <f t="shared" si="47"/>
        <v/>
      </c>
    </row>
    <row r="1494" spans="1:6" x14ac:dyDescent="0.3">
      <c r="A1494" s="10" t="s">
        <v>1289</v>
      </c>
      <c r="B1494" s="5">
        <v>42937</v>
      </c>
      <c r="C1494" s="6">
        <v>0.56578703703703703</v>
      </c>
      <c r="D1494" s="6">
        <v>0.57518518518518513</v>
      </c>
      <c r="E1494">
        <f t="shared" si="46"/>
        <v>0</v>
      </c>
      <c r="F1494" s="2" t="str">
        <f t="shared" si="47"/>
        <v/>
      </c>
    </row>
    <row r="1495" spans="1:6" x14ac:dyDescent="0.3">
      <c r="A1495" s="11" t="s">
        <v>410</v>
      </c>
      <c r="B1495" s="7">
        <v>42937</v>
      </c>
      <c r="C1495" s="8">
        <v>0.5713773148148148</v>
      </c>
      <c r="D1495" s="8">
        <v>0.58107638888888891</v>
      </c>
      <c r="E1495">
        <f t="shared" si="46"/>
        <v>0</v>
      </c>
      <c r="F1495" s="2" t="str">
        <f t="shared" si="47"/>
        <v/>
      </c>
    </row>
    <row r="1496" spans="1:6" x14ac:dyDescent="0.3">
      <c r="A1496" s="10" t="s">
        <v>1290</v>
      </c>
      <c r="B1496" s="5">
        <v>42937</v>
      </c>
      <c r="C1496" s="6">
        <v>0.57549768518518518</v>
      </c>
      <c r="D1496" s="6">
        <v>0.57925925925925925</v>
      </c>
      <c r="E1496">
        <f t="shared" si="46"/>
        <v>0</v>
      </c>
      <c r="F1496" s="2" t="str">
        <f t="shared" si="47"/>
        <v/>
      </c>
    </row>
    <row r="1497" spans="1:6" x14ac:dyDescent="0.3">
      <c r="A1497" s="11" t="s">
        <v>1291</v>
      </c>
      <c r="B1497" s="7">
        <v>42937</v>
      </c>
      <c r="C1497" s="8">
        <v>0.57828703703703699</v>
      </c>
      <c r="D1497" s="8">
        <v>0.58940972222222221</v>
      </c>
      <c r="E1497">
        <f t="shared" si="46"/>
        <v>0</v>
      </c>
      <c r="F1497" s="2" t="str">
        <f t="shared" si="47"/>
        <v/>
      </c>
    </row>
    <row r="1498" spans="1:6" x14ac:dyDescent="0.3">
      <c r="A1498" s="10" t="s">
        <v>1292</v>
      </c>
      <c r="B1498" s="5">
        <v>42937</v>
      </c>
      <c r="C1498" s="6">
        <v>0.57983796296296297</v>
      </c>
      <c r="D1498" s="6">
        <v>0.58756944444444448</v>
      </c>
      <c r="E1498">
        <f t="shared" si="46"/>
        <v>0</v>
      </c>
      <c r="F1498" s="2" t="str">
        <f t="shared" si="47"/>
        <v/>
      </c>
    </row>
    <row r="1499" spans="1:6" x14ac:dyDescent="0.3">
      <c r="A1499" s="11" t="s">
        <v>15</v>
      </c>
      <c r="B1499" s="7">
        <v>42937</v>
      </c>
      <c r="C1499" s="8">
        <v>0.58520833333333333</v>
      </c>
      <c r="D1499" s="8">
        <v>0.59646990740740746</v>
      </c>
      <c r="E1499">
        <f t="shared" si="46"/>
        <v>0</v>
      </c>
      <c r="F1499" s="2" t="str">
        <f t="shared" si="47"/>
        <v/>
      </c>
    </row>
    <row r="1500" spans="1:6" x14ac:dyDescent="0.3">
      <c r="A1500" s="10" t="s">
        <v>1124</v>
      </c>
      <c r="B1500" s="5">
        <v>42937</v>
      </c>
      <c r="C1500" s="6">
        <v>0.59026620370370375</v>
      </c>
      <c r="D1500" s="6">
        <v>0.59652777777777777</v>
      </c>
      <c r="E1500">
        <f t="shared" si="46"/>
        <v>0</v>
      </c>
      <c r="F1500" s="2" t="str">
        <f t="shared" si="47"/>
        <v/>
      </c>
    </row>
    <row r="1501" spans="1:6" x14ac:dyDescent="0.3">
      <c r="A1501" s="11" t="s">
        <v>156</v>
      </c>
      <c r="B1501" s="7">
        <v>42937</v>
      </c>
      <c r="C1501" s="8">
        <v>0.59401620370370367</v>
      </c>
      <c r="D1501" s="8">
        <v>0.60012731481481485</v>
      </c>
      <c r="E1501">
        <f t="shared" si="46"/>
        <v>0</v>
      </c>
      <c r="F1501" s="2" t="str">
        <f t="shared" si="47"/>
        <v/>
      </c>
    </row>
    <row r="1502" spans="1:6" x14ac:dyDescent="0.3">
      <c r="A1502" s="10" t="s">
        <v>1293</v>
      </c>
      <c r="B1502" s="5">
        <v>42937</v>
      </c>
      <c r="C1502" s="6">
        <v>0.59712962962962968</v>
      </c>
      <c r="D1502" s="6">
        <v>0.6026273148148148</v>
      </c>
      <c r="E1502">
        <f t="shared" si="46"/>
        <v>1</v>
      </c>
      <c r="F1502" s="2">
        <f t="shared" si="47"/>
        <v>5.4976851851851194E-3</v>
      </c>
    </row>
    <row r="1503" spans="1:6" x14ac:dyDescent="0.3">
      <c r="A1503" s="11" t="s">
        <v>1294</v>
      </c>
      <c r="B1503" s="7">
        <v>42937</v>
      </c>
      <c r="C1503" s="8">
        <v>0.60185185185185186</v>
      </c>
      <c r="D1503" s="8">
        <v>0.61021990740740739</v>
      </c>
      <c r="E1503">
        <f t="shared" si="46"/>
        <v>0</v>
      </c>
      <c r="F1503" s="2" t="str">
        <f t="shared" si="47"/>
        <v/>
      </c>
    </row>
    <row r="1504" spans="1:6" x14ac:dyDescent="0.3">
      <c r="A1504" s="10" t="s">
        <v>1295</v>
      </c>
      <c r="B1504" s="5">
        <v>42937</v>
      </c>
      <c r="C1504" s="6">
        <v>0.60196759259259258</v>
      </c>
      <c r="D1504" s="6">
        <v>0.60356481481481483</v>
      </c>
      <c r="E1504">
        <f t="shared" si="46"/>
        <v>0</v>
      </c>
      <c r="F1504" s="2" t="str">
        <f t="shared" si="47"/>
        <v/>
      </c>
    </row>
    <row r="1505" spans="1:6" x14ac:dyDescent="0.3">
      <c r="A1505" s="11" t="s">
        <v>1296</v>
      </c>
      <c r="B1505" s="7">
        <v>42937</v>
      </c>
      <c r="C1505" s="8">
        <v>0.60465277777777782</v>
      </c>
      <c r="D1505" s="8">
        <v>0.60886574074074074</v>
      </c>
      <c r="E1505">
        <f t="shared" si="46"/>
        <v>0</v>
      </c>
      <c r="F1505" s="2" t="str">
        <f t="shared" si="47"/>
        <v/>
      </c>
    </row>
    <row r="1506" spans="1:6" x14ac:dyDescent="0.3">
      <c r="A1506" s="10" t="s">
        <v>1297</v>
      </c>
      <c r="B1506" s="5">
        <v>42937</v>
      </c>
      <c r="C1506" s="6">
        <v>0.60782407407407413</v>
      </c>
      <c r="D1506" s="6">
        <v>0.61331018518518521</v>
      </c>
      <c r="E1506">
        <f t="shared" si="46"/>
        <v>0</v>
      </c>
      <c r="F1506" s="2" t="str">
        <f t="shared" si="47"/>
        <v/>
      </c>
    </row>
    <row r="1507" spans="1:6" x14ac:dyDescent="0.3">
      <c r="A1507" s="11" t="s">
        <v>1298</v>
      </c>
      <c r="B1507" s="7">
        <v>42937</v>
      </c>
      <c r="C1507" s="8">
        <v>0.6121875</v>
      </c>
      <c r="D1507" s="8">
        <v>0.6181712962962963</v>
      </c>
      <c r="E1507">
        <f t="shared" si="46"/>
        <v>0</v>
      </c>
      <c r="F1507" s="2" t="str">
        <f t="shared" si="47"/>
        <v/>
      </c>
    </row>
    <row r="1508" spans="1:6" x14ac:dyDescent="0.3">
      <c r="A1508" s="10" t="s">
        <v>1299</v>
      </c>
      <c r="B1508" s="5">
        <v>42937</v>
      </c>
      <c r="C1508" s="6">
        <v>0.6147569444444444</v>
      </c>
      <c r="D1508" s="6">
        <v>0.62420138888888888</v>
      </c>
      <c r="E1508">
        <f t="shared" si="46"/>
        <v>0</v>
      </c>
      <c r="F1508" s="2" t="str">
        <f t="shared" si="47"/>
        <v/>
      </c>
    </row>
    <row r="1509" spans="1:6" x14ac:dyDescent="0.3">
      <c r="A1509" s="11" t="s">
        <v>1300</v>
      </c>
      <c r="B1509" s="7">
        <v>42937</v>
      </c>
      <c r="C1509" s="8">
        <v>0.61690972222222218</v>
      </c>
      <c r="D1509" s="8">
        <v>0.62290509259259264</v>
      </c>
      <c r="E1509">
        <f t="shared" si="46"/>
        <v>0</v>
      </c>
      <c r="F1509" s="2" t="str">
        <f t="shared" si="47"/>
        <v/>
      </c>
    </row>
    <row r="1510" spans="1:6" x14ac:dyDescent="0.3">
      <c r="A1510" s="10" t="s">
        <v>1301</v>
      </c>
      <c r="B1510" s="5">
        <v>42937</v>
      </c>
      <c r="C1510" s="6">
        <v>0.6206828703703704</v>
      </c>
      <c r="D1510" s="6">
        <v>0.62291666666666667</v>
      </c>
      <c r="E1510">
        <f t="shared" si="46"/>
        <v>0</v>
      </c>
      <c r="F1510" s="2" t="str">
        <f t="shared" si="47"/>
        <v/>
      </c>
    </row>
    <row r="1511" spans="1:6" x14ac:dyDescent="0.3">
      <c r="A1511" s="11" t="s">
        <v>1302</v>
      </c>
      <c r="B1511" s="7">
        <v>42937</v>
      </c>
      <c r="C1511" s="8">
        <v>0.62484953703703705</v>
      </c>
      <c r="D1511" s="8">
        <v>0.62848379629629625</v>
      </c>
      <c r="E1511">
        <f t="shared" si="46"/>
        <v>0</v>
      </c>
      <c r="F1511" s="2" t="str">
        <f t="shared" si="47"/>
        <v/>
      </c>
    </row>
    <row r="1512" spans="1:6" x14ac:dyDescent="0.3">
      <c r="A1512" s="10" t="s">
        <v>1303</v>
      </c>
      <c r="B1512" s="5">
        <v>42937</v>
      </c>
      <c r="C1512" s="6">
        <v>0.62612268518518521</v>
      </c>
      <c r="D1512" s="6">
        <v>0.62835648148148149</v>
      </c>
      <c r="E1512">
        <f t="shared" si="46"/>
        <v>0</v>
      </c>
      <c r="F1512" s="2" t="str">
        <f t="shared" si="47"/>
        <v/>
      </c>
    </row>
    <row r="1513" spans="1:6" x14ac:dyDescent="0.3">
      <c r="A1513" s="11" t="s">
        <v>269</v>
      </c>
      <c r="B1513" s="7">
        <v>42940</v>
      </c>
      <c r="C1513" s="8">
        <v>0.33624999999999999</v>
      </c>
      <c r="D1513" s="8">
        <v>0.34670138888888891</v>
      </c>
      <c r="E1513">
        <f t="shared" si="46"/>
        <v>0</v>
      </c>
      <c r="F1513" s="2" t="str">
        <f t="shared" si="47"/>
        <v/>
      </c>
    </row>
    <row r="1514" spans="1:6" x14ac:dyDescent="0.3">
      <c r="A1514" s="10" t="s">
        <v>1304</v>
      </c>
      <c r="B1514" s="5">
        <v>42940</v>
      </c>
      <c r="C1514" s="6">
        <v>0.33728009259259262</v>
      </c>
      <c r="D1514" s="6">
        <v>0.34291666666666665</v>
      </c>
      <c r="E1514">
        <f t="shared" si="46"/>
        <v>0</v>
      </c>
      <c r="F1514" s="2" t="str">
        <f t="shared" si="47"/>
        <v/>
      </c>
    </row>
    <row r="1515" spans="1:6" x14ac:dyDescent="0.3">
      <c r="A1515" s="11" t="s">
        <v>1305</v>
      </c>
      <c r="B1515" s="7">
        <v>42940</v>
      </c>
      <c r="C1515" s="8">
        <v>0.3402662037037037</v>
      </c>
      <c r="D1515" s="8">
        <v>0.34250000000000003</v>
      </c>
      <c r="E1515">
        <f t="shared" si="46"/>
        <v>0</v>
      </c>
      <c r="F1515" s="2" t="str">
        <f t="shared" si="47"/>
        <v/>
      </c>
    </row>
    <row r="1516" spans="1:6" x14ac:dyDescent="0.3">
      <c r="A1516" s="10" t="s">
        <v>1306</v>
      </c>
      <c r="B1516" s="5">
        <v>42940</v>
      </c>
      <c r="C1516" s="6">
        <v>0.34495370370370371</v>
      </c>
      <c r="D1516" s="6">
        <v>0.3467824074074074</v>
      </c>
      <c r="E1516">
        <f t="shared" si="46"/>
        <v>0</v>
      </c>
      <c r="F1516" s="2" t="str">
        <f t="shared" si="47"/>
        <v/>
      </c>
    </row>
    <row r="1517" spans="1:6" x14ac:dyDescent="0.3">
      <c r="A1517" s="11" t="s">
        <v>1307</v>
      </c>
      <c r="B1517" s="7">
        <v>42940</v>
      </c>
      <c r="C1517" s="8">
        <v>0.3480787037037037</v>
      </c>
      <c r="D1517" s="8">
        <v>0.35413194444444446</v>
      </c>
      <c r="E1517">
        <f t="shared" si="46"/>
        <v>0</v>
      </c>
      <c r="F1517" s="2" t="str">
        <f t="shared" si="47"/>
        <v/>
      </c>
    </row>
    <row r="1518" spans="1:6" x14ac:dyDescent="0.3">
      <c r="A1518" s="10" t="s">
        <v>1308</v>
      </c>
      <c r="B1518" s="5">
        <v>42940</v>
      </c>
      <c r="C1518" s="6">
        <v>0.34879629629629627</v>
      </c>
      <c r="D1518" s="6">
        <v>0.35699074074074072</v>
      </c>
      <c r="E1518">
        <f t="shared" si="46"/>
        <v>0</v>
      </c>
      <c r="F1518" s="2" t="str">
        <f t="shared" si="47"/>
        <v/>
      </c>
    </row>
    <row r="1519" spans="1:6" x14ac:dyDescent="0.3">
      <c r="A1519" s="11" t="s">
        <v>1309</v>
      </c>
      <c r="B1519" s="7">
        <v>42940</v>
      </c>
      <c r="C1519" s="8">
        <v>0.35041666666666665</v>
      </c>
      <c r="D1519" s="8">
        <v>0.35834490740740743</v>
      </c>
      <c r="E1519">
        <f t="shared" si="46"/>
        <v>0</v>
      </c>
      <c r="F1519" s="2" t="str">
        <f t="shared" si="47"/>
        <v/>
      </c>
    </row>
    <row r="1520" spans="1:6" x14ac:dyDescent="0.3">
      <c r="A1520" s="10" t="s">
        <v>1310</v>
      </c>
      <c r="B1520" s="5">
        <v>42940</v>
      </c>
      <c r="C1520" s="6">
        <v>0.35129629629629627</v>
      </c>
      <c r="D1520" s="6">
        <v>0.35626157407407405</v>
      </c>
      <c r="E1520">
        <f t="shared" si="46"/>
        <v>0</v>
      </c>
      <c r="F1520" s="2" t="str">
        <f t="shared" si="47"/>
        <v/>
      </c>
    </row>
    <row r="1521" spans="1:6" x14ac:dyDescent="0.3">
      <c r="A1521" s="11" t="s">
        <v>1311</v>
      </c>
      <c r="B1521" s="7">
        <v>42940</v>
      </c>
      <c r="C1521" s="8">
        <v>0.35653935185185187</v>
      </c>
      <c r="D1521" s="8">
        <v>0.35864583333333333</v>
      </c>
      <c r="E1521">
        <f t="shared" si="46"/>
        <v>0</v>
      </c>
      <c r="F1521" s="2" t="str">
        <f t="shared" si="47"/>
        <v/>
      </c>
    </row>
    <row r="1522" spans="1:6" x14ac:dyDescent="0.3">
      <c r="A1522" s="10" t="s">
        <v>1312</v>
      </c>
      <c r="B1522" s="5">
        <v>42940</v>
      </c>
      <c r="C1522" s="6">
        <v>0.35991898148148149</v>
      </c>
      <c r="D1522" s="6">
        <v>0.36880787037037038</v>
      </c>
      <c r="E1522">
        <f t="shared" si="46"/>
        <v>0</v>
      </c>
      <c r="F1522" s="2" t="str">
        <f t="shared" si="47"/>
        <v/>
      </c>
    </row>
    <row r="1523" spans="1:6" x14ac:dyDescent="0.3">
      <c r="A1523" s="11" t="s">
        <v>1313</v>
      </c>
      <c r="B1523" s="7">
        <v>42940</v>
      </c>
      <c r="C1523" s="8">
        <v>0.36061342592592593</v>
      </c>
      <c r="D1523" s="8">
        <v>0.36667824074074074</v>
      </c>
      <c r="E1523">
        <f t="shared" si="46"/>
        <v>0</v>
      </c>
      <c r="F1523" s="2" t="str">
        <f t="shared" si="47"/>
        <v/>
      </c>
    </row>
    <row r="1524" spans="1:6" x14ac:dyDescent="0.3">
      <c r="A1524" s="10" t="s">
        <v>1314</v>
      </c>
      <c r="B1524" s="5">
        <v>42940</v>
      </c>
      <c r="C1524" s="6">
        <v>0.36243055555555553</v>
      </c>
      <c r="D1524" s="6">
        <v>0.36993055555555554</v>
      </c>
      <c r="E1524">
        <f t="shared" si="46"/>
        <v>0</v>
      </c>
      <c r="F1524" s="2" t="str">
        <f t="shared" si="47"/>
        <v/>
      </c>
    </row>
    <row r="1525" spans="1:6" x14ac:dyDescent="0.3">
      <c r="A1525" s="11" t="s">
        <v>546</v>
      </c>
      <c r="B1525" s="7">
        <v>42940</v>
      </c>
      <c r="C1525" s="8">
        <v>0.36334490740740738</v>
      </c>
      <c r="D1525" s="8">
        <v>0.3696875</v>
      </c>
      <c r="E1525">
        <f t="shared" si="46"/>
        <v>0</v>
      </c>
      <c r="F1525" s="2" t="str">
        <f t="shared" si="47"/>
        <v/>
      </c>
    </row>
    <row r="1526" spans="1:6" x14ac:dyDescent="0.3">
      <c r="A1526" s="10" t="s">
        <v>1315</v>
      </c>
      <c r="B1526" s="5">
        <v>42940</v>
      </c>
      <c r="C1526" s="6">
        <v>0.36887731481481484</v>
      </c>
      <c r="D1526" s="6">
        <v>0.37443287037037037</v>
      </c>
      <c r="E1526">
        <f t="shared" si="46"/>
        <v>0</v>
      </c>
      <c r="F1526" s="2" t="str">
        <f t="shared" si="47"/>
        <v/>
      </c>
    </row>
    <row r="1527" spans="1:6" x14ac:dyDescent="0.3">
      <c r="A1527" s="11" t="s">
        <v>1316</v>
      </c>
      <c r="B1527" s="7">
        <v>42940</v>
      </c>
      <c r="C1527" s="8">
        <v>0.37025462962962963</v>
      </c>
      <c r="D1527" s="8">
        <v>0.3785648148148148</v>
      </c>
      <c r="E1527">
        <f t="shared" si="46"/>
        <v>0</v>
      </c>
      <c r="F1527" s="2" t="str">
        <f t="shared" si="47"/>
        <v/>
      </c>
    </row>
    <row r="1528" spans="1:6" x14ac:dyDescent="0.3">
      <c r="A1528" s="10" t="s">
        <v>1317</v>
      </c>
      <c r="B1528" s="5">
        <v>42940</v>
      </c>
      <c r="C1528" s="6">
        <v>0.37150462962962966</v>
      </c>
      <c r="D1528" s="6">
        <v>0.37246527777777777</v>
      </c>
      <c r="E1528">
        <f t="shared" si="46"/>
        <v>0</v>
      </c>
      <c r="F1528" s="2" t="str">
        <f t="shared" si="47"/>
        <v/>
      </c>
    </row>
    <row r="1529" spans="1:6" x14ac:dyDescent="0.3">
      <c r="A1529" s="11" t="s">
        <v>1318</v>
      </c>
      <c r="B1529" s="7">
        <v>42940</v>
      </c>
      <c r="C1529" s="8">
        <v>0.37296296296296294</v>
      </c>
      <c r="D1529" s="8">
        <v>0.38413194444444443</v>
      </c>
      <c r="E1529">
        <f t="shared" si="46"/>
        <v>0</v>
      </c>
      <c r="F1529" s="2" t="str">
        <f t="shared" si="47"/>
        <v/>
      </c>
    </row>
    <row r="1530" spans="1:6" x14ac:dyDescent="0.3">
      <c r="A1530" s="10" t="s">
        <v>1319</v>
      </c>
      <c r="B1530" s="5">
        <v>42940</v>
      </c>
      <c r="C1530" s="6">
        <v>0.3777314814814815</v>
      </c>
      <c r="D1530" s="6">
        <v>0.38680555555555557</v>
      </c>
      <c r="E1530">
        <f t="shared" si="46"/>
        <v>0</v>
      </c>
      <c r="F1530" s="2" t="str">
        <f t="shared" si="47"/>
        <v/>
      </c>
    </row>
    <row r="1531" spans="1:6" x14ac:dyDescent="0.3">
      <c r="A1531" s="11" t="s">
        <v>1320</v>
      </c>
      <c r="B1531" s="7">
        <v>42940</v>
      </c>
      <c r="C1531" s="8">
        <v>0.37983796296296296</v>
      </c>
      <c r="D1531" s="8">
        <v>0.38929398148148148</v>
      </c>
      <c r="E1531">
        <f t="shared" si="46"/>
        <v>0</v>
      </c>
      <c r="F1531" s="2" t="str">
        <f t="shared" si="47"/>
        <v/>
      </c>
    </row>
    <row r="1532" spans="1:6" x14ac:dyDescent="0.3">
      <c r="A1532" s="10" t="s">
        <v>1321</v>
      </c>
      <c r="B1532" s="5">
        <v>42940</v>
      </c>
      <c r="C1532" s="6">
        <v>0.38046296296296295</v>
      </c>
      <c r="D1532" s="6">
        <v>0.38836805555555554</v>
      </c>
      <c r="E1532">
        <f t="shared" si="46"/>
        <v>0</v>
      </c>
      <c r="F1532" s="2" t="str">
        <f t="shared" si="47"/>
        <v/>
      </c>
    </row>
    <row r="1533" spans="1:6" x14ac:dyDescent="0.3">
      <c r="A1533" s="11" t="s">
        <v>1322</v>
      </c>
      <c r="B1533" s="7">
        <v>42940</v>
      </c>
      <c r="C1533" s="8">
        <v>0.38156250000000003</v>
      </c>
      <c r="D1533" s="8">
        <v>0.3893402777777778</v>
      </c>
      <c r="E1533">
        <f t="shared" si="46"/>
        <v>0</v>
      </c>
      <c r="F1533" s="2" t="str">
        <f t="shared" si="47"/>
        <v/>
      </c>
    </row>
    <row r="1534" spans="1:6" x14ac:dyDescent="0.3">
      <c r="A1534" s="10" t="s">
        <v>1323</v>
      </c>
      <c r="B1534" s="5">
        <v>42940</v>
      </c>
      <c r="C1534" s="6">
        <v>0.3837962962962963</v>
      </c>
      <c r="D1534" s="6">
        <v>0.39385416666666667</v>
      </c>
      <c r="E1534">
        <f t="shared" si="46"/>
        <v>0</v>
      </c>
      <c r="F1534" s="2" t="str">
        <f t="shared" si="47"/>
        <v/>
      </c>
    </row>
    <row r="1535" spans="1:6" x14ac:dyDescent="0.3">
      <c r="A1535" s="11" t="s">
        <v>1324</v>
      </c>
      <c r="B1535" s="7">
        <v>42940</v>
      </c>
      <c r="C1535" s="8">
        <v>0.38635416666666667</v>
      </c>
      <c r="D1535" s="8">
        <v>0.39378472222222222</v>
      </c>
      <c r="E1535">
        <f t="shared" si="46"/>
        <v>0</v>
      </c>
      <c r="F1535" s="2" t="str">
        <f t="shared" si="47"/>
        <v/>
      </c>
    </row>
    <row r="1536" spans="1:6" x14ac:dyDescent="0.3">
      <c r="A1536" s="10" t="s">
        <v>1325</v>
      </c>
      <c r="B1536" s="5">
        <v>42940</v>
      </c>
      <c r="C1536" s="6">
        <v>0.39209490740740743</v>
      </c>
      <c r="D1536" s="6">
        <v>0.39672453703703703</v>
      </c>
      <c r="E1536">
        <f t="shared" si="46"/>
        <v>0</v>
      </c>
      <c r="F1536" s="2" t="str">
        <f t="shared" si="47"/>
        <v/>
      </c>
    </row>
    <row r="1537" spans="1:6" x14ac:dyDescent="0.3">
      <c r="A1537" s="11" t="s">
        <v>1326</v>
      </c>
      <c r="B1537" s="7">
        <v>42940</v>
      </c>
      <c r="C1537" s="8">
        <v>0.39383101851851854</v>
      </c>
      <c r="D1537" s="8">
        <v>0.39630787037037035</v>
      </c>
      <c r="E1537">
        <f t="shared" si="46"/>
        <v>0</v>
      </c>
      <c r="F1537" s="2" t="str">
        <f t="shared" si="47"/>
        <v/>
      </c>
    </row>
    <row r="1538" spans="1:6" x14ac:dyDescent="0.3">
      <c r="A1538" s="10" t="s">
        <v>1327</v>
      </c>
      <c r="B1538" s="5">
        <v>42940</v>
      </c>
      <c r="C1538" s="6">
        <v>0.39391203703703703</v>
      </c>
      <c r="D1538" s="6">
        <v>0.39478009259259261</v>
      </c>
      <c r="E1538">
        <f t="shared" si="46"/>
        <v>0</v>
      </c>
      <c r="F1538" s="2" t="str">
        <f t="shared" si="47"/>
        <v/>
      </c>
    </row>
    <row r="1539" spans="1:6" x14ac:dyDescent="0.3">
      <c r="A1539" s="11" t="s">
        <v>1328</v>
      </c>
      <c r="B1539" s="7">
        <v>42940</v>
      </c>
      <c r="C1539" s="8">
        <v>0.39516203703703706</v>
      </c>
      <c r="D1539" s="8">
        <v>0.4057986111111111</v>
      </c>
      <c r="E1539">
        <f t="shared" ref="E1539:E1602" si="48">IF(AND(LEN(A1539)=7,LEFT(A1539,2)="12"),1,0)</f>
        <v>0</v>
      </c>
      <c r="F1539" s="2" t="str">
        <f t="shared" ref="F1539:F1602" si="49">IF(E1539=1,D1539-C1539,"")</f>
        <v/>
      </c>
    </row>
    <row r="1540" spans="1:6" x14ac:dyDescent="0.3">
      <c r="A1540" s="10" t="s">
        <v>982</v>
      </c>
      <c r="B1540" s="5">
        <v>42940</v>
      </c>
      <c r="C1540" s="6">
        <v>0.39614583333333331</v>
      </c>
      <c r="D1540" s="6">
        <v>0.39976851851851852</v>
      </c>
      <c r="E1540">
        <f t="shared" si="48"/>
        <v>0</v>
      </c>
      <c r="F1540" s="2" t="str">
        <f t="shared" si="49"/>
        <v/>
      </c>
    </row>
    <row r="1541" spans="1:6" x14ac:dyDescent="0.3">
      <c r="A1541" s="11" t="s">
        <v>1329</v>
      </c>
      <c r="B1541" s="7">
        <v>42940</v>
      </c>
      <c r="C1541" s="8">
        <v>0.39864583333333331</v>
      </c>
      <c r="D1541" s="8">
        <v>0.40440972222222221</v>
      </c>
      <c r="E1541">
        <f t="shared" si="48"/>
        <v>0</v>
      </c>
      <c r="F1541" s="2" t="str">
        <f t="shared" si="49"/>
        <v/>
      </c>
    </row>
    <row r="1542" spans="1:6" x14ac:dyDescent="0.3">
      <c r="A1542" s="10" t="s">
        <v>1330</v>
      </c>
      <c r="B1542" s="5">
        <v>42940</v>
      </c>
      <c r="C1542" s="6">
        <v>0.39956018518518521</v>
      </c>
      <c r="D1542" s="6">
        <v>0.40803240740740743</v>
      </c>
      <c r="E1542">
        <f t="shared" si="48"/>
        <v>0</v>
      </c>
      <c r="F1542" s="2" t="str">
        <f t="shared" si="49"/>
        <v/>
      </c>
    </row>
    <row r="1543" spans="1:6" x14ac:dyDescent="0.3">
      <c r="A1543" s="11" t="s">
        <v>147</v>
      </c>
      <c r="B1543" s="7">
        <v>42940</v>
      </c>
      <c r="C1543" s="8">
        <v>0.40263888888888888</v>
      </c>
      <c r="D1543" s="8">
        <v>0.40825231481481483</v>
      </c>
      <c r="E1543">
        <f t="shared" si="48"/>
        <v>0</v>
      </c>
      <c r="F1543" s="2" t="str">
        <f t="shared" si="49"/>
        <v/>
      </c>
    </row>
    <row r="1544" spans="1:6" x14ac:dyDescent="0.3">
      <c r="A1544" s="10" t="s">
        <v>1331</v>
      </c>
      <c r="B1544" s="5">
        <v>42940</v>
      </c>
      <c r="C1544" s="6">
        <v>0.40641203703703704</v>
      </c>
      <c r="D1544" s="6">
        <v>0.41187499999999999</v>
      </c>
      <c r="E1544">
        <f t="shared" si="48"/>
        <v>0</v>
      </c>
      <c r="F1544" s="2" t="str">
        <f t="shared" si="49"/>
        <v/>
      </c>
    </row>
    <row r="1545" spans="1:6" x14ac:dyDescent="0.3">
      <c r="A1545" s="11" t="s">
        <v>1332</v>
      </c>
      <c r="B1545" s="7">
        <v>42940</v>
      </c>
      <c r="C1545" s="8">
        <v>0.40930555555555553</v>
      </c>
      <c r="D1545" s="8">
        <v>0.41968749999999999</v>
      </c>
      <c r="E1545">
        <f t="shared" si="48"/>
        <v>0</v>
      </c>
      <c r="F1545" s="2" t="str">
        <f t="shared" si="49"/>
        <v/>
      </c>
    </row>
    <row r="1546" spans="1:6" x14ac:dyDescent="0.3">
      <c r="A1546" s="10" t="s">
        <v>1333</v>
      </c>
      <c r="B1546" s="5">
        <v>42940</v>
      </c>
      <c r="C1546" s="6">
        <v>0.41351851851851851</v>
      </c>
      <c r="D1546" s="6">
        <v>0.41790509259259262</v>
      </c>
      <c r="E1546">
        <f t="shared" si="48"/>
        <v>0</v>
      </c>
      <c r="F1546" s="2" t="str">
        <f t="shared" si="49"/>
        <v/>
      </c>
    </row>
    <row r="1547" spans="1:6" x14ac:dyDescent="0.3">
      <c r="A1547" s="11" t="s">
        <v>1334</v>
      </c>
      <c r="B1547" s="7">
        <v>42940</v>
      </c>
      <c r="C1547" s="8">
        <v>0.41853009259259261</v>
      </c>
      <c r="D1547" s="8">
        <v>0.42252314814814818</v>
      </c>
      <c r="E1547">
        <f t="shared" si="48"/>
        <v>0</v>
      </c>
      <c r="F1547" s="2" t="str">
        <f t="shared" si="49"/>
        <v/>
      </c>
    </row>
    <row r="1548" spans="1:6" x14ac:dyDescent="0.3">
      <c r="A1548" s="10" t="s">
        <v>1335</v>
      </c>
      <c r="B1548" s="5">
        <v>42940</v>
      </c>
      <c r="C1548" s="6">
        <v>0.42241898148148149</v>
      </c>
      <c r="D1548" s="6">
        <v>0.42863425925925924</v>
      </c>
      <c r="E1548">
        <f t="shared" si="48"/>
        <v>0</v>
      </c>
      <c r="F1548" s="2" t="str">
        <f t="shared" si="49"/>
        <v/>
      </c>
    </row>
    <row r="1549" spans="1:6" x14ac:dyDescent="0.3">
      <c r="A1549" s="11" t="s">
        <v>1336</v>
      </c>
      <c r="B1549" s="7">
        <v>42940</v>
      </c>
      <c r="C1549" s="8">
        <v>0.42561342592592594</v>
      </c>
      <c r="D1549" s="8">
        <v>0.42799768518518516</v>
      </c>
      <c r="E1549">
        <f t="shared" si="48"/>
        <v>0</v>
      </c>
      <c r="F1549" s="2" t="str">
        <f t="shared" si="49"/>
        <v/>
      </c>
    </row>
    <row r="1550" spans="1:6" x14ac:dyDescent="0.3">
      <c r="A1550" s="10" t="s">
        <v>1337</v>
      </c>
      <c r="B1550" s="5">
        <v>42940</v>
      </c>
      <c r="C1550" s="6">
        <v>0.42563657407407407</v>
      </c>
      <c r="D1550" s="6">
        <v>0.42670138888888887</v>
      </c>
      <c r="E1550">
        <f t="shared" si="48"/>
        <v>0</v>
      </c>
      <c r="F1550" s="2" t="str">
        <f t="shared" si="49"/>
        <v/>
      </c>
    </row>
    <row r="1551" spans="1:6" x14ac:dyDescent="0.3">
      <c r="A1551" s="11" t="s">
        <v>1338</v>
      </c>
      <c r="B1551" s="7">
        <v>42940</v>
      </c>
      <c r="C1551" s="8">
        <v>0.42951388888888886</v>
      </c>
      <c r="D1551" s="8">
        <v>0.44059027777777776</v>
      </c>
      <c r="E1551">
        <f t="shared" si="48"/>
        <v>0</v>
      </c>
      <c r="F1551" s="2" t="str">
        <f t="shared" si="49"/>
        <v/>
      </c>
    </row>
    <row r="1552" spans="1:6" x14ac:dyDescent="0.3">
      <c r="A1552" s="10" t="s">
        <v>1339</v>
      </c>
      <c r="B1552" s="5">
        <v>42940</v>
      </c>
      <c r="C1552" s="6">
        <v>0.43133101851851852</v>
      </c>
      <c r="D1552" s="6">
        <v>0.43762731481481482</v>
      </c>
      <c r="E1552">
        <f t="shared" si="48"/>
        <v>0</v>
      </c>
      <c r="F1552" s="2" t="str">
        <f t="shared" si="49"/>
        <v/>
      </c>
    </row>
    <row r="1553" spans="1:6" x14ac:dyDescent="0.3">
      <c r="A1553" s="11" t="s">
        <v>27</v>
      </c>
      <c r="B1553" s="7">
        <v>42940</v>
      </c>
      <c r="C1553" s="8">
        <v>0.43637731481481479</v>
      </c>
      <c r="D1553" s="8">
        <v>0.44526620370370368</v>
      </c>
      <c r="E1553">
        <f t="shared" si="48"/>
        <v>0</v>
      </c>
      <c r="F1553" s="2" t="str">
        <f t="shared" si="49"/>
        <v/>
      </c>
    </row>
    <row r="1554" spans="1:6" x14ac:dyDescent="0.3">
      <c r="A1554" s="10" t="s">
        <v>1340</v>
      </c>
      <c r="B1554" s="5">
        <v>42940</v>
      </c>
      <c r="C1554" s="6">
        <v>0.44081018518518517</v>
      </c>
      <c r="D1554" s="6">
        <v>0.44767361111111109</v>
      </c>
      <c r="E1554">
        <f t="shared" si="48"/>
        <v>0</v>
      </c>
      <c r="F1554" s="2" t="str">
        <f t="shared" si="49"/>
        <v/>
      </c>
    </row>
    <row r="1555" spans="1:6" x14ac:dyDescent="0.3">
      <c r="A1555" s="11" t="s">
        <v>1341</v>
      </c>
      <c r="B1555" s="7">
        <v>42940</v>
      </c>
      <c r="C1555" s="8">
        <v>0.44185185185185183</v>
      </c>
      <c r="D1555" s="8">
        <v>0.44634259259259257</v>
      </c>
      <c r="E1555">
        <f t="shared" si="48"/>
        <v>0</v>
      </c>
      <c r="F1555" s="2" t="str">
        <f t="shared" si="49"/>
        <v/>
      </c>
    </row>
    <row r="1556" spans="1:6" x14ac:dyDescent="0.3">
      <c r="A1556" s="10" t="s">
        <v>1342</v>
      </c>
      <c r="B1556" s="5">
        <v>42940</v>
      </c>
      <c r="C1556" s="6">
        <v>0.4462962962962963</v>
      </c>
      <c r="D1556" s="6">
        <v>0.44753472222222224</v>
      </c>
      <c r="E1556">
        <f t="shared" si="48"/>
        <v>0</v>
      </c>
      <c r="F1556" s="2" t="str">
        <f t="shared" si="49"/>
        <v/>
      </c>
    </row>
    <row r="1557" spans="1:6" x14ac:dyDescent="0.3">
      <c r="A1557" s="11" t="s">
        <v>1343</v>
      </c>
      <c r="B1557" s="7">
        <v>42940</v>
      </c>
      <c r="C1557" s="8">
        <v>0.44680555555555557</v>
      </c>
      <c r="D1557" s="8">
        <v>0.45518518518518519</v>
      </c>
      <c r="E1557">
        <f t="shared" si="48"/>
        <v>0</v>
      </c>
      <c r="F1557" s="2" t="str">
        <f t="shared" si="49"/>
        <v/>
      </c>
    </row>
    <row r="1558" spans="1:6" x14ac:dyDescent="0.3">
      <c r="A1558" s="10" t="s">
        <v>32</v>
      </c>
      <c r="B1558" s="5">
        <v>42940</v>
      </c>
      <c r="C1558" s="6">
        <v>0.4490277777777778</v>
      </c>
      <c r="D1558" s="6">
        <v>0.45984953703703701</v>
      </c>
      <c r="E1558">
        <f t="shared" si="48"/>
        <v>0</v>
      </c>
      <c r="F1558" s="2" t="str">
        <f t="shared" si="49"/>
        <v/>
      </c>
    </row>
    <row r="1559" spans="1:6" x14ac:dyDescent="0.3">
      <c r="A1559" s="11" t="s">
        <v>1344</v>
      </c>
      <c r="B1559" s="7">
        <v>42940</v>
      </c>
      <c r="C1559" s="8">
        <v>0.45392361111111112</v>
      </c>
      <c r="D1559" s="8">
        <v>0.4582060185185185</v>
      </c>
      <c r="E1559">
        <f t="shared" si="48"/>
        <v>0</v>
      </c>
      <c r="F1559" s="2" t="str">
        <f t="shared" si="49"/>
        <v/>
      </c>
    </row>
    <row r="1560" spans="1:6" x14ac:dyDescent="0.3">
      <c r="A1560" s="10" t="s">
        <v>1345</v>
      </c>
      <c r="B1560" s="5">
        <v>42940</v>
      </c>
      <c r="C1560" s="6">
        <v>0.45481481481481484</v>
      </c>
      <c r="D1560" s="6">
        <v>0.45863425925925927</v>
      </c>
      <c r="E1560">
        <f t="shared" si="48"/>
        <v>0</v>
      </c>
      <c r="F1560" s="2" t="str">
        <f t="shared" si="49"/>
        <v/>
      </c>
    </row>
    <row r="1561" spans="1:6" x14ac:dyDescent="0.3">
      <c r="A1561" s="11" t="s">
        <v>1346</v>
      </c>
      <c r="B1561" s="7">
        <v>42940</v>
      </c>
      <c r="C1561" s="8">
        <v>0.45930555555555558</v>
      </c>
      <c r="D1561" s="8">
        <v>0.46885416666666668</v>
      </c>
      <c r="E1561">
        <f t="shared" si="48"/>
        <v>0</v>
      </c>
      <c r="F1561" s="2" t="str">
        <f t="shared" si="49"/>
        <v/>
      </c>
    </row>
    <row r="1562" spans="1:6" x14ac:dyDescent="0.3">
      <c r="A1562" s="10" t="s">
        <v>1347</v>
      </c>
      <c r="B1562" s="5">
        <v>42940</v>
      </c>
      <c r="C1562" s="6">
        <v>0.46489583333333334</v>
      </c>
      <c r="D1562" s="6">
        <v>0.47530092592592593</v>
      </c>
      <c r="E1562">
        <f t="shared" si="48"/>
        <v>0</v>
      </c>
      <c r="F1562" s="2" t="str">
        <f t="shared" si="49"/>
        <v/>
      </c>
    </row>
    <row r="1563" spans="1:6" x14ac:dyDescent="0.3">
      <c r="A1563" s="11" t="s">
        <v>1348</v>
      </c>
      <c r="B1563" s="7">
        <v>42940</v>
      </c>
      <c r="C1563" s="8">
        <v>0.46971064814814817</v>
      </c>
      <c r="D1563" s="8">
        <v>0.47116898148148151</v>
      </c>
      <c r="E1563">
        <f t="shared" si="48"/>
        <v>0</v>
      </c>
      <c r="F1563" s="2" t="str">
        <f t="shared" si="49"/>
        <v/>
      </c>
    </row>
    <row r="1564" spans="1:6" x14ac:dyDescent="0.3">
      <c r="A1564" s="10" t="s">
        <v>1349</v>
      </c>
      <c r="B1564" s="5">
        <v>42940</v>
      </c>
      <c r="C1564" s="6">
        <v>0.47188657407407408</v>
      </c>
      <c r="D1564" s="6">
        <v>0.47260416666666666</v>
      </c>
      <c r="E1564">
        <f t="shared" si="48"/>
        <v>0</v>
      </c>
      <c r="F1564" s="2" t="str">
        <f t="shared" si="49"/>
        <v/>
      </c>
    </row>
    <row r="1565" spans="1:6" x14ac:dyDescent="0.3">
      <c r="A1565" s="11" t="s">
        <v>1350</v>
      </c>
      <c r="B1565" s="7">
        <v>42940</v>
      </c>
      <c r="C1565" s="8">
        <v>0.47590277777777779</v>
      </c>
      <c r="D1565" s="8">
        <v>0.47621527777777778</v>
      </c>
      <c r="E1565">
        <f t="shared" si="48"/>
        <v>0</v>
      </c>
      <c r="F1565" s="2" t="str">
        <f t="shared" si="49"/>
        <v/>
      </c>
    </row>
    <row r="1566" spans="1:6" x14ac:dyDescent="0.3">
      <c r="A1566" s="10" t="s">
        <v>1351</v>
      </c>
      <c r="B1566" s="5">
        <v>42940</v>
      </c>
      <c r="C1566" s="6">
        <v>0.48082175925925924</v>
      </c>
      <c r="D1566" s="6">
        <v>0.49135416666666665</v>
      </c>
      <c r="E1566">
        <f t="shared" si="48"/>
        <v>0</v>
      </c>
      <c r="F1566" s="2" t="str">
        <f t="shared" si="49"/>
        <v/>
      </c>
    </row>
    <row r="1567" spans="1:6" x14ac:dyDescent="0.3">
      <c r="A1567" s="11" t="s">
        <v>446</v>
      </c>
      <c r="B1567" s="7">
        <v>42940</v>
      </c>
      <c r="C1567" s="8">
        <v>0.48358796296296297</v>
      </c>
      <c r="D1567" s="8">
        <v>0.48965277777777777</v>
      </c>
      <c r="E1567">
        <f t="shared" si="48"/>
        <v>0</v>
      </c>
      <c r="F1567" s="2" t="str">
        <f t="shared" si="49"/>
        <v/>
      </c>
    </row>
    <row r="1568" spans="1:6" x14ac:dyDescent="0.3">
      <c r="A1568" s="10" t="s">
        <v>1352</v>
      </c>
      <c r="B1568" s="5">
        <v>42940</v>
      </c>
      <c r="C1568" s="6">
        <v>0.4866550925925926</v>
      </c>
      <c r="D1568" s="6">
        <v>0.49528935185185186</v>
      </c>
      <c r="E1568">
        <f t="shared" si="48"/>
        <v>0</v>
      </c>
      <c r="F1568" s="2" t="str">
        <f t="shared" si="49"/>
        <v/>
      </c>
    </row>
    <row r="1569" spans="1:6" x14ac:dyDescent="0.3">
      <c r="A1569" s="11" t="s">
        <v>1353</v>
      </c>
      <c r="B1569" s="7">
        <v>42940</v>
      </c>
      <c r="C1569" s="8">
        <v>0.48770833333333335</v>
      </c>
      <c r="D1569" s="8">
        <v>0.49613425925925925</v>
      </c>
      <c r="E1569">
        <f t="shared" si="48"/>
        <v>0</v>
      </c>
      <c r="F1569" s="2" t="str">
        <f t="shared" si="49"/>
        <v/>
      </c>
    </row>
    <row r="1570" spans="1:6" x14ac:dyDescent="0.3">
      <c r="A1570" s="10" t="s">
        <v>1354</v>
      </c>
      <c r="B1570" s="5">
        <v>42940</v>
      </c>
      <c r="C1570" s="6">
        <v>0.48836805555555557</v>
      </c>
      <c r="D1570" s="6">
        <v>0.48893518518518519</v>
      </c>
      <c r="E1570">
        <f t="shared" si="48"/>
        <v>0</v>
      </c>
      <c r="F1570" s="2" t="str">
        <f t="shared" si="49"/>
        <v/>
      </c>
    </row>
    <row r="1571" spans="1:6" x14ac:dyDescent="0.3">
      <c r="A1571" s="11" t="s">
        <v>1355</v>
      </c>
      <c r="B1571" s="7">
        <v>42940</v>
      </c>
      <c r="C1571" s="8">
        <v>0.49062499999999998</v>
      </c>
      <c r="D1571" s="8">
        <v>0.49767361111111114</v>
      </c>
      <c r="E1571">
        <f t="shared" si="48"/>
        <v>0</v>
      </c>
      <c r="F1571" s="2" t="str">
        <f t="shared" si="49"/>
        <v/>
      </c>
    </row>
    <row r="1572" spans="1:6" x14ac:dyDescent="0.3">
      <c r="A1572" s="10" t="s">
        <v>1356</v>
      </c>
      <c r="B1572" s="5">
        <v>42940</v>
      </c>
      <c r="C1572" s="6">
        <v>0.49229166666666668</v>
      </c>
      <c r="D1572" s="6">
        <v>0.49554398148148149</v>
      </c>
      <c r="E1572">
        <f t="shared" si="48"/>
        <v>0</v>
      </c>
      <c r="F1572" s="2" t="str">
        <f t="shared" si="49"/>
        <v/>
      </c>
    </row>
    <row r="1573" spans="1:6" x14ac:dyDescent="0.3">
      <c r="A1573" s="11" t="s">
        <v>1357</v>
      </c>
      <c r="B1573" s="7">
        <v>42940</v>
      </c>
      <c r="C1573" s="8">
        <v>0.49274305555555553</v>
      </c>
      <c r="D1573" s="8">
        <v>0.50315972222222227</v>
      </c>
      <c r="E1573">
        <f t="shared" si="48"/>
        <v>0</v>
      </c>
      <c r="F1573" s="2" t="str">
        <f t="shared" si="49"/>
        <v/>
      </c>
    </row>
    <row r="1574" spans="1:6" x14ac:dyDescent="0.3">
      <c r="A1574" s="10" t="s">
        <v>1358</v>
      </c>
      <c r="B1574" s="5">
        <v>42940</v>
      </c>
      <c r="C1574" s="6">
        <v>0.49416666666666664</v>
      </c>
      <c r="D1574" s="6">
        <v>0.49465277777777777</v>
      </c>
      <c r="E1574">
        <f t="shared" si="48"/>
        <v>0</v>
      </c>
      <c r="F1574" s="2" t="str">
        <f t="shared" si="49"/>
        <v/>
      </c>
    </row>
    <row r="1575" spans="1:6" x14ac:dyDescent="0.3">
      <c r="A1575" s="11" t="s">
        <v>1359</v>
      </c>
      <c r="B1575" s="7">
        <v>42940</v>
      </c>
      <c r="C1575" s="8">
        <v>0.49633101851851852</v>
      </c>
      <c r="D1575" s="8">
        <v>0.50209490740740736</v>
      </c>
      <c r="E1575">
        <f t="shared" si="48"/>
        <v>0</v>
      </c>
      <c r="F1575" s="2" t="str">
        <f t="shared" si="49"/>
        <v/>
      </c>
    </row>
    <row r="1576" spans="1:6" x14ac:dyDescent="0.3">
      <c r="A1576" s="10" t="s">
        <v>1360</v>
      </c>
      <c r="B1576" s="5">
        <v>42940</v>
      </c>
      <c r="C1576" s="6">
        <v>0.49857638888888889</v>
      </c>
      <c r="D1576" s="6">
        <v>0.50195601851851857</v>
      </c>
      <c r="E1576">
        <f t="shared" si="48"/>
        <v>0</v>
      </c>
      <c r="F1576" s="2" t="str">
        <f t="shared" si="49"/>
        <v/>
      </c>
    </row>
    <row r="1577" spans="1:6" x14ac:dyDescent="0.3">
      <c r="A1577" s="11" t="s">
        <v>1361</v>
      </c>
      <c r="B1577" s="7">
        <v>42940</v>
      </c>
      <c r="C1577" s="8">
        <v>0.50306712962962963</v>
      </c>
      <c r="D1577" s="8">
        <v>0.51333333333333331</v>
      </c>
      <c r="E1577">
        <f t="shared" si="48"/>
        <v>0</v>
      </c>
      <c r="F1577" s="2" t="str">
        <f t="shared" si="49"/>
        <v/>
      </c>
    </row>
    <row r="1578" spans="1:6" x14ac:dyDescent="0.3">
      <c r="A1578" s="10" t="s">
        <v>1362</v>
      </c>
      <c r="B1578" s="5">
        <v>42940</v>
      </c>
      <c r="C1578" s="6">
        <v>0.50583333333333336</v>
      </c>
      <c r="D1578" s="6">
        <v>0.51407407407407413</v>
      </c>
      <c r="E1578">
        <f t="shared" si="48"/>
        <v>0</v>
      </c>
      <c r="F1578" s="2" t="str">
        <f t="shared" si="49"/>
        <v/>
      </c>
    </row>
    <row r="1579" spans="1:6" x14ac:dyDescent="0.3">
      <c r="A1579" s="11" t="s">
        <v>107</v>
      </c>
      <c r="B1579" s="7">
        <v>42940</v>
      </c>
      <c r="C1579" s="8">
        <v>0.50611111111111107</v>
      </c>
      <c r="D1579" s="8">
        <v>0.51354166666666667</v>
      </c>
      <c r="E1579">
        <f t="shared" si="48"/>
        <v>0</v>
      </c>
      <c r="F1579" s="2" t="str">
        <f t="shared" si="49"/>
        <v/>
      </c>
    </row>
    <row r="1580" spans="1:6" x14ac:dyDescent="0.3">
      <c r="A1580" s="10" t="s">
        <v>1363</v>
      </c>
      <c r="B1580" s="5">
        <v>42940</v>
      </c>
      <c r="C1580" s="6">
        <v>0.50714120370370375</v>
      </c>
      <c r="D1580" s="6">
        <v>0.51232638888888893</v>
      </c>
      <c r="E1580">
        <f t="shared" si="48"/>
        <v>0</v>
      </c>
      <c r="F1580" s="2" t="str">
        <f t="shared" si="49"/>
        <v/>
      </c>
    </row>
    <row r="1581" spans="1:6" x14ac:dyDescent="0.3">
      <c r="A1581" s="11" t="s">
        <v>1364</v>
      </c>
      <c r="B1581" s="7">
        <v>42940</v>
      </c>
      <c r="C1581" s="8">
        <v>0.51270833333333332</v>
      </c>
      <c r="D1581" s="8">
        <v>0.52407407407407403</v>
      </c>
      <c r="E1581">
        <f t="shared" si="48"/>
        <v>0</v>
      </c>
      <c r="F1581" s="2" t="str">
        <f t="shared" si="49"/>
        <v/>
      </c>
    </row>
    <row r="1582" spans="1:6" x14ac:dyDescent="0.3">
      <c r="A1582" s="10" t="s">
        <v>1365</v>
      </c>
      <c r="B1582" s="5">
        <v>42940</v>
      </c>
      <c r="C1582" s="6">
        <v>0.51512731481481477</v>
      </c>
      <c r="D1582" s="6">
        <v>0.51954861111111106</v>
      </c>
      <c r="E1582">
        <f t="shared" si="48"/>
        <v>0</v>
      </c>
      <c r="F1582" s="2" t="str">
        <f t="shared" si="49"/>
        <v/>
      </c>
    </row>
    <row r="1583" spans="1:6" x14ac:dyDescent="0.3">
      <c r="A1583" s="11" t="s">
        <v>1366</v>
      </c>
      <c r="B1583" s="7">
        <v>42940</v>
      </c>
      <c r="C1583" s="8">
        <v>0.51746527777777773</v>
      </c>
      <c r="D1583" s="8">
        <v>0.52686342592592594</v>
      </c>
      <c r="E1583">
        <f t="shared" si="48"/>
        <v>0</v>
      </c>
      <c r="F1583" s="2" t="str">
        <f t="shared" si="49"/>
        <v/>
      </c>
    </row>
    <row r="1584" spans="1:6" x14ac:dyDescent="0.3">
      <c r="A1584" s="10" t="s">
        <v>1367</v>
      </c>
      <c r="B1584" s="5">
        <v>42940</v>
      </c>
      <c r="C1584" s="6">
        <v>0.51962962962962966</v>
      </c>
      <c r="D1584" s="6">
        <v>0.53030092592592593</v>
      </c>
      <c r="E1584">
        <f t="shared" si="48"/>
        <v>0</v>
      </c>
      <c r="F1584" s="2" t="str">
        <f t="shared" si="49"/>
        <v/>
      </c>
    </row>
    <row r="1585" spans="1:6" x14ac:dyDescent="0.3">
      <c r="A1585" s="11" t="s">
        <v>846</v>
      </c>
      <c r="B1585" s="7">
        <v>42940</v>
      </c>
      <c r="C1585" s="8">
        <v>0.52520833333333339</v>
      </c>
      <c r="D1585" s="8">
        <v>0.52866898148148145</v>
      </c>
      <c r="E1585">
        <f t="shared" si="48"/>
        <v>0</v>
      </c>
      <c r="F1585" s="2" t="str">
        <f t="shared" si="49"/>
        <v/>
      </c>
    </row>
    <row r="1586" spans="1:6" x14ac:dyDescent="0.3">
      <c r="A1586" s="10" t="s">
        <v>1368</v>
      </c>
      <c r="B1586" s="5">
        <v>42940</v>
      </c>
      <c r="C1586" s="6">
        <v>0.5285185185185185</v>
      </c>
      <c r="D1586" s="6">
        <v>0.53349537037037043</v>
      </c>
      <c r="E1586">
        <f t="shared" si="48"/>
        <v>0</v>
      </c>
      <c r="F1586" s="2" t="str">
        <f t="shared" si="49"/>
        <v/>
      </c>
    </row>
    <row r="1587" spans="1:6" x14ac:dyDescent="0.3">
      <c r="A1587" s="11" t="s">
        <v>1369</v>
      </c>
      <c r="B1587" s="7">
        <v>42940</v>
      </c>
      <c r="C1587" s="8">
        <v>0.53403935185185181</v>
      </c>
      <c r="D1587" s="8">
        <v>0.54538194444444443</v>
      </c>
      <c r="E1587">
        <f t="shared" si="48"/>
        <v>0</v>
      </c>
      <c r="F1587" s="2" t="str">
        <f t="shared" si="49"/>
        <v/>
      </c>
    </row>
    <row r="1588" spans="1:6" x14ac:dyDescent="0.3">
      <c r="A1588" s="10" t="s">
        <v>1370</v>
      </c>
      <c r="B1588" s="5">
        <v>42940</v>
      </c>
      <c r="C1588" s="6">
        <v>0.53949074074074077</v>
      </c>
      <c r="D1588" s="6">
        <v>0.54844907407407406</v>
      </c>
      <c r="E1588">
        <f t="shared" si="48"/>
        <v>0</v>
      </c>
      <c r="F1588" s="2" t="str">
        <f t="shared" si="49"/>
        <v/>
      </c>
    </row>
    <row r="1589" spans="1:6" x14ac:dyDescent="0.3">
      <c r="A1589" s="11" t="s">
        <v>1371</v>
      </c>
      <c r="B1589" s="7">
        <v>42940</v>
      </c>
      <c r="C1589" s="8">
        <v>0.54060185185185183</v>
      </c>
      <c r="D1589" s="8">
        <v>0.54240740740740745</v>
      </c>
      <c r="E1589">
        <f t="shared" si="48"/>
        <v>0</v>
      </c>
      <c r="F1589" s="2" t="str">
        <f t="shared" si="49"/>
        <v/>
      </c>
    </row>
    <row r="1590" spans="1:6" x14ac:dyDescent="0.3">
      <c r="A1590" s="10" t="s">
        <v>1372</v>
      </c>
      <c r="B1590" s="5">
        <v>42940</v>
      </c>
      <c r="C1590" s="6">
        <v>0.54410879629629627</v>
      </c>
      <c r="D1590" s="6">
        <v>0.55207175925925922</v>
      </c>
      <c r="E1590">
        <f t="shared" si="48"/>
        <v>0</v>
      </c>
      <c r="F1590" s="2" t="str">
        <f t="shared" si="49"/>
        <v/>
      </c>
    </row>
    <row r="1591" spans="1:6" x14ac:dyDescent="0.3">
      <c r="A1591" s="11" t="s">
        <v>1373</v>
      </c>
      <c r="B1591" s="7">
        <v>42940</v>
      </c>
      <c r="C1591" s="8">
        <v>0.54478009259259264</v>
      </c>
      <c r="D1591" s="8">
        <v>0.55106481481481484</v>
      </c>
      <c r="E1591">
        <f t="shared" si="48"/>
        <v>0</v>
      </c>
      <c r="F1591" s="2" t="str">
        <f t="shared" si="49"/>
        <v/>
      </c>
    </row>
    <row r="1592" spans="1:6" x14ac:dyDescent="0.3">
      <c r="A1592" s="10" t="s">
        <v>1374</v>
      </c>
      <c r="B1592" s="5">
        <v>42940</v>
      </c>
      <c r="C1592" s="6">
        <v>0.54741898148148149</v>
      </c>
      <c r="D1592" s="6">
        <v>0.54915509259259254</v>
      </c>
      <c r="E1592">
        <f t="shared" si="48"/>
        <v>0</v>
      </c>
      <c r="F1592" s="2" t="str">
        <f t="shared" si="49"/>
        <v/>
      </c>
    </row>
    <row r="1593" spans="1:6" x14ac:dyDescent="0.3">
      <c r="A1593" s="11" t="s">
        <v>1375</v>
      </c>
      <c r="B1593" s="7">
        <v>42940</v>
      </c>
      <c r="C1593" s="8">
        <v>0.54773148148148143</v>
      </c>
      <c r="D1593" s="8">
        <v>0.55074074074074075</v>
      </c>
      <c r="E1593">
        <f t="shared" si="48"/>
        <v>0</v>
      </c>
      <c r="F1593" s="2" t="str">
        <f t="shared" si="49"/>
        <v/>
      </c>
    </row>
    <row r="1594" spans="1:6" x14ac:dyDescent="0.3">
      <c r="A1594" s="10" t="s">
        <v>1376</v>
      </c>
      <c r="B1594" s="5">
        <v>42940</v>
      </c>
      <c r="C1594" s="6">
        <v>0.55153935185185188</v>
      </c>
      <c r="D1594" s="6">
        <v>0.56090277777777775</v>
      </c>
      <c r="E1594">
        <f t="shared" si="48"/>
        <v>0</v>
      </c>
      <c r="F1594" s="2" t="str">
        <f t="shared" si="49"/>
        <v/>
      </c>
    </row>
    <row r="1595" spans="1:6" x14ac:dyDescent="0.3">
      <c r="A1595" s="11" t="s">
        <v>1377</v>
      </c>
      <c r="B1595" s="7">
        <v>42940</v>
      </c>
      <c r="C1595" s="8">
        <v>0.55491898148148144</v>
      </c>
      <c r="D1595" s="8">
        <v>0.55787037037037035</v>
      </c>
      <c r="E1595">
        <f t="shared" si="48"/>
        <v>0</v>
      </c>
      <c r="F1595" s="2" t="str">
        <f t="shared" si="49"/>
        <v/>
      </c>
    </row>
    <row r="1596" spans="1:6" x14ac:dyDescent="0.3">
      <c r="A1596" s="10" t="s">
        <v>1378</v>
      </c>
      <c r="B1596" s="5">
        <v>42940</v>
      </c>
      <c r="C1596" s="6">
        <v>0.5602893518518518</v>
      </c>
      <c r="D1596" s="6">
        <v>0.57128472222222226</v>
      </c>
      <c r="E1596">
        <f t="shared" si="48"/>
        <v>0</v>
      </c>
      <c r="F1596" s="2" t="str">
        <f t="shared" si="49"/>
        <v/>
      </c>
    </row>
    <row r="1597" spans="1:6" x14ac:dyDescent="0.3">
      <c r="A1597" s="11" t="s">
        <v>1379</v>
      </c>
      <c r="B1597" s="7">
        <v>42940</v>
      </c>
      <c r="C1597" s="8">
        <v>0.56196759259259255</v>
      </c>
      <c r="D1597" s="8">
        <v>0.57019675925925928</v>
      </c>
      <c r="E1597">
        <f t="shared" si="48"/>
        <v>0</v>
      </c>
      <c r="F1597" s="2" t="str">
        <f t="shared" si="49"/>
        <v/>
      </c>
    </row>
    <row r="1598" spans="1:6" x14ac:dyDescent="0.3">
      <c r="A1598" s="10" t="s">
        <v>548</v>
      </c>
      <c r="B1598" s="5">
        <v>42940</v>
      </c>
      <c r="C1598" s="6">
        <v>0.5634837962962963</v>
      </c>
      <c r="D1598" s="6">
        <v>0.56763888888888892</v>
      </c>
      <c r="E1598">
        <f t="shared" si="48"/>
        <v>0</v>
      </c>
      <c r="F1598" s="2" t="str">
        <f t="shared" si="49"/>
        <v/>
      </c>
    </row>
    <row r="1599" spans="1:6" x14ac:dyDescent="0.3">
      <c r="A1599" s="11" t="s">
        <v>1380</v>
      </c>
      <c r="B1599" s="7">
        <v>42940</v>
      </c>
      <c r="C1599" s="8">
        <v>0.56879629629629624</v>
      </c>
      <c r="D1599" s="8">
        <v>0.56934027777777774</v>
      </c>
      <c r="E1599">
        <f t="shared" si="48"/>
        <v>0</v>
      </c>
      <c r="F1599" s="2" t="str">
        <f t="shared" si="49"/>
        <v/>
      </c>
    </row>
    <row r="1600" spans="1:6" x14ac:dyDescent="0.3">
      <c r="A1600" s="10" t="s">
        <v>1381</v>
      </c>
      <c r="B1600" s="5">
        <v>42940</v>
      </c>
      <c r="C1600" s="6">
        <v>0.56980324074074074</v>
      </c>
      <c r="D1600" s="6">
        <v>0.57826388888888891</v>
      </c>
      <c r="E1600">
        <f t="shared" si="48"/>
        <v>0</v>
      </c>
      <c r="F1600" s="2" t="str">
        <f t="shared" si="49"/>
        <v/>
      </c>
    </row>
    <row r="1601" spans="1:6" x14ac:dyDescent="0.3">
      <c r="A1601" s="11" t="s">
        <v>1382</v>
      </c>
      <c r="B1601" s="7">
        <v>42940</v>
      </c>
      <c r="C1601" s="8">
        <v>0.57262731481481477</v>
      </c>
      <c r="D1601" s="8">
        <v>0.57846064814814813</v>
      </c>
      <c r="E1601">
        <f t="shared" si="48"/>
        <v>0</v>
      </c>
      <c r="F1601" s="2" t="str">
        <f t="shared" si="49"/>
        <v/>
      </c>
    </row>
    <row r="1602" spans="1:6" x14ac:dyDescent="0.3">
      <c r="A1602" s="10" t="s">
        <v>1383</v>
      </c>
      <c r="B1602" s="5">
        <v>42940</v>
      </c>
      <c r="C1602" s="6">
        <v>0.57321759259259264</v>
      </c>
      <c r="D1602" s="6">
        <v>0.57461805555555556</v>
      </c>
      <c r="E1602">
        <f t="shared" si="48"/>
        <v>0</v>
      </c>
      <c r="F1602" s="2" t="str">
        <f t="shared" si="49"/>
        <v/>
      </c>
    </row>
    <row r="1603" spans="1:6" x14ac:dyDescent="0.3">
      <c r="A1603" s="11" t="s">
        <v>745</v>
      </c>
      <c r="B1603" s="7">
        <v>42940</v>
      </c>
      <c r="C1603" s="8">
        <v>0.57322916666666668</v>
      </c>
      <c r="D1603" s="8">
        <v>0.58089120370370373</v>
      </c>
      <c r="E1603">
        <f t="shared" ref="E1603:E1666" si="50">IF(AND(LEN(A1603)=7,LEFT(A1603,2)="12"),1,0)</f>
        <v>0</v>
      </c>
      <c r="F1603" s="2" t="str">
        <f t="shared" ref="F1603:F1666" si="51">IF(E1603=1,D1603-C1603,"")</f>
        <v/>
      </c>
    </row>
    <row r="1604" spans="1:6" x14ac:dyDescent="0.3">
      <c r="A1604" s="10" t="s">
        <v>1384</v>
      </c>
      <c r="B1604" s="5">
        <v>42940</v>
      </c>
      <c r="C1604" s="6">
        <v>0.57582175925925927</v>
      </c>
      <c r="D1604" s="6">
        <v>0.57693287037037033</v>
      </c>
      <c r="E1604">
        <f t="shared" si="50"/>
        <v>0</v>
      </c>
      <c r="F1604" s="2" t="str">
        <f t="shared" si="51"/>
        <v/>
      </c>
    </row>
    <row r="1605" spans="1:6" x14ac:dyDescent="0.3">
      <c r="A1605" s="11" t="s">
        <v>1385</v>
      </c>
      <c r="B1605" s="7">
        <v>42940</v>
      </c>
      <c r="C1605" s="8">
        <v>0.57660879629629624</v>
      </c>
      <c r="D1605" s="8">
        <v>0.58250000000000002</v>
      </c>
      <c r="E1605">
        <f t="shared" si="50"/>
        <v>0</v>
      </c>
      <c r="F1605" s="2" t="str">
        <f t="shared" si="51"/>
        <v/>
      </c>
    </row>
    <row r="1606" spans="1:6" x14ac:dyDescent="0.3">
      <c r="A1606" s="10" t="s">
        <v>1386</v>
      </c>
      <c r="B1606" s="5">
        <v>42940</v>
      </c>
      <c r="C1606" s="6">
        <v>0.57850694444444439</v>
      </c>
      <c r="D1606" s="6">
        <v>0.58456018518518515</v>
      </c>
      <c r="E1606">
        <f t="shared" si="50"/>
        <v>0</v>
      </c>
      <c r="F1606" s="2" t="str">
        <f t="shared" si="51"/>
        <v/>
      </c>
    </row>
    <row r="1607" spans="1:6" x14ac:dyDescent="0.3">
      <c r="A1607" s="11" t="s">
        <v>1387</v>
      </c>
      <c r="B1607" s="7">
        <v>42940</v>
      </c>
      <c r="C1607" s="8">
        <v>0.58304398148148151</v>
      </c>
      <c r="D1607" s="8">
        <v>0.58518518518518514</v>
      </c>
      <c r="E1607">
        <f t="shared" si="50"/>
        <v>0</v>
      </c>
      <c r="F1607" s="2" t="str">
        <f t="shared" si="51"/>
        <v/>
      </c>
    </row>
    <row r="1608" spans="1:6" x14ac:dyDescent="0.3">
      <c r="A1608" s="10" t="s">
        <v>1388</v>
      </c>
      <c r="B1608" s="5">
        <v>42940</v>
      </c>
      <c r="C1608" s="6">
        <v>0.58652777777777776</v>
      </c>
      <c r="D1608" s="6">
        <v>0.5917824074074074</v>
      </c>
      <c r="E1608">
        <f t="shared" si="50"/>
        <v>0</v>
      </c>
      <c r="F1608" s="2" t="str">
        <f t="shared" si="51"/>
        <v/>
      </c>
    </row>
    <row r="1609" spans="1:6" x14ac:dyDescent="0.3">
      <c r="A1609" s="11" t="s">
        <v>45</v>
      </c>
      <c r="B1609" s="7">
        <v>42940</v>
      </c>
      <c r="C1609" s="8">
        <v>0.58981481481481479</v>
      </c>
      <c r="D1609" s="8">
        <v>0.59037037037037032</v>
      </c>
      <c r="E1609">
        <f t="shared" si="50"/>
        <v>0</v>
      </c>
      <c r="F1609" s="2" t="str">
        <f t="shared" si="51"/>
        <v/>
      </c>
    </row>
    <row r="1610" spans="1:6" x14ac:dyDescent="0.3">
      <c r="A1610" s="10" t="s">
        <v>1389</v>
      </c>
      <c r="B1610" s="5">
        <v>42940</v>
      </c>
      <c r="C1610" s="6">
        <v>0.59325231481481477</v>
      </c>
      <c r="D1610" s="6">
        <v>0.59866898148148151</v>
      </c>
      <c r="E1610">
        <f t="shared" si="50"/>
        <v>0</v>
      </c>
      <c r="F1610" s="2" t="str">
        <f t="shared" si="51"/>
        <v/>
      </c>
    </row>
    <row r="1611" spans="1:6" x14ac:dyDescent="0.3">
      <c r="A1611" s="11" t="s">
        <v>1390</v>
      </c>
      <c r="B1611" s="7">
        <v>42940</v>
      </c>
      <c r="C1611" s="8">
        <v>0.59351851851851856</v>
      </c>
      <c r="D1611" s="8">
        <v>0.60163194444444446</v>
      </c>
      <c r="E1611">
        <f t="shared" si="50"/>
        <v>0</v>
      </c>
      <c r="F1611" s="2" t="str">
        <f t="shared" si="51"/>
        <v/>
      </c>
    </row>
    <row r="1612" spans="1:6" x14ac:dyDescent="0.3">
      <c r="A1612" s="10" t="s">
        <v>1391</v>
      </c>
      <c r="B1612" s="5">
        <v>42940</v>
      </c>
      <c r="C1612" s="6">
        <v>0.59663194444444445</v>
      </c>
      <c r="D1612" s="6">
        <v>0.60359953703703706</v>
      </c>
      <c r="E1612">
        <f t="shared" si="50"/>
        <v>0</v>
      </c>
      <c r="F1612" s="2" t="str">
        <f t="shared" si="51"/>
        <v/>
      </c>
    </row>
    <row r="1613" spans="1:6" x14ac:dyDescent="0.3">
      <c r="A1613" s="11" t="s">
        <v>1392</v>
      </c>
      <c r="B1613" s="7">
        <v>42940</v>
      </c>
      <c r="C1613" s="8">
        <v>0.59864583333333332</v>
      </c>
      <c r="D1613" s="8">
        <v>0.6056597222222222</v>
      </c>
      <c r="E1613">
        <f t="shared" si="50"/>
        <v>0</v>
      </c>
      <c r="F1613" s="2" t="str">
        <f t="shared" si="51"/>
        <v/>
      </c>
    </row>
    <row r="1614" spans="1:6" x14ac:dyDescent="0.3">
      <c r="A1614" s="10" t="s">
        <v>1393</v>
      </c>
      <c r="B1614" s="5">
        <v>42940</v>
      </c>
      <c r="C1614" s="6">
        <v>0.6005787037037037</v>
      </c>
      <c r="D1614" s="6">
        <v>0.6107407407407407</v>
      </c>
      <c r="E1614">
        <f t="shared" si="50"/>
        <v>0</v>
      </c>
      <c r="F1614" s="2" t="str">
        <f t="shared" si="51"/>
        <v/>
      </c>
    </row>
    <row r="1615" spans="1:6" x14ac:dyDescent="0.3">
      <c r="A1615" s="11" t="s">
        <v>1394</v>
      </c>
      <c r="B1615" s="7">
        <v>42940</v>
      </c>
      <c r="C1615" s="8">
        <v>0.60211805555555553</v>
      </c>
      <c r="D1615" s="8">
        <v>0.60282407407407412</v>
      </c>
      <c r="E1615">
        <f t="shared" si="50"/>
        <v>0</v>
      </c>
      <c r="F1615" s="2" t="str">
        <f t="shared" si="51"/>
        <v/>
      </c>
    </row>
    <row r="1616" spans="1:6" x14ac:dyDescent="0.3">
      <c r="A1616" s="10" t="s">
        <v>1395</v>
      </c>
      <c r="B1616" s="5">
        <v>42940</v>
      </c>
      <c r="C1616" s="6">
        <v>0.6068634259259259</v>
      </c>
      <c r="D1616" s="6">
        <v>0.61152777777777778</v>
      </c>
      <c r="E1616">
        <f t="shared" si="50"/>
        <v>0</v>
      </c>
      <c r="F1616" s="2" t="str">
        <f t="shared" si="51"/>
        <v/>
      </c>
    </row>
    <row r="1617" spans="1:6" x14ac:dyDescent="0.3">
      <c r="A1617" s="11" t="s">
        <v>1396</v>
      </c>
      <c r="B1617" s="7">
        <v>42940</v>
      </c>
      <c r="C1617" s="8">
        <v>0.61100694444444448</v>
      </c>
      <c r="D1617" s="8">
        <v>0.62071759259259263</v>
      </c>
      <c r="E1617">
        <f t="shared" si="50"/>
        <v>0</v>
      </c>
      <c r="F1617" s="2" t="str">
        <f t="shared" si="51"/>
        <v/>
      </c>
    </row>
    <row r="1618" spans="1:6" x14ac:dyDescent="0.3">
      <c r="A1618" s="10" t="s">
        <v>1397</v>
      </c>
      <c r="B1618" s="5">
        <v>42940</v>
      </c>
      <c r="C1618" s="6">
        <v>0.61471064814814813</v>
      </c>
      <c r="D1618" s="6">
        <v>0.62232638888888892</v>
      </c>
      <c r="E1618">
        <f t="shared" si="50"/>
        <v>0</v>
      </c>
      <c r="F1618" s="2" t="str">
        <f t="shared" si="51"/>
        <v/>
      </c>
    </row>
    <row r="1619" spans="1:6" x14ac:dyDescent="0.3">
      <c r="A1619" s="11" t="s">
        <v>1398</v>
      </c>
      <c r="B1619" s="7">
        <v>42940</v>
      </c>
      <c r="C1619" s="8">
        <v>0.61826388888888884</v>
      </c>
      <c r="D1619" s="8">
        <v>0.62091435185185184</v>
      </c>
      <c r="E1619">
        <f t="shared" si="50"/>
        <v>0</v>
      </c>
      <c r="F1619" s="2" t="str">
        <f t="shared" si="51"/>
        <v/>
      </c>
    </row>
    <row r="1620" spans="1:6" x14ac:dyDescent="0.3">
      <c r="A1620" s="10" t="s">
        <v>1399</v>
      </c>
      <c r="B1620" s="5">
        <v>42940</v>
      </c>
      <c r="C1620" s="6">
        <v>0.62152777777777779</v>
      </c>
      <c r="D1620" s="6">
        <v>0.62572916666666667</v>
      </c>
      <c r="E1620">
        <f t="shared" si="50"/>
        <v>0</v>
      </c>
      <c r="F1620" s="2" t="str">
        <f t="shared" si="51"/>
        <v/>
      </c>
    </row>
    <row r="1621" spans="1:6" x14ac:dyDescent="0.3">
      <c r="A1621" s="11" t="s">
        <v>1400</v>
      </c>
      <c r="B1621" s="7">
        <v>42940</v>
      </c>
      <c r="C1621" s="8">
        <v>0.62605324074074076</v>
      </c>
      <c r="D1621" s="8">
        <v>0.63655092592592588</v>
      </c>
      <c r="E1621">
        <f t="shared" si="50"/>
        <v>0</v>
      </c>
      <c r="F1621" s="2" t="str">
        <f t="shared" si="51"/>
        <v/>
      </c>
    </row>
    <row r="1622" spans="1:6" x14ac:dyDescent="0.3">
      <c r="A1622" s="10" t="s">
        <v>1401</v>
      </c>
      <c r="B1622" s="5">
        <v>42941</v>
      </c>
      <c r="C1622" s="6">
        <v>0.33688657407407407</v>
      </c>
      <c r="D1622" s="6">
        <v>0.34452546296296294</v>
      </c>
      <c r="E1622">
        <f t="shared" si="50"/>
        <v>0</v>
      </c>
      <c r="F1622" s="2" t="str">
        <f t="shared" si="51"/>
        <v/>
      </c>
    </row>
    <row r="1623" spans="1:6" x14ac:dyDescent="0.3">
      <c r="A1623" s="11" t="s">
        <v>1402</v>
      </c>
      <c r="B1623" s="7">
        <v>42941</v>
      </c>
      <c r="C1623" s="8">
        <v>0.34145833333333331</v>
      </c>
      <c r="D1623" s="8">
        <v>0.34645833333333331</v>
      </c>
      <c r="E1623">
        <f t="shared" si="50"/>
        <v>0</v>
      </c>
      <c r="F1623" s="2" t="str">
        <f t="shared" si="51"/>
        <v/>
      </c>
    </row>
    <row r="1624" spans="1:6" x14ac:dyDescent="0.3">
      <c r="A1624" s="10" t="s">
        <v>1403</v>
      </c>
      <c r="B1624" s="5">
        <v>42941</v>
      </c>
      <c r="C1624" s="6">
        <v>0.34278935185185183</v>
      </c>
      <c r="D1624" s="6">
        <v>0.34370370370370368</v>
      </c>
      <c r="E1624">
        <f t="shared" si="50"/>
        <v>0</v>
      </c>
      <c r="F1624" s="2" t="str">
        <f t="shared" si="51"/>
        <v/>
      </c>
    </row>
    <row r="1625" spans="1:6" x14ac:dyDescent="0.3">
      <c r="A1625" s="11" t="s">
        <v>1404</v>
      </c>
      <c r="B1625" s="7">
        <v>42941</v>
      </c>
      <c r="C1625" s="8">
        <v>0.34605324074074073</v>
      </c>
      <c r="D1625" s="8">
        <v>0.35744212962962962</v>
      </c>
      <c r="E1625">
        <f t="shared" si="50"/>
        <v>0</v>
      </c>
      <c r="F1625" s="2" t="str">
        <f t="shared" si="51"/>
        <v/>
      </c>
    </row>
    <row r="1626" spans="1:6" x14ac:dyDescent="0.3">
      <c r="A1626" s="10" t="s">
        <v>579</v>
      </c>
      <c r="B1626" s="5">
        <v>42941</v>
      </c>
      <c r="C1626" s="6">
        <v>0.34989583333333335</v>
      </c>
      <c r="D1626" s="6">
        <v>0.35214120370370372</v>
      </c>
      <c r="E1626">
        <f t="shared" si="50"/>
        <v>0</v>
      </c>
      <c r="F1626" s="2" t="str">
        <f t="shared" si="51"/>
        <v/>
      </c>
    </row>
    <row r="1627" spans="1:6" x14ac:dyDescent="0.3">
      <c r="A1627" s="11" t="s">
        <v>1405</v>
      </c>
      <c r="B1627" s="7">
        <v>42941</v>
      </c>
      <c r="C1627" s="8">
        <v>0.35267361111111112</v>
      </c>
      <c r="D1627" s="8">
        <v>0.36171296296296296</v>
      </c>
      <c r="E1627">
        <f t="shared" si="50"/>
        <v>0</v>
      </c>
      <c r="F1627" s="2" t="str">
        <f t="shared" si="51"/>
        <v/>
      </c>
    </row>
    <row r="1628" spans="1:6" x14ac:dyDescent="0.3">
      <c r="A1628" s="10" t="s">
        <v>1406</v>
      </c>
      <c r="B1628" s="5">
        <v>42941</v>
      </c>
      <c r="C1628" s="6">
        <v>0.35335648148148147</v>
      </c>
      <c r="D1628" s="6">
        <v>0.36329861111111111</v>
      </c>
      <c r="E1628">
        <f t="shared" si="50"/>
        <v>0</v>
      </c>
      <c r="F1628" s="2" t="str">
        <f t="shared" si="51"/>
        <v/>
      </c>
    </row>
    <row r="1629" spans="1:6" x14ac:dyDescent="0.3">
      <c r="A1629" s="11" t="s">
        <v>279</v>
      </c>
      <c r="B1629" s="7">
        <v>42941</v>
      </c>
      <c r="C1629" s="8">
        <v>0.35603009259259261</v>
      </c>
      <c r="D1629" s="8">
        <v>0.35928240740740741</v>
      </c>
      <c r="E1629">
        <f t="shared" si="50"/>
        <v>0</v>
      </c>
      <c r="F1629" s="2" t="str">
        <f t="shared" si="51"/>
        <v/>
      </c>
    </row>
    <row r="1630" spans="1:6" x14ac:dyDescent="0.3">
      <c r="A1630" s="10" t="s">
        <v>1407</v>
      </c>
      <c r="B1630" s="5">
        <v>42941</v>
      </c>
      <c r="C1630" s="6">
        <v>0.35881944444444447</v>
      </c>
      <c r="D1630" s="6">
        <v>0.36379629629629628</v>
      </c>
      <c r="E1630">
        <f t="shared" si="50"/>
        <v>0</v>
      </c>
      <c r="F1630" s="2" t="str">
        <f t="shared" si="51"/>
        <v/>
      </c>
    </row>
    <row r="1631" spans="1:6" x14ac:dyDescent="0.3">
      <c r="A1631" s="11" t="s">
        <v>1408</v>
      </c>
      <c r="B1631" s="7">
        <v>42941</v>
      </c>
      <c r="C1631" s="8">
        <v>0.3634722222222222</v>
      </c>
      <c r="D1631" s="8">
        <v>0.37498842592592591</v>
      </c>
      <c r="E1631">
        <f t="shared" si="50"/>
        <v>0</v>
      </c>
      <c r="F1631" s="2" t="str">
        <f t="shared" si="51"/>
        <v/>
      </c>
    </row>
    <row r="1632" spans="1:6" x14ac:dyDescent="0.3">
      <c r="A1632" s="10" t="s">
        <v>1409</v>
      </c>
      <c r="B1632" s="5">
        <v>42941</v>
      </c>
      <c r="C1632" s="6">
        <v>0.36773148148148149</v>
      </c>
      <c r="D1632" s="6">
        <v>0.37118055555555557</v>
      </c>
      <c r="E1632">
        <f t="shared" si="50"/>
        <v>0</v>
      </c>
      <c r="F1632" s="2" t="str">
        <f t="shared" si="51"/>
        <v/>
      </c>
    </row>
    <row r="1633" spans="1:6" x14ac:dyDescent="0.3">
      <c r="A1633" s="11" t="s">
        <v>1410</v>
      </c>
      <c r="B1633" s="7">
        <v>42941</v>
      </c>
      <c r="C1633" s="8">
        <v>0.36854166666666666</v>
      </c>
      <c r="D1633" s="8">
        <v>0.37072916666666667</v>
      </c>
      <c r="E1633">
        <f t="shared" si="50"/>
        <v>0</v>
      </c>
      <c r="F1633" s="2" t="str">
        <f t="shared" si="51"/>
        <v/>
      </c>
    </row>
    <row r="1634" spans="1:6" x14ac:dyDescent="0.3">
      <c r="A1634" s="10" t="s">
        <v>1411</v>
      </c>
      <c r="B1634" s="5">
        <v>42941</v>
      </c>
      <c r="C1634" s="6">
        <v>0.36930555555555555</v>
      </c>
      <c r="D1634" s="6">
        <v>0.37615740740740738</v>
      </c>
      <c r="E1634">
        <f t="shared" si="50"/>
        <v>0</v>
      </c>
      <c r="F1634" s="2" t="str">
        <f t="shared" si="51"/>
        <v/>
      </c>
    </row>
    <row r="1635" spans="1:6" x14ac:dyDescent="0.3">
      <c r="A1635" s="11" t="s">
        <v>1412</v>
      </c>
      <c r="B1635" s="7">
        <v>42941</v>
      </c>
      <c r="C1635" s="8">
        <v>0.37222222222222223</v>
      </c>
      <c r="D1635" s="8">
        <v>0.37883101851851853</v>
      </c>
      <c r="E1635">
        <f t="shared" si="50"/>
        <v>0</v>
      </c>
      <c r="F1635" s="2" t="str">
        <f t="shared" si="51"/>
        <v/>
      </c>
    </row>
    <row r="1636" spans="1:6" x14ac:dyDescent="0.3">
      <c r="A1636" s="10" t="s">
        <v>1413</v>
      </c>
      <c r="B1636" s="5">
        <v>42941</v>
      </c>
      <c r="C1636" s="6">
        <v>0.37277777777777776</v>
      </c>
      <c r="D1636" s="6">
        <v>0.37791666666666668</v>
      </c>
      <c r="E1636">
        <f t="shared" si="50"/>
        <v>0</v>
      </c>
      <c r="F1636" s="2" t="str">
        <f t="shared" si="51"/>
        <v/>
      </c>
    </row>
    <row r="1637" spans="1:6" x14ac:dyDescent="0.3">
      <c r="A1637" s="11" t="s">
        <v>1414</v>
      </c>
      <c r="B1637" s="7">
        <v>42941</v>
      </c>
      <c r="C1637" s="8">
        <v>0.37805555555555553</v>
      </c>
      <c r="D1637" s="8">
        <v>0.38770833333333332</v>
      </c>
      <c r="E1637">
        <f t="shared" si="50"/>
        <v>0</v>
      </c>
      <c r="F1637" s="2" t="str">
        <f t="shared" si="51"/>
        <v/>
      </c>
    </row>
    <row r="1638" spans="1:6" x14ac:dyDescent="0.3">
      <c r="A1638" s="10" t="s">
        <v>1415</v>
      </c>
      <c r="B1638" s="5">
        <v>42941</v>
      </c>
      <c r="C1638" s="6">
        <v>0.38230324074074074</v>
      </c>
      <c r="D1638" s="6">
        <v>0.39293981481481483</v>
      </c>
      <c r="E1638">
        <f t="shared" si="50"/>
        <v>0</v>
      </c>
      <c r="F1638" s="2" t="str">
        <f t="shared" si="51"/>
        <v/>
      </c>
    </row>
    <row r="1639" spans="1:6" x14ac:dyDescent="0.3">
      <c r="A1639" s="11" t="s">
        <v>1416</v>
      </c>
      <c r="B1639" s="7">
        <v>42941</v>
      </c>
      <c r="C1639" s="8">
        <v>0.38638888888888889</v>
      </c>
      <c r="D1639" s="8">
        <v>0.38983796296296297</v>
      </c>
      <c r="E1639">
        <f t="shared" si="50"/>
        <v>0</v>
      </c>
      <c r="F1639" s="2" t="str">
        <f t="shared" si="51"/>
        <v/>
      </c>
    </row>
    <row r="1640" spans="1:6" x14ac:dyDescent="0.3">
      <c r="A1640" s="10" t="s">
        <v>1417</v>
      </c>
      <c r="B1640" s="5">
        <v>42941</v>
      </c>
      <c r="C1640" s="6">
        <v>0.38668981481481479</v>
      </c>
      <c r="D1640" s="6">
        <v>0.3913773148148148</v>
      </c>
      <c r="E1640">
        <f t="shared" si="50"/>
        <v>0</v>
      </c>
      <c r="F1640" s="2" t="str">
        <f t="shared" si="51"/>
        <v/>
      </c>
    </row>
    <row r="1641" spans="1:6" x14ac:dyDescent="0.3">
      <c r="A1641" s="11" t="s">
        <v>1418</v>
      </c>
      <c r="B1641" s="7">
        <v>42941</v>
      </c>
      <c r="C1641" s="8">
        <v>0.39038194444444446</v>
      </c>
      <c r="D1641" s="8">
        <v>0.39797453703703706</v>
      </c>
      <c r="E1641">
        <f t="shared" si="50"/>
        <v>0</v>
      </c>
      <c r="F1641" s="2" t="str">
        <f t="shared" si="51"/>
        <v/>
      </c>
    </row>
    <row r="1642" spans="1:6" x14ac:dyDescent="0.3">
      <c r="A1642" s="10" t="s">
        <v>1419</v>
      </c>
      <c r="B1642" s="5">
        <v>42941</v>
      </c>
      <c r="C1642" s="6">
        <v>0.39152777777777775</v>
      </c>
      <c r="D1642" s="6">
        <v>0.39559027777777778</v>
      </c>
      <c r="E1642">
        <f t="shared" si="50"/>
        <v>0</v>
      </c>
      <c r="F1642" s="2" t="str">
        <f t="shared" si="51"/>
        <v/>
      </c>
    </row>
    <row r="1643" spans="1:6" x14ac:dyDescent="0.3">
      <c r="A1643" s="11" t="s">
        <v>1420</v>
      </c>
      <c r="B1643" s="7">
        <v>42941</v>
      </c>
      <c r="C1643" s="8">
        <v>0.39195601851851852</v>
      </c>
      <c r="D1643" s="8">
        <v>0.39401620370370372</v>
      </c>
      <c r="E1643">
        <f t="shared" si="50"/>
        <v>0</v>
      </c>
      <c r="F1643" s="2" t="str">
        <f t="shared" si="51"/>
        <v/>
      </c>
    </row>
    <row r="1644" spans="1:6" x14ac:dyDescent="0.3">
      <c r="A1644" s="10" t="s">
        <v>1294</v>
      </c>
      <c r="B1644" s="5">
        <v>42941</v>
      </c>
      <c r="C1644" s="6">
        <v>0.39753472222222225</v>
      </c>
      <c r="D1644" s="6">
        <v>0.40424768518518517</v>
      </c>
      <c r="E1644">
        <f t="shared" si="50"/>
        <v>0</v>
      </c>
      <c r="F1644" s="2" t="str">
        <f t="shared" si="51"/>
        <v/>
      </c>
    </row>
    <row r="1645" spans="1:6" x14ac:dyDescent="0.3">
      <c r="A1645" s="11" t="s">
        <v>1421</v>
      </c>
      <c r="B1645" s="7">
        <v>42941</v>
      </c>
      <c r="C1645" s="8">
        <v>0.39881944444444445</v>
      </c>
      <c r="D1645" s="8">
        <v>0.40244212962962961</v>
      </c>
      <c r="E1645">
        <f t="shared" si="50"/>
        <v>0</v>
      </c>
      <c r="F1645" s="2" t="str">
        <f t="shared" si="51"/>
        <v/>
      </c>
    </row>
    <row r="1646" spans="1:6" x14ac:dyDescent="0.3">
      <c r="A1646" s="10" t="s">
        <v>1422</v>
      </c>
      <c r="B1646" s="5">
        <v>42941</v>
      </c>
      <c r="C1646" s="6">
        <v>0.3991898148148148</v>
      </c>
      <c r="D1646" s="6">
        <v>0.40934027777777776</v>
      </c>
      <c r="E1646">
        <f t="shared" si="50"/>
        <v>0</v>
      </c>
      <c r="F1646" s="2" t="str">
        <f t="shared" si="51"/>
        <v/>
      </c>
    </row>
    <row r="1647" spans="1:6" x14ac:dyDescent="0.3">
      <c r="A1647" s="11" t="s">
        <v>1423</v>
      </c>
      <c r="B1647" s="7">
        <v>42941</v>
      </c>
      <c r="C1647" s="8">
        <v>0.40263888888888888</v>
      </c>
      <c r="D1647" s="8">
        <v>0.40636574074074072</v>
      </c>
      <c r="E1647">
        <f t="shared" si="50"/>
        <v>0</v>
      </c>
      <c r="F1647" s="2" t="str">
        <f t="shared" si="51"/>
        <v/>
      </c>
    </row>
    <row r="1648" spans="1:6" x14ac:dyDescent="0.3">
      <c r="A1648" s="10" t="s">
        <v>1087</v>
      </c>
      <c r="B1648" s="5">
        <v>42941</v>
      </c>
      <c r="C1648" s="6">
        <v>0.40552083333333333</v>
      </c>
      <c r="D1648" s="6">
        <v>0.41104166666666669</v>
      </c>
      <c r="E1648">
        <f t="shared" si="50"/>
        <v>0</v>
      </c>
      <c r="F1648" s="2" t="str">
        <f t="shared" si="51"/>
        <v/>
      </c>
    </row>
    <row r="1649" spans="1:6" x14ac:dyDescent="0.3">
      <c r="A1649" s="11" t="s">
        <v>1424</v>
      </c>
      <c r="B1649" s="7">
        <v>42941</v>
      </c>
      <c r="C1649" s="8">
        <v>0.40979166666666667</v>
      </c>
      <c r="D1649" s="8">
        <v>0.41252314814814817</v>
      </c>
      <c r="E1649">
        <f t="shared" si="50"/>
        <v>0</v>
      </c>
      <c r="F1649" s="2" t="str">
        <f t="shared" si="51"/>
        <v/>
      </c>
    </row>
    <row r="1650" spans="1:6" x14ac:dyDescent="0.3">
      <c r="A1650" s="10" t="s">
        <v>1425</v>
      </c>
      <c r="B1650" s="5">
        <v>42941</v>
      </c>
      <c r="C1650" s="6">
        <v>0.40988425925925925</v>
      </c>
      <c r="D1650" s="6">
        <v>0.41157407407407409</v>
      </c>
      <c r="E1650">
        <f t="shared" si="50"/>
        <v>0</v>
      </c>
      <c r="F1650" s="2" t="str">
        <f t="shared" si="51"/>
        <v/>
      </c>
    </row>
    <row r="1651" spans="1:6" x14ac:dyDescent="0.3">
      <c r="A1651" s="11" t="s">
        <v>1426</v>
      </c>
      <c r="B1651" s="7">
        <v>42941</v>
      </c>
      <c r="C1651" s="8">
        <v>0.41054398148148147</v>
      </c>
      <c r="D1651" s="8">
        <v>0.41620370370370369</v>
      </c>
      <c r="E1651">
        <f t="shared" si="50"/>
        <v>0</v>
      </c>
      <c r="F1651" s="2" t="str">
        <f t="shared" si="51"/>
        <v/>
      </c>
    </row>
    <row r="1652" spans="1:6" x14ac:dyDescent="0.3">
      <c r="A1652" s="10" t="s">
        <v>433</v>
      </c>
      <c r="B1652" s="5">
        <v>42941</v>
      </c>
      <c r="C1652" s="6">
        <v>0.41449074074074072</v>
      </c>
      <c r="D1652" s="6">
        <v>0.42371527777777779</v>
      </c>
      <c r="E1652">
        <f t="shared" si="50"/>
        <v>0</v>
      </c>
      <c r="F1652" s="2" t="str">
        <f t="shared" si="51"/>
        <v/>
      </c>
    </row>
    <row r="1653" spans="1:6" x14ac:dyDescent="0.3">
      <c r="A1653" s="11" t="s">
        <v>1427</v>
      </c>
      <c r="B1653" s="7">
        <v>42941</v>
      </c>
      <c r="C1653" s="8">
        <v>0.42008101851851853</v>
      </c>
      <c r="D1653" s="8">
        <v>0.4206597222222222</v>
      </c>
      <c r="E1653">
        <f t="shared" si="50"/>
        <v>0</v>
      </c>
      <c r="F1653" s="2" t="str">
        <f t="shared" si="51"/>
        <v/>
      </c>
    </row>
    <row r="1654" spans="1:6" x14ac:dyDescent="0.3">
      <c r="A1654" s="10" t="s">
        <v>1428</v>
      </c>
      <c r="B1654" s="5">
        <v>42941</v>
      </c>
      <c r="C1654" s="6">
        <v>0.42188657407407409</v>
      </c>
      <c r="D1654" s="6">
        <v>0.43138888888888888</v>
      </c>
      <c r="E1654">
        <f t="shared" si="50"/>
        <v>0</v>
      </c>
      <c r="F1654" s="2" t="str">
        <f t="shared" si="51"/>
        <v/>
      </c>
    </row>
    <row r="1655" spans="1:6" x14ac:dyDescent="0.3">
      <c r="A1655" s="11" t="s">
        <v>1429</v>
      </c>
      <c r="B1655" s="7">
        <v>42941</v>
      </c>
      <c r="C1655" s="8">
        <v>0.42711805555555554</v>
      </c>
      <c r="D1655" s="8">
        <v>0.43450231481481483</v>
      </c>
      <c r="E1655">
        <f t="shared" si="50"/>
        <v>0</v>
      </c>
      <c r="F1655" s="2" t="str">
        <f t="shared" si="51"/>
        <v/>
      </c>
    </row>
    <row r="1656" spans="1:6" x14ac:dyDescent="0.3">
      <c r="A1656" s="10" t="s">
        <v>52</v>
      </c>
      <c r="B1656" s="5">
        <v>42941</v>
      </c>
      <c r="C1656" s="6">
        <v>0.43004629629629632</v>
      </c>
      <c r="D1656" s="6">
        <v>0.43855324074074076</v>
      </c>
      <c r="E1656">
        <f t="shared" si="50"/>
        <v>0</v>
      </c>
      <c r="F1656" s="2" t="str">
        <f t="shared" si="51"/>
        <v/>
      </c>
    </row>
    <row r="1657" spans="1:6" x14ac:dyDescent="0.3">
      <c r="A1657" s="11" t="s">
        <v>801</v>
      </c>
      <c r="B1657" s="7">
        <v>42941</v>
      </c>
      <c r="C1657" s="8">
        <v>0.4344675925925926</v>
      </c>
      <c r="D1657" s="8">
        <v>0.44442129629629629</v>
      </c>
      <c r="E1657">
        <f t="shared" si="50"/>
        <v>0</v>
      </c>
      <c r="F1657" s="2" t="str">
        <f t="shared" si="51"/>
        <v/>
      </c>
    </row>
    <row r="1658" spans="1:6" x14ac:dyDescent="0.3">
      <c r="A1658" s="10" t="s">
        <v>358</v>
      </c>
      <c r="B1658" s="5">
        <v>42941</v>
      </c>
      <c r="C1658" s="6">
        <v>0.43884259259259262</v>
      </c>
      <c r="D1658" s="6">
        <v>0.44464120370370369</v>
      </c>
      <c r="E1658">
        <f t="shared" si="50"/>
        <v>0</v>
      </c>
      <c r="F1658" s="2" t="str">
        <f t="shared" si="51"/>
        <v/>
      </c>
    </row>
    <row r="1659" spans="1:6" x14ac:dyDescent="0.3">
      <c r="A1659" s="11" t="s">
        <v>1430</v>
      </c>
      <c r="B1659" s="7">
        <v>42941</v>
      </c>
      <c r="C1659" s="8">
        <v>0.44231481481481483</v>
      </c>
      <c r="D1659" s="8">
        <v>0.45185185185185184</v>
      </c>
      <c r="E1659">
        <f t="shared" si="50"/>
        <v>0</v>
      </c>
      <c r="F1659" s="2" t="str">
        <f t="shared" si="51"/>
        <v/>
      </c>
    </row>
    <row r="1660" spans="1:6" x14ac:dyDescent="0.3">
      <c r="A1660" s="10" t="s">
        <v>1431</v>
      </c>
      <c r="B1660" s="5">
        <v>42941</v>
      </c>
      <c r="C1660" s="6">
        <v>0.44594907407407408</v>
      </c>
      <c r="D1660" s="6">
        <v>0.45099537037037035</v>
      </c>
      <c r="E1660">
        <f t="shared" si="50"/>
        <v>0</v>
      </c>
      <c r="F1660" s="2" t="str">
        <f t="shared" si="51"/>
        <v/>
      </c>
    </row>
    <row r="1661" spans="1:6" x14ac:dyDescent="0.3">
      <c r="A1661" s="11" t="s">
        <v>1432</v>
      </c>
      <c r="B1661" s="7">
        <v>42941</v>
      </c>
      <c r="C1661" s="8">
        <v>0.45004629629629628</v>
      </c>
      <c r="D1661" s="8">
        <v>0.45568287037037036</v>
      </c>
      <c r="E1661">
        <f t="shared" si="50"/>
        <v>0</v>
      </c>
      <c r="F1661" s="2" t="str">
        <f t="shared" si="51"/>
        <v/>
      </c>
    </row>
    <row r="1662" spans="1:6" x14ac:dyDescent="0.3">
      <c r="A1662" s="10" t="s">
        <v>1433</v>
      </c>
      <c r="B1662" s="5">
        <v>42941</v>
      </c>
      <c r="C1662" s="6">
        <v>0.45217592592592593</v>
      </c>
      <c r="D1662" s="6">
        <v>0.4568402777777778</v>
      </c>
      <c r="E1662">
        <f t="shared" si="50"/>
        <v>0</v>
      </c>
      <c r="F1662" s="2" t="str">
        <f t="shared" si="51"/>
        <v/>
      </c>
    </row>
    <row r="1663" spans="1:6" x14ac:dyDescent="0.3">
      <c r="A1663" s="11" t="s">
        <v>1434</v>
      </c>
      <c r="B1663" s="7">
        <v>42941</v>
      </c>
      <c r="C1663" s="8">
        <v>0.45377314814814818</v>
      </c>
      <c r="D1663" s="8">
        <v>0.45409722222222221</v>
      </c>
      <c r="E1663">
        <f t="shared" si="50"/>
        <v>0</v>
      </c>
      <c r="F1663" s="2" t="str">
        <f t="shared" si="51"/>
        <v/>
      </c>
    </row>
    <row r="1664" spans="1:6" x14ac:dyDescent="0.3">
      <c r="A1664" s="10" t="s">
        <v>1435</v>
      </c>
      <c r="B1664" s="5">
        <v>42941</v>
      </c>
      <c r="C1664" s="6">
        <v>0.45886574074074077</v>
      </c>
      <c r="D1664" s="6">
        <v>0.46630787037037036</v>
      </c>
      <c r="E1664">
        <f t="shared" si="50"/>
        <v>0</v>
      </c>
      <c r="F1664" s="2" t="str">
        <f t="shared" si="51"/>
        <v/>
      </c>
    </row>
    <row r="1665" spans="1:6" x14ac:dyDescent="0.3">
      <c r="A1665" s="11" t="s">
        <v>1436</v>
      </c>
      <c r="B1665" s="7">
        <v>42941</v>
      </c>
      <c r="C1665" s="8">
        <v>0.46381944444444445</v>
      </c>
      <c r="D1665" s="8">
        <v>0.47520833333333334</v>
      </c>
      <c r="E1665">
        <f t="shared" si="50"/>
        <v>0</v>
      </c>
      <c r="F1665" s="2" t="str">
        <f t="shared" si="51"/>
        <v/>
      </c>
    </row>
    <row r="1666" spans="1:6" x14ac:dyDescent="0.3">
      <c r="A1666" s="10" t="s">
        <v>1437</v>
      </c>
      <c r="B1666" s="5">
        <v>42941</v>
      </c>
      <c r="C1666" s="6">
        <v>0.46564814814814814</v>
      </c>
      <c r="D1666" s="6">
        <v>0.47028935185185183</v>
      </c>
      <c r="E1666">
        <f t="shared" si="50"/>
        <v>0</v>
      </c>
      <c r="F1666" s="2" t="str">
        <f t="shared" si="51"/>
        <v/>
      </c>
    </row>
    <row r="1667" spans="1:6" x14ac:dyDescent="0.3">
      <c r="A1667" s="11" t="s">
        <v>1438</v>
      </c>
      <c r="B1667" s="7">
        <v>42941</v>
      </c>
      <c r="C1667" s="8">
        <v>0.47077546296296297</v>
      </c>
      <c r="D1667" s="8">
        <v>0.47538194444444443</v>
      </c>
      <c r="E1667">
        <f t="shared" ref="E1667:E1730" si="52">IF(AND(LEN(A1667)=7,LEFT(A1667,2)="12"),1,0)</f>
        <v>0</v>
      </c>
      <c r="F1667" s="2" t="str">
        <f t="shared" ref="F1667:F1730" si="53">IF(E1667=1,D1667-C1667,"")</f>
        <v/>
      </c>
    </row>
    <row r="1668" spans="1:6" x14ac:dyDescent="0.3">
      <c r="A1668" s="10" t="s">
        <v>1439</v>
      </c>
      <c r="B1668" s="5">
        <v>42941</v>
      </c>
      <c r="C1668" s="6">
        <v>0.4729976851851852</v>
      </c>
      <c r="D1668" s="6">
        <v>0.47553240740740743</v>
      </c>
      <c r="E1668">
        <f t="shared" si="52"/>
        <v>0</v>
      </c>
      <c r="F1668" s="2" t="str">
        <f t="shared" si="53"/>
        <v/>
      </c>
    </row>
    <row r="1669" spans="1:6" x14ac:dyDescent="0.3">
      <c r="A1669" s="11" t="s">
        <v>1440</v>
      </c>
      <c r="B1669" s="7">
        <v>42941</v>
      </c>
      <c r="C1669" s="8">
        <v>0.47385416666666669</v>
      </c>
      <c r="D1669" s="8">
        <v>0.47505787037037039</v>
      </c>
      <c r="E1669">
        <f t="shared" si="52"/>
        <v>0</v>
      </c>
      <c r="F1669" s="2" t="str">
        <f t="shared" si="53"/>
        <v/>
      </c>
    </row>
    <row r="1670" spans="1:6" x14ac:dyDescent="0.3">
      <c r="A1670" s="10" t="s">
        <v>1441</v>
      </c>
      <c r="B1670" s="5">
        <v>42941</v>
      </c>
      <c r="C1670" s="6">
        <v>0.47591435185185182</v>
      </c>
      <c r="D1670" s="6">
        <v>0.47734953703703703</v>
      </c>
      <c r="E1670">
        <f t="shared" si="52"/>
        <v>0</v>
      </c>
      <c r="F1670" s="2" t="str">
        <f t="shared" si="53"/>
        <v/>
      </c>
    </row>
    <row r="1671" spans="1:6" x14ac:dyDescent="0.3">
      <c r="A1671" s="11" t="s">
        <v>1442</v>
      </c>
      <c r="B1671" s="7">
        <v>42941</v>
      </c>
      <c r="C1671" s="8">
        <v>0.4770138888888889</v>
      </c>
      <c r="D1671" s="8">
        <v>0.48685185185185187</v>
      </c>
      <c r="E1671">
        <f t="shared" si="52"/>
        <v>0</v>
      </c>
      <c r="F1671" s="2" t="str">
        <f t="shared" si="53"/>
        <v/>
      </c>
    </row>
    <row r="1672" spans="1:6" x14ac:dyDescent="0.3">
      <c r="A1672" s="10" t="s">
        <v>1443</v>
      </c>
      <c r="B1672" s="5">
        <v>42941</v>
      </c>
      <c r="C1672" s="6">
        <v>0.47781249999999997</v>
      </c>
      <c r="D1672" s="6">
        <v>0.48425925925925928</v>
      </c>
      <c r="E1672">
        <f t="shared" si="52"/>
        <v>0</v>
      </c>
      <c r="F1672" s="2" t="str">
        <f t="shared" si="53"/>
        <v/>
      </c>
    </row>
    <row r="1673" spans="1:6" x14ac:dyDescent="0.3">
      <c r="A1673" s="11" t="s">
        <v>1444</v>
      </c>
      <c r="B1673" s="7">
        <v>42941</v>
      </c>
      <c r="C1673" s="8">
        <v>0.47957175925925927</v>
      </c>
      <c r="D1673" s="8">
        <v>0.48254629629629631</v>
      </c>
      <c r="E1673">
        <f t="shared" si="52"/>
        <v>0</v>
      </c>
      <c r="F1673" s="2" t="str">
        <f t="shared" si="53"/>
        <v/>
      </c>
    </row>
    <row r="1674" spans="1:6" x14ac:dyDescent="0.3">
      <c r="A1674" s="10" t="s">
        <v>1445</v>
      </c>
      <c r="B1674" s="5">
        <v>42941</v>
      </c>
      <c r="C1674" s="6">
        <v>0.48457175925925927</v>
      </c>
      <c r="D1674" s="6">
        <v>0.48851851851851852</v>
      </c>
      <c r="E1674">
        <f t="shared" si="52"/>
        <v>0</v>
      </c>
      <c r="F1674" s="2" t="str">
        <f t="shared" si="53"/>
        <v/>
      </c>
    </row>
    <row r="1675" spans="1:6" x14ac:dyDescent="0.3">
      <c r="A1675" s="11" t="s">
        <v>1329</v>
      </c>
      <c r="B1675" s="7">
        <v>42941</v>
      </c>
      <c r="C1675" s="8">
        <v>0.48563657407407407</v>
      </c>
      <c r="D1675" s="8">
        <v>0.49687500000000001</v>
      </c>
      <c r="E1675">
        <f t="shared" si="52"/>
        <v>0</v>
      </c>
      <c r="F1675" s="2" t="str">
        <f t="shared" si="53"/>
        <v/>
      </c>
    </row>
    <row r="1676" spans="1:6" x14ac:dyDescent="0.3">
      <c r="A1676" s="10" t="s">
        <v>953</v>
      </c>
      <c r="B1676" s="5">
        <v>42941</v>
      </c>
      <c r="C1676" s="6">
        <v>0.48615740740740743</v>
      </c>
      <c r="D1676" s="6">
        <v>0.49478009259259259</v>
      </c>
      <c r="E1676">
        <f t="shared" si="52"/>
        <v>0</v>
      </c>
      <c r="F1676" s="2" t="str">
        <f t="shared" si="53"/>
        <v/>
      </c>
    </row>
    <row r="1677" spans="1:6" x14ac:dyDescent="0.3">
      <c r="A1677" s="11" t="s">
        <v>423</v>
      </c>
      <c r="B1677" s="7">
        <v>42941</v>
      </c>
      <c r="C1677" s="8">
        <v>0.48975694444444445</v>
      </c>
      <c r="D1677" s="8">
        <v>0.49530092592592595</v>
      </c>
      <c r="E1677">
        <f t="shared" si="52"/>
        <v>0</v>
      </c>
      <c r="F1677" s="2" t="str">
        <f t="shared" si="53"/>
        <v/>
      </c>
    </row>
    <row r="1678" spans="1:6" x14ac:dyDescent="0.3">
      <c r="A1678" s="10" t="s">
        <v>1446</v>
      </c>
      <c r="B1678" s="5">
        <v>42941</v>
      </c>
      <c r="C1678" s="6">
        <v>0.49523148148148149</v>
      </c>
      <c r="D1678" s="6">
        <v>0.49962962962962965</v>
      </c>
      <c r="E1678">
        <f t="shared" si="52"/>
        <v>0</v>
      </c>
      <c r="F1678" s="2" t="str">
        <f t="shared" si="53"/>
        <v/>
      </c>
    </row>
    <row r="1679" spans="1:6" x14ac:dyDescent="0.3">
      <c r="A1679" s="11" t="s">
        <v>1447</v>
      </c>
      <c r="B1679" s="7">
        <v>42941</v>
      </c>
      <c r="C1679" s="8">
        <v>0.49556712962962962</v>
      </c>
      <c r="D1679" s="8">
        <v>0.49927083333333333</v>
      </c>
      <c r="E1679">
        <f t="shared" si="52"/>
        <v>0</v>
      </c>
      <c r="F1679" s="2" t="str">
        <f t="shared" si="53"/>
        <v/>
      </c>
    </row>
    <row r="1680" spans="1:6" x14ac:dyDescent="0.3">
      <c r="A1680" s="10" t="s">
        <v>1448</v>
      </c>
      <c r="B1680" s="5">
        <v>42941</v>
      </c>
      <c r="C1680" s="6">
        <v>0.49739583333333331</v>
      </c>
      <c r="D1680" s="6">
        <v>0.49787037037037035</v>
      </c>
      <c r="E1680">
        <f t="shared" si="52"/>
        <v>0</v>
      </c>
      <c r="F1680" s="2" t="str">
        <f t="shared" si="53"/>
        <v/>
      </c>
    </row>
    <row r="1681" spans="1:6" x14ac:dyDescent="0.3">
      <c r="A1681" s="11" t="s">
        <v>1449</v>
      </c>
      <c r="B1681" s="7">
        <v>42941</v>
      </c>
      <c r="C1681" s="8">
        <v>0.49796296296296294</v>
      </c>
      <c r="D1681" s="8">
        <v>0.5053009259259259</v>
      </c>
      <c r="E1681">
        <f t="shared" si="52"/>
        <v>0</v>
      </c>
      <c r="F1681" s="2" t="str">
        <f t="shared" si="53"/>
        <v/>
      </c>
    </row>
    <row r="1682" spans="1:6" x14ac:dyDescent="0.3">
      <c r="A1682" s="10" t="s">
        <v>1450</v>
      </c>
      <c r="B1682" s="5">
        <v>42941</v>
      </c>
      <c r="C1682" s="6">
        <v>0.50027777777777782</v>
      </c>
      <c r="D1682" s="6">
        <v>0.50983796296296291</v>
      </c>
      <c r="E1682">
        <f t="shared" si="52"/>
        <v>0</v>
      </c>
      <c r="F1682" s="2" t="str">
        <f t="shared" si="53"/>
        <v/>
      </c>
    </row>
    <row r="1683" spans="1:6" x14ac:dyDescent="0.3">
      <c r="A1683" s="11" t="s">
        <v>1451</v>
      </c>
      <c r="B1683" s="7">
        <v>42941</v>
      </c>
      <c r="C1683" s="8">
        <v>0.50436342592592598</v>
      </c>
      <c r="D1683" s="8">
        <v>0.51339120370370372</v>
      </c>
      <c r="E1683">
        <f t="shared" si="52"/>
        <v>0</v>
      </c>
      <c r="F1683" s="2" t="str">
        <f t="shared" si="53"/>
        <v/>
      </c>
    </row>
    <row r="1684" spans="1:6" x14ac:dyDescent="0.3">
      <c r="A1684" s="10" t="s">
        <v>1452</v>
      </c>
      <c r="B1684" s="5">
        <v>42941</v>
      </c>
      <c r="C1684" s="6">
        <v>0.50545138888888885</v>
      </c>
      <c r="D1684" s="6">
        <v>0.50761574074074078</v>
      </c>
      <c r="E1684">
        <f t="shared" si="52"/>
        <v>0</v>
      </c>
      <c r="F1684" s="2" t="str">
        <f t="shared" si="53"/>
        <v/>
      </c>
    </row>
    <row r="1685" spans="1:6" x14ac:dyDescent="0.3">
      <c r="A1685" s="11" t="s">
        <v>1453</v>
      </c>
      <c r="B1685" s="7">
        <v>42941</v>
      </c>
      <c r="C1685" s="8">
        <v>0.51025462962962964</v>
      </c>
      <c r="D1685" s="8">
        <v>0.52134259259259264</v>
      </c>
      <c r="E1685">
        <f t="shared" si="52"/>
        <v>0</v>
      </c>
      <c r="F1685" s="2" t="str">
        <f t="shared" si="53"/>
        <v/>
      </c>
    </row>
    <row r="1686" spans="1:6" x14ac:dyDescent="0.3">
      <c r="A1686" s="10" t="s">
        <v>1454</v>
      </c>
      <c r="B1686" s="5">
        <v>42941</v>
      </c>
      <c r="C1686" s="6">
        <v>0.51373842592592589</v>
      </c>
      <c r="D1686" s="6">
        <v>0.52304398148148146</v>
      </c>
      <c r="E1686">
        <f t="shared" si="52"/>
        <v>0</v>
      </c>
      <c r="F1686" s="2" t="str">
        <f t="shared" si="53"/>
        <v/>
      </c>
    </row>
    <row r="1687" spans="1:6" x14ac:dyDescent="0.3">
      <c r="A1687" s="11" t="s">
        <v>1455</v>
      </c>
      <c r="B1687" s="7">
        <v>42941</v>
      </c>
      <c r="C1687" s="8">
        <v>0.51447916666666671</v>
      </c>
      <c r="D1687" s="8">
        <v>0.51800925925925922</v>
      </c>
      <c r="E1687">
        <f t="shared" si="52"/>
        <v>0</v>
      </c>
      <c r="F1687" s="2" t="str">
        <f t="shared" si="53"/>
        <v/>
      </c>
    </row>
    <row r="1688" spans="1:6" x14ac:dyDescent="0.3">
      <c r="A1688" s="10" t="s">
        <v>62</v>
      </c>
      <c r="B1688" s="5">
        <v>42941</v>
      </c>
      <c r="C1688" s="6">
        <v>0.51847222222222222</v>
      </c>
      <c r="D1688" s="6">
        <v>0.5267708333333333</v>
      </c>
      <c r="E1688">
        <f t="shared" si="52"/>
        <v>0</v>
      </c>
      <c r="F1688" s="2" t="str">
        <f t="shared" si="53"/>
        <v/>
      </c>
    </row>
    <row r="1689" spans="1:6" x14ac:dyDescent="0.3">
      <c r="A1689" s="11" t="s">
        <v>1456</v>
      </c>
      <c r="B1689" s="7">
        <v>42941</v>
      </c>
      <c r="C1689" s="8">
        <v>0.52155092592592589</v>
      </c>
      <c r="D1689" s="8">
        <v>0.52667824074074077</v>
      </c>
      <c r="E1689">
        <f t="shared" si="52"/>
        <v>0</v>
      </c>
      <c r="F1689" s="2" t="str">
        <f t="shared" si="53"/>
        <v/>
      </c>
    </row>
    <row r="1690" spans="1:6" x14ac:dyDescent="0.3">
      <c r="A1690" s="10" t="s">
        <v>1457</v>
      </c>
      <c r="B1690" s="5">
        <v>42941</v>
      </c>
      <c r="C1690" s="6">
        <v>0.52232638888888894</v>
      </c>
      <c r="D1690" s="6">
        <v>0.52666666666666662</v>
      </c>
      <c r="E1690">
        <f t="shared" si="52"/>
        <v>0</v>
      </c>
      <c r="F1690" s="2" t="str">
        <f t="shared" si="53"/>
        <v/>
      </c>
    </row>
    <row r="1691" spans="1:6" x14ac:dyDescent="0.3">
      <c r="A1691" s="11" t="s">
        <v>68</v>
      </c>
      <c r="B1691" s="7">
        <v>42941</v>
      </c>
      <c r="C1691" s="8">
        <v>0.52393518518518523</v>
      </c>
      <c r="D1691" s="8">
        <v>0.53479166666666667</v>
      </c>
      <c r="E1691">
        <f t="shared" si="52"/>
        <v>0</v>
      </c>
      <c r="F1691" s="2" t="str">
        <f t="shared" si="53"/>
        <v/>
      </c>
    </row>
    <row r="1692" spans="1:6" x14ac:dyDescent="0.3">
      <c r="A1692" s="10" t="s">
        <v>1458</v>
      </c>
      <c r="B1692" s="5">
        <v>42941</v>
      </c>
      <c r="C1692" s="6">
        <v>0.52584490740740741</v>
      </c>
      <c r="D1692" s="6">
        <v>0.53660879629629632</v>
      </c>
      <c r="E1692">
        <f t="shared" si="52"/>
        <v>0</v>
      </c>
      <c r="F1692" s="2" t="str">
        <f t="shared" si="53"/>
        <v/>
      </c>
    </row>
    <row r="1693" spans="1:6" x14ac:dyDescent="0.3">
      <c r="A1693" s="11" t="s">
        <v>1459</v>
      </c>
      <c r="B1693" s="7">
        <v>42941</v>
      </c>
      <c r="C1693" s="8">
        <v>0.52655092592592589</v>
      </c>
      <c r="D1693" s="8">
        <v>0.52703703703703708</v>
      </c>
      <c r="E1693">
        <f t="shared" si="52"/>
        <v>0</v>
      </c>
      <c r="F1693" s="2" t="str">
        <f t="shared" si="53"/>
        <v/>
      </c>
    </row>
    <row r="1694" spans="1:6" x14ac:dyDescent="0.3">
      <c r="A1694" s="10" t="s">
        <v>1460</v>
      </c>
      <c r="B1694" s="5">
        <v>42941</v>
      </c>
      <c r="C1694" s="6">
        <v>0.5317708333333333</v>
      </c>
      <c r="D1694" s="6">
        <v>0.53724537037037035</v>
      </c>
      <c r="E1694">
        <f t="shared" si="52"/>
        <v>0</v>
      </c>
      <c r="F1694" s="2" t="str">
        <f t="shared" si="53"/>
        <v/>
      </c>
    </row>
    <row r="1695" spans="1:6" x14ac:dyDescent="0.3">
      <c r="A1695" s="11" t="s">
        <v>648</v>
      </c>
      <c r="B1695" s="7">
        <v>42941</v>
      </c>
      <c r="C1695" s="8">
        <v>0.53456018518518522</v>
      </c>
      <c r="D1695" s="8">
        <v>0.53718750000000004</v>
      </c>
      <c r="E1695">
        <f t="shared" si="52"/>
        <v>0</v>
      </c>
      <c r="F1695" s="2" t="str">
        <f t="shared" si="53"/>
        <v/>
      </c>
    </row>
    <row r="1696" spans="1:6" x14ac:dyDescent="0.3">
      <c r="A1696" s="10" t="s">
        <v>1461</v>
      </c>
      <c r="B1696" s="5">
        <v>42941</v>
      </c>
      <c r="C1696" s="6">
        <v>0.53535879629629635</v>
      </c>
      <c r="D1696" s="6">
        <v>0.54219907407407408</v>
      </c>
      <c r="E1696">
        <f t="shared" si="52"/>
        <v>0</v>
      </c>
      <c r="F1696" s="2" t="str">
        <f t="shared" si="53"/>
        <v/>
      </c>
    </row>
    <row r="1697" spans="1:6" x14ac:dyDescent="0.3">
      <c r="A1697" s="11" t="s">
        <v>1462</v>
      </c>
      <c r="B1697" s="7">
        <v>42941</v>
      </c>
      <c r="C1697" s="8">
        <v>0.53964120370370372</v>
      </c>
      <c r="D1697" s="8">
        <v>0.54101851851851857</v>
      </c>
      <c r="E1697">
        <f t="shared" si="52"/>
        <v>0</v>
      </c>
      <c r="F1697" s="2" t="str">
        <f t="shared" si="53"/>
        <v/>
      </c>
    </row>
    <row r="1698" spans="1:6" x14ac:dyDescent="0.3">
      <c r="A1698" s="10" t="s">
        <v>1444</v>
      </c>
      <c r="B1698" s="5">
        <v>42941</v>
      </c>
      <c r="C1698" s="6">
        <v>0.54324074074074069</v>
      </c>
      <c r="D1698" s="6">
        <v>0.54956018518518523</v>
      </c>
      <c r="E1698">
        <f t="shared" si="52"/>
        <v>0</v>
      </c>
      <c r="F1698" s="2" t="str">
        <f t="shared" si="53"/>
        <v/>
      </c>
    </row>
    <row r="1699" spans="1:6" x14ac:dyDescent="0.3">
      <c r="A1699" s="11" t="s">
        <v>1463</v>
      </c>
      <c r="B1699" s="7">
        <v>42941</v>
      </c>
      <c r="C1699" s="8">
        <v>0.54350694444444447</v>
      </c>
      <c r="D1699" s="8">
        <v>0.54767361111111112</v>
      </c>
      <c r="E1699">
        <f t="shared" si="52"/>
        <v>0</v>
      </c>
      <c r="F1699" s="2" t="str">
        <f t="shared" si="53"/>
        <v/>
      </c>
    </row>
    <row r="1700" spans="1:6" x14ac:dyDescent="0.3">
      <c r="A1700" s="10" t="s">
        <v>1464</v>
      </c>
      <c r="B1700" s="5">
        <v>42941</v>
      </c>
      <c r="C1700" s="6">
        <v>0.54858796296296297</v>
      </c>
      <c r="D1700" s="6">
        <v>0.55077546296296298</v>
      </c>
      <c r="E1700">
        <f t="shared" si="52"/>
        <v>0</v>
      </c>
      <c r="F1700" s="2" t="str">
        <f t="shared" si="53"/>
        <v/>
      </c>
    </row>
    <row r="1701" spans="1:6" x14ac:dyDescent="0.3">
      <c r="A1701" s="11" t="s">
        <v>1444</v>
      </c>
      <c r="B1701" s="7">
        <v>42941</v>
      </c>
      <c r="C1701" s="8">
        <v>0.5519560185185185</v>
      </c>
      <c r="D1701" s="8">
        <v>0.55625000000000002</v>
      </c>
      <c r="E1701">
        <f t="shared" si="52"/>
        <v>0</v>
      </c>
      <c r="F1701" s="2" t="str">
        <f t="shared" si="53"/>
        <v/>
      </c>
    </row>
    <row r="1702" spans="1:6" x14ac:dyDescent="0.3">
      <c r="A1702" s="10" t="s">
        <v>27</v>
      </c>
      <c r="B1702" s="5">
        <v>42941</v>
      </c>
      <c r="C1702" s="6">
        <v>0.55320601851851847</v>
      </c>
      <c r="D1702" s="6">
        <v>0.55569444444444449</v>
      </c>
      <c r="E1702">
        <f t="shared" si="52"/>
        <v>0</v>
      </c>
      <c r="F1702" s="2" t="str">
        <f t="shared" si="53"/>
        <v/>
      </c>
    </row>
    <row r="1703" spans="1:6" x14ac:dyDescent="0.3">
      <c r="A1703" s="11" t="s">
        <v>1465</v>
      </c>
      <c r="B1703" s="7">
        <v>42941</v>
      </c>
      <c r="C1703" s="8">
        <v>0.55517361111111108</v>
      </c>
      <c r="D1703" s="8">
        <v>0.56013888888888885</v>
      </c>
      <c r="E1703">
        <f t="shared" si="52"/>
        <v>0</v>
      </c>
      <c r="F1703" s="2" t="str">
        <f t="shared" si="53"/>
        <v/>
      </c>
    </row>
    <row r="1704" spans="1:6" x14ac:dyDescent="0.3">
      <c r="A1704" s="10" t="s">
        <v>1466</v>
      </c>
      <c r="B1704" s="5">
        <v>42941</v>
      </c>
      <c r="C1704" s="6">
        <v>0.56033564814814818</v>
      </c>
      <c r="D1704" s="6">
        <v>0.56570601851851854</v>
      </c>
      <c r="E1704">
        <f t="shared" si="52"/>
        <v>0</v>
      </c>
      <c r="F1704" s="2" t="str">
        <f t="shared" si="53"/>
        <v/>
      </c>
    </row>
    <row r="1705" spans="1:6" x14ac:dyDescent="0.3">
      <c r="A1705" s="11" t="s">
        <v>1467</v>
      </c>
      <c r="B1705" s="7">
        <v>42941</v>
      </c>
      <c r="C1705" s="8">
        <v>0.56459490740740736</v>
      </c>
      <c r="D1705" s="8">
        <v>0.56638888888888894</v>
      </c>
      <c r="E1705">
        <f t="shared" si="52"/>
        <v>0</v>
      </c>
      <c r="F1705" s="2" t="str">
        <f t="shared" si="53"/>
        <v/>
      </c>
    </row>
    <row r="1706" spans="1:6" x14ac:dyDescent="0.3">
      <c r="A1706" s="10" t="s">
        <v>508</v>
      </c>
      <c r="B1706" s="5">
        <v>42941</v>
      </c>
      <c r="C1706" s="6">
        <v>0.56620370370370365</v>
      </c>
      <c r="D1706" s="6">
        <v>0.57226851851851857</v>
      </c>
      <c r="E1706">
        <f t="shared" si="52"/>
        <v>0</v>
      </c>
      <c r="F1706" s="2" t="str">
        <f t="shared" si="53"/>
        <v/>
      </c>
    </row>
    <row r="1707" spans="1:6" x14ac:dyDescent="0.3">
      <c r="A1707" s="11" t="s">
        <v>1468</v>
      </c>
      <c r="B1707" s="7">
        <v>42941</v>
      </c>
      <c r="C1707" s="8">
        <v>0.56643518518518521</v>
      </c>
      <c r="D1707" s="8">
        <v>0.5687268518518519</v>
      </c>
      <c r="E1707">
        <f t="shared" si="52"/>
        <v>0</v>
      </c>
      <c r="F1707" s="2" t="str">
        <f t="shared" si="53"/>
        <v/>
      </c>
    </row>
    <row r="1708" spans="1:6" x14ac:dyDescent="0.3">
      <c r="A1708" s="10" t="s">
        <v>1469</v>
      </c>
      <c r="B1708" s="5">
        <v>42941</v>
      </c>
      <c r="C1708" s="6">
        <v>0.56959490740740737</v>
      </c>
      <c r="D1708" s="6">
        <v>0.57927083333333329</v>
      </c>
      <c r="E1708">
        <f t="shared" si="52"/>
        <v>0</v>
      </c>
      <c r="F1708" s="2" t="str">
        <f t="shared" si="53"/>
        <v/>
      </c>
    </row>
    <row r="1709" spans="1:6" x14ac:dyDescent="0.3">
      <c r="A1709" s="11" t="s">
        <v>1470</v>
      </c>
      <c r="B1709" s="7">
        <v>42941</v>
      </c>
      <c r="C1709" s="8">
        <v>0.56974537037037032</v>
      </c>
      <c r="D1709" s="8">
        <v>0.57015046296296301</v>
      </c>
      <c r="E1709">
        <f t="shared" si="52"/>
        <v>0</v>
      </c>
      <c r="F1709" s="2" t="str">
        <f t="shared" si="53"/>
        <v/>
      </c>
    </row>
    <row r="1710" spans="1:6" x14ac:dyDescent="0.3">
      <c r="A1710" s="10" t="s">
        <v>1471</v>
      </c>
      <c r="B1710" s="5">
        <v>42941</v>
      </c>
      <c r="C1710" s="6">
        <v>0.57284722222222217</v>
      </c>
      <c r="D1710" s="6">
        <v>0.58149305555555553</v>
      </c>
      <c r="E1710">
        <f t="shared" si="52"/>
        <v>0</v>
      </c>
      <c r="F1710" s="2" t="str">
        <f t="shared" si="53"/>
        <v/>
      </c>
    </row>
    <row r="1711" spans="1:6" x14ac:dyDescent="0.3">
      <c r="A1711" s="11" t="s">
        <v>1472</v>
      </c>
      <c r="B1711" s="7">
        <v>42941</v>
      </c>
      <c r="C1711" s="8">
        <v>0.57335648148148144</v>
      </c>
      <c r="D1711" s="8">
        <v>0.5735069444444445</v>
      </c>
      <c r="E1711">
        <f t="shared" si="52"/>
        <v>0</v>
      </c>
      <c r="F1711" s="2" t="str">
        <f t="shared" si="53"/>
        <v/>
      </c>
    </row>
    <row r="1712" spans="1:6" x14ac:dyDescent="0.3">
      <c r="A1712" s="10" t="s">
        <v>1473</v>
      </c>
      <c r="B1712" s="5">
        <v>42941</v>
      </c>
      <c r="C1712" s="6">
        <v>0.57863425925925926</v>
      </c>
      <c r="D1712" s="6">
        <v>0.58030092592592597</v>
      </c>
      <c r="E1712">
        <f t="shared" si="52"/>
        <v>0</v>
      </c>
      <c r="F1712" s="2" t="str">
        <f t="shared" si="53"/>
        <v/>
      </c>
    </row>
    <row r="1713" spans="1:6" x14ac:dyDescent="0.3">
      <c r="A1713" s="11" t="s">
        <v>543</v>
      </c>
      <c r="B1713" s="7">
        <v>42941</v>
      </c>
      <c r="C1713" s="8">
        <v>0.57974537037037033</v>
      </c>
      <c r="D1713" s="8">
        <v>0.59083333333333332</v>
      </c>
      <c r="E1713">
        <f t="shared" si="52"/>
        <v>0</v>
      </c>
      <c r="F1713" s="2" t="str">
        <f t="shared" si="53"/>
        <v/>
      </c>
    </row>
    <row r="1714" spans="1:6" x14ac:dyDescent="0.3">
      <c r="A1714" s="10" t="s">
        <v>1474</v>
      </c>
      <c r="B1714" s="5">
        <v>42941</v>
      </c>
      <c r="C1714" s="6">
        <v>0.58423611111111107</v>
      </c>
      <c r="D1714" s="6">
        <v>0.59392361111111114</v>
      </c>
      <c r="E1714">
        <f t="shared" si="52"/>
        <v>0</v>
      </c>
      <c r="F1714" s="2" t="str">
        <f t="shared" si="53"/>
        <v/>
      </c>
    </row>
    <row r="1715" spans="1:6" x14ac:dyDescent="0.3">
      <c r="A1715" s="11" t="s">
        <v>1475</v>
      </c>
      <c r="B1715" s="7">
        <v>42941</v>
      </c>
      <c r="C1715" s="8">
        <v>0.58784722222222219</v>
      </c>
      <c r="D1715" s="8">
        <v>0.59894675925925922</v>
      </c>
      <c r="E1715">
        <f t="shared" si="52"/>
        <v>0</v>
      </c>
      <c r="F1715" s="2" t="str">
        <f t="shared" si="53"/>
        <v/>
      </c>
    </row>
    <row r="1716" spans="1:6" x14ac:dyDescent="0.3">
      <c r="A1716" s="10" t="s">
        <v>1476</v>
      </c>
      <c r="B1716" s="5">
        <v>42941</v>
      </c>
      <c r="C1716" s="6">
        <v>0.58899305555555559</v>
      </c>
      <c r="D1716" s="6">
        <v>0.59116898148148145</v>
      </c>
      <c r="E1716">
        <f t="shared" si="52"/>
        <v>0</v>
      </c>
      <c r="F1716" s="2" t="str">
        <f t="shared" si="53"/>
        <v/>
      </c>
    </row>
    <row r="1717" spans="1:6" x14ac:dyDescent="0.3">
      <c r="A1717" s="11" t="s">
        <v>1477</v>
      </c>
      <c r="B1717" s="7">
        <v>42941</v>
      </c>
      <c r="C1717" s="8">
        <v>0.59350694444444441</v>
      </c>
      <c r="D1717" s="8">
        <v>0.59811342592592598</v>
      </c>
      <c r="E1717">
        <f t="shared" si="52"/>
        <v>0</v>
      </c>
      <c r="F1717" s="2" t="str">
        <f t="shared" si="53"/>
        <v/>
      </c>
    </row>
    <row r="1718" spans="1:6" x14ac:dyDescent="0.3">
      <c r="A1718" s="10" t="s">
        <v>1478</v>
      </c>
      <c r="B1718" s="5">
        <v>42941</v>
      </c>
      <c r="C1718" s="6">
        <v>0.596099537037037</v>
      </c>
      <c r="D1718" s="6">
        <v>0.60069444444444442</v>
      </c>
      <c r="E1718">
        <f t="shared" si="52"/>
        <v>0</v>
      </c>
      <c r="F1718" s="2" t="str">
        <f t="shared" si="53"/>
        <v/>
      </c>
    </row>
    <row r="1719" spans="1:6" x14ac:dyDescent="0.3">
      <c r="A1719" s="11" t="s">
        <v>1479</v>
      </c>
      <c r="B1719" s="7">
        <v>42941</v>
      </c>
      <c r="C1719" s="8">
        <v>0.5995138888888889</v>
      </c>
      <c r="D1719" s="8">
        <v>0.60322916666666671</v>
      </c>
      <c r="E1719">
        <f t="shared" si="52"/>
        <v>0</v>
      </c>
      <c r="F1719" s="2" t="str">
        <f t="shared" si="53"/>
        <v/>
      </c>
    </row>
    <row r="1720" spans="1:6" x14ac:dyDescent="0.3">
      <c r="A1720" s="10" t="s">
        <v>1480</v>
      </c>
      <c r="B1720" s="5">
        <v>42941</v>
      </c>
      <c r="C1720" s="6">
        <v>0.60341435185185188</v>
      </c>
      <c r="D1720" s="6">
        <v>0.60423611111111108</v>
      </c>
      <c r="E1720">
        <f t="shared" si="52"/>
        <v>0</v>
      </c>
      <c r="F1720" s="2" t="str">
        <f t="shared" si="53"/>
        <v/>
      </c>
    </row>
    <row r="1721" spans="1:6" x14ac:dyDescent="0.3">
      <c r="A1721" s="11" t="s">
        <v>653</v>
      </c>
      <c r="B1721" s="7">
        <v>42941</v>
      </c>
      <c r="C1721" s="8">
        <v>0.60442129629629626</v>
      </c>
      <c r="D1721" s="8">
        <v>0.61266203703703703</v>
      </c>
      <c r="E1721">
        <f t="shared" si="52"/>
        <v>0</v>
      </c>
      <c r="F1721" s="2" t="str">
        <f t="shared" si="53"/>
        <v/>
      </c>
    </row>
    <row r="1722" spans="1:6" x14ac:dyDescent="0.3">
      <c r="A1722" s="10" t="s">
        <v>1481</v>
      </c>
      <c r="B1722" s="5">
        <v>42941</v>
      </c>
      <c r="C1722" s="6">
        <v>0.60601851851851851</v>
      </c>
      <c r="D1722" s="6">
        <v>0.60782407407407413</v>
      </c>
      <c r="E1722">
        <f t="shared" si="52"/>
        <v>0</v>
      </c>
      <c r="F1722" s="2" t="str">
        <f t="shared" si="53"/>
        <v/>
      </c>
    </row>
    <row r="1723" spans="1:6" x14ac:dyDescent="0.3">
      <c r="A1723" s="11" t="s">
        <v>1482</v>
      </c>
      <c r="B1723" s="7">
        <v>42941</v>
      </c>
      <c r="C1723" s="8">
        <v>0.60879629629629628</v>
      </c>
      <c r="D1723" s="8">
        <v>0.61106481481481478</v>
      </c>
      <c r="E1723">
        <f t="shared" si="52"/>
        <v>0</v>
      </c>
      <c r="F1723" s="2" t="str">
        <f t="shared" si="53"/>
        <v/>
      </c>
    </row>
    <row r="1724" spans="1:6" x14ac:dyDescent="0.3">
      <c r="A1724" s="10" t="s">
        <v>1483</v>
      </c>
      <c r="B1724" s="5">
        <v>42941</v>
      </c>
      <c r="C1724" s="6">
        <v>0.61202546296296301</v>
      </c>
      <c r="D1724" s="6">
        <v>0.62135416666666665</v>
      </c>
      <c r="E1724">
        <f t="shared" si="52"/>
        <v>1</v>
      </c>
      <c r="F1724" s="2">
        <f t="shared" si="53"/>
        <v>9.3287037037036447E-3</v>
      </c>
    </row>
    <row r="1725" spans="1:6" x14ac:dyDescent="0.3">
      <c r="A1725" s="11" t="s">
        <v>1484</v>
      </c>
      <c r="B1725" s="7">
        <v>42941</v>
      </c>
      <c r="C1725" s="8">
        <v>0.61460648148148145</v>
      </c>
      <c r="D1725" s="8">
        <v>0.62116898148148147</v>
      </c>
      <c r="E1725">
        <f t="shared" si="52"/>
        <v>0</v>
      </c>
      <c r="F1725" s="2" t="str">
        <f t="shared" si="53"/>
        <v/>
      </c>
    </row>
    <row r="1726" spans="1:6" x14ac:dyDescent="0.3">
      <c r="A1726" s="10" t="s">
        <v>827</v>
      </c>
      <c r="B1726" s="5">
        <v>42941</v>
      </c>
      <c r="C1726" s="6">
        <v>0.61895833333333339</v>
      </c>
      <c r="D1726" s="6">
        <v>0.61971064814814814</v>
      </c>
      <c r="E1726">
        <f t="shared" si="52"/>
        <v>0</v>
      </c>
      <c r="F1726" s="2" t="str">
        <f t="shared" si="53"/>
        <v/>
      </c>
    </row>
    <row r="1727" spans="1:6" x14ac:dyDescent="0.3">
      <c r="A1727" s="11" t="s">
        <v>565</v>
      </c>
      <c r="B1727" s="7">
        <v>42941</v>
      </c>
      <c r="C1727" s="8">
        <v>0.61971064814814814</v>
      </c>
      <c r="D1727" s="8">
        <v>0.62334490740740744</v>
      </c>
      <c r="E1727">
        <f t="shared" si="52"/>
        <v>0</v>
      </c>
      <c r="F1727" s="2" t="str">
        <f t="shared" si="53"/>
        <v/>
      </c>
    </row>
    <row r="1728" spans="1:6" x14ac:dyDescent="0.3">
      <c r="A1728" s="10" t="s">
        <v>1485</v>
      </c>
      <c r="B1728" s="5">
        <v>42941</v>
      </c>
      <c r="C1728" s="6">
        <v>0.62008101851851849</v>
      </c>
      <c r="D1728" s="6">
        <v>0.62776620370370373</v>
      </c>
      <c r="E1728">
        <f t="shared" si="52"/>
        <v>0</v>
      </c>
      <c r="F1728" s="2" t="str">
        <f t="shared" si="53"/>
        <v/>
      </c>
    </row>
    <row r="1729" spans="1:6" x14ac:dyDescent="0.3">
      <c r="A1729" s="11" t="s">
        <v>1486</v>
      </c>
      <c r="B1729" s="7">
        <v>42941</v>
      </c>
      <c r="C1729" s="8">
        <v>0.62149305555555556</v>
      </c>
      <c r="D1729" s="8">
        <v>0.624537037037037</v>
      </c>
      <c r="E1729">
        <f t="shared" si="52"/>
        <v>0</v>
      </c>
      <c r="F1729" s="2" t="str">
        <f t="shared" si="53"/>
        <v/>
      </c>
    </row>
    <row r="1730" spans="1:6" x14ac:dyDescent="0.3">
      <c r="A1730" s="10" t="s">
        <v>1305</v>
      </c>
      <c r="B1730" s="5">
        <v>42941</v>
      </c>
      <c r="C1730" s="6">
        <v>0.62472222222222218</v>
      </c>
      <c r="D1730" s="6">
        <v>0.6360069444444445</v>
      </c>
      <c r="E1730">
        <f t="shared" si="52"/>
        <v>0</v>
      </c>
      <c r="F1730" s="2" t="str">
        <f t="shared" si="53"/>
        <v/>
      </c>
    </row>
    <row r="1731" spans="1:6" x14ac:dyDescent="0.3">
      <c r="A1731" s="11" t="s">
        <v>1487</v>
      </c>
      <c r="B1731" s="7">
        <v>42941</v>
      </c>
      <c r="C1731" s="8">
        <v>0.6292592592592593</v>
      </c>
      <c r="D1731" s="8">
        <v>0.63806712962962964</v>
      </c>
      <c r="E1731">
        <f t="shared" ref="E1731:E1794" si="54">IF(AND(LEN(A1731)=7,LEFT(A1731,2)="12"),1,0)</f>
        <v>0</v>
      </c>
      <c r="F1731" s="2" t="str">
        <f t="shared" ref="F1731:F1794" si="55">IF(E1731=1,D1731-C1731,"")</f>
        <v/>
      </c>
    </row>
    <row r="1732" spans="1:6" x14ac:dyDescent="0.3">
      <c r="A1732" s="10" t="s">
        <v>1488</v>
      </c>
      <c r="B1732" s="5">
        <v>42942</v>
      </c>
      <c r="C1732" s="6">
        <v>0.33584490740740741</v>
      </c>
      <c r="D1732" s="6">
        <v>0.33677083333333335</v>
      </c>
      <c r="E1732">
        <f t="shared" si="54"/>
        <v>0</v>
      </c>
      <c r="F1732" s="2" t="str">
        <f t="shared" si="55"/>
        <v/>
      </c>
    </row>
    <row r="1733" spans="1:6" x14ac:dyDescent="0.3">
      <c r="A1733" s="11" t="s">
        <v>1489</v>
      </c>
      <c r="B1733" s="7">
        <v>42942</v>
      </c>
      <c r="C1733" s="8">
        <v>0.33710648148148148</v>
      </c>
      <c r="D1733" s="8">
        <v>0.34759259259259262</v>
      </c>
      <c r="E1733">
        <f t="shared" si="54"/>
        <v>0</v>
      </c>
      <c r="F1733" s="2" t="str">
        <f t="shared" si="55"/>
        <v/>
      </c>
    </row>
    <row r="1734" spans="1:6" x14ac:dyDescent="0.3">
      <c r="A1734" s="10" t="s">
        <v>1490</v>
      </c>
      <c r="B1734" s="5">
        <v>42942</v>
      </c>
      <c r="C1734" s="6">
        <v>0.34250000000000003</v>
      </c>
      <c r="D1734" s="6">
        <v>0.35003472222222221</v>
      </c>
      <c r="E1734">
        <f t="shared" si="54"/>
        <v>0</v>
      </c>
      <c r="F1734" s="2" t="str">
        <f t="shared" si="55"/>
        <v/>
      </c>
    </row>
    <row r="1735" spans="1:6" x14ac:dyDescent="0.3">
      <c r="A1735" s="11" t="s">
        <v>1491</v>
      </c>
      <c r="B1735" s="7">
        <v>42942</v>
      </c>
      <c r="C1735" s="8">
        <v>0.34575231481481483</v>
      </c>
      <c r="D1735" s="8">
        <v>0.35645833333333332</v>
      </c>
      <c r="E1735">
        <f t="shared" si="54"/>
        <v>0</v>
      </c>
      <c r="F1735" s="2" t="str">
        <f t="shared" si="55"/>
        <v/>
      </c>
    </row>
    <row r="1736" spans="1:6" x14ac:dyDescent="0.3">
      <c r="A1736" s="10" t="s">
        <v>1492</v>
      </c>
      <c r="B1736" s="5">
        <v>42942</v>
      </c>
      <c r="C1736" s="6">
        <v>0.34759259259259262</v>
      </c>
      <c r="D1736" s="6">
        <v>0.35511574074074076</v>
      </c>
      <c r="E1736">
        <f t="shared" si="54"/>
        <v>0</v>
      </c>
      <c r="F1736" s="2" t="str">
        <f t="shared" si="55"/>
        <v/>
      </c>
    </row>
    <row r="1737" spans="1:6" x14ac:dyDescent="0.3">
      <c r="A1737" s="11" t="s">
        <v>1493</v>
      </c>
      <c r="B1737" s="7">
        <v>42942</v>
      </c>
      <c r="C1737" s="8">
        <v>0.34994212962962962</v>
      </c>
      <c r="D1737" s="8">
        <v>0.35781249999999998</v>
      </c>
      <c r="E1737">
        <f t="shared" si="54"/>
        <v>0</v>
      </c>
      <c r="F1737" s="2" t="str">
        <f t="shared" si="55"/>
        <v/>
      </c>
    </row>
    <row r="1738" spans="1:6" x14ac:dyDescent="0.3">
      <c r="A1738" s="10" t="s">
        <v>1494</v>
      </c>
      <c r="B1738" s="5">
        <v>42942</v>
      </c>
      <c r="C1738" s="6">
        <v>0.35454861111111113</v>
      </c>
      <c r="D1738" s="6">
        <v>0.3629398148148148</v>
      </c>
      <c r="E1738">
        <f t="shared" si="54"/>
        <v>0</v>
      </c>
      <c r="F1738" s="2" t="str">
        <f t="shared" si="55"/>
        <v/>
      </c>
    </row>
    <row r="1739" spans="1:6" x14ac:dyDescent="0.3">
      <c r="A1739" s="11" t="s">
        <v>789</v>
      </c>
      <c r="B1739" s="7">
        <v>42942</v>
      </c>
      <c r="C1739" s="8">
        <v>0.3590740740740741</v>
      </c>
      <c r="D1739" s="8">
        <v>0.36600694444444443</v>
      </c>
      <c r="E1739">
        <f t="shared" si="54"/>
        <v>0</v>
      </c>
      <c r="F1739" s="2" t="str">
        <f t="shared" si="55"/>
        <v/>
      </c>
    </row>
    <row r="1740" spans="1:6" x14ac:dyDescent="0.3">
      <c r="A1740" s="10" t="s">
        <v>1495</v>
      </c>
      <c r="B1740" s="5">
        <v>42942</v>
      </c>
      <c r="C1740" s="6">
        <v>0.36476851851851849</v>
      </c>
      <c r="D1740" s="6">
        <v>0.37505787037037036</v>
      </c>
      <c r="E1740">
        <f t="shared" si="54"/>
        <v>0</v>
      </c>
      <c r="F1740" s="2" t="str">
        <f t="shared" si="55"/>
        <v/>
      </c>
    </row>
    <row r="1741" spans="1:6" x14ac:dyDescent="0.3">
      <c r="A1741" s="11" t="s">
        <v>1496</v>
      </c>
      <c r="B1741" s="7">
        <v>42942</v>
      </c>
      <c r="C1741" s="8">
        <v>0.3697685185185185</v>
      </c>
      <c r="D1741" s="8">
        <v>0.37656250000000002</v>
      </c>
      <c r="E1741">
        <f t="shared" si="54"/>
        <v>0</v>
      </c>
      <c r="F1741" s="2" t="str">
        <f t="shared" si="55"/>
        <v/>
      </c>
    </row>
    <row r="1742" spans="1:6" x14ac:dyDescent="0.3">
      <c r="A1742" s="10" t="s">
        <v>1497</v>
      </c>
      <c r="B1742" s="5">
        <v>42942</v>
      </c>
      <c r="C1742" s="6">
        <v>0.37305555555555553</v>
      </c>
      <c r="D1742" s="6">
        <v>0.38090277777777776</v>
      </c>
      <c r="E1742">
        <f t="shared" si="54"/>
        <v>0</v>
      </c>
      <c r="F1742" s="2" t="str">
        <f t="shared" si="55"/>
        <v/>
      </c>
    </row>
    <row r="1743" spans="1:6" x14ac:dyDescent="0.3">
      <c r="A1743" s="11" t="s">
        <v>1498</v>
      </c>
      <c r="B1743" s="7">
        <v>42942</v>
      </c>
      <c r="C1743" s="8">
        <v>0.37843749999999998</v>
      </c>
      <c r="D1743" s="8">
        <v>0.38879629629629631</v>
      </c>
      <c r="E1743">
        <f t="shared" si="54"/>
        <v>0</v>
      </c>
      <c r="F1743" s="2" t="str">
        <f t="shared" si="55"/>
        <v/>
      </c>
    </row>
    <row r="1744" spans="1:6" x14ac:dyDescent="0.3">
      <c r="A1744" s="10" t="s">
        <v>1499</v>
      </c>
      <c r="B1744" s="5">
        <v>42942</v>
      </c>
      <c r="C1744" s="6">
        <v>0.37895833333333334</v>
      </c>
      <c r="D1744" s="6">
        <v>0.38263888888888886</v>
      </c>
      <c r="E1744">
        <f t="shared" si="54"/>
        <v>0</v>
      </c>
      <c r="F1744" s="2" t="str">
        <f t="shared" si="55"/>
        <v/>
      </c>
    </row>
    <row r="1745" spans="1:6" x14ac:dyDescent="0.3">
      <c r="A1745" s="11" t="s">
        <v>1500</v>
      </c>
      <c r="B1745" s="7">
        <v>42942</v>
      </c>
      <c r="C1745" s="8">
        <v>0.37965277777777778</v>
      </c>
      <c r="D1745" s="8">
        <v>0.39068287037037036</v>
      </c>
      <c r="E1745">
        <f t="shared" si="54"/>
        <v>0</v>
      </c>
      <c r="F1745" s="2" t="str">
        <f t="shared" si="55"/>
        <v/>
      </c>
    </row>
    <row r="1746" spans="1:6" x14ac:dyDescent="0.3">
      <c r="A1746" s="10" t="s">
        <v>1501</v>
      </c>
      <c r="B1746" s="5">
        <v>42942</v>
      </c>
      <c r="C1746" s="6">
        <v>0.38013888888888892</v>
      </c>
      <c r="D1746" s="6">
        <v>0.385625</v>
      </c>
      <c r="E1746">
        <f t="shared" si="54"/>
        <v>0</v>
      </c>
      <c r="F1746" s="2" t="str">
        <f t="shared" si="55"/>
        <v/>
      </c>
    </row>
    <row r="1747" spans="1:6" x14ac:dyDescent="0.3">
      <c r="A1747" s="11" t="s">
        <v>1502</v>
      </c>
      <c r="B1747" s="7">
        <v>42942</v>
      </c>
      <c r="C1747" s="8">
        <v>0.38197916666666665</v>
      </c>
      <c r="D1747" s="8">
        <v>0.38288194444444446</v>
      </c>
      <c r="E1747">
        <f t="shared" si="54"/>
        <v>0</v>
      </c>
      <c r="F1747" s="2" t="str">
        <f t="shared" si="55"/>
        <v/>
      </c>
    </row>
    <row r="1748" spans="1:6" x14ac:dyDescent="0.3">
      <c r="A1748" s="10" t="s">
        <v>1503</v>
      </c>
      <c r="B1748" s="5">
        <v>42942</v>
      </c>
      <c r="C1748" s="6">
        <v>0.38309027777777777</v>
      </c>
      <c r="D1748" s="6">
        <v>0.38425925925925924</v>
      </c>
      <c r="E1748">
        <f t="shared" si="54"/>
        <v>0</v>
      </c>
      <c r="F1748" s="2" t="str">
        <f t="shared" si="55"/>
        <v/>
      </c>
    </row>
    <row r="1749" spans="1:6" x14ac:dyDescent="0.3">
      <c r="A1749" s="11" t="s">
        <v>1504</v>
      </c>
      <c r="B1749" s="7">
        <v>42942</v>
      </c>
      <c r="C1749" s="8">
        <v>0.38337962962962963</v>
      </c>
      <c r="D1749" s="8">
        <v>0.38748842592592592</v>
      </c>
      <c r="E1749">
        <f t="shared" si="54"/>
        <v>0</v>
      </c>
      <c r="F1749" s="2" t="str">
        <f t="shared" si="55"/>
        <v/>
      </c>
    </row>
    <row r="1750" spans="1:6" x14ac:dyDescent="0.3">
      <c r="A1750" s="10" t="s">
        <v>1505</v>
      </c>
      <c r="B1750" s="5">
        <v>42942</v>
      </c>
      <c r="C1750" s="6">
        <v>0.38601851851851854</v>
      </c>
      <c r="D1750" s="6">
        <v>0.39283564814814814</v>
      </c>
      <c r="E1750">
        <f t="shared" si="54"/>
        <v>0</v>
      </c>
      <c r="F1750" s="2" t="str">
        <f t="shared" si="55"/>
        <v/>
      </c>
    </row>
    <row r="1751" spans="1:6" x14ac:dyDescent="0.3">
      <c r="A1751" s="11" t="s">
        <v>1506</v>
      </c>
      <c r="B1751" s="7">
        <v>42942</v>
      </c>
      <c r="C1751" s="8">
        <v>0.38871527777777776</v>
      </c>
      <c r="D1751" s="8">
        <v>0.38982638888888888</v>
      </c>
      <c r="E1751">
        <f t="shared" si="54"/>
        <v>0</v>
      </c>
      <c r="F1751" s="2" t="str">
        <f t="shared" si="55"/>
        <v/>
      </c>
    </row>
    <row r="1752" spans="1:6" x14ac:dyDescent="0.3">
      <c r="A1752" s="10" t="s">
        <v>1507</v>
      </c>
      <c r="B1752" s="5">
        <v>42942</v>
      </c>
      <c r="C1752" s="6">
        <v>0.3895601851851852</v>
      </c>
      <c r="D1752" s="6">
        <v>0.39548611111111109</v>
      </c>
      <c r="E1752">
        <f t="shared" si="54"/>
        <v>0</v>
      </c>
      <c r="F1752" s="2" t="str">
        <f t="shared" si="55"/>
        <v/>
      </c>
    </row>
    <row r="1753" spans="1:6" x14ac:dyDescent="0.3">
      <c r="A1753" s="11" t="s">
        <v>1508</v>
      </c>
      <c r="B1753" s="7">
        <v>42942</v>
      </c>
      <c r="C1753" s="8">
        <v>0.39533564814814814</v>
      </c>
      <c r="D1753" s="8">
        <v>0.39599537037037036</v>
      </c>
      <c r="E1753">
        <f t="shared" si="54"/>
        <v>0</v>
      </c>
      <c r="F1753" s="2" t="str">
        <f t="shared" si="55"/>
        <v/>
      </c>
    </row>
    <row r="1754" spans="1:6" x14ac:dyDescent="0.3">
      <c r="A1754" s="10" t="s">
        <v>1509</v>
      </c>
      <c r="B1754" s="5">
        <v>42942</v>
      </c>
      <c r="C1754" s="6">
        <v>0.4001736111111111</v>
      </c>
      <c r="D1754" s="6">
        <v>0.40406249999999999</v>
      </c>
      <c r="E1754">
        <f t="shared" si="54"/>
        <v>0</v>
      </c>
      <c r="F1754" s="2" t="str">
        <f t="shared" si="55"/>
        <v/>
      </c>
    </row>
    <row r="1755" spans="1:6" x14ac:dyDescent="0.3">
      <c r="A1755" s="11" t="s">
        <v>1510</v>
      </c>
      <c r="B1755" s="7">
        <v>42942</v>
      </c>
      <c r="C1755" s="8">
        <v>0.40130787037037036</v>
      </c>
      <c r="D1755" s="8">
        <v>0.40658564814814813</v>
      </c>
      <c r="E1755">
        <f t="shared" si="54"/>
        <v>0</v>
      </c>
      <c r="F1755" s="2" t="str">
        <f t="shared" si="55"/>
        <v/>
      </c>
    </row>
    <row r="1756" spans="1:6" x14ac:dyDescent="0.3">
      <c r="A1756" s="10" t="s">
        <v>1511</v>
      </c>
      <c r="B1756" s="5">
        <v>42942</v>
      </c>
      <c r="C1756" s="6">
        <v>0.40415509259259258</v>
      </c>
      <c r="D1756" s="6">
        <v>0.40443287037037035</v>
      </c>
      <c r="E1756">
        <f t="shared" si="54"/>
        <v>0</v>
      </c>
      <c r="F1756" s="2" t="str">
        <f t="shared" si="55"/>
        <v/>
      </c>
    </row>
    <row r="1757" spans="1:6" x14ac:dyDescent="0.3">
      <c r="A1757" s="11" t="s">
        <v>1512</v>
      </c>
      <c r="B1757" s="7">
        <v>42942</v>
      </c>
      <c r="C1757" s="8">
        <v>0.40771990740740743</v>
      </c>
      <c r="D1757" s="8">
        <v>0.41290509259259262</v>
      </c>
      <c r="E1757">
        <f t="shared" si="54"/>
        <v>0</v>
      </c>
      <c r="F1757" s="2" t="str">
        <f t="shared" si="55"/>
        <v/>
      </c>
    </row>
    <row r="1758" spans="1:6" x14ac:dyDescent="0.3">
      <c r="A1758" s="10" t="s">
        <v>1513</v>
      </c>
      <c r="B1758" s="5">
        <v>42942</v>
      </c>
      <c r="C1758" s="6">
        <v>0.41269675925925925</v>
      </c>
      <c r="D1758" s="6">
        <v>0.42046296296296298</v>
      </c>
      <c r="E1758">
        <f t="shared" si="54"/>
        <v>0</v>
      </c>
      <c r="F1758" s="2" t="str">
        <f t="shared" si="55"/>
        <v/>
      </c>
    </row>
    <row r="1759" spans="1:6" x14ac:dyDescent="0.3">
      <c r="A1759" s="11" t="s">
        <v>1514</v>
      </c>
      <c r="B1759" s="7">
        <v>42942</v>
      </c>
      <c r="C1759" s="8">
        <v>0.41390046296296296</v>
      </c>
      <c r="D1759" s="8">
        <v>0.42016203703703703</v>
      </c>
      <c r="E1759">
        <f t="shared" si="54"/>
        <v>0</v>
      </c>
      <c r="F1759" s="2" t="str">
        <f t="shared" si="55"/>
        <v/>
      </c>
    </row>
    <row r="1760" spans="1:6" x14ac:dyDescent="0.3">
      <c r="A1760" s="10" t="s">
        <v>592</v>
      </c>
      <c r="B1760" s="5">
        <v>42942</v>
      </c>
      <c r="C1760" s="6">
        <v>0.41413194444444446</v>
      </c>
      <c r="D1760" s="6">
        <v>0.41684027777777777</v>
      </c>
      <c r="E1760">
        <f t="shared" si="54"/>
        <v>0</v>
      </c>
      <c r="F1760" s="2" t="str">
        <f t="shared" si="55"/>
        <v/>
      </c>
    </row>
    <row r="1761" spans="1:6" x14ac:dyDescent="0.3">
      <c r="A1761" s="11" t="s">
        <v>1515</v>
      </c>
      <c r="B1761" s="7">
        <v>42942</v>
      </c>
      <c r="C1761" s="8">
        <v>0.41935185185185186</v>
      </c>
      <c r="D1761" s="8">
        <v>0.42133101851851851</v>
      </c>
      <c r="E1761">
        <f t="shared" si="54"/>
        <v>0</v>
      </c>
      <c r="F1761" s="2" t="str">
        <f t="shared" si="55"/>
        <v/>
      </c>
    </row>
    <row r="1762" spans="1:6" x14ac:dyDescent="0.3">
      <c r="A1762" s="10" t="s">
        <v>1516</v>
      </c>
      <c r="B1762" s="5">
        <v>42942</v>
      </c>
      <c r="C1762" s="6">
        <v>0.42229166666666668</v>
      </c>
      <c r="D1762" s="6">
        <v>0.42271990740740739</v>
      </c>
      <c r="E1762">
        <f t="shared" si="54"/>
        <v>0</v>
      </c>
      <c r="F1762" s="2" t="str">
        <f t="shared" si="55"/>
        <v/>
      </c>
    </row>
    <row r="1763" spans="1:6" x14ac:dyDescent="0.3">
      <c r="A1763" s="11" t="s">
        <v>1517</v>
      </c>
      <c r="B1763" s="7">
        <v>42942</v>
      </c>
      <c r="C1763" s="8">
        <v>0.42366898148148147</v>
      </c>
      <c r="D1763" s="8">
        <v>0.42792824074074076</v>
      </c>
      <c r="E1763">
        <f t="shared" si="54"/>
        <v>0</v>
      </c>
      <c r="F1763" s="2" t="str">
        <f t="shared" si="55"/>
        <v/>
      </c>
    </row>
    <row r="1764" spans="1:6" x14ac:dyDescent="0.3">
      <c r="A1764" s="10" t="s">
        <v>1518</v>
      </c>
      <c r="B1764" s="5">
        <v>42942</v>
      </c>
      <c r="C1764" s="6">
        <v>0.42912037037037037</v>
      </c>
      <c r="D1764" s="6">
        <v>0.43753472222222223</v>
      </c>
      <c r="E1764">
        <f t="shared" si="54"/>
        <v>0</v>
      </c>
      <c r="F1764" s="2" t="str">
        <f t="shared" si="55"/>
        <v/>
      </c>
    </row>
    <row r="1765" spans="1:6" x14ac:dyDescent="0.3">
      <c r="A1765" s="11" t="s">
        <v>1519</v>
      </c>
      <c r="B1765" s="7">
        <v>42942</v>
      </c>
      <c r="C1765" s="8">
        <v>0.43304398148148149</v>
      </c>
      <c r="D1765" s="8">
        <v>0.43761574074074072</v>
      </c>
      <c r="E1765">
        <f t="shared" si="54"/>
        <v>0</v>
      </c>
      <c r="F1765" s="2" t="str">
        <f t="shared" si="55"/>
        <v/>
      </c>
    </row>
    <row r="1766" spans="1:6" x14ac:dyDescent="0.3">
      <c r="A1766" s="10" t="s">
        <v>1520</v>
      </c>
      <c r="B1766" s="5">
        <v>42942</v>
      </c>
      <c r="C1766" s="6">
        <v>0.43815972222222221</v>
      </c>
      <c r="D1766" s="6">
        <v>0.44572916666666668</v>
      </c>
      <c r="E1766">
        <f t="shared" si="54"/>
        <v>0</v>
      </c>
      <c r="F1766" s="2" t="str">
        <f t="shared" si="55"/>
        <v/>
      </c>
    </row>
    <row r="1767" spans="1:6" x14ac:dyDescent="0.3">
      <c r="A1767" s="11" t="s">
        <v>1521</v>
      </c>
      <c r="B1767" s="7">
        <v>42942</v>
      </c>
      <c r="C1767" s="8">
        <v>0.43896990740740743</v>
      </c>
      <c r="D1767" s="8">
        <v>0.44863425925925926</v>
      </c>
      <c r="E1767">
        <f t="shared" si="54"/>
        <v>0</v>
      </c>
      <c r="F1767" s="2" t="str">
        <f t="shared" si="55"/>
        <v/>
      </c>
    </row>
    <row r="1768" spans="1:6" x14ac:dyDescent="0.3">
      <c r="A1768" s="10" t="s">
        <v>1522</v>
      </c>
      <c r="B1768" s="5">
        <v>42942</v>
      </c>
      <c r="C1768" s="6">
        <v>0.44265046296296295</v>
      </c>
      <c r="D1768" s="6">
        <v>0.45337962962962963</v>
      </c>
      <c r="E1768">
        <f t="shared" si="54"/>
        <v>0</v>
      </c>
      <c r="F1768" s="2" t="str">
        <f t="shared" si="55"/>
        <v/>
      </c>
    </row>
    <row r="1769" spans="1:6" x14ac:dyDescent="0.3">
      <c r="A1769" s="11" t="s">
        <v>1523</v>
      </c>
      <c r="B1769" s="7">
        <v>42942</v>
      </c>
      <c r="C1769" s="8">
        <v>0.44289351851851849</v>
      </c>
      <c r="D1769" s="8">
        <v>0.44364583333333335</v>
      </c>
      <c r="E1769">
        <f t="shared" si="54"/>
        <v>0</v>
      </c>
      <c r="F1769" s="2" t="str">
        <f t="shared" si="55"/>
        <v/>
      </c>
    </row>
    <row r="1770" spans="1:6" x14ac:dyDescent="0.3">
      <c r="A1770" s="10" t="s">
        <v>1524</v>
      </c>
      <c r="B1770" s="5">
        <v>42942</v>
      </c>
      <c r="C1770" s="6">
        <v>0.44298611111111114</v>
      </c>
      <c r="D1770" s="6">
        <v>0.45023148148148145</v>
      </c>
      <c r="E1770">
        <f t="shared" si="54"/>
        <v>0</v>
      </c>
      <c r="F1770" s="2" t="str">
        <f t="shared" si="55"/>
        <v/>
      </c>
    </row>
    <row r="1771" spans="1:6" x14ac:dyDescent="0.3">
      <c r="A1771" s="11" t="s">
        <v>1525</v>
      </c>
      <c r="B1771" s="7">
        <v>42942</v>
      </c>
      <c r="C1771" s="8">
        <v>0.44300925925925927</v>
      </c>
      <c r="D1771" s="8">
        <v>0.4513773148148148</v>
      </c>
      <c r="E1771">
        <f t="shared" si="54"/>
        <v>0</v>
      </c>
      <c r="F1771" s="2" t="str">
        <f t="shared" si="55"/>
        <v/>
      </c>
    </row>
    <row r="1772" spans="1:6" x14ac:dyDescent="0.3">
      <c r="A1772" s="10" t="s">
        <v>1526</v>
      </c>
      <c r="B1772" s="5">
        <v>42942</v>
      </c>
      <c r="C1772" s="6">
        <v>0.44710648148148147</v>
      </c>
      <c r="D1772" s="6">
        <v>0.45658564814814817</v>
      </c>
      <c r="E1772">
        <f t="shared" si="54"/>
        <v>0</v>
      </c>
      <c r="F1772" s="2" t="str">
        <f t="shared" si="55"/>
        <v/>
      </c>
    </row>
    <row r="1773" spans="1:6" x14ac:dyDescent="0.3">
      <c r="A1773" s="11" t="s">
        <v>1527</v>
      </c>
      <c r="B1773" s="7">
        <v>42942</v>
      </c>
      <c r="C1773" s="8">
        <v>0.44815972222222222</v>
      </c>
      <c r="D1773" s="8">
        <v>0.45435185185185184</v>
      </c>
      <c r="E1773">
        <f t="shared" si="54"/>
        <v>0</v>
      </c>
      <c r="F1773" s="2" t="str">
        <f t="shared" si="55"/>
        <v/>
      </c>
    </row>
    <row r="1774" spans="1:6" x14ac:dyDescent="0.3">
      <c r="A1774" s="10" t="s">
        <v>351</v>
      </c>
      <c r="B1774" s="5">
        <v>42942</v>
      </c>
      <c r="C1774" s="6">
        <v>0.44972222222222225</v>
      </c>
      <c r="D1774" s="6">
        <v>0.45559027777777777</v>
      </c>
      <c r="E1774">
        <f t="shared" si="54"/>
        <v>0</v>
      </c>
      <c r="F1774" s="2" t="str">
        <f t="shared" si="55"/>
        <v/>
      </c>
    </row>
    <row r="1775" spans="1:6" x14ac:dyDescent="0.3">
      <c r="A1775" s="11" t="s">
        <v>1528</v>
      </c>
      <c r="B1775" s="7">
        <v>42942</v>
      </c>
      <c r="C1775" s="8">
        <v>0.45021990740740742</v>
      </c>
      <c r="D1775" s="8">
        <v>0.46079861111111109</v>
      </c>
      <c r="E1775">
        <f t="shared" si="54"/>
        <v>0</v>
      </c>
      <c r="F1775" s="2" t="str">
        <f t="shared" si="55"/>
        <v/>
      </c>
    </row>
    <row r="1776" spans="1:6" x14ac:dyDescent="0.3">
      <c r="A1776" s="10" t="s">
        <v>1529</v>
      </c>
      <c r="B1776" s="5">
        <v>42942</v>
      </c>
      <c r="C1776" s="6">
        <v>0.4503125</v>
      </c>
      <c r="D1776" s="6">
        <v>0.4601736111111111</v>
      </c>
      <c r="E1776">
        <f t="shared" si="54"/>
        <v>0</v>
      </c>
      <c r="F1776" s="2" t="str">
        <f t="shared" si="55"/>
        <v/>
      </c>
    </row>
    <row r="1777" spans="1:6" x14ac:dyDescent="0.3">
      <c r="A1777" s="11" t="s">
        <v>1530</v>
      </c>
      <c r="B1777" s="7">
        <v>42942</v>
      </c>
      <c r="C1777" s="8">
        <v>0.45333333333333331</v>
      </c>
      <c r="D1777" s="8">
        <v>0.45443287037037039</v>
      </c>
      <c r="E1777">
        <f t="shared" si="54"/>
        <v>0</v>
      </c>
      <c r="F1777" s="2" t="str">
        <f t="shared" si="55"/>
        <v/>
      </c>
    </row>
    <row r="1778" spans="1:6" x14ac:dyDescent="0.3">
      <c r="A1778" s="10" t="s">
        <v>1531</v>
      </c>
      <c r="B1778" s="5">
        <v>42942</v>
      </c>
      <c r="C1778" s="6">
        <v>0.45531250000000001</v>
      </c>
      <c r="D1778" s="6">
        <v>0.45717592592592593</v>
      </c>
      <c r="E1778">
        <f t="shared" si="54"/>
        <v>0</v>
      </c>
      <c r="F1778" s="2" t="str">
        <f t="shared" si="55"/>
        <v/>
      </c>
    </row>
    <row r="1779" spans="1:6" x14ac:dyDescent="0.3">
      <c r="A1779" s="11" t="s">
        <v>1532</v>
      </c>
      <c r="B1779" s="7">
        <v>42942</v>
      </c>
      <c r="C1779" s="8">
        <v>0.45554398148148151</v>
      </c>
      <c r="D1779" s="8">
        <v>0.45913194444444444</v>
      </c>
      <c r="E1779">
        <f t="shared" si="54"/>
        <v>0</v>
      </c>
      <c r="F1779" s="2" t="str">
        <f t="shared" si="55"/>
        <v/>
      </c>
    </row>
    <row r="1780" spans="1:6" x14ac:dyDescent="0.3">
      <c r="A1780" s="10" t="s">
        <v>1533</v>
      </c>
      <c r="B1780" s="5">
        <v>42942</v>
      </c>
      <c r="C1780" s="6">
        <v>0.45726851851851852</v>
      </c>
      <c r="D1780" s="6">
        <v>0.46751157407407407</v>
      </c>
      <c r="E1780">
        <f t="shared" si="54"/>
        <v>0</v>
      </c>
      <c r="F1780" s="2" t="str">
        <f t="shared" si="55"/>
        <v/>
      </c>
    </row>
    <row r="1781" spans="1:6" x14ac:dyDescent="0.3">
      <c r="A1781" s="11" t="s">
        <v>843</v>
      </c>
      <c r="B1781" s="7">
        <v>42942</v>
      </c>
      <c r="C1781" s="8">
        <v>0.46297453703703706</v>
      </c>
      <c r="D1781" s="8">
        <v>0.47129629629629627</v>
      </c>
      <c r="E1781">
        <f t="shared" si="54"/>
        <v>0</v>
      </c>
      <c r="F1781" s="2" t="str">
        <f t="shared" si="55"/>
        <v/>
      </c>
    </row>
    <row r="1782" spans="1:6" x14ac:dyDescent="0.3">
      <c r="A1782" s="10" t="s">
        <v>1534</v>
      </c>
      <c r="B1782" s="5">
        <v>42942</v>
      </c>
      <c r="C1782" s="6">
        <v>0.46431712962962962</v>
      </c>
      <c r="D1782" s="6">
        <v>0.47060185185185183</v>
      </c>
      <c r="E1782">
        <f t="shared" si="54"/>
        <v>0</v>
      </c>
      <c r="F1782" s="2" t="str">
        <f t="shared" si="55"/>
        <v/>
      </c>
    </row>
    <row r="1783" spans="1:6" x14ac:dyDescent="0.3">
      <c r="A1783" s="11" t="s">
        <v>1535</v>
      </c>
      <c r="B1783" s="7">
        <v>42942</v>
      </c>
      <c r="C1783" s="8">
        <v>0.46703703703703703</v>
      </c>
      <c r="D1783" s="8">
        <v>0.47262731481481479</v>
      </c>
      <c r="E1783">
        <f t="shared" si="54"/>
        <v>0</v>
      </c>
      <c r="F1783" s="2" t="str">
        <f t="shared" si="55"/>
        <v/>
      </c>
    </row>
    <row r="1784" spans="1:6" x14ac:dyDescent="0.3">
      <c r="A1784" s="10" t="s">
        <v>1536</v>
      </c>
      <c r="B1784" s="5">
        <v>42942</v>
      </c>
      <c r="C1784" s="6">
        <v>0.46703703703703703</v>
      </c>
      <c r="D1784" s="6">
        <v>0.47568287037037038</v>
      </c>
      <c r="E1784">
        <f t="shared" si="54"/>
        <v>0</v>
      </c>
      <c r="F1784" s="2" t="str">
        <f t="shared" si="55"/>
        <v/>
      </c>
    </row>
    <row r="1785" spans="1:6" x14ac:dyDescent="0.3">
      <c r="A1785" s="11" t="s">
        <v>1537</v>
      </c>
      <c r="B1785" s="7">
        <v>42942</v>
      </c>
      <c r="C1785" s="8">
        <v>0.47266203703703702</v>
      </c>
      <c r="D1785" s="8">
        <v>0.48297453703703702</v>
      </c>
      <c r="E1785">
        <f t="shared" si="54"/>
        <v>0</v>
      </c>
      <c r="F1785" s="2" t="str">
        <f t="shared" si="55"/>
        <v/>
      </c>
    </row>
    <row r="1786" spans="1:6" x14ac:dyDescent="0.3">
      <c r="A1786" s="10" t="s">
        <v>1538</v>
      </c>
      <c r="B1786" s="5">
        <v>42942</v>
      </c>
      <c r="C1786" s="6">
        <v>0.47515046296296298</v>
      </c>
      <c r="D1786" s="6">
        <v>0.47552083333333334</v>
      </c>
      <c r="E1786">
        <f t="shared" si="54"/>
        <v>0</v>
      </c>
      <c r="F1786" s="2" t="str">
        <f t="shared" si="55"/>
        <v/>
      </c>
    </row>
    <row r="1787" spans="1:6" x14ac:dyDescent="0.3">
      <c r="A1787" s="11" t="s">
        <v>1539</v>
      </c>
      <c r="B1787" s="7">
        <v>42942</v>
      </c>
      <c r="C1787" s="8">
        <v>0.48082175925925924</v>
      </c>
      <c r="D1787" s="8">
        <v>0.48585648148148147</v>
      </c>
      <c r="E1787">
        <f t="shared" si="54"/>
        <v>0</v>
      </c>
      <c r="F1787" s="2" t="str">
        <f t="shared" si="55"/>
        <v/>
      </c>
    </row>
    <row r="1788" spans="1:6" x14ac:dyDescent="0.3">
      <c r="A1788" s="10" t="s">
        <v>1540</v>
      </c>
      <c r="B1788" s="5">
        <v>42942</v>
      </c>
      <c r="C1788" s="6">
        <v>0.48534722222222221</v>
      </c>
      <c r="D1788" s="6">
        <v>0.48814814814814816</v>
      </c>
      <c r="E1788">
        <f t="shared" si="54"/>
        <v>0</v>
      </c>
      <c r="F1788" s="2" t="str">
        <f t="shared" si="55"/>
        <v/>
      </c>
    </row>
    <row r="1789" spans="1:6" x14ac:dyDescent="0.3">
      <c r="A1789" s="11" t="s">
        <v>1541</v>
      </c>
      <c r="B1789" s="7">
        <v>42942</v>
      </c>
      <c r="C1789" s="8">
        <v>0.48700231481481482</v>
      </c>
      <c r="D1789" s="8">
        <v>0.49305555555555558</v>
      </c>
      <c r="E1789">
        <f t="shared" si="54"/>
        <v>0</v>
      </c>
      <c r="F1789" s="2" t="str">
        <f t="shared" si="55"/>
        <v/>
      </c>
    </row>
    <row r="1790" spans="1:6" x14ac:dyDescent="0.3">
      <c r="A1790" s="10" t="s">
        <v>1542</v>
      </c>
      <c r="B1790" s="5">
        <v>42942</v>
      </c>
      <c r="C1790" s="6">
        <v>0.48849537037037039</v>
      </c>
      <c r="D1790" s="6">
        <v>0.49665509259259261</v>
      </c>
      <c r="E1790">
        <f t="shared" si="54"/>
        <v>0</v>
      </c>
      <c r="F1790" s="2" t="str">
        <f t="shared" si="55"/>
        <v/>
      </c>
    </row>
    <row r="1791" spans="1:6" x14ac:dyDescent="0.3">
      <c r="A1791" s="11" t="s">
        <v>1543</v>
      </c>
      <c r="B1791" s="7">
        <v>42942</v>
      </c>
      <c r="C1791" s="8">
        <v>0.49020833333333336</v>
      </c>
      <c r="D1791" s="8">
        <v>0.49932870370370369</v>
      </c>
      <c r="E1791">
        <f t="shared" si="54"/>
        <v>0</v>
      </c>
      <c r="F1791" s="2" t="str">
        <f t="shared" si="55"/>
        <v/>
      </c>
    </row>
    <row r="1792" spans="1:6" x14ac:dyDescent="0.3">
      <c r="A1792" s="10" t="s">
        <v>1544</v>
      </c>
      <c r="B1792" s="5">
        <v>42942</v>
      </c>
      <c r="C1792" s="6">
        <v>0.49135416666666665</v>
      </c>
      <c r="D1792" s="6">
        <v>0.49472222222222223</v>
      </c>
      <c r="E1792">
        <f t="shared" si="54"/>
        <v>0</v>
      </c>
      <c r="F1792" s="2" t="str">
        <f t="shared" si="55"/>
        <v/>
      </c>
    </row>
    <row r="1793" spans="1:6" x14ac:dyDescent="0.3">
      <c r="A1793" s="11" t="s">
        <v>1545</v>
      </c>
      <c r="B1793" s="7">
        <v>42942</v>
      </c>
      <c r="C1793" s="8">
        <v>0.49417824074074074</v>
      </c>
      <c r="D1793" s="8">
        <v>0.50312500000000004</v>
      </c>
      <c r="E1793">
        <f t="shared" si="54"/>
        <v>0</v>
      </c>
      <c r="F1793" s="2" t="str">
        <f t="shared" si="55"/>
        <v/>
      </c>
    </row>
    <row r="1794" spans="1:6" x14ac:dyDescent="0.3">
      <c r="A1794" s="10" t="s">
        <v>1546</v>
      </c>
      <c r="B1794" s="5">
        <v>42942</v>
      </c>
      <c r="C1794" s="6">
        <v>0.49541666666666667</v>
      </c>
      <c r="D1794" s="6">
        <v>0.49947916666666664</v>
      </c>
      <c r="E1794">
        <f t="shared" si="54"/>
        <v>0</v>
      </c>
      <c r="F1794" s="2" t="str">
        <f t="shared" si="55"/>
        <v/>
      </c>
    </row>
    <row r="1795" spans="1:6" x14ac:dyDescent="0.3">
      <c r="A1795" s="11" t="s">
        <v>1547</v>
      </c>
      <c r="B1795" s="7">
        <v>42942</v>
      </c>
      <c r="C1795" s="8">
        <v>0.49952546296296296</v>
      </c>
      <c r="D1795" s="8">
        <v>0.50207175925925929</v>
      </c>
      <c r="E1795">
        <f t="shared" ref="E1795:E1858" si="56">IF(AND(LEN(A1795)=7,LEFT(A1795,2)="12"),1,0)</f>
        <v>0</v>
      </c>
      <c r="F1795" s="2" t="str">
        <f t="shared" ref="F1795:F1858" si="57">IF(E1795=1,D1795-C1795,"")</f>
        <v/>
      </c>
    </row>
    <row r="1796" spans="1:6" x14ac:dyDescent="0.3">
      <c r="A1796" s="10" t="s">
        <v>1548</v>
      </c>
      <c r="B1796" s="5">
        <v>42942</v>
      </c>
      <c r="C1796" s="6">
        <v>0.5046180555555555</v>
      </c>
      <c r="D1796" s="6">
        <v>0.50491898148148151</v>
      </c>
      <c r="E1796">
        <f t="shared" si="56"/>
        <v>0</v>
      </c>
      <c r="F1796" s="2" t="str">
        <f t="shared" si="57"/>
        <v/>
      </c>
    </row>
    <row r="1797" spans="1:6" x14ac:dyDescent="0.3">
      <c r="A1797" s="11" t="s">
        <v>1549</v>
      </c>
      <c r="B1797" s="7">
        <v>42942</v>
      </c>
      <c r="C1797" s="8">
        <v>0.50671296296296298</v>
      </c>
      <c r="D1797" s="8">
        <v>0.51233796296296297</v>
      </c>
      <c r="E1797">
        <f t="shared" si="56"/>
        <v>0</v>
      </c>
      <c r="F1797" s="2" t="str">
        <f t="shared" si="57"/>
        <v/>
      </c>
    </row>
    <row r="1798" spans="1:6" x14ac:dyDescent="0.3">
      <c r="A1798" s="10" t="s">
        <v>1550</v>
      </c>
      <c r="B1798" s="5">
        <v>42942</v>
      </c>
      <c r="C1798" s="6">
        <v>0.50876157407407407</v>
      </c>
      <c r="D1798" s="6">
        <v>0.51472222222222219</v>
      </c>
      <c r="E1798">
        <f t="shared" si="56"/>
        <v>0</v>
      </c>
      <c r="F1798" s="2" t="str">
        <f t="shared" si="57"/>
        <v/>
      </c>
    </row>
    <row r="1799" spans="1:6" x14ac:dyDescent="0.3">
      <c r="A1799" s="11" t="s">
        <v>1551</v>
      </c>
      <c r="B1799" s="7">
        <v>42942</v>
      </c>
      <c r="C1799" s="8">
        <v>0.51140046296296293</v>
      </c>
      <c r="D1799" s="8">
        <v>0.5186574074074074</v>
      </c>
      <c r="E1799">
        <f t="shared" si="56"/>
        <v>0</v>
      </c>
      <c r="F1799" s="2" t="str">
        <f t="shared" si="57"/>
        <v/>
      </c>
    </row>
    <row r="1800" spans="1:6" x14ac:dyDescent="0.3">
      <c r="A1800" s="10" t="s">
        <v>1552</v>
      </c>
      <c r="B1800" s="5">
        <v>42942</v>
      </c>
      <c r="C1800" s="6">
        <v>0.51546296296296301</v>
      </c>
      <c r="D1800" s="6">
        <v>0.52481481481481485</v>
      </c>
      <c r="E1800">
        <f t="shared" si="56"/>
        <v>0</v>
      </c>
      <c r="F1800" s="2" t="str">
        <f t="shared" si="57"/>
        <v/>
      </c>
    </row>
    <row r="1801" spans="1:6" x14ac:dyDescent="0.3">
      <c r="A1801" s="11" t="s">
        <v>1553</v>
      </c>
      <c r="B1801" s="7">
        <v>42942</v>
      </c>
      <c r="C1801" s="8">
        <v>0.51712962962962961</v>
      </c>
      <c r="D1801" s="8">
        <v>0.52177083333333329</v>
      </c>
      <c r="E1801">
        <f t="shared" si="56"/>
        <v>0</v>
      </c>
      <c r="F1801" s="2" t="str">
        <f t="shared" si="57"/>
        <v/>
      </c>
    </row>
    <row r="1802" spans="1:6" x14ac:dyDescent="0.3">
      <c r="A1802" s="10" t="s">
        <v>1554</v>
      </c>
      <c r="B1802" s="5">
        <v>42942</v>
      </c>
      <c r="C1802" s="6">
        <v>0.52173611111111107</v>
      </c>
      <c r="D1802" s="6">
        <v>0.52998842592592588</v>
      </c>
      <c r="E1802">
        <f t="shared" si="56"/>
        <v>0</v>
      </c>
      <c r="F1802" s="2" t="str">
        <f t="shared" si="57"/>
        <v/>
      </c>
    </row>
    <row r="1803" spans="1:6" x14ac:dyDescent="0.3">
      <c r="A1803" s="11" t="s">
        <v>1555</v>
      </c>
      <c r="B1803" s="7">
        <v>42942</v>
      </c>
      <c r="C1803" s="8">
        <v>0.52265046296296291</v>
      </c>
      <c r="D1803" s="8">
        <v>0.53091435185185187</v>
      </c>
      <c r="E1803">
        <f t="shared" si="56"/>
        <v>0</v>
      </c>
      <c r="F1803" s="2" t="str">
        <f t="shared" si="57"/>
        <v/>
      </c>
    </row>
    <row r="1804" spans="1:6" x14ac:dyDescent="0.3">
      <c r="A1804" s="10" t="s">
        <v>1556</v>
      </c>
      <c r="B1804" s="5">
        <v>42942</v>
      </c>
      <c r="C1804" s="6">
        <v>0.52790509259259255</v>
      </c>
      <c r="D1804" s="6">
        <v>0.53581018518518519</v>
      </c>
      <c r="E1804">
        <f t="shared" si="56"/>
        <v>0</v>
      </c>
      <c r="F1804" s="2" t="str">
        <f t="shared" si="57"/>
        <v/>
      </c>
    </row>
    <row r="1805" spans="1:6" x14ac:dyDescent="0.3">
      <c r="A1805" s="11" t="s">
        <v>1557</v>
      </c>
      <c r="B1805" s="7">
        <v>42942</v>
      </c>
      <c r="C1805" s="8">
        <v>0.52937500000000004</v>
      </c>
      <c r="D1805" s="8">
        <v>0.53609953703703705</v>
      </c>
      <c r="E1805">
        <f t="shared" si="56"/>
        <v>0</v>
      </c>
      <c r="F1805" s="2" t="str">
        <f t="shared" si="57"/>
        <v/>
      </c>
    </row>
    <row r="1806" spans="1:6" x14ac:dyDescent="0.3">
      <c r="A1806" s="10" t="s">
        <v>1318</v>
      </c>
      <c r="B1806" s="5">
        <v>42942</v>
      </c>
      <c r="C1806" s="6">
        <v>0.53282407407407406</v>
      </c>
      <c r="D1806" s="6">
        <v>0.53501157407407407</v>
      </c>
      <c r="E1806">
        <f t="shared" si="56"/>
        <v>0</v>
      </c>
      <c r="F1806" s="2" t="str">
        <f t="shared" si="57"/>
        <v/>
      </c>
    </row>
    <row r="1807" spans="1:6" x14ac:dyDescent="0.3">
      <c r="A1807" s="11" t="s">
        <v>958</v>
      </c>
      <c r="B1807" s="7">
        <v>42942</v>
      </c>
      <c r="C1807" s="8">
        <v>0.53344907407407405</v>
      </c>
      <c r="D1807" s="8">
        <v>0.54386574074074079</v>
      </c>
      <c r="E1807">
        <f t="shared" si="56"/>
        <v>0</v>
      </c>
      <c r="F1807" s="2" t="str">
        <f t="shared" si="57"/>
        <v/>
      </c>
    </row>
    <row r="1808" spans="1:6" x14ac:dyDescent="0.3">
      <c r="A1808" s="10" t="s">
        <v>1558</v>
      </c>
      <c r="B1808" s="5">
        <v>42942</v>
      </c>
      <c r="C1808" s="6">
        <v>0.53439814814814812</v>
      </c>
      <c r="D1808" s="6">
        <v>0.53813657407407411</v>
      </c>
      <c r="E1808">
        <f t="shared" si="56"/>
        <v>0</v>
      </c>
      <c r="F1808" s="2" t="str">
        <f t="shared" si="57"/>
        <v/>
      </c>
    </row>
    <row r="1809" spans="1:6" x14ac:dyDescent="0.3">
      <c r="A1809" s="11" t="s">
        <v>1559</v>
      </c>
      <c r="B1809" s="7">
        <v>42942</v>
      </c>
      <c r="C1809" s="8">
        <v>0.53601851851851856</v>
      </c>
      <c r="D1809" s="8">
        <v>0.54394675925925928</v>
      </c>
      <c r="E1809">
        <f t="shared" si="56"/>
        <v>0</v>
      </c>
      <c r="F1809" s="2" t="str">
        <f t="shared" si="57"/>
        <v/>
      </c>
    </row>
    <row r="1810" spans="1:6" x14ac:dyDescent="0.3">
      <c r="A1810" s="10" t="s">
        <v>874</v>
      </c>
      <c r="B1810" s="5">
        <v>42942</v>
      </c>
      <c r="C1810" s="6">
        <v>0.53666666666666663</v>
      </c>
      <c r="D1810" s="6">
        <v>0.5370949074074074</v>
      </c>
      <c r="E1810">
        <f t="shared" si="56"/>
        <v>0</v>
      </c>
      <c r="F1810" s="2" t="str">
        <f t="shared" si="57"/>
        <v/>
      </c>
    </row>
    <row r="1811" spans="1:6" x14ac:dyDescent="0.3">
      <c r="A1811" s="11" t="s">
        <v>1560</v>
      </c>
      <c r="B1811" s="7">
        <v>42942</v>
      </c>
      <c r="C1811" s="8">
        <v>0.54017361111111106</v>
      </c>
      <c r="D1811" s="8">
        <v>0.54915509259259254</v>
      </c>
      <c r="E1811">
        <f t="shared" si="56"/>
        <v>0</v>
      </c>
      <c r="F1811" s="2" t="str">
        <f t="shared" si="57"/>
        <v/>
      </c>
    </row>
    <row r="1812" spans="1:6" x14ac:dyDescent="0.3">
      <c r="A1812" s="10" t="s">
        <v>1561</v>
      </c>
      <c r="B1812" s="5">
        <v>42942</v>
      </c>
      <c r="C1812" s="6">
        <v>0.54069444444444448</v>
      </c>
      <c r="D1812" s="6">
        <v>0.55103009259259261</v>
      </c>
      <c r="E1812">
        <f t="shared" si="56"/>
        <v>0</v>
      </c>
      <c r="F1812" s="2" t="str">
        <f t="shared" si="57"/>
        <v/>
      </c>
    </row>
    <row r="1813" spans="1:6" x14ac:dyDescent="0.3">
      <c r="A1813" s="11" t="s">
        <v>1562</v>
      </c>
      <c r="B1813" s="7">
        <v>42942</v>
      </c>
      <c r="C1813" s="8">
        <v>0.54593749999999996</v>
      </c>
      <c r="D1813" s="8">
        <v>0.55622685185185183</v>
      </c>
      <c r="E1813">
        <f t="shared" si="56"/>
        <v>0</v>
      </c>
      <c r="F1813" s="2" t="str">
        <f t="shared" si="57"/>
        <v/>
      </c>
    </row>
    <row r="1814" spans="1:6" x14ac:dyDescent="0.3">
      <c r="A1814" s="10" t="s">
        <v>1563</v>
      </c>
      <c r="B1814" s="5">
        <v>42942</v>
      </c>
      <c r="C1814" s="6">
        <v>0.55053240740740739</v>
      </c>
      <c r="D1814" s="6">
        <v>0.55672453703703706</v>
      </c>
      <c r="E1814">
        <f t="shared" si="56"/>
        <v>0</v>
      </c>
      <c r="F1814" s="2" t="str">
        <f t="shared" si="57"/>
        <v/>
      </c>
    </row>
    <row r="1815" spans="1:6" x14ac:dyDescent="0.3">
      <c r="A1815" s="11" t="s">
        <v>1564</v>
      </c>
      <c r="B1815" s="7">
        <v>42942</v>
      </c>
      <c r="C1815" s="8">
        <v>0.55462962962962958</v>
      </c>
      <c r="D1815" s="8">
        <v>0.56101851851851847</v>
      </c>
      <c r="E1815">
        <f t="shared" si="56"/>
        <v>0</v>
      </c>
      <c r="F1815" s="2" t="str">
        <f t="shared" si="57"/>
        <v/>
      </c>
    </row>
    <row r="1816" spans="1:6" x14ac:dyDescent="0.3">
      <c r="A1816" s="10" t="s">
        <v>1565</v>
      </c>
      <c r="B1816" s="5">
        <v>42942</v>
      </c>
      <c r="C1816" s="6">
        <v>0.55604166666666666</v>
      </c>
      <c r="D1816" s="6">
        <v>0.56381944444444443</v>
      </c>
      <c r="E1816">
        <f t="shared" si="56"/>
        <v>0</v>
      </c>
      <c r="F1816" s="2" t="str">
        <f t="shared" si="57"/>
        <v/>
      </c>
    </row>
    <row r="1817" spans="1:6" x14ac:dyDescent="0.3">
      <c r="A1817" s="11" t="s">
        <v>20</v>
      </c>
      <c r="B1817" s="7">
        <v>42942</v>
      </c>
      <c r="C1817" s="8">
        <v>0.56098379629629624</v>
      </c>
      <c r="D1817" s="8">
        <v>0.56753472222222223</v>
      </c>
      <c r="E1817">
        <f t="shared" si="56"/>
        <v>0</v>
      </c>
      <c r="F1817" s="2" t="str">
        <f t="shared" si="57"/>
        <v/>
      </c>
    </row>
    <row r="1818" spans="1:6" x14ac:dyDescent="0.3">
      <c r="A1818" s="10" t="s">
        <v>1566</v>
      </c>
      <c r="B1818" s="5">
        <v>42942</v>
      </c>
      <c r="C1818" s="6">
        <v>0.56232638888888886</v>
      </c>
      <c r="D1818" s="6">
        <v>0.56594907407407402</v>
      </c>
      <c r="E1818">
        <f t="shared" si="56"/>
        <v>0</v>
      </c>
      <c r="F1818" s="2" t="str">
        <f t="shared" si="57"/>
        <v/>
      </c>
    </row>
    <row r="1819" spans="1:6" x14ac:dyDescent="0.3">
      <c r="A1819" s="11" t="s">
        <v>1567</v>
      </c>
      <c r="B1819" s="7">
        <v>42942</v>
      </c>
      <c r="C1819" s="8">
        <v>0.56283564814814813</v>
      </c>
      <c r="D1819" s="8">
        <v>0.56427083333333339</v>
      </c>
      <c r="E1819">
        <f t="shared" si="56"/>
        <v>0</v>
      </c>
      <c r="F1819" s="2" t="str">
        <f t="shared" si="57"/>
        <v/>
      </c>
    </row>
    <row r="1820" spans="1:6" x14ac:dyDescent="0.3">
      <c r="A1820" s="10" t="s">
        <v>1568</v>
      </c>
      <c r="B1820" s="5">
        <v>42942</v>
      </c>
      <c r="C1820" s="6">
        <v>0.56481481481481477</v>
      </c>
      <c r="D1820" s="6">
        <v>0.57565972222222217</v>
      </c>
      <c r="E1820">
        <f t="shared" si="56"/>
        <v>0</v>
      </c>
      <c r="F1820" s="2" t="str">
        <f t="shared" si="57"/>
        <v/>
      </c>
    </row>
    <row r="1821" spans="1:6" x14ac:dyDescent="0.3">
      <c r="A1821" s="11" t="s">
        <v>1569</v>
      </c>
      <c r="B1821" s="7">
        <v>42942</v>
      </c>
      <c r="C1821" s="8">
        <v>0.56805555555555554</v>
      </c>
      <c r="D1821" s="8">
        <v>0.56937499999999996</v>
      </c>
      <c r="E1821">
        <f t="shared" si="56"/>
        <v>0</v>
      </c>
      <c r="F1821" s="2" t="str">
        <f t="shared" si="57"/>
        <v/>
      </c>
    </row>
    <row r="1822" spans="1:6" x14ac:dyDescent="0.3">
      <c r="A1822" s="10" t="s">
        <v>1570</v>
      </c>
      <c r="B1822" s="5">
        <v>42942</v>
      </c>
      <c r="C1822" s="6">
        <v>0.56945601851851857</v>
      </c>
      <c r="D1822" s="6">
        <v>0.5776041666666667</v>
      </c>
      <c r="E1822">
        <f t="shared" si="56"/>
        <v>0</v>
      </c>
      <c r="F1822" s="2" t="str">
        <f t="shared" si="57"/>
        <v/>
      </c>
    </row>
    <row r="1823" spans="1:6" x14ac:dyDescent="0.3">
      <c r="A1823" s="11" t="s">
        <v>1571</v>
      </c>
      <c r="B1823" s="7">
        <v>42942</v>
      </c>
      <c r="C1823" s="8">
        <v>0.57263888888888892</v>
      </c>
      <c r="D1823" s="8">
        <v>0.57309027777777777</v>
      </c>
      <c r="E1823">
        <f t="shared" si="56"/>
        <v>0</v>
      </c>
      <c r="F1823" s="2" t="str">
        <f t="shared" si="57"/>
        <v/>
      </c>
    </row>
    <row r="1824" spans="1:6" x14ac:dyDescent="0.3">
      <c r="A1824" s="10" t="s">
        <v>1572</v>
      </c>
      <c r="B1824" s="5">
        <v>42942</v>
      </c>
      <c r="C1824" s="6">
        <v>0.57662037037037039</v>
      </c>
      <c r="D1824" s="6">
        <v>0.58204861111111106</v>
      </c>
      <c r="E1824">
        <f t="shared" si="56"/>
        <v>0</v>
      </c>
      <c r="F1824" s="2" t="str">
        <f t="shared" si="57"/>
        <v/>
      </c>
    </row>
    <row r="1825" spans="1:6" x14ac:dyDescent="0.3">
      <c r="A1825" s="11" t="s">
        <v>1573</v>
      </c>
      <c r="B1825" s="7">
        <v>42942</v>
      </c>
      <c r="C1825" s="8">
        <v>0.58021990740740736</v>
      </c>
      <c r="D1825" s="8">
        <v>0.58726851851851847</v>
      </c>
      <c r="E1825">
        <f t="shared" si="56"/>
        <v>0</v>
      </c>
      <c r="F1825" s="2" t="str">
        <f t="shared" si="57"/>
        <v/>
      </c>
    </row>
    <row r="1826" spans="1:6" x14ac:dyDescent="0.3">
      <c r="A1826" s="10" t="s">
        <v>1574</v>
      </c>
      <c r="B1826" s="5">
        <v>42942</v>
      </c>
      <c r="C1826" s="6">
        <v>0.58101851851851849</v>
      </c>
      <c r="D1826" s="6">
        <v>0.58164351851851848</v>
      </c>
      <c r="E1826">
        <f t="shared" si="56"/>
        <v>0</v>
      </c>
      <c r="F1826" s="2" t="str">
        <f t="shared" si="57"/>
        <v/>
      </c>
    </row>
    <row r="1827" spans="1:6" x14ac:dyDescent="0.3">
      <c r="A1827" s="11" t="s">
        <v>1575</v>
      </c>
      <c r="B1827" s="7">
        <v>42942</v>
      </c>
      <c r="C1827" s="8">
        <v>0.58408564814814812</v>
      </c>
      <c r="D1827" s="8">
        <v>0.58677083333333335</v>
      </c>
      <c r="E1827">
        <f t="shared" si="56"/>
        <v>0</v>
      </c>
      <c r="F1827" s="2" t="str">
        <f t="shared" si="57"/>
        <v/>
      </c>
    </row>
    <row r="1828" spans="1:6" x14ac:dyDescent="0.3">
      <c r="A1828" s="10" t="s">
        <v>1576</v>
      </c>
      <c r="B1828" s="5">
        <v>42942</v>
      </c>
      <c r="C1828" s="6">
        <v>0.58770833333333339</v>
      </c>
      <c r="D1828" s="6">
        <v>0.59591435185185182</v>
      </c>
      <c r="E1828">
        <f t="shared" si="56"/>
        <v>0</v>
      </c>
      <c r="F1828" s="2" t="str">
        <f t="shared" si="57"/>
        <v/>
      </c>
    </row>
    <row r="1829" spans="1:6" x14ac:dyDescent="0.3">
      <c r="A1829" s="11" t="s">
        <v>898</v>
      </c>
      <c r="B1829" s="7">
        <v>42942</v>
      </c>
      <c r="C1829" s="8">
        <v>0.59261574074074075</v>
      </c>
      <c r="D1829" s="8">
        <v>0.60343749999999996</v>
      </c>
      <c r="E1829">
        <f t="shared" si="56"/>
        <v>0</v>
      </c>
      <c r="F1829" s="2" t="str">
        <f t="shared" si="57"/>
        <v/>
      </c>
    </row>
    <row r="1830" spans="1:6" x14ac:dyDescent="0.3">
      <c r="A1830" s="10" t="s">
        <v>1577</v>
      </c>
      <c r="B1830" s="5">
        <v>42942</v>
      </c>
      <c r="C1830" s="6">
        <v>0.5932291666666667</v>
      </c>
      <c r="D1830" s="6">
        <v>0.59943287037037041</v>
      </c>
      <c r="E1830">
        <f t="shared" si="56"/>
        <v>0</v>
      </c>
      <c r="F1830" s="2" t="str">
        <f t="shared" si="57"/>
        <v/>
      </c>
    </row>
    <row r="1831" spans="1:6" x14ac:dyDescent="0.3">
      <c r="A1831" s="11" t="s">
        <v>125</v>
      </c>
      <c r="B1831" s="7">
        <v>42942</v>
      </c>
      <c r="C1831" s="8">
        <v>0.59876157407407404</v>
      </c>
      <c r="D1831" s="8">
        <v>0.60951388888888891</v>
      </c>
      <c r="E1831">
        <f t="shared" si="56"/>
        <v>0</v>
      </c>
      <c r="F1831" s="2" t="str">
        <f t="shared" si="57"/>
        <v/>
      </c>
    </row>
    <row r="1832" spans="1:6" x14ac:dyDescent="0.3">
      <c r="A1832" s="10" t="s">
        <v>1578</v>
      </c>
      <c r="B1832" s="5">
        <v>42942</v>
      </c>
      <c r="C1832" s="6">
        <v>0.60384259259259254</v>
      </c>
      <c r="D1832" s="6">
        <v>0.60452546296296295</v>
      </c>
      <c r="E1832">
        <f t="shared" si="56"/>
        <v>0</v>
      </c>
      <c r="F1832" s="2" t="str">
        <f t="shared" si="57"/>
        <v/>
      </c>
    </row>
    <row r="1833" spans="1:6" x14ac:dyDescent="0.3">
      <c r="A1833" s="11" t="s">
        <v>1579</v>
      </c>
      <c r="B1833" s="7">
        <v>42942</v>
      </c>
      <c r="C1833" s="8">
        <v>0.60623842592592592</v>
      </c>
      <c r="D1833" s="8">
        <v>0.61055555555555552</v>
      </c>
      <c r="E1833">
        <f t="shared" si="56"/>
        <v>0</v>
      </c>
      <c r="F1833" s="2" t="str">
        <f t="shared" si="57"/>
        <v/>
      </c>
    </row>
    <row r="1834" spans="1:6" x14ac:dyDescent="0.3">
      <c r="A1834" s="10" t="s">
        <v>1580</v>
      </c>
      <c r="B1834" s="5">
        <v>42942</v>
      </c>
      <c r="C1834" s="6">
        <v>0.60950231481481476</v>
      </c>
      <c r="D1834" s="6">
        <v>0.61940972222222224</v>
      </c>
      <c r="E1834">
        <f t="shared" si="56"/>
        <v>0</v>
      </c>
      <c r="F1834" s="2" t="str">
        <f t="shared" si="57"/>
        <v/>
      </c>
    </row>
    <row r="1835" spans="1:6" x14ac:dyDescent="0.3">
      <c r="A1835" s="11" t="s">
        <v>1581</v>
      </c>
      <c r="B1835" s="7">
        <v>42942</v>
      </c>
      <c r="C1835" s="8">
        <v>0.61371527777777779</v>
      </c>
      <c r="D1835" s="8">
        <v>0.6235532407407407</v>
      </c>
      <c r="E1835">
        <f t="shared" si="56"/>
        <v>0</v>
      </c>
      <c r="F1835" s="2" t="str">
        <f t="shared" si="57"/>
        <v/>
      </c>
    </row>
    <row r="1836" spans="1:6" x14ac:dyDescent="0.3">
      <c r="A1836" s="10" t="s">
        <v>1582</v>
      </c>
      <c r="B1836" s="5">
        <v>42942</v>
      </c>
      <c r="C1836" s="6">
        <v>0.61724537037037042</v>
      </c>
      <c r="D1836" s="6">
        <v>0.62866898148148154</v>
      </c>
      <c r="E1836">
        <f t="shared" si="56"/>
        <v>0</v>
      </c>
      <c r="F1836" s="2" t="str">
        <f t="shared" si="57"/>
        <v/>
      </c>
    </row>
    <row r="1837" spans="1:6" x14ac:dyDescent="0.3">
      <c r="A1837" s="11" t="s">
        <v>697</v>
      </c>
      <c r="B1837" s="7">
        <v>42942</v>
      </c>
      <c r="C1837" s="8">
        <v>0.62089120370370365</v>
      </c>
      <c r="D1837" s="8">
        <v>0.62159722222222225</v>
      </c>
      <c r="E1837">
        <f t="shared" si="56"/>
        <v>0</v>
      </c>
      <c r="F1837" s="2" t="str">
        <f t="shared" si="57"/>
        <v/>
      </c>
    </row>
    <row r="1838" spans="1:6" x14ac:dyDescent="0.3">
      <c r="A1838" s="10" t="s">
        <v>919</v>
      </c>
      <c r="B1838" s="5">
        <v>42942</v>
      </c>
      <c r="C1838" s="6">
        <v>0.62467592592592591</v>
      </c>
      <c r="D1838" s="6">
        <v>0.62690972222222219</v>
      </c>
      <c r="E1838">
        <f t="shared" si="56"/>
        <v>0</v>
      </c>
      <c r="F1838" s="2" t="str">
        <f t="shared" si="57"/>
        <v/>
      </c>
    </row>
    <row r="1839" spans="1:6" x14ac:dyDescent="0.3">
      <c r="A1839" s="11" t="s">
        <v>1583</v>
      </c>
      <c r="B1839" s="7">
        <v>42942</v>
      </c>
      <c r="C1839" s="8">
        <v>0.6277314814814815</v>
      </c>
      <c r="D1839" s="8">
        <v>0.63423611111111111</v>
      </c>
      <c r="E1839">
        <f t="shared" si="56"/>
        <v>0</v>
      </c>
      <c r="F1839" s="2" t="str">
        <f t="shared" si="57"/>
        <v/>
      </c>
    </row>
    <row r="1840" spans="1:6" x14ac:dyDescent="0.3">
      <c r="A1840" s="10" t="s">
        <v>1584</v>
      </c>
      <c r="B1840" s="5">
        <v>42943</v>
      </c>
      <c r="C1840" s="6">
        <v>0.33751157407407406</v>
      </c>
      <c r="D1840" s="6">
        <v>0.33754629629629629</v>
      </c>
      <c r="E1840">
        <f t="shared" si="56"/>
        <v>0</v>
      </c>
      <c r="F1840" s="2" t="str">
        <f t="shared" si="57"/>
        <v/>
      </c>
    </row>
    <row r="1841" spans="1:6" x14ac:dyDescent="0.3">
      <c r="A1841" s="11" t="s">
        <v>1585</v>
      </c>
      <c r="B1841" s="7">
        <v>42943</v>
      </c>
      <c r="C1841" s="8">
        <v>0.33943287037037034</v>
      </c>
      <c r="D1841" s="8">
        <v>0.34292824074074074</v>
      </c>
      <c r="E1841">
        <f t="shared" si="56"/>
        <v>0</v>
      </c>
      <c r="F1841" s="2" t="str">
        <f t="shared" si="57"/>
        <v/>
      </c>
    </row>
    <row r="1842" spans="1:6" x14ac:dyDescent="0.3">
      <c r="A1842" s="10" t="s">
        <v>1586</v>
      </c>
      <c r="B1842" s="5">
        <v>42943</v>
      </c>
      <c r="C1842" s="6">
        <v>0.34219907407407407</v>
      </c>
      <c r="D1842" s="6">
        <v>0.35170138888888891</v>
      </c>
      <c r="E1842">
        <f t="shared" si="56"/>
        <v>0</v>
      </c>
      <c r="F1842" s="2" t="str">
        <f t="shared" si="57"/>
        <v/>
      </c>
    </row>
    <row r="1843" spans="1:6" x14ac:dyDescent="0.3">
      <c r="A1843" s="11" t="s">
        <v>1587</v>
      </c>
      <c r="B1843" s="7">
        <v>42943</v>
      </c>
      <c r="C1843" s="8">
        <v>0.34658564814814813</v>
      </c>
      <c r="D1843" s="8">
        <v>0.34666666666666668</v>
      </c>
      <c r="E1843">
        <f t="shared" si="56"/>
        <v>0</v>
      </c>
      <c r="F1843" s="2" t="str">
        <f t="shared" si="57"/>
        <v/>
      </c>
    </row>
    <row r="1844" spans="1:6" x14ac:dyDescent="0.3">
      <c r="A1844" s="10" t="s">
        <v>1588</v>
      </c>
      <c r="B1844" s="5">
        <v>42943</v>
      </c>
      <c r="C1844" s="6">
        <v>0.3490509259259259</v>
      </c>
      <c r="D1844" s="6">
        <v>0.35481481481481481</v>
      </c>
      <c r="E1844">
        <f t="shared" si="56"/>
        <v>0</v>
      </c>
      <c r="F1844" s="2" t="str">
        <f t="shared" si="57"/>
        <v/>
      </c>
    </row>
    <row r="1845" spans="1:6" x14ac:dyDescent="0.3">
      <c r="A1845" s="11" t="s">
        <v>1589</v>
      </c>
      <c r="B1845" s="7">
        <v>42943</v>
      </c>
      <c r="C1845" s="8">
        <v>0.34975694444444444</v>
      </c>
      <c r="D1845" s="8">
        <v>0.35971064814814813</v>
      </c>
      <c r="E1845">
        <f t="shared" si="56"/>
        <v>0</v>
      </c>
      <c r="F1845" s="2" t="str">
        <f t="shared" si="57"/>
        <v/>
      </c>
    </row>
    <row r="1846" spans="1:6" x14ac:dyDescent="0.3">
      <c r="A1846" s="10" t="s">
        <v>1590</v>
      </c>
      <c r="B1846" s="5">
        <v>42943</v>
      </c>
      <c r="C1846" s="6">
        <v>0.35116898148148146</v>
      </c>
      <c r="D1846" s="6">
        <v>0.35408564814814814</v>
      </c>
      <c r="E1846">
        <f t="shared" si="56"/>
        <v>0</v>
      </c>
      <c r="F1846" s="2" t="str">
        <f t="shared" si="57"/>
        <v/>
      </c>
    </row>
    <row r="1847" spans="1:6" x14ac:dyDescent="0.3">
      <c r="A1847" s="11" t="s">
        <v>77</v>
      </c>
      <c r="B1847" s="7">
        <v>42943</v>
      </c>
      <c r="C1847" s="8">
        <v>0.35136574074074073</v>
      </c>
      <c r="D1847" s="8">
        <v>0.35390046296296296</v>
      </c>
      <c r="E1847">
        <f t="shared" si="56"/>
        <v>0</v>
      </c>
      <c r="F1847" s="2" t="str">
        <f t="shared" si="57"/>
        <v/>
      </c>
    </row>
    <row r="1848" spans="1:6" x14ac:dyDescent="0.3">
      <c r="A1848" s="10" t="s">
        <v>1591</v>
      </c>
      <c r="B1848" s="5">
        <v>42943</v>
      </c>
      <c r="C1848" s="6">
        <v>0.35487268518518517</v>
      </c>
      <c r="D1848" s="6">
        <v>0.36251157407407408</v>
      </c>
      <c r="E1848">
        <f t="shared" si="56"/>
        <v>0</v>
      </c>
      <c r="F1848" s="2" t="str">
        <f t="shared" si="57"/>
        <v/>
      </c>
    </row>
    <row r="1849" spans="1:6" x14ac:dyDescent="0.3">
      <c r="A1849" s="11" t="s">
        <v>1592</v>
      </c>
      <c r="B1849" s="7">
        <v>42943</v>
      </c>
      <c r="C1849" s="8">
        <v>0.35592592592592592</v>
      </c>
      <c r="D1849" s="8">
        <v>0.36366898148148147</v>
      </c>
      <c r="E1849">
        <f t="shared" si="56"/>
        <v>0</v>
      </c>
      <c r="F1849" s="2" t="str">
        <f t="shared" si="57"/>
        <v/>
      </c>
    </row>
    <row r="1850" spans="1:6" x14ac:dyDescent="0.3">
      <c r="A1850" s="10" t="s">
        <v>1593</v>
      </c>
      <c r="B1850" s="5">
        <v>42943</v>
      </c>
      <c r="C1850" s="6">
        <v>0.35940972222222223</v>
      </c>
      <c r="D1850" s="6">
        <v>0.36412037037037037</v>
      </c>
      <c r="E1850">
        <f t="shared" si="56"/>
        <v>0</v>
      </c>
      <c r="F1850" s="2" t="str">
        <f t="shared" si="57"/>
        <v/>
      </c>
    </row>
    <row r="1851" spans="1:6" x14ac:dyDescent="0.3">
      <c r="A1851" s="11" t="s">
        <v>1594</v>
      </c>
      <c r="B1851" s="7">
        <v>42943</v>
      </c>
      <c r="C1851" s="8">
        <v>0.36026620370370371</v>
      </c>
      <c r="D1851" s="8">
        <v>0.36319444444444443</v>
      </c>
      <c r="E1851">
        <f t="shared" si="56"/>
        <v>0</v>
      </c>
      <c r="F1851" s="2" t="str">
        <f t="shared" si="57"/>
        <v/>
      </c>
    </row>
    <row r="1852" spans="1:6" x14ac:dyDescent="0.3">
      <c r="A1852" s="10" t="s">
        <v>1579</v>
      </c>
      <c r="B1852" s="5">
        <v>42943</v>
      </c>
      <c r="C1852" s="6">
        <v>0.36148148148148146</v>
      </c>
      <c r="D1852" s="6">
        <v>0.3721990740740741</v>
      </c>
      <c r="E1852">
        <f t="shared" si="56"/>
        <v>0</v>
      </c>
      <c r="F1852" s="2" t="str">
        <f t="shared" si="57"/>
        <v/>
      </c>
    </row>
    <row r="1853" spans="1:6" x14ac:dyDescent="0.3">
      <c r="A1853" s="11" t="s">
        <v>1595</v>
      </c>
      <c r="B1853" s="7">
        <v>42943</v>
      </c>
      <c r="C1853" s="8">
        <v>0.36598379629629629</v>
      </c>
      <c r="D1853" s="8">
        <v>0.37474537037037037</v>
      </c>
      <c r="E1853">
        <f t="shared" si="56"/>
        <v>0</v>
      </c>
      <c r="F1853" s="2" t="str">
        <f t="shared" si="57"/>
        <v/>
      </c>
    </row>
    <row r="1854" spans="1:6" x14ac:dyDescent="0.3">
      <c r="A1854" s="10" t="s">
        <v>1596</v>
      </c>
      <c r="B1854" s="5">
        <v>42943</v>
      </c>
      <c r="C1854" s="6">
        <v>0.37133101851851852</v>
      </c>
      <c r="D1854" s="6">
        <v>0.37923611111111111</v>
      </c>
      <c r="E1854">
        <f t="shared" si="56"/>
        <v>0</v>
      </c>
      <c r="F1854" s="2" t="str">
        <f t="shared" si="57"/>
        <v/>
      </c>
    </row>
    <row r="1855" spans="1:6" x14ac:dyDescent="0.3">
      <c r="A1855" s="11" t="s">
        <v>1597</v>
      </c>
      <c r="B1855" s="7">
        <v>42943</v>
      </c>
      <c r="C1855" s="8">
        <v>0.3717361111111111</v>
      </c>
      <c r="D1855" s="8">
        <v>0.37253472222222223</v>
      </c>
      <c r="E1855">
        <f t="shared" si="56"/>
        <v>0</v>
      </c>
      <c r="F1855" s="2" t="str">
        <f t="shared" si="57"/>
        <v/>
      </c>
    </row>
    <row r="1856" spans="1:6" x14ac:dyDescent="0.3">
      <c r="A1856" s="10" t="s">
        <v>1598</v>
      </c>
      <c r="B1856" s="5">
        <v>42943</v>
      </c>
      <c r="C1856" s="6">
        <v>0.3737152777777778</v>
      </c>
      <c r="D1856" s="6">
        <v>0.37967592592592592</v>
      </c>
      <c r="E1856">
        <f t="shared" si="56"/>
        <v>0</v>
      </c>
      <c r="F1856" s="2" t="str">
        <f t="shared" si="57"/>
        <v/>
      </c>
    </row>
    <row r="1857" spans="1:6" x14ac:dyDescent="0.3">
      <c r="A1857" s="11" t="s">
        <v>1599</v>
      </c>
      <c r="B1857" s="7">
        <v>42943</v>
      </c>
      <c r="C1857" s="8">
        <v>0.37664351851851852</v>
      </c>
      <c r="D1857" s="8">
        <v>0.38442129629629629</v>
      </c>
      <c r="E1857">
        <f t="shared" si="56"/>
        <v>0</v>
      </c>
      <c r="F1857" s="2" t="str">
        <f t="shared" si="57"/>
        <v/>
      </c>
    </row>
    <row r="1858" spans="1:6" x14ac:dyDescent="0.3">
      <c r="A1858" s="10" t="s">
        <v>1600</v>
      </c>
      <c r="B1858" s="5">
        <v>42943</v>
      </c>
      <c r="C1858" s="6">
        <v>0.37973379629629628</v>
      </c>
      <c r="D1858" s="6">
        <v>0.38395833333333335</v>
      </c>
      <c r="E1858">
        <f t="shared" si="56"/>
        <v>0</v>
      </c>
      <c r="F1858" s="2" t="str">
        <f t="shared" si="57"/>
        <v/>
      </c>
    </row>
    <row r="1859" spans="1:6" x14ac:dyDescent="0.3">
      <c r="A1859" s="11" t="s">
        <v>523</v>
      </c>
      <c r="B1859" s="7">
        <v>42943</v>
      </c>
      <c r="C1859" s="8">
        <v>0.38461805555555556</v>
      </c>
      <c r="D1859" s="8">
        <v>0.39339120370370373</v>
      </c>
      <c r="E1859">
        <f t="shared" ref="E1859:E1922" si="58">IF(AND(LEN(A1859)=7,LEFT(A1859,2)="12"),1,0)</f>
        <v>1</v>
      </c>
      <c r="F1859" s="2">
        <f t="shared" ref="F1859:F1922" si="59">IF(E1859=1,D1859-C1859,"")</f>
        <v>8.7731481481481688E-3</v>
      </c>
    </row>
    <row r="1860" spans="1:6" x14ac:dyDescent="0.3">
      <c r="A1860" s="10" t="s">
        <v>1601</v>
      </c>
      <c r="B1860" s="5">
        <v>42943</v>
      </c>
      <c r="C1860" s="6">
        <v>0.38571759259259258</v>
      </c>
      <c r="D1860" s="6">
        <v>0.39556712962962964</v>
      </c>
      <c r="E1860">
        <f t="shared" si="58"/>
        <v>0</v>
      </c>
      <c r="F1860" s="2" t="str">
        <f t="shared" si="59"/>
        <v/>
      </c>
    </row>
    <row r="1861" spans="1:6" x14ac:dyDescent="0.3">
      <c r="A1861" s="11" t="s">
        <v>1336</v>
      </c>
      <c r="B1861" s="7">
        <v>42943</v>
      </c>
      <c r="C1861" s="8">
        <v>0.38997685185185182</v>
      </c>
      <c r="D1861" s="8">
        <v>0.39743055555555556</v>
      </c>
      <c r="E1861">
        <f t="shared" si="58"/>
        <v>0</v>
      </c>
      <c r="F1861" s="2" t="str">
        <f t="shared" si="59"/>
        <v/>
      </c>
    </row>
    <row r="1862" spans="1:6" x14ac:dyDescent="0.3">
      <c r="A1862" s="10" t="s">
        <v>1602</v>
      </c>
      <c r="B1862" s="5">
        <v>42943</v>
      </c>
      <c r="C1862" s="6">
        <v>0.39451388888888889</v>
      </c>
      <c r="D1862" s="6">
        <v>0.39609953703703704</v>
      </c>
      <c r="E1862">
        <f t="shared" si="58"/>
        <v>0</v>
      </c>
      <c r="F1862" s="2" t="str">
        <f t="shared" si="59"/>
        <v/>
      </c>
    </row>
    <row r="1863" spans="1:6" x14ac:dyDescent="0.3">
      <c r="A1863" s="11" t="s">
        <v>296</v>
      </c>
      <c r="B1863" s="7">
        <v>42943</v>
      </c>
      <c r="C1863" s="8">
        <v>0.3967013888888889</v>
      </c>
      <c r="D1863" s="8">
        <v>0.40182870370370372</v>
      </c>
      <c r="E1863">
        <f t="shared" si="58"/>
        <v>0</v>
      </c>
      <c r="F1863" s="2" t="str">
        <f t="shared" si="59"/>
        <v/>
      </c>
    </row>
    <row r="1864" spans="1:6" x14ac:dyDescent="0.3">
      <c r="A1864" s="10" t="s">
        <v>336</v>
      </c>
      <c r="B1864" s="5">
        <v>42943</v>
      </c>
      <c r="C1864" s="6">
        <v>0.39812500000000001</v>
      </c>
      <c r="D1864" s="6">
        <v>0.39895833333333336</v>
      </c>
      <c r="E1864">
        <f t="shared" si="58"/>
        <v>0</v>
      </c>
      <c r="F1864" s="2" t="str">
        <f t="shared" si="59"/>
        <v/>
      </c>
    </row>
    <row r="1865" spans="1:6" x14ac:dyDescent="0.3">
      <c r="A1865" s="11" t="s">
        <v>1603</v>
      </c>
      <c r="B1865" s="7">
        <v>42943</v>
      </c>
      <c r="C1865" s="8">
        <v>0.40266203703703701</v>
      </c>
      <c r="D1865" s="8">
        <v>0.4073148148148148</v>
      </c>
      <c r="E1865">
        <f t="shared" si="58"/>
        <v>0</v>
      </c>
      <c r="F1865" s="2" t="str">
        <f t="shared" si="59"/>
        <v/>
      </c>
    </row>
    <row r="1866" spans="1:6" x14ac:dyDescent="0.3">
      <c r="A1866" s="10" t="s">
        <v>1604</v>
      </c>
      <c r="B1866" s="5">
        <v>42943</v>
      </c>
      <c r="C1866" s="6">
        <v>0.40710648148148149</v>
      </c>
      <c r="D1866" s="6">
        <v>0.40740740740740738</v>
      </c>
      <c r="E1866">
        <f t="shared" si="58"/>
        <v>0</v>
      </c>
      <c r="F1866" s="2" t="str">
        <f t="shared" si="59"/>
        <v/>
      </c>
    </row>
    <row r="1867" spans="1:6" x14ac:dyDescent="0.3">
      <c r="A1867" s="11" t="s">
        <v>1605</v>
      </c>
      <c r="B1867" s="7">
        <v>42943</v>
      </c>
      <c r="C1867" s="8">
        <v>0.40751157407407407</v>
      </c>
      <c r="D1867" s="8">
        <v>0.41725694444444444</v>
      </c>
      <c r="E1867">
        <f t="shared" si="58"/>
        <v>0</v>
      </c>
      <c r="F1867" s="2" t="str">
        <f t="shared" si="59"/>
        <v/>
      </c>
    </row>
    <row r="1868" spans="1:6" x14ac:dyDescent="0.3">
      <c r="A1868" s="10" t="s">
        <v>598</v>
      </c>
      <c r="B1868" s="5">
        <v>42943</v>
      </c>
      <c r="C1868" s="6">
        <v>0.41244212962962962</v>
      </c>
      <c r="D1868" s="6">
        <v>0.41619212962962965</v>
      </c>
      <c r="E1868">
        <f t="shared" si="58"/>
        <v>0</v>
      </c>
      <c r="F1868" s="2" t="str">
        <f t="shared" si="59"/>
        <v/>
      </c>
    </row>
    <row r="1869" spans="1:6" x14ac:dyDescent="0.3">
      <c r="A1869" s="11" t="s">
        <v>1606</v>
      </c>
      <c r="B1869" s="7">
        <v>42943</v>
      </c>
      <c r="C1869" s="8">
        <v>0.41363425925925928</v>
      </c>
      <c r="D1869" s="8">
        <v>0.41902777777777778</v>
      </c>
      <c r="E1869">
        <f t="shared" si="58"/>
        <v>0</v>
      </c>
      <c r="F1869" s="2" t="str">
        <f t="shared" si="59"/>
        <v/>
      </c>
    </row>
    <row r="1870" spans="1:6" x14ac:dyDescent="0.3">
      <c r="A1870" s="10" t="s">
        <v>32</v>
      </c>
      <c r="B1870" s="5">
        <v>42943</v>
      </c>
      <c r="C1870" s="6">
        <v>0.41783564814814816</v>
      </c>
      <c r="D1870" s="6">
        <v>0.42383101851851851</v>
      </c>
      <c r="E1870">
        <f t="shared" si="58"/>
        <v>0</v>
      </c>
      <c r="F1870" s="2" t="str">
        <f t="shared" si="59"/>
        <v/>
      </c>
    </row>
    <row r="1871" spans="1:6" x14ac:dyDescent="0.3">
      <c r="A1871" s="11" t="s">
        <v>1607</v>
      </c>
      <c r="B1871" s="7">
        <v>42943</v>
      </c>
      <c r="C1871" s="8">
        <v>0.42357638888888888</v>
      </c>
      <c r="D1871" s="8">
        <v>0.43</v>
      </c>
      <c r="E1871">
        <f t="shared" si="58"/>
        <v>0</v>
      </c>
      <c r="F1871" s="2" t="str">
        <f t="shared" si="59"/>
        <v/>
      </c>
    </row>
    <row r="1872" spans="1:6" x14ac:dyDescent="0.3">
      <c r="A1872" s="10" t="s">
        <v>1608</v>
      </c>
      <c r="B1872" s="5">
        <v>42943</v>
      </c>
      <c r="C1872" s="6">
        <v>0.424375</v>
      </c>
      <c r="D1872" s="6">
        <v>0.42505787037037035</v>
      </c>
      <c r="E1872">
        <f t="shared" si="58"/>
        <v>0</v>
      </c>
      <c r="F1872" s="2" t="str">
        <f t="shared" si="59"/>
        <v/>
      </c>
    </row>
    <row r="1873" spans="1:6" x14ac:dyDescent="0.3">
      <c r="A1873" s="11" t="s">
        <v>1005</v>
      </c>
      <c r="B1873" s="7">
        <v>42943</v>
      </c>
      <c r="C1873" s="8">
        <v>0.42849537037037039</v>
      </c>
      <c r="D1873" s="8">
        <v>0.4372800925925926</v>
      </c>
      <c r="E1873">
        <f t="shared" si="58"/>
        <v>0</v>
      </c>
      <c r="F1873" s="2" t="str">
        <f t="shared" si="59"/>
        <v/>
      </c>
    </row>
    <row r="1874" spans="1:6" x14ac:dyDescent="0.3">
      <c r="A1874" s="10" t="s">
        <v>1609</v>
      </c>
      <c r="B1874" s="5">
        <v>42943</v>
      </c>
      <c r="C1874" s="6">
        <v>0.42925925925925928</v>
      </c>
      <c r="D1874" s="6">
        <v>0.43239583333333331</v>
      </c>
      <c r="E1874">
        <f t="shared" si="58"/>
        <v>0</v>
      </c>
      <c r="F1874" s="2" t="str">
        <f t="shared" si="59"/>
        <v/>
      </c>
    </row>
    <row r="1875" spans="1:6" x14ac:dyDescent="0.3">
      <c r="A1875" s="11" t="s">
        <v>1610</v>
      </c>
      <c r="B1875" s="7">
        <v>42943</v>
      </c>
      <c r="C1875" s="8">
        <v>0.43262731481481481</v>
      </c>
      <c r="D1875" s="8">
        <v>0.43929398148148147</v>
      </c>
      <c r="E1875">
        <f t="shared" si="58"/>
        <v>0</v>
      </c>
      <c r="F1875" s="2" t="str">
        <f t="shared" si="59"/>
        <v/>
      </c>
    </row>
    <row r="1876" spans="1:6" x14ac:dyDescent="0.3">
      <c r="A1876" s="10" t="s">
        <v>1611</v>
      </c>
      <c r="B1876" s="5">
        <v>42943</v>
      </c>
      <c r="C1876" s="6">
        <v>0.43387731481481484</v>
      </c>
      <c r="D1876" s="6">
        <v>0.44252314814814814</v>
      </c>
      <c r="E1876">
        <f t="shared" si="58"/>
        <v>0</v>
      </c>
      <c r="F1876" s="2" t="str">
        <f t="shared" si="59"/>
        <v/>
      </c>
    </row>
    <row r="1877" spans="1:6" x14ac:dyDescent="0.3">
      <c r="A1877" s="11" t="s">
        <v>1612</v>
      </c>
      <c r="B1877" s="7">
        <v>42943</v>
      </c>
      <c r="C1877" s="8">
        <v>0.4384953703703704</v>
      </c>
      <c r="D1877" s="8">
        <v>0.44209490740740742</v>
      </c>
      <c r="E1877">
        <f t="shared" si="58"/>
        <v>0</v>
      </c>
      <c r="F1877" s="2" t="str">
        <f t="shared" si="59"/>
        <v/>
      </c>
    </row>
    <row r="1878" spans="1:6" x14ac:dyDescent="0.3">
      <c r="A1878" s="10" t="s">
        <v>239</v>
      </c>
      <c r="B1878" s="5">
        <v>42943</v>
      </c>
      <c r="C1878" s="6">
        <v>0.44003472222222223</v>
      </c>
      <c r="D1878" s="6">
        <v>0.44219907407407405</v>
      </c>
      <c r="E1878">
        <f t="shared" si="58"/>
        <v>0</v>
      </c>
      <c r="F1878" s="2" t="str">
        <f t="shared" si="59"/>
        <v/>
      </c>
    </row>
    <row r="1879" spans="1:6" x14ac:dyDescent="0.3">
      <c r="A1879" s="11" t="s">
        <v>1613</v>
      </c>
      <c r="B1879" s="7">
        <v>42943</v>
      </c>
      <c r="C1879" s="8">
        <v>0.44006944444444446</v>
      </c>
      <c r="D1879" s="8">
        <v>0.44208333333333333</v>
      </c>
      <c r="E1879">
        <f t="shared" si="58"/>
        <v>0</v>
      </c>
      <c r="F1879" s="2" t="str">
        <f t="shared" si="59"/>
        <v/>
      </c>
    </row>
    <row r="1880" spans="1:6" x14ac:dyDescent="0.3">
      <c r="A1880" s="10" t="s">
        <v>1614</v>
      </c>
      <c r="B1880" s="5">
        <v>42943</v>
      </c>
      <c r="C1880" s="6">
        <v>0.44490740740740742</v>
      </c>
      <c r="D1880" s="6">
        <v>0.45071759259259259</v>
      </c>
      <c r="E1880">
        <f t="shared" si="58"/>
        <v>0</v>
      </c>
      <c r="F1880" s="2" t="str">
        <f t="shared" si="59"/>
        <v/>
      </c>
    </row>
    <row r="1881" spans="1:6" x14ac:dyDescent="0.3">
      <c r="A1881" s="11" t="s">
        <v>954</v>
      </c>
      <c r="B1881" s="7">
        <v>42943</v>
      </c>
      <c r="C1881" s="8">
        <v>0.44996527777777778</v>
      </c>
      <c r="D1881" s="8">
        <v>0.45952546296296298</v>
      </c>
      <c r="E1881">
        <f t="shared" si="58"/>
        <v>0</v>
      </c>
      <c r="F1881" s="2" t="str">
        <f t="shared" si="59"/>
        <v/>
      </c>
    </row>
    <row r="1882" spans="1:6" x14ac:dyDescent="0.3">
      <c r="A1882" s="10" t="s">
        <v>1615</v>
      </c>
      <c r="B1882" s="5">
        <v>42943</v>
      </c>
      <c r="C1882" s="6">
        <v>0.45157407407407407</v>
      </c>
      <c r="D1882" s="6">
        <v>0.455625</v>
      </c>
      <c r="E1882">
        <f t="shared" si="58"/>
        <v>0</v>
      </c>
      <c r="F1882" s="2" t="str">
        <f t="shared" si="59"/>
        <v/>
      </c>
    </row>
    <row r="1883" spans="1:6" x14ac:dyDescent="0.3">
      <c r="A1883" s="11" t="s">
        <v>1616</v>
      </c>
      <c r="B1883" s="7">
        <v>42943</v>
      </c>
      <c r="C1883" s="8">
        <v>0.45729166666666665</v>
      </c>
      <c r="D1883" s="8">
        <v>0.46041666666666664</v>
      </c>
      <c r="E1883">
        <f t="shared" si="58"/>
        <v>0</v>
      </c>
      <c r="F1883" s="2" t="str">
        <f t="shared" si="59"/>
        <v/>
      </c>
    </row>
    <row r="1884" spans="1:6" x14ac:dyDescent="0.3">
      <c r="A1884" s="10" t="s">
        <v>1617</v>
      </c>
      <c r="B1884" s="5">
        <v>42943</v>
      </c>
      <c r="C1884" s="6">
        <v>0.46151620370370372</v>
      </c>
      <c r="D1884" s="6">
        <v>0.46604166666666669</v>
      </c>
      <c r="E1884">
        <f t="shared" si="58"/>
        <v>0</v>
      </c>
      <c r="F1884" s="2" t="str">
        <f t="shared" si="59"/>
        <v/>
      </c>
    </row>
    <row r="1885" spans="1:6" x14ac:dyDescent="0.3">
      <c r="A1885" s="11" t="s">
        <v>1618</v>
      </c>
      <c r="B1885" s="7">
        <v>42943</v>
      </c>
      <c r="C1885" s="8">
        <v>0.46175925925925926</v>
      </c>
      <c r="D1885" s="8">
        <v>0.46263888888888888</v>
      </c>
      <c r="E1885">
        <f t="shared" si="58"/>
        <v>0</v>
      </c>
      <c r="F1885" s="2" t="str">
        <f t="shared" si="59"/>
        <v/>
      </c>
    </row>
    <row r="1886" spans="1:6" x14ac:dyDescent="0.3">
      <c r="A1886" s="10" t="s">
        <v>1619</v>
      </c>
      <c r="B1886" s="5">
        <v>42943</v>
      </c>
      <c r="C1886" s="6">
        <v>0.46474537037037039</v>
      </c>
      <c r="D1886" s="6">
        <v>0.47486111111111112</v>
      </c>
      <c r="E1886">
        <f t="shared" si="58"/>
        <v>0</v>
      </c>
      <c r="F1886" s="2" t="str">
        <f t="shared" si="59"/>
        <v/>
      </c>
    </row>
    <row r="1887" spans="1:6" x14ac:dyDescent="0.3">
      <c r="A1887" s="11" t="s">
        <v>1620</v>
      </c>
      <c r="B1887" s="7">
        <v>42943</v>
      </c>
      <c r="C1887" s="8">
        <v>0.46687499999999998</v>
      </c>
      <c r="D1887" s="8">
        <v>0.47510416666666666</v>
      </c>
      <c r="E1887">
        <f t="shared" si="58"/>
        <v>0</v>
      </c>
      <c r="F1887" s="2" t="str">
        <f t="shared" si="59"/>
        <v/>
      </c>
    </row>
    <row r="1888" spans="1:6" x14ac:dyDescent="0.3">
      <c r="A1888" s="10" t="s">
        <v>1621</v>
      </c>
      <c r="B1888" s="5">
        <v>42943</v>
      </c>
      <c r="C1888" s="6">
        <v>0.4707175925925926</v>
      </c>
      <c r="D1888" s="6">
        <v>0.47547453703703701</v>
      </c>
      <c r="E1888">
        <f t="shared" si="58"/>
        <v>0</v>
      </c>
      <c r="F1888" s="2" t="str">
        <f t="shared" si="59"/>
        <v/>
      </c>
    </row>
    <row r="1889" spans="1:6" x14ac:dyDescent="0.3">
      <c r="A1889" s="11" t="s">
        <v>1622</v>
      </c>
      <c r="B1889" s="7">
        <v>42943</v>
      </c>
      <c r="C1889" s="8">
        <v>0.47394675925925928</v>
      </c>
      <c r="D1889" s="8">
        <v>0.47922453703703705</v>
      </c>
      <c r="E1889">
        <f t="shared" si="58"/>
        <v>0</v>
      </c>
      <c r="F1889" s="2" t="str">
        <f t="shared" si="59"/>
        <v/>
      </c>
    </row>
    <row r="1890" spans="1:6" x14ac:dyDescent="0.3">
      <c r="A1890" s="10" t="s">
        <v>1522</v>
      </c>
      <c r="B1890" s="5">
        <v>42943</v>
      </c>
      <c r="C1890" s="6">
        <v>0.47550925925925924</v>
      </c>
      <c r="D1890" s="6">
        <v>0.47930555555555554</v>
      </c>
      <c r="E1890">
        <f t="shared" si="58"/>
        <v>0</v>
      </c>
      <c r="F1890" s="2" t="str">
        <f t="shared" si="59"/>
        <v/>
      </c>
    </row>
    <row r="1891" spans="1:6" x14ac:dyDescent="0.3">
      <c r="A1891" s="11" t="s">
        <v>1623</v>
      </c>
      <c r="B1891" s="7">
        <v>42943</v>
      </c>
      <c r="C1891" s="8">
        <v>0.48085648148148147</v>
      </c>
      <c r="D1891" s="8">
        <v>0.48893518518518519</v>
      </c>
      <c r="E1891">
        <f t="shared" si="58"/>
        <v>0</v>
      </c>
      <c r="F1891" s="2" t="str">
        <f t="shared" si="59"/>
        <v/>
      </c>
    </row>
    <row r="1892" spans="1:6" x14ac:dyDescent="0.3">
      <c r="A1892" s="10" t="s">
        <v>1624</v>
      </c>
      <c r="B1892" s="5">
        <v>42943</v>
      </c>
      <c r="C1892" s="6">
        <v>0.48528935185185185</v>
      </c>
      <c r="D1892" s="6">
        <v>0.48694444444444446</v>
      </c>
      <c r="E1892">
        <f t="shared" si="58"/>
        <v>0</v>
      </c>
      <c r="F1892" s="2" t="str">
        <f t="shared" si="59"/>
        <v/>
      </c>
    </row>
    <row r="1893" spans="1:6" x14ac:dyDescent="0.3">
      <c r="A1893" s="11" t="s">
        <v>1625</v>
      </c>
      <c r="B1893" s="7">
        <v>42943</v>
      </c>
      <c r="C1893" s="8">
        <v>0.4855902777777778</v>
      </c>
      <c r="D1893" s="8">
        <v>0.49710648148148145</v>
      </c>
      <c r="E1893">
        <f t="shared" si="58"/>
        <v>0</v>
      </c>
      <c r="F1893" s="2" t="str">
        <f t="shared" si="59"/>
        <v/>
      </c>
    </row>
    <row r="1894" spans="1:6" x14ac:dyDescent="0.3">
      <c r="A1894" s="10" t="s">
        <v>1626</v>
      </c>
      <c r="B1894" s="5">
        <v>42943</v>
      </c>
      <c r="C1894" s="6">
        <v>0.49075231481481479</v>
      </c>
      <c r="D1894" s="6">
        <v>0.49836805555555558</v>
      </c>
      <c r="E1894">
        <f t="shared" si="58"/>
        <v>0</v>
      </c>
      <c r="F1894" s="2" t="str">
        <f t="shared" si="59"/>
        <v/>
      </c>
    </row>
    <row r="1895" spans="1:6" x14ac:dyDescent="0.3">
      <c r="A1895" s="11" t="s">
        <v>1627</v>
      </c>
      <c r="B1895" s="7">
        <v>42943</v>
      </c>
      <c r="C1895" s="8">
        <v>0.49561342592592594</v>
      </c>
      <c r="D1895" s="8">
        <v>0.49716435185185187</v>
      </c>
      <c r="E1895">
        <f t="shared" si="58"/>
        <v>0</v>
      </c>
      <c r="F1895" s="2" t="str">
        <f t="shared" si="59"/>
        <v/>
      </c>
    </row>
    <row r="1896" spans="1:6" x14ac:dyDescent="0.3">
      <c r="A1896" s="10" t="s">
        <v>1628</v>
      </c>
      <c r="B1896" s="5">
        <v>42943</v>
      </c>
      <c r="C1896" s="6">
        <v>0.49716435185185187</v>
      </c>
      <c r="D1896" s="6">
        <v>0.50270833333333331</v>
      </c>
      <c r="E1896">
        <f t="shared" si="58"/>
        <v>0</v>
      </c>
      <c r="F1896" s="2" t="str">
        <f t="shared" si="59"/>
        <v/>
      </c>
    </row>
    <row r="1897" spans="1:6" x14ac:dyDescent="0.3">
      <c r="A1897" s="11" t="s">
        <v>763</v>
      </c>
      <c r="B1897" s="7">
        <v>42943</v>
      </c>
      <c r="C1897" s="8">
        <v>0.50123842592592593</v>
      </c>
      <c r="D1897" s="8">
        <v>0.5084143518518518</v>
      </c>
      <c r="E1897">
        <f t="shared" si="58"/>
        <v>0</v>
      </c>
      <c r="F1897" s="2" t="str">
        <f t="shared" si="59"/>
        <v/>
      </c>
    </row>
    <row r="1898" spans="1:6" x14ac:dyDescent="0.3">
      <c r="A1898" s="10" t="s">
        <v>1629</v>
      </c>
      <c r="B1898" s="5">
        <v>42943</v>
      </c>
      <c r="C1898" s="6">
        <v>0.50361111111111112</v>
      </c>
      <c r="D1898" s="6">
        <v>0.51285879629629627</v>
      </c>
      <c r="E1898">
        <f t="shared" si="58"/>
        <v>0</v>
      </c>
      <c r="F1898" s="2" t="str">
        <f t="shared" si="59"/>
        <v/>
      </c>
    </row>
    <row r="1899" spans="1:6" x14ac:dyDescent="0.3">
      <c r="A1899" s="11" t="s">
        <v>1630</v>
      </c>
      <c r="B1899" s="7">
        <v>42943</v>
      </c>
      <c r="C1899" s="8">
        <v>0.50722222222222224</v>
      </c>
      <c r="D1899" s="8">
        <v>0.50762731481481482</v>
      </c>
      <c r="E1899">
        <f t="shared" si="58"/>
        <v>0</v>
      </c>
      <c r="F1899" s="2" t="str">
        <f t="shared" si="59"/>
        <v/>
      </c>
    </row>
    <row r="1900" spans="1:6" x14ac:dyDescent="0.3">
      <c r="A1900" s="10" t="s">
        <v>1631</v>
      </c>
      <c r="B1900" s="5">
        <v>42943</v>
      </c>
      <c r="C1900" s="6">
        <v>0.51086805555555559</v>
      </c>
      <c r="D1900" s="6">
        <v>0.516087962962963</v>
      </c>
      <c r="E1900">
        <f t="shared" si="58"/>
        <v>0</v>
      </c>
      <c r="F1900" s="2" t="str">
        <f t="shared" si="59"/>
        <v/>
      </c>
    </row>
    <row r="1901" spans="1:6" x14ac:dyDescent="0.3">
      <c r="A1901" s="11" t="s">
        <v>1632</v>
      </c>
      <c r="B1901" s="7">
        <v>42943</v>
      </c>
      <c r="C1901" s="8">
        <v>0.51563657407407404</v>
      </c>
      <c r="D1901" s="8">
        <v>0.52396990740740745</v>
      </c>
      <c r="E1901">
        <f t="shared" si="58"/>
        <v>0</v>
      </c>
      <c r="F1901" s="2" t="str">
        <f t="shared" si="59"/>
        <v/>
      </c>
    </row>
    <row r="1902" spans="1:6" x14ac:dyDescent="0.3">
      <c r="A1902" s="10" t="s">
        <v>1633</v>
      </c>
      <c r="B1902" s="5">
        <v>42943</v>
      </c>
      <c r="C1902" s="6">
        <v>0.52003472222222225</v>
      </c>
      <c r="D1902" s="6">
        <v>0.52927083333333336</v>
      </c>
      <c r="E1902">
        <f t="shared" si="58"/>
        <v>0</v>
      </c>
      <c r="F1902" s="2" t="str">
        <f t="shared" si="59"/>
        <v/>
      </c>
    </row>
    <row r="1903" spans="1:6" x14ac:dyDescent="0.3">
      <c r="A1903" s="11" t="s">
        <v>1634</v>
      </c>
      <c r="B1903" s="7">
        <v>42943</v>
      </c>
      <c r="C1903" s="8">
        <v>0.52034722222222218</v>
      </c>
      <c r="D1903" s="8">
        <v>0.52137731481481486</v>
      </c>
      <c r="E1903">
        <f t="shared" si="58"/>
        <v>0</v>
      </c>
      <c r="F1903" s="2" t="str">
        <f t="shared" si="59"/>
        <v/>
      </c>
    </row>
    <row r="1904" spans="1:6" x14ac:dyDescent="0.3">
      <c r="A1904" s="10" t="s">
        <v>1635</v>
      </c>
      <c r="B1904" s="5">
        <v>42943</v>
      </c>
      <c r="C1904" s="6">
        <v>0.52368055555555559</v>
      </c>
      <c r="D1904" s="6">
        <v>0.52627314814814818</v>
      </c>
      <c r="E1904">
        <f t="shared" si="58"/>
        <v>0</v>
      </c>
      <c r="F1904" s="2" t="str">
        <f t="shared" si="59"/>
        <v/>
      </c>
    </row>
    <row r="1905" spans="1:6" x14ac:dyDescent="0.3">
      <c r="A1905" s="11" t="s">
        <v>1636</v>
      </c>
      <c r="B1905" s="7">
        <v>42943</v>
      </c>
      <c r="C1905" s="8">
        <v>0.52460648148148148</v>
      </c>
      <c r="D1905" s="8">
        <v>0.52971064814814817</v>
      </c>
      <c r="E1905">
        <f t="shared" si="58"/>
        <v>0</v>
      </c>
      <c r="F1905" s="2" t="str">
        <f t="shared" si="59"/>
        <v/>
      </c>
    </row>
    <row r="1906" spans="1:6" x14ac:dyDescent="0.3">
      <c r="A1906" s="10" t="s">
        <v>1637</v>
      </c>
      <c r="B1906" s="5">
        <v>42943</v>
      </c>
      <c r="C1906" s="6">
        <v>0.52993055555555557</v>
      </c>
      <c r="D1906" s="6">
        <v>0.53739583333333329</v>
      </c>
      <c r="E1906">
        <f t="shared" si="58"/>
        <v>0</v>
      </c>
      <c r="F1906" s="2" t="str">
        <f t="shared" si="59"/>
        <v/>
      </c>
    </row>
    <row r="1907" spans="1:6" x14ac:dyDescent="0.3">
      <c r="A1907" s="11" t="s">
        <v>1638</v>
      </c>
      <c r="B1907" s="7">
        <v>42943</v>
      </c>
      <c r="C1907" s="8">
        <v>0.53315972222222219</v>
      </c>
      <c r="D1907" s="8">
        <v>0.53454861111111107</v>
      </c>
      <c r="E1907">
        <f t="shared" si="58"/>
        <v>0</v>
      </c>
      <c r="F1907" s="2" t="str">
        <f t="shared" si="59"/>
        <v/>
      </c>
    </row>
    <row r="1908" spans="1:6" x14ac:dyDescent="0.3">
      <c r="A1908" s="10" t="s">
        <v>1639</v>
      </c>
      <c r="B1908" s="5">
        <v>42943</v>
      </c>
      <c r="C1908" s="6">
        <v>0.53666666666666663</v>
      </c>
      <c r="D1908" s="6">
        <v>0.54100694444444442</v>
      </c>
      <c r="E1908">
        <f t="shared" si="58"/>
        <v>0</v>
      </c>
      <c r="F1908" s="2" t="str">
        <f t="shared" si="59"/>
        <v/>
      </c>
    </row>
    <row r="1909" spans="1:6" x14ac:dyDescent="0.3">
      <c r="A1909" s="11" t="s">
        <v>1640</v>
      </c>
      <c r="B1909" s="7">
        <v>42943</v>
      </c>
      <c r="C1909" s="8">
        <v>0.54144675925925922</v>
      </c>
      <c r="D1909" s="8">
        <v>0.54313657407407412</v>
      </c>
      <c r="E1909">
        <f t="shared" si="58"/>
        <v>0</v>
      </c>
      <c r="F1909" s="2" t="str">
        <f t="shared" si="59"/>
        <v/>
      </c>
    </row>
    <row r="1910" spans="1:6" x14ac:dyDescent="0.3">
      <c r="A1910" s="10" t="s">
        <v>1641</v>
      </c>
      <c r="B1910" s="5">
        <v>42943</v>
      </c>
      <c r="C1910" s="6">
        <v>0.54194444444444445</v>
      </c>
      <c r="D1910" s="6">
        <v>0.5513541666666667</v>
      </c>
      <c r="E1910">
        <f t="shared" si="58"/>
        <v>0</v>
      </c>
      <c r="F1910" s="2" t="str">
        <f t="shared" si="59"/>
        <v/>
      </c>
    </row>
    <row r="1911" spans="1:6" x14ac:dyDescent="0.3">
      <c r="A1911" s="11" t="s">
        <v>1642</v>
      </c>
      <c r="B1911" s="7">
        <v>42943</v>
      </c>
      <c r="C1911" s="8">
        <v>0.54600694444444442</v>
      </c>
      <c r="D1911" s="8">
        <v>0.54866898148148147</v>
      </c>
      <c r="E1911">
        <f t="shared" si="58"/>
        <v>0</v>
      </c>
      <c r="F1911" s="2" t="str">
        <f t="shared" si="59"/>
        <v/>
      </c>
    </row>
    <row r="1912" spans="1:6" x14ac:dyDescent="0.3">
      <c r="A1912" s="10" t="s">
        <v>1643</v>
      </c>
      <c r="B1912" s="5">
        <v>42943</v>
      </c>
      <c r="C1912" s="6">
        <v>0.54690972222222223</v>
      </c>
      <c r="D1912" s="6">
        <v>0.54707175925925922</v>
      </c>
      <c r="E1912">
        <f t="shared" si="58"/>
        <v>0</v>
      </c>
      <c r="F1912" s="2" t="str">
        <f t="shared" si="59"/>
        <v/>
      </c>
    </row>
    <row r="1913" spans="1:6" x14ac:dyDescent="0.3">
      <c r="A1913" s="11" t="s">
        <v>1644</v>
      </c>
      <c r="B1913" s="7">
        <v>42943</v>
      </c>
      <c r="C1913" s="8">
        <v>0.55092592592592593</v>
      </c>
      <c r="D1913" s="8">
        <v>0.56030092592592595</v>
      </c>
      <c r="E1913">
        <f t="shared" si="58"/>
        <v>0</v>
      </c>
      <c r="F1913" s="2" t="str">
        <f t="shared" si="59"/>
        <v/>
      </c>
    </row>
    <row r="1914" spans="1:6" x14ac:dyDescent="0.3">
      <c r="A1914" s="10" t="s">
        <v>1645</v>
      </c>
      <c r="B1914" s="5">
        <v>42943</v>
      </c>
      <c r="C1914" s="6">
        <v>0.55116898148148152</v>
      </c>
      <c r="D1914" s="6">
        <v>0.56047453703703709</v>
      </c>
      <c r="E1914">
        <f t="shared" si="58"/>
        <v>0</v>
      </c>
      <c r="F1914" s="2" t="str">
        <f t="shared" si="59"/>
        <v/>
      </c>
    </row>
    <row r="1915" spans="1:6" x14ac:dyDescent="0.3">
      <c r="A1915" s="11" t="s">
        <v>1646</v>
      </c>
      <c r="B1915" s="7">
        <v>42943</v>
      </c>
      <c r="C1915" s="8">
        <v>0.55174768518518513</v>
      </c>
      <c r="D1915" s="8">
        <v>0.55920138888888893</v>
      </c>
      <c r="E1915">
        <f t="shared" si="58"/>
        <v>0</v>
      </c>
      <c r="F1915" s="2" t="str">
        <f t="shared" si="59"/>
        <v/>
      </c>
    </row>
    <row r="1916" spans="1:6" x14ac:dyDescent="0.3">
      <c r="A1916" s="10" t="s">
        <v>1647</v>
      </c>
      <c r="B1916" s="5">
        <v>42943</v>
      </c>
      <c r="C1916" s="6">
        <v>0.55718749999999995</v>
      </c>
      <c r="D1916" s="6">
        <v>0.55753472222222222</v>
      </c>
      <c r="E1916">
        <f t="shared" si="58"/>
        <v>0</v>
      </c>
      <c r="F1916" s="2" t="str">
        <f t="shared" si="59"/>
        <v/>
      </c>
    </row>
    <row r="1917" spans="1:6" x14ac:dyDescent="0.3">
      <c r="A1917" s="11" t="s">
        <v>1648</v>
      </c>
      <c r="B1917" s="7">
        <v>42943</v>
      </c>
      <c r="C1917" s="8">
        <v>0.55995370370370368</v>
      </c>
      <c r="D1917" s="8">
        <v>0.56405092592592587</v>
      </c>
      <c r="E1917">
        <f t="shared" si="58"/>
        <v>0</v>
      </c>
      <c r="F1917" s="2" t="str">
        <f t="shared" si="59"/>
        <v/>
      </c>
    </row>
    <row r="1918" spans="1:6" x14ac:dyDescent="0.3">
      <c r="A1918" s="10" t="s">
        <v>1649</v>
      </c>
      <c r="B1918" s="5">
        <v>42943</v>
      </c>
      <c r="C1918" s="6">
        <v>0.56268518518518518</v>
      </c>
      <c r="D1918" s="6">
        <v>0.56517361111111108</v>
      </c>
      <c r="E1918">
        <f t="shared" si="58"/>
        <v>0</v>
      </c>
      <c r="F1918" s="2" t="str">
        <f t="shared" si="59"/>
        <v/>
      </c>
    </row>
    <row r="1919" spans="1:6" x14ac:dyDescent="0.3">
      <c r="A1919" s="11" t="s">
        <v>1650</v>
      </c>
      <c r="B1919" s="7">
        <v>42943</v>
      </c>
      <c r="C1919" s="8">
        <v>0.56680555555555556</v>
      </c>
      <c r="D1919" s="8">
        <v>0.56877314814814817</v>
      </c>
      <c r="E1919">
        <f t="shared" si="58"/>
        <v>0</v>
      </c>
      <c r="F1919" s="2" t="str">
        <f t="shared" si="59"/>
        <v/>
      </c>
    </row>
    <row r="1920" spans="1:6" x14ac:dyDescent="0.3">
      <c r="A1920" s="10" t="s">
        <v>1651</v>
      </c>
      <c r="B1920" s="5">
        <v>42943</v>
      </c>
      <c r="C1920" s="6">
        <v>0.57233796296296291</v>
      </c>
      <c r="D1920" s="6">
        <v>0.57620370370370366</v>
      </c>
      <c r="E1920">
        <f t="shared" si="58"/>
        <v>0</v>
      </c>
      <c r="F1920" s="2" t="str">
        <f t="shared" si="59"/>
        <v/>
      </c>
    </row>
    <row r="1921" spans="1:6" x14ac:dyDescent="0.3">
      <c r="A1921" s="11" t="s">
        <v>1652</v>
      </c>
      <c r="B1921" s="7">
        <v>42943</v>
      </c>
      <c r="C1921" s="8">
        <v>0.57563657407407409</v>
      </c>
      <c r="D1921" s="8">
        <v>0.57976851851851852</v>
      </c>
      <c r="E1921">
        <f t="shared" si="58"/>
        <v>0</v>
      </c>
      <c r="F1921" s="2" t="str">
        <f t="shared" si="59"/>
        <v/>
      </c>
    </row>
    <row r="1922" spans="1:6" x14ac:dyDescent="0.3">
      <c r="A1922" s="10" t="s">
        <v>1653</v>
      </c>
      <c r="B1922" s="5">
        <v>42943</v>
      </c>
      <c r="C1922" s="6">
        <v>0.58034722222222224</v>
      </c>
      <c r="D1922" s="6">
        <v>0.58803240740740736</v>
      </c>
      <c r="E1922">
        <f t="shared" si="58"/>
        <v>0</v>
      </c>
      <c r="F1922" s="2" t="str">
        <f t="shared" si="59"/>
        <v/>
      </c>
    </row>
    <row r="1923" spans="1:6" x14ac:dyDescent="0.3">
      <c r="A1923" s="11" t="s">
        <v>1654</v>
      </c>
      <c r="B1923" s="7">
        <v>42943</v>
      </c>
      <c r="C1923" s="8">
        <v>0.58589120370370373</v>
      </c>
      <c r="D1923" s="8">
        <v>0.59706018518518522</v>
      </c>
      <c r="E1923">
        <f t="shared" ref="E1923:E1986" si="60">IF(AND(LEN(A1923)=7,LEFT(A1923,2)="12"),1,0)</f>
        <v>0</v>
      </c>
      <c r="F1923" s="2" t="str">
        <f t="shared" ref="F1923:F1986" si="61">IF(E1923=1,D1923-C1923,"")</f>
        <v/>
      </c>
    </row>
    <row r="1924" spans="1:6" x14ac:dyDescent="0.3">
      <c r="A1924" s="10" t="s">
        <v>1655</v>
      </c>
      <c r="B1924" s="5">
        <v>42943</v>
      </c>
      <c r="C1924" s="6">
        <v>0.58601851851851849</v>
      </c>
      <c r="D1924" s="6">
        <v>0.58971064814814811</v>
      </c>
      <c r="E1924">
        <f t="shared" si="60"/>
        <v>0</v>
      </c>
      <c r="F1924" s="2" t="str">
        <f t="shared" si="61"/>
        <v/>
      </c>
    </row>
    <row r="1925" spans="1:6" x14ac:dyDescent="0.3">
      <c r="A1925" s="11" t="s">
        <v>1656</v>
      </c>
      <c r="B1925" s="7">
        <v>42943</v>
      </c>
      <c r="C1925" s="8">
        <v>0.58655092592592595</v>
      </c>
      <c r="D1925" s="8">
        <v>0.59761574074074075</v>
      </c>
      <c r="E1925">
        <f t="shared" si="60"/>
        <v>0</v>
      </c>
      <c r="F1925" s="2" t="str">
        <f t="shared" si="61"/>
        <v/>
      </c>
    </row>
    <row r="1926" spans="1:6" x14ac:dyDescent="0.3">
      <c r="A1926" s="10" t="s">
        <v>1657</v>
      </c>
      <c r="B1926" s="5">
        <v>42943</v>
      </c>
      <c r="C1926" s="6">
        <v>0.58733796296296292</v>
      </c>
      <c r="D1926" s="6">
        <v>0.59475694444444449</v>
      </c>
      <c r="E1926">
        <f t="shared" si="60"/>
        <v>0</v>
      </c>
      <c r="F1926" s="2" t="str">
        <f t="shared" si="61"/>
        <v/>
      </c>
    </row>
    <row r="1927" spans="1:6" x14ac:dyDescent="0.3">
      <c r="A1927" s="11" t="s">
        <v>1658</v>
      </c>
      <c r="B1927" s="7">
        <v>42943</v>
      </c>
      <c r="C1927" s="8">
        <v>0.59228009259259262</v>
      </c>
      <c r="D1927" s="8">
        <v>0.60034722222222225</v>
      </c>
      <c r="E1927">
        <f t="shared" si="60"/>
        <v>0</v>
      </c>
      <c r="F1927" s="2" t="str">
        <f t="shared" si="61"/>
        <v/>
      </c>
    </row>
    <row r="1928" spans="1:6" x14ac:dyDescent="0.3">
      <c r="A1928" s="10" t="s">
        <v>1659</v>
      </c>
      <c r="B1928" s="5">
        <v>42943</v>
      </c>
      <c r="C1928" s="6">
        <v>0.59624999999999995</v>
      </c>
      <c r="D1928" s="6">
        <v>0.59810185185185183</v>
      </c>
      <c r="E1928">
        <f t="shared" si="60"/>
        <v>0</v>
      </c>
      <c r="F1928" s="2" t="str">
        <f t="shared" si="61"/>
        <v/>
      </c>
    </row>
    <row r="1929" spans="1:6" x14ac:dyDescent="0.3">
      <c r="A1929" s="11" t="s">
        <v>1660</v>
      </c>
      <c r="B1929" s="7">
        <v>42943</v>
      </c>
      <c r="C1929" s="8">
        <v>0.60160879629629627</v>
      </c>
      <c r="D1929" s="8">
        <v>0.61234953703703698</v>
      </c>
      <c r="E1929">
        <f t="shared" si="60"/>
        <v>0</v>
      </c>
      <c r="F1929" s="2" t="str">
        <f t="shared" si="61"/>
        <v/>
      </c>
    </row>
    <row r="1930" spans="1:6" x14ac:dyDescent="0.3">
      <c r="A1930" s="10" t="s">
        <v>1661</v>
      </c>
      <c r="B1930" s="5">
        <v>42943</v>
      </c>
      <c r="C1930" s="6">
        <v>0.60339120370370369</v>
      </c>
      <c r="D1930" s="6">
        <v>0.61410879629629633</v>
      </c>
      <c r="E1930">
        <f t="shared" si="60"/>
        <v>0</v>
      </c>
      <c r="F1930" s="2" t="str">
        <f t="shared" si="61"/>
        <v/>
      </c>
    </row>
    <row r="1931" spans="1:6" x14ac:dyDescent="0.3">
      <c r="A1931" s="11" t="s">
        <v>1662</v>
      </c>
      <c r="B1931" s="7">
        <v>42943</v>
      </c>
      <c r="C1931" s="8">
        <v>0.60826388888888894</v>
      </c>
      <c r="D1931" s="8">
        <v>0.61071759259259262</v>
      </c>
      <c r="E1931">
        <f t="shared" si="60"/>
        <v>0</v>
      </c>
      <c r="F1931" s="2" t="str">
        <f t="shared" si="61"/>
        <v/>
      </c>
    </row>
    <row r="1932" spans="1:6" x14ac:dyDescent="0.3">
      <c r="A1932" s="10" t="s">
        <v>1663</v>
      </c>
      <c r="B1932" s="5">
        <v>42943</v>
      </c>
      <c r="C1932" s="6">
        <v>0.61053240740740744</v>
      </c>
      <c r="D1932" s="6">
        <v>0.61406249999999996</v>
      </c>
      <c r="E1932">
        <f t="shared" si="60"/>
        <v>0</v>
      </c>
      <c r="F1932" s="2" t="str">
        <f t="shared" si="61"/>
        <v/>
      </c>
    </row>
    <row r="1933" spans="1:6" x14ac:dyDescent="0.3">
      <c r="A1933" s="11" t="s">
        <v>1664</v>
      </c>
      <c r="B1933" s="7">
        <v>42943</v>
      </c>
      <c r="C1933" s="8">
        <v>0.61393518518518519</v>
      </c>
      <c r="D1933" s="8">
        <v>0.61831018518518521</v>
      </c>
      <c r="E1933">
        <f t="shared" si="60"/>
        <v>0</v>
      </c>
      <c r="F1933" s="2" t="str">
        <f t="shared" si="61"/>
        <v/>
      </c>
    </row>
    <row r="1934" spans="1:6" x14ac:dyDescent="0.3">
      <c r="A1934" s="10" t="s">
        <v>1665</v>
      </c>
      <c r="B1934" s="5">
        <v>42943</v>
      </c>
      <c r="C1934" s="6">
        <v>0.61958333333333337</v>
      </c>
      <c r="D1934" s="6">
        <v>0.62275462962962957</v>
      </c>
      <c r="E1934">
        <f t="shared" si="60"/>
        <v>0</v>
      </c>
      <c r="F1934" s="2" t="str">
        <f t="shared" si="61"/>
        <v/>
      </c>
    </row>
    <row r="1935" spans="1:6" x14ac:dyDescent="0.3">
      <c r="A1935" s="11" t="s">
        <v>1666</v>
      </c>
      <c r="B1935" s="7">
        <v>42943</v>
      </c>
      <c r="C1935" s="8">
        <v>0.62206018518518513</v>
      </c>
      <c r="D1935" s="8">
        <v>0.62554398148148149</v>
      </c>
      <c r="E1935">
        <f t="shared" si="60"/>
        <v>0</v>
      </c>
      <c r="F1935" s="2" t="str">
        <f t="shared" si="61"/>
        <v/>
      </c>
    </row>
    <row r="1936" spans="1:6" x14ac:dyDescent="0.3">
      <c r="A1936" s="10" t="s">
        <v>1667</v>
      </c>
      <c r="B1936" s="5">
        <v>42943</v>
      </c>
      <c r="C1936" s="6">
        <v>0.6255208333333333</v>
      </c>
      <c r="D1936" s="6">
        <v>0.63026620370370368</v>
      </c>
      <c r="E1936">
        <f t="shared" si="60"/>
        <v>0</v>
      </c>
      <c r="F1936" s="2" t="str">
        <f t="shared" si="61"/>
        <v/>
      </c>
    </row>
    <row r="1937" spans="1:6" x14ac:dyDescent="0.3">
      <c r="A1937" s="11" t="s">
        <v>1668</v>
      </c>
      <c r="B1937" s="7">
        <v>42944</v>
      </c>
      <c r="C1937" s="8">
        <v>0.3369328703703704</v>
      </c>
      <c r="D1937" s="8">
        <v>0.34400462962962963</v>
      </c>
      <c r="E1937">
        <f t="shared" si="60"/>
        <v>0</v>
      </c>
      <c r="F1937" s="2" t="str">
        <f t="shared" si="61"/>
        <v/>
      </c>
    </row>
    <row r="1938" spans="1:6" x14ac:dyDescent="0.3">
      <c r="A1938" s="10" t="s">
        <v>1669</v>
      </c>
      <c r="B1938" s="5">
        <v>42944</v>
      </c>
      <c r="C1938" s="6">
        <v>0.33696759259259257</v>
      </c>
      <c r="D1938" s="6">
        <v>0.33809027777777778</v>
      </c>
      <c r="E1938">
        <f t="shared" si="60"/>
        <v>0</v>
      </c>
      <c r="F1938" s="2" t="str">
        <f t="shared" si="61"/>
        <v/>
      </c>
    </row>
    <row r="1939" spans="1:6" x14ac:dyDescent="0.3">
      <c r="A1939" s="11" t="s">
        <v>1146</v>
      </c>
      <c r="B1939" s="7">
        <v>42944</v>
      </c>
      <c r="C1939" s="8">
        <v>0.33831018518518519</v>
      </c>
      <c r="D1939" s="8">
        <v>0.34758101851851853</v>
      </c>
      <c r="E1939">
        <f t="shared" si="60"/>
        <v>0</v>
      </c>
      <c r="F1939" s="2" t="str">
        <f t="shared" si="61"/>
        <v/>
      </c>
    </row>
    <row r="1940" spans="1:6" x14ac:dyDescent="0.3">
      <c r="A1940" s="10" t="s">
        <v>1670</v>
      </c>
      <c r="B1940" s="5">
        <v>42944</v>
      </c>
      <c r="C1940" s="6">
        <v>0.33927083333333335</v>
      </c>
      <c r="D1940" s="6">
        <v>0.34861111111111109</v>
      </c>
      <c r="E1940">
        <f t="shared" si="60"/>
        <v>0</v>
      </c>
      <c r="F1940" s="2" t="str">
        <f t="shared" si="61"/>
        <v/>
      </c>
    </row>
    <row r="1941" spans="1:6" x14ac:dyDescent="0.3">
      <c r="A1941" s="11" t="s">
        <v>1671</v>
      </c>
      <c r="B1941" s="7">
        <v>42944</v>
      </c>
      <c r="C1941" s="8">
        <v>0.34497685185185184</v>
      </c>
      <c r="D1941" s="8">
        <v>0.35487268518518517</v>
      </c>
      <c r="E1941">
        <f t="shared" si="60"/>
        <v>0</v>
      </c>
      <c r="F1941" s="2" t="str">
        <f t="shared" si="61"/>
        <v/>
      </c>
    </row>
    <row r="1942" spans="1:6" x14ac:dyDescent="0.3">
      <c r="A1942" s="10" t="s">
        <v>1125</v>
      </c>
      <c r="B1942" s="5">
        <v>42944</v>
      </c>
      <c r="C1942" s="6">
        <v>0.34826388888888887</v>
      </c>
      <c r="D1942" s="6">
        <v>0.34871527777777778</v>
      </c>
      <c r="E1942">
        <f t="shared" si="60"/>
        <v>0</v>
      </c>
      <c r="F1942" s="2" t="str">
        <f t="shared" si="61"/>
        <v/>
      </c>
    </row>
    <row r="1943" spans="1:6" x14ac:dyDescent="0.3">
      <c r="A1943" s="11" t="s">
        <v>1672</v>
      </c>
      <c r="B1943" s="7">
        <v>42944</v>
      </c>
      <c r="C1943" s="8">
        <v>0.34932870370370372</v>
      </c>
      <c r="D1943" s="8">
        <v>0.35365740740740742</v>
      </c>
      <c r="E1943">
        <f t="shared" si="60"/>
        <v>0</v>
      </c>
      <c r="F1943" s="2" t="str">
        <f t="shared" si="61"/>
        <v/>
      </c>
    </row>
    <row r="1944" spans="1:6" x14ac:dyDescent="0.3">
      <c r="A1944" s="10" t="s">
        <v>1673</v>
      </c>
      <c r="B1944" s="5">
        <v>42944</v>
      </c>
      <c r="C1944" s="6">
        <v>0.34983796296296299</v>
      </c>
      <c r="D1944" s="6">
        <v>0.35505787037037034</v>
      </c>
      <c r="E1944">
        <f t="shared" si="60"/>
        <v>0</v>
      </c>
      <c r="F1944" s="2" t="str">
        <f t="shared" si="61"/>
        <v/>
      </c>
    </row>
    <row r="1945" spans="1:6" x14ac:dyDescent="0.3">
      <c r="A1945" s="11" t="s">
        <v>1674</v>
      </c>
      <c r="B1945" s="7">
        <v>42944</v>
      </c>
      <c r="C1945" s="8">
        <v>0.35519675925925925</v>
      </c>
      <c r="D1945" s="8">
        <v>0.36072916666666666</v>
      </c>
      <c r="E1945">
        <f t="shared" si="60"/>
        <v>0</v>
      </c>
      <c r="F1945" s="2" t="str">
        <f t="shared" si="61"/>
        <v/>
      </c>
    </row>
    <row r="1946" spans="1:6" x14ac:dyDescent="0.3">
      <c r="A1946" s="10" t="s">
        <v>1675</v>
      </c>
      <c r="B1946" s="5">
        <v>42944</v>
      </c>
      <c r="C1946" s="6">
        <v>0.35749999999999998</v>
      </c>
      <c r="D1946" s="6">
        <v>0.36791666666666667</v>
      </c>
      <c r="E1946">
        <f t="shared" si="60"/>
        <v>0</v>
      </c>
      <c r="F1946" s="2" t="str">
        <f t="shared" si="61"/>
        <v/>
      </c>
    </row>
    <row r="1947" spans="1:6" x14ac:dyDescent="0.3">
      <c r="A1947" s="11" t="s">
        <v>1676</v>
      </c>
      <c r="B1947" s="7">
        <v>42944</v>
      </c>
      <c r="C1947" s="8">
        <v>0.35806712962962961</v>
      </c>
      <c r="D1947" s="8">
        <v>0.36835648148148148</v>
      </c>
      <c r="E1947">
        <f t="shared" si="60"/>
        <v>0</v>
      </c>
      <c r="F1947" s="2" t="str">
        <f t="shared" si="61"/>
        <v/>
      </c>
    </row>
    <row r="1948" spans="1:6" x14ac:dyDescent="0.3">
      <c r="A1948" s="10" t="s">
        <v>717</v>
      </c>
      <c r="B1948" s="5">
        <v>42944</v>
      </c>
      <c r="C1948" s="6">
        <v>0.35957175925925927</v>
      </c>
      <c r="D1948" s="6">
        <v>0.3616435185185185</v>
      </c>
      <c r="E1948">
        <f t="shared" si="60"/>
        <v>0</v>
      </c>
      <c r="F1948" s="2" t="str">
        <f t="shared" si="61"/>
        <v/>
      </c>
    </row>
    <row r="1949" spans="1:6" x14ac:dyDescent="0.3">
      <c r="A1949" s="11" t="s">
        <v>1677</v>
      </c>
      <c r="B1949" s="7">
        <v>42944</v>
      </c>
      <c r="C1949" s="8">
        <v>0.36321759259259262</v>
      </c>
      <c r="D1949" s="8">
        <v>0.36689814814814814</v>
      </c>
      <c r="E1949">
        <f t="shared" si="60"/>
        <v>0</v>
      </c>
      <c r="F1949" s="2" t="str">
        <f t="shared" si="61"/>
        <v/>
      </c>
    </row>
    <row r="1950" spans="1:6" x14ac:dyDescent="0.3">
      <c r="A1950" s="10" t="s">
        <v>1678</v>
      </c>
      <c r="B1950" s="5">
        <v>42944</v>
      </c>
      <c r="C1950" s="6">
        <v>0.36768518518518517</v>
      </c>
      <c r="D1950" s="6">
        <v>0.3742476851851852</v>
      </c>
      <c r="E1950">
        <f t="shared" si="60"/>
        <v>0</v>
      </c>
      <c r="F1950" s="2" t="str">
        <f t="shared" si="61"/>
        <v/>
      </c>
    </row>
    <row r="1951" spans="1:6" x14ac:dyDescent="0.3">
      <c r="A1951" s="11" t="s">
        <v>1679</v>
      </c>
      <c r="B1951" s="7">
        <v>42944</v>
      </c>
      <c r="C1951" s="8">
        <v>0.37162037037037038</v>
      </c>
      <c r="D1951" s="8">
        <v>0.37275462962962963</v>
      </c>
      <c r="E1951">
        <f t="shared" si="60"/>
        <v>0</v>
      </c>
      <c r="F1951" s="2" t="str">
        <f t="shared" si="61"/>
        <v/>
      </c>
    </row>
    <row r="1952" spans="1:6" x14ac:dyDescent="0.3">
      <c r="A1952" s="10" t="s">
        <v>1680</v>
      </c>
      <c r="B1952" s="5">
        <v>42944</v>
      </c>
      <c r="C1952" s="6">
        <v>0.37327546296296299</v>
      </c>
      <c r="D1952" s="6">
        <v>0.37962962962962965</v>
      </c>
      <c r="E1952">
        <f t="shared" si="60"/>
        <v>0</v>
      </c>
      <c r="F1952" s="2" t="str">
        <f t="shared" si="61"/>
        <v/>
      </c>
    </row>
    <row r="1953" spans="1:6" x14ac:dyDescent="0.3">
      <c r="A1953" s="11" t="s">
        <v>1681</v>
      </c>
      <c r="B1953" s="7">
        <v>42944</v>
      </c>
      <c r="C1953" s="8">
        <v>0.37513888888888891</v>
      </c>
      <c r="D1953" s="8">
        <v>0.3775</v>
      </c>
      <c r="E1953">
        <f t="shared" si="60"/>
        <v>0</v>
      </c>
      <c r="F1953" s="2" t="str">
        <f t="shared" si="61"/>
        <v/>
      </c>
    </row>
    <row r="1954" spans="1:6" x14ac:dyDescent="0.3">
      <c r="A1954" s="10" t="s">
        <v>1185</v>
      </c>
      <c r="B1954" s="5">
        <v>42944</v>
      </c>
      <c r="C1954" s="6">
        <v>0.37793981481481481</v>
      </c>
      <c r="D1954" s="6">
        <v>0.3873611111111111</v>
      </c>
      <c r="E1954">
        <f t="shared" si="60"/>
        <v>0</v>
      </c>
      <c r="F1954" s="2" t="str">
        <f t="shared" si="61"/>
        <v/>
      </c>
    </row>
    <row r="1955" spans="1:6" x14ac:dyDescent="0.3">
      <c r="A1955" s="11" t="s">
        <v>1682</v>
      </c>
      <c r="B1955" s="7">
        <v>42944</v>
      </c>
      <c r="C1955" s="8">
        <v>0.38305555555555554</v>
      </c>
      <c r="D1955" s="8">
        <v>0.38718750000000002</v>
      </c>
      <c r="E1955">
        <f t="shared" si="60"/>
        <v>0</v>
      </c>
      <c r="F1955" s="2" t="str">
        <f t="shared" si="61"/>
        <v/>
      </c>
    </row>
    <row r="1956" spans="1:6" x14ac:dyDescent="0.3">
      <c r="A1956" s="10" t="s">
        <v>1683</v>
      </c>
      <c r="B1956" s="5">
        <v>42944</v>
      </c>
      <c r="C1956" s="6">
        <v>0.38849537037037035</v>
      </c>
      <c r="D1956" s="6">
        <v>0.39708333333333334</v>
      </c>
      <c r="E1956">
        <f t="shared" si="60"/>
        <v>0</v>
      </c>
      <c r="F1956" s="2" t="str">
        <f t="shared" si="61"/>
        <v/>
      </c>
    </row>
    <row r="1957" spans="1:6" x14ac:dyDescent="0.3">
      <c r="A1957" s="11" t="s">
        <v>1684</v>
      </c>
      <c r="B1957" s="7">
        <v>42944</v>
      </c>
      <c r="C1957" s="8">
        <v>0.39005787037037037</v>
      </c>
      <c r="D1957" s="8">
        <v>0.39561342592592591</v>
      </c>
      <c r="E1957">
        <f t="shared" si="60"/>
        <v>0</v>
      </c>
      <c r="F1957" s="2" t="str">
        <f t="shared" si="61"/>
        <v/>
      </c>
    </row>
    <row r="1958" spans="1:6" x14ac:dyDescent="0.3">
      <c r="A1958" s="10" t="s">
        <v>1685</v>
      </c>
      <c r="B1958" s="5">
        <v>42944</v>
      </c>
      <c r="C1958" s="6">
        <v>0.39269675925925923</v>
      </c>
      <c r="D1958" s="6">
        <v>0.40126157407407409</v>
      </c>
      <c r="E1958">
        <f t="shared" si="60"/>
        <v>0</v>
      </c>
      <c r="F1958" s="2" t="str">
        <f t="shared" si="61"/>
        <v/>
      </c>
    </row>
    <row r="1959" spans="1:6" x14ac:dyDescent="0.3">
      <c r="A1959" s="11" t="s">
        <v>1686</v>
      </c>
      <c r="B1959" s="7">
        <v>42944</v>
      </c>
      <c r="C1959" s="8">
        <v>0.39303240740740741</v>
      </c>
      <c r="D1959" s="8">
        <v>0.39657407407407408</v>
      </c>
      <c r="E1959">
        <f t="shared" si="60"/>
        <v>0</v>
      </c>
      <c r="F1959" s="2" t="str">
        <f t="shared" si="61"/>
        <v/>
      </c>
    </row>
    <row r="1960" spans="1:6" x14ac:dyDescent="0.3">
      <c r="A1960" s="10" t="s">
        <v>1687</v>
      </c>
      <c r="B1960" s="5">
        <v>42944</v>
      </c>
      <c r="C1960" s="6">
        <v>0.39825231481481482</v>
      </c>
      <c r="D1960" s="6">
        <v>0.39855324074074072</v>
      </c>
      <c r="E1960">
        <f t="shared" si="60"/>
        <v>0</v>
      </c>
      <c r="F1960" s="2" t="str">
        <f t="shared" si="61"/>
        <v/>
      </c>
    </row>
    <row r="1961" spans="1:6" x14ac:dyDescent="0.3">
      <c r="A1961" s="11" t="s">
        <v>250</v>
      </c>
      <c r="B1961" s="7">
        <v>42944</v>
      </c>
      <c r="C1961" s="8">
        <v>0.39922453703703703</v>
      </c>
      <c r="D1961" s="8">
        <v>0.40482638888888889</v>
      </c>
      <c r="E1961">
        <f t="shared" si="60"/>
        <v>0</v>
      </c>
      <c r="F1961" s="2" t="str">
        <f t="shared" si="61"/>
        <v/>
      </c>
    </row>
    <row r="1962" spans="1:6" x14ac:dyDescent="0.3">
      <c r="A1962" s="10" t="s">
        <v>670</v>
      </c>
      <c r="B1962" s="5">
        <v>42944</v>
      </c>
      <c r="C1962" s="6">
        <v>0.40277777777777779</v>
      </c>
      <c r="D1962" s="6">
        <v>0.40599537037037037</v>
      </c>
      <c r="E1962">
        <f t="shared" si="60"/>
        <v>0</v>
      </c>
      <c r="F1962" s="2" t="str">
        <f t="shared" si="61"/>
        <v/>
      </c>
    </row>
    <row r="1963" spans="1:6" x14ac:dyDescent="0.3">
      <c r="A1963" s="11" t="s">
        <v>1026</v>
      </c>
      <c r="B1963" s="7">
        <v>42944</v>
      </c>
      <c r="C1963" s="8">
        <v>0.40842592592592591</v>
      </c>
      <c r="D1963" s="8">
        <v>0.41866898148148146</v>
      </c>
      <c r="E1963">
        <f t="shared" si="60"/>
        <v>0</v>
      </c>
      <c r="F1963" s="2" t="str">
        <f t="shared" si="61"/>
        <v/>
      </c>
    </row>
    <row r="1964" spans="1:6" x14ac:dyDescent="0.3">
      <c r="A1964" s="10" t="s">
        <v>1688</v>
      </c>
      <c r="B1964" s="5">
        <v>42944</v>
      </c>
      <c r="C1964" s="6">
        <v>0.40956018518518517</v>
      </c>
      <c r="D1964" s="6">
        <v>0.41278935185185184</v>
      </c>
      <c r="E1964">
        <f t="shared" si="60"/>
        <v>0</v>
      </c>
      <c r="F1964" s="2" t="str">
        <f t="shared" si="61"/>
        <v/>
      </c>
    </row>
    <row r="1965" spans="1:6" x14ac:dyDescent="0.3">
      <c r="A1965" s="11" t="s">
        <v>1391</v>
      </c>
      <c r="B1965" s="7">
        <v>42944</v>
      </c>
      <c r="C1965" s="8">
        <v>0.41228009259259257</v>
      </c>
      <c r="D1965" s="8">
        <v>0.41718749999999999</v>
      </c>
      <c r="E1965">
        <f t="shared" si="60"/>
        <v>0</v>
      </c>
      <c r="F1965" s="2" t="str">
        <f t="shared" si="61"/>
        <v/>
      </c>
    </row>
    <row r="1966" spans="1:6" x14ac:dyDescent="0.3">
      <c r="A1966" s="10" t="s">
        <v>1689</v>
      </c>
      <c r="B1966" s="5">
        <v>42944</v>
      </c>
      <c r="C1966" s="6">
        <v>0.41521990740740738</v>
      </c>
      <c r="D1966" s="6">
        <v>0.41893518518518519</v>
      </c>
      <c r="E1966">
        <f t="shared" si="60"/>
        <v>0</v>
      </c>
      <c r="F1966" s="2" t="str">
        <f t="shared" si="61"/>
        <v/>
      </c>
    </row>
    <row r="1967" spans="1:6" x14ac:dyDescent="0.3">
      <c r="A1967" s="11" t="s">
        <v>1690</v>
      </c>
      <c r="B1967" s="7">
        <v>42944</v>
      </c>
      <c r="C1967" s="8">
        <v>0.42093750000000002</v>
      </c>
      <c r="D1967" s="8">
        <v>0.42825231481481479</v>
      </c>
      <c r="E1967">
        <f t="shared" si="60"/>
        <v>0</v>
      </c>
      <c r="F1967" s="2" t="str">
        <f t="shared" si="61"/>
        <v/>
      </c>
    </row>
    <row r="1968" spans="1:6" x14ac:dyDescent="0.3">
      <c r="A1968" s="10" t="s">
        <v>1691</v>
      </c>
      <c r="B1968" s="5">
        <v>42944</v>
      </c>
      <c r="C1968" s="6">
        <v>0.42295138888888889</v>
      </c>
      <c r="D1968" s="6">
        <v>0.42423611111111109</v>
      </c>
      <c r="E1968">
        <f t="shared" si="60"/>
        <v>0</v>
      </c>
      <c r="F1968" s="2" t="str">
        <f t="shared" si="61"/>
        <v/>
      </c>
    </row>
    <row r="1969" spans="1:6" x14ac:dyDescent="0.3">
      <c r="A1969" s="11" t="s">
        <v>1692</v>
      </c>
      <c r="B1969" s="7">
        <v>42944</v>
      </c>
      <c r="C1969" s="8">
        <v>0.42478009259259258</v>
      </c>
      <c r="D1969" s="8">
        <v>0.43118055555555557</v>
      </c>
      <c r="E1969">
        <f t="shared" si="60"/>
        <v>0</v>
      </c>
      <c r="F1969" s="2" t="str">
        <f t="shared" si="61"/>
        <v/>
      </c>
    </row>
    <row r="1970" spans="1:6" x14ac:dyDescent="0.3">
      <c r="A1970" s="10" t="s">
        <v>1693</v>
      </c>
      <c r="B1970" s="5">
        <v>42944</v>
      </c>
      <c r="C1970" s="6">
        <v>0.42781249999999998</v>
      </c>
      <c r="D1970" s="6">
        <v>0.43763888888888891</v>
      </c>
      <c r="E1970">
        <f t="shared" si="60"/>
        <v>0</v>
      </c>
      <c r="F1970" s="2" t="str">
        <f t="shared" si="61"/>
        <v/>
      </c>
    </row>
    <row r="1971" spans="1:6" x14ac:dyDescent="0.3">
      <c r="A1971" s="11" t="s">
        <v>1694</v>
      </c>
      <c r="B1971" s="7">
        <v>42944</v>
      </c>
      <c r="C1971" s="8">
        <v>0.43131944444444442</v>
      </c>
      <c r="D1971" s="8">
        <v>0.4387152777777778</v>
      </c>
      <c r="E1971">
        <f t="shared" si="60"/>
        <v>0</v>
      </c>
      <c r="F1971" s="2" t="str">
        <f t="shared" si="61"/>
        <v/>
      </c>
    </row>
    <row r="1972" spans="1:6" x14ac:dyDescent="0.3">
      <c r="A1972" s="10" t="s">
        <v>1695</v>
      </c>
      <c r="B1972" s="5">
        <v>42944</v>
      </c>
      <c r="C1972" s="6">
        <v>0.43351851851851853</v>
      </c>
      <c r="D1972" s="6">
        <v>0.4412152777777778</v>
      </c>
      <c r="E1972">
        <f t="shared" si="60"/>
        <v>0</v>
      </c>
      <c r="F1972" s="2" t="str">
        <f t="shared" si="61"/>
        <v/>
      </c>
    </row>
    <row r="1973" spans="1:6" x14ac:dyDescent="0.3">
      <c r="A1973" s="11" t="s">
        <v>1558</v>
      </c>
      <c r="B1973" s="7">
        <v>42944</v>
      </c>
      <c r="C1973" s="8">
        <v>0.43552083333333336</v>
      </c>
      <c r="D1973" s="8">
        <v>0.44587962962962963</v>
      </c>
      <c r="E1973">
        <f t="shared" si="60"/>
        <v>0</v>
      </c>
      <c r="F1973" s="2" t="str">
        <f t="shared" si="61"/>
        <v/>
      </c>
    </row>
    <row r="1974" spans="1:6" x14ac:dyDescent="0.3">
      <c r="A1974" s="10" t="s">
        <v>1696</v>
      </c>
      <c r="B1974" s="5">
        <v>42944</v>
      </c>
      <c r="C1974" s="6">
        <v>0.43975694444444446</v>
      </c>
      <c r="D1974" s="6">
        <v>0.4472800925925926</v>
      </c>
      <c r="E1974">
        <f t="shared" si="60"/>
        <v>0</v>
      </c>
      <c r="F1974" s="2" t="str">
        <f t="shared" si="61"/>
        <v/>
      </c>
    </row>
    <row r="1975" spans="1:6" x14ac:dyDescent="0.3">
      <c r="A1975" s="11" t="s">
        <v>1697</v>
      </c>
      <c r="B1975" s="7">
        <v>42944</v>
      </c>
      <c r="C1975" s="8">
        <v>0.44490740740740742</v>
      </c>
      <c r="D1975" s="8">
        <v>0.44578703703703704</v>
      </c>
      <c r="E1975">
        <f t="shared" si="60"/>
        <v>0</v>
      </c>
      <c r="F1975" s="2" t="str">
        <f t="shared" si="61"/>
        <v/>
      </c>
    </row>
    <row r="1976" spans="1:6" x14ac:dyDescent="0.3">
      <c r="A1976" s="10" t="s">
        <v>1698</v>
      </c>
      <c r="B1976" s="5">
        <v>42944</v>
      </c>
      <c r="C1976" s="6">
        <v>0.44605324074074076</v>
      </c>
      <c r="D1976" s="6">
        <v>0.45253472222222224</v>
      </c>
      <c r="E1976">
        <f t="shared" si="60"/>
        <v>0</v>
      </c>
      <c r="F1976" s="2" t="str">
        <f t="shared" si="61"/>
        <v/>
      </c>
    </row>
    <row r="1977" spans="1:6" x14ac:dyDescent="0.3">
      <c r="A1977" s="11" t="s">
        <v>1699</v>
      </c>
      <c r="B1977" s="7">
        <v>42944</v>
      </c>
      <c r="C1977" s="8">
        <v>0.4506134259259259</v>
      </c>
      <c r="D1977" s="8">
        <v>0.45674768518518516</v>
      </c>
      <c r="E1977">
        <f t="shared" si="60"/>
        <v>0</v>
      </c>
      <c r="F1977" s="2" t="str">
        <f t="shared" si="61"/>
        <v/>
      </c>
    </row>
    <row r="1978" spans="1:6" x14ac:dyDescent="0.3">
      <c r="A1978" s="10" t="s">
        <v>1700</v>
      </c>
      <c r="B1978" s="5">
        <v>42944</v>
      </c>
      <c r="C1978" s="6">
        <v>0.45546296296296296</v>
      </c>
      <c r="D1978" s="6">
        <v>0.46259259259259261</v>
      </c>
      <c r="E1978">
        <f t="shared" si="60"/>
        <v>0</v>
      </c>
      <c r="F1978" s="2" t="str">
        <f t="shared" si="61"/>
        <v/>
      </c>
    </row>
    <row r="1979" spans="1:6" x14ac:dyDescent="0.3">
      <c r="A1979" s="11" t="s">
        <v>1701</v>
      </c>
      <c r="B1979" s="7">
        <v>42944</v>
      </c>
      <c r="C1979" s="8">
        <v>0.45756944444444442</v>
      </c>
      <c r="D1979" s="8">
        <v>0.46141203703703704</v>
      </c>
      <c r="E1979">
        <f t="shared" si="60"/>
        <v>0</v>
      </c>
      <c r="F1979" s="2" t="str">
        <f t="shared" si="61"/>
        <v/>
      </c>
    </row>
    <row r="1980" spans="1:6" x14ac:dyDescent="0.3">
      <c r="A1980" s="10" t="s">
        <v>781</v>
      </c>
      <c r="B1980" s="5">
        <v>42944</v>
      </c>
      <c r="C1980" s="6">
        <v>0.46269675925925924</v>
      </c>
      <c r="D1980" s="6">
        <v>0.46620370370370373</v>
      </c>
      <c r="E1980">
        <f t="shared" si="60"/>
        <v>0</v>
      </c>
      <c r="F1980" s="2" t="str">
        <f t="shared" si="61"/>
        <v/>
      </c>
    </row>
    <row r="1981" spans="1:6" x14ac:dyDescent="0.3">
      <c r="A1981" s="11" t="s">
        <v>1702</v>
      </c>
      <c r="B1981" s="7">
        <v>42944</v>
      </c>
      <c r="C1981" s="8">
        <v>0.46400462962962963</v>
      </c>
      <c r="D1981" s="8">
        <v>0.46545138888888887</v>
      </c>
      <c r="E1981">
        <f t="shared" si="60"/>
        <v>0</v>
      </c>
      <c r="F1981" s="2" t="str">
        <f t="shared" si="61"/>
        <v/>
      </c>
    </row>
    <row r="1982" spans="1:6" x14ac:dyDescent="0.3">
      <c r="A1982" s="10" t="s">
        <v>1703</v>
      </c>
      <c r="B1982" s="5">
        <v>42944</v>
      </c>
      <c r="C1982" s="6">
        <v>0.46763888888888888</v>
      </c>
      <c r="D1982" s="6">
        <v>0.47359953703703705</v>
      </c>
      <c r="E1982">
        <f t="shared" si="60"/>
        <v>0</v>
      </c>
      <c r="F1982" s="2" t="str">
        <f t="shared" si="61"/>
        <v/>
      </c>
    </row>
    <row r="1983" spans="1:6" x14ac:dyDescent="0.3">
      <c r="A1983" s="11" t="s">
        <v>1704</v>
      </c>
      <c r="B1983" s="7">
        <v>42944</v>
      </c>
      <c r="C1983" s="8">
        <v>0.47111111111111109</v>
      </c>
      <c r="D1983" s="8">
        <v>0.48017361111111112</v>
      </c>
      <c r="E1983">
        <f t="shared" si="60"/>
        <v>0</v>
      </c>
      <c r="F1983" s="2" t="str">
        <f t="shared" si="61"/>
        <v/>
      </c>
    </row>
    <row r="1984" spans="1:6" x14ac:dyDescent="0.3">
      <c r="A1984" s="10" t="s">
        <v>1705</v>
      </c>
      <c r="B1984" s="5">
        <v>42944</v>
      </c>
      <c r="C1984" s="6">
        <v>0.47454861111111113</v>
      </c>
      <c r="D1984" s="6">
        <v>0.47562500000000002</v>
      </c>
      <c r="E1984">
        <f t="shared" si="60"/>
        <v>0</v>
      </c>
      <c r="F1984" s="2" t="str">
        <f t="shared" si="61"/>
        <v/>
      </c>
    </row>
    <row r="1985" spans="1:6" x14ac:dyDescent="0.3">
      <c r="A1985" s="11" t="s">
        <v>1706</v>
      </c>
      <c r="B1985" s="7">
        <v>42944</v>
      </c>
      <c r="C1985" s="8">
        <v>0.47733796296296294</v>
      </c>
      <c r="D1985" s="8">
        <v>0.48003472222222221</v>
      </c>
      <c r="E1985">
        <f t="shared" si="60"/>
        <v>0</v>
      </c>
      <c r="F1985" s="2" t="str">
        <f t="shared" si="61"/>
        <v/>
      </c>
    </row>
    <row r="1986" spans="1:6" x14ac:dyDescent="0.3">
      <c r="A1986" s="10" t="s">
        <v>1707</v>
      </c>
      <c r="B1986" s="5">
        <v>42944</v>
      </c>
      <c r="C1986" s="6">
        <v>0.4783101851851852</v>
      </c>
      <c r="D1986" s="6">
        <v>0.48770833333333335</v>
      </c>
      <c r="E1986">
        <f t="shared" si="60"/>
        <v>0</v>
      </c>
      <c r="F1986" s="2" t="str">
        <f t="shared" si="61"/>
        <v/>
      </c>
    </row>
    <row r="1987" spans="1:6" x14ac:dyDescent="0.3">
      <c r="A1987" s="11" t="s">
        <v>58</v>
      </c>
      <c r="B1987" s="7">
        <v>42944</v>
      </c>
      <c r="C1987" s="8">
        <v>0.47928240740740741</v>
      </c>
      <c r="D1987" s="8">
        <v>0.481875</v>
      </c>
      <c r="E1987">
        <f t="shared" ref="E1987:E2050" si="62">IF(AND(LEN(A1987)=7,LEFT(A1987,2)="12"),1,0)</f>
        <v>0</v>
      </c>
      <c r="F1987" s="2" t="str">
        <f t="shared" ref="F1987:F2050" si="63">IF(E1987=1,D1987-C1987,"")</f>
        <v/>
      </c>
    </row>
    <row r="1988" spans="1:6" x14ac:dyDescent="0.3">
      <c r="A1988" s="10" t="s">
        <v>903</v>
      </c>
      <c r="B1988" s="5">
        <v>42944</v>
      </c>
      <c r="C1988" s="6">
        <v>0.48042824074074075</v>
      </c>
      <c r="D1988" s="6">
        <v>0.48422453703703705</v>
      </c>
      <c r="E1988">
        <f t="shared" si="62"/>
        <v>0</v>
      </c>
      <c r="F1988" s="2" t="str">
        <f t="shared" si="63"/>
        <v/>
      </c>
    </row>
    <row r="1989" spans="1:6" x14ac:dyDescent="0.3">
      <c r="A1989" s="11" t="s">
        <v>1708</v>
      </c>
      <c r="B1989" s="7">
        <v>42944</v>
      </c>
      <c r="C1989" s="8">
        <v>0.4815740740740741</v>
      </c>
      <c r="D1989" s="8">
        <v>0.48802083333333335</v>
      </c>
      <c r="E1989">
        <f t="shared" si="62"/>
        <v>0</v>
      </c>
      <c r="F1989" s="2" t="str">
        <f t="shared" si="63"/>
        <v/>
      </c>
    </row>
    <row r="1990" spans="1:6" x14ac:dyDescent="0.3">
      <c r="A1990" s="10" t="s">
        <v>1709</v>
      </c>
      <c r="B1990" s="5">
        <v>42944</v>
      </c>
      <c r="C1990" s="6">
        <v>0.4836111111111111</v>
      </c>
      <c r="D1990" s="6">
        <v>0.48996527777777776</v>
      </c>
      <c r="E1990">
        <f t="shared" si="62"/>
        <v>0</v>
      </c>
      <c r="F1990" s="2" t="str">
        <f t="shared" si="63"/>
        <v/>
      </c>
    </row>
    <row r="1991" spans="1:6" x14ac:dyDescent="0.3">
      <c r="A1991" s="11" t="s">
        <v>1710</v>
      </c>
      <c r="B1991" s="7">
        <v>42944</v>
      </c>
      <c r="C1991" s="8">
        <v>0.48609953703703701</v>
      </c>
      <c r="D1991" s="8">
        <v>0.48850694444444442</v>
      </c>
      <c r="E1991">
        <f t="shared" si="62"/>
        <v>0</v>
      </c>
      <c r="F1991" s="2" t="str">
        <f t="shared" si="63"/>
        <v/>
      </c>
    </row>
    <row r="1992" spans="1:6" x14ac:dyDescent="0.3">
      <c r="A1992" s="10" t="s">
        <v>1711</v>
      </c>
      <c r="B1992" s="5">
        <v>42944</v>
      </c>
      <c r="C1992" s="6">
        <v>0.49048611111111112</v>
      </c>
      <c r="D1992" s="6">
        <v>0.49685185185185188</v>
      </c>
      <c r="E1992">
        <f t="shared" si="62"/>
        <v>0</v>
      </c>
      <c r="F1992" s="2" t="str">
        <f t="shared" si="63"/>
        <v/>
      </c>
    </row>
    <row r="1993" spans="1:6" x14ac:dyDescent="0.3">
      <c r="A1993" s="11" t="s">
        <v>1712</v>
      </c>
      <c r="B1993" s="7">
        <v>42944</v>
      </c>
      <c r="C1993" s="8">
        <v>0.49305555555555558</v>
      </c>
      <c r="D1993" s="8">
        <v>0.50435185185185183</v>
      </c>
      <c r="E1993">
        <f t="shared" si="62"/>
        <v>0</v>
      </c>
      <c r="F1993" s="2" t="str">
        <f t="shared" si="63"/>
        <v/>
      </c>
    </row>
    <row r="1994" spans="1:6" x14ac:dyDescent="0.3">
      <c r="A1994" s="10" t="s">
        <v>1713</v>
      </c>
      <c r="B1994" s="5">
        <v>42944</v>
      </c>
      <c r="C1994" s="6">
        <v>0.49401620370370369</v>
      </c>
      <c r="D1994" s="6">
        <v>0.49682870370370369</v>
      </c>
      <c r="E1994">
        <f t="shared" si="62"/>
        <v>0</v>
      </c>
      <c r="F1994" s="2" t="str">
        <f t="shared" si="63"/>
        <v/>
      </c>
    </row>
    <row r="1995" spans="1:6" x14ac:dyDescent="0.3">
      <c r="A1995" s="11" t="s">
        <v>1714</v>
      </c>
      <c r="B1995" s="7">
        <v>42944</v>
      </c>
      <c r="C1995" s="8">
        <v>0.49554398148148149</v>
      </c>
      <c r="D1995" s="8">
        <v>0.49667824074074074</v>
      </c>
      <c r="E1995">
        <f t="shared" si="62"/>
        <v>0</v>
      </c>
      <c r="F1995" s="2" t="str">
        <f t="shared" si="63"/>
        <v/>
      </c>
    </row>
    <row r="1996" spans="1:6" x14ac:dyDescent="0.3">
      <c r="A1996" s="10" t="s">
        <v>1715</v>
      </c>
      <c r="B1996" s="5">
        <v>42944</v>
      </c>
      <c r="C1996" s="6">
        <v>0.49858796296296298</v>
      </c>
      <c r="D1996" s="6">
        <v>0.50891203703703702</v>
      </c>
      <c r="E1996">
        <f t="shared" si="62"/>
        <v>0</v>
      </c>
      <c r="F1996" s="2" t="str">
        <f t="shared" si="63"/>
        <v/>
      </c>
    </row>
    <row r="1997" spans="1:6" x14ac:dyDescent="0.3">
      <c r="A1997" s="11" t="s">
        <v>1716</v>
      </c>
      <c r="B1997" s="7">
        <v>42944</v>
      </c>
      <c r="C1997" s="8">
        <v>0.50208333333333333</v>
      </c>
      <c r="D1997" s="8">
        <v>0.5110069444444445</v>
      </c>
      <c r="E1997">
        <f t="shared" si="62"/>
        <v>0</v>
      </c>
      <c r="F1997" s="2" t="str">
        <f t="shared" si="63"/>
        <v/>
      </c>
    </row>
    <row r="1998" spans="1:6" x14ac:dyDescent="0.3">
      <c r="A1998" s="10" t="s">
        <v>1717</v>
      </c>
      <c r="B1998" s="5">
        <v>42944</v>
      </c>
      <c r="C1998" s="6">
        <v>0.50390046296296298</v>
      </c>
      <c r="D1998" s="6">
        <v>0.50619212962962967</v>
      </c>
      <c r="E1998">
        <f t="shared" si="62"/>
        <v>0</v>
      </c>
      <c r="F1998" s="2" t="str">
        <f t="shared" si="63"/>
        <v/>
      </c>
    </row>
    <row r="1999" spans="1:6" x14ac:dyDescent="0.3">
      <c r="A1999" s="11" t="s">
        <v>1718</v>
      </c>
      <c r="B1999" s="7">
        <v>42944</v>
      </c>
      <c r="C1999" s="8">
        <v>0.50825231481481481</v>
      </c>
      <c r="D1999" s="8">
        <v>0.5168518518518519</v>
      </c>
      <c r="E1999">
        <f t="shared" si="62"/>
        <v>0</v>
      </c>
      <c r="F1999" s="2" t="str">
        <f t="shared" si="63"/>
        <v/>
      </c>
    </row>
    <row r="2000" spans="1:6" x14ac:dyDescent="0.3">
      <c r="A2000" s="10" t="s">
        <v>1719</v>
      </c>
      <c r="B2000" s="5">
        <v>42944</v>
      </c>
      <c r="C2000" s="6">
        <v>0.50982638888888887</v>
      </c>
      <c r="D2000" s="6">
        <v>0.51537037037037037</v>
      </c>
      <c r="E2000">
        <f t="shared" si="62"/>
        <v>0</v>
      </c>
      <c r="F2000" s="2" t="str">
        <f t="shared" si="63"/>
        <v/>
      </c>
    </row>
    <row r="2001" spans="1:6" x14ac:dyDescent="0.3">
      <c r="A2001" s="11" t="s">
        <v>1720</v>
      </c>
      <c r="B2001" s="7">
        <v>42944</v>
      </c>
      <c r="C2001" s="8">
        <v>0.5138773148148148</v>
      </c>
      <c r="D2001" s="8">
        <v>0.52096064814814813</v>
      </c>
      <c r="E2001">
        <f t="shared" si="62"/>
        <v>0</v>
      </c>
      <c r="F2001" s="2" t="str">
        <f t="shared" si="63"/>
        <v/>
      </c>
    </row>
    <row r="2002" spans="1:6" x14ac:dyDescent="0.3">
      <c r="A2002" s="10" t="s">
        <v>1721</v>
      </c>
      <c r="B2002" s="5">
        <v>42944</v>
      </c>
      <c r="C2002" s="6">
        <v>0.5149421296296296</v>
      </c>
      <c r="D2002" s="6">
        <v>0.5248032407407407</v>
      </c>
      <c r="E2002">
        <f t="shared" si="62"/>
        <v>0</v>
      </c>
      <c r="F2002" s="2" t="str">
        <f t="shared" si="63"/>
        <v/>
      </c>
    </row>
    <row r="2003" spans="1:6" x14ac:dyDescent="0.3">
      <c r="A2003" s="11" t="s">
        <v>1722</v>
      </c>
      <c r="B2003" s="7">
        <v>42944</v>
      </c>
      <c r="C2003" s="8">
        <v>0.51730324074074074</v>
      </c>
      <c r="D2003" s="8">
        <v>0.51848379629629626</v>
      </c>
      <c r="E2003">
        <f t="shared" si="62"/>
        <v>0</v>
      </c>
      <c r="F2003" s="2" t="str">
        <f t="shared" si="63"/>
        <v/>
      </c>
    </row>
    <row r="2004" spans="1:6" x14ac:dyDescent="0.3">
      <c r="A2004" s="10" t="s">
        <v>1723</v>
      </c>
      <c r="B2004" s="5">
        <v>42944</v>
      </c>
      <c r="C2004" s="6">
        <v>0.51908564814814817</v>
      </c>
      <c r="D2004" s="6">
        <v>0.51929398148148154</v>
      </c>
      <c r="E2004">
        <f t="shared" si="62"/>
        <v>0</v>
      </c>
      <c r="F2004" s="2" t="str">
        <f t="shared" si="63"/>
        <v/>
      </c>
    </row>
    <row r="2005" spans="1:6" x14ac:dyDescent="0.3">
      <c r="A2005" s="11" t="s">
        <v>399</v>
      </c>
      <c r="B2005" s="7">
        <v>42944</v>
      </c>
      <c r="C2005" s="8">
        <v>0.52467592592592593</v>
      </c>
      <c r="D2005" s="8">
        <v>0.53178240740740745</v>
      </c>
      <c r="E2005">
        <f t="shared" si="62"/>
        <v>0</v>
      </c>
      <c r="F2005" s="2" t="str">
        <f t="shared" si="63"/>
        <v/>
      </c>
    </row>
    <row r="2006" spans="1:6" x14ac:dyDescent="0.3">
      <c r="A2006" s="10" t="s">
        <v>1724</v>
      </c>
      <c r="B2006" s="5">
        <v>42944</v>
      </c>
      <c r="C2006" s="6">
        <v>0.52603009259259259</v>
      </c>
      <c r="D2006" s="6">
        <v>0.53304398148148147</v>
      </c>
      <c r="E2006">
        <f t="shared" si="62"/>
        <v>0</v>
      </c>
      <c r="F2006" s="2" t="str">
        <f t="shared" si="63"/>
        <v/>
      </c>
    </row>
    <row r="2007" spans="1:6" x14ac:dyDescent="0.3">
      <c r="A2007" s="11" t="s">
        <v>1725</v>
      </c>
      <c r="B2007" s="7">
        <v>42944</v>
      </c>
      <c r="C2007" s="8">
        <v>0.52813657407407411</v>
      </c>
      <c r="D2007" s="8">
        <v>0.53039351851851857</v>
      </c>
      <c r="E2007">
        <f t="shared" si="62"/>
        <v>0</v>
      </c>
      <c r="F2007" s="2" t="str">
        <f t="shared" si="63"/>
        <v/>
      </c>
    </row>
    <row r="2008" spans="1:6" x14ac:dyDescent="0.3">
      <c r="A2008" s="10" t="s">
        <v>1726</v>
      </c>
      <c r="B2008" s="5">
        <v>42944</v>
      </c>
      <c r="C2008" s="6">
        <v>0.53310185185185188</v>
      </c>
      <c r="D2008" s="6">
        <v>0.53871527777777772</v>
      </c>
      <c r="E2008">
        <f t="shared" si="62"/>
        <v>0</v>
      </c>
      <c r="F2008" s="2" t="str">
        <f t="shared" si="63"/>
        <v/>
      </c>
    </row>
    <row r="2009" spans="1:6" x14ac:dyDescent="0.3">
      <c r="A2009" s="11" t="s">
        <v>1727</v>
      </c>
      <c r="B2009" s="7">
        <v>42944</v>
      </c>
      <c r="C2009" s="8">
        <v>0.53541666666666665</v>
      </c>
      <c r="D2009" s="8">
        <v>0.53666666666666663</v>
      </c>
      <c r="E2009">
        <f t="shared" si="62"/>
        <v>0</v>
      </c>
      <c r="F2009" s="2" t="str">
        <f t="shared" si="63"/>
        <v/>
      </c>
    </row>
    <row r="2010" spans="1:6" x14ac:dyDescent="0.3">
      <c r="A2010" s="10" t="s">
        <v>1728</v>
      </c>
      <c r="B2010" s="5">
        <v>42944</v>
      </c>
      <c r="C2010" s="6">
        <v>0.53773148148148153</v>
      </c>
      <c r="D2010" s="6">
        <v>0.54628472222222224</v>
      </c>
      <c r="E2010">
        <f t="shared" si="62"/>
        <v>0</v>
      </c>
      <c r="F2010" s="2" t="str">
        <f t="shared" si="63"/>
        <v/>
      </c>
    </row>
    <row r="2011" spans="1:6" x14ac:dyDescent="0.3">
      <c r="A2011" s="11" t="s">
        <v>1729</v>
      </c>
      <c r="B2011" s="7">
        <v>42944</v>
      </c>
      <c r="C2011" s="8">
        <v>0.54221064814814812</v>
      </c>
      <c r="D2011" s="8">
        <v>0.54947916666666663</v>
      </c>
      <c r="E2011">
        <f t="shared" si="62"/>
        <v>0</v>
      </c>
      <c r="F2011" s="2" t="str">
        <f t="shared" si="63"/>
        <v/>
      </c>
    </row>
    <row r="2012" spans="1:6" x14ac:dyDescent="0.3">
      <c r="A2012" s="10" t="s">
        <v>1730</v>
      </c>
      <c r="B2012" s="5">
        <v>42944</v>
      </c>
      <c r="C2012" s="6">
        <v>0.54599537037037038</v>
      </c>
      <c r="D2012" s="6">
        <v>0.54759259259259263</v>
      </c>
      <c r="E2012">
        <f t="shared" si="62"/>
        <v>0</v>
      </c>
      <c r="F2012" s="2" t="str">
        <f t="shared" si="63"/>
        <v/>
      </c>
    </row>
    <row r="2013" spans="1:6" x14ac:dyDescent="0.3">
      <c r="A2013" s="11" t="s">
        <v>1731</v>
      </c>
      <c r="B2013" s="7">
        <v>42944</v>
      </c>
      <c r="C2013" s="8">
        <v>0.54905092592592597</v>
      </c>
      <c r="D2013" s="8">
        <v>0.55343750000000003</v>
      </c>
      <c r="E2013">
        <f t="shared" si="62"/>
        <v>0</v>
      </c>
      <c r="F2013" s="2" t="str">
        <f t="shared" si="63"/>
        <v/>
      </c>
    </row>
    <row r="2014" spans="1:6" x14ac:dyDescent="0.3">
      <c r="A2014" s="10" t="s">
        <v>1732</v>
      </c>
      <c r="B2014" s="5">
        <v>42944</v>
      </c>
      <c r="C2014" s="6">
        <v>0.55334490740740738</v>
      </c>
      <c r="D2014" s="6">
        <v>0.56339120370370366</v>
      </c>
      <c r="E2014">
        <f t="shared" si="62"/>
        <v>0</v>
      </c>
      <c r="F2014" s="2" t="str">
        <f t="shared" si="63"/>
        <v/>
      </c>
    </row>
    <row r="2015" spans="1:6" x14ac:dyDescent="0.3">
      <c r="A2015" s="11" t="s">
        <v>1733</v>
      </c>
      <c r="B2015" s="7">
        <v>42944</v>
      </c>
      <c r="C2015" s="8">
        <v>0.55806712962962968</v>
      </c>
      <c r="D2015" s="8">
        <v>0.55923611111111116</v>
      </c>
      <c r="E2015">
        <f t="shared" si="62"/>
        <v>0</v>
      </c>
      <c r="F2015" s="2" t="str">
        <f t="shared" si="63"/>
        <v/>
      </c>
    </row>
    <row r="2016" spans="1:6" x14ac:dyDescent="0.3">
      <c r="A2016" s="10" t="s">
        <v>1734</v>
      </c>
      <c r="B2016" s="5">
        <v>42944</v>
      </c>
      <c r="C2016" s="6">
        <v>0.56162037037037038</v>
      </c>
      <c r="D2016" s="6">
        <v>0.56876157407407413</v>
      </c>
      <c r="E2016">
        <f t="shared" si="62"/>
        <v>0</v>
      </c>
      <c r="F2016" s="2" t="str">
        <f t="shared" si="63"/>
        <v/>
      </c>
    </row>
    <row r="2017" spans="1:6" x14ac:dyDescent="0.3">
      <c r="A2017" s="11" t="s">
        <v>1735</v>
      </c>
      <c r="B2017" s="7">
        <v>42944</v>
      </c>
      <c r="C2017" s="8">
        <v>0.56673611111111111</v>
      </c>
      <c r="D2017" s="8">
        <v>0.57725694444444442</v>
      </c>
      <c r="E2017">
        <f t="shared" si="62"/>
        <v>0</v>
      </c>
      <c r="F2017" s="2" t="str">
        <f t="shared" si="63"/>
        <v/>
      </c>
    </row>
    <row r="2018" spans="1:6" x14ac:dyDescent="0.3">
      <c r="A2018" s="10" t="s">
        <v>1736</v>
      </c>
      <c r="B2018" s="5">
        <v>42944</v>
      </c>
      <c r="C2018" s="6">
        <v>0.56821759259259264</v>
      </c>
      <c r="D2018" s="6">
        <v>0.5773611111111111</v>
      </c>
      <c r="E2018">
        <f t="shared" si="62"/>
        <v>0</v>
      </c>
      <c r="F2018" s="2" t="str">
        <f t="shared" si="63"/>
        <v/>
      </c>
    </row>
    <row r="2019" spans="1:6" x14ac:dyDescent="0.3">
      <c r="A2019" s="11" t="s">
        <v>756</v>
      </c>
      <c r="B2019" s="7">
        <v>42944</v>
      </c>
      <c r="C2019" s="8">
        <v>0.57050925925925922</v>
      </c>
      <c r="D2019" s="8">
        <v>0.58049768518518519</v>
      </c>
      <c r="E2019">
        <f t="shared" si="62"/>
        <v>0</v>
      </c>
      <c r="F2019" s="2" t="str">
        <f t="shared" si="63"/>
        <v/>
      </c>
    </row>
    <row r="2020" spans="1:6" x14ac:dyDescent="0.3">
      <c r="A2020" s="10" t="s">
        <v>1737</v>
      </c>
      <c r="B2020" s="5">
        <v>42944</v>
      </c>
      <c r="C2020" s="6">
        <v>0.57146990740740744</v>
      </c>
      <c r="D2020" s="6">
        <v>0.57642361111111107</v>
      </c>
      <c r="E2020">
        <f t="shared" si="62"/>
        <v>0</v>
      </c>
      <c r="F2020" s="2" t="str">
        <f t="shared" si="63"/>
        <v/>
      </c>
    </row>
    <row r="2021" spans="1:6" x14ac:dyDescent="0.3">
      <c r="A2021" s="11" t="s">
        <v>1738</v>
      </c>
      <c r="B2021" s="7">
        <v>42944</v>
      </c>
      <c r="C2021" s="8">
        <v>0.57186342592592587</v>
      </c>
      <c r="D2021" s="8">
        <v>0.57379629629629625</v>
      </c>
      <c r="E2021">
        <f t="shared" si="62"/>
        <v>0</v>
      </c>
      <c r="F2021" s="2" t="str">
        <f t="shared" si="63"/>
        <v/>
      </c>
    </row>
    <row r="2022" spans="1:6" x14ac:dyDescent="0.3">
      <c r="A2022" s="10" t="s">
        <v>1739</v>
      </c>
      <c r="B2022" s="5">
        <v>42944</v>
      </c>
      <c r="C2022" s="6">
        <v>0.57629629629629631</v>
      </c>
      <c r="D2022" s="6">
        <v>0.58628472222222228</v>
      </c>
      <c r="E2022">
        <f t="shared" si="62"/>
        <v>0</v>
      </c>
      <c r="F2022" s="2" t="str">
        <f t="shared" si="63"/>
        <v/>
      </c>
    </row>
    <row r="2023" spans="1:6" x14ac:dyDescent="0.3">
      <c r="A2023" s="11" t="s">
        <v>1740</v>
      </c>
      <c r="B2023" s="7">
        <v>42944</v>
      </c>
      <c r="C2023" s="8">
        <v>0.57835648148148144</v>
      </c>
      <c r="D2023" s="8">
        <v>0.58644675925925926</v>
      </c>
      <c r="E2023">
        <f t="shared" si="62"/>
        <v>0</v>
      </c>
      <c r="F2023" s="2" t="str">
        <f t="shared" si="63"/>
        <v/>
      </c>
    </row>
    <row r="2024" spans="1:6" x14ac:dyDescent="0.3">
      <c r="A2024" s="10" t="s">
        <v>1741</v>
      </c>
      <c r="B2024" s="5">
        <v>42944</v>
      </c>
      <c r="C2024" s="6">
        <v>0.58331018518518518</v>
      </c>
      <c r="D2024" s="6">
        <v>0.58539351851851851</v>
      </c>
      <c r="E2024">
        <f t="shared" si="62"/>
        <v>0</v>
      </c>
      <c r="F2024" s="2" t="str">
        <f t="shared" si="63"/>
        <v/>
      </c>
    </row>
    <row r="2025" spans="1:6" x14ac:dyDescent="0.3">
      <c r="A2025" s="11" t="s">
        <v>1742</v>
      </c>
      <c r="B2025" s="7">
        <v>42944</v>
      </c>
      <c r="C2025" s="8">
        <v>0.58353009259259259</v>
      </c>
      <c r="D2025" s="8">
        <v>0.58950231481481485</v>
      </c>
      <c r="E2025">
        <f t="shared" si="62"/>
        <v>0</v>
      </c>
      <c r="F2025" s="2" t="str">
        <f t="shared" si="63"/>
        <v/>
      </c>
    </row>
    <row r="2026" spans="1:6" x14ac:dyDescent="0.3">
      <c r="A2026" s="10" t="s">
        <v>1743</v>
      </c>
      <c r="B2026" s="5">
        <v>42944</v>
      </c>
      <c r="C2026" s="6">
        <v>0.58892361111111113</v>
      </c>
      <c r="D2026" s="6">
        <v>0.59381944444444446</v>
      </c>
      <c r="E2026">
        <f t="shared" si="62"/>
        <v>0</v>
      </c>
      <c r="F2026" s="2" t="str">
        <f t="shared" si="63"/>
        <v/>
      </c>
    </row>
    <row r="2027" spans="1:6" x14ac:dyDescent="0.3">
      <c r="A2027" s="11" t="s">
        <v>219</v>
      </c>
      <c r="B2027" s="7">
        <v>42944</v>
      </c>
      <c r="C2027" s="8">
        <v>0.59035879629629628</v>
      </c>
      <c r="D2027" s="8">
        <v>0.5992939814814815</v>
      </c>
      <c r="E2027">
        <f t="shared" si="62"/>
        <v>0</v>
      </c>
      <c r="F2027" s="2" t="str">
        <f t="shared" si="63"/>
        <v/>
      </c>
    </row>
    <row r="2028" spans="1:6" x14ac:dyDescent="0.3">
      <c r="A2028" s="10" t="s">
        <v>188</v>
      </c>
      <c r="B2028" s="5">
        <v>42944</v>
      </c>
      <c r="C2028" s="6">
        <v>0.59439814814814818</v>
      </c>
      <c r="D2028" s="6">
        <v>0.60048611111111116</v>
      </c>
      <c r="E2028">
        <f t="shared" si="62"/>
        <v>0</v>
      </c>
      <c r="F2028" s="2" t="str">
        <f t="shared" si="63"/>
        <v/>
      </c>
    </row>
    <row r="2029" spans="1:6" x14ac:dyDescent="0.3">
      <c r="A2029" s="11" t="s">
        <v>1744</v>
      </c>
      <c r="B2029" s="7">
        <v>42944</v>
      </c>
      <c r="C2029" s="8">
        <v>0.59788194444444442</v>
      </c>
      <c r="D2029" s="8">
        <v>0.60576388888888888</v>
      </c>
      <c r="E2029">
        <f t="shared" si="62"/>
        <v>0</v>
      </c>
      <c r="F2029" s="2" t="str">
        <f t="shared" si="63"/>
        <v/>
      </c>
    </row>
    <row r="2030" spans="1:6" x14ac:dyDescent="0.3">
      <c r="A2030" s="10" t="s">
        <v>718</v>
      </c>
      <c r="B2030" s="5">
        <v>42944</v>
      </c>
      <c r="C2030" s="6">
        <v>0.60322916666666671</v>
      </c>
      <c r="D2030" s="6">
        <v>0.60628472222222218</v>
      </c>
      <c r="E2030">
        <f t="shared" si="62"/>
        <v>0</v>
      </c>
      <c r="F2030" s="2" t="str">
        <f t="shared" si="63"/>
        <v/>
      </c>
    </row>
    <row r="2031" spans="1:6" x14ac:dyDescent="0.3">
      <c r="A2031" s="11" t="s">
        <v>1745</v>
      </c>
      <c r="B2031" s="7">
        <v>42944</v>
      </c>
      <c r="C2031" s="8">
        <v>0.60745370370370366</v>
      </c>
      <c r="D2031" s="8">
        <v>0.61017361111111112</v>
      </c>
      <c r="E2031">
        <f t="shared" si="62"/>
        <v>0</v>
      </c>
      <c r="F2031" s="2" t="str">
        <f t="shared" si="63"/>
        <v/>
      </c>
    </row>
    <row r="2032" spans="1:6" x14ac:dyDescent="0.3">
      <c r="A2032" s="10" t="s">
        <v>1746</v>
      </c>
      <c r="B2032" s="5">
        <v>42944</v>
      </c>
      <c r="C2032" s="6">
        <v>0.61322916666666671</v>
      </c>
      <c r="D2032" s="6">
        <v>0.62153935185185183</v>
      </c>
      <c r="E2032">
        <f t="shared" si="62"/>
        <v>0</v>
      </c>
      <c r="F2032" s="2" t="str">
        <f t="shared" si="63"/>
        <v/>
      </c>
    </row>
    <row r="2033" spans="1:6" x14ac:dyDescent="0.3">
      <c r="A2033" s="11" t="s">
        <v>1747</v>
      </c>
      <c r="B2033" s="7">
        <v>42944</v>
      </c>
      <c r="C2033" s="8">
        <v>0.61570601851851847</v>
      </c>
      <c r="D2033" s="8">
        <v>0.62429398148148152</v>
      </c>
      <c r="E2033">
        <f t="shared" si="62"/>
        <v>0</v>
      </c>
      <c r="F2033" s="2" t="str">
        <f t="shared" si="63"/>
        <v/>
      </c>
    </row>
    <row r="2034" spans="1:6" x14ac:dyDescent="0.3">
      <c r="A2034" s="10" t="s">
        <v>1748</v>
      </c>
      <c r="B2034" s="5">
        <v>42944</v>
      </c>
      <c r="C2034" s="6">
        <v>0.61962962962962964</v>
      </c>
      <c r="D2034" s="6">
        <v>0.62399305555555551</v>
      </c>
      <c r="E2034">
        <f t="shared" si="62"/>
        <v>0</v>
      </c>
      <c r="F2034" s="2" t="str">
        <f t="shared" si="63"/>
        <v/>
      </c>
    </row>
    <row r="2035" spans="1:6" x14ac:dyDescent="0.3">
      <c r="A2035" s="11" t="s">
        <v>1749</v>
      </c>
      <c r="B2035" s="7">
        <v>42944</v>
      </c>
      <c r="C2035" s="8">
        <v>0.62204861111111109</v>
      </c>
      <c r="D2035" s="8">
        <v>0.62440972222222224</v>
      </c>
      <c r="E2035">
        <f t="shared" si="62"/>
        <v>0</v>
      </c>
      <c r="F2035" s="2" t="str">
        <f t="shared" si="63"/>
        <v/>
      </c>
    </row>
    <row r="2036" spans="1:6" x14ac:dyDescent="0.3">
      <c r="A2036" s="10" t="s">
        <v>1750</v>
      </c>
      <c r="B2036" s="5">
        <v>42944</v>
      </c>
      <c r="C2036" s="6">
        <v>0.62502314814814819</v>
      </c>
      <c r="D2036" s="6">
        <v>0.63574074074074072</v>
      </c>
      <c r="E2036">
        <f t="shared" si="62"/>
        <v>0</v>
      </c>
      <c r="F2036" s="2" t="str">
        <f t="shared" si="63"/>
        <v/>
      </c>
    </row>
    <row r="2037" spans="1:6" x14ac:dyDescent="0.3">
      <c r="A2037" s="11" t="s">
        <v>1751</v>
      </c>
      <c r="B2037" s="7">
        <v>42947</v>
      </c>
      <c r="C2037" s="8">
        <v>0.3342013888888889</v>
      </c>
      <c r="D2037" s="8">
        <v>0.34159722222222222</v>
      </c>
      <c r="E2037">
        <f t="shared" si="62"/>
        <v>0</v>
      </c>
      <c r="F2037" s="2" t="str">
        <f t="shared" si="63"/>
        <v/>
      </c>
    </row>
    <row r="2038" spans="1:6" x14ac:dyDescent="0.3">
      <c r="A2038" s="10" t="s">
        <v>1752</v>
      </c>
      <c r="B2038" s="5">
        <v>42947</v>
      </c>
      <c r="C2038" s="6">
        <v>0.33929398148148149</v>
      </c>
      <c r="D2038" s="6">
        <v>0.34349537037037037</v>
      </c>
      <c r="E2038">
        <f t="shared" si="62"/>
        <v>0</v>
      </c>
      <c r="F2038" s="2" t="str">
        <f t="shared" si="63"/>
        <v/>
      </c>
    </row>
    <row r="2039" spans="1:6" x14ac:dyDescent="0.3">
      <c r="A2039" s="11" t="s">
        <v>1753</v>
      </c>
      <c r="B2039" s="7">
        <v>42947</v>
      </c>
      <c r="C2039" s="8">
        <v>0.34378472222222223</v>
      </c>
      <c r="D2039" s="8">
        <v>0.34677083333333331</v>
      </c>
      <c r="E2039">
        <f t="shared" si="62"/>
        <v>0</v>
      </c>
      <c r="F2039" s="2" t="str">
        <f t="shared" si="63"/>
        <v/>
      </c>
    </row>
    <row r="2040" spans="1:6" x14ac:dyDescent="0.3">
      <c r="A2040" s="10" t="s">
        <v>1754</v>
      </c>
      <c r="B2040" s="5">
        <v>42947</v>
      </c>
      <c r="C2040" s="6">
        <v>0.34609953703703705</v>
      </c>
      <c r="D2040" s="6">
        <v>0.35118055555555555</v>
      </c>
      <c r="E2040">
        <f t="shared" si="62"/>
        <v>0</v>
      </c>
      <c r="F2040" s="2" t="str">
        <f t="shared" si="63"/>
        <v/>
      </c>
    </row>
    <row r="2041" spans="1:6" x14ac:dyDescent="0.3">
      <c r="A2041" s="11" t="s">
        <v>1755</v>
      </c>
      <c r="B2041" s="7">
        <v>42947</v>
      </c>
      <c r="C2041" s="8">
        <v>0.35167824074074072</v>
      </c>
      <c r="D2041" s="8">
        <v>0.35538194444444443</v>
      </c>
      <c r="E2041">
        <f t="shared" si="62"/>
        <v>0</v>
      </c>
      <c r="F2041" s="2" t="str">
        <f t="shared" si="63"/>
        <v/>
      </c>
    </row>
    <row r="2042" spans="1:6" x14ac:dyDescent="0.3">
      <c r="A2042" s="10" t="s">
        <v>1363</v>
      </c>
      <c r="B2042" s="5">
        <v>42947</v>
      </c>
      <c r="C2042" s="6">
        <v>0.35333333333333333</v>
      </c>
      <c r="D2042" s="6">
        <v>0.35844907407407406</v>
      </c>
      <c r="E2042">
        <f t="shared" si="62"/>
        <v>0</v>
      </c>
      <c r="F2042" s="2" t="str">
        <f t="shared" si="63"/>
        <v/>
      </c>
    </row>
    <row r="2043" spans="1:6" x14ac:dyDescent="0.3">
      <c r="A2043" s="11" t="s">
        <v>1756</v>
      </c>
      <c r="B2043" s="7">
        <v>42947</v>
      </c>
      <c r="C2043" s="8">
        <v>0.35793981481481479</v>
      </c>
      <c r="D2043" s="8">
        <v>0.36571759259259257</v>
      </c>
      <c r="E2043">
        <f t="shared" si="62"/>
        <v>0</v>
      </c>
      <c r="F2043" s="2" t="str">
        <f t="shared" si="63"/>
        <v/>
      </c>
    </row>
    <row r="2044" spans="1:6" x14ac:dyDescent="0.3">
      <c r="A2044" s="10" t="s">
        <v>1294</v>
      </c>
      <c r="B2044" s="5">
        <v>42947</v>
      </c>
      <c r="C2044" s="6">
        <v>0.35976851851851854</v>
      </c>
      <c r="D2044" s="6">
        <v>0.36883101851851852</v>
      </c>
      <c r="E2044">
        <f t="shared" si="62"/>
        <v>0</v>
      </c>
      <c r="F2044" s="2" t="str">
        <f t="shared" si="63"/>
        <v/>
      </c>
    </row>
    <row r="2045" spans="1:6" x14ac:dyDescent="0.3">
      <c r="A2045" s="11" t="s">
        <v>1757</v>
      </c>
      <c r="B2045" s="7">
        <v>42947</v>
      </c>
      <c r="C2045" s="8">
        <v>0.36394675925925923</v>
      </c>
      <c r="D2045" s="8">
        <v>0.37373842592592593</v>
      </c>
      <c r="E2045">
        <f t="shared" si="62"/>
        <v>0</v>
      </c>
      <c r="F2045" s="2" t="str">
        <f t="shared" si="63"/>
        <v/>
      </c>
    </row>
    <row r="2046" spans="1:6" x14ac:dyDescent="0.3">
      <c r="A2046" s="10" t="s">
        <v>1758</v>
      </c>
      <c r="B2046" s="5">
        <v>42947</v>
      </c>
      <c r="C2046" s="6">
        <v>0.36552083333333335</v>
      </c>
      <c r="D2046" s="6">
        <v>0.3696990740740741</v>
      </c>
      <c r="E2046">
        <f t="shared" si="62"/>
        <v>0</v>
      </c>
      <c r="F2046" s="2" t="str">
        <f t="shared" si="63"/>
        <v/>
      </c>
    </row>
    <row r="2047" spans="1:6" x14ac:dyDescent="0.3">
      <c r="A2047" s="11" t="s">
        <v>1759</v>
      </c>
      <c r="B2047" s="7">
        <v>42947</v>
      </c>
      <c r="C2047" s="8">
        <v>0.36776620370370372</v>
      </c>
      <c r="D2047" s="8">
        <v>0.37584490740740739</v>
      </c>
      <c r="E2047">
        <f t="shared" si="62"/>
        <v>0</v>
      </c>
      <c r="F2047" s="2" t="str">
        <f t="shared" si="63"/>
        <v/>
      </c>
    </row>
    <row r="2048" spans="1:6" x14ac:dyDescent="0.3">
      <c r="A2048" s="10" t="s">
        <v>1760</v>
      </c>
      <c r="B2048" s="5">
        <v>42947</v>
      </c>
      <c r="C2048" s="6">
        <v>0.37170138888888887</v>
      </c>
      <c r="D2048" s="6">
        <v>0.38305555555555554</v>
      </c>
      <c r="E2048">
        <f t="shared" si="62"/>
        <v>0</v>
      </c>
      <c r="F2048" s="2" t="str">
        <f t="shared" si="63"/>
        <v/>
      </c>
    </row>
    <row r="2049" spans="1:6" x14ac:dyDescent="0.3">
      <c r="A2049" s="11" t="s">
        <v>1761</v>
      </c>
      <c r="B2049" s="7">
        <v>42947</v>
      </c>
      <c r="C2049" s="8">
        <v>0.37239583333333331</v>
      </c>
      <c r="D2049" s="8">
        <v>0.37680555555555556</v>
      </c>
      <c r="E2049">
        <f t="shared" si="62"/>
        <v>0</v>
      </c>
      <c r="F2049" s="2" t="str">
        <f t="shared" si="63"/>
        <v/>
      </c>
    </row>
    <row r="2050" spans="1:6" x14ac:dyDescent="0.3">
      <c r="A2050" s="10" t="s">
        <v>1762</v>
      </c>
      <c r="B2050" s="5">
        <v>42947</v>
      </c>
      <c r="C2050" s="6">
        <v>0.37714120370370369</v>
      </c>
      <c r="D2050" s="6">
        <v>0.38119212962962962</v>
      </c>
      <c r="E2050">
        <f t="shared" si="62"/>
        <v>0</v>
      </c>
      <c r="F2050" s="2" t="str">
        <f t="shared" si="63"/>
        <v/>
      </c>
    </row>
    <row r="2051" spans="1:6" x14ac:dyDescent="0.3">
      <c r="A2051" s="11" t="s">
        <v>1763</v>
      </c>
      <c r="B2051" s="7">
        <v>42947</v>
      </c>
      <c r="C2051" s="8">
        <v>0.38130787037037039</v>
      </c>
      <c r="D2051" s="8">
        <v>0.38280092592592591</v>
      </c>
      <c r="E2051">
        <f t="shared" ref="E2051:E2114" si="64">IF(AND(LEN(A2051)=7,LEFT(A2051,2)="12"),1,0)</f>
        <v>0</v>
      </c>
      <c r="F2051" s="2" t="str">
        <f t="shared" ref="F2051:F2114" si="65">IF(E2051=1,D2051-C2051,"")</f>
        <v/>
      </c>
    </row>
    <row r="2052" spans="1:6" x14ac:dyDescent="0.3">
      <c r="A2052" s="10" t="s">
        <v>1764</v>
      </c>
      <c r="B2052" s="5">
        <v>42947</v>
      </c>
      <c r="C2052" s="6">
        <v>0.38135416666666666</v>
      </c>
      <c r="D2052" s="6">
        <v>0.38210648148148146</v>
      </c>
      <c r="E2052">
        <f t="shared" si="64"/>
        <v>0</v>
      </c>
      <c r="F2052" s="2" t="str">
        <f t="shared" si="65"/>
        <v/>
      </c>
    </row>
    <row r="2053" spans="1:6" x14ac:dyDescent="0.3">
      <c r="A2053" s="11" t="s">
        <v>1765</v>
      </c>
      <c r="B2053" s="7">
        <v>42947</v>
      </c>
      <c r="C2053" s="8">
        <v>0.38641203703703703</v>
      </c>
      <c r="D2053" s="8">
        <v>0.39549768518518519</v>
      </c>
      <c r="E2053">
        <f t="shared" si="64"/>
        <v>0</v>
      </c>
      <c r="F2053" s="2" t="str">
        <f t="shared" si="65"/>
        <v/>
      </c>
    </row>
    <row r="2054" spans="1:6" x14ac:dyDescent="0.3">
      <c r="A2054" s="10" t="s">
        <v>1766</v>
      </c>
      <c r="B2054" s="5">
        <v>42947</v>
      </c>
      <c r="C2054" s="6">
        <v>0.38927083333333334</v>
      </c>
      <c r="D2054" s="6">
        <v>0.39721064814814816</v>
      </c>
      <c r="E2054">
        <f t="shared" si="64"/>
        <v>0</v>
      </c>
      <c r="F2054" s="2" t="str">
        <f t="shared" si="65"/>
        <v/>
      </c>
    </row>
    <row r="2055" spans="1:6" x14ac:dyDescent="0.3">
      <c r="A2055" s="11" t="s">
        <v>1363</v>
      </c>
      <c r="B2055" s="7">
        <v>42947</v>
      </c>
      <c r="C2055" s="8">
        <v>0.39023148148148146</v>
      </c>
      <c r="D2055" s="8">
        <v>0.39748842592592593</v>
      </c>
      <c r="E2055">
        <f t="shared" si="64"/>
        <v>0</v>
      </c>
      <c r="F2055" s="2" t="str">
        <f t="shared" si="65"/>
        <v/>
      </c>
    </row>
    <row r="2056" spans="1:6" x14ac:dyDescent="0.3">
      <c r="A2056" s="10" t="s">
        <v>752</v>
      </c>
      <c r="B2056" s="5">
        <v>42947</v>
      </c>
      <c r="C2056" s="6">
        <v>0.3934259259259259</v>
      </c>
      <c r="D2056" s="6">
        <v>0.40181712962962962</v>
      </c>
      <c r="E2056">
        <f t="shared" si="64"/>
        <v>0</v>
      </c>
      <c r="F2056" s="2" t="str">
        <f t="shared" si="65"/>
        <v/>
      </c>
    </row>
    <row r="2057" spans="1:6" x14ac:dyDescent="0.3">
      <c r="A2057" s="11" t="s">
        <v>1767</v>
      </c>
      <c r="B2057" s="7">
        <v>42947</v>
      </c>
      <c r="C2057" s="8">
        <v>0.39766203703703706</v>
      </c>
      <c r="D2057" s="8">
        <v>0.39957175925925925</v>
      </c>
      <c r="E2057">
        <f t="shared" si="64"/>
        <v>0</v>
      </c>
      <c r="F2057" s="2" t="str">
        <f t="shared" si="65"/>
        <v/>
      </c>
    </row>
    <row r="2058" spans="1:6" x14ac:dyDescent="0.3">
      <c r="A2058" s="10" t="s">
        <v>1768</v>
      </c>
      <c r="B2058" s="5">
        <v>42947</v>
      </c>
      <c r="C2058" s="6">
        <v>0.39878472222222222</v>
      </c>
      <c r="D2058" s="6">
        <v>0.40041666666666664</v>
      </c>
      <c r="E2058">
        <f t="shared" si="64"/>
        <v>0</v>
      </c>
      <c r="F2058" s="2" t="str">
        <f t="shared" si="65"/>
        <v/>
      </c>
    </row>
    <row r="2059" spans="1:6" x14ac:dyDescent="0.3">
      <c r="A2059" s="11" t="s">
        <v>1769</v>
      </c>
      <c r="B2059" s="7">
        <v>42947</v>
      </c>
      <c r="C2059" s="8">
        <v>0.40313657407407405</v>
      </c>
      <c r="D2059" s="8">
        <v>0.40773148148148147</v>
      </c>
      <c r="E2059">
        <f t="shared" si="64"/>
        <v>0</v>
      </c>
      <c r="F2059" s="2" t="str">
        <f t="shared" si="65"/>
        <v/>
      </c>
    </row>
    <row r="2060" spans="1:6" x14ac:dyDescent="0.3">
      <c r="A2060" s="10" t="s">
        <v>1770</v>
      </c>
      <c r="B2060" s="5">
        <v>42947</v>
      </c>
      <c r="C2060" s="6">
        <v>0.40328703703703705</v>
      </c>
      <c r="D2060" s="6">
        <v>0.41405092592592591</v>
      </c>
      <c r="E2060">
        <f t="shared" si="64"/>
        <v>0</v>
      </c>
      <c r="F2060" s="2" t="str">
        <f t="shared" si="65"/>
        <v/>
      </c>
    </row>
    <row r="2061" spans="1:6" x14ac:dyDescent="0.3">
      <c r="A2061" s="11" t="s">
        <v>581</v>
      </c>
      <c r="B2061" s="7">
        <v>42947</v>
      </c>
      <c r="C2061" s="8">
        <v>0.40497685185185184</v>
      </c>
      <c r="D2061" s="8">
        <v>0.41167824074074072</v>
      </c>
      <c r="E2061">
        <f t="shared" si="64"/>
        <v>0</v>
      </c>
      <c r="F2061" s="2" t="str">
        <f t="shared" si="65"/>
        <v/>
      </c>
    </row>
    <row r="2062" spans="1:6" x14ac:dyDescent="0.3">
      <c r="A2062" s="10" t="s">
        <v>1771</v>
      </c>
      <c r="B2062" s="5">
        <v>42947</v>
      </c>
      <c r="C2062" s="6">
        <v>0.40725694444444444</v>
      </c>
      <c r="D2062" s="6">
        <v>0.41819444444444442</v>
      </c>
      <c r="E2062">
        <f t="shared" si="64"/>
        <v>0</v>
      </c>
      <c r="F2062" s="2" t="str">
        <f t="shared" si="65"/>
        <v/>
      </c>
    </row>
    <row r="2063" spans="1:6" x14ac:dyDescent="0.3">
      <c r="A2063" s="11" t="s">
        <v>367</v>
      </c>
      <c r="B2063" s="7">
        <v>42947</v>
      </c>
      <c r="C2063" s="8">
        <v>0.40787037037037038</v>
      </c>
      <c r="D2063" s="8">
        <v>0.40846064814814814</v>
      </c>
      <c r="E2063">
        <f t="shared" si="64"/>
        <v>0</v>
      </c>
      <c r="F2063" s="2" t="str">
        <f t="shared" si="65"/>
        <v/>
      </c>
    </row>
    <row r="2064" spans="1:6" x14ac:dyDescent="0.3">
      <c r="A2064" s="10" t="s">
        <v>1772</v>
      </c>
      <c r="B2064" s="5">
        <v>42947</v>
      </c>
      <c r="C2064" s="6">
        <v>0.41334490740740742</v>
      </c>
      <c r="D2064" s="6">
        <v>0.4239236111111111</v>
      </c>
      <c r="E2064">
        <f t="shared" si="64"/>
        <v>0</v>
      </c>
      <c r="F2064" s="2" t="str">
        <f t="shared" si="65"/>
        <v/>
      </c>
    </row>
    <row r="2065" spans="1:6" x14ac:dyDescent="0.3">
      <c r="A2065" s="11" t="s">
        <v>1773</v>
      </c>
      <c r="B2065" s="7">
        <v>42947</v>
      </c>
      <c r="C2065" s="8">
        <v>0.41337962962962965</v>
      </c>
      <c r="D2065" s="8">
        <v>0.41743055555555558</v>
      </c>
      <c r="E2065">
        <f t="shared" si="64"/>
        <v>0</v>
      </c>
      <c r="F2065" s="2" t="str">
        <f t="shared" si="65"/>
        <v/>
      </c>
    </row>
    <row r="2066" spans="1:6" x14ac:dyDescent="0.3">
      <c r="A2066" s="10" t="s">
        <v>1774</v>
      </c>
      <c r="B2066" s="5">
        <v>42947</v>
      </c>
      <c r="C2066" s="6">
        <v>0.41523148148148148</v>
      </c>
      <c r="D2066" s="6">
        <v>0.42322916666666666</v>
      </c>
      <c r="E2066">
        <f t="shared" si="64"/>
        <v>0</v>
      </c>
      <c r="F2066" s="2" t="str">
        <f t="shared" si="65"/>
        <v/>
      </c>
    </row>
    <row r="2067" spans="1:6" x14ac:dyDescent="0.3">
      <c r="A2067" s="11" t="s">
        <v>1775</v>
      </c>
      <c r="B2067" s="7">
        <v>42947</v>
      </c>
      <c r="C2067" s="8">
        <v>0.41841435185185183</v>
      </c>
      <c r="D2067" s="8">
        <v>0.42677083333333332</v>
      </c>
      <c r="E2067">
        <f t="shared" si="64"/>
        <v>0</v>
      </c>
      <c r="F2067" s="2" t="str">
        <f t="shared" si="65"/>
        <v/>
      </c>
    </row>
    <row r="2068" spans="1:6" x14ac:dyDescent="0.3">
      <c r="A2068" s="10" t="s">
        <v>1776</v>
      </c>
      <c r="B2068" s="5">
        <v>42947</v>
      </c>
      <c r="C2068" s="6">
        <v>0.41873842592592592</v>
      </c>
      <c r="D2068" s="6">
        <v>0.42502314814814812</v>
      </c>
      <c r="E2068">
        <f t="shared" si="64"/>
        <v>0</v>
      </c>
      <c r="F2068" s="2" t="str">
        <f t="shared" si="65"/>
        <v/>
      </c>
    </row>
    <row r="2069" spans="1:6" x14ac:dyDescent="0.3">
      <c r="A2069" s="11" t="s">
        <v>1777</v>
      </c>
      <c r="B2069" s="7">
        <v>42947</v>
      </c>
      <c r="C2069" s="8">
        <v>0.41952546296296295</v>
      </c>
      <c r="D2069" s="8">
        <v>0.42105324074074074</v>
      </c>
      <c r="E2069">
        <f t="shared" si="64"/>
        <v>0</v>
      </c>
      <c r="F2069" s="2" t="str">
        <f t="shared" si="65"/>
        <v/>
      </c>
    </row>
    <row r="2070" spans="1:6" x14ac:dyDescent="0.3">
      <c r="A2070" s="10" t="s">
        <v>129</v>
      </c>
      <c r="B2070" s="5">
        <v>42947</v>
      </c>
      <c r="C2070" s="6">
        <v>0.4211111111111111</v>
      </c>
      <c r="D2070" s="6">
        <v>0.42442129629629627</v>
      </c>
      <c r="E2070">
        <f t="shared" si="64"/>
        <v>0</v>
      </c>
      <c r="F2070" s="2" t="str">
        <f t="shared" si="65"/>
        <v/>
      </c>
    </row>
    <row r="2071" spans="1:6" x14ac:dyDescent="0.3">
      <c r="A2071" s="11" t="s">
        <v>1778</v>
      </c>
      <c r="B2071" s="7">
        <v>42947</v>
      </c>
      <c r="C2071" s="8">
        <v>0.42247685185185185</v>
      </c>
      <c r="D2071" s="8">
        <v>0.4268865740740741</v>
      </c>
      <c r="E2071">
        <f t="shared" si="64"/>
        <v>0</v>
      </c>
      <c r="F2071" s="2" t="str">
        <f t="shared" si="65"/>
        <v/>
      </c>
    </row>
    <row r="2072" spans="1:6" x14ac:dyDescent="0.3">
      <c r="A2072" s="10" t="s">
        <v>1779</v>
      </c>
      <c r="B2072" s="5">
        <v>42947</v>
      </c>
      <c r="C2072" s="6">
        <v>0.42586805555555557</v>
      </c>
      <c r="D2072" s="6">
        <v>0.42711805555555554</v>
      </c>
      <c r="E2072">
        <f t="shared" si="64"/>
        <v>0</v>
      </c>
      <c r="F2072" s="2" t="str">
        <f t="shared" si="65"/>
        <v/>
      </c>
    </row>
    <row r="2073" spans="1:6" x14ac:dyDescent="0.3">
      <c r="A2073" s="11" t="s">
        <v>1780</v>
      </c>
      <c r="B2073" s="7">
        <v>42947</v>
      </c>
      <c r="C2073" s="8">
        <v>0.43162037037037038</v>
      </c>
      <c r="D2073" s="8">
        <v>0.44153935185185184</v>
      </c>
      <c r="E2073">
        <f t="shared" si="64"/>
        <v>0</v>
      </c>
      <c r="F2073" s="2" t="str">
        <f t="shared" si="65"/>
        <v/>
      </c>
    </row>
    <row r="2074" spans="1:6" x14ac:dyDescent="0.3">
      <c r="A2074" s="10" t="s">
        <v>1781</v>
      </c>
      <c r="B2074" s="5">
        <v>42947</v>
      </c>
      <c r="C2074" s="6">
        <v>0.43663194444444442</v>
      </c>
      <c r="D2074" s="6">
        <v>0.43993055555555555</v>
      </c>
      <c r="E2074">
        <f t="shared" si="64"/>
        <v>0</v>
      </c>
      <c r="F2074" s="2" t="str">
        <f t="shared" si="65"/>
        <v/>
      </c>
    </row>
    <row r="2075" spans="1:6" x14ac:dyDescent="0.3">
      <c r="A2075" s="11" t="s">
        <v>1782</v>
      </c>
      <c r="B2075" s="7">
        <v>42947</v>
      </c>
      <c r="C2075" s="8">
        <v>0.43686342592592592</v>
      </c>
      <c r="D2075" s="8">
        <v>0.44393518518518521</v>
      </c>
      <c r="E2075">
        <f t="shared" si="64"/>
        <v>0</v>
      </c>
      <c r="F2075" s="2" t="str">
        <f t="shared" si="65"/>
        <v/>
      </c>
    </row>
    <row r="2076" spans="1:6" x14ac:dyDescent="0.3">
      <c r="A2076" s="10" t="s">
        <v>1783</v>
      </c>
      <c r="B2076" s="5">
        <v>42947</v>
      </c>
      <c r="C2076" s="6">
        <v>0.44243055555555555</v>
      </c>
      <c r="D2076" s="6">
        <v>0.45349537037037035</v>
      </c>
      <c r="E2076">
        <f t="shared" si="64"/>
        <v>0</v>
      </c>
      <c r="F2076" s="2" t="str">
        <f t="shared" si="65"/>
        <v/>
      </c>
    </row>
    <row r="2077" spans="1:6" x14ac:dyDescent="0.3">
      <c r="A2077" s="11" t="s">
        <v>1784</v>
      </c>
      <c r="B2077" s="7">
        <v>42947</v>
      </c>
      <c r="C2077" s="8">
        <v>0.44802083333333331</v>
      </c>
      <c r="D2077" s="8">
        <v>0.45892361111111113</v>
      </c>
      <c r="E2077">
        <f t="shared" si="64"/>
        <v>0</v>
      </c>
      <c r="F2077" s="2" t="str">
        <f t="shared" si="65"/>
        <v/>
      </c>
    </row>
    <row r="2078" spans="1:6" x14ac:dyDescent="0.3">
      <c r="A2078" s="10" t="s">
        <v>1785</v>
      </c>
      <c r="B2078" s="5">
        <v>42947</v>
      </c>
      <c r="C2078" s="6">
        <v>0.45243055555555556</v>
      </c>
      <c r="D2078" s="6">
        <v>0.45275462962962965</v>
      </c>
      <c r="E2078">
        <f t="shared" si="64"/>
        <v>0</v>
      </c>
      <c r="F2078" s="2" t="str">
        <f t="shared" si="65"/>
        <v/>
      </c>
    </row>
    <row r="2079" spans="1:6" x14ac:dyDescent="0.3">
      <c r="A2079" s="11" t="s">
        <v>1786</v>
      </c>
      <c r="B2079" s="7">
        <v>42947</v>
      </c>
      <c r="C2079" s="8">
        <v>0.45399305555555558</v>
      </c>
      <c r="D2079" s="8">
        <v>0.46392361111111113</v>
      </c>
      <c r="E2079">
        <f t="shared" si="64"/>
        <v>0</v>
      </c>
      <c r="F2079" s="2" t="str">
        <f t="shared" si="65"/>
        <v/>
      </c>
    </row>
    <row r="2080" spans="1:6" x14ac:dyDescent="0.3">
      <c r="A2080" s="10" t="s">
        <v>1009</v>
      </c>
      <c r="B2080" s="5">
        <v>42947</v>
      </c>
      <c r="C2080" s="6">
        <v>0.4572222222222222</v>
      </c>
      <c r="D2080" s="6">
        <v>0.45910879629629631</v>
      </c>
      <c r="E2080">
        <f t="shared" si="64"/>
        <v>0</v>
      </c>
      <c r="F2080" s="2" t="str">
        <f t="shared" si="65"/>
        <v/>
      </c>
    </row>
    <row r="2081" spans="1:6" x14ac:dyDescent="0.3">
      <c r="A2081" s="11" t="s">
        <v>1787</v>
      </c>
      <c r="B2081" s="7">
        <v>42947</v>
      </c>
      <c r="C2081" s="8">
        <v>0.45846064814814813</v>
      </c>
      <c r="D2081" s="8">
        <v>0.46900462962962963</v>
      </c>
      <c r="E2081">
        <f t="shared" si="64"/>
        <v>0</v>
      </c>
      <c r="F2081" s="2" t="str">
        <f t="shared" si="65"/>
        <v/>
      </c>
    </row>
    <row r="2082" spans="1:6" x14ac:dyDescent="0.3">
      <c r="A2082" s="10" t="s">
        <v>391</v>
      </c>
      <c r="B2082" s="5">
        <v>42947</v>
      </c>
      <c r="C2082" s="6">
        <v>0.45945601851851853</v>
      </c>
      <c r="D2082" s="6">
        <v>0.46525462962962966</v>
      </c>
      <c r="E2082">
        <f t="shared" si="64"/>
        <v>0</v>
      </c>
      <c r="F2082" s="2" t="str">
        <f t="shared" si="65"/>
        <v/>
      </c>
    </row>
    <row r="2083" spans="1:6" x14ac:dyDescent="0.3">
      <c r="A2083" s="11" t="s">
        <v>867</v>
      </c>
      <c r="B2083" s="7">
        <v>42947</v>
      </c>
      <c r="C2083" s="8">
        <v>0.46119212962962963</v>
      </c>
      <c r="D2083" s="8">
        <v>0.4725347222222222</v>
      </c>
      <c r="E2083">
        <f t="shared" si="64"/>
        <v>0</v>
      </c>
      <c r="F2083" s="2" t="str">
        <f t="shared" si="65"/>
        <v/>
      </c>
    </row>
    <row r="2084" spans="1:6" x14ac:dyDescent="0.3">
      <c r="A2084" s="10" t="s">
        <v>1788</v>
      </c>
      <c r="B2084" s="5">
        <v>42947</v>
      </c>
      <c r="C2084" s="6">
        <v>0.46311342592592591</v>
      </c>
      <c r="D2084" s="6">
        <v>0.46394675925925927</v>
      </c>
      <c r="E2084">
        <f t="shared" si="64"/>
        <v>0</v>
      </c>
      <c r="F2084" s="2" t="str">
        <f t="shared" si="65"/>
        <v/>
      </c>
    </row>
    <row r="2085" spans="1:6" x14ac:dyDescent="0.3">
      <c r="A2085" s="11" t="s">
        <v>1789</v>
      </c>
      <c r="B2085" s="7">
        <v>42947</v>
      </c>
      <c r="C2085" s="8">
        <v>0.46803240740740742</v>
      </c>
      <c r="D2085" s="8">
        <v>0.47423611111111114</v>
      </c>
      <c r="E2085">
        <f t="shared" si="64"/>
        <v>0</v>
      </c>
      <c r="F2085" s="2" t="str">
        <f t="shared" si="65"/>
        <v/>
      </c>
    </row>
    <row r="2086" spans="1:6" x14ac:dyDescent="0.3">
      <c r="A2086" s="10" t="s">
        <v>1790</v>
      </c>
      <c r="B2086" s="5">
        <v>42947</v>
      </c>
      <c r="C2086" s="6">
        <v>0.46987268518518521</v>
      </c>
      <c r="D2086" s="6">
        <v>0.47664351851851849</v>
      </c>
      <c r="E2086">
        <f t="shared" si="64"/>
        <v>0</v>
      </c>
      <c r="F2086" s="2" t="str">
        <f t="shared" si="65"/>
        <v/>
      </c>
    </row>
    <row r="2087" spans="1:6" x14ac:dyDescent="0.3">
      <c r="A2087" s="11" t="s">
        <v>1217</v>
      </c>
      <c r="B2087" s="7">
        <v>42947</v>
      </c>
      <c r="C2087" s="8">
        <v>0.47158564814814813</v>
      </c>
      <c r="D2087" s="8">
        <v>0.47471064814814817</v>
      </c>
      <c r="E2087">
        <f t="shared" si="64"/>
        <v>0</v>
      </c>
      <c r="F2087" s="2" t="str">
        <f t="shared" si="65"/>
        <v/>
      </c>
    </row>
    <row r="2088" spans="1:6" x14ac:dyDescent="0.3">
      <c r="A2088" s="10" t="s">
        <v>1791</v>
      </c>
      <c r="B2088" s="5">
        <v>42947</v>
      </c>
      <c r="C2088" s="6">
        <v>0.47314814814814815</v>
      </c>
      <c r="D2088" s="6">
        <v>0.47643518518518518</v>
      </c>
      <c r="E2088">
        <f t="shared" si="64"/>
        <v>0</v>
      </c>
      <c r="F2088" s="2" t="str">
        <f t="shared" si="65"/>
        <v/>
      </c>
    </row>
    <row r="2089" spans="1:6" x14ac:dyDescent="0.3">
      <c r="A2089" s="11" t="s">
        <v>1792</v>
      </c>
      <c r="B2089" s="7">
        <v>42947</v>
      </c>
      <c r="C2089" s="8">
        <v>0.47315972222222225</v>
      </c>
      <c r="D2089" s="8">
        <v>0.47687499999999999</v>
      </c>
      <c r="E2089">
        <f t="shared" si="64"/>
        <v>0</v>
      </c>
      <c r="F2089" s="2" t="str">
        <f t="shared" si="65"/>
        <v/>
      </c>
    </row>
    <row r="2090" spans="1:6" x14ac:dyDescent="0.3">
      <c r="A2090" s="10" t="s">
        <v>1793</v>
      </c>
      <c r="B2090" s="5">
        <v>42947</v>
      </c>
      <c r="C2090" s="6">
        <v>0.47349537037037037</v>
      </c>
      <c r="D2090" s="6">
        <v>0.47881944444444446</v>
      </c>
      <c r="E2090">
        <f t="shared" si="64"/>
        <v>0</v>
      </c>
      <c r="F2090" s="2" t="str">
        <f t="shared" si="65"/>
        <v/>
      </c>
    </row>
    <row r="2091" spans="1:6" x14ac:dyDescent="0.3">
      <c r="A2091" s="11" t="s">
        <v>796</v>
      </c>
      <c r="B2091" s="7">
        <v>42947</v>
      </c>
      <c r="C2091" s="8">
        <v>0.47357638888888887</v>
      </c>
      <c r="D2091" s="8">
        <v>0.47564814814814815</v>
      </c>
      <c r="E2091">
        <f t="shared" si="64"/>
        <v>0</v>
      </c>
      <c r="F2091" s="2" t="str">
        <f t="shared" si="65"/>
        <v/>
      </c>
    </row>
    <row r="2092" spans="1:6" x14ac:dyDescent="0.3">
      <c r="A2092" s="10" t="s">
        <v>867</v>
      </c>
      <c r="B2092" s="5">
        <v>42947</v>
      </c>
      <c r="C2092" s="6">
        <v>0.47366898148148145</v>
      </c>
      <c r="D2092" s="6">
        <v>0.48020833333333335</v>
      </c>
      <c r="E2092">
        <f t="shared" si="64"/>
        <v>0</v>
      </c>
      <c r="F2092" s="2" t="str">
        <f t="shared" si="65"/>
        <v/>
      </c>
    </row>
    <row r="2093" spans="1:6" x14ac:dyDescent="0.3">
      <c r="A2093" s="11" t="s">
        <v>1478</v>
      </c>
      <c r="B2093" s="7">
        <v>42947</v>
      </c>
      <c r="C2093" s="8">
        <v>0.47851851851851851</v>
      </c>
      <c r="D2093" s="8">
        <v>0.48517361111111112</v>
      </c>
      <c r="E2093">
        <f t="shared" si="64"/>
        <v>0</v>
      </c>
      <c r="F2093" s="2" t="str">
        <f t="shared" si="65"/>
        <v/>
      </c>
    </row>
    <row r="2094" spans="1:6" x14ac:dyDescent="0.3">
      <c r="A2094" s="10" t="s">
        <v>1794</v>
      </c>
      <c r="B2094" s="5">
        <v>42947</v>
      </c>
      <c r="C2094" s="6">
        <v>0.48053240740740738</v>
      </c>
      <c r="D2094" s="6">
        <v>0.48828703703703702</v>
      </c>
      <c r="E2094">
        <f t="shared" si="64"/>
        <v>0</v>
      </c>
      <c r="F2094" s="2" t="str">
        <f t="shared" si="65"/>
        <v/>
      </c>
    </row>
    <row r="2095" spans="1:6" x14ac:dyDescent="0.3">
      <c r="A2095" s="11" t="s">
        <v>1795</v>
      </c>
      <c r="B2095" s="7">
        <v>42947</v>
      </c>
      <c r="C2095" s="8">
        <v>0.48141203703703705</v>
      </c>
      <c r="D2095" s="8">
        <v>0.49063657407407407</v>
      </c>
      <c r="E2095">
        <f t="shared" si="64"/>
        <v>0</v>
      </c>
      <c r="F2095" s="2" t="str">
        <f t="shared" si="65"/>
        <v/>
      </c>
    </row>
    <row r="2096" spans="1:6" x14ac:dyDescent="0.3">
      <c r="A2096" s="10" t="s">
        <v>1796</v>
      </c>
      <c r="B2096" s="5">
        <v>42947</v>
      </c>
      <c r="C2096" s="6">
        <v>0.48174768518518518</v>
      </c>
      <c r="D2096" s="6">
        <v>0.48682870370370368</v>
      </c>
      <c r="E2096">
        <f t="shared" si="64"/>
        <v>0</v>
      </c>
      <c r="F2096" s="2" t="str">
        <f t="shared" si="65"/>
        <v/>
      </c>
    </row>
    <row r="2097" spans="1:6" x14ac:dyDescent="0.3">
      <c r="A2097" s="11" t="s">
        <v>1709</v>
      </c>
      <c r="B2097" s="7">
        <v>42947</v>
      </c>
      <c r="C2097" s="8">
        <v>0.48424768518518518</v>
      </c>
      <c r="D2097" s="8">
        <v>0.48873842592592592</v>
      </c>
      <c r="E2097">
        <f t="shared" si="64"/>
        <v>0</v>
      </c>
      <c r="F2097" s="2" t="str">
        <f t="shared" si="65"/>
        <v/>
      </c>
    </row>
    <row r="2098" spans="1:6" x14ac:dyDescent="0.3">
      <c r="A2098" s="10" t="s">
        <v>1797</v>
      </c>
      <c r="B2098" s="5">
        <v>42947</v>
      </c>
      <c r="C2098" s="6">
        <v>0.48635416666666664</v>
      </c>
      <c r="D2098" s="6">
        <v>0.49025462962962962</v>
      </c>
      <c r="E2098">
        <f t="shared" si="64"/>
        <v>0</v>
      </c>
      <c r="F2098" s="2" t="str">
        <f t="shared" si="65"/>
        <v/>
      </c>
    </row>
    <row r="2099" spans="1:6" x14ac:dyDescent="0.3">
      <c r="A2099" s="11" t="s">
        <v>1798</v>
      </c>
      <c r="B2099" s="7">
        <v>42947</v>
      </c>
      <c r="C2099" s="8">
        <v>0.48893518518518519</v>
      </c>
      <c r="D2099" s="8">
        <v>0.49787037037037035</v>
      </c>
      <c r="E2099">
        <f t="shared" si="64"/>
        <v>0</v>
      </c>
      <c r="F2099" s="2" t="str">
        <f t="shared" si="65"/>
        <v/>
      </c>
    </row>
    <row r="2100" spans="1:6" x14ac:dyDescent="0.3">
      <c r="A2100" s="10" t="s">
        <v>1799</v>
      </c>
      <c r="B2100" s="5">
        <v>42947</v>
      </c>
      <c r="C2100" s="6">
        <v>0.49409722222222224</v>
      </c>
      <c r="D2100" s="6">
        <v>0.50521990740740741</v>
      </c>
      <c r="E2100">
        <f t="shared" si="64"/>
        <v>0</v>
      </c>
      <c r="F2100" s="2" t="str">
        <f t="shared" si="65"/>
        <v/>
      </c>
    </row>
    <row r="2101" spans="1:6" x14ac:dyDescent="0.3">
      <c r="A2101" s="11" t="s">
        <v>1800</v>
      </c>
      <c r="B2101" s="7">
        <v>42947</v>
      </c>
      <c r="C2101" s="8">
        <v>0.49849537037037039</v>
      </c>
      <c r="D2101" s="8">
        <v>0.5092592592592593</v>
      </c>
      <c r="E2101">
        <f t="shared" si="64"/>
        <v>0</v>
      </c>
      <c r="F2101" s="2" t="str">
        <f t="shared" si="65"/>
        <v/>
      </c>
    </row>
    <row r="2102" spans="1:6" x14ac:dyDescent="0.3">
      <c r="A2102" s="10" t="s">
        <v>1801</v>
      </c>
      <c r="B2102" s="5">
        <v>42947</v>
      </c>
      <c r="C2102" s="6">
        <v>0.49903935185185183</v>
      </c>
      <c r="D2102" s="6">
        <v>0.51059027777777777</v>
      </c>
      <c r="E2102">
        <f t="shared" si="64"/>
        <v>0</v>
      </c>
      <c r="F2102" s="2" t="str">
        <f t="shared" si="65"/>
        <v/>
      </c>
    </row>
    <row r="2103" spans="1:6" x14ac:dyDescent="0.3">
      <c r="A2103" s="11" t="s">
        <v>1030</v>
      </c>
      <c r="B2103" s="7">
        <v>42947</v>
      </c>
      <c r="C2103" s="8">
        <v>0.50065972222222221</v>
      </c>
      <c r="D2103" s="8">
        <v>0.50898148148148148</v>
      </c>
      <c r="E2103">
        <f t="shared" si="64"/>
        <v>0</v>
      </c>
      <c r="F2103" s="2" t="str">
        <f t="shared" si="65"/>
        <v/>
      </c>
    </row>
    <row r="2104" spans="1:6" x14ac:dyDescent="0.3">
      <c r="A2104" s="10" t="s">
        <v>1802</v>
      </c>
      <c r="B2104" s="5">
        <v>42947</v>
      </c>
      <c r="C2104" s="6">
        <v>0.5040972222222222</v>
      </c>
      <c r="D2104" s="6">
        <v>0.50971064814814815</v>
      </c>
      <c r="E2104">
        <f t="shared" si="64"/>
        <v>0</v>
      </c>
      <c r="F2104" s="2" t="str">
        <f t="shared" si="65"/>
        <v/>
      </c>
    </row>
    <row r="2105" spans="1:6" x14ac:dyDescent="0.3">
      <c r="A2105" s="11" t="s">
        <v>817</v>
      </c>
      <c r="B2105" s="7">
        <v>42947</v>
      </c>
      <c r="C2105" s="8">
        <v>0.50410879629629635</v>
      </c>
      <c r="D2105" s="8">
        <v>0.50539351851851855</v>
      </c>
      <c r="E2105">
        <f t="shared" si="64"/>
        <v>0</v>
      </c>
      <c r="F2105" s="2" t="str">
        <f t="shared" si="65"/>
        <v/>
      </c>
    </row>
    <row r="2106" spans="1:6" x14ac:dyDescent="0.3">
      <c r="A2106" s="10" t="s">
        <v>1803</v>
      </c>
      <c r="B2106" s="5">
        <v>42947</v>
      </c>
      <c r="C2106" s="6">
        <v>0.50980324074074079</v>
      </c>
      <c r="D2106" s="6">
        <v>0.51123842592592594</v>
      </c>
      <c r="E2106">
        <f t="shared" si="64"/>
        <v>0</v>
      </c>
      <c r="F2106" s="2" t="str">
        <f t="shared" si="65"/>
        <v/>
      </c>
    </row>
    <row r="2107" spans="1:6" x14ac:dyDescent="0.3">
      <c r="A2107" s="11" t="s">
        <v>1804</v>
      </c>
      <c r="B2107" s="7">
        <v>42947</v>
      </c>
      <c r="C2107" s="8">
        <v>0.51331018518518523</v>
      </c>
      <c r="D2107" s="8">
        <v>0.51490740740740737</v>
      </c>
      <c r="E2107">
        <f t="shared" si="64"/>
        <v>0</v>
      </c>
      <c r="F2107" s="2" t="str">
        <f t="shared" si="65"/>
        <v/>
      </c>
    </row>
    <row r="2108" spans="1:6" x14ac:dyDescent="0.3">
      <c r="A2108" s="10" t="s">
        <v>1805</v>
      </c>
      <c r="B2108" s="5">
        <v>42947</v>
      </c>
      <c r="C2108" s="6">
        <v>0.51811342592592591</v>
      </c>
      <c r="D2108" s="6">
        <v>0.51965277777777774</v>
      </c>
      <c r="E2108">
        <f t="shared" si="64"/>
        <v>0</v>
      </c>
      <c r="F2108" s="2" t="str">
        <f t="shared" si="65"/>
        <v/>
      </c>
    </row>
    <row r="2109" spans="1:6" x14ac:dyDescent="0.3">
      <c r="A2109" s="11" t="s">
        <v>1806</v>
      </c>
      <c r="B2109" s="7">
        <v>42947</v>
      </c>
      <c r="C2109" s="8">
        <v>0.52203703703703708</v>
      </c>
      <c r="D2109" s="8">
        <v>0.53162037037037035</v>
      </c>
      <c r="E2109">
        <f t="shared" si="64"/>
        <v>0</v>
      </c>
      <c r="F2109" s="2" t="str">
        <f t="shared" si="65"/>
        <v/>
      </c>
    </row>
    <row r="2110" spans="1:6" x14ac:dyDescent="0.3">
      <c r="A2110" s="10" t="s">
        <v>1807</v>
      </c>
      <c r="B2110" s="5">
        <v>42947</v>
      </c>
      <c r="C2110" s="6">
        <v>0.52238425925925924</v>
      </c>
      <c r="D2110" s="6">
        <v>0.52749999999999997</v>
      </c>
      <c r="E2110">
        <f t="shared" si="64"/>
        <v>0</v>
      </c>
      <c r="F2110" s="2" t="str">
        <f t="shared" si="65"/>
        <v/>
      </c>
    </row>
    <row r="2111" spans="1:6" x14ac:dyDescent="0.3">
      <c r="A2111" s="11" t="s">
        <v>1808</v>
      </c>
      <c r="B2111" s="7">
        <v>42947</v>
      </c>
      <c r="C2111" s="8">
        <v>0.5237384259259259</v>
      </c>
      <c r="D2111" s="8">
        <v>0.52431712962962962</v>
      </c>
      <c r="E2111">
        <f t="shared" si="64"/>
        <v>0</v>
      </c>
      <c r="F2111" s="2" t="str">
        <f t="shared" si="65"/>
        <v/>
      </c>
    </row>
    <row r="2112" spans="1:6" x14ac:dyDescent="0.3">
      <c r="A2112" s="10" t="s">
        <v>1809</v>
      </c>
      <c r="B2112" s="5">
        <v>42947</v>
      </c>
      <c r="C2112" s="6">
        <v>0.52516203703703701</v>
      </c>
      <c r="D2112" s="6">
        <v>0.52825231481481483</v>
      </c>
      <c r="E2112">
        <f t="shared" si="64"/>
        <v>0</v>
      </c>
      <c r="F2112" s="2" t="str">
        <f t="shared" si="65"/>
        <v/>
      </c>
    </row>
    <row r="2113" spans="1:6" x14ac:dyDescent="0.3">
      <c r="A2113" s="11" t="s">
        <v>1810</v>
      </c>
      <c r="B2113" s="7">
        <v>42947</v>
      </c>
      <c r="C2113" s="8">
        <v>0.53011574074074075</v>
      </c>
      <c r="D2113" s="8">
        <v>0.5342824074074074</v>
      </c>
      <c r="E2113">
        <f t="shared" si="64"/>
        <v>0</v>
      </c>
      <c r="F2113" s="2" t="str">
        <f t="shared" si="65"/>
        <v/>
      </c>
    </row>
    <row r="2114" spans="1:6" x14ac:dyDescent="0.3">
      <c r="A2114" s="10" t="s">
        <v>1811</v>
      </c>
      <c r="B2114" s="5">
        <v>42947</v>
      </c>
      <c r="C2114" s="6">
        <v>0.53206018518518516</v>
      </c>
      <c r="D2114" s="6">
        <v>0.53396990740740746</v>
      </c>
      <c r="E2114">
        <f t="shared" si="64"/>
        <v>0</v>
      </c>
      <c r="F2114" s="2" t="str">
        <f t="shared" si="65"/>
        <v/>
      </c>
    </row>
    <row r="2115" spans="1:6" x14ac:dyDescent="0.3">
      <c r="A2115" s="11" t="s">
        <v>1812</v>
      </c>
      <c r="B2115" s="7">
        <v>42947</v>
      </c>
      <c r="C2115" s="8">
        <v>0.53451388888888884</v>
      </c>
      <c r="D2115" s="8">
        <v>0.54087962962962965</v>
      </c>
      <c r="E2115">
        <f t="shared" ref="E2115:E2149" si="66">IF(AND(LEN(A2115)=7,LEFT(A2115,2)="12"),1,0)</f>
        <v>0</v>
      </c>
      <c r="F2115" s="2" t="str">
        <f t="shared" ref="F2115:F2149" si="67">IF(E2115=1,D2115-C2115,"")</f>
        <v/>
      </c>
    </row>
    <row r="2116" spans="1:6" x14ac:dyDescent="0.3">
      <c r="A2116" s="10" t="s">
        <v>1813</v>
      </c>
      <c r="B2116" s="5">
        <v>42947</v>
      </c>
      <c r="C2116" s="6">
        <v>0.53622685185185182</v>
      </c>
      <c r="D2116" s="6">
        <v>0.54399305555555555</v>
      </c>
      <c r="E2116">
        <f t="shared" si="66"/>
        <v>0</v>
      </c>
      <c r="F2116" s="2" t="str">
        <f t="shared" si="67"/>
        <v/>
      </c>
    </row>
    <row r="2117" spans="1:6" x14ac:dyDescent="0.3">
      <c r="A2117" s="11" t="s">
        <v>1814</v>
      </c>
      <c r="B2117" s="7">
        <v>42947</v>
      </c>
      <c r="C2117" s="8">
        <v>0.5376967592592593</v>
      </c>
      <c r="D2117" s="8">
        <v>0.54113425925925929</v>
      </c>
      <c r="E2117">
        <f t="shared" si="66"/>
        <v>0</v>
      </c>
      <c r="F2117" s="2" t="str">
        <f t="shared" si="67"/>
        <v/>
      </c>
    </row>
    <row r="2118" spans="1:6" x14ac:dyDescent="0.3">
      <c r="A2118" s="10" t="s">
        <v>32</v>
      </c>
      <c r="B2118" s="5">
        <v>42947</v>
      </c>
      <c r="C2118" s="6">
        <v>0.53961805555555553</v>
      </c>
      <c r="D2118" s="6">
        <v>0.54870370370370369</v>
      </c>
      <c r="E2118">
        <f t="shared" si="66"/>
        <v>0</v>
      </c>
      <c r="F2118" s="2" t="str">
        <f t="shared" si="67"/>
        <v/>
      </c>
    </row>
    <row r="2119" spans="1:6" x14ac:dyDescent="0.3">
      <c r="A2119" s="11" t="s">
        <v>1373</v>
      </c>
      <c r="B2119" s="7">
        <v>42947</v>
      </c>
      <c r="C2119" s="8">
        <v>0.5415740740740741</v>
      </c>
      <c r="D2119" s="8">
        <v>0.54230324074074077</v>
      </c>
      <c r="E2119">
        <f t="shared" si="66"/>
        <v>0</v>
      </c>
      <c r="F2119" s="2" t="str">
        <f t="shared" si="67"/>
        <v/>
      </c>
    </row>
    <row r="2120" spans="1:6" x14ac:dyDescent="0.3">
      <c r="A2120" s="10" t="s">
        <v>1815</v>
      </c>
      <c r="B2120" s="5">
        <v>42947</v>
      </c>
      <c r="C2120" s="6">
        <v>0.54670138888888886</v>
      </c>
      <c r="D2120" s="6">
        <v>0.55440972222222218</v>
      </c>
      <c r="E2120">
        <f t="shared" si="66"/>
        <v>0</v>
      </c>
      <c r="F2120" s="2" t="str">
        <f t="shared" si="67"/>
        <v/>
      </c>
    </row>
    <row r="2121" spans="1:6" x14ac:dyDescent="0.3">
      <c r="A2121" s="11" t="s">
        <v>1816</v>
      </c>
      <c r="B2121" s="7">
        <v>42947</v>
      </c>
      <c r="C2121" s="8">
        <v>0.55063657407407407</v>
      </c>
      <c r="D2121" s="8">
        <v>0.55451388888888886</v>
      </c>
      <c r="E2121">
        <f t="shared" si="66"/>
        <v>0</v>
      </c>
      <c r="F2121" s="2" t="str">
        <f t="shared" si="67"/>
        <v/>
      </c>
    </row>
    <row r="2122" spans="1:6" x14ac:dyDescent="0.3">
      <c r="A2122" s="10" t="s">
        <v>1817</v>
      </c>
      <c r="B2122" s="5">
        <v>42947</v>
      </c>
      <c r="C2122" s="6">
        <v>0.55182870370370374</v>
      </c>
      <c r="D2122" s="6">
        <v>0.55775462962962963</v>
      </c>
      <c r="E2122">
        <f t="shared" si="66"/>
        <v>0</v>
      </c>
      <c r="F2122" s="2" t="str">
        <f t="shared" si="67"/>
        <v/>
      </c>
    </row>
    <row r="2123" spans="1:6" x14ac:dyDescent="0.3">
      <c r="A2123" s="11" t="s">
        <v>1818</v>
      </c>
      <c r="B2123" s="7">
        <v>42947</v>
      </c>
      <c r="C2123" s="8">
        <v>0.55717592592592591</v>
      </c>
      <c r="D2123" s="8">
        <v>0.56000000000000005</v>
      </c>
      <c r="E2123">
        <f t="shared" si="66"/>
        <v>0</v>
      </c>
      <c r="F2123" s="2" t="str">
        <f t="shared" si="67"/>
        <v/>
      </c>
    </row>
    <row r="2124" spans="1:6" x14ac:dyDescent="0.3">
      <c r="A2124" s="10" t="s">
        <v>565</v>
      </c>
      <c r="B2124" s="5">
        <v>42947</v>
      </c>
      <c r="C2124" s="6">
        <v>0.56119212962962961</v>
      </c>
      <c r="D2124" s="6">
        <v>0.56221064814814814</v>
      </c>
      <c r="E2124">
        <f t="shared" si="66"/>
        <v>0</v>
      </c>
      <c r="F2124" s="2" t="str">
        <f t="shared" si="67"/>
        <v/>
      </c>
    </row>
    <row r="2125" spans="1:6" x14ac:dyDescent="0.3">
      <c r="A2125" s="11" t="s">
        <v>1819</v>
      </c>
      <c r="B2125" s="7">
        <v>42947</v>
      </c>
      <c r="C2125" s="8">
        <v>0.56452546296296291</v>
      </c>
      <c r="D2125" s="8">
        <v>0.5725231481481482</v>
      </c>
      <c r="E2125">
        <f t="shared" si="66"/>
        <v>0</v>
      </c>
      <c r="F2125" s="2" t="str">
        <f t="shared" si="67"/>
        <v/>
      </c>
    </row>
    <row r="2126" spans="1:6" x14ac:dyDescent="0.3">
      <c r="A2126" s="10" t="s">
        <v>1820</v>
      </c>
      <c r="B2126" s="5">
        <v>42947</v>
      </c>
      <c r="C2126" s="6">
        <v>0.56582175925925926</v>
      </c>
      <c r="D2126" s="6">
        <v>0.57314814814814818</v>
      </c>
      <c r="E2126">
        <f t="shared" si="66"/>
        <v>0</v>
      </c>
      <c r="F2126" s="2" t="str">
        <f t="shared" si="67"/>
        <v/>
      </c>
    </row>
    <row r="2127" spans="1:6" x14ac:dyDescent="0.3">
      <c r="A2127" s="11" t="s">
        <v>1821</v>
      </c>
      <c r="B2127" s="7">
        <v>42947</v>
      </c>
      <c r="C2127" s="8">
        <v>0.56916666666666671</v>
      </c>
      <c r="D2127" s="8">
        <v>0.57851851851851854</v>
      </c>
      <c r="E2127">
        <f t="shared" si="66"/>
        <v>0</v>
      </c>
      <c r="F2127" s="2" t="str">
        <f t="shared" si="67"/>
        <v/>
      </c>
    </row>
    <row r="2128" spans="1:6" x14ac:dyDescent="0.3">
      <c r="A2128" s="10" t="s">
        <v>1822</v>
      </c>
      <c r="B2128" s="5">
        <v>42947</v>
      </c>
      <c r="C2128" s="6">
        <v>0.57268518518518519</v>
      </c>
      <c r="D2128" s="6">
        <v>0.58170138888888889</v>
      </c>
      <c r="E2128">
        <f t="shared" si="66"/>
        <v>0</v>
      </c>
      <c r="F2128" s="2" t="str">
        <f t="shared" si="67"/>
        <v/>
      </c>
    </row>
    <row r="2129" spans="1:6" x14ac:dyDescent="0.3">
      <c r="A2129" s="11" t="s">
        <v>1260</v>
      </c>
      <c r="B2129" s="7">
        <v>42947</v>
      </c>
      <c r="C2129" s="8">
        <v>0.57740740740740737</v>
      </c>
      <c r="D2129" s="8">
        <v>0.58895833333333336</v>
      </c>
      <c r="E2129">
        <f t="shared" si="66"/>
        <v>0</v>
      </c>
      <c r="F2129" s="2" t="str">
        <f t="shared" si="67"/>
        <v/>
      </c>
    </row>
    <row r="2130" spans="1:6" x14ac:dyDescent="0.3">
      <c r="A2130" s="10" t="s">
        <v>1823</v>
      </c>
      <c r="B2130" s="5">
        <v>42947</v>
      </c>
      <c r="C2130" s="6">
        <v>0.57822916666666668</v>
      </c>
      <c r="D2130" s="6">
        <v>0.57994212962962965</v>
      </c>
      <c r="E2130">
        <f t="shared" si="66"/>
        <v>0</v>
      </c>
      <c r="F2130" s="2" t="str">
        <f t="shared" si="67"/>
        <v/>
      </c>
    </row>
    <row r="2131" spans="1:6" x14ac:dyDescent="0.3">
      <c r="A2131" s="11" t="s">
        <v>1824</v>
      </c>
      <c r="B2131" s="7">
        <v>42947</v>
      </c>
      <c r="C2131" s="8">
        <v>0.57874999999999999</v>
      </c>
      <c r="D2131" s="8">
        <v>0.58307870370370374</v>
      </c>
      <c r="E2131">
        <f t="shared" si="66"/>
        <v>0</v>
      </c>
      <c r="F2131" s="2" t="str">
        <f t="shared" si="67"/>
        <v/>
      </c>
    </row>
    <row r="2132" spans="1:6" x14ac:dyDescent="0.3">
      <c r="A2132" s="10" t="s">
        <v>1825</v>
      </c>
      <c r="B2132" s="5">
        <v>42947</v>
      </c>
      <c r="C2132" s="6">
        <v>0.57952546296296292</v>
      </c>
      <c r="D2132" s="6">
        <v>0.58090277777777777</v>
      </c>
      <c r="E2132">
        <f t="shared" si="66"/>
        <v>0</v>
      </c>
      <c r="F2132" s="2" t="str">
        <f t="shared" si="67"/>
        <v/>
      </c>
    </row>
    <row r="2133" spans="1:6" x14ac:dyDescent="0.3">
      <c r="A2133" s="11" t="s">
        <v>1454</v>
      </c>
      <c r="B2133" s="7">
        <v>42947</v>
      </c>
      <c r="C2133" s="8">
        <v>0.58163194444444444</v>
      </c>
      <c r="D2133" s="8">
        <v>0.5872222222222222</v>
      </c>
      <c r="E2133">
        <f t="shared" si="66"/>
        <v>0</v>
      </c>
      <c r="F2133" s="2" t="str">
        <f t="shared" si="67"/>
        <v/>
      </c>
    </row>
    <row r="2134" spans="1:6" x14ac:dyDescent="0.3">
      <c r="A2134" s="10" t="s">
        <v>1826</v>
      </c>
      <c r="B2134" s="5">
        <v>42947</v>
      </c>
      <c r="C2134" s="6">
        <v>0.58287037037037037</v>
      </c>
      <c r="D2134" s="6">
        <v>0.58347222222222217</v>
      </c>
      <c r="E2134">
        <f t="shared" si="66"/>
        <v>0</v>
      </c>
      <c r="F2134" s="2" t="str">
        <f t="shared" si="67"/>
        <v/>
      </c>
    </row>
    <row r="2135" spans="1:6" x14ac:dyDescent="0.3">
      <c r="A2135" s="11" t="s">
        <v>165</v>
      </c>
      <c r="B2135" s="7">
        <v>42947</v>
      </c>
      <c r="C2135" s="8">
        <v>0.58784722222222219</v>
      </c>
      <c r="D2135" s="8">
        <v>0.58940972222222221</v>
      </c>
      <c r="E2135">
        <f t="shared" si="66"/>
        <v>0</v>
      </c>
      <c r="F2135" s="2" t="str">
        <f t="shared" si="67"/>
        <v/>
      </c>
    </row>
    <row r="2136" spans="1:6" x14ac:dyDescent="0.3">
      <c r="A2136" s="10" t="s">
        <v>1827</v>
      </c>
      <c r="B2136" s="5">
        <v>42947</v>
      </c>
      <c r="C2136" s="6">
        <v>0.59052083333333338</v>
      </c>
      <c r="D2136" s="6">
        <v>0.59702546296296299</v>
      </c>
      <c r="E2136">
        <f t="shared" si="66"/>
        <v>0</v>
      </c>
      <c r="F2136" s="2" t="str">
        <f t="shared" si="67"/>
        <v/>
      </c>
    </row>
    <row r="2137" spans="1:6" x14ac:dyDescent="0.3">
      <c r="A2137" s="11" t="s">
        <v>1828</v>
      </c>
      <c r="B2137" s="7">
        <v>42947</v>
      </c>
      <c r="C2137" s="8">
        <v>0.59290509259259261</v>
      </c>
      <c r="D2137" s="8">
        <v>0.60322916666666671</v>
      </c>
      <c r="E2137">
        <f t="shared" si="66"/>
        <v>0</v>
      </c>
      <c r="F2137" s="2" t="str">
        <f t="shared" si="67"/>
        <v/>
      </c>
    </row>
    <row r="2138" spans="1:6" x14ac:dyDescent="0.3">
      <c r="A2138" s="10" t="s">
        <v>1829</v>
      </c>
      <c r="B2138" s="5">
        <v>42947</v>
      </c>
      <c r="C2138" s="6">
        <v>0.59569444444444442</v>
      </c>
      <c r="D2138" s="6">
        <v>0.60372685185185182</v>
      </c>
      <c r="E2138">
        <f t="shared" si="66"/>
        <v>0</v>
      </c>
      <c r="F2138" s="2" t="str">
        <f t="shared" si="67"/>
        <v/>
      </c>
    </row>
    <row r="2139" spans="1:6" x14ac:dyDescent="0.3">
      <c r="A2139" s="11" t="s">
        <v>1830</v>
      </c>
      <c r="B2139" s="7">
        <v>42947</v>
      </c>
      <c r="C2139" s="8">
        <v>0.59736111111111112</v>
      </c>
      <c r="D2139" s="8">
        <v>0.60046296296296298</v>
      </c>
      <c r="E2139">
        <f t="shared" si="66"/>
        <v>0</v>
      </c>
      <c r="F2139" s="2" t="str">
        <f t="shared" si="67"/>
        <v/>
      </c>
    </row>
    <row r="2140" spans="1:6" x14ac:dyDescent="0.3">
      <c r="A2140" s="10" t="s">
        <v>1831</v>
      </c>
      <c r="B2140" s="5">
        <v>42947</v>
      </c>
      <c r="C2140" s="6">
        <v>0.60197916666666662</v>
      </c>
      <c r="D2140" s="6">
        <v>0.60856481481481484</v>
      </c>
      <c r="E2140">
        <f t="shared" si="66"/>
        <v>0</v>
      </c>
      <c r="F2140" s="2" t="str">
        <f t="shared" si="67"/>
        <v/>
      </c>
    </row>
    <row r="2141" spans="1:6" x14ac:dyDescent="0.3">
      <c r="A2141" s="11" t="s">
        <v>1459</v>
      </c>
      <c r="B2141" s="7">
        <v>42947</v>
      </c>
      <c r="C2141" s="8">
        <v>0.60348379629629634</v>
      </c>
      <c r="D2141" s="8">
        <v>0.61365740740740737</v>
      </c>
      <c r="E2141">
        <f t="shared" si="66"/>
        <v>0</v>
      </c>
      <c r="F2141" s="2" t="str">
        <f t="shared" si="67"/>
        <v/>
      </c>
    </row>
    <row r="2142" spans="1:6" x14ac:dyDescent="0.3">
      <c r="A2142" s="10" t="s">
        <v>1832</v>
      </c>
      <c r="B2142" s="5">
        <v>42947</v>
      </c>
      <c r="C2142" s="6">
        <v>0.60519675925925931</v>
      </c>
      <c r="D2142" s="6">
        <v>0.61221064814814818</v>
      </c>
      <c r="E2142">
        <f t="shared" si="66"/>
        <v>0</v>
      </c>
      <c r="F2142" s="2" t="str">
        <f t="shared" si="67"/>
        <v/>
      </c>
    </row>
    <row r="2143" spans="1:6" x14ac:dyDescent="0.3">
      <c r="A2143" s="11" t="s">
        <v>1833</v>
      </c>
      <c r="B2143" s="7">
        <v>42947</v>
      </c>
      <c r="C2143" s="8">
        <v>0.60825231481481479</v>
      </c>
      <c r="D2143" s="8">
        <v>0.61048611111111106</v>
      </c>
      <c r="E2143">
        <f t="shared" si="66"/>
        <v>0</v>
      </c>
      <c r="F2143" s="2" t="str">
        <f t="shared" si="67"/>
        <v/>
      </c>
    </row>
    <row r="2144" spans="1:6" x14ac:dyDescent="0.3">
      <c r="A2144" s="10" t="s">
        <v>1834</v>
      </c>
      <c r="B2144" s="5">
        <v>42947</v>
      </c>
      <c r="C2144" s="6">
        <v>0.61159722222222224</v>
      </c>
      <c r="D2144" s="6">
        <v>0.61434027777777778</v>
      </c>
      <c r="E2144">
        <f t="shared" si="66"/>
        <v>0</v>
      </c>
      <c r="F2144" s="2" t="str">
        <f t="shared" si="67"/>
        <v/>
      </c>
    </row>
    <row r="2145" spans="1:6" x14ac:dyDescent="0.3">
      <c r="A2145" s="11" t="s">
        <v>1835</v>
      </c>
      <c r="B2145" s="7">
        <v>42947</v>
      </c>
      <c r="C2145" s="8">
        <v>0.61328703703703702</v>
      </c>
      <c r="D2145" s="8">
        <v>0.61828703703703702</v>
      </c>
      <c r="E2145">
        <f t="shared" si="66"/>
        <v>0</v>
      </c>
      <c r="F2145" s="2" t="str">
        <f t="shared" si="67"/>
        <v/>
      </c>
    </row>
    <row r="2146" spans="1:6" x14ac:dyDescent="0.3">
      <c r="A2146" s="10" t="s">
        <v>1836</v>
      </c>
      <c r="B2146" s="5">
        <v>42947</v>
      </c>
      <c r="C2146" s="6">
        <v>0.61524305555555558</v>
      </c>
      <c r="D2146" s="6">
        <v>0.62432870370370375</v>
      </c>
      <c r="E2146">
        <f t="shared" si="66"/>
        <v>0</v>
      </c>
      <c r="F2146" s="2" t="str">
        <f t="shared" si="67"/>
        <v/>
      </c>
    </row>
    <row r="2147" spans="1:6" x14ac:dyDescent="0.3">
      <c r="A2147" s="11" t="s">
        <v>1837</v>
      </c>
      <c r="B2147" s="7">
        <v>42947</v>
      </c>
      <c r="C2147" s="8">
        <v>0.61821759259259257</v>
      </c>
      <c r="D2147" s="8">
        <v>0.62706018518518514</v>
      </c>
      <c r="E2147">
        <f t="shared" si="66"/>
        <v>0</v>
      </c>
      <c r="F2147" s="2" t="str">
        <f t="shared" si="67"/>
        <v/>
      </c>
    </row>
    <row r="2148" spans="1:6" x14ac:dyDescent="0.3">
      <c r="A2148" s="10" t="s">
        <v>1745</v>
      </c>
      <c r="B2148" s="5">
        <v>42947</v>
      </c>
      <c r="C2148" s="6">
        <v>0.62299768518518517</v>
      </c>
      <c r="D2148" s="6">
        <v>0.62311342592592589</v>
      </c>
      <c r="E2148">
        <f t="shared" si="66"/>
        <v>0</v>
      </c>
      <c r="F2148" s="2" t="str">
        <f t="shared" si="67"/>
        <v/>
      </c>
    </row>
    <row r="2149" spans="1:6" x14ac:dyDescent="0.3">
      <c r="A2149" s="11" t="s">
        <v>1551</v>
      </c>
      <c r="B2149" s="7">
        <v>42947</v>
      </c>
      <c r="C2149" s="8">
        <v>0.62693287037037038</v>
      </c>
      <c r="D2149" s="8">
        <v>0.62837962962962968</v>
      </c>
      <c r="E2149">
        <f t="shared" si="66"/>
        <v>0</v>
      </c>
      <c r="F2149" s="2" t="str">
        <f t="shared" si="67"/>
        <v/>
      </c>
    </row>
    <row r="2150" spans="1:6" x14ac:dyDescent="0.3">
      <c r="D2150" t="s">
        <v>1855</v>
      </c>
      <c r="E2150">
        <f>SUM(E2:E2149)</f>
        <v>21</v>
      </c>
      <c r="F2150" s="2">
        <f>SUM(F2:F2149)</f>
        <v>0.13293981481481454</v>
      </c>
    </row>
    <row r="2153" spans="1:6" ht="18" x14ac:dyDescent="0.35">
      <c r="E2153" s="25" t="s">
        <v>1883</v>
      </c>
      <c r="F2153" s="25">
        <f>HOUR(F2150)</f>
        <v>3</v>
      </c>
    </row>
    <row r="2154" spans="1:6" ht="18" x14ac:dyDescent="0.35">
      <c r="E2154" s="25" t="s">
        <v>1885</v>
      </c>
      <c r="F2154" s="25">
        <f>IF(SECOND(F2150)&gt;0,MINUTE(F2150)+1,MINUTE(F2150))</f>
        <v>12</v>
      </c>
    </row>
    <row r="2155" spans="1:6" ht="18" x14ac:dyDescent="0.35">
      <c r="E2155" s="25" t="s">
        <v>1884</v>
      </c>
      <c r="F2155" s="25">
        <f>F2153*60+F2154</f>
        <v>192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38DA1-4B65-403A-B7E6-676752DFFC73}">
  <dimension ref="A1:Y2162"/>
  <sheetViews>
    <sheetView tabSelected="1" topLeftCell="H2129" workbookViewId="0">
      <selection activeCell="N2157" sqref="N2157:O2162"/>
    </sheetView>
  </sheetViews>
  <sheetFormatPr defaultRowHeight="14.4" x14ac:dyDescent="0.3"/>
  <cols>
    <col min="1" max="1" width="28.77734375" customWidth="1"/>
    <col min="2" max="4" width="20.77734375" customWidth="1"/>
    <col min="5" max="8" width="20.5546875" customWidth="1"/>
    <col min="9" max="9" width="22.6640625" customWidth="1"/>
    <col min="10" max="10" width="10" bestFit="1" customWidth="1"/>
    <col min="11" max="11" width="16.5546875" bestFit="1" customWidth="1"/>
    <col min="12" max="12" width="18.77734375" bestFit="1" customWidth="1"/>
    <col min="13" max="13" width="21.77734375" bestFit="1" customWidth="1"/>
    <col min="14" max="14" width="21.77734375" customWidth="1"/>
    <col min="15" max="15" width="25.5546875" customWidth="1"/>
    <col min="17" max="17" width="29.44140625" customWidth="1"/>
    <col min="18" max="18" width="19.33203125" customWidth="1"/>
    <col min="19" max="19" width="26.44140625" bestFit="1" customWidth="1"/>
    <col min="20" max="20" width="45.33203125" customWidth="1"/>
    <col min="21" max="21" width="26.109375" bestFit="1" customWidth="1"/>
    <col min="24" max="24" width="16.6640625" bestFit="1" customWidth="1"/>
    <col min="25" max="25" width="28.3320312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1846</v>
      </c>
      <c r="F1" t="s">
        <v>1849</v>
      </c>
      <c r="G1" t="s">
        <v>1848</v>
      </c>
      <c r="H1" t="s">
        <v>1856</v>
      </c>
      <c r="I1" t="s">
        <v>1857</v>
      </c>
      <c r="J1" t="s">
        <v>1858</v>
      </c>
      <c r="K1" t="s">
        <v>1859</v>
      </c>
      <c r="L1" t="s">
        <v>1860</v>
      </c>
      <c r="M1" t="s">
        <v>1861</v>
      </c>
      <c r="N1" t="s">
        <v>1877</v>
      </c>
      <c r="O1" t="s">
        <v>1878</v>
      </c>
      <c r="P1">
        <f>800*60</f>
        <v>48000</v>
      </c>
      <c r="R1" t="s">
        <v>1887</v>
      </c>
      <c r="S1" t="s">
        <v>1886</v>
      </c>
      <c r="U1" t="s">
        <v>1863</v>
      </c>
      <c r="V1" t="s">
        <v>1864</v>
      </c>
      <c r="W1" t="s">
        <v>1865</v>
      </c>
      <c r="X1" s="21" t="s">
        <v>1838</v>
      </c>
      <c r="Y1" t="s">
        <v>1862</v>
      </c>
    </row>
    <row r="2" spans="1:25" x14ac:dyDescent="0.3">
      <c r="A2" s="9" t="s">
        <v>4</v>
      </c>
      <c r="B2" s="1">
        <v>42919</v>
      </c>
      <c r="C2" s="2">
        <v>0.33673611111111112</v>
      </c>
      <c r="D2" s="2">
        <v>0.34821759259259261</v>
      </c>
      <c r="E2">
        <f>DAY(telefony45[[#This Row],[data]])</f>
        <v>3</v>
      </c>
      <c r="F2">
        <f>IF(LEN(telefony45[[#This Row],[nr]])=8,1,0)</f>
        <v>0</v>
      </c>
      <c r="G2">
        <f>IF(LEN(telefony45[[#This Row],[nr]])=7,1,0)</f>
        <v>1</v>
      </c>
      <c r="H2" s="9">
        <f>IF(LEN(telefony45[[#This Row],[nr]])&gt;=10,1,0)</f>
        <v>0</v>
      </c>
      <c r="I2" s="2">
        <f>telefony45[[#This Row],[zakonczenie]]-telefony45[[#This Row],[rozpoczecie]]</f>
        <v>1.1481481481481481E-2</v>
      </c>
      <c r="J2" s="9">
        <f>HOUR(telefony45[[#This Row],[czas połączenia]])</f>
        <v>0</v>
      </c>
      <c r="K2" s="9">
        <f>MINUTE(telefony45[[#This Row],[czas połączenia]])</f>
        <v>16</v>
      </c>
      <c r="L2" s="9">
        <f>SECOND(telefony45[[#This Row],[czas połączenia]])</f>
        <v>32</v>
      </c>
      <c r="M2" s="9">
        <f>telefony45[[#This Row],[godziny połączenia]]*60*60+telefony45[[#This Row],[minuty połączenia]]*60+telefony45[[#This Row],[sekundy połączenia2]]</f>
        <v>992</v>
      </c>
      <c r="N2" s="9">
        <f>ROUNDUP(telefony45[[#This Row],[połączenie w sekundach]]/60,0)</f>
        <v>17</v>
      </c>
      <c r="O2" s="9">
        <f>IF(telefony45[[#This Row],[czy zagraniczny]]=1,telefony45[[#This Row],[zaczęt minuty połączenia]],0)</f>
        <v>0</v>
      </c>
      <c r="P2">
        <f>IF(OR(telefony45[[#This Row],[czy komórkowy]]=1,telefony45[[#This Row],[czy stacjonarny]]=1),P1-telefony45[[#This Row],[połączenie w sekundach]],P1)</f>
        <v>47008</v>
      </c>
      <c r="U2" s="9">
        <v>249478</v>
      </c>
      <c r="V2" s="9">
        <v>762764</v>
      </c>
      <c r="W2" s="9">
        <v>54358</v>
      </c>
      <c r="X2" s="22">
        <v>0</v>
      </c>
      <c r="Y2" s="9">
        <v>1012242</v>
      </c>
    </row>
    <row r="3" spans="1:25" x14ac:dyDescent="0.3">
      <c r="A3" s="9" t="s">
        <v>5</v>
      </c>
      <c r="B3" s="1">
        <v>42919</v>
      </c>
      <c r="C3" s="2">
        <v>0.34037037037037038</v>
      </c>
      <c r="D3" s="2">
        <v>0.34983796296296299</v>
      </c>
      <c r="E3">
        <f>DAY(telefony45[[#This Row],[data]])</f>
        <v>3</v>
      </c>
      <c r="F3">
        <f>IF(LEN(telefony45[[#This Row],[nr]])=8,1,0)</f>
        <v>0</v>
      </c>
      <c r="G3">
        <f>IF(LEN(telefony45[[#This Row],[nr]])=7,1,0)</f>
        <v>1</v>
      </c>
      <c r="H3" s="9">
        <f>IF(LEN(telefony45[[#This Row],[nr]])&gt;=10,1,0)</f>
        <v>0</v>
      </c>
      <c r="I3" s="2">
        <f>telefony45[[#This Row],[zakonczenie]]-telefony45[[#This Row],[rozpoczecie]]</f>
        <v>9.4675925925926108E-3</v>
      </c>
      <c r="J3" s="9">
        <f>HOUR(telefony45[[#This Row],[czas połączenia]])</f>
        <v>0</v>
      </c>
      <c r="K3" s="9">
        <f>MINUTE(telefony45[[#This Row],[czas połączenia]])</f>
        <v>13</v>
      </c>
      <c r="L3" s="9">
        <f>SECOND(telefony45[[#This Row],[czas połączenia]])</f>
        <v>38</v>
      </c>
      <c r="M3" s="9">
        <f>telefony45[[#This Row],[godziny połączenia]]*60*60+telefony45[[#This Row],[minuty połączenia]]*60+telefony45[[#This Row],[sekundy połączenia2]]</f>
        <v>818</v>
      </c>
      <c r="N3" s="9">
        <f>ROUNDUP(telefony45[[#This Row],[połączenie w sekundach]]/60,0)</f>
        <v>14</v>
      </c>
      <c r="O3" s="9">
        <f>IF(telefony45[[#This Row],[czy zagraniczny]]=1,telefony45[[#This Row],[zaczęt minuty połączenia]],0)</f>
        <v>0</v>
      </c>
      <c r="P3">
        <f>IF(OR(telefony45[[#This Row],[czy komórkowy]]=1,telefony45[[#This Row],[czy stacjonarny]]=1),P2-telefony45[[#This Row],[połączenie w sekundach]],P2)</f>
        <v>46190</v>
      </c>
      <c r="X3" s="22">
        <v>1</v>
      </c>
      <c r="Y3" s="9">
        <v>54358</v>
      </c>
    </row>
    <row r="4" spans="1:25" x14ac:dyDescent="0.3">
      <c r="A4" s="9" t="s">
        <v>5</v>
      </c>
      <c r="B4" s="1">
        <v>42919</v>
      </c>
      <c r="C4" s="2">
        <v>0.34042824074074074</v>
      </c>
      <c r="D4" s="2">
        <v>0.35046296296296298</v>
      </c>
      <c r="E4">
        <f>DAY(telefony45[[#This Row],[data]])</f>
        <v>3</v>
      </c>
      <c r="F4">
        <f>IF(LEN(telefony45[[#This Row],[nr]])=8,1,0)</f>
        <v>0</v>
      </c>
      <c r="G4">
        <f>IF(LEN(telefony45[[#This Row],[nr]])=7,1,0)</f>
        <v>1</v>
      </c>
      <c r="H4" s="9">
        <f>IF(LEN(telefony45[[#This Row],[nr]])&gt;=10,1,0)</f>
        <v>0</v>
      </c>
      <c r="I4" s="2">
        <f>telefony45[[#This Row],[zakonczenie]]-telefony45[[#This Row],[rozpoczecie]]</f>
        <v>1.0034722222222237E-2</v>
      </c>
      <c r="J4" s="9">
        <f>HOUR(telefony45[[#This Row],[czas połączenia]])</f>
        <v>0</v>
      </c>
      <c r="K4" s="9">
        <f>MINUTE(telefony45[[#This Row],[czas połączenia]])</f>
        <v>14</v>
      </c>
      <c r="L4" s="9">
        <f>SECOND(telefony45[[#This Row],[czas połączenia]])</f>
        <v>27</v>
      </c>
      <c r="M4" s="9">
        <f>telefony45[[#This Row],[godziny połączenia]]*60*60+telefony45[[#This Row],[minuty połączenia]]*60+telefony45[[#This Row],[sekundy połączenia2]]</f>
        <v>867</v>
      </c>
      <c r="N4" s="9">
        <f>ROUNDUP(telefony45[[#This Row],[połączenie w sekundach]]/60,0)</f>
        <v>15</v>
      </c>
      <c r="O4" s="9">
        <f>IF(telefony45[[#This Row],[czy zagraniczny]]=1,telefony45[[#This Row],[zaczęt minuty połączenia]],0)</f>
        <v>0</v>
      </c>
      <c r="P4">
        <f>IF(OR(telefony45[[#This Row],[czy komórkowy]]=1,telefony45[[#This Row],[czy stacjonarny]]=1),P3-telefony45[[#This Row],[połączenie w sekundach]],P3)</f>
        <v>45323</v>
      </c>
      <c r="U4" t="s">
        <v>1866</v>
      </c>
      <c r="V4" t="s">
        <v>1867</v>
      </c>
      <c r="W4" t="s">
        <v>1868</v>
      </c>
      <c r="X4" s="22" t="s">
        <v>1839</v>
      </c>
      <c r="Y4" s="9">
        <v>1066600</v>
      </c>
    </row>
    <row r="5" spans="1:25" x14ac:dyDescent="0.3">
      <c r="A5" s="9" t="s">
        <v>6</v>
      </c>
      <c r="B5" s="1">
        <v>42919</v>
      </c>
      <c r="C5" s="2">
        <v>0.34362268518518518</v>
      </c>
      <c r="D5" s="2">
        <v>0.3482986111111111</v>
      </c>
      <c r="E5">
        <f>DAY(telefony45[[#This Row],[data]])</f>
        <v>3</v>
      </c>
      <c r="F5">
        <f>IF(LEN(telefony45[[#This Row],[nr]])=8,1,0)</f>
        <v>0</v>
      </c>
      <c r="G5">
        <f>IF(LEN(telefony45[[#This Row],[nr]])=7,1,0)</f>
        <v>1</v>
      </c>
      <c r="H5" s="9">
        <f>IF(LEN(telefony45[[#This Row],[nr]])&gt;=10,1,0)</f>
        <v>0</v>
      </c>
      <c r="I5" s="2">
        <f>telefony45[[#This Row],[zakonczenie]]-telefony45[[#This Row],[rozpoczecie]]</f>
        <v>4.6759259259259167E-3</v>
      </c>
      <c r="J5" s="9">
        <f>HOUR(telefony45[[#This Row],[czas połączenia]])</f>
        <v>0</v>
      </c>
      <c r="K5" s="9">
        <f>MINUTE(telefony45[[#This Row],[czas połączenia]])</f>
        <v>6</v>
      </c>
      <c r="L5" s="9">
        <f>SECOND(telefony45[[#This Row],[czas połączenia]])</f>
        <v>44</v>
      </c>
      <c r="M5" s="9">
        <f>telefony45[[#This Row],[godziny połączenia]]*60*60+telefony45[[#This Row],[minuty połączenia]]*60+telefony45[[#This Row],[sekundy połączenia2]]</f>
        <v>404</v>
      </c>
      <c r="N5" s="9">
        <f>ROUNDUP(telefony45[[#This Row],[połączenie w sekundach]]/60,0)</f>
        <v>7</v>
      </c>
      <c r="O5" s="9">
        <f>IF(telefony45[[#This Row],[czy zagraniczny]]=1,telefony45[[#This Row],[zaczęt minuty połączenia]],0)</f>
        <v>0</v>
      </c>
      <c r="P5">
        <f>IF(OR(telefony45[[#This Row],[czy komórkowy]]=1,telefony45[[#This Row],[czy stacjonarny]]=1),P4-telefony45[[#This Row],[połączenie w sekundach]],P4)</f>
        <v>44919</v>
      </c>
      <c r="U5">
        <f>ROUNDUP(U2/60,0)</f>
        <v>4158</v>
      </c>
      <c r="V5">
        <f>ROUNDUP(V2/60,0)</f>
        <v>12713</v>
      </c>
      <c r="W5">
        <f>ROUNDUP(W2/60,0)</f>
        <v>906</v>
      </c>
    </row>
    <row r="6" spans="1:25" x14ac:dyDescent="0.3">
      <c r="A6" s="9" t="s">
        <v>7</v>
      </c>
      <c r="B6" s="1">
        <v>42919</v>
      </c>
      <c r="C6" s="2">
        <v>0.34399305555555554</v>
      </c>
      <c r="D6" s="2">
        <v>0.34872685185185187</v>
      </c>
      <c r="E6">
        <f>DAY(telefony45[[#This Row],[data]])</f>
        <v>3</v>
      </c>
      <c r="F6">
        <f>IF(LEN(telefony45[[#This Row],[nr]])=8,1,0)</f>
        <v>0</v>
      </c>
      <c r="G6">
        <f>IF(LEN(telefony45[[#This Row],[nr]])=7,1,0)</f>
        <v>1</v>
      </c>
      <c r="H6" s="9">
        <f>IF(LEN(telefony45[[#This Row],[nr]])&gt;=10,1,0)</f>
        <v>0</v>
      </c>
      <c r="I6" s="2">
        <f>telefony45[[#This Row],[zakonczenie]]-telefony45[[#This Row],[rozpoczecie]]</f>
        <v>4.7337962962963331E-3</v>
      </c>
      <c r="J6" s="9">
        <f>HOUR(telefony45[[#This Row],[czas połączenia]])</f>
        <v>0</v>
      </c>
      <c r="K6" s="9">
        <f>MINUTE(telefony45[[#This Row],[czas połączenia]])</f>
        <v>6</v>
      </c>
      <c r="L6" s="9">
        <f>SECOND(telefony45[[#This Row],[czas połączenia]])</f>
        <v>49</v>
      </c>
      <c r="M6" s="9">
        <f>telefony45[[#This Row],[godziny połączenia]]*60*60+telefony45[[#This Row],[minuty połączenia]]*60+telefony45[[#This Row],[sekundy połączenia2]]</f>
        <v>409</v>
      </c>
      <c r="N6" s="9">
        <f>ROUNDUP(telefony45[[#This Row],[połączenie w sekundach]]/60,0)</f>
        <v>7</v>
      </c>
      <c r="O6" s="9">
        <f>IF(telefony45[[#This Row],[czy zagraniczny]]=1,telefony45[[#This Row],[zaczęt minuty połączenia]],0)</f>
        <v>0</v>
      </c>
      <c r="P6">
        <f>IF(OR(telefony45[[#This Row],[czy komórkowy]]=1,telefony45[[#This Row],[czy stacjonarny]]=1),P5-telefony45[[#This Row],[połączenie w sekundach]],P5)</f>
        <v>44510</v>
      </c>
    </row>
    <row r="7" spans="1:25" x14ac:dyDescent="0.3">
      <c r="A7" s="9" t="s">
        <v>8</v>
      </c>
      <c r="B7" s="1">
        <v>42919</v>
      </c>
      <c r="C7" s="2">
        <v>0.3460185185185185</v>
      </c>
      <c r="D7" s="2">
        <v>0.34969907407407408</v>
      </c>
      <c r="E7">
        <f>DAY(telefony45[[#This Row],[data]])</f>
        <v>3</v>
      </c>
      <c r="F7">
        <f>IF(LEN(telefony45[[#This Row],[nr]])=8,1,0)</f>
        <v>1</v>
      </c>
      <c r="G7">
        <f>IF(LEN(telefony45[[#This Row],[nr]])=7,1,0)</f>
        <v>0</v>
      </c>
      <c r="H7" s="9">
        <f>IF(LEN(telefony45[[#This Row],[nr]])&gt;=10,1,0)</f>
        <v>0</v>
      </c>
      <c r="I7" s="2">
        <f>telefony45[[#This Row],[zakonczenie]]-telefony45[[#This Row],[rozpoczecie]]</f>
        <v>3.6805555555555758E-3</v>
      </c>
      <c r="J7" s="9">
        <f>HOUR(telefony45[[#This Row],[czas połączenia]])</f>
        <v>0</v>
      </c>
      <c r="K7" s="9">
        <f>MINUTE(telefony45[[#This Row],[czas połączenia]])</f>
        <v>5</v>
      </c>
      <c r="L7" s="9">
        <f>SECOND(telefony45[[#This Row],[czas połączenia]])</f>
        <v>18</v>
      </c>
      <c r="M7" s="9">
        <f>telefony45[[#This Row],[godziny połączenia]]*60*60+telefony45[[#This Row],[minuty połączenia]]*60+telefony45[[#This Row],[sekundy połączenia2]]</f>
        <v>318</v>
      </c>
      <c r="N7" s="9">
        <f>ROUNDUP(telefony45[[#This Row],[połączenie w sekundach]]/60,0)</f>
        <v>6</v>
      </c>
      <c r="O7" s="9">
        <f>IF(telefony45[[#This Row],[czy zagraniczny]]=1,telefony45[[#This Row],[zaczęt minuty połączenia]],0)</f>
        <v>0</v>
      </c>
      <c r="P7">
        <f>IF(OR(telefony45[[#This Row],[czy komórkowy]]=1,telefony45[[#This Row],[czy stacjonarny]]=1),P6-telefony45[[#This Row],[połączenie w sekundach]],P6)</f>
        <v>44192</v>
      </c>
      <c r="U7" t="s">
        <v>1869</v>
      </c>
      <c r="V7" t="s">
        <v>1870</v>
      </c>
      <c r="W7" t="s">
        <v>1871</v>
      </c>
    </row>
    <row r="8" spans="1:25" x14ac:dyDescent="0.3">
      <c r="A8" s="9" t="s">
        <v>9</v>
      </c>
      <c r="B8" s="1">
        <v>42919</v>
      </c>
      <c r="C8" s="2">
        <v>0.34880787037037037</v>
      </c>
      <c r="D8" s="2">
        <v>0.35023148148148148</v>
      </c>
      <c r="E8">
        <f>DAY(telefony45[[#This Row],[data]])</f>
        <v>3</v>
      </c>
      <c r="F8">
        <f>IF(LEN(telefony45[[#This Row],[nr]])=8,1,0)</f>
        <v>1</v>
      </c>
      <c r="G8">
        <f>IF(LEN(telefony45[[#This Row],[nr]])=7,1,0)</f>
        <v>0</v>
      </c>
      <c r="H8" s="9">
        <f>IF(LEN(telefony45[[#This Row],[nr]])&gt;=10,1,0)</f>
        <v>0</v>
      </c>
      <c r="I8" s="2">
        <f>telefony45[[#This Row],[zakonczenie]]-telefony45[[#This Row],[rozpoczecie]]</f>
        <v>1.4236111111111116E-3</v>
      </c>
      <c r="J8" s="9">
        <f>HOUR(telefony45[[#This Row],[czas połączenia]])</f>
        <v>0</v>
      </c>
      <c r="K8" s="9">
        <f>MINUTE(telefony45[[#This Row],[czas połączenia]])</f>
        <v>2</v>
      </c>
      <c r="L8" s="9">
        <f>SECOND(telefony45[[#This Row],[czas połączenia]])</f>
        <v>3</v>
      </c>
      <c r="M8" s="9">
        <f>telefony45[[#This Row],[godziny połączenia]]*60*60+telefony45[[#This Row],[minuty połączenia]]*60+telefony45[[#This Row],[sekundy połączenia2]]</f>
        <v>123</v>
      </c>
      <c r="N8" s="9">
        <f>ROUNDUP(telefony45[[#This Row],[połączenie w sekundach]]/60,0)</f>
        <v>3</v>
      </c>
      <c r="O8" s="9">
        <f>IF(telefony45[[#This Row],[czy zagraniczny]]=1,telefony45[[#This Row],[zaczęt minuty połączenia]],0)</f>
        <v>0</v>
      </c>
      <c r="P8">
        <f>IF(OR(telefony45[[#This Row],[czy komórkowy]]=1,telefony45[[#This Row],[czy stacjonarny]]=1),P7-telefony45[[#This Row],[połączenie w sekundach]],P7)</f>
        <v>44069</v>
      </c>
      <c r="U8">
        <f>U5-800</f>
        <v>3358</v>
      </c>
      <c r="V8">
        <f t="shared" ref="V8" si="0">V5-800</f>
        <v>11913</v>
      </c>
      <c r="W8">
        <f>W5</f>
        <v>906</v>
      </c>
    </row>
    <row r="9" spans="1:25" x14ac:dyDescent="0.3">
      <c r="A9" s="9" t="s">
        <v>10</v>
      </c>
      <c r="B9" s="1">
        <v>42919</v>
      </c>
      <c r="C9" s="2">
        <v>0.35322916666666665</v>
      </c>
      <c r="D9" s="2">
        <v>0.35968749999999999</v>
      </c>
      <c r="E9">
        <f>DAY(telefony45[[#This Row],[data]])</f>
        <v>3</v>
      </c>
      <c r="F9">
        <f>IF(LEN(telefony45[[#This Row],[nr]])=8,1,0)</f>
        <v>0</v>
      </c>
      <c r="G9">
        <f>IF(LEN(telefony45[[#This Row],[nr]])=7,1,0)</f>
        <v>1</v>
      </c>
      <c r="H9" s="9">
        <f>IF(LEN(telefony45[[#This Row],[nr]])&gt;=10,1,0)</f>
        <v>0</v>
      </c>
      <c r="I9" s="2">
        <f>telefony45[[#This Row],[zakonczenie]]-telefony45[[#This Row],[rozpoczecie]]</f>
        <v>6.4583333333333437E-3</v>
      </c>
      <c r="J9" s="9">
        <f>HOUR(telefony45[[#This Row],[czas połączenia]])</f>
        <v>0</v>
      </c>
      <c r="K9" s="9">
        <f>MINUTE(telefony45[[#This Row],[czas połączenia]])</f>
        <v>9</v>
      </c>
      <c r="L9" s="9">
        <f>SECOND(telefony45[[#This Row],[czas połączenia]])</f>
        <v>18</v>
      </c>
      <c r="M9" s="9">
        <f>telefony45[[#This Row],[godziny połączenia]]*60*60+telefony45[[#This Row],[minuty połączenia]]*60+telefony45[[#This Row],[sekundy połączenia2]]</f>
        <v>558</v>
      </c>
      <c r="N9" s="9">
        <f>ROUNDUP(telefony45[[#This Row],[połączenie w sekundach]]/60,0)</f>
        <v>10</v>
      </c>
      <c r="O9" s="9">
        <f>IF(telefony45[[#This Row],[czy zagraniczny]]=1,telefony45[[#This Row],[zaczęt minuty połączenia]],0)</f>
        <v>0</v>
      </c>
      <c r="P9">
        <f>IF(OR(telefony45[[#This Row],[czy komórkowy]]=1,telefony45[[#This Row],[czy stacjonarny]]=1),P8-telefony45[[#This Row],[połączenie w sekundach]],P8)</f>
        <v>43511</v>
      </c>
    </row>
    <row r="10" spans="1:25" x14ac:dyDescent="0.3">
      <c r="A10" s="9" t="s">
        <v>5</v>
      </c>
      <c r="B10" s="1">
        <v>42919</v>
      </c>
      <c r="C10" s="2">
        <v>0.35723379629629631</v>
      </c>
      <c r="D10" s="2">
        <v>0.36699074074074073</v>
      </c>
      <c r="E10">
        <f>DAY(telefony45[[#This Row],[data]])</f>
        <v>3</v>
      </c>
      <c r="F10">
        <f>IF(LEN(telefony45[[#This Row],[nr]])=8,1,0)</f>
        <v>0</v>
      </c>
      <c r="G10">
        <f>IF(LEN(telefony45[[#This Row],[nr]])=7,1,0)</f>
        <v>1</v>
      </c>
      <c r="H10" s="9">
        <f>IF(LEN(telefony45[[#This Row],[nr]])&gt;=10,1,0)</f>
        <v>0</v>
      </c>
      <c r="I10" s="2">
        <f>telefony45[[#This Row],[zakonczenie]]-telefony45[[#This Row],[rozpoczecie]]</f>
        <v>9.7569444444444153E-3</v>
      </c>
      <c r="J10" s="9">
        <f>HOUR(telefony45[[#This Row],[czas połączenia]])</f>
        <v>0</v>
      </c>
      <c r="K10" s="9">
        <f>MINUTE(telefony45[[#This Row],[czas połączenia]])</f>
        <v>14</v>
      </c>
      <c r="L10" s="9">
        <f>SECOND(telefony45[[#This Row],[czas połączenia]])</f>
        <v>3</v>
      </c>
      <c r="M10" s="9">
        <f>telefony45[[#This Row],[godziny połączenia]]*60*60+telefony45[[#This Row],[minuty połączenia]]*60+telefony45[[#This Row],[sekundy połączenia2]]</f>
        <v>843</v>
      </c>
      <c r="N10" s="9">
        <f>ROUNDUP(telefony45[[#This Row],[połączenie w sekundach]]/60,0)</f>
        <v>15</v>
      </c>
      <c r="O10" s="9">
        <f>IF(telefony45[[#This Row],[czy zagraniczny]]=1,telefony45[[#This Row],[zaczęt minuty połączenia]],0)</f>
        <v>0</v>
      </c>
      <c r="P10">
        <f>IF(OR(telefony45[[#This Row],[czy komórkowy]]=1,telefony45[[#This Row],[czy stacjonarny]]=1),P9-telefony45[[#This Row],[połączenie w sekundach]],P9)</f>
        <v>42668</v>
      </c>
    </row>
    <row r="11" spans="1:25" x14ac:dyDescent="0.3">
      <c r="A11" s="9" t="s">
        <v>11</v>
      </c>
      <c r="B11" s="1">
        <v>42919</v>
      </c>
      <c r="C11" s="2">
        <v>0.36178240740740741</v>
      </c>
      <c r="D11" s="2">
        <v>0.37260416666666668</v>
      </c>
      <c r="E11">
        <f>DAY(telefony45[[#This Row],[data]])</f>
        <v>3</v>
      </c>
      <c r="F11">
        <f>IF(LEN(telefony45[[#This Row],[nr]])=8,1,0)</f>
        <v>1</v>
      </c>
      <c r="G11">
        <f>IF(LEN(telefony45[[#This Row],[nr]])=7,1,0)</f>
        <v>0</v>
      </c>
      <c r="H11" s="9">
        <f>IF(LEN(telefony45[[#This Row],[nr]])&gt;=10,1,0)</f>
        <v>0</v>
      </c>
      <c r="I11" s="2">
        <f>telefony45[[#This Row],[zakonczenie]]-telefony45[[#This Row],[rozpoczecie]]</f>
        <v>1.0821759259259267E-2</v>
      </c>
      <c r="J11" s="9">
        <f>HOUR(telefony45[[#This Row],[czas połączenia]])</f>
        <v>0</v>
      </c>
      <c r="K11" s="9">
        <f>MINUTE(telefony45[[#This Row],[czas połączenia]])</f>
        <v>15</v>
      </c>
      <c r="L11" s="9">
        <f>SECOND(telefony45[[#This Row],[czas połączenia]])</f>
        <v>35</v>
      </c>
      <c r="M11" s="9">
        <f>telefony45[[#This Row],[godziny połączenia]]*60*60+telefony45[[#This Row],[minuty połączenia]]*60+telefony45[[#This Row],[sekundy połączenia2]]</f>
        <v>935</v>
      </c>
      <c r="N11" s="9">
        <f>ROUNDUP(telefony45[[#This Row],[połączenie w sekundach]]/60,0)</f>
        <v>16</v>
      </c>
      <c r="O11" s="9">
        <f>IF(telefony45[[#This Row],[czy zagraniczny]]=1,telefony45[[#This Row],[zaczęt minuty połączenia]],0)</f>
        <v>0</v>
      </c>
      <c r="P11">
        <f>IF(OR(telefony45[[#This Row],[czy komórkowy]]=1,telefony45[[#This Row],[czy stacjonarny]]=1),P10-telefony45[[#This Row],[połączenie w sekundach]],P10)</f>
        <v>41733</v>
      </c>
    </row>
    <row r="12" spans="1:25" x14ac:dyDescent="0.3">
      <c r="A12" s="9" t="s">
        <v>12</v>
      </c>
      <c r="B12" s="1">
        <v>42919</v>
      </c>
      <c r="C12" s="2">
        <v>0.36702546296296296</v>
      </c>
      <c r="D12" s="2">
        <v>0.37568287037037035</v>
      </c>
      <c r="E12">
        <f>DAY(telefony45[[#This Row],[data]])</f>
        <v>3</v>
      </c>
      <c r="F12">
        <f>IF(LEN(telefony45[[#This Row],[nr]])=8,1,0)</f>
        <v>0</v>
      </c>
      <c r="G12">
        <f>IF(LEN(telefony45[[#This Row],[nr]])=7,1,0)</f>
        <v>1</v>
      </c>
      <c r="H12" s="9">
        <f>IF(LEN(telefony45[[#This Row],[nr]])&gt;=10,1,0)</f>
        <v>0</v>
      </c>
      <c r="I12" s="2">
        <f>telefony45[[#This Row],[zakonczenie]]-telefony45[[#This Row],[rozpoczecie]]</f>
        <v>8.6574074074073915E-3</v>
      </c>
      <c r="J12" s="9">
        <f>HOUR(telefony45[[#This Row],[czas połączenia]])</f>
        <v>0</v>
      </c>
      <c r="K12" s="9">
        <f>MINUTE(telefony45[[#This Row],[czas połączenia]])</f>
        <v>12</v>
      </c>
      <c r="L12" s="9">
        <f>SECOND(telefony45[[#This Row],[czas połączenia]])</f>
        <v>28</v>
      </c>
      <c r="M12" s="9">
        <f>telefony45[[#This Row],[godziny połączenia]]*60*60+telefony45[[#This Row],[minuty połączenia]]*60+telefony45[[#This Row],[sekundy połączenia2]]</f>
        <v>748</v>
      </c>
      <c r="N12" s="9">
        <f>ROUNDUP(telefony45[[#This Row],[połączenie w sekundach]]/60,0)</f>
        <v>13</v>
      </c>
      <c r="O12" s="9">
        <f>IF(telefony45[[#This Row],[czy zagraniczny]]=1,telefony45[[#This Row],[zaczęt minuty połączenia]],0)</f>
        <v>0</v>
      </c>
      <c r="P12">
        <f>IF(OR(telefony45[[#This Row],[czy komórkowy]]=1,telefony45[[#This Row],[czy stacjonarny]]=1),P11-telefony45[[#This Row],[połączenie w sekundach]],P11)</f>
        <v>40985</v>
      </c>
    </row>
    <row r="13" spans="1:25" x14ac:dyDescent="0.3">
      <c r="A13" s="9" t="s">
        <v>13</v>
      </c>
      <c r="B13" s="1">
        <v>42919</v>
      </c>
      <c r="C13" s="2">
        <v>0.36861111111111111</v>
      </c>
      <c r="D13" s="2">
        <v>0.37554398148148149</v>
      </c>
      <c r="E13">
        <f>DAY(telefony45[[#This Row],[data]])</f>
        <v>3</v>
      </c>
      <c r="F13">
        <f>IF(LEN(telefony45[[#This Row],[nr]])=8,1,0)</f>
        <v>1</v>
      </c>
      <c r="G13">
        <f>IF(LEN(telefony45[[#This Row],[nr]])=7,1,0)</f>
        <v>0</v>
      </c>
      <c r="H13" s="9">
        <f>IF(LEN(telefony45[[#This Row],[nr]])&gt;=10,1,0)</f>
        <v>0</v>
      </c>
      <c r="I13" s="2">
        <f>telefony45[[#This Row],[zakonczenie]]-telefony45[[#This Row],[rozpoczecie]]</f>
        <v>6.9328703703703809E-3</v>
      </c>
      <c r="J13" s="9">
        <f>HOUR(telefony45[[#This Row],[czas połączenia]])</f>
        <v>0</v>
      </c>
      <c r="K13" s="9">
        <f>MINUTE(telefony45[[#This Row],[czas połączenia]])</f>
        <v>9</v>
      </c>
      <c r="L13" s="9">
        <f>SECOND(telefony45[[#This Row],[czas połączenia]])</f>
        <v>59</v>
      </c>
      <c r="M13" s="9">
        <f>telefony45[[#This Row],[godziny połączenia]]*60*60+telefony45[[#This Row],[minuty połączenia]]*60+telefony45[[#This Row],[sekundy połączenia2]]</f>
        <v>599</v>
      </c>
      <c r="N13" s="9">
        <f>ROUNDUP(telefony45[[#This Row],[połączenie w sekundach]]/60,0)</f>
        <v>10</v>
      </c>
      <c r="O13" s="9">
        <f>IF(telefony45[[#This Row],[czy zagraniczny]]=1,telefony45[[#This Row],[zaczęt minuty połączenia]],0)</f>
        <v>0</v>
      </c>
      <c r="P13">
        <f>IF(OR(telefony45[[#This Row],[czy komórkowy]]=1,telefony45[[#This Row],[czy stacjonarny]]=1),P12-telefony45[[#This Row],[połączenie w sekundach]],P12)</f>
        <v>40386</v>
      </c>
    </row>
    <row r="14" spans="1:25" x14ac:dyDescent="0.3">
      <c r="A14" s="9" t="s">
        <v>14</v>
      </c>
      <c r="B14" s="1">
        <v>42919</v>
      </c>
      <c r="C14" s="2">
        <v>0.37017361111111113</v>
      </c>
      <c r="D14" s="2">
        <v>0.37328703703703703</v>
      </c>
      <c r="E14">
        <f>DAY(telefony45[[#This Row],[data]])</f>
        <v>3</v>
      </c>
      <c r="F14">
        <f>IF(LEN(telefony45[[#This Row],[nr]])=8,1,0)</f>
        <v>1</v>
      </c>
      <c r="G14">
        <f>IF(LEN(telefony45[[#This Row],[nr]])=7,1,0)</f>
        <v>0</v>
      </c>
      <c r="H14" s="9">
        <f>IF(LEN(telefony45[[#This Row],[nr]])&gt;=10,1,0)</f>
        <v>0</v>
      </c>
      <c r="I14" s="2">
        <f>telefony45[[#This Row],[zakonczenie]]-telefony45[[#This Row],[rozpoczecie]]</f>
        <v>3.1134259259258945E-3</v>
      </c>
      <c r="J14" s="9">
        <f>HOUR(telefony45[[#This Row],[czas połączenia]])</f>
        <v>0</v>
      </c>
      <c r="K14" s="9">
        <f>MINUTE(telefony45[[#This Row],[czas połączenia]])</f>
        <v>4</v>
      </c>
      <c r="L14" s="9">
        <f>SECOND(telefony45[[#This Row],[czas połączenia]])</f>
        <v>29</v>
      </c>
      <c r="M14" s="9">
        <f>telefony45[[#This Row],[godziny połączenia]]*60*60+telefony45[[#This Row],[minuty połączenia]]*60+telefony45[[#This Row],[sekundy połączenia2]]</f>
        <v>269</v>
      </c>
      <c r="N14" s="9">
        <f>ROUNDUP(telefony45[[#This Row],[połączenie w sekundach]]/60,0)</f>
        <v>5</v>
      </c>
      <c r="O14" s="9">
        <f>IF(telefony45[[#This Row],[czy zagraniczny]]=1,telefony45[[#This Row],[zaczęt minuty połączenia]],0)</f>
        <v>0</v>
      </c>
      <c r="P14">
        <f>IF(OR(telefony45[[#This Row],[czy komórkowy]]=1,telefony45[[#This Row],[czy stacjonarny]]=1),P13-telefony45[[#This Row],[połączenie w sekundach]],P13)</f>
        <v>40117</v>
      </c>
    </row>
    <row r="15" spans="1:25" x14ac:dyDescent="0.3">
      <c r="A15" s="9" t="s">
        <v>9</v>
      </c>
      <c r="B15" s="1">
        <v>42919</v>
      </c>
      <c r="C15" s="2">
        <v>0.37516203703703704</v>
      </c>
      <c r="D15" s="2">
        <v>0.38424768518518521</v>
      </c>
      <c r="E15">
        <f>DAY(telefony45[[#This Row],[data]])</f>
        <v>3</v>
      </c>
      <c r="F15">
        <f>IF(LEN(telefony45[[#This Row],[nr]])=8,1,0)</f>
        <v>1</v>
      </c>
      <c r="G15">
        <f>IF(LEN(telefony45[[#This Row],[nr]])=7,1,0)</f>
        <v>0</v>
      </c>
      <c r="H15" s="9">
        <f>IF(LEN(telefony45[[#This Row],[nr]])&gt;=10,1,0)</f>
        <v>0</v>
      </c>
      <c r="I15" s="2">
        <f>telefony45[[#This Row],[zakonczenie]]-telefony45[[#This Row],[rozpoczecie]]</f>
        <v>9.0856481481481621E-3</v>
      </c>
      <c r="J15" s="9">
        <f>HOUR(telefony45[[#This Row],[czas połączenia]])</f>
        <v>0</v>
      </c>
      <c r="K15" s="9">
        <f>MINUTE(telefony45[[#This Row],[czas połączenia]])</f>
        <v>13</v>
      </c>
      <c r="L15" s="9">
        <f>SECOND(telefony45[[#This Row],[czas połączenia]])</f>
        <v>5</v>
      </c>
      <c r="M15" s="9">
        <f>telefony45[[#This Row],[godziny połączenia]]*60*60+telefony45[[#This Row],[minuty połączenia]]*60+telefony45[[#This Row],[sekundy połączenia2]]</f>
        <v>785</v>
      </c>
      <c r="N15" s="9">
        <f>ROUNDUP(telefony45[[#This Row],[połączenie w sekundach]]/60,0)</f>
        <v>14</v>
      </c>
      <c r="O15" s="9">
        <f>IF(telefony45[[#This Row],[czy zagraniczny]]=1,telefony45[[#This Row],[zaczęt minuty połączenia]],0)</f>
        <v>0</v>
      </c>
      <c r="P15">
        <f>IF(OR(telefony45[[#This Row],[czy komórkowy]]=1,telefony45[[#This Row],[czy stacjonarny]]=1),P14-telefony45[[#This Row],[połączenie w sekundach]],P14)</f>
        <v>39332</v>
      </c>
    </row>
    <row r="16" spans="1:25" x14ac:dyDescent="0.3">
      <c r="A16" s="9" t="s">
        <v>15</v>
      </c>
      <c r="B16" s="1">
        <v>42919</v>
      </c>
      <c r="C16" s="2">
        <v>0.37719907407407405</v>
      </c>
      <c r="D16" s="2">
        <v>0.38513888888888886</v>
      </c>
      <c r="E16">
        <f>DAY(telefony45[[#This Row],[data]])</f>
        <v>3</v>
      </c>
      <c r="F16">
        <f>IF(LEN(telefony45[[#This Row],[nr]])=8,1,0)</f>
        <v>1</v>
      </c>
      <c r="G16">
        <f>IF(LEN(telefony45[[#This Row],[nr]])=7,1,0)</f>
        <v>0</v>
      </c>
      <c r="H16" s="9">
        <f>IF(LEN(telefony45[[#This Row],[nr]])&gt;=10,1,0)</f>
        <v>0</v>
      </c>
      <c r="I16" s="2">
        <f>telefony45[[#This Row],[zakonczenie]]-telefony45[[#This Row],[rozpoczecie]]</f>
        <v>7.9398148148148162E-3</v>
      </c>
      <c r="J16" s="9">
        <f>HOUR(telefony45[[#This Row],[czas połączenia]])</f>
        <v>0</v>
      </c>
      <c r="K16" s="9">
        <f>MINUTE(telefony45[[#This Row],[czas połączenia]])</f>
        <v>11</v>
      </c>
      <c r="L16" s="9">
        <f>SECOND(telefony45[[#This Row],[czas połączenia]])</f>
        <v>26</v>
      </c>
      <c r="M16" s="9">
        <f>telefony45[[#This Row],[godziny połączenia]]*60*60+telefony45[[#This Row],[minuty połączenia]]*60+telefony45[[#This Row],[sekundy połączenia2]]</f>
        <v>686</v>
      </c>
      <c r="N16" s="9">
        <f>ROUNDUP(telefony45[[#This Row],[połączenie w sekundach]]/60,0)</f>
        <v>12</v>
      </c>
      <c r="O16" s="9">
        <f>IF(telefony45[[#This Row],[czy zagraniczny]]=1,telefony45[[#This Row],[zaczęt minuty połączenia]],0)</f>
        <v>0</v>
      </c>
      <c r="P16">
        <f>IF(OR(telefony45[[#This Row],[czy komórkowy]]=1,telefony45[[#This Row],[czy stacjonarny]]=1),P15-telefony45[[#This Row],[połączenie w sekundach]],P15)</f>
        <v>38646</v>
      </c>
    </row>
    <row r="17" spans="1:16" x14ac:dyDescent="0.3">
      <c r="A17" s="9" t="s">
        <v>13</v>
      </c>
      <c r="B17" s="1">
        <v>42919</v>
      </c>
      <c r="C17" s="2">
        <v>0.37987268518518519</v>
      </c>
      <c r="D17" s="2">
        <v>0.38802083333333331</v>
      </c>
      <c r="E17">
        <f>DAY(telefony45[[#This Row],[data]])</f>
        <v>3</v>
      </c>
      <c r="F17">
        <f>IF(LEN(telefony45[[#This Row],[nr]])=8,1,0)</f>
        <v>1</v>
      </c>
      <c r="G17">
        <f>IF(LEN(telefony45[[#This Row],[nr]])=7,1,0)</f>
        <v>0</v>
      </c>
      <c r="H17" s="9">
        <f>IF(LEN(telefony45[[#This Row],[nr]])&gt;=10,1,0)</f>
        <v>0</v>
      </c>
      <c r="I17" s="2">
        <f>telefony45[[#This Row],[zakonczenie]]-telefony45[[#This Row],[rozpoczecie]]</f>
        <v>8.1481481481481266E-3</v>
      </c>
      <c r="J17" s="9">
        <f>HOUR(telefony45[[#This Row],[czas połączenia]])</f>
        <v>0</v>
      </c>
      <c r="K17" s="9">
        <f>MINUTE(telefony45[[#This Row],[czas połączenia]])</f>
        <v>11</v>
      </c>
      <c r="L17" s="9">
        <f>SECOND(telefony45[[#This Row],[czas połączenia]])</f>
        <v>44</v>
      </c>
      <c r="M17" s="9">
        <f>telefony45[[#This Row],[godziny połączenia]]*60*60+telefony45[[#This Row],[minuty połączenia]]*60+telefony45[[#This Row],[sekundy połączenia2]]</f>
        <v>704</v>
      </c>
      <c r="N17" s="9">
        <f>ROUNDUP(telefony45[[#This Row],[połączenie w sekundach]]/60,0)</f>
        <v>12</v>
      </c>
      <c r="O17" s="9">
        <f>IF(telefony45[[#This Row],[czy zagraniczny]]=1,telefony45[[#This Row],[zaczęt minuty połączenia]],0)</f>
        <v>0</v>
      </c>
      <c r="P17">
        <f>IF(OR(telefony45[[#This Row],[czy komórkowy]]=1,telefony45[[#This Row],[czy stacjonarny]]=1),P16-telefony45[[#This Row],[połączenie w sekundach]],P16)</f>
        <v>37942</v>
      </c>
    </row>
    <row r="18" spans="1:16" x14ac:dyDescent="0.3">
      <c r="A18" s="9" t="s">
        <v>12</v>
      </c>
      <c r="B18" s="1">
        <v>42919</v>
      </c>
      <c r="C18" s="2">
        <v>0.38123842592592594</v>
      </c>
      <c r="D18" s="2">
        <v>0.38390046296296299</v>
      </c>
      <c r="E18">
        <f>DAY(telefony45[[#This Row],[data]])</f>
        <v>3</v>
      </c>
      <c r="F18">
        <f>IF(LEN(telefony45[[#This Row],[nr]])=8,1,0)</f>
        <v>0</v>
      </c>
      <c r="G18">
        <f>IF(LEN(telefony45[[#This Row],[nr]])=7,1,0)</f>
        <v>1</v>
      </c>
      <c r="H18" s="9">
        <f>IF(LEN(telefony45[[#This Row],[nr]])&gt;=10,1,0)</f>
        <v>0</v>
      </c>
      <c r="I18" s="2">
        <f>telefony45[[#This Row],[zakonczenie]]-telefony45[[#This Row],[rozpoczecie]]</f>
        <v>2.6620370370370461E-3</v>
      </c>
      <c r="J18" s="9">
        <f>HOUR(telefony45[[#This Row],[czas połączenia]])</f>
        <v>0</v>
      </c>
      <c r="K18" s="9">
        <f>MINUTE(telefony45[[#This Row],[czas połączenia]])</f>
        <v>3</v>
      </c>
      <c r="L18" s="9">
        <f>SECOND(telefony45[[#This Row],[czas połączenia]])</f>
        <v>50</v>
      </c>
      <c r="M18" s="9">
        <f>telefony45[[#This Row],[godziny połączenia]]*60*60+telefony45[[#This Row],[minuty połączenia]]*60+telefony45[[#This Row],[sekundy połączenia2]]</f>
        <v>230</v>
      </c>
      <c r="N18" s="9">
        <f>ROUNDUP(telefony45[[#This Row],[połączenie w sekundach]]/60,0)</f>
        <v>4</v>
      </c>
      <c r="O18" s="9">
        <f>IF(telefony45[[#This Row],[czy zagraniczny]]=1,telefony45[[#This Row],[zaczęt minuty połączenia]],0)</f>
        <v>0</v>
      </c>
      <c r="P18">
        <f>IF(OR(telefony45[[#This Row],[czy komórkowy]]=1,telefony45[[#This Row],[czy stacjonarny]]=1),P17-telefony45[[#This Row],[połączenie w sekundach]],P17)</f>
        <v>37712</v>
      </c>
    </row>
    <row r="19" spans="1:16" x14ac:dyDescent="0.3">
      <c r="A19" s="9" t="s">
        <v>16</v>
      </c>
      <c r="B19" s="1">
        <v>42919</v>
      </c>
      <c r="C19" s="2">
        <v>0.38701388888888888</v>
      </c>
      <c r="D19" s="2">
        <v>0.3943402777777778</v>
      </c>
      <c r="E19">
        <f>DAY(telefony45[[#This Row],[data]])</f>
        <v>3</v>
      </c>
      <c r="F19">
        <f>IF(LEN(telefony45[[#This Row],[nr]])=8,1,0)</f>
        <v>0</v>
      </c>
      <c r="G19">
        <f>IF(LEN(telefony45[[#This Row],[nr]])=7,1,0)</f>
        <v>1</v>
      </c>
      <c r="H19" s="9">
        <f>IF(LEN(telefony45[[#This Row],[nr]])&gt;=10,1,0)</f>
        <v>0</v>
      </c>
      <c r="I19" s="2">
        <f>telefony45[[#This Row],[zakonczenie]]-telefony45[[#This Row],[rozpoczecie]]</f>
        <v>7.3263888888889239E-3</v>
      </c>
      <c r="J19" s="9">
        <f>HOUR(telefony45[[#This Row],[czas połączenia]])</f>
        <v>0</v>
      </c>
      <c r="K19" s="9">
        <f>MINUTE(telefony45[[#This Row],[czas połączenia]])</f>
        <v>10</v>
      </c>
      <c r="L19" s="9">
        <f>SECOND(telefony45[[#This Row],[czas połączenia]])</f>
        <v>33</v>
      </c>
      <c r="M19" s="9">
        <f>telefony45[[#This Row],[godziny połączenia]]*60*60+telefony45[[#This Row],[minuty połączenia]]*60+telefony45[[#This Row],[sekundy połączenia2]]</f>
        <v>633</v>
      </c>
      <c r="N19" s="9">
        <f>ROUNDUP(telefony45[[#This Row],[połączenie w sekundach]]/60,0)</f>
        <v>11</v>
      </c>
      <c r="O19" s="9">
        <f>IF(telefony45[[#This Row],[czy zagraniczny]]=1,telefony45[[#This Row],[zaczęt minuty połączenia]],0)</f>
        <v>0</v>
      </c>
      <c r="P19">
        <f>IF(OR(telefony45[[#This Row],[czy komórkowy]]=1,telefony45[[#This Row],[czy stacjonarny]]=1),P18-telefony45[[#This Row],[połączenie w sekundach]],P18)</f>
        <v>37079</v>
      </c>
    </row>
    <row r="20" spans="1:16" x14ac:dyDescent="0.3">
      <c r="A20" s="9" t="s">
        <v>17</v>
      </c>
      <c r="B20" s="1">
        <v>42919</v>
      </c>
      <c r="C20" s="2">
        <v>0.39181712962962961</v>
      </c>
      <c r="D20" s="2">
        <v>0.40334490740740742</v>
      </c>
      <c r="E20">
        <f>DAY(telefony45[[#This Row],[data]])</f>
        <v>3</v>
      </c>
      <c r="F20">
        <f>IF(LEN(telefony45[[#This Row],[nr]])=8,1,0)</f>
        <v>1</v>
      </c>
      <c r="G20">
        <f>IF(LEN(telefony45[[#This Row],[nr]])=7,1,0)</f>
        <v>0</v>
      </c>
      <c r="H20" s="9">
        <f>IF(LEN(telefony45[[#This Row],[nr]])&gt;=10,1,0)</f>
        <v>0</v>
      </c>
      <c r="I20" s="2">
        <f>telefony45[[#This Row],[zakonczenie]]-telefony45[[#This Row],[rozpoczecie]]</f>
        <v>1.1527777777777803E-2</v>
      </c>
      <c r="J20" s="9">
        <f>HOUR(telefony45[[#This Row],[czas połączenia]])</f>
        <v>0</v>
      </c>
      <c r="K20" s="9">
        <f>MINUTE(telefony45[[#This Row],[czas połączenia]])</f>
        <v>16</v>
      </c>
      <c r="L20" s="9">
        <f>SECOND(telefony45[[#This Row],[czas połączenia]])</f>
        <v>36</v>
      </c>
      <c r="M20" s="9">
        <f>telefony45[[#This Row],[godziny połączenia]]*60*60+telefony45[[#This Row],[minuty połączenia]]*60+telefony45[[#This Row],[sekundy połączenia2]]</f>
        <v>996</v>
      </c>
      <c r="N20" s="9">
        <f>ROUNDUP(telefony45[[#This Row],[połączenie w sekundach]]/60,0)</f>
        <v>17</v>
      </c>
      <c r="O20" s="9">
        <f>IF(telefony45[[#This Row],[czy zagraniczny]]=1,telefony45[[#This Row],[zaczęt minuty połączenia]],0)</f>
        <v>0</v>
      </c>
      <c r="P20">
        <f>IF(OR(telefony45[[#This Row],[czy komórkowy]]=1,telefony45[[#This Row],[czy stacjonarny]]=1),P19-telefony45[[#This Row],[połączenie w sekundach]],P19)</f>
        <v>36083</v>
      </c>
    </row>
    <row r="21" spans="1:16" x14ac:dyDescent="0.3">
      <c r="A21" s="9" t="s">
        <v>18</v>
      </c>
      <c r="B21" s="1">
        <v>42919</v>
      </c>
      <c r="C21" s="2">
        <v>0.39571759259259259</v>
      </c>
      <c r="D21" s="2">
        <v>0.39844907407407409</v>
      </c>
      <c r="E21">
        <f>DAY(telefony45[[#This Row],[data]])</f>
        <v>3</v>
      </c>
      <c r="F21">
        <f>IF(LEN(telefony45[[#This Row],[nr]])=8,1,0)</f>
        <v>0</v>
      </c>
      <c r="G21">
        <f>IF(LEN(telefony45[[#This Row],[nr]])=7,1,0)</f>
        <v>1</v>
      </c>
      <c r="H21" s="9">
        <f>IF(LEN(telefony45[[#This Row],[nr]])&gt;=10,1,0)</f>
        <v>0</v>
      </c>
      <c r="I21" s="2">
        <f>telefony45[[#This Row],[zakonczenie]]-telefony45[[#This Row],[rozpoczecie]]</f>
        <v>2.7314814814815014E-3</v>
      </c>
      <c r="J21" s="9">
        <f>HOUR(telefony45[[#This Row],[czas połączenia]])</f>
        <v>0</v>
      </c>
      <c r="K21" s="9">
        <f>MINUTE(telefony45[[#This Row],[czas połączenia]])</f>
        <v>3</v>
      </c>
      <c r="L21" s="9">
        <f>SECOND(telefony45[[#This Row],[czas połączenia]])</f>
        <v>56</v>
      </c>
      <c r="M21" s="9">
        <f>telefony45[[#This Row],[godziny połączenia]]*60*60+telefony45[[#This Row],[minuty połączenia]]*60+telefony45[[#This Row],[sekundy połączenia2]]</f>
        <v>236</v>
      </c>
      <c r="N21" s="9">
        <f>ROUNDUP(telefony45[[#This Row],[połączenie w sekundach]]/60,0)</f>
        <v>4</v>
      </c>
      <c r="O21" s="9">
        <f>IF(telefony45[[#This Row],[czy zagraniczny]]=1,telefony45[[#This Row],[zaczęt minuty połączenia]],0)</f>
        <v>0</v>
      </c>
      <c r="P21">
        <f>IF(OR(telefony45[[#This Row],[czy komórkowy]]=1,telefony45[[#This Row],[czy stacjonarny]]=1),P20-telefony45[[#This Row],[połączenie w sekundach]],P20)</f>
        <v>35847</v>
      </c>
    </row>
    <row r="22" spans="1:16" x14ac:dyDescent="0.3">
      <c r="A22" s="9" t="s">
        <v>19</v>
      </c>
      <c r="B22" s="1">
        <v>42919</v>
      </c>
      <c r="C22" s="2">
        <v>0.39876157407407409</v>
      </c>
      <c r="D22" s="2">
        <v>0.40207175925925925</v>
      </c>
      <c r="E22">
        <f>DAY(telefony45[[#This Row],[data]])</f>
        <v>3</v>
      </c>
      <c r="F22">
        <f>IF(LEN(telefony45[[#This Row],[nr]])=8,1,0)</f>
        <v>0</v>
      </c>
      <c r="G22">
        <f>IF(LEN(telefony45[[#This Row],[nr]])=7,1,0)</f>
        <v>1</v>
      </c>
      <c r="H22" s="9">
        <f>IF(LEN(telefony45[[#This Row],[nr]])&gt;=10,1,0)</f>
        <v>0</v>
      </c>
      <c r="I22" s="2">
        <f>telefony45[[#This Row],[zakonczenie]]-telefony45[[#This Row],[rozpoczecie]]</f>
        <v>3.310185185185166E-3</v>
      </c>
      <c r="J22" s="9">
        <f>HOUR(telefony45[[#This Row],[czas połączenia]])</f>
        <v>0</v>
      </c>
      <c r="K22" s="9">
        <f>MINUTE(telefony45[[#This Row],[czas połączenia]])</f>
        <v>4</v>
      </c>
      <c r="L22" s="9">
        <f>SECOND(telefony45[[#This Row],[czas połączenia]])</f>
        <v>46</v>
      </c>
      <c r="M22" s="9">
        <f>telefony45[[#This Row],[godziny połączenia]]*60*60+telefony45[[#This Row],[minuty połączenia]]*60+telefony45[[#This Row],[sekundy połączenia2]]</f>
        <v>286</v>
      </c>
      <c r="N22" s="9">
        <f>ROUNDUP(telefony45[[#This Row],[połączenie w sekundach]]/60,0)</f>
        <v>5</v>
      </c>
      <c r="O22" s="9">
        <f>IF(telefony45[[#This Row],[czy zagraniczny]]=1,telefony45[[#This Row],[zaczęt minuty połączenia]],0)</f>
        <v>0</v>
      </c>
      <c r="P22">
        <f>IF(OR(telefony45[[#This Row],[czy komórkowy]]=1,telefony45[[#This Row],[czy stacjonarny]]=1),P21-telefony45[[#This Row],[połączenie w sekundach]],P21)</f>
        <v>35561</v>
      </c>
    </row>
    <row r="23" spans="1:16" x14ac:dyDescent="0.3">
      <c r="A23" s="9" t="s">
        <v>20</v>
      </c>
      <c r="B23" s="1">
        <v>42919</v>
      </c>
      <c r="C23" s="2">
        <v>0.40035879629629628</v>
      </c>
      <c r="D23" s="2">
        <v>0.41166666666666668</v>
      </c>
      <c r="E23">
        <f>DAY(telefony45[[#This Row],[data]])</f>
        <v>3</v>
      </c>
      <c r="F23">
        <f>IF(LEN(telefony45[[#This Row],[nr]])=8,1,0)</f>
        <v>0</v>
      </c>
      <c r="G23">
        <f>IF(LEN(telefony45[[#This Row],[nr]])=7,1,0)</f>
        <v>0</v>
      </c>
      <c r="H23" s="9">
        <f>IF(LEN(telefony45[[#This Row],[nr]])&gt;=10,1,0)</f>
        <v>1</v>
      </c>
      <c r="I23" s="2">
        <f>telefony45[[#This Row],[zakonczenie]]-telefony45[[#This Row],[rozpoczecie]]</f>
        <v>1.1307870370370399E-2</v>
      </c>
      <c r="J23" s="9">
        <f>HOUR(telefony45[[#This Row],[czas połączenia]])</f>
        <v>0</v>
      </c>
      <c r="K23" s="9">
        <f>MINUTE(telefony45[[#This Row],[czas połączenia]])</f>
        <v>16</v>
      </c>
      <c r="L23" s="9">
        <f>SECOND(telefony45[[#This Row],[czas połączenia]])</f>
        <v>17</v>
      </c>
      <c r="M23" s="9">
        <f>telefony45[[#This Row],[godziny połączenia]]*60*60+telefony45[[#This Row],[minuty połączenia]]*60+telefony45[[#This Row],[sekundy połączenia2]]</f>
        <v>977</v>
      </c>
      <c r="N23" s="9">
        <f>ROUNDUP(telefony45[[#This Row],[połączenie w sekundach]]/60,0)</f>
        <v>17</v>
      </c>
      <c r="O23" s="9">
        <f>IF(telefony45[[#This Row],[czy zagraniczny]]=1,telefony45[[#This Row],[zaczęt minuty połączenia]],0)</f>
        <v>17</v>
      </c>
      <c r="P23">
        <f>IF(OR(telefony45[[#This Row],[czy komórkowy]]=1,telefony45[[#This Row],[czy stacjonarny]]=1),P22-telefony45[[#This Row],[połączenie w sekundach]],P22)</f>
        <v>35561</v>
      </c>
    </row>
    <row r="24" spans="1:16" x14ac:dyDescent="0.3">
      <c r="A24" s="9" t="s">
        <v>21</v>
      </c>
      <c r="B24" s="1">
        <v>42919</v>
      </c>
      <c r="C24" s="2">
        <v>0.4052546296296296</v>
      </c>
      <c r="D24" s="2">
        <v>0.41048611111111111</v>
      </c>
      <c r="E24">
        <f>DAY(telefony45[[#This Row],[data]])</f>
        <v>3</v>
      </c>
      <c r="F24">
        <f>IF(LEN(telefony45[[#This Row],[nr]])=8,1,0)</f>
        <v>0</v>
      </c>
      <c r="G24">
        <f>IF(LEN(telefony45[[#This Row],[nr]])=7,1,0)</f>
        <v>1</v>
      </c>
      <c r="H24" s="9">
        <f>IF(LEN(telefony45[[#This Row],[nr]])&gt;=10,1,0)</f>
        <v>0</v>
      </c>
      <c r="I24" s="2">
        <f>telefony45[[#This Row],[zakonczenie]]-telefony45[[#This Row],[rozpoczecie]]</f>
        <v>5.2314814814815036E-3</v>
      </c>
      <c r="J24" s="9">
        <f>HOUR(telefony45[[#This Row],[czas połączenia]])</f>
        <v>0</v>
      </c>
      <c r="K24" s="9">
        <f>MINUTE(telefony45[[#This Row],[czas połączenia]])</f>
        <v>7</v>
      </c>
      <c r="L24" s="9">
        <f>SECOND(telefony45[[#This Row],[czas połączenia]])</f>
        <v>32</v>
      </c>
      <c r="M24" s="9">
        <f>telefony45[[#This Row],[godziny połączenia]]*60*60+telefony45[[#This Row],[minuty połączenia]]*60+telefony45[[#This Row],[sekundy połączenia2]]</f>
        <v>452</v>
      </c>
      <c r="N24" s="9">
        <f>ROUNDUP(telefony45[[#This Row],[połączenie w sekundach]]/60,0)</f>
        <v>8</v>
      </c>
      <c r="O24" s="9">
        <f>IF(telefony45[[#This Row],[czy zagraniczny]]=1,telefony45[[#This Row],[zaczęt minuty połączenia]],0)</f>
        <v>0</v>
      </c>
      <c r="P24">
        <f>IF(OR(telefony45[[#This Row],[czy komórkowy]]=1,telefony45[[#This Row],[czy stacjonarny]]=1),P23-telefony45[[#This Row],[połączenie w sekundach]],P23)</f>
        <v>35109</v>
      </c>
    </row>
    <row r="25" spans="1:16" x14ac:dyDescent="0.3">
      <c r="A25" s="9" t="s">
        <v>22</v>
      </c>
      <c r="B25" s="1">
        <v>42919</v>
      </c>
      <c r="C25" s="2">
        <v>0.40980324074074076</v>
      </c>
      <c r="D25" s="2">
        <v>0.41035879629629629</v>
      </c>
      <c r="E25">
        <f>DAY(telefony45[[#This Row],[data]])</f>
        <v>3</v>
      </c>
      <c r="F25">
        <f>IF(LEN(telefony45[[#This Row],[nr]])=8,1,0)</f>
        <v>0</v>
      </c>
      <c r="G25">
        <f>IF(LEN(telefony45[[#This Row],[nr]])=7,1,0)</f>
        <v>1</v>
      </c>
      <c r="H25" s="9">
        <f>IF(LEN(telefony45[[#This Row],[nr]])&gt;=10,1,0)</f>
        <v>0</v>
      </c>
      <c r="I25" s="2">
        <f>telefony45[[#This Row],[zakonczenie]]-telefony45[[#This Row],[rozpoczecie]]</f>
        <v>5.5555555555553138E-4</v>
      </c>
      <c r="J25" s="9">
        <f>HOUR(telefony45[[#This Row],[czas połączenia]])</f>
        <v>0</v>
      </c>
      <c r="K25" s="9">
        <f>MINUTE(telefony45[[#This Row],[czas połączenia]])</f>
        <v>0</v>
      </c>
      <c r="L25" s="9">
        <f>SECOND(telefony45[[#This Row],[czas połączenia]])</f>
        <v>48</v>
      </c>
      <c r="M25" s="9">
        <f>telefony45[[#This Row],[godziny połączenia]]*60*60+telefony45[[#This Row],[minuty połączenia]]*60+telefony45[[#This Row],[sekundy połączenia2]]</f>
        <v>48</v>
      </c>
      <c r="N25" s="9">
        <f>ROUNDUP(telefony45[[#This Row],[połączenie w sekundach]]/60,0)</f>
        <v>1</v>
      </c>
      <c r="O25" s="9">
        <f>IF(telefony45[[#This Row],[czy zagraniczny]]=1,telefony45[[#This Row],[zaczęt minuty połączenia]],0)</f>
        <v>0</v>
      </c>
      <c r="P25">
        <f>IF(OR(telefony45[[#This Row],[czy komórkowy]]=1,telefony45[[#This Row],[czy stacjonarny]]=1),P24-telefony45[[#This Row],[połączenie w sekundach]],P24)</f>
        <v>35061</v>
      </c>
    </row>
    <row r="26" spans="1:16" x14ac:dyDescent="0.3">
      <c r="A26" s="9" t="s">
        <v>23</v>
      </c>
      <c r="B26" s="1">
        <v>42919</v>
      </c>
      <c r="C26" s="2">
        <v>0.41506944444444444</v>
      </c>
      <c r="D26" s="2">
        <v>0.42621527777777779</v>
      </c>
      <c r="E26">
        <f>DAY(telefony45[[#This Row],[data]])</f>
        <v>3</v>
      </c>
      <c r="F26">
        <f>IF(LEN(telefony45[[#This Row],[nr]])=8,1,0)</f>
        <v>1</v>
      </c>
      <c r="G26">
        <f>IF(LEN(telefony45[[#This Row],[nr]])=7,1,0)</f>
        <v>0</v>
      </c>
      <c r="H26" s="9">
        <f>IF(LEN(telefony45[[#This Row],[nr]])&gt;=10,1,0)</f>
        <v>0</v>
      </c>
      <c r="I26" s="2">
        <f>telefony45[[#This Row],[zakonczenie]]-telefony45[[#This Row],[rozpoczecie]]</f>
        <v>1.1145833333333355E-2</v>
      </c>
      <c r="J26" s="9">
        <f>HOUR(telefony45[[#This Row],[czas połączenia]])</f>
        <v>0</v>
      </c>
      <c r="K26" s="9">
        <f>MINUTE(telefony45[[#This Row],[czas połączenia]])</f>
        <v>16</v>
      </c>
      <c r="L26" s="9">
        <f>SECOND(telefony45[[#This Row],[czas połączenia]])</f>
        <v>3</v>
      </c>
      <c r="M26" s="9">
        <f>telefony45[[#This Row],[godziny połączenia]]*60*60+telefony45[[#This Row],[minuty połączenia]]*60+telefony45[[#This Row],[sekundy połączenia2]]</f>
        <v>963</v>
      </c>
      <c r="N26" s="9">
        <f>ROUNDUP(telefony45[[#This Row],[połączenie w sekundach]]/60,0)</f>
        <v>17</v>
      </c>
      <c r="O26" s="9">
        <f>IF(telefony45[[#This Row],[czy zagraniczny]]=1,telefony45[[#This Row],[zaczęt minuty połączenia]],0)</f>
        <v>0</v>
      </c>
      <c r="P26">
        <f>IF(OR(telefony45[[#This Row],[czy komórkowy]]=1,telefony45[[#This Row],[czy stacjonarny]]=1),P25-telefony45[[#This Row],[połączenie w sekundach]],P25)</f>
        <v>34098</v>
      </c>
    </row>
    <row r="27" spans="1:16" x14ac:dyDescent="0.3">
      <c r="A27" s="9" t="s">
        <v>24</v>
      </c>
      <c r="B27" s="1">
        <v>42919</v>
      </c>
      <c r="C27" s="2">
        <v>0.41612268518518519</v>
      </c>
      <c r="D27" s="2">
        <v>0.41756944444444444</v>
      </c>
      <c r="E27">
        <f>DAY(telefony45[[#This Row],[data]])</f>
        <v>3</v>
      </c>
      <c r="F27">
        <f>IF(LEN(telefony45[[#This Row],[nr]])=8,1,0)</f>
        <v>0</v>
      </c>
      <c r="G27">
        <f>IF(LEN(telefony45[[#This Row],[nr]])=7,1,0)</f>
        <v>1</v>
      </c>
      <c r="H27" s="9">
        <f>IF(LEN(telefony45[[#This Row],[nr]])&gt;=10,1,0)</f>
        <v>0</v>
      </c>
      <c r="I27" s="2">
        <f>telefony45[[#This Row],[zakonczenie]]-telefony45[[#This Row],[rozpoczecie]]</f>
        <v>1.4467592592592449E-3</v>
      </c>
      <c r="J27" s="9">
        <f>HOUR(telefony45[[#This Row],[czas połączenia]])</f>
        <v>0</v>
      </c>
      <c r="K27" s="9">
        <f>MINUTE(telefony45[[#This Row],[czas połączenia]])</f>
        <v>2</v>
      </c>
      <c r="L27" s="9">
        <f>SECOND(telefony45[[#This Row],[czas połączenia]])</f>
        <v>5</v>
      </c>
      <c r="M27" s="9">
        <f>telefony45[[#This Row],[godziny połączenia]]*60*60+telefony45[[#This Row],[minuty połączenia]]*60+telefony45[[#This Row],[sekundy połączenia2]]</f>
        <v>125</v>
      </c>
      <c r="N27" s="9">
        <f>ROUNDUP(telefony45[[#This Row],[połączenie w sekundach]]/60,0)</f>
        <v>3</v>
      </c>
      <c r="O27" s="9">
        <f>IF(telefony45[[#This Row],[czy zagraniczny]]=1,telefony45[[#This Row],[zaczęt minuty połączenia]],0)</f>
        <v>0</v>
      </c>
      <c r="P27">
        <f>IF(OR(telefony45[[#This Row],[czy komórkowy]]=1,telefony45[[#This Row],[czy stacjonarny]]=1),P26-telefony45[[#This Row],[połączenie w sekundach]],P26)</f>
        <v>33973</v>
      </c>
    </row>
    <row r="28" spans="1:16" x14ac:dyDescent="0.3">
      <c r="A28" s="9" t="s">
        <v>25</v>
      </c>
      <c r="B28" s="1">
        <v>42919</v>
      </c>
      <c r="C28" s="2">
        <v>0.4176273148148148</v>
      </c>
      <c r="D28" s="2">
        <v>0.42375000000000002</v>
      </c>
      <c r="E28">
        <f>DAY(telefony45[[#This Row],[data]])</f>
        <v>3</v>
      </c>
      <c r="F28">
        <f>IF(LEN(telefony45[[#This Row],[nr]])=8,1,0)</f>
        <v>0</v>
      </c>
      <c r="G28">
        <f>IF(LEN(telefony45[[#This Row],[nr]])=7,1,0)</f>
        <v>1</v>
      </c>
      <c r="H28" s="9">
        <f>IF(LEN(telefony45[[#This Row],[nr]])&gt;=10,1,0)</f>
        <v>0</v>
      </c>
      <c r="I28" s="2">
        <f>telefony45[[#This Row],[zakonczenie]]-telefony45[[#This Row],[rozpoczecie]]</f>
        <v>6.1226851851852171E-3</v>
      </c>
      <c r="J28" s="9">
        <f>HOUR(telefony45[[#This Row],[czas połączenia]])</f>
        <v>0</v>
      </c>
      <c r="K28" s="9">
        <f>MINUTE(telefony45[[#This Row],[czas połączenia]])</f>
        <v>8</v>
      </c>
      <c r="L28" s="9">
        <f>SECOND(telefony45[[#This Row],[czas połączenia]])</f>
        <v>49</v>
      </c>
      <c r="M28" s="9">
        <f>telefony45[[#This Row],[godziny połączenia]]*60*60+telefony45[[#This Row],[minuty połączenia]]*60+telefony45[[#This Row],[sekundy połączenia2]]</f>
        <v>529</v>
      </c>
      <c r="N28" s="9">
        <f>ROUNDUP(telefony45[[#This Row],[połączenie w sekundach]]/60,0)</f>
        <v>9</v>
      </c>
      <c r="O28" s="9">
        <f>IF(telefony45[[#This Row],[czy zagraniczny]]=1,telefony45[[#This Row],[zaczęt minuty połączenia]],0)</f>
        <v>0</v>
      </c>
      <c r="P28">
        <f>IF(OR(telefony45[[#This Row],[czy komórkowy]]=1,telefony45[[#This Row],[czy stacjonarny]]=1),P27-telefony45[[#This Row],[połączenie w sekundach]],P27)</f>
        <v>33444</v>
      </c>
    </row>
    <row r="29" spans="1:16" x14ac:dyDescent="0.3">
      <c r="A29" s="9" t="s">
        <v>26</v>
      </c>
      <c r="B29" s="1">
        <v>42919</v>
      </c>
      <c r="C29" s="2">
        <v>0.42078703703703701</v>
      </c>
      <c r="D29" s="2">
        <v>0.43216435185185187</v>
      </c>
      <c r="E29">
        <f>DAY(telefony45[[#This Row],[data]])</f>
        <v>3</v>
      </c>
      <c r="F29">
        <f>IF(LEN(telefony45[[#This Row],[nr]])=8,1,0)</f>
        <v>0</v>
      </c>
      <c r="G29">
        <f>IF(LEN(telefony45[[#This Row],[nr]])=7,1,0)</f>
        <v>1</v>
      </c>
      <c r="H29" s="9">
        <f>IF(LEN(telefony45[[#This Row],[nr]])&gt;=10,1,0)</f>
        <v>0</v>
      </c>
      <c r="I29" s="2">
        <f>telefony45[[#This Row],[zakonczenie]]-telefony45[[#This Row],[rozpoczecie]]</f>
        <v>1.1377314814814854E-2</v>
      </c>
      <c r="J29" s="9">
        <f>HOUR(telefony45[[#This Row],[czas połączenia]])</f>
        <v>0</v>
      </c>
      <c r="K29" s="9">
        <f>MINUTE(telefony45[[#This Row],[czas połączenia]])</f>
        <v>16</v>
      </c>
      <c r="L29" s="9">
        <f>SECOND(telefony45[[#This Row],[czas połączenia]])</f>
        <v>23</v>
      </c>
      <c r="M29" s="9">
        <f>telefony45[[#This Row],[godziny połączenia]]*60*60+telefony45[[#This Row],[minuty połączenia]]*60+telefony45[[#This Row],[sekundy połączenia2]]</f>
        <v>983</v>
      </c>
      <c r="N29" s="9">
        <f>ROUNDUP(telefony45[[#This Row],[połączenie w sekundach]]/60,0)</f>
        <v>17</v>
      </c>
      <c r="O29" s="9">
        <f>IF(telefony45[[#This Row],[czy zagraniczny]]=1,telefony45[[#This Row],[zaczęt minuty połączenia]],0)</f>
        <v>0</v>
      </c>
      <c r="P29">
        <f>IF(OR(telefony45[[#This Row],[czy komórkowy]]=1,telefony45[[#This Row],[czy stacjonarny]]=1),P28-telefony45[[#This Row],[połączenie w sekundach]],P28)</f>
        <v>32461</v>
      </c>
    </row>
    <row r="30" spans="1:16" x14ac:dyDescent="0.3">
      <c r="A30" s="9" t="s">
        <v>27</v>
      </c>
      <c r="B30" s="1">
        <v>42919</v>
      </c>
      <c r="C30" s="2">
        <v>0.42447916666666669</v>
      </c>
      <c r="D30" s="2">
        <v>0.42660879629629628</v>
      </c>
      <c r="E30">
        <f>DAY(telefony45[[#This Row],[data]])</f>
        <v>3</v>
      </c>
      <c r="F30">
        <f>IF(LEN(telefony45[[#This Row],[nr]])=8,1,0)</f>
        <v>1</v>
      </c>
      <c r="G30">
        <f>IF(LEN(telefony45[[#This Row],[nr]])=7,1,0)</f>
        <v>0</v>
      </c>
      <c r="H30" s="9">
        <f>IF(LEN(telefony45[[#This Row],[nr]])&gt;=10,1,0)</f>
        <v>0</v>
      </c>
      <c r="I30" s="2">
        <f>telefony45[[#This Row],[zakonczenie]]-telefony45[[#This Row],[rozpoczecie]]</f>
        <v>2.1296296296295925E-3</v>
      </c>
      <c r="J30" s="9">
        <f>HOUR(telefony45[[#This Row],[czas połączenia]])</f>
        <v>0</v>
      </c>
      <c r="K30" s="9">
        <f>MINUTE(telefony45[[#This Row],[czas połączenia]])</f>
        <v>3</v>
      </c>
      <c r="L30" s="9">
        <f>SECOND(telefony45[[#This Row],[czas połączenia]])</f>
        <v>4</v>
      </c>
      <c r="M30" s="9">
        <f>telefony45[[#This Row],[godziny połączenia]]*60*60+telefony45[[#This Row],[minuty połączenia]]*60+telefony45[[#This Row],[sekundy połączenia2]]</f>
        <v>184</v>
      </c>
      <c r="N30" s="9">
        <f>ROUNDUP(telefony45[[#This Row],[połączenie w sekundach]]/60,0)</f>
        <v>4</v>
      </c>
      <c r="O30" s="9">
        <f>IF(telefony45[[#This Row],[czy zagraniczny]]=1,telefony45[[#This Row],[zaczęt minuty połączenia]],0)</f>
        <v>0</v>
      </c>
      <c r="P30">
        <f>IF(OR(telefony45[[#This Row],[czy komórkowy]]=1,telefony45[[#This Row],[czy stacjonarny]]=1),P29-telefony45[[#This Row],[połączenie w sekundach]],P29)</f>
        <v>32277</v>
      </c>
    </row>
    <row r="31" spans="1:16" x14ac:dyDescent="0.3">
      <c r="A31" s="9" t="s">
        <v>28</v>
      </c>
      <c r="B31" s="1">
        <v>42919</v>
      </c>
      <c r="C31" s="2">
        <v>0.4281712962962963</v>
      </c>
      <c r="D31" s="2">
        <v>0.43692129629629628</v>
      </c>
      <c r="E31">
        <f>DAY(telefony45[[#This Row],[data]])</f>
        <v>3</v>
      </c>
      <c r="F31">
        <f>IF(LEN(telefony45[[#This Row],[nr]])=8,1,0)</f>
        <v>0</v>
      </c>
      <c r="G31">
        <f>IF(LEN(telefony45[[#This Row],[nr]])=7,1,0)</f>
        <v>1</v>
      </c>
      <c r="H31" s="9">
        <f>IF(LEN(telefony45[[#This Row],[nr]])&gt;=10,1,0)</f>
        <v>0</v>
      </c>
      <c r="I31" s="2">
        <f>telefony45[[#This Row],[zakonczenie]]-telefony45[[#This Row],[rozpoczecie]]</f>
        <v>8.74999999999998E-3</v>
      </c>
      <c r="J31" s="9">
        <f>HOUR(telefony45[[#This Row],[czas połączenia]])</f>
        <v>0</v>
      </c>
      <c r="K31" s="9">
        <f>MINUTE(telefony45[[#This Row],[czas połączenia]])</f>
        <v>12</v>
      </c>
      <c r="L31" s="9">
        <f>SECOND(telefony45[[#This Row],[czas połączenia]])</f>
        <v>36</v>
      </c>
      <c r="M31" s="9">
        <f>telefony45[[#This Row],[godziny połączenia]]*60*60+telefony45[[#This Row],[minuty połączenia]]*60+telefony45[[#This Row],[sekundy połączenia2]]</f>
        <v>756</v>
      </c>
      <c r="N31" s="9">
        <f>ROUNDUP(telefony45[[#This Row],[połączenie w sekundach]]/60,0)</f>
        <v>13</v>
      </c>
      <c r="O31" s="9">
        <f>IF(telefony45[[#This Row],[czy zagraniczny]]=1,telefony45[[#This Row],[zaczęt minuty połączenia]],0)</f>
        <v>0</v>
      </c>
      <c r="P31">
        <f>IF(OR(telefony45[[#This Row],[czy komórkowy]]=1,telefony45[[#This Row],[czy stacjonarny]]=1),P30-telefony45[[#This Row],[połączenie w sekundach]],P30)</f>
        <v>31521</v>
      </c>
    </row>
    <row r="32" spans="1:16" x14ac:dyDescent="0.3">
      <c r="A32" s="9" t="s">
        <v>29</v>
      </c>
      <c r="B32" s="1">
        <v>42919</v>
      </c>
      <c r="C32" s="2">
        <v>0.43038194444444444</v>
      </c>
      <c r="D32" s="2">
        <v>0.43494212962962964</v>
      </c>
      <c r="E32">
        <f>DAY(telefony45[[#This Row],[data]])</f>
        <v>3</v>
      </c>
      <c r="F32">
        <f>IF(LEN(telefony45[[#This Row],[nr]])=8,1,0)</f>
        <v>0</v>
      </c>
      <c r="G32">
        <f>IF(LEN(telefony45[[#This Row],[nr]])=7,1,0)</f>
        <v>1</v>
      </c>
      <c r="H32" s="9">
        <f>IF(LEN(telefony45[[#This Row],[nr]])&gt;=10,1,0)</f>
        <v>0</v>
      </c>
      <c r="I32" s="2">
        <f>telefony45[[#This Row],[zakonczenie]]-telefony45[[#This Row],[rozpoczecie]]</f>
        <v>4.5601851851851949E-3</v>
      </c>
      <c r="J32" s="9">
        <f>HOUR(telefony45[[#This Row],[czas połączenia]])</f>
        <v>0</v>
      </c>
      <c r="K32" s="9">
        <f>MINUTE(telefony45[[#This Row],[czas połączenia]])</f>
        <v>6</v>
      </c>
      <c r="L32" s="9">
        <f>SECOND(telefony45[[#This Row],[czas połączenia]])</f>
        <v>34</v>
      </c>
      <c r="M32" s="9">
        <f>telefony45[[#This Row],[godziny połączenia]]*60*60+telefony45[[#This Row],[minuty połączenia]]*60+telefony45[[#This Row],[sekundy połączenia2]]</f>
        <v>394</v>
      </c>
      <c r="N32" s="9">
        <f>ROUNDUP(telefony45[[#This Row],[połączenie w sekundach]]/60,0)</f>
        <v>7</v>
      </c>
      <c r="O32" s="9">
        <f>IF(telefony45[[#This Row],[czy zagraniczny]]=1,telefony45[[#This Row],[zaczęt minuty połączenia]],0)</f>
        <v>0</v>
      </c>
      <c r="P32">
        <f>IF(OR(telefony45[[#This Row],[czy komórkowy]]=1,telefony45[[#This Row],[czy stacjonarny]]=1),P31-telefony45[[#This Row],[połączenie w sekundach]],P31)</f>
        <v>31127</v>
      </c>
    </row>
    <row r="33" spans="1:16" x14ac:dyDescent="0.3">
      <c r="A33" s="9" t="s">
        <v>30</v>
      </c>
      <c r="B33" s="1">
        <v>42919</v>
      </c>
      <c r="C33" s="2">
        <v>0.4309837962962963</v>
      </c>
      <c r="D33" s="2">
        <v>0.43748842592592591</v>
      </c>
      <c r="E33">
        <f>DAY(telefony45[[#This Row],[data]])</f>
        <v>3</v>
      </c>
      <c r="F33">
        <f>IF(LEN(telefony45[[#This Row],[nr]])=8,1,0)</f>
        <v>0</v>
      </c>
      <c r="G33">
        <f>IF(LEN(telefony45[[#This Row],[nr]])=7,1,0)</f>
        <v>1</v>
      </c>
      <c r="H33" s="9">
        <f>IF(LEN(telefony45[[#This Row],[nr]])&gt;=10,1,0)</f>
        <v>0</v>
      </c>
      <c r="I33" s="2">
        <f>telefony45[[#This Row],[zakonczenie]]-telefony45[[#This Row],[rozpoczecie]]</f>
        <v>6.5046296296296102E-3</v>
      </c>
      <c r="J33" s="9">
        <f>HOUR(telefony45[[#This Row],[czas połączenia]])</f>
        <v>0</v>
      </c>
      <c r="K33" s="9">
        <f>MINUTE(telefony45[[#This Row],[czas połączenia]])</f>
        <v>9</v>
      </c>
      <c r="L33" s="9">
        <f>SECOND(telefony45[[#This Row],[czas połączenia]])</f>
        <v>22</v>
      </c>
      <c r="M33" s="9">
        <f>telefony45[[#This Row],[godziny połączenia]]*60*60+telefony45[[#This Row],[minuty połączenia]]*60+telefony45[[#This Row],[sekundy połączenia2]]</f>
        <v>562</v>
      </c>
      <c r="N33" s="9">
        <f>ROUNDUP(telefony45[[#This Row],[połączenie w sekundach]]/60,0)</f>
        <v>10</v>
      </c>
      <c r="O33" s="9">
        <f>IF(telefony45[[#This Row],[czy zagraniczny]]=1,telefony45[[#This Row],[zaczęt minuty połączenia]],0)</f>
        <v>0</v>
      </c>
      <c r="P33">
        <f>IF(OR(telefony45[[#This Row],[czy komórkowy]]=1,telefony45[[#This Row],[czy stacjonarny]]=1),P32-telefony45[[#This Row],[połączenie w sekundach]],P32)</f>
        <v>30565</v>
      </c>
    </row>
    <row r="34" spans="1:16" x14ac:dyDescent="0.3">
      <c r="A34" s="9" t="s">
        <v>31</v>
      </c>
      <c r="B34" s="1">
        <v>42919</v>
      </c>
      <c r="C34" s="2">
        <v>0.43593749999999998</v>
      </c>
      <c r="D34" s="2">
        <v>0.44417824074074075</v>
      </c>
      <c r="E34">
        <f>DAY(telefony45[[#This Row],[data]])</f>
        <v>3</v>
      </c>
      <c r="F34">
        <f>IF(LEN(telefony45[[#This Row],[nr]])=8,1,0)</f>
        <v>1</v>
      </c>
      <c r="G34">
        <f>IF(LEN(telefony45[[#This Row],[nr]])=7,1,0)</f>
        <v>0</v>
      </c>
      <c r="H34" s="9">
        <f>IF(LEN(telefony45[[#This Row],[nr]])&gt;=10,1,0)</f>
        <v>0</v>
      </c>
      <c r="I34" s="2">
        <f>telefony45[[#This Row],[zakonczenie]]-telefony45[[#This Row],[rozpoczecie]]</f>
        <v>8.2407407407407707E-3</v>
      </c>
      <c r="J34" s="9">
        <f>HOUR(telefony45[[#This Row],[czas połączenia]])</f>
        <v>0</v>
      </c>
      <c r="K34" s="9">
        <f>MINUTE(telefony45[[#This Row],[czas połączenia]])</f>
        <v>11</v>
      </c>
      <c r="L34" s="9">
        <f>SECOND(telefony45[[#This Row],[czas połączenia]])</f>
        <v>52</v>
      </c>
      <c r="M34" s="9">
        <f>telefony45[[#This Row],[godziny połączenia]]*60*60+telefony45[[#This Row],[minuty połączenia]]*60+telefony45[[#This Row],[sekundy połączenia2]]</f>
        <v>712</v>
      </c>
      <c r="N34" s="9">
        <f>ROUNDUP(telefony45[[#This Row],[połączenie w sekundach]]/60,0)</f>
        <v>12</v>
      </c>
      <c r="O34" s="9">
        <f>IF(telefony45[[#This Row],[czy zagraniczny]]=1,telefony45[[#This Row],[zaczęt minuty połączenia]],0)</f>
        <v>0</v>
      </c>
      <c r="P34">
        <f>IF(OR(telefony45[[#This Row],[czy komórkowy]]=1,telefony45[[#This Row],[czy stacjonarny]]=1),P33-telefony45[[#This Row],[połączenie w sekundach]],P33)</f>
        <v>29853</v>
      </c>
    </row>
    <row r="35" spans="1:16" x14ac:dyDescent="0.3">
      <c r="A35" s="9" t="s">
        <v>31</v>
      </c>
      <c r="B35" s="1">
        <v>42919</v>
      </c>
      <c r="C35" s="2">
        <v>0.43824074074074076</v>
      </c>
      <c r="D35" s="2">
        <v>0.43913194444444442</v>
      </c>
      <c r="E35">
        <f>DAY(telefony45[[#This Row],[data]])</f>
        <v>3</v>
      </c>
      <c r="F35">
        <f>IF(LEN(telefony45[[#This Row],[nr]])=8,1,0)</f>
        <v>1</v>
      </c>
      <c r="G35">
        <f>IF(LEN(telefony45[[#This Row],[nr]])=7,1,0)</f>
        <v>0</v>
      </c>
      <c r="H35" s="9">
        <f>IF(LEN(telefony45[[#This Row],[nr]])&gt;=10,1,0)</f>
        <v>0</v>
      </c>
      <c r="I35" s="2">
        <f>telefony45[[#This Row],[zakonczenie]]-telefony45[[#This Row],[rozpoczecie]]</f>
        <v>8.9120370370365798E-4</v>
      </c>
      <c r="J35" s="9">
        <f>HOUR(telefony45[[#This Row],[czas połączenia]])</f>
        <v>0</v>
      </c>
      <c r="K35" s="9">
        <f>MINUTE(telefony45[[#This Row],[czas połączenia]])</f>
        <v>1</v>
      </c>
      <c r="L35" s="9">
        <f>SECOND(telefony45[[#This Row],[czas połączenia]])</f>
        <v>17</v>
      </c>
      <c r="M35" s="9">
        <f>telefony45[[#This Row],[godziny połączenia]]*60*60+telefony45[[#This Row],[minuty połączenia]]*60+telefony45[[#This Row],[sekundy połączenia2]]</f>
        <v>77</v>
      </c>
      <c r="N35" s="9">
        <f>ROUNDUP(telefony45[[#This Row],[połączenie w sekundach]]/60,0)</f>
        <v>2</v>
      </c>
      <c r="O35" s="9">
        <f>IF(telefony45[[#This Row],[czy zagraniczny]]=1,telefony45[[#This Row],[zaczęt minuty połączenia]],0)</f>
        <v>0</v>
      </c>
      <c r="P35">
        <f>IF(OR(telefony45[[#This Row],[czy komórkowy]]=1,telefony45[[#This Row],[czy stacjonarny]]=1),P34-telefony45[[#This Row],[połączenie w sekundach]],P34)</f>
        <v>29776</v>
      </c>
    </row>
    <row r="36" spans="1:16" x14ac:dyDescent="0.3">
      <c r="A36" s="9" t="s">
        <v>32</v>
      </c>
      <c r="B36" s="1">
        <v>42919</v>
      </c>
      <c r="C36" s="2">
        <v>0.44313657407407409</v>
      </c>
      <c r="D36" s="2">
        <v>0.45300925925925928</v>
      </c>
      <c r="E36">
        <f>DAY(telefony45[[#This Row],[data]])</f>
        <v>3</v>
      </c>
      <c r="F36">
        <f>IF(LEN(telefony45[[#This Row],[nr]])=8,1,0)</f>
        <v>0</v>
      </c>
      <c r="G36">
        <f>IF(LEN(telefony45[[#This Row],[nr]])=7,1,0)</f>
        <v>1</v>
      </c>
      <c r="H36" s="9">
        <f>IF(LEN(telefony45[[#This Row],[nr]])&gt;=10,1,0)</f>
        <v>0</v>
      </c>
      <c r="I36" s="2">
        <f>telefony45[[#This Row],[zakonczenie]]-telefony45[[#This Row],[rozpoczecie]]</f>
        <v>9.8726851851851927E-3</v>
      </c>
      <c r="J36" s="9">
        <f>HOUR(telefony45[[#This Row],[czas połączenia]])</f>
        <v>0</v>
      </c>
      <c r="K36" s="9">
        <f>MINUTE(telefony45[[#This Row],[czas połączenia]])</f>
        <v>14</v>
      </c>
      <c r="L36" s="9">
        <f>SECOND(telefony45[[#This Row],[czas połączenia]])</f>
        <v>13</v>
      </c>
      <c r="M36" s="9">
        <f>telefony45[[#This Row],[godziny połączenia]]*60*60+telefony45[[#This Row],[minuty połączenia]]*60+telefony45[[#This Row],[sekundy połączenia2]]</f>
        <v>853</v>
      </c>
      <c r="N36" s="9">
        <f>ROUNDUP(telefony45[[#This Row],[połączenie w sekundach]]/60,0)</f>
        <v>15</v>
      </c>
      <c r="O36" s="9">
        <f>IF(telefony45[[#This Row],[czy zagraniczny]]=1,telefony45[[#This Row],[zaczęt minuty połączenia]],0)</f>
        <v>0</v>
      </c>
      <c r="P36">
        <f>IF(OR(telefony45[[#This Row],[czy komórkowy]]=1,telefony45[[#This Row],[czy stacjonarny]]=1),P35-telefony45[[#This Row],[połączenie w sekundach]],P35)</f>
        <v>28923</v>
      </c>
    </row>
    <row r="37" spans="1:16" x14ac:dyDescent="0.3">
      <c r="A37" s="9" t="s">
        <v>33</v>
      </c>
      <c r="B37" s="1">
        <v>42919</v>
      </c>
      <c r="C37" s="2">
        <v>0.44778935185185187</v>
      </c>
      <c r="D37" s="2">
        <v>0.44998842592592592</v>
      </c>
      <c r="E37">
        <f>DAY(telefony45[[#This Row],[data]])</f>
        <v>3</v>
      </c>
      <c r="F37">
        <f>IF(LEN(telefony45[[#This Row],[nr]])=8,1,0)</f>
        <v>0</v>
      </c>
      <c r="G37">
        <f>IF(LEN(telefony45[[#This Row],[nr]])=7,1,0)</f>
        <v>1</v>
      </c>
      <c r="H37" s="9">
        <f>IF(LEN(telefony45[[#This Row],[nr]])&gt;=10,1,0)</f>
        <v>0</v>
      </c>
      <c r="I37" s="2">
        <f>telefony45[[#This Row],[zakonczenie]]-telefony45[[#This Row],[rozpoczecie]]</f>
        <v>2.1990740740740478E-3</v>
      </c>
      <c r="J37" s="9">
        <f>HOUR(telefony45[[#This Row],[czas połączenia]])</f>
        <v>0</v>
      </c>
      <c r="K37" s="9">
        <f>MINUTE(telefony45[[#This Row],[czas połączenia]])</f>
        <v>3</v>
      </c>
      <c r="L37" s="9">
        <f>SECOND(telefony45[[#This Row],[czas połączenia]])</f>
        <v>10</v>
      </c>
      <c r="M37" s="9">
        <f>telefony45[[#This Row],[godziny połączenia]]*60*60+telefony45[[#This Row],[minuty połączenia]]*60+telefony45[[#This Row],[sekundy połączenia2]]</f>
        <v>190</v>
      </c>
      <c r="N37" s="9">
        <f>ROUNDUP(telefony45[[#This Row],[połączenie w sekundach]]/60,0)</f>
        <v>4</v>
      </c>
      <c r="O37" s="9">
        <f>IF(telefony45[[#This Row],[czy zagraniczny]]=1,telefony45[[#This Row],[zaczęt minuty połączenia]],0)</f>
        <v>0</v>
      </c>
      <c r="P37">
        <f>IF(OR(telefony45[[#This Row],[czy komórkowy]]=1,telefony45[[#This Row],[czy stacjonarny]]=1),P36-telefony45[[#This Row],[połączenie w sekundach]],P36)</f>
        <v>28733</v>
      </c>
    </row>
    <row r="38" spans="1:16" x14ac:dyDescent="0.3">
      <c r="A38" s="9" t="s">
        <v>34</v>
      </c>
      <c r="B38" s="1">
        <v>42919</v>
      </c>
      <c r="C38" s="2">
        <v>0.44945601851851852</v>
      </c>
      <c r="D38" s="2">
        <v>0.46011574074074074</v>
      </c>
      <c r="E38">
        <f>DAY(telefony45[[#This Row],[data]])</f>
        <v>3</v>
      </c>
      <c r="F38">
        <f>IF(LEN(telefony45[[#This Row],[nr]])=8,1,0)</f>
        <v>1</v>
      </c>
      <c r="G38">
        <f>IF(LEN(telefony45[[#This Row],[nr]])=7,1,0)</f>
        <v>0</v>
      </c>
      <c r="H38" s="9">
        <f>IF(LEN(telefony45[[#This Row],[nr]])&gt;=10,1,0)</f>
        <v>0</v>
      </c>
      <c r="I38" s="2">
        <f>telefony45[[#This Row],[zakonczenie]]-telefony45[[#This Row],[rozpoczecie]]</f>
        <v>1.0659722222222223E-2</v>
      </c>
      <c r="J38" s="9">
        <f>HOUR(telefony45[[#This Row],[czas połączenia]])</f>
        <v>0</v>
      </c>
      <c r="K38" s="9">
        <f>MINUTE(telefony45[[#This Row],[czas połączenia]])</f>
        <v>15</v>
      </c>
      <c r="L38" s="9">
        <f>SECOND(telefony45[[#This Row],[czas połączenia]])</f>
        <v>21</v>
      </c>
      <c r="M38" s="9">
        <f>telefony45[[#This Row],[godziny połączenia]]*60*60+telefony45[[#This Row],[minuty połączenia]]*60+telefony45[[#This Row],[sekundy połączenia2]]</f>
        <v>921</v>
      </c>
      <c r="N38" s="9">
        <f>ROUNDUP(telefony45[[#This Row],[połączenie w sekundach]]/60,0)</f>
        <v>16</v>
      </c>
      <c r="O38" s="9">
        <f>IF(telefony45[[#This Row],[czy zagraniczny]]=1,telefony45[[#This Row],[zaczęt minuty połączenia]],0)</f>
        <v>0</v>
      </c>
      <c r="P38">
        <f>IF(OR(telefony45[[#This Row],[czy komórkowy]]=1,telefony45[[#This Row],[czy stacjonarny]]=1),P37-telefony45[[#This Row],[połączenie w sekundach]],P37)</f>
        <v>27812</v>
      </c>
    </row>
    <row r="39" spans="1:16" x14ac:dyDescent="0.3">
      <c r="A39" s="9" t="s">
        <v>5</v>
      </c>
      <c r="B39" s="1">
        <v>42919</v>
      </c>
      <c r="C39" s="2">
        <v>0.45270833333333332</v>
      </c>
      <c r="D39" s="2">
        <v>0.45620370370370372</v>
      </c>
      <c r="E39">
        <f>DAY(telefony45[[#This Row],[data]])</f>
        <v>3</v>
      </c>
      <c r="F39">
        <f>IF(LEN(telefony45[[#This Row],[nr]])=8,1,0)</f>
        <v>0</v>
      </c>
      <c r="G39">
        <f>IF(LEN(telefony45[[#This Row],[nr]])=7,1,0)</f>
        <v>1</v>
      </c>
      <c r="H39" s="9">
        <f>IF(LEN(telefony45[[#This Row],[nr]])&gt;=10,1,0)</f>
        <v>0</v>
      </c>
      <c r="I39" s="2">
        <f>telefony45[[#This Row],[zakonczenie]]-telefony45[[#This Row],[rozpoczecie]]</f>
        <v>3.4953703703703987E-3</v>
      </c>
      <c r="J39" s="9">
        <f>HOUR(telefony45[[#This Row],[czas połączenia]])</f>
        <v>0</v>
      </c>
      <c r="K39" s="9">
        <f>MINUTE(telefony45[[#This Row],[czas połączenia]])</f>
        <v>5</v>
      </c>
      <c r="L39" s="9">
        <f>SECOND(telefony45[[#This Row],[czas połączenia]])</f>
        <v>2</v>
      </c>
      <c r="M39" s="9">
        <f>telefony45[[#This Row],[godziny połączenia]]*60*60+telefony45[[#This Row],[minuty połączenia]]*60+telefony45[[#This Row],[sekundy połączenia2]]</f>
        <v>302</v>
      </c>
      <c r="N39" s="9">
        <f>ROUNDUP(telefony45[[#This Row],[połączenie w sekundach]]/60,0)</f>
        <v>6</v>
      </c>
      <c r="O39" s="9">
        <f>IF(telefony45[[#This Row],[czy zagraniczny]]=1,telefony45[[#This Row],[zaczęt minuty połączenia]],0)</f>
        <v>0</v>
      </c>
      <c r="P39">
        <f>IF(OR(telefony45[[#This Row],[czy komórkowy]]=1,telefony45[[#This Row],[czy stacjonarny]]=1),P38-telefony45[[#This Row],[połączenie w sekundach]],P38)</f>
        <v>27510</v>
      </c>
    </row>
    <row r="40" spans="1:16" x14ac:dyDescent="0.3">
      <c r="A40" s="9" t="s">
        <v>35</v>
      </c>
      <c r="B40" s="1">
        <v>42919</v>
      </c>
      <c r="C40" s="2">
        <v>0.45494212962962965</v>
      </c>
      <c r="D40" s="2">
        <v>0.45567129629629627</v>
      </c>
      <c r="E40">
        <f>DAY(telefony45[[#This Row],[data]])</f>
        <v>3</v>
      </c>
      <c r="F40">
        <f>IF(LEN(telefony45[[#This Row],[nr]])=8,1,0)</f>
        <v>0</v>
      </c>
      <c r="G40">
        <f>IF(LEN(telefony45[[#This Row],[nr]])=7,1,0)</f>
        <v>1</v>
      </c>
      <c r="H40" s="9">
        <f>IF(LEN(telefony45[[#This Row],[nr]])&gt;=10,1,0)</f>
        <v>0</v>
      </c>
      <c r="I40" s="2">
        <f>telefony45[[#This Row],[zakonczenie]]-telefony45[[#This Row],[rozpoczecie]]</f>
        <v>7.2916666666661412E-4</v>
      </c>
      <c r="J40" s="9">
        <f>HOUR(telefony45[[#This Row],[czas połączenia]])</f>
        <v>0</v>
      </c>
      <c r="K40" s="9">
        <f>MINUTE(telefony45[[#This Row],[czas połączenia]])</f>
        <v>1</v>
      </c>
      <c r="L40" s="9">
        <f>SECOND(telefony45[[#This Row],[czas połączenia]])</f>
        <v>3</v>
      </c>
      <c r="M40" s="9">
        <f>telefony45[[#This Row],[godziny połączenia]]*60*60+telefony45[[#This Row],[minuty połączenia]]*60+telefony45[[#This Row],[sekundy połączenia2]]</f>
        <v>63</v>
      </c>
      <c r="N40" s="9">
        <f>ROUNDUP(telefony45[[#This Row],[połączenie w sekundach]]/60,0)</f>
        <v>2</v>
      </c>
      <c r="O40" s="9">
        <f>IF(telefony45[[#This Row],[czy zagraniczny]]=1,telefony45[[#This Row],[zaczęt minuty połączenia]],0)</f>
        <v>0</v>
      </c>
      <c r="P40">
        <f>IF(OR(telefony45[[#This Row],[czy komórkowy]]=1,telefony45[[#This Row],[czy stacjonarny]]=1),P39-telefony45[[#This Row],[połączenie w sekundach]],P39)</f>
        <v>27447</v>
      </c>
    </row>
    <row r="41" spans="1:16" x14ac:dyDescent="0.3">
      <c r="A41" s="9" t="s">
        <v>36</v>
      </c>
      <c r="B41" s="1">
        <v>42919</v>
      </c>
      <c r="C41" s="2">
        <v>0.45608796296296295</v>
      </c>
      <c r="D41" s="2">
        <v>0.46314814814814814</v>
      </c>
      <c r="E41">
        <f>DAY(telefony45[[#This Row],[data]])</f>
        <v>3</v>
      </c>
      <c r="F41">
        <f>IF(LEN(telefony45[[#This Row],[nr]])=8,1,0)</f>
        <v>1</v>
      </c>
      <c r="G41">
        <f>IF(LEN(telefony45[[#This Row],[nr]])=7,1,0)</f>
        <v>0</v>
      </c>
      <c r="H41" s="9">
        <f>IF(LEN(telefony45[[#This Row],[nr]])&gt;=10,1,0)</f>
        <v>0</v>
      </c>
      <c r="I41" s="2">
        <f>telefony45[[#This Row],[zakonczenie]]-telefony45[[#This Row],[rozpoczecie]]</f>
        <v>7.0601851851851971E-3</v>
      </c>
      <c r="J41" s="9">
        <f>HOUR(telefony45[[#This Row],[czas połączenia]])</f>
        <v>0</v>
      </c>
      <c r="K41" s="9">
        <f>MINUTE(telefony45[[#This Row],[czas połączenia]])</f>
        <v>10</v>
      </c>
      <c r="L41" s="9">
        <f>SECOND(telefony45[[#This Row],[czas połączenia]])</f>
        <v>10</v>
      </c>
      <c r="M41" s="9">
        <f>telefony45[[#This Row],[godziny połączenia]]*60*60+telefony45[[#This Row],[minuty połączenia]]*60+telefony45[[#This Row],[sekundy połączenia2]]</f>
        <v>610</v>
      </c>
      <c r="N41" s="9">
        <f>ROUNDUP(telefony45[[#This Row],[połączenie w sekundach]]/60,0)</f>
        <v>11</v>
      </c>
      <c r="O41" s="9">
        <f>IF(telefony45[[#This Row],[czy zagraniczny]]=1,telefony45[[#This Row],[zaczęt minuty połączenia]],0)</f>
        <v>0</v>
      </c>
      <c r="P41">
        <f>IF(OR(telefony45[[#This Row],[czy komórkowy]]=1,telefony45[[#This Row],[czy stacjonarny]]=1),P40-telefony45[[#This Row],[połączenie w sekundach]],P40)</f>
        <v>26837</v>
      </c>
    </row>
    <row r="42" spans="1:16" x14ac:dyDescent="0.3">
      <c r="A42" s="9" t="s">
        <v>21</v>
      </c>
      <c r="B42" s="1">
        <v>42919</v>
      </c>
      <c r="C42" s="2">
        <v>0.46151620370370372</v>
      </c>
      <c r="D42" s="2">
        <v>0.46546296296296297</v>
      </c>
      <c r="E42">
        <f>DAY(telefony45[[#This Row],[data]])</f>
        <v>3</v>
      </c>
      <c r="F42">
        <f>IF(LEN(telefony45[[#This Row],[nr]])=8,1,0)</f>
        <v>0</v>
      </c>
      <c r="G42">
        <f>IF(LEN(telefony45[[#This Row],[nr]])=7,1,0)</f>
        <v>1</v>
      </c>
      <c r="H42" s="9">
        <f>IF(LEN(telefony45[[#This Row],[nr]])&gt;=10,1,0)</f>
        <v>0</v>
      </c>
      <c r="I42" s="2">
        <f>telefony45[[#This Row],[zakonczenie]]-telefony45[[#This Row],[rozpoczecie]]</f>
        <v>3.9467592592592471E-3</v>
      </c>
      <c r="J42" s="9">
        <f>HOUR(telefony45[[#This Row],[czas połączenia]])</f>
        <v>0</v>
      </c>
      <c r="K42" s="9">
        <f>MINUTE(telefony45[[#This Row],[czas połączenia]])</f>
        <v>5</v>
      </c>
      <c r="L42" s="9">
        <f>SECOND(telefony45[[#This Row],[czas połączenia]])</f>
        <v>41</v>
      </c>
      <c r="M42" s="9">
        <f>telefony45[[#This Row],[godziny połączenia]]*60*60+telefony45[[#This Row],[minuty połączenia]]*60+telefony45[[#This Row],[sekundy połączenia2]]</f>
        <v>341</v>
      </c>
      <c r="N42" s="9">
        <f>ROUNDUP(telefony45[[#This Row],[połączenie w sekundach]]/60,0)</f>
        <v>6</v>
      </c>
      <c r="O42" s="9">
        <f>IF(telefony45[[#This Row],[czy zagraniczny]]=1,telefony45[[#This Row],[zaczęt minuty połączenia]],0)</f>
        <v>0</v>
      </c>
      <c r="P42">
        <f>IF(OR(telefony45[[#This Row],[czy komórkowy]]=1,telefony45[[#This Row],[czy stacjonarny]]=1),P41-telefony45[[#This Row],[połączenie w sekundach]],P41)</f>
        <v>26496</v>
      </c>
    </row>
    <row r="43" spans="1:16" x14ac:dyDescent="0.3">
      <c r="A43" s="9" t="s">
        <v>37</v>
      </c>
      <c r="B43" s="1">
        <v>42919</v>
      </c>
      <c r="C43" s="2">
        <v>0.46155092592592595</v>
      </c>
      <c r="D43" s="2">
        <v>0.46766203703703701</v>
      </c>
      <c r="E43">
        <f>DAY(telefony45[[#This Row],[data]])</f>
        <v>3</v>
      </c>
      <c r="F43">
        <f>IF(LEN(telefony45[[#This Row],[nr]])=8,1,0)</f>
        <v>0</v>
      </c>
      <c r="G43">
        <f>IF(LEN(telefony45[[#This Row],[nr]])=7,1,0)</f>
        <v>1</v>
      </c>
      <c r="H43" s="9">
        <f>IF(LEN(telefony45[[#This Row],[nr]])&gt;=10,1,0)</f>
        <v>0</v>
      </c>
      <c r="I43" s="2">
        <f>telefony45[[#This Row],[zakonczenie]]-telefony45[[#This Row],[rozpoczecie]]</f>
        <v>6.1111111111110672E-3</v>
      </c>
      <c r="J43" s="9">
        <f>HOUR(telefony45[[#This Row],[czas połączenia]])</f>
        <v>0</v>
      </c>
      <c r="K43" s="9">
        <f>MINUTE(telefony45[[#This Row],[czas połączenia]])</f>
        <v>8</v>
      </c>
      <c r="L43" s="9">
        <f>SECOND(telefony45[[#This Row],[czas połączenia]])</f>
        <v>48</v>
      </c>
      <c r="M43" s="9">
        <f>telefony45[[#This Row],[godziny połączenia]]*60*60+telefony45[[#This Row],[minuty połączenia]]*60+telefony45[[#This Row],[sekundy połączenia2]]</f>
        <v>528</v>
      </c>
      <c r="N43" s="9">
        <f>ROUNDUP(telefony45[[#This Row],[połączenie w sekundach]]/60,0)</f>
        <v>9</v>
      </c>
      <c r="O43" s="9">
        <f>IF(telefony45[[#This Row],[czy zagraniczny]]=1,telefony45[[#This Row],[zaczęt minuty połączenia]],0)</f>
        <v>0</v>
      </c>
      <c r="P43">
        <f>IF(OR(telefony45[[#This Row],[czy komórkowy]]=1,telefony45[[#This Row],[czy stacjonarny]]=1),P42-telefony45[[#This Row],[połączenie w sekundach]],P42)</f>
        <v>25968</v>
      </c>
    </row>
    <row r="44" spans="1:16" x14ac:dyDescent="0.3">
      <c r="A44" s="9" t="s">
        <v>38</v>
      </c>
      <c r="B44" s="1">
        <v>42919</v>
      </c>
      <c r="C44" s="2">
        <v>0.46224537037037039</v>
      </c>
      <c r="D44" s="2">
        <v>0.46390046296296295</v>
      </c>
      <c r="E44">
        <f>DAY(telefony45[[#This Row],[data]])</f>
        <v>3</v>
      </c>
      <c r="F44">
        <f>IF(LEN(telefony45[[#This Row],[nr]])=8,1,0)</f>
        <v>1</v>
      </c>
      <c r="G44">
        <f>IF(LEN(telefony45[[#This Row],[nr]])=7,1,0)</f>
        <v>0</v>
      </c>
      <c r="H44" s="9">
        <f>IF(LEN(telefony45[[#This Row],[nr]])&gt;=10,1,0)</f>
        <v>0</v>
      </c>
      <c r="I44" s="2">
        <f>telefony45[[#This Row],[zakonczenie]]-telefony45[[#This Row],[rozpoczecie]]</f>
        <v>1.6550925925925553E-3</v>
      </c>
      <c r="J44" s="9">
        <f>HOUR(telefony45[[#This Row],[czas połączenia]])</f>
        <v>0</v>
      </c>
      <c r="K44" s="9">
        <f>MINUTE(telefony45[[#This Row],[czas połączenia]])</f>
        <v>2</v>
      </c>
      <c r="L44" s="9">
        <f>SECOND(telefony45[[#This Row],[czas połączenia]])</f>
        <v>23</v>
      </c>
      <c r="M44" s="9">
        <f>telefony45[[#This Row],[godziny połączenia]]*60*60+telefony45[[#This Row],[minuty połączenia]]*60+telefony45[[#This Row],[sekundy połączenia2]]</f>
        <v>143</v>
      </c>
      <c r="N44" s="9">
        <f>ROUNDUP(telefony45[[#This Row],[połączenie w sekundach]]/60,0)</f>
        <v>3</v>
      </c>
      <c r="O44" s="9">
        <f>IF(telefony45[[#This Row],[czy zagraniczny]]=1,telefony45[[#This Row],[zaczęt minuty połączenia]],0)</f>
        <v>0</v>
      </c>
      <c r="P44">
        <f>IF(OR(telefony45[[#This Row],[czy komórkowy]]=1,telefony45[[#This Row],[czy stacjonarny]]=1),P43-telefony45[[#This Row],[połączenie w sekundach]],P43)</f>
        <v>25825</v>
      </c>
    </row>
    <row r="45" spans="1:16" x14ac:dyDescent="0.3">
      <c r="A45" s="9" t="s">
        <v>39</v>
      </c>
      <c r="B45" s="1">
        <v>42919</v>
      </c>
      <c r="C45" s="2">
        <v>0.46766203703703701</v>
      </c>
      <c r="D45" s="2">
        <v>0.4767939814814815</v>
      </c>
      <c r="E45">
        <f>DAY(telefony45[[#This Row],[data]])</f>
        <v>3</v>
      </c>
      <c r="F45">
        <f>IF(LEN(telefony45[[#This Row],[nr]])=8,1,0)</f>
        <v>1</v>
      </c>
      <c r="G45">
        <f>IF(LEN(telefony45[[#This Row],[nr]])=7,1,0)</f>
        <v>0</v>
      </c>
      <c r="H45" s="9">
        <f>IF(LEN(telefony45[[#This Row],[nr]])&gt;=10,1,0)</f>
        <v>0</v>
      </c>
      <c r="I45" s="2">
        <f>telefony45[[#This Row],[zakonczenie]]-telefony45[[#This Row],[rozpoczecie]]</f>
        <v>9.1319444444444842E-3</v>
      </c>
      <c r="J45" s="9">
        <f>HOUR(telefony45[[#This Row],[czas połączenia]])</f>
        <v>0</v>
      </c>
      <c r="K45" s="9">
        <f>MINUTE(telefony45[[#This Row],[czas połączenia]])</f>
        <v>13</v>
      </c>
      <c r="L45" s="9">
        <f>SECOND(telefony45[[#This Row],[czas połączenia]])</f>
        <v>9</v>
      </c>
      <c r="M45" s="9">
        <f>telefony45[[#This Row],[godziny połączenia]]*60*60+telefony45[[#This Row],[minuty połączenia]]*60+telefony45[[#This Row],[sekundy połączenia2]]</f>
        <v>789</v>
      </c>
      <c r="N45" s="9">
        <f>ROUNDUP(telefony45[[#This Row],[połączenie w sekundach]]/60,0)</f>
        <v>14</v>
      </c>
      <c r="O45" s="9">
        <f>IF(telefony45[[#This Row],[czy zagraniczny]]=1,telefony45[[#This Row],[zaczęt minuty połączenia]],0)</f>
        <v>0</v>
      </c>
      <c r="P45">
        <f>IF(OR(telefony45[[#This Row],[czy komórkowy]]=1,telefony45[[#This Row],[czy stacjonarny]]=1),P44-telefony45[[#This Row],[połączenie w sekundach]],P44)</f>
        <v>25036</v>
      </c>
    </row>
    <row r="46" spans="1:16" x14ac:dyDescent="0.3">
      <c r="A46" s="9" t="s">
        <v>40</v>
      </c>
      <c r="B46" s="1">
        <v>42919</v>
      </c>
      <c r="C46" s="2">
        <v>0.47125</v>
      </c>
      <c r="D46" s="2">
        <v>0.47871527777777778</v>
      </c>
      <c r="E46">
        <f>DAY(telefony45[[#This Row],[data]])</f>
        <v>3</v>
      </c>
      <c r="F46">
        <f>IF(LEN(telefony45[[#This Row],[nr]])=8,1,0)</f>
        <v>0</v>
      </c>
      <c r="G46">
        <f>IF(LEN(telefony45[[#This Row],[nr]])=7,1,0)</f>
        <v>0</v>
      </c>
      <c r="H46" s="9">
        <f>IF(LEN(telefony45[[#This Row],[nr]])&gt;=10,1,0)</f>
        <v>1</v>
      </c>
      <c r="I46" s="2">
        <f>telefony45[[#This Row],[zakonczenie]]-telefony45[[#This Row],[rozpoczecie]]</f>
        <v>7.465277777777779E-3</v>
      </c>
      <c r="J46" s="9">
        <f>HOUR(telefony45[[#This Row],[czas połączenia]])</f>
        <v>0</v>
      </c>
      <c r="K46" s="9">
        <f>MINUTE(telefony45[[#This Row],[czas połączenia]])</f>
        <v>10</v>
      </c>
      <c r="L46" s="9">
        <f>SECOND(telefony45[[#This Row],[czas połączenia]])</f>
        <v>45</v>
      </c>
      <c r="M46" s="9">
        <f>telefony45[[#This Row],[godziny połączenia]]*60*60+telefony45[[#This Row],[minuty połączenia]]*60+telefony45[[#This Row],[sekundy połączenia2]]</f>
        <v>645</v>
      </c>
      <c r="N46" s="9">
        <f>ROUNDUP(telefony45[[#This Row],[połączenie w sekundach]]/60,0)</f>
        <v>11</v>
      </c>
      <c r="O46" s="9">
        <f>IF(telefony45[[#This Row],[czy zagraniczny]]=1,telefony45[[#This Row],[zaczęt minuty połączenia]],0)</f>
        <v>11</v>
      </c>
      <c r="P46">
        <f>IF(OR(telefony45[[#This Row],[czy komórkowy]]=1,telefony45[[#This Row],[czy stacjonarny]]=1),P45-telefony45[[#This Row],[połączenie w sekundach]],P45)</f>
        <v>25036</v>
      </c>
    </row>
    <row r="47" spans="1:16" x14ac:dyDescent="0.3">
      <c r="A47" s="9" t="s">
        <v>41</v>
      </c>
      <c r="B47" s="1">
        <v>42919</v>
      </c>
      <c r="C47" s="2">
        <v>0.47584490740740742</v>
      </c>
      <c r="D47" s="2">
        <v>0.48518518518518516</v>
      </c>
      <c r="E47">
        <f>DAY(telefony45[[#This Row],[data]])</f>
        <v>3</v>
      </c>
      <c r="F47">
        <f>IF(LEN(telefony45[[#This Row],[nr]])=8,1,0)</f>
        <v>0</v>
      </c>
      <c r="G47">
        <f>IF(LEN(telefony45[[#This Row],[nr]])=7,1,0)</f>
        <v>1</v>
      </c>
      <c r="H47" s="9">
        <f>IF(LEN(telefony45[[#This Row],[nr]])&gt;=10,1,0)</f>
        <v>0</v>
      </c>
      <c r="I47" s="2">
        <f>telefony45[[#This Row],[zakonczenie]]-telefony45[[#This Row],[rozpoczecie]]</f>
        <v>9.340277777777739E-3</v>
      </c>
      <c r="J47" s="9">
        <f>HOUR(telefony45[[#This Row],[czas połączenia]])</f>
        <v>0</v>
      </c>
      <c r="K47" s="9">
        <f>MINUTE(telefony45[[#This Row],[czas połączenia]])</f>
        <v>13</v>
      </c>
      <c r="L47" s="9">
        <f>SECOND(telefony45[[#This Row],[czas połączenia]])</f>
        <v>27</v>
      </c>
      <c r="M47" s="9">
        <f>telefony45[[#This Row],[godziny połączenia]]*60*60+telefony45[[#This Row],[minuty połączenia]]*60+telefony45[[#This Row],[sekundy połączenia2]]</f>
        <v>807</v>
      </c>
      <c r="N47" s="9">
        <f>ROUNDUP(telefony45[[#This Row],[połączenie w sekundach]]/60,0)</f>
        <v>14</v>
      </c>
      <c r="O47" s="9">
        <f>IF(telefony45[[#This Row],[czy zagraniczny]]=1,telefony45[[#This Row],[zaczęt minuty połączenia]],0)</f>
        <v>0</v>
      </c>
      <c r="P47">
        <f>IF(OR(telefony45[[#This Row],[czy komórkowy]]=1,telefony45[[#This Row],[czy stacjonarny]]=1),P46-telefony45[[#This Row],[połączenie w sekundach]],P46)</f>
        <v>24229</v>
      </c>
    </row>
    <row r="48" spans="1:16" x14ac:dyDescent="0.3">
      <c r="A48" s="9" t="s">
        <v>42</v>
      </c>
      <c r="B48" s="1">
        <v>42919</v>
      </c>
      <c r="C48" s="2">
        <v>0.48078703703703701</v>
      </c>
      <c r="D48" s="2">
        <v>0.48550925925925925</v>
      </c>
      <c r="E48">
        <f>DAY(telefony45[[#This Row],[data]])</f>
        <v>3</v>
      </c>
      <c r="F48">
        <f>IF(LEN(telefony45[[#This Row],[nr]])=8,1,0)</f>
        <v>1</v>
      </c>
      <c r="G48">
        <f>IF(LEN(telefony45[[#This Row],[nr]])=7,1,0)</f>
        <v>0</v>
      </c>
      <c r="H48" s="9">
        <f>IF(LEN(telefony45[[#This Row],[nr]])&gt;=10,1,0)</f>
        <v>0</v>
      </c>
      <c r="I48" s="2">
        <f>telefony45[[#This Row],[zakonczenie]]-telefony45[[#This Row],[rozpoczecie]]</f>
        <v>4.7222222222222388E-3</v>
      </c>
      <c r="J48" s="9">
        <f>HOUR(telefony45[[#This Row],[czas połączenia]])</f>
        <v>0</v>
      </c>
      <c r="K48" s="9">
        <f>MINUTE(telefony45[[#This Row],[czas połączenia]])</f>
        <v>6</v>
      </c>
      <c r="L48" s="9">
        <f>SECOND(telefony45[[#This Row],[czas połączenia]])</f>
        <v>48</v>
      </c>
      <c r="M48" s="9">
        <f>telefony45[[#This Row],[godziny połączenia]]*60*60+telefony45[[#This Row],[minuty połączenia]]*60+telefony45[[#This Row],[sekundy połączenia2]]</f>
        <v>408</v>
      </c>
      <c r="N48" s="9">
        <f>ROUNDUP(telefony45[[#This Row],[połączenie w sekundach]]/60,0)</f>
        <v>7</v>
      </c>
      <c r="O48" s="9">
        <f>IF(telefony45[[#This Row],[czy zagraniczny]]=1,telefony45[[#This Row],[zaczęt minuty połączenia]],0)</f>
        <v>0</v>
      </c>
      <c r="P48">
        <f>IF(OR(telefony45[[#This Row],[czy komórkowy]]=1,telefony45[[#This Row],[czy stacjonarny]]=1),P47-telefony45[[#This Row],[połączenie w sekundach]],P47)</f>
        <v>23821</v>
      </c>
    </row>
    <row r="49" spans="1:16" x14ac:dyDescent="0.3">
      <c r="A49" s="9" t="s">
        <v>43</v>
      </c>
      <c r="B49" s="1">
        <v>42919</v>
      </c>
      <c r="C49" s="2">
        <v>0.48123842592592592</v>
      </c>
      <c r="D49" s="2">
        <v>0.49261574074074072</v>
      </c>
      <c r="E49">
        <f>DAY(telefony45[[#This Row],[data]])</f>
        <v>3</v>
      </c>
      <c r="F49">
        <f>IF(LEN(telefony45[[#This Row],[nr]])=8,1,0)</f>
        <v>0</v>
      </c>
      <c r="G49">
        <f>IF(LEN(telefony45[[#This Row],[nr]])=7,1,0)</f>
        <v>1</v>
      </c>
      <c r="H49" s="9">
        <f>IF(LEN(telefony45[[#This Row],[nr]])&gt;=10,1,0)</f>
        <v>0</v>
      </c>
      <c r="I49" s="2">
        <f>telefony45[[#This Row],[zakonczenie]]-telefony45[[#This Row],[rozpoczecie]]</f>
        <v>1.1377314814814798E-2</v>
      </c>
      <c r="J49" s="9">
        <f>HOUR(telefony45[[#This Row],[czas połączenia]])</f>
        <v>0</v>
      </c>
      <c r="K49" s="9">
        <f>MINUTE(telefony45[[#This Row],[czas połączenia]])</f>
        <v>16</v>
      </c>
      <c r="L49" s="9">
        <f>SECOND(telefony45[[#This Row],[czas połączenia]])</f>
        <v>23</v>
      </c>
      <c r="M49" s="9">
        <f>telefony45[[#This Row],[godziny połączenia]]*60*60+telefony45[[#This Row],[minuty połączenia]]*60+telefony45[[#This Row],[sekundy połączenia2]]</f>
        <v>983</v>
      </c>
      <c r="N49" s="9">
        <f>ROUNDUP(telefony45[[#This Row],[połączenie w sekundach]]/60,0)</f>
        <v>17</v>
      </c>
      <c r="O49" s="9">
        <f>IF(telefony45[[#This Row],[czy zagraniczny]]=1,telefony45[[#This Row],[zaczęt minuty połączenia]],0)</f>
        <v>0</v>
      </c>
      <c r="P49">
        <f>IF(OR(telefony45[[#This Row],[czy komórkowy]]=1,telefony45[[#This Row],[czy stacjonarny]]=1),P48-telefony45[[#This Row],[połączenie w sekundach]],P48)</f>
        <v>22838</v>
      </c>
    </row>
    <row r="50" spans="1:16" x14ac:dyDescent="0.3">
      <c r="A50" s="9" t="s">
        <v>44</v>
      </c>
      <c r="B50" s="1">
        <v>42919</v>
      </c>
      <c r="C50" s="2">
        <v>0.48254629629629631</v>
      </c>
      <c r="D50" s="2">
        <v>0.48739583333333331</v>
      </c>
      <c r="E50">
        <f>DAY(telefony45[[#This Row],[data]])</f>
        <v>3</v>
      </c>
      <c r="F50">
        <f>IF(LEN(telefony45[[#This Row],[nr]])=8,1,0)</f>
        <v>1</v>
      </c>
      <c r="G50">
        <f>IF(LEN(telefony45[[#This Row],[nr]])=7,1,0)</f>
        <v>0</v>
      </c>
      <c r="H50" s="9">
        <f>IF(LEN(telefony45[[#This Row],[nr]])&gt;=10,1,0)</f>
        <v>0</v>
      </c>
      <c r="I50" s="2">
        <f>telefony45[[#This Row],[zakonczenie]]-telefony45[[#This Row],[rozpoczecie]]</f>
        <v>4.8495370370369995E-3</v>
      </c>
      <c r="J50" s="9">
        <f>HOUR(telefony45[[#This Row],[czas połączenia]])</f>
        <v>0</v>
      </c>
      <c r="K50" s="9">
        <f>MINUTE(telefony45[[#This Row],[czas połączenia]])</f>
        <v>6</v>
      </c>
      <c r="L50" s="9">
        <f>SECOND(telefony45[[#This Row],[czas połączenia]])</f>
        <v>59</v>
      </c>
      <c r="M50" s="9">
        <f>telefony45[[#This Row],[godziny połączenia]]*60*60+telefony45[[#This Row],[minuty połączenia]]*60+telefony45[[#This Row],[sekundy połączenia2]]</f>
        <v>419</v>
      </c>
      <c r="N50" s="9">
        <f>ROUNDUP(telefony45[[#This Row],[połączenie w sekundach]]/60,0)</f>
        <v>7</v>
      </c>
      <c r="O50" s="9">
        <f>IF(telefony45[[#This Row],[czy zagraniczny]]=1,telefony45[[#This Row],[zaczęt minuty połączenia]],0)</f>
        <v>0</v>
      </c>
      <c r="P50">
        <f>IF(OR(telefony45[[#This Row],[czy komórkowy]]=1,telefony45[[#This Row],[czy stacjonarny]]=1),P49-telefony45[[#This Row],[połączenie w sekundach]],P49)</f>
        <v>22419</v>
      </c>
    </row>
    <row r="51" spans="1:16" x14ac:dyDescent="0.3">
      <c r="A51" s="9" t="s">
        <v>45</v>
      </c>
      <c r="B51" s="1">
        <v>42919</v>
      </c>
      <c r="C51" s="2">
        <v>0.48489583333333336</v>
      </c>
      <c r="D51" s="2">
        <v>0.48734953703703704</v>
      </c>
      <c r="E51">
        <f>DAY(telefony45[[#This Row],[data]])</f>
        <v>3</v>
      </c>
      <c r="F51">
        <f>IF(LEN(telefony45[[#This Row],[nr]])=8,1,0)</f>
        <v>0</v>
      </c>
      <c r="G51">
        <f>IF(LEN(telefony45[[#This Row],[nr]])=7,1,0)</f>
        <v>1</v>
      </c>
      <c r="H51" s="9">
        <f>IF(LEN(telefony45[[#This Row],[nr]])&gt;=10,1,0)</f>
        <v>0</v>
      </c>
      <c r="I51" s="2">
        <f>telefony45[[#This Row],[zakonczenie]]-telefony45[[#This Row],[rozpoczecie]]</f>
        <v>2.4537037037036802E-3</v>
      </c>
      <c r="J51" s="9">
        <f>HOUR(telefony45[[#This Row],[czas połączenia]])</f>
        <v>0</v>
      </c>
      <c r="K51" s="9">
        <f>MINUTE(telefony45[[#This Row],[czas połączenia]])</f>
        <v>3</v>
      </c>
      <c r="L51" s="9">
        <f>SECOND(telefony45[[#This Row],[czas połączenia]])</f>
        <v>32</v>
      </c>
      <c r="M51" s="9">
        <f>telefony45[[#This Row],[godziny połączenia]]*60*60+telefony45[[#This Row],[minuty połączenia]]*60+telefony45[[#This Row],[sekundy połączenia2]]</f>
        <v>212</v>
      </c>
      <c r="N51" s="9">
        <f>ROUNDUP(telefony45[[#This Row],[połączenie w sekundach]]/60,0)</f>
        <v>4</v>
      </c>
      <c r="O51" s="9">
        <f>IF(telefony45[[#This Row],[czy zagraniczny]]=1,telefony45[[#This Row],[zaczęt minuty połączenia]],0)</f>
        <v>0</v>
      </c>
      <c r="P51">
        <f>IF(OR(telefony45[[#This Row],[czy komórkowy]]=1,telefony45[[#This Row],[czy stacjonarny]]=1),P50-telefony45[[#This Row],[połączenie w sekundach]],P50)</f>
        <v>22207</v>
      </c>
    </row>
    <row r="52" spans="1:16" x14ac:dyDescent="0.3">
      <c r="A52" s="9" t="s">
        <v>46</v>
      </c>
      <c r="B52" s="1">
        <v>42919</v>
      </c>
      <c r="C52" s="2">
        <v>0.49054398148148148</v>
      </c>
      <c r="D52" s="2">
        <v>0.49251157407407409</v>
      </c>
      <c r="E52">
        <f>DAY(telefony45[[#This Row],[data]])</f>
        <v>3</v>
      </c>
      <c r="F52">
        <f>IF(LEN(telefony45[[#This Row],[nr]])=8,1,0)</f>
        <v>0</v>
      </c>
      <c r="G52">
        <f>IF(LEN(telefony45[[#This Row],[nr]])=7,1,0)</f>
        <v>1</v>
      </c>
      <c r="H52" s="9">
        <f>IF(LEN(telefony45[[#This Row],[nr]])&gt;=10,1,0)</f>
        <v>0</v>
      </c>
      <c r="I52" s="2">
        <f>telefony45[[#This Row],[zakonczenie]]-telefony45[[#This Row],[rozpoczecie]]</f>
        <v>1.9675925925926041E-3</v>
      </c>
      <c r="J52" s="9">
        <f>HOUR(telefony45[[#This Row],[czas połączenia]])</f>
        <v>0</v>
      </c>
      <c r="K52" s="9">
        <f>MINUTE(telefony45[[#This Row],[czas połączenia]])</f>
        <v>2</v>
      </c>
      <c r="L52" s="9">
        <f>SECOND(telefony45[[#This Row],[czas połączenia]])</f>
        <v>50</v>
      </c>
      <c r="M52" s="9">
        <f>telefony45[[#This Row],[godziny połączenia]]*60*60+telefony45[[#This Row],[minuty połączenia]]*60+telefony45[[#This Row],[sekundy połączenia2]]</f>
        <v>170</v>
      </c>
      <c r="N52" s="9">
        <f>ROUNDUP(telefony45[[#This Row],[połączenie w sekundach]]/60,0)</f>
        <v>3</v>
      </c>
      <c r="O52" s="9">
        <f>IF(telefony45[[#This Row],[czy zagraniczny]]=1,telefony45[[#This Row],[zaczęt minuty połączenia]],0)</f>
        <v>0</v>
      </c>
      <c r="P52">
        <f>IF(OR(telefony45[[#This Row],[czy komórkowy]]=1,telefony45[[#This Row],[czy stacjonarny]]=1),P51-telefony45[[#This Row],[połączenie w sekundach]],P51)</f>
        <v>22037</v>
      </c>
    </row>
    <row r="53" spans="1:16" x14ac:dyDescent="0.3">
      <c r="A53" s="9" t="s">
        <v>47</v>
      </c>
      <c r="B53" s="1">
        <v>42919</v>
      </c>
      <c r="C53" s="2">
        <v>0.49284722222222221</v>
      </c>
      <c r="D53" s="2">
        <v>0.50354166666666667</v>
      </c>
      <c r="E53">
        <f>DAY(telefony45[[#This Row],[data]])</f>
        <v>3</v>
      </c>
      <c r="F53">
        <f>IF(LEN(telefony45[[#This Row],[nr]])=8,1,0)</f>
        <v>0</v>
      </c>
      <c r="G53">
        <f>IF(LEN(telefony45[[#This Row],[nr]])=7,1,0)</f>
        <v>1</v>
      </c>
      <c r="H53" s="9">
        <f>IF(LEN(telefony45[[#This Row],[nr]])&gt;=10,1,0)</f>
        <v>0</v>
      </c>
      <c r="I53" s="2">
        <f>telefony45[[#This Row],[zakonczenie]]-telefony45[[#This Row],[rozpoczecie]]</f>
        <v>1.0694444444444451E-2</v>
      </c>
      <c r="J53" s="9">
        <f>HOUR(telefony45[[#This Row],[czas połączenia]])</f>
        <v>0</v>
      </c>
      <c r="K53" s="9">
        <f>MINUTE(telefony45[[#This Row],[czas połączenia]])</f>
        <v>15</v>
      </c>
      <c r="L53" s="9">
        <f>SECOND(telefony45[[#This Row],[czas połączenia]])</f>
        <v>24</v>
      </c>
      <c r="M53" s="9">
        <f>telefony45[[#This Row],[godziny połączenia]]*60*60+telefony45[[#This Row],[minuty połączenia]]*60+telefony45[[#This Row],[sekundy połączenia2]]</f>
        <v>924</v>
      </c>
      <c r="N53" s="9">
        <f>ROUNDUP(telefony45[[#This Row],[połączenie w sekundach]]/60,0)</f>
        <v>16</v>
      </c>
      <c r="O53" s="9">
        <f>IF(telefony45[[#This Row],[czy zagraniczny]]=1,telefony45[[#This Row],[zaczęt minuty połączenia]],0)</f>
        <v>0</v>
      </c>
      <c r="P53">
        <f>IF(OR(telefony45[[#This Row],[czy komórkowy]]=1,telefony45[[#This Row],[czy stacjonarny]]=1),P52-telefony45[[#This Row],[połączenie w sekundach]],P52)</f>
        <v>21113</v>
      </c>
    </row>
    <row r="54" spans="1:16" x14ac:dyDescent="0.3">
      <c r="A54" s="9" t="s">
        <v>48</v>
      </c>
      <c r="B54" s="1">
        <v>42919</v>
      </c>
      <c r="C54" s="2">
        <v>0.49862268518518521</v>
      </c>
      <c r="D54" s="2">
        <v>0.50287037037037041</v>
      </c>
      <c r="E54">
        <f>DAY(telefony45[[#This Row],[data]])</f>
        <v>3</v>
      </c>
      <c r="F54">
        <f>IF(LEN(telefony45[[#This Row],[nr]])=8,1,0)</f>
        <v>0</v>
      </c>
      <c r="G54">
        <f>IF(LEN(telefony45[[#This Row],[nr]])=7,1,0)</f>
        <v>1</v>
      </c>
      <c r="H54" s="9">
        <f>IF(LEN(telefony45[[#This Row],[nr]])&gt;=10,1,0)</f>
        <v>0</v>
      </c>
      <c r="I54" s="2">
        <f>telefony45[[#This Row],[zakonczenie]]-telefony45[[#This Row],[rozpoczecie]]</f>
        <v>4.2476851851852016E-3</v>
      </c>
      <c r="J54" s="9">
        <f>HOUR(telefony45[[#This Row],[czas połączenia]])</f>
        <v>0</v>
      </c>
      <c r="K54" s="9">
        <f>MINUTE(telefony45[[#This Row],[czas połączenia]])</f>
        <v>6</v>
      </c>
      <c r="L54" s="9">
        <f>SECOND(telefony45[[#This Row],[czas połączenia]])</f>
        <v>7</v>
      </c>
      <c r="M54" s="9">
        <f>telefony45[[#This Row],[godziny połączenia]]*60*60+telefony45[[#This Row],[minuty połączenia]]*60+telefony45[[#This Row],[sekundy połączenia2]]</f>
        <v>367</v>
      </c>
      <c r="N54" s="9">
        <f>ROUNDUP(telefony45[[#This Row],[połączenie w sekundach]]/60,0)</f>
        <v>7</v>
      </c>
      <c r="O54" s="9">
        <f>IF(telefony45[[#This Row],[czy zagraniczny]]=1,telefony45[[#This Row],[zaczęt minuty połączenia]],0)</f>
        <v>0</v>
      </c>
      <c r="P54">
        <f>IF(OR(telefony45[[#This Row],[czy komórkowy]]=1,telefony45[[#This Row],[czy stacjonarny]]=1),P53-telefony45[[#This Row],[połączenie w sekundach]],P53)</f>
        <v>20746</v>
      </c>
    </row>
    <row r="55" spans="1:16" x14ac:dyDescent="0.3">
      <c r="A55" s="9" t="s">
        <v>5</v>
      </c>
      <c r="B55" s="1">
        <v>42919</v>
      </c>
      <c r="C55" s="2">
        <v>0.50089120370370366</v>
      </c>
      <c r="D55" s="2">
        <v>0.50876157407407407</v>
      </c>
      <c r="E55">
        <f>DAY(telefony45[[#This Row],[data]])</f>
        <v>3</v>
      </c>
      <c r="F55">
        <f>IF(LEN(telefony45[[#This Row],[nr]])=8,1,0)</f>
        <v>0</v>
      </c>
      <c r="G55">
        <f>IF(LEN(telefony45[[#This Row],[nr]])=7,1,0)</f>
        <v>1</v>
      </c>
      <c r="H55" s="9">
        <f>IF(LEN(telefony45[[#This Row],[nr]])&gt;=10,1,0)</f>
        <v>0</v>
      </c>
      <c r="I55" s="2">
        <f>telefony45[[#This Row],[zakonczenie]]-telefony45[[#This Row],[rozpoczecie]]</f>
        <v>7.8703703703704164E-3</v>
      </c>
      <c r="J55" s="9">
        <f>HOUR(telefony45[[#This Row],[czas połączenia]])</f>
        <v>0</v>
      </c>
      <c r="K55" s="9">
        <f>MINUTE(telefony45[[#This Row],[czas połączenia]])</f>
        <v>11</v>
      </c>
      <c r="L55" s="9">
        <f>SECOND(telefony45[[#This Row],[czas połączenia]])</f>
        <v>20</v>
      </c>
      <c r="M55" s="9">
        <f>telefony45[[#This Row],[godziny połączenia]]*60*60+telefony45[[#This Row],[minuty połączenia]]*60+telefony45[[#This Row],[sekundy połączenia2]]</f>
        <v>680</v>
      </c>
      <c r="N55" s="9">
        <f>ROUNDUP(telefony45[[#This Row],[połączenie w sekundach]]/60,0)</f>
        <v>12</v>
      </c>
      <c r="O55" s="9">
        <f>IF(telefony45[[#This Row],[czy zagraniczny]]=1,telefony45[[#This Row],[zaczęt minuty połączenia]],0)</f>
        <v>0</v>
      </c>
      <c r="P55">
        <f>IF(OR(telefony45[[#This Row],[czy komórkowy]]=1,telefony45[[#This Row],[czy stacjonarny]]=1),P54-telefony45[[#This Row],[połączenie w sekundach]],P54)</f>
        <v>20066</v>
      </c>
    </row>
    <row r="56" spans="1:16" x14ac:dyDescent="0.3">
      <c r="A56" s="9" t="s">
        <v>49</v>
      </c>
      <c r="B56" s="1">
        <v>42919</v>
      </c>
      <c r="C56" s="2">
        <v>0.50549768518518523</v>
      </c>
      <c r="D56" s="2">
        <v>0.5100231481481482</v>
      </c>
      <c r="E56">
        <f>DAY(telefony45[[#This Row],[data]])</f>
        <v>3</v>
      </c>
      <c r="F56">
        <f>IF(LEN(telefony45[[#This Row],[nr]])=8,1,0)</f>
        <v>0</v>
      </c>
      <c r="G56">
        <f>IF(LEN(telefony45[[#This Row],[nr]])=7,1,0)</f>
        <v>1</v>
      </c>
      <c r="H56" s="9">
        <f>IF(LEN(telefony45[[#This Row],[nr]])&gt;=10,1,0)</f>
        <v>0</v>
      </c>
      <c r="I56" s="2">
        <f>telefony45[[#This Row],[zakonczenie]]-telefony45[[#This Row],[rozpoczecie]]</f>
        <v>4.5254629629629672E-3</v>
      </c>
      <c r="J56" s="9">
        <f>HOUR(telefony45[[#This Row],[czas połączenia]])</f>
        <v>0</v>
      </c>
      <c r="K56" s="9">
        <f>MINUTE(telefony45[[#This Row],[czas połączenia]])</f>
        <v>6</v>
      </c>
      <c r="L56" s="9">
        <f>SECOND(telefony45[[#This Row],[czas połączenia]])</f>
        <v>31</v>
      </c>
      <c r="M56" s="9">
        <f>telefony45[[#This Row],[godziny połączenia]]*60*60+telefony45[[#This Row],[minuty połączenia]]*60+telefony45[[#This Row],[sekundy połączenia2]]</f>
        <v>391</v>
      </c>
      <c r="N56" s="9">
        <f>ROUNDUP(telefony45[[#This Row],[połączenie w sekundach]]/60,0)</f>
        <v>7</v>
      </c>
      <c r="O56" s="9">
        <f>IF(telefony45[[#This Row],[czy zagraniczny]]=1,telefony45[[#This Row],[zaczęt minuty połączenia]],0)</f>
        <v>0</v>
      </c>
      <c r="P56">
        <f>IF(OR(telefony45[[#This Row],[czy komórkowy]]=1,telefony45[[#This Row],[czy stacjonarny]]=1),P55-telefony45[[#This Row],[połączenie w sekundach]],P55)</f>
        <v>19675</v>
      </c>
    </row>
    <row r="57" spans="1:16" x14ac:dyDescent="0.3">
      <c r="A57" s="9" t="s">
        <v>50</v>
      </c>
      <c r="B57" s="1">
        <v>42919</v>
      </c>
      <c r="C57" s="2">
        <v>0.50910879629629635</v>
      </c>
      <c r="D57" s="2">
        <v>0.50930555555555557</v>
      </c>
      <c r="E57">
        <f>DAY(telefony45[[#This Row],[data]])</f>
        <v>3</v>
      </c>
      <c r="F57">
        <f>IF(LEN(telefony45[[#This Row],[nr]])=8,1,0)</f>
        <v>0</v>
      </c>
      <c r="G57">
        <f>IF(LEN(telefony45[[#This Row],[nr]])=7,1,0)</f>
        <v>1</v>
      </c>
      <c r="H57" s="9">
        <f>IF(LEN(telefony45[[#This Row],[nr]])&gt;=10,1,0)</f>
        <v>0</v>
      </c>
      <c r="I57" s="2">
        <f>telefony45[[#This Row],[zakonczenie]]-telefony45[[#This Row],[rozpoczecie]]</f>
        <v>1.96759259259216E-4</v>
      </c>
      <c r="J57" s="9">
        <f>HOUR(telefony45[[#This Row],[czas połączenia]])</f>
        <v>0</v>
      </c>
      <c r="K57" s="9">
        <f>MINUTE(telefony45[[#This Row],[czas połączenia]])</f>
        <v>0</v>
      </c>
      <c r="L57" s="9">
        <f>SECOND(telefony45[[#This Row],[czas połączenia]])</f>
        <v>17</v>
      </c>
      <c r="M57" s="9">
        <f>telefony45[[#This Row],[godziny połączenia]]*60*60+telefony45[[#This Row],[minuty połączenia]]*60+telefony45[[#This Row],[sekundy połączenia2]]</f>
        <v>17</v>
      </c>
      <c r="N57" s="9">
        <f>ROUNDUP(telefony45[[#This Row],[połączenie w sekundach]]/60,0)</f>
        <v>1</v>
      </c>
      <c r="O57" s="9">
        <f>IF(telefony45[[#This Row],[czy zagraniczny]]=1,telefony45[[#This Row],[zaczęt minuty połączenia]],0)</f>
        <v>0</v>
      </c>
      <c r="P57">
        <f>IF(OR(telefony45[[#This Row],[czy komórkowy]]=1,telefony45[[#This Row],[czy stacjonarny]]=1),P56-telefony45[[#This Row],[połączenie w sekundach]],P56)</f>
        <v>19658</v>
      </c>
    </row>
    <row r="58" spans="1:16" x14ac:dyDescent="0.3">
      <c r="A58" s="9" t="s">
        <v>51</v>
      </c>
      <c r="B58" s="1">
        <v>42919</v>
      </c>
      <c r="C58" s="2">
        <v>0.51262731481481483</v>
      </c>
      <c r="D58" s="2">
        <v>0.5142592592592593</v>
      </c>
      <c r="E58">
        <f>DAY(telefony45[[#This Row],[data]])</f>
        <v>3</v>
      </c>
      <c r="F58">
        <f>IF(LEN(telefony45[[#This Row],[nr]])=8,1,0)</f>
        <v>1</v>
      </c>
      <c r="G58">
        <f>IF(LEN(telefony45[[#This Row],[nr]])=7,1,0)</f>
        <v>0</v>
      </c>
      <c r="H58" s="9">
        <f>IF(LEN(telefony45[[#This Row],[nr]])&gt;=10,1,0)</f>
        <v>0</v>
      </c>
      <c r="I58" s="2">
        <f>telefony45[[#This Row],[zakonczenie]]-telefony45[[#This Row],[rozpoczecie]]</f>
        <v>1.6319444444444775E-3</v>
      </c>
      <c r="J58" s="9">
        <f>HOUR(telefony45[[#This Row],[czas połączenia]])</f>
        <v>0</v>
      </c>
      <c r="K58" s="9">
        <f>MINUTE(telefony45[[#This Row],[czas połączenia]])</f>
        <v>2</v>
      </c>
      <c r="L58" s="9">
        <f>SECOND(telefony45[[#This Row],[czas połączenia]])</f>
        <v>21</v>
      </c>
      <c r="M58" s="9">
        <f>telefony45[[#This Row],[godziny połączenia]]*60*60+telefony45[[#This Row],[minuty połączenia]]*60+telefony45[[#This Row],[sekundy połączenia2]]</f>
        <v>141</v>
      </c>
      <c r="N58" s="9">
        <f>ROUNDUP(telefony45[[#This Row],[połączenie w sekundach]]/60,0)</f>
        <v>3</v>
      </c>
      <c r="O58" s="9">
        <f>IF(telefony45[[#This Row],[czy zagraniczny]]=1,telefony45[[#This Row],[zaczęt minuty połączenia]],0)</f>
        <v>0</v>
      </c>
      <c r="P58">
        <f>IF(OR(telefony45[[#This Row],[czy komórkowy]]=1,telefony45[[#This Row],[czy stacjonarny]]=1),P57-telefony45[[#This Row],[połączenie w sekundach]],P57)</f>
        <v>19517</v>
      </c>
    </row>
    <row r="59" spans="1:16" x14ac:dyDescent="0.3">
      <c r="A59" s="9" t="s">
        <v>52</v>
      </c>
      <c r="B59" s="1">
        <v>42919</v>
      </c>
      <c r="C59" s="2">
        <v>0.5175925925925926</v>
      </c>
      <c r="D59" s="2">
        <v>0.52021990740740742</v>
      </c>
      <c r="E59">
        <f>DAY(telefony45[[#This Row],[data]])</f>
        <v>3</v>
      </c>
      <c r="F59">
        <f>IF(LEN(telefony45[[#This Row],[nr]])=8,1,0)</f>
        <v>1</v>
      </c>
      <c r="G59">
        <f>IF(LEN(telefony45[[#This Row],[nr]])=7,1,0)</f>
        <v>0</v>
      </c>
      <c r="H59" s="9">
        <f>IF(LEN(telefony45[[#This Row],[nr]])&gt;=10,1,0)</f>
        <v>0</v>
      </c>
      <c r="I59" s="2">
        <f>telefony45[[#This Row],[zakonczenie]]-telefony45[[#This Row],[rozpoczecie]]</f>
        <v>2.6273148148148184E-3</v>
      </c>
      <c r="J59" s="9">
        <f>HOUR(telefony45[[#This Row],[czas połączenia]])</f>
        <v>0</v>
      </c>
      <c r="K59" s="9">
        <f>MINUTE(telefony45[[#This Row],[czas połączenia]])</f>
        <v>3</v>
      </c>
      <c r="L59" s="9">
        <f>SECOND(telefony45[[#This Row],[czas połączenia]])</f>
        <v>47</v>
      </c>
      <c r="M59" s="9">
        <f>telefony45[[#This Row],[godziny połączenia]]*60*60+telefony45[[#This Row],[minuty połączenia]]*60+telefony45[[#This Row],[sekundy połączenia2]]</f>
        <v>227</v>
      </c>
      <c r="N59" s="9">
        <f>ROUNDUP(telefony45[[#This Row],[połączenie w sekundach]]/60,0)</f>
        <v>4</v>
      </c>
      <c r="O59" s="9">
        <f>IF(telefony45[[#This Row],[czy zagraniczny]]=1,telefony45[[#This Row],[zaczęt minuty połączenia]],0)</f>
        <v>0</v>
      </c>
      <c r="P59">
        <f>IF(OR(telefony45[[#This Row],[czy komórkowy]]=1,telefony45[[#This Row],[czy stacjonarny]]=1),P58-telefony45[[#This Row],[połączenie w sekundach]],P58)</f>
        <v>19290</v>
      </c>
    </row>
    <row r="60" spans="1:16" x14ac:dyDescent="0.3">
      <c r="A60" s="9" t="s">
        <v>7</v>
      </c>
      <c r="B60" s="1">
        <v>42919</v>
      </c>
      <c r="C60" s="2">
        <v>0.52217592592592588</v>
      </c>
      <c r="D60" s="2">
        <v>0.52918981481481486</v>
      </c>
      <c r="E60">
        <f>DAY(telefony45[[#This Row],[data]])</f>
        <v>3</v>
      </c>
      <c r="F60">
        <f>IF(LEN(telefony45[[#This Row],[nr]])=8,1,0)</f>
        <v>0</v>
      </c>
      <c r="G60">
        <f>IF(LEN(telefony45[[#This Row],[nr]])=7,1,0)</f>
        <v>1</v>
      </c>
      <c r="H60" s="9">
        <f>IF(LEN(telefony45[[#This Row],[nr]])&gt;=10,1,0)</f>
        <v>0</v>
      </c>
      <c r="I60" s="2">
        <f>telefony45[[#This Row],[zakonczenie]]-telefony45[[#This Row],[rozpoczecie]]</f>
        <v>7.0138888888889861E-3</v>
      </c>
      <c r="J60" s="9">
        <f>HOUR(telefony45[[#This Row],[czas połączenia]])</f>
        <v>0</v>
      </c>
      <c r="K60" s="9">
        <f>MINUTE(telefony45[[#This Row],[czas połączenia]])</f>
        <v>10</v>
      </c>
      <c r="L60" s="9">
        <f>SECOND(telefony45[[#This Row],[czas połączenia]])</f>
        <v>6</v>
      </c>
      <c r="M60" s="9">
        <f>telefony45[[#This Row],[godziny połączenia]]*60*60+telefony45[[#This Row],[minuty połączenia]]*60+telefony45[[#This Row],[sekundy połączenia2]]</f>
        <v>606</v>
      </c>
      <c r="N60" s="9">
        <f>ROUNDUP(telefony45[[#This Row],[połączenie w sekundach]]/60,0)</f>
        <v>11</v>
      </c>
      <c r="O60" s="9">
        <f>IF(telefony45[[#This Row],[czy zagraniczny]]=1,telefony45[[#This Row],[zaczęt minuty połączenia]],0)</f>
        <v>0</v>
      </c>
      <c r="P60">
        <f>IF(OR(telefony45[[#This Row],[czy komórkowy]]=1,telefony45[[#This Row],[czy stacjonarny]]=1),P59-telefony45[[#This Row],[połączenie w sekundach]],P59)</f>
        <v>18684</v>
      </c>
    </row>
    <row r="61" spans="1:16" x14ac:dyDescent="0.3">
      <c r="A61" s="9" t="s">
        <v>53</v>
      </c>
      <c r="B61" s="1">
        <v>42919</v>
      </c>
      <c r="C61" s="2">
        <v>0.52444444444444449</v>
      </c>
      <c r="D61" s="2">
        <v>0.52681712962962968</v>
      </c>
      <c r="E61">
        <f>DAY(telefony45[[#This Row],[data]])</f>
        <v>3</v>
      </c>
      <c r="F61">
        <f>IF(LEN(telefony45[[#This Row],[nr]])=8,1,0)</f>
        <v>0</v>
      </c>
      <c r="G61">
        <f>IF(LEN(telefony45[[#This Row],[nr]])=7,1,0)</f>
        <v>1</v>
      </c>
      <c r="H61" s="9">
        <f>IF(LEN(telefony45[[#This Row],[nr]])&gt;=10,1,0)</f>
        <v>0</v>
      </c>
      <c r="I61" s="2">
        <f>telefony45[[#This Row],[zakonczenie]]-telefony45[[#This Row],[rozpoczecie]]</f>
        <v>2.372685185185186E-3</v>
      </c>
      <c r="J61" s="9">
        <f>HOUR(telefony45[[#This Row],[czas połączenia]])</f>
        <v>0</v>
      </c>
      <c r="K61" s="9">
        <f>MINUTE(telefony45[[#This Row],[czas połączenia]])</f>
        <v>3</v>
      </c>
      <c r="L61" s="9">
        <f>SECOND(telefony45[[#This Row],[czas połączenia]])</f>
        <v>25</v>
      </c>
      <c r="M61" s="9">
        <f>telefony45[[#This Row],[godziny połączenia]]*60*60+telefony45[[#This Row],[minuty połączenia]]*60+telefony45[[#This Row],[sekundy połączenia2]]</f>
        <v>205</v>
      </c>
      <c r="N61" s="9">
        <f>ROUNDUP(telefony45[[#This Row],[połączenie w sekundach]]/60,0)</f>
        <v>4</v>
      </c>
      <c r="O61" s="9">
        <f>IF(telefony45[[#This Row],[czy zagraniczny]]=1,telefony45[[#This Row],[zaczęt minuty połączenia]],0)</f>
        <v>0</v>
      </c>
      <c r="P61">
        <f>IF(OR(telefony45[[#This Row],[czy komórkowy]]=1,telefony45[[#This Row],[czy stacjonarny]]=1),P60-telefony45[[#This Row],[połączenie w sekundach]],P60)</f>
        <v>18479</v>
      </c>
    </row>
    <row r="62" spans="1:16" x14ac:dyDescent="0.3">
      <c r="A62" s="9" t="s">
        <v>5</v>
      </c>
      <c r="B62" s="1">
        <v>42919</v>
      </c>
      <c r="C62" s="2">
        <v>0.5258680555555556</v>
      </c>
      <c r="D62" s="2">
        <v>0.53531249999999997</v>
      </c>
      <c r="E62">
        <f>DAY(telefony45[[#This Row],[data]])</f>
        <v>3</v>
      </c>
      <c r="F62">
        <f>IF(LEN(telefony45[[#This Row],[nr]])=8,1,0)</f>
        <v>0</v>
      </c>
      <c r="G62">
        <f>IF(LEN(telefony45[[#This Row],[nr]])=7,1,0)</f>
        <v>1</v>
      </c>
      <c r="H62" s="9">
        <f>IF(LEN(telefony45[[#This Row],[nr]])&gt;=10,1,0)</f>
        <v>0</v>
      </c>
      <c r="I62" s="2">
        <f>telefony45[[#This Row],[zakonczenie]]-telefony45[[#This Row],[rozpoczecie]]</f>
        <v>9.4444444444443665E-3</v>
      </c>
      <c r="J62" s="9">
        <f>HOUR(telefony45[[#This Row],[czas połączenia]])</f>
        <v>0</v>
      </c>
      <c r="K62" s="9">
        <f>MINUTE(telefony45[[#This Row],[czas połączenia]])</f>
        <v>13</v>
      </c>
      <c r="L62" s="9">
        <f>SECOND(telefony45[[#This Row],[czas połączenia]])</f>
        <v>36</v>
      </c>
      <c r="M62" s="9">
        <f>telefony45[[#This Row],[godziny połączenia]]*60*60+telefony45[[#This Row],[minuty połączenia]]*60+telefony45[[#This Row],[sekundy połączenia2]]</f>
        <v>816</v>
      </c>
      <c r="N62" s="9">
        <f>ROUNDUP(telefony45[[#This Row],[połączenie w sekundach]]/60,0)</f>
        <v>14</v>
      </c>
      <c r="O62" s="9">
        <f>IF(telefony45[[#This Row],[czy zagraniczny]]=1,telefony45[[#This Row],[zaczęt minuty połączenia]],0)</f>
        <v>0</v>
      </c>
      <c r="P62">
        <f>IF(OR(telefony45[[#This Row],[czy komórkowy]]=1,telefony45[[#This Row],[czy stacjonarny]]=1),P61-telefony45[[#This Row],[połączenie w sekundach]],P61)</f>
        <v>17663</v>
      </c>
    </row>
    <row r="63" spans="1:16" x14ac:dyDescent="0.3">
      <c r="A63" s="9" t="s">
        <v>54</v>
      </c>
      <c r="B63" s="1">
        <v>42919</v>
      </c>
      <c r="C63" s="2">
        <v>0.53013888888888894</v>
      </c>
      <c r="D63" s="2">
        <v>0.53707175925925921</v>
      </c>
      <c r="E63">
        <f>DAY(telefony45[[#This Row],[data]])</f>
        <v>3</v>
      </c>
      <c r="F63">
        <f>IF(LEN(telefony45[[#This Row],[nr]])=8,1,0)</f>
        <v>0</v>
      </c>
      <c r="G63">
        <f>IF(LEN(telefony45[[#This Row],[nr]])=7,1,0)</f>
        <v>1</v>
      </c>
      <c r="H63" s="9">
        <f>IF(LEN(telefony45[[#This Row],[nr]])&gt;=10,1,0)</f>
        <v>0</v>
      </c>
      <c r="I63" s="2">
        <f>telefony45[[#This Row],[zakonczenie]]-telefony45[[#This Row],[rozpoczecie]]</f>
        <v>6.9328703703702699E-3</v>
      </c>
      <c r="J63" s="9">
        <f>HOUR(telefony45[[#This Row],[czas połączenia]])</f>
        <v>0</v>
      </c>
      <c r="K63" s="9">
        <f>MINUTE(telefony45[[#This Row],[czas połączenia]])</f>
        <v>9</v>
      </c>
      <c r="L63" s="9">
        <f>SECOND(telefony45[[#This Row],[czas połączenia]])</f>
        <v>59</v>
      </c>
      <c r="M63" s="9">
        <f>telefony45[[#This Row],[godziny połączenia]]*60*60+telefony45[[#This Row],[minuty połączenia]]*60+telefony45[[#This Row],[sekundy połączenia2]]</f>
        <v>599</v>
      </c>
      <c r="N63" s="9">
        <f>ROUNDUP(telefony45[[#This Row],[połączenie w sekundach]]/60,0)</f>
        <v>10</v>
      </c>
      <c r="O63" s="9">
        <f>IF(telefony45[[#This Row],[czy zagraniczny]]=1,telefony45[[#This Row],[zaczęt minuty połączenia]],0)</f>
        <v>0</v>
      </c>
      <c r="P63">
        <f>IF(OR(telefony45[[#This Row],[czy komórkowy]]=1,telefony45[[#This Row],[czy stacjonarny]]=1),P62-telefony45[[#This Row],[połączenie w sekundach]],P62)</f>
        <v>17064</v>
      </c>
    </row>
    <row r="64" spans="1:16" x14ac:dyDescent="0.3">
      <c r="A64" s="9" t="s">
        <v>55</v>
      </c>
      <c r="B64" s="1">
        <v>42919</v>
      </c>
      <c r="C64" s="2">
        <v>0.53486111111111112</v>
      </c>
      <c r="D64" s="2">
        <v>0.53756944444444443</v>
      </c>
      <c r="E64">
        <f>DAY(telefony45[[#This Row],[data]])</f>
        <v>3</v>
      </c>
      <c r="F64">
        <f>IF(LEN(telefony45[[#This Row],[nr]])=8,1,0)</f>
        <v>0</v>
      </c>
      <c r="G64">
        <f>IF(LEN(telefony45[[#This Row],[nr]])=7,1,0)</f>
        <v>1</v>
      </c>
      <c r="H64" s="9">
        <f>IF(LEN(telefony45[[#This Row],[nr]])&gt;=10,1,0)</f>
        <v>0</v>
      </c>
      <c r="I64" s="2">
        <f>telefony45[[#This Row],[zakonczenie]]-telefony45[[#This Row],[rozpoczecie]]</f>
        <v>2.7083333333333126E-3</v>
      </c>
      <c r="J64" s="9">
        <f>HOUR(telefony45[[#This Row],[czas połączenia]])</f>
        <v>0</v>
      </c>
      <c r="K64" s="9">
        <f>MINUTE(telefony45[[#This Row],[czas połączenia]])</f>
        <v>3</v>
      </c>
      <c r="L64" s="9">
        <f>SECOND(telefony45[[#This Row],[czas połączenia]])</f>
        <v>54</v>
      </c>
      <c r="M64" s="9">
        <f>telefony45[[#This Row],[godziny połączenia]]*60*60+telefony45[[#This Row],[minuty połączenia]]*60+telefony45[[#This Row],[sekundy połączenia2]]</f>
        <v>234</v>
      </c>
      <c r="N64" s="9">
        <f>ROUNDUP(telefony45[[#This Row],[połączenie w sekundach]]/60,0)</f>
        <v>4</v>
      </c>
      <c r="O64" s="9">
        <f>IF(telefony45[[#This Row],[czy zagraniczny]]=1,telefony45[[#This Row],[zaczęt minuty połączenia]],0)</f>
        <v>0</v>
      </c>
      <c r="P64">
        <f>IF(OR(telefony45[[#This Row],[czy komórkowy]]=1,telefony45[[#This Row],[czy stacjonarny]]=1),P63-telefony45[[#This Row],[połączenie w sekundach]],P63)</f>
        <v>16830</v>
      </c>
    </row>
    <row r="65" spans="1:16" x14ac:dyDescent="0.3">
      <c r="A65" s="9" t="s">
        <v>56</v>
      </c>
      <c r="B65" s="1">
        <v>42919</v>
      </c>
      <c r="C65" s="2">
        <v>0.53488425925925931</v>
      </c>
      <c r="D65" s="2">
        <v>0.53523148148148147</v>
      </c>
      <c r="E65">
        <f>DAY(telefony45[[#This Row],[data]])</f>
        <v>3</v>
      </c>
      <c r="F65">
        <f>IF(LEN(telefony45[[#This Row],[nr]])=8,1,0)</f>
        <v>0</v>
      </c>
      <c r="G65">
        <f>IF(LEN(telefony45[[#This Row],[nr]])=7,1,0)</f>
        <v>1</v>
      </c>
      <c r="H65" s="9">
        <f>IF(LEN(telefony45[[#This Row],[nr]])&gt;=10,1,0)</f>
        <v>0</v>
      </c>
      <c r="I65" s="2">
        <f>telefony45[[#This Row],[zakonczenie]]-telefony45[[#This Row],[rozpoczecie]]</f>
        <v>3.4722222222216548E-4</v>
      </c>
      <c r="J65" s="9">
        <f>HOUR(telefony45[[#This Row],[czas połączenia]])</f>
        <v>0</v>
      </c>
      <c r="K65" s="9">
        <f>MINUTE(telefony45[[#This Row],[czas połączenia]])</f>
        <v>0</v>
      </c>
      <c r="L65" s="9">
        <f>SECOND(telefony45[[#This Row],[czas połączenia]])</f>
        <v>30</v>
      </c>
      <c r="M65" s="9">
        <f>telefony45[[#This Row],[godziny połączenia]]*60*60+telefony45[[#This Row],[minuty połączenia]]*60+telefony45[[#This Row],[sekundy połączenia2]]</f>
        <v>30</v>
      </c>
      <c r="N65" s="9">
        <f>ROUNDUP(telefony45[[#This Row],[połączenie w sekundach]]/60,0)</f>
        <v>1</v>
      </c>
      <c r="O65" s="9">
        <f>IF(telefony45[[#This Row],[czy zagraniczny]]=1,telefony45[[#This Row],[zaczęt minuty połączenia]],0)</f>
        <v>0</v>
      </c>
      <c r="P65">
        <f>IF(OR(telefony45[[#This Row],[czy komórkowy]]=1,telefony45[[#This Row],[czy stacjonarny]]=1),P64-telefony45[[#This Row],[połączenie w sekundach]],P64)</f>
        <v>16800</v>
      </c>
    </row>
    <row r="66" spans="1:16" x14ac:dyDescent="0.3">
      <c r="A66" s="9" t="s">
        <v>57</v>
      </c>
      <c r="B66" s="1">
        <v>42919</v>
      </c>
      <c r="C66" s="2">
        <v>0.5358680555555555</v>
      </c>
      <c r="D66" s="2">
        <v>0.54329861111111111</v>
      </c>
      <c r="E66">
        <f>DAY(telefony45[[#This Row],[data]])</f>
        <v>3</v>
      </c>
      <c r="F66">
        <f>IF(LEN(telefony45[[#This Row],[nr]])=8,1,0)</f>
        <v>0</v>
      </c>
      <c r="G66">
        <f>IF(LEN(telefony45[[#This Row],[nr]])=7,1,0)</f>
        <v>1</v>
      </c>
      <c r="H66" s="9">
        <f>IF(LEN(telefony45[[#This Row],[nr]])&gt;=10,1,0)</f>
        <v>0</v>
      </c>
      <c r="I66" s="2">
        <f>telefony45[[#This Row],[zakonczenie]]-telefony45[[#This Row],[rozpoczecie]]</f>
        <v>7.4305555555556069E-3</v>
      </c>
      <c r="J66" s="9">
        <f>HOUR(telefony45[[#This Row],[czas połączenia]])</f>
        <v>0</v>
      </c>
      <c r="K66" s="9">
        <f>MINUTE(telefony45[[#This Row],[czas połączenia]])</f>
        <v>10</v>
      </c>
      <c r="L66" s="9">
        <f>SECOND(telefony45[[#This Row],[czas połączenia]])</f>
        <v>42</v>
      </c>
      <c r="M66" s="9">
        <f>telefony45[[#This Row],[godziny połączenia]]*60*60+telefony45[[#This Row],[minuty połączenia]]*60+telefony45[[#This Row],[sekundy połączenia2]]</f>
        <v>642</v>
      </c>
      <c r="N66" s="9">
        <f>ROUNDUP(telefony45[[#This Row],[połączenie w sekundach]]/60,0)</f>
        <v>11</v>
      </c>
      <c r="O66" s="9">
        <f>IF(telefony45[[#This Row],[czy zagraniczny]]=1,telefony45[[#This Row],[zaczęt minuty połączenia]],0)</f>
        <v>0</v>
      </c>
      <c r="P66">
        <f>IF(OR(telefony45[[#This Row],[czy komórkowy]]=1,telefony45[[#This Row],[czy stacjonarny]]=1),P65-telefony45[[#This Row],[połączenie w sekundach]],P65)</f>
        <v>16158</v>
      </c>
    </row>
    <row r="67" spans="1:16" x14ac:dyDescent="0.3">
      <c r="A67" s="9" t="s">
        <v>58</v>
      </c>
      <c r="B67" s="1">
        <v>42919</v>
      </c>
      <c r="C67" s="2">
        <v>0.54016203703703702</v>
      </c>
      <c r="D67" s="2">
        <v>0.54297453703703702</v>
      </c>
      <c r="E67">
        <f>DAY(telefony45[[#This Row],[data]])</f>
        <v>3</v>
      </c>
      <c r="F67">
        <f>IF(LEN(telefony45[[#This Row],[nr]])=8,1,0)</f>
        <v>1</v>
      </c>
      <c r="G67">
        <f>IF(LEN(telefony45[[#This Row],[nr]])=7,1,0)</f>
        <v>0</v>
      </c>
      <c r="H67" s="9">
        <f>IF(LEN(telefony45[[#This Row],[nr]])&gt;=10,1,0)</f>
        <v>0</v>
      </c>
      <c r="I67" s="2">
        <f>telefony45[[#This Row],[zakonczenie]]-telefony45[[#This Row],[rozpoczecie]]</f>
        <v>2.8124999999999956E-3</v>
      </c>
      <c r="J67" s="9">
        <f>HOUR(telefony45[[#This Row],[czas połączenia]])</f>
        <v>0</v>
      </c>
      <c r="K67" s="9">
        <f>MINUTE(telefony45[[#This Row],[czas połączenia]])</f>
        <v>4</v>
      </c>
      <c r="L67" s="9">
        <f>SECOND(telefony45[[#This Row],[czas połączenia]])</f>
        <v>3</v>
      </c>
      <c r="M67" s="9">
        <f>telefony45[[#This Row],[godziny połączenia]]*60*60+telefony45[[#This Row],[minuty połączenia]]*60+telefony45[[#This Row],[sekundy połączenia2]]</f>
        <v>243</v>
      </c>
      <c r="N67" s="9">
        <f>ROUNDUP(telefony45[[#This Row],[połączenie w sekundach]]/60,0)</f>
        <v>5</v>
      </c>
      <c r="O67" s="9">
        <f>IF(telefony45[[#This Row],[czy zagraniczny]]=1,telefony45[[#This Row],[zaczęt minuty połączenia]],0)</f>
        <v>0</v>
      </c>
      <c r="P67">
        <f>IF(OR(telefony45[[#This Row],[czy komórkowy]]=1,telefony45[[#This Row],[czy stacjonarny]]=1),P66-telefony45[[#This Row],[połączenie w sekundach]],P66)</f>
        <v>15915</v>
      </c>
    </row>
    <row r="68" spans="1:16" x14ac:dyDescent="0.3">
      <c r="A68" s="9" t="s">
        <v>59</v>
      </c>
      <c r="B68" s="1">
        <v>42919</v>
      </c>
      <c r="C68" s="2">
        <v>0.54280092592592588</v>
      </c>
      <c r="D68" s="2">
        <v>0.54478009259259264</v>
      </c>
      <c r="E68">
        <f>DAY(telefony45[[#This Row],[data]])</f>
        <v>3</v>
      </c>
      <c r="F68">
        <f>IF(LEN(telefony45[[#This Row],[nr]])=8,1,0)</f>
        <v>0</v>
      </c>
      <c r="G68">
        <f>IF(LEN(telefony45[[#This Row],[nr]])=7,1,0)</f>
        <v>1</v>
      </c>
      <c r="H68" s="9">
        <f>IF(LEN(telefony45[[#This Row],[nr]])&gt;=10,1,0)</f>
        <v>0</v>
      </c>
      <c r="I68" s="2">
        <f>telefony45[[#This Row],[zakonczenie]]-telefony45[[#This Row],[rozpoczecie]]</f>
        <v>1.979166666666754E-3</v>
      </c>
      <c r="J68" s="9">
        <f>HOUR(telefony45[[#This Row],[czas połączenia]])</f>
        <v>0</v>
      </c>
      <c r="K68" s="9">
        <f>MINUTE(telefony45[[#This Row],[czas połączenia]])</f>
        <v>2</v>
      </c>
      <c r="L68" s="9">
        <f>SECOND(telefony45[[#This Row],[czas połączenia]])</f>
        <v>51</v>
      </c>
      <c r="M68" s="9">
        <f>telefony45[[#This Row],[godziny połączenia]]*60*60+telefony45[[#This Row],[minuty połączenia]]*60+telefony45[[#This Row],[sekundy połączenia2]]</f>
        <v>171</v>
      </c>
      <c r="N68" s="9">
        <f>ROUNDUP(telefony45[[#This Row],[połączenie w sekundach]]/60,0)</f>
        <v>3</v>
      </c>
      <c r="O68" s="9">
        <f>IF(telefony45[[#This Row],[czy zagraniczny]]=1,telefony45[[#This Row],[zaczęt minuty połączenia]],0)</f>
        <v>0</v>
      </c>
      <c r="P68">
        <f>IF(OR(telefony45[[#This Row],[czy komórkowy]]=1,telefony45[[#This Row],[czy stacjonarny]]=1),P67-telefony45[[#This Row],[połączenie w sekundach]],P67)</f>
        <v>15744</v>
      </c>
    </row>
    <row r="69" spans="1:16" x14ac:dyDescent="0.3">
      <c r="A69" s="9" t="s">
        <v>26</v>
      </c>
      <c r="B69" s="1">
        <v>42919</v>
      </c>
      <c r="C69" s="2">
        <v>0.54848379629629629</v>
      </c>
      <c r="D69" s="2">
        <v>0.5578819444444445</v>
      </c>
      <c r="E69">
        <f>DAY(telefony45[[#This Row],[data]])</f>
        <v>3</v>
      </c>
      <c r="F69">
        <f>IF(LEN(telefony45[[#This Row],[nr]])=8,1,0)</f>
        <v>0</v>
      </c>
      <c r="G69">
        <f>IF(LEN(telefony45[[#This Row],[nr]])=7,1,0)</f>
        <v>1</v>
      </c>
      <c r="H69" s="9">
        <f>IF(LEN(telefony45[[#This Row],[nr]])&gt;=10,1,0)</f>
        <v>0</v>
      </c>
      <c r="I69" s="2">
        <f>telefony45[[#This Row],[zakonczenie]]-telefony45[[#This Row],[rozpoczecie]]</f>
        <v>9.398148148148211E-3</v>
      </c>
      <c r="J69" s="9">
        <f>HOUR(telefony45[[#This Row],[czas połączenia]])</f>
        <v>0</v>
      </c>
      <c r="K69" s="9">
        <f>MINUTE(telefony45[[#This Row],[czas połączenia]])</f>
        <v>13</v>
      </c>
      <c r="L69" s="9">
        <f>SECOND(telefony45[[#This Row],[czas połączenia]])</f>
        <v>32</v>
      </c>
      <c r="M69" s="9">
        <f>telefony45[[#This Row],[godziny połączenia]]*60*60+telefony45[[#This Row],[minuty połączenia]]*60+telefony45[[#This Row],[sekundy połączenia2]]</f>
        <v>812</v>
      </c>
      <c r="N69" s="9">
        <f>ROUNDUP(telefony45[[#This Row],[połączenie w sekundach]]/60,0)</f>
        <v>14</v>
      </c>
      <c r="O69" s="9">
        <f>IF(telefony45[[#This Row],[czy zagraniczny]]=1,telefony45[[#This Row],[zaczęt minuty połączenia]],0)</f>
        <v>0</v>
      </c>
      <c r="P69">
        <f>IF(OR(telefony45[[#This Row],[czy komórkowy]]=1,telefony45[[#This Row],[czy stacjonarny]]=1),P68-telefony45[[#This Row],[połączenie w sekundach]],P68)</f>
        <v>14932</v>
      </c>
    </row>
    <row r="70" spans="1:16" x14ac:dyDescent="0.3">
      <c r="A70" s="9" t="s">
        <v>60</v>
      </c>
      <c r="B70" s="1">
        <v>42919</v>
      </c>
      <c r="C70" s="2">
        <v>0.55283564814814812</v>
      </c>
      <c r="D70" s="2">
        <v>0.55756944444444445</v>
      </c>
      <c r="E70">
        <f>DAY(telefony45[[#This Row],[data]])</f>
        <v>3</v>
      </c>
      <c r="F70">
        <f>IF(LEN(telefony45[[#This Row],[nr]])=8,1,0)</f>
        <v>0</v>
      </c>
      <c r="G70">
        <f>IF(LEN(telefony45[[#This Row],[nr]])=7,1,0)</f>
        <v>1</v>
      </c>
      <c r="H70" s="9">
        <f>IF(LEN(telefony45[[#This Row],[nr]])&gt;=10,1,0)</f>
        <v>0</v>
      </c>
      <c r="I70" s="2">
        <f>telefony45[[#This Row],[zakonczenie]]-telefony45[[#This Row],[rozpoczecie]]</f>
        <v>4.7337962962963331E-3</v>
      </c>
      <c r="J70" s="9">
        <f>HOUR(telefony45[[#This Row],[czas połączenia]])</f>
        <v>0</v>
      </c>
      <c r="K70" s="9">
        <f>MINUTE(telefony45[[#This Row],[czas połączenia]])</f>
        <v>6</v>
      </c>
      <c r="L70" s="9">
        <f>SECOND(telefony45[[#This Row],[czas połączenia]])</f>
        <v>49</v>
      </c>
      <c r="M70" s="9">
        <f>telefony45[[#This Row],[godziny połączenia]]*60*60+telefony45[[#This Row],[minuty połączenia]]*60+telefony45[[#This Row],[sekundy połączenia2]]</f>
        <v>409</v>
      </c>
      <c r="N70" s="9">
        <f>ROUNDUP(telefony45[[#This Row],[połączenie w sekundach]]/60,0)</f>
        <v>7</v>
      </c>
      <c r="O70" s="9">
        <f>IF(telefony45[[#This Row],[czy zagraniczny]]=1,telefony45[[#This Row],[zaczęt minuty połączenia]],0)</f>
        <v>0</v>
      </c>
      <c r="P70">
        <f>IF(OR(telefony45[[#This Row],[czy komórkowy]]=1,telefony45[[#This Row],[czy stacjonarny]]=1),P69-telefony45[[#This Row],[połączenie w sekundach]],P69)</f>
        <v>14523</v>
      </c>
    </row>
    <row r="71" spans="1:16" x14ac:dyDescent="0.3">
      <c r="A71" s="9" t="s">
        <v>61</v>
      </c>
      <c r="B71" s="1">
        <v>42919</v>
      </c>
      <c r="C71" s="2">
        <v>0.55576388888888884</v>
      </c>
      <c r="D71" s="2">
        <v>0.56342592592592589</v>
      </c>
      <c r="E71">
        <f>DAY(telefony45[[#This Row],[data]])</f>
        <v>3</v>
      </c>
      <c r="F71">
        <f>IF(LEN(telefony45[[#This Row],[nr]])=8,1,0)</f>
        <v>0</v>
      </c>
      <c r="G71">
        <f>IF(LEN(telefony45[[#This Row],[nr]])=7,1,0)</f>
        <v>1</v>
      </c>
      <c r="H71" s="9">
        <f>IF(LEN(telefony45[[#This Row],[nr]])&gt;=10,1,0)</f>
        <v>0</v>
      </c>
      <c r="I71" s="2">
        <f>telefony45[[#This Row],[zakonczenie]]-telefony45[[#This Row],[rozpoczecie]]</f>
        <v>7.6620370370370505E-3</v>
      </c>
      <c r="J71" s="9">
        <f>HOUR(telefony45[[#This Row],[czas połączenia]])</f>
        <v>0</v>
      </c>
      <c r="K71" s="9">
        <f>MINUTE(telefony45[[#This Row],[czas połączenia]])</f>
        <v>11</v>
      </c>
      <c r="L71" s="9">
        <f>SECOND(telefony45[[#This Row],[czas połączenia]])</f>
        <v>2</v>
      </c>
      <c r="M71" s="9">
        <f>telefony45[[#This Row],[godziny połączenia]]*60*60+telefony45[[#This Row],[minuty połączenia]]*60+telefony45[[#This Row],[sekundy połączenia2]]</f>
        <v>662</v>
      </c>
      <c r="N71" s="9">
        <f>ROUNDUP(telefony45[[#This Row],[połączenie w sekundach]]/60,0)</f>
        <v>12</v>
      </c>
      <c r="O71" s="9">
        <f>IF(telefony45[[#This Row],[czy zagraniczny]]=1,telefony45[[#This Row],[zaczęt minuty połączenia]],0)</f>
        <v>0</v>
      </c>
      <c r="P71">
        <f>IF(OR(telefony45[[#This Row],[czy komórkowy]]=1,telefony45[[#This Row],[czy stacjonarny]]=1),P70-telefony45[[#This Row],[połączenie w sekundach]],P70)</f>
        <v>13861</v>
      </c>
    </row>
    <row r="72" spans="1:16" x14ac:dyDescent="0.3">
      <c r="A72" s="9" t="s">
        <v>62</v>
      </c>
      <c r="B72" s="1">
        <v>42919</v>
      </c>
      <c r="C72" s="2">
        <v>0.55722222222222217</v>
      </c>
      <c r="D72" s="2">
        <v>0.55787037037037035</v>
      </c>
      <c r="E72">
        <f>DAY(telefony45[[#This Row],[data]])</f>
        <v>3</v>
      </c>
      <c r="F72">
        <f>IF(LEN(telefony45[[#This Row],[nr]])=8,1,0)</f>
        <v>1</v>
      </c>
      <c r="G72">
        <f>IF(LEN(telefony45[[#This Row],[nr]])=7,1,0)</f>
        <v>0</v>
      </c>
      <c r="H72" s="9">
        <f>IF(LEN(telefony45[[#This Row],[nr]])&gt;=10,1,0)</f>
        <v>0</v>
      </c>
      <c r="I72" s="2">
        <f>telefony45[[#This Row],[zakonczenie]]-telefony45[[#This Row],[rozpoczecie]]</f>
        <v>6.4814814814817545E-4</v>
      </c>
      <c r="J72" s="9">
        <f>HOUR(telefony45[[#This Row],[czas połączenia]])</f>
        <v>0</v>
      </c>
      <c r="K72" s="9">
        <f>MINUTE(telefony45[[#This Row],[czas połączenia]])</f>
        <v>0</v>
      </c>
      <c r="L72" s="9">
        <f>SECOND(telefony45[[#This Row],[czas połączenia]])</f>
        <v>56</v>
      </c>
      <c r="M72" s="9">
        <f>telefony45[[#This Row],[godziny połączenia]]*60*60+telefony45[[#This Row],[minuty połączenia]]*60+telefony45[[#This Row],[sekundy połączenia2]]</f>
        <v>56</v>
      </c>
      <c r="N72" s="9">
        <f>ROUNDUP(telefony45[[#This Row],[połączenie w sekundach]]/60,0)</f>
        <v>1</v>
      </c>
      <c r="O72" s="9">
        <f>IF(telefony45[[#This Row],[czy zagraniczny]]=1,telefony45[[#This Row],[zaczęt minuty połączenia]],0)</f>
        <v>0</v>
      </c>
      <c r="P72">
        <f>IF(OR(telefony45[[#This Row],[czy komórkowy]]=1,telefony45[[#This Row],[czy stacjonarny]]=1),P71-telefony45[[#This Row],[połączenie w sekundach]],P71)</f>
        <v>13805</v>
      </c>
    </row>
    <row r="73" spans="1:16" x14ac:dyDescent="0.3">
      <c r="A73" s="9" t="s">
        <v>63</v>
      </c>
      <c r="B73" s="1">
        <v>42919</v>
      </c>
      <c r="C73" s="2">
        <v>0.55803240740740745</v>
      </c>
      <c r="D73" s="2">
        <v>0.56174768518518514</v>
      </c>
      <c r="E73">
        <f>DAY(telefony45[[#This Row],[data]])</f>
        <v>3</v>
      </c>
      <c r="F73">
        <f>IF(LEN(telefony45[[#This Row],[nr]])=8,1,0)</f>
        <v>1</v>
      </c>
      <c r="G73">
        <f>IF(LEN(telefony45[[#This Row],[nr]])=7,1,0)</f>
        <v>0</v>
      </c>
      <c r="H73" s="9">
        <f>IF(LEN(telefony45[[#This Row],[nr]])&gt;=10,1,0)</f>
        <v>0</v>
      </c>
      <c r="I73" s="2">
        <f>telefony45[[#This Row],[zakonczenie]]-telefony45[[#This Row],[rozpoczecie]]</f>
        <v>3.7152777777776924E-3</v>
      </c>
      <c r="J73" s="9">
        <f>HOUR(telefony45[[#This Row],[czas połączenia]])</f>
        <v>0</v>
      </c>
      <c r="K73" s="9">
        <f>MINUTE(telefony45[[#This Row],[czas połączenia]])</f>
        <v>5</v>
      </c>
      <c r="L73" s="9">
        <f>SECOND(telefony45[[#This Row],[czas połączenia]])</f>
        <v>21</v>
      </c>
      <c r="M73" s="9">
        <f>telefony45[[#This Row],[godziny połączenia]]*60*60+telefony45[[#This Row],[minuty połączenia]]*60+telefony45[[#This Row],[sekundy połączenia2]]</f>
        <v>321</v>
      </c>
      <c r="N73" s="9">
        <f>ROUNDUP(telefony45[[#This Row],[połączenie w sekundach]]/60,0)</f>
        <v>6</v>
      </c>
      <c r="O73" s="9">
        <f>IF(telefony45[[#This Row],[czy zagraniczny]]=1,telefony45[[#This Row],[zaczęt minuty połączenia]],0)</f>
        <v>0</v>
      </c>
      <c r="P73">
        <f>IF(OR(telefony45[[#This Row],[czy komórkowy]]=1,telefony45[[#This Row],[czy stacjonarny]]=1),P72-telefony45[[#This Row],[połączenie w sekundach]],P72)</f>
        <v>13484</v>
      </c>
    </row>
    <row r="74" spans="1:16" x14ac:dyDescent="0.3">
      <c r="A74" s="9" t="s">
        <v>40</v>
      </c>
      <c r="B74" s="1">
        <v>42919</v>
      </c>
      <c r="C74" s="2">
        <v>0.55888888888888888</v>
      </c>
      <c r="D74" s="2">
        <v>0.56745370370370374</v>
      </c>
      <c r="E74">
        <f>DAY(telefony45[[#This Row],[data]])</f>
        <v>3</v>
      </c>
      <c r="F74">
        <f>IF(LEN(telefony45[[#This Row],[nr]])=8,1,0)</f>
        <v>0</v>
      </c>
      <c r="G74">
        <f>IF(LEN(telefony45[[#This Row],[nr]])=7,1,0)</f>
        <v>0</v>
      </c>
      <c r="H74" s="9">
        <f>IF(LEN(telefony45[[#This Row],[nr]])&gt;=10,1,0)</f>
        <v>1</v>
      </c>
      <c r="I74" s="2">
        <f>telefony45[[#This Row],[zakonczenie]]-telefony45[[#This Row],[rozpoczecie]]</f>
        <v>8.5648148148148584E-3</v>
      </c>
      <c r="J74" s="9">
        <f>HOUR(telefony45[[#This Row],[czas połączenia]])</f>
        <v>0</v>
      </c>
      <c r="K74" s="9">
        <f>MINUTE(telefony45[[#This Row],[czas połączenia]])</f>
        <v>12</v>
      </c>
      <c r="L74" s="9">
        <f>SECOND(telefony45[[#This Row],[czas połączenia]])</f>
        <v>20</v>
      </c>
      <c r="M74" s="9">
        <f>telefony45[[#This Row],[godziny połączenia]]*60*60+telefony45[[#This Row],[minuty połączenia]]*60+telefony45[[#This Row],[sekundy połączenia2]]</f>
        <v>740</v>
      </c>
      <c r="N74" s="9">
        <f>ROUNDUP(telefony45[[#This Row],[połączenie w sekundach]]/60,0)</f>
        <v>13</v>
      </c>
      <c r="O74" s="9">
        <f>IF(telefony45[[#This Row],[czy zagraniczny]]=1,telefony45[[#This Row],[zaczęt minuty połączenia]],0)</f>
        <v>13</v>
      </c>
      <c r="P74">
        <f>IF(OR(telefony45[[#This Row],[czy komórkowy]]=1,telefony45[[#This Row],[czy stacjonarny]]=1),P73-telefony45[[#This Row],[połączenie w sekundach]],P73)</f>
        <v>13484</v>
      </c>
    </row>
    <row r="75" spans="1:16" x14ac:dyDescent="0.3">
      <c r="A75" s="9" t="s">
        <v>64</v>
      </c>
      <c r="B75" s="1">
        <v>42919</v>
      </c>
      <c r="C75" s="2">
        <v>0.5645486111111111</v>
      </c>
      <c r="D75" s="2">
        <v>0.56458333333333333</v>
      </c>
      <c r="E75">
        <f>DAY(telefony45[[#This Row],[data]])</f>
        <v>3</v>
      </c>
      <c r="F75">
        <f>IF(LEN(telefony45[[#This Row],[nr]])=8,1,0)</f>
        <v>0</v>
      </c>
      <c r="G75">
        <f>IF(LEN(telefony45[[#This Row],[nr]])=7,1,0)</f>
        <v>1</v>
      </c>
      <c r="H75" s="9">
        <f>IF(LEN(telefony45[[#This Row],[nr]])&gt;=10,1,0)</f>
        <v>0</v>
      </c>
      <c r="I75" s="2">
        <f>telefony45[[#This Row],[zakonczenie]]-telefony45[[#This Row],[rozpoczecie]]</f>
        <v>3.472222222222765E-5</v>
      </c>
      <c r="J75" s="9">
        <f>HOUR(telefony45[[#This Row],[czas połączenia]])</f>
        <v>0</v>
      </c>
      <c r="K75" s="9">
        <f>MINUTE(telefony45[[#This Row],[czas połączenia]])</f>
        <v>0</v>
      </c>
      <c r="L75" s="9">
        <f>SECOND(telefony45[[#This Row],[czas połączenia]])</f>
        <v>3</v>
      </c>
      <c r="M75" s="9">
        <f>telefony45[[#This Row],[godziny połączenia]]*60*60+telefony45[[#This Row],[minuty połączenia]]*60+telefony45[[#This Row],[sekundy połączenia2]]</f>
        <v>3</v>
      </c>
      <c r="N75" s="9">
        <f>ROUNDUP(telefony45[[#This Row],[połączenie w sekundach]]/60,0)</f>
        <v>1</v>
      </c>
      <c r="O75" s="9">
        <f>IF(telefony45[[#This Row],[czy zagraniczny]]=1,telefony45[[#This Row],[zaczęt minuty połączenia]],0)</f>
        <v>0</v>
      </c>
      <c r="P75">
        <f>IF(OR(telefony45[[#This Row],[czy komórkowy]]=1,telefony45[[#This Row],[czy stacjonarny]]=1),P74-telefony45[[#This Row],[połączenie w sekundach]],P74)</f>
        <v>13481</v>
      </c>
    </row>
    <row r="76" spans="1:16" x14ac:dyDescent="0.3">
      <c r="A76" s="9" t="s">
        <v>57</v>
      </c>
      <c r="B76" s="1">
        <v>42919</v>
      </c>
      <c r="C76" s="2">
        <v>0.56555555555555559</v>
      </c>
      <c r="D76" s="2">
        <v>0.56557870370370367</v>
      </c>
      <c r="E76">
        <f>DAY(telefony45[[#This Row],[data]])</f>
        <v>3</v>
      </c>
      <c r="F76">
        <f>IF(LEN(telefony45[[#This Row],[nr]])=8,1,0)</f>
        <v>0</v>
      </c>
      <c r="G76">
        <f>IF(LEN(telefony45[[#This Row],[nr]])=7,1,0)</f>
        <v>1</v>
      </c>
      <c r="H76" s="9">
        <f>IF(LEN(telefony45[[#This Row],[nr]])&gt;=10,1,0)</f>
        <v>0</v>
      </c>
      <c r="I76" s="2">
        <f>telefony45[[#This Row],[zakonczenie]]-telefony45[[#This Row],[rozpoczecie]]</f>
        <v>2.3148148148077752E-5</v>
      </c>
      <c r="J76" s="9">
        <f>HOUR(telefony45[[#This Row],[czas połączenia]])</f>
        <v>0</v>
      </c>
      <c r="K76" s="9">
        <f>MINUTE(telefony45[[#This Row],[czas połączenia]])</f>
        <v>0</v>
      </c>
      <c r="L76" s="9">
        <f>SECOND(telefony45[[#This Row],[czas połączenia]])</f>
        <v>2</v>
      </c>
      <c r="M76" s="9">
        <f>telefony45[[#This Row],[godziny połączenia]]*60*60+telefony45[[#This Row],[minuty połączenia]]*60+telefony45[[#This Row],[sekundy połączenia2]]</f>
        <v>2</v>
      </c>
      <c r="N76" s="9">
        <f>ROUNDUP(telefony45[[#This Row],[połączenie w sekundach]]/60,0)</f>
        <v>1</v>
      </c>
      <c r="O76" s="9">
        <f>IF(telefony45[[#This Row],[czy zagraniczny]]=1,telefony45[[#This Row],[zaczęt minuty połączenia]],0)</f>
        <v>0</v>
      </c>
      <c r="P76">
        <f>IF(OR(telefony45[[#This Row],[czy komórkowy]]=1,telefony45[[#This Row],[czy stacjonarny]]=1),P75-telefony45[[#This Row],[połączenie w sekundach]],P75)</f>
        <v>13479</v>
      </c>
    </row>
    <row r="77" spans="1:16" x14ac:dyDescent="0.3">
      <c r="A77" s="9" t="s">
        <v>65</v>
      </c>
      <c r="B77" s="1">
        <v>42919</v>
      </c>
      <c r="C77" s="2">
        <v>0.56800925925925927</v>
      </c>
      <c r="D77" s="2">
        <v>0.57093749999999999</v>
      </c>
      <c r="E77">
        <f>DAY(telefony45[[#This Row],[data]])</f>
        <v>3</v>
      </c>
      <c r="F77">
        <f>IF(LEN(telefony45[[#This Row],[nr]])=8,1,0)</f>
        <v>0</v>
      </c>
      <c r="G77">
        <f>IF(LEN(telefony45[[#This Row],[nr]])=7,1,0)</f>
        <v>1</v>
      </c>
      <c r="H77" s="9">
        <f>IF(LEN(telefony45[[#This Row],[nr]])&gt;=10,1,0)</f>
        <v>0</v>
      </c>
      <c r="I77" s="2">
        <f>telefony45[[#This Row],[zakonczenie]]-telefony45[[#This Row],[rozpoczecie]]</f>
        <v>2.9282407407407174E-3</v>
      </c>
      <c r="J77" s="9">
        <f>HOUR(telefony45[[#This Row],[czas połączenia]])</f>
        <v>0</v>
      </c>
      <c r="K77" s="9">
        <f>MINUTE(telefony45[[#This Row],[czas połączenia]])</f>
        <v>4</v>
      </c>
      <c r="L77" s="9">
        <f>SECOND(telefony45[[#This Row],[czas połączenia]])</f>
        <v>13</v>
      </c>
      <c r="M77" s="9">
        <f>telefony45[[#This Row],[godziny połączenia]]*60*60+telefony45[[#This Row],[minuty połączenia]]*60+telefony45[[#This Row],[sekundy połączenia2]]</f>
        <v>253</v>
      </c>
      <c r="N77" s="9">
        <f>ROUNDUP(telefony45[[#This Row],[połączenie w sekundach]]/60,0)</f>
        <v>5</v>
      </c>
      <c r="O77" s="9">
        <f>IF(telefony45[[#This Row],[czy zagraniczny]]=1,telefony45[[#This Row],[zaczęt minuty połączenia]],0)</f>
        <v>0</v>
      </c>
      <c r="P77">
        <f>IF(OR(telefony45[[#This Row],[czy komórkowy]]=1,telefony45[[#This Row],[czy stacjonarny]]=1),P76-telefony45[[#This Row],[połączenie w sekundach]],P76)</f>
        <v>13226</v>
      </c>
    </row>
    <row r="78" spans="1:16" x14ac:dyDescent="0.3">
      <c r="A78" s="9" t="s">
        <v>66</v>
      </c>
      <c r="B78" s="1">
        <v>42919</v>
      </c>
      <c r="C78" s="2">
        <v>0.57141203703703702</v>
      </c>
      <c r="D78" s="2">
        <v>0.57547453703703699</v>
      </c>
      <c r="E78">
        <f>DAY(telefony45[[#This Row],[data]])</f>
        <v>3</v>
      </c>
      <c r="F78">
        <f>IF(LEN(telefony45[[#This Row],[nr]])=8,1,0)</f>
        <v>1</v>
      </c>
      <c r="G78">
        <f>IF(LEN(telefony45[[#This Row],[nr]])=7,1,0)</f>
        <v>0</v>
      </c>
      <c r="H78" s="9">
        <f>IF(LEN(telefony45[[#This Row],[nr]])&gt;=10,1,0)</f>
        <v>0</v>
      </c>
      <c r="I78" s="2">
        <f>telefony45[[#This Row],[zakonczenie]]-telefony45[[#This Row],[rozpoczecie]]</f>
        <v>4.0624999999999689E-3</v>
      </c>
      <c r="J78" s="9">
        <f>HOUR(telefony45[[#This Row],[czas połączenia]])</f>
        <v>0</v>
      </c>
      <c r="K78" s="9">
        <f>MINUTE(telefony45[[#This Row],[czas połączenia]])</f>
        <v>5</v>
      </c>
      <c r="L78" s="9">
        <f>SECOND(telefony45[[#This Row],[czas połączenia]])</f>
        <v>51</v>
      </c>
      <c r="M78" s="9">
        <f>telefony45[[#This Row],[godziny połączenia]]*60*60+telefony45[[#This Row],[minuty połączenia]]*60+telefony45[[#This Row],[sekundy połączenia2]]</f>
        <v>351</v>
      </c>
      <c r="N78" s="9">
        <f>ROUNDUP(telefony45[[#This Row],[połączenie w sekundach]]/60,0)</f>
        <v>6</v>
      </c>
      <c r="O78" s="9">
        <f>IF(telefony45[[#This Row],[czy zagraniczny]]=1,telefony45[[#This Row],[zaczęt minuty połączenia]],0)</f>
        <v>0</v>
      </c>
      <c r="P78">
        <f>IF(OR(telefony45[[#This Row],[czy komórkowy]]=1,telefony45[[#This Row],[czy stacjonarny]]=1),P77-telefony45[[#This Row],[połączenie w sekundach]],P77)</f>
        <v>12875</v>
      </c>
    </row>
    <row r="79" spans="1:16" x14ac:dyDescent="0.3">
      <c r="A79" s="9" t="s">
        <v>67</v>
      </c>
      <c r="B79" s="1">
        <v>42919</v>
      </c>
      <c r="C79" s="2">
        <v>0.5717592592592593</v>
      </c>
      <c r="D79" s="2">
        <v>0.58065972222222217</v>
      </c>
      <c r="E79">
        <f>DAY(telefony45[[#This Row],[data]])</f>
        <v>3</v>
      </c>
      <c r="F79">
        <f>IF(LEN(telefony45[[#This Row],[nr]])=8,1,0)</f>
        <v>0</v>
      </c>
      <c r="G79">
        <f>IF(LEN(telefony45[[#This Row],[nr]])=7,1,0)</f>
        <v>1</v>
      </c>
      <c r="H79" s="9">
        <f>IF(LEN(telefony45[[#This Row],[nr]])&gt;=10,1,0)</f>
        <v>0</v>
      </c>
      <c r="I79" s="2">
        <f>telefony45[[#This Row],[zakonczenie]]-telefony45[[#This Row],[rozpoczecie]]</f>
        <v>8.900462962962874E-3</v>
      </c>
      <c r="J79" s="9">
        <f>HOUR(telefony45[[#This Row],[czas połączenia]])</f>
        <v>0</v>
      </c>
      <c r="K79" s="9">
        <f>MINUTE(telefony45[[#This Row],[czas połączenia]])</f>
        <v>12</v>
      </c>
      <c r="L79" s="9">
        <f>SECOND(telefony45[[#This Row],[czas połączenia]])</f>
        <v>49</v>
      </c>
      <c r="M79" s="9">
        <f>telefony45[[#This Row],[godziny połączenia]]*60*60+telefony45[[#This Row],[minuty połączenia]]*60+telefony45[[#This Row],[sekundy połączenia2]]</f>
        <v>769</v>
      </c>
      <c r="N79" s="9">
        <f>ROUNDUP(telefony45[[#This Row],[połączenie w sekundach]]/60,0)</f>
        <v>13</v>
      </c>
      <c r="O79" s="9">
        <f>IF(telefony45[[#This Row],[czy zagraniczny]]=1,telefony45[[#This Row],[zaczęt minuty połączenia]],0)</f>
        <v>0</v>
      </c>
      <c r="P79">
        <f>IF(OR(telefony45[[#This Row],[czy komórkowy]]=1,telefony45[[#This Row],[czy stacjonarny]]=1),P78-telefony45[[#This Row],[połączenie w sekundach]],P78)</f>
        <v>12106</v>
      </c>
    </row>
    <row r="80" spans="1:16" x14ac:dyDescent="0.3">
      <c r="A80" s="9" t="s">
        <v>68</v>
      </c>
      <c r="B80" s="1">
        <v>42919</v>
      </c>
      <c r="C80" s="2">
        <v>0.57642361111111107</v>
      </c>
      <c r="D80" s="2">
        <v>0.5799305555555555</v>
      </c>
      <c r="E80">
        <f>DAY(telefony45[[#This Row],[data]])</f>
        <v>3</v>
      </c>
      <c r="F80">
        <f>IF(LEN(telefony45[[#This Row],[nr]])=8,1,0)</f>
        <v>0</v>
      </c>
      <c r="G80">
        <f>IF(LEN(telefony45[[#This Row],[nr]])=7,1,0)</f>
        <v>1</v>
      </c>
      <c r="H80" s="9">
        <f>IF(LEN(telefony45[[#This Row],[nr]])&gt;=10,1,0)</f>
        <v>0</v>
      </c>
      <c r="I80" s="2">
        <f>telefony45[[#This Row],[zakonczenie]]-telefony45[[#This Row],[rozpoczecie]]</f>
        <v>3.5069444444444375E-3</v>
      </c>
      <c r="J80" s="9">
        <f>HOUR(telefony45[[#This Row],[czas połączenia]])</f>
        <v>0</v>
      </c>
      <c r="K80" s="9">
        <f>MINUTE(telefony45[[#This Row],[czas połączenia]])</f>
        <v>5</v>
      </c>
      <c r="L80" s="9">
        <f>SECOND(telefony45[[#This Row],[czas połączenia]])</f>
        <v>3</v>
      </c>
      <c r="M80" s="9">
        <f>telefony45[[#This Row],[godziny połączenia]]*60*60+telefony45[[#This Row],[minuty połączenia]]*60+telefony45[[#This Row],[sekundy połączenia2]]</f>
        <v>303</v>
      </c>
      <c r="N80" s="9">
        <f>ROUNDUP(telefony45[[#This Row],[połączenie w sekundach]]/60,0)</f>
        <v>6</v>
      </c>
      <c r="O80" s="9">
        <f>IF(telefony45[[#This Row],[czy zagraniczny]]=1,telefony45[[#This Row],[zaczęt minuty połączenia]],0)</f>
        <v>0</v>
      </c>
      <c r="P80">
        <f>IF(OR(telefony45[[#This Row],[czy komórkowy]]=1,telefony45[[#This Row],[czy stacjonarny]]=1),P79-telefony45[[#This Row],[połączenie w sekundach]],P79)</f>
        <v>11803</v>
      </c>
    </row>
    <row r="81" spans="1:16" x14ac:dyDescent="0.3">
      <c r="A81" s="9" t="s">
        <v>69</v>
      </c>
      <c r="B81" s="1">
        <v>42919</v>
      </c>
      <c r="C81" s="2">
        <v>0.57958333333333334</v>
      </c>
      <c r="D81" s="2">
        <v>0.58056712962962964</v>
      </c>
      <c r="E81">
        <f>DAY(telefony45[[#This Row],[data]])</f>
        <v>3</v>
      </c>
      <c r="F81">
        <f>IF(LEN(telefony45[[#This Row],[nr]])=8,1,0)</f>
        <v>0</v>
      </c>
      <c r="G81">
        <f>IF(LEN(telefony45[[#This Row],[nr]])=7,1,0)</f>
        <v>1</v>
      </c>
      <c r="H81" s="9">
        <f>IF(LEN(telefony45[[#This Row],[nr]])&gt;=10,1,0)</f>
        <v>0</v>
      </c>
      <c r="I81" s="2">
        <f>telefony45[[#This Row],[zakonczenie]]-telefony45[[#This Row],[rozpoczecie]]</f>
        <v>9.8379629629630205E-4</v>
      </c>
      <c r="J81" s="9">
        <f>HOUR(telefony45[[#This Row],[czas połączenia]])</f>
        <v>0</v>
      </c>
      <c r="K81" s="9">
        <f>MINUTE(telefony45[[#This Row],[czas połączenia]])</f>
        <v>1</v>
      </c>
      <c r="L81" s="9">
        <f>SECOND(telefony45[[#This Row],[czas połączenia]])</f>
        <v>25</v>
      </c>
      <c r="M81" s="9">
        <f>telefony45[[#This Row],[godziny połączenia]]*60*60+telefony45[[#This Row],[minuty połączenia]]*60+telefony45[[#This Row],[sekundy połączenia2]]</f>
        <v>85</v>
      </c>
      <c r="N81" s="9">
        <f>ROUNDUP(telefony45[[#This Row],[połączenie w sekundach]]/60,0)</f>
        <v>2</v>
      </c>
      <c r="O81" s="9">
        <f>IF(telefony45[[#This Row],[czy zagraniczny]]=1,telefony45[[#This Row],[zaczęt minuty połączenia]],0)</f>
        <v>0</v>
      </c>
      <c r="P81">
        <f>IF(OR(telefony45[[#This Row],[czy komórkowy]]=1,telefony45[[#This Row],[czy stacjonarny]]=1),P80-telefony45[[#This Row],[połączenie w sekundach]],P80)</f>
        <v>11718</v>
      </c>
    </row>
    <row r="82" spans="1:16" x14ac:dyDescent="0.3">
      <c r="A82" s="9" t="s">
        <v>70</v>
      </c>
      <c r="B82" s="1">
        <v>42919</v>
      </c>
      <c r="C82" s="2">
        <v>0.5819212962962963</v>
      </c>
      <c r="D82" s="2">
        <v>0.59106481481481477</v>
      </c>
      <c r="E82">
        <f>DAY(telefony45[[#This Row],[data]])</f>
        <v>3</v>
      </c>
      <c r="F82">
        <f>IF(LEN(telefony45[[#This Row],[nr]])=8,1,0)</f>
        <v>0</v>
      </c>
      <c r="G82">
        <f>IF(LEN(telefony45[[#This Row],[nr]])=7,1,0)</f>
        <v>1</v>
      </c>
      <c r="H82" s="9">
        <f>IF(LEN(telefony45[[#This Row],[nr]])&gt;=10,1,0)</f>
        <v>0</v>
      </c>
      <c r="I82" s="2">
        <f>telefony45[[#This Row],[zakonczenie]]-telefony45[[#This Row],[rozpoczecie]]</f>
        <v>9.1435185185184675E-3</v>
      </c>
      <c r="J82" s="9">
        <f>HOUR(telefony45[[#This Row],[czas połączenia]])</f>
        <v>0</v>
      </c>
      <c r="K82" s="9">
        <f>MINUTE(telefony45[[#This Row],[czas połączenia]])</f>
        <v>13</v>
      </c>
      <c r="L82" s="9">
        <f>SECOND(telefony45[[#This Row],[czas połączenia]])</f>
        <v>10</v>
      </c>
      <c r="M82" s="9">
        <f>telefony45[[#This Row],[godziny połączenia]]*60*60+telefony45[[#This Row],[minuty połączenia]]*60+telefony45[[#This Row],[sekundy połączenia2]]</f>
        <v>790</v>
      </c>
      <c r="N82" s="9">
        <f>ROUNDUP(telefony45[[#This Row],[połączenie w sekundach]]/60,0)</f>
        <v>14</v>
      </c>
      <c r="O82" s="9">
        <f>IF(telefony45[[#This Row],[czy zagraniczny]]=1,telefony45[[#This Row],[zaczęt minuty połączenia]],0)</f>
        <v>0</v>
      </c>
      <c r="P82">
        <f>IF(OR(telefony45[[#This Row],[czy komórkowy]]=1,telefony45[[#This Row],[czy stacjonarny]]=1),P81-telefony45[[#This Row],[połączenie w sekundach]],P81)</f>
        <v>10928</v>
      </c>
    </row>
    <row r="83" spans="1:16" x14ac:dyDescent="0.3">
      <c r="A83" s="9" t="s">
        <v>71</v>
      </c>
      <c r="B83" s="1">
        <v>42919</v>
      </c>
      <c r="C83" s="2">
        <v>0.58414351851851853</v>
      </c>
      <c r="D83" s="2">
        <v>0.5861574074074074</v>
      </c>
      <c r="E83">
        <f>DAY(telefony45[[#This Row],[data]])</f>
        <v>3</v>
      </c>
      <c r="F83">
        <f>IF(LEN(telefony45[[#This Row],[nr]])=8,1,0)</f>
        <v>0</v>
      </c>
      <c r="G83">
        <f>IF(LEN(telefony45[[#This Row],[nr]])=7,1,0)</f>
        <v>1</v>
      </c>
      <c r="H83" s="9">
        <f>IF(LEN(telefony45[[#This Row],[nr]])&gt;=10,1,0)</f>
        <v>0</v>
      </c>
      <c r="I83" s="2">
        <f>telefony45[[#This Row],[zakonczenie]]-telefony45[[#This Row],[rozpoczecie]]</f>
        <v>2.0138888888888706E-3</v>
      </c>
      <c r="J83" s="9">
        <f>HOUR(telefony45[[#This Row],[czas połączenia]])</f>
        <v>0</v>
      </c>
      <c r="K83" s="9">
        <f>MINUTE(telefony45[[#This Row],[czas połączenia]])</f>
        <v>2</v>
      </c>
      <c r="L83" s="9">
        <f>SECOND(telefony45[[#This Row],[czas połączenia]])</f>
        <v>54</v>
      </c>
      <c r="M83" s="9">
        <f>telefony45[[#This Row],[godziny połączenia]]*60*60+telefony45[[#This Row],[minuty połączenia]]*60+telefony45[[#This Row],[sekundy połączenia2]]</f>
        <v>174</v>
      </c>
      <c r="N83" s="9">
        <f>ROUNDUP(telefony45[[#This Row],[połączenie w sekundach]]/60,0)</f>
        <v>3</v>
      </c>
      <c r="O83" s="9">
        <f>IF(telefony45[[#This Row],[czy zagraniczny]]=1,telefony45[[#This Row],[zaczęt minuty połączenia]],0)</f>
        <v>0</v>
      </c>
      <c r="P83">
        <f>IF(OR(telefony45[[#This Row],[czy komórkowy]]=1,telefony45[[#This Row],[czy stacjonarny]]=1),P82-telefony45[[#This Row],[połączenie w sekundach]],P82)</f>
        <v>10754</v>
      </c>
    </row>
    <row r="84" spans="1:16" x14ac:dyDescent="0.3">
      <c r="A84" s="9" t="s">
        <v>68</v>
      </c>
      <c r="B84" s="1">
        <v>42919</v>
      </c>
      <c r="C84" s="2">
        <v>0.58699074074074076</v>
      </c>
      <c r="D84" s="2">
        <v>0.59060185185185188</v>
      </c>
      <c r="E84">
        <f>DAY(telefony45[[#This Row],[data]])</f>
        <v>3</v>
      </c>
      <c r="F84">
        <f>IF(LEN(telefony45[[#This Row],[nr]])=8,1,0)</f>
        <v>0</v>
      </c>
      <c r="G84">
        <f>IF(LEN(telefony45[[#This Row],[nr]])=7,1,0)</f>
        <v>1</v>
      </c>
      <c r="H84" s="9">
        <f>IF(LEN(telefony45[[#This Row],[nr]])&gt;=10,1,0)</f>
        <v>0</v>
      </c>
      <c r="I84" s="2">
        <f>telefony45[[#This Row],[zakonczenie]]-telefony45[[#This Row],[rozpoczecie]]</f>
        <v>3.6111111111111205E-3</v>
      </c>
      <c r="J84" s="9">
        <f>HOUR(telefony45[[#This Row],[czas połączenia]])</f>
        <v>0</v>
      </c>
      <c r="K84" s="9">
        <f>MINUTE(telefony45[[#This Row],[czas połączenia]])</f>
        <v>5</v>
      </c>
      <c r="L84" s="9">
        <f>SECOND(telefony45[[#This Row],[czas połączenia]])</f>
        <v>12</v>
      </c>
      <c r="M84" s="9">
        <f>telefony45[[#This Row],[godziny połączenia]]*60*60+telefony45[[#This Row],[minuty połączenia]]*60+telefony45[[#This Row],[sekundy połączenia2]]</f>
        <v>312</v>
      </c>
      <c r="N84" s="9">
        <f>ROUNDUP(telefony45[[#This Row],[połączenie w sekundach]]/60,0)</f>
        <v>6</v>
      </c>
      <c r="O84" s="9">
        <f>IF(telefony45[[#This Row],[czy zagraniczny]]=1,telefony45[[#This Row],[zaczęt minuty połączenia]],0)</f>
        <v>0</v>
      </c>
      <c r="P84">
        <f>IF(OR(telefony45[[#This Row],[czy komórkowy]]=1,telefony45[[#This Row],[czy stacjonarny]]=1),P83-telefony45[[#This Row],[połączenie w sekundach]],P83)</f>
        <v>10442</v>
      </c>
    </row>
    <row r="85" spans="1:16" x14ac:dyDescent="0.3">
      <c r="A85" s="9" t="s">
        <v>72</v>
      </c>
      <c r="B85" s="1">
        <v>42919</v>
      </c>
      <c r="C85" s="2">
        <v>0.5902546296296296</v>
      </c>
      <c r="D85" s="2">
        <v>0.59516203703703707</v>
      </c>
      <c r="E85">
        <f>DAY(telefony45[[#This Row],[data]])</f>
        <v>3</v>
      </c>
      <c r="F85">
        <f>IF(LEN(telefony45[[#This Row],[nr]])=8,1,0)</f>
        <v>1</v>
      </c>
      <c r="G85">
        <f>IF(LEN(telefony45[[#This Row],[nr]])=7,1,0)</f>
        <v>0</v>
      </c>
      <c r="H85" s="9">
        <f>IF(LEN(telefony45[[#This Row],[nr]])&gt;=10,1,0)</f>
        <v>0</v>
      </c>
      <c r="I85" s="2">
        <f>telefony45[[#This Row],[zakonczenie]]-telefony45[[#This Row],[rozpoczecie]]</f>
        <v>4.9074074074074714E-3</v>
      </c>
      <c r="J85" s="9">
        <f>HOUR(telefony45[[#This Row],[czas połączenia]])</f>
        <v>0</v>
      </c>
      <c r="K85" s="9">
        <f>MINUTE(telefony45[[#This Row],[czas połączenia]])</f>
        <v>7</v>
      </c>
      <c r="L85" s="9">
        <f>SECOND(telefony45[[#This Row],[czas połączenia]])</f>
        <v>4</v>
      </c>
      <c r="M85" s="9">
        <f>telefony45[[#This Row],[godziny połączenia]]*60*60+telefony45[[#This Row],[minuty połączenia]]*60+telefony45[[#This Row],[sekundy połączenia2]]</f>
        <v>424</v>
      </c>
      <c r="N85" s="9">
        <f>ROUNDUP(telefony45[[#This Row],[połączenie w sekundach]]/60,0)</f>
        <v>8</v>
      </c>
      <c r="O85" s="9">
        <f>IF(telefony45[[#This Row],[czy zagraniczny]]=1,telefony45[[#This Row],[zaczęt minuty połączenia]],0)</f>
        <v>0</v>
      </c>
      <c r="P85">
        <f>IF(OR(telefony45[[#This Row],[czy komórkowy]]=1,telefony45[[#This Row],[czy stacjonarny]]=1),P84-telefony45[[#This Row],[połączenie w sekundach]],P84)</f>
        <v>10018</v>
      </c>
    </row>
    <row r="86" spans="1:16" x14ac:dyDescent="0.3">
      <c r="A86" s="9" t="s">
        <v>73</v>
      </c>
      <c r="B86" s="1">
        <v>42919</v>
      </c>
      <c r="C86" s="2">
        <v>0.59324074074074074</v>
      </c>
      <c r="D86" s="2">
        <v>0.6029282407407407</v>
      </c>
      <c r="E86">
        <f>DAY(telefony45[[#This Row],[data]])</f>
        <v>3</v>
      </c>
      <c r="F86">
        <f>IF(LEN(telefony45[[#This Row],[nr]])=8,1,0)</f>
        <v>0</v>
      </c>
      <c r="G86">
        <f>IF(LEN(telefony45[[#This Row],[nr]])=7,1,0)</f>
        <v>1</v>
      </c>
      <c r="H86" s="9">
        <f>IF(LEN(telefony45[[#This Row],[nr]])&gt;=10,1,0)</f>
        <v>0</v>
      </c>
      <c r="I86" s="2">
        <f>telefony45[[#This Row],[zakonczenie]]-telefony45[[#This Row],[rozpoczecie]]</f>
        <v>9.68749999999996E-3</v>
      </c>
      <c r="J86" s="9">
        <f>HOUR(telefony45[[#This Row],[czas połączenia]])</f>
        <v>0</v>
      </c>
      <c r="K86" s="9">
        <f>MINUTE(telefony45[[#This Row],[czas połączenia]])</f>
        <v>13</v>
      </c>
      <c r="L86" s="9">
        <f>SECOND(telefony45[[#This Row],[czas połączenia]])</f>
        <v>57</v>
      </c>
      <c r="M86" s="9">
        <f>telefony45[[#This Row],[godziny połączenia]]*60*60+telefony45[[#This Row],[minuty połączenia]]*60+telefony45[[#This Row],[sekundy połączenia2]]</f>
        <v>837</v>
      </c>
      <c r="N86" s="9">
        <f>ROUNDUP(telefony45[[#This Row],[połączenie w sekundach]]/60,0)</f>
        <v>14</v>
      </c>
      <c r="O86" s="9">
        <f>IF(telefony45[[#This Row],[czy zagraniczny]]=1,telefony45[[#This Row],[zaczęt minuty połączenia]],0)</f>
        <v>0</v>
      </c>
      <c r="P86">
        <f>IF(OR(telefony45[[#This Row],[czy komórkowy]]=1,telefony45[[#This Row],[czy stacjonarny]]=1),P85-telefony45[[#This Row],[połączenie w sekundach]],P85)</f>
        <v>9181</v>
      </c>
    </row>
    <row r="87" spans="1:16" x14ac:dyDescent="0.3">
      <c r="A87" s="9" t="s">
        <v>74</v>
      </c>
      <c r="B87" s="1">
        <v>42919</v>
      </c>
      <c r="C87" s="2">
        <v>0.59710648148148149</v>
      </c>
      <c r="D87" s="2">
        <v>0.6003356481481481</v>
      </c>
      <c r="E87">
        <f>DAY(telefony45[[#This Row],[data]])</f>
        <v>3</v>
      </c>
      <c r="F87">
        <f>IF(LEN(telefony45[[#This Row],[nr]])=8,1,0)</f>
        <v>0</v>
      </c>
      <c r="G87">
        <f>IF(LEN(telefony45[[#This Row],[nr]])=7,1,0)</f>
        <v>1</v>
      </c>
      <c r="H87" s="9">
        <f>IF(LEN(telefony45[[#This Row],[nr]])&gt;=10,1,0)</f>
        <v>0</v>
      </c>
      <c r="I87" s="2">
        <f>telefony45[[#This Row],[zakonczenie]]-telefony45[[#This Row],[rozpoczecie]]</f>
        <v>3.2291666666666163E-3</v>
      </c>
      <c r="J87" s="9">
        <f>HOUR(telefony45[[#This Row],[czas połączenia]])</f>
        <v>0</v>
      </c>
      <c r="K87" s="9">
        <f>MINUTE(telefony45[[#This Row],[czas połączenia]])</f>
        <v>4</v>
      </c>
      <c r="L87" s="9">
        <f>SECOND(telefony45[[#This Row],[czas połączenia]])</f>
        <v>39</v>
      </c>
      <c r="M87" s="9">
        <f>telefony45[[#This Row],[godziny połączenia]]*60*60+telefony45[[#This Row],[minuty połączenia]]*60+telefony45[[#This Row],[sekundy połączenia2]]</f>
        <v>279</v>
      </c>
      <c r="N87" s="9">
        <f>ROUNDUP(telefony45[[#This Row],[połączenie w sekundach]]/60,0)</f>
        <v>5</v>
      </c>
      <c r="O87" s="9">
        <f>IF(telefony45[[#This Row],[czy zagraniczny]]=1,telefony45[[#This Row],[zaczęt minuty połączenia]],0)</f>
        <v>0</v>
      </c>
      <c r="P87">
        <f>IF(OR(telefony45[[#This Row],[czy komórkowy]]=1,telefony45[[#This Row],[czy stacjonarny]]=1),P86-telefony45[[#This Row],[połączenie w sekundach]],P86)</f>
        <v>8902</v>
      </c>
    </row>
    <row r="88" spans="1:16" x14ac:dyDescent="0.3">
      <c r="A88" s="9" t="s">
        <v>75</v>
      </c>
      <c r="B88" s="1">
        <v>42919</v>
      </c>
      <c r="C88" s="2">
        <v>0.60196759259259258</v>
      </c>
      <c r="D88" s="2">
        <v>0.61259259259259258</v>
      </c>
      <c r="E88">
        <f>DAY(telefony45[[#This Row],[data]])</f>
        <v>3</v>
      </c>
      <c r="F88">
        <f>IF(LEN(telefony45[[#This Row],[nr]])=8,1,0)</f>
        <v>0</v>
      </c>
      <c r="G88">
        <f>IF(LEN(telefony45[[#This Row],[nr]])=7,1,0)</f>
        <v>1</v>
      </c>
      <c r="H88" s="9">
        <f>IF(LEN(telefony45[[#This Row],[nr]])&gt;=10,1,0)</f>
        <v>0</v>
      </c>
      <c r="I88" s="2">
        <f>telefony45[[#This Row],[zakonczenie]]-telefony45[[#This Row],[rozpoczecie]]</f>
        <v>1.0624999999999996E-2</v>
      </c>
      <c r="J88" s="9">
        <f>HOUR(telefony45[[#This Row],[czas połączenia]])</f>
        <v>0</v>
      </c>
      <c r="K88" s="9">
        <f>MINUTE(telefony45[[#This Row],[czas połączenia]])</f>
        <v>15</v>
      </c>
      <c r="L88" s="9">
        <f>SECOND(telefony45[[#This Row],[czas połączenia]])</f>
        <v>18</v>
      </c>
      <c r="M88" s="9">
        <f>telefony45[[#This Row],[godziny połączenia]]*60*60+telefony45[[#This Row],[minuty połączenia]]*60+telefony45[[#This Row],[sekundy połączenia2]]</f>
        <v>918</v>
      </c>
      <c r="N88" s="9">
        <f>ROUNDUP(telefony45[[#This Row],[połączenie w sekundach]]/60,0)</f>
        <v>16</v>
      </c>
      <c r="O88" s="9">
        <f>IF(telefony45[[#This Row],[czy zagraniczny]]=1,telefony45[[#This Row],[zaczęt minuty połączenia]],0)</f>
        <v>0</v>
      </c>
      <c r="P88">
        <f>IF(OR(telefony45[[#This Row],[czy komórkowy]]=1,telefony45[[#This Row],[czy stacjonarny]]=1),P87-telefony45[[#This Row],[połączenie w sekundach]],P87)</f>
        <v>7984</v>
      </c>
    </row>
    <row r="89" spans="1:16" x14ac:dyDescent="0.3">
      <c r="A89" s="9" t="s">
        <v>76</v>
      </c>
      <c r="B89" s="1">
        <v>42919</v>
      </c>
      <c r="C89" s="2">
        <v>0.60313657407407406</v>
      </c>
      <c r="D89" s="2">
        <v>0.60765046296296299</v>
      </c>
      <c r="E89">
        <f>DAY(telefony45[[#This Row],[data]])</f>
        <v>3</v>
      </c>
      <c r="F89">
        <f>IF(LEN(telefony45[[#This Row],[nr]])=8,1,0)</f>
        <v>0</v>
      </c>
      <c r="G89">
        <f>IF(LEN(telefony45[[#This Row],[nr]])=7,1,0)</f>
        <v>1</v>
      </c>
      <c r="H89" s="9">
        <f>IF(LEN(telefony45[[#This Row],[nr]])&gt;=10,1,0)</f>
        <v>0</v>
      </c>
      <c r="I89" s="2">
        <f>telefony45[[#This Row],[zakonczenie]]-telefony45[[#This Row],[rozpoczecie]]</f>
        <v>4.5138888888889284E-3</v>
      </c>
      <c r="J89" s="9">
        <f>HOUR(telefony45[[#This Row],[czas połączenia]])</f>
        <v>0</v>
      </c>
      <c r="K89" s="9">
        <f>MINUTE(telefony45[[#This Row],[czas połączenia]])</f>
        <v>6</v>
      </c>
      <c r="L89" s="9">
        <f>SECOND(telefony45[[#This Row],[czas połączenia]])</f>
        <v>30</v>
      </c>
      <c r="M89" s="9">
        <f>telefony45[[#This Row],[godziny połączenia]]*60*60+telefony45[[#This Row],[minuty połączenia]]*60+telefony45[[#This Row],[sekundy połączenia2]]</f>
        <v>390</v>
      </c>
      <c r="N89" s="9">
        <f>ROUNDUP(telefony45[[#This Row],[połączenie w sekundach]]/60,0)</f>
        <v>7</v>
      </c>
      <c r="O89" s="9">
        <f>IF(telefony45[[#This Row],[czy zagraniczny]]=1,telefony45[[#This Row],[zaczęt minuty połączenia]],0)</f>
        <v>0</v>
      </c>
      <c r="P89">
        <f>IF(OR(telefony45[[#This Row],[czy komórkowy]]=1,telefony45[[#This Row],[czy stacjonarny]]=1),P88-telefony45[[#This Row],[połączenie w sekundach]],P88)</f>
        <v>7594</v>
      </c>
    </row>
    <row r="90" spans="1:16" x14ac:dyDescent="0.3">
      <c r="A90" s="9" t="s">
        <v>8</v>
      </c>
      <c r="B90" s="1">
        <v>42919</v>
      </c>
      <c r="C90" s="2">
        <v>0.60753472222222227</v>
      </c>
      <c r="D90" s="2">
        <v>0.61120370370370369</v>
      </c>
      <c r="E90">
        <f>DAY(telefony45[[#This Row],[data]])</f>
        <v>3</v>
      </c>
      <c r="F90">
        <f>IF(LEN(telefony45[[#This Row],[nr]])=8,1,0)</f>
        <v>1</v>
      </c>
      <c r="G90">
        <f>IF(LEN(telefony45[[#This Row],[nr]])=7,1,0)</f>
        <v>0</v>
      </c>
      <c r="H90" s="9">
        <f>IF(LEN(telefony45[[#This Row],[nr]])&gt;=10,1,0)</f>
        <v>0</v>
      </c>
      <c r="I90" s="2">
        <f>telefony45[[#This Row],[zakonczenie]]-telefony45[[#This Row],[rozpoczecie]]</f>
        <v>3.6689814814814259E-3</v>
      </c>
      <c r="J90" s="9">
        <f>HOUR(telefony45[[#This Row],[czas połączenia]])</f>
        <v>0</v>
      </c>
      <c r="K90" s="9">
        <f>MINUTE(telefony45[[#This Row],[czas połączenia]])</f>
        <v>5</v>
      </c>
      <c r="L90" s="9">
        <f>SECOND(telefony45[[#This Row],[czas połączenia]])</f>
        <v>17</v>
      </c>
      <c r="M90" s="9">
        <f>telefony45[[#This Row],[godziny połączenia]]*60*60+telefony45[[#This Row],[minuty połączenia]]*60+telefony45[[#This Row],[sekundy połączenia2]]</f>
        <v>317</v>
      </c>
      <c r="N90" s="9">
        <f>ROUNDUP(telefony45[[#This Row],[połączenie w sekundach]]/60,0)</f>
        <v>6</v>
      </c>
      <c r="O90" s="9">
        <f>IF(telefony45[[#This Row],[czy zagraniczny]]=1,telefony45[[#This Row],[zaczęt minuty połączenia]],0)</f>
        <v>0</v>
      </c>
      <c r="P90">
        <f>IF(OR(telefony45[[#This Row],[czy komórkowy]]=1,telefony45[[#This Row],[czy stacjonarny]]=1),P89-telefony45[[#This Row],[połączenie w sekundach]],P89)</f>
        <v>7277</v>
      </c>
    </row>
    <row r="91" spans="1:16" x14ac:dyDescent="0.3">
      <c r="A91" s="9" t="s">
        <v>77</v>
      </c>
      <c r="B91" s="1">
        <v>42919</v>
      </c>
      <c r="C91" s="2">
        <v>0.61243055555555559</v>
      </c>
      <c r="D91" s="2">
        <v>0.62267361111111108</v>
      </c>
      <c r="E91">
        <f>DAY(telefony45[[#This Row],[data]])</f>
        <v>3</v>
      </c>
      <c r="F91">
        <f>IF(LEN(telefony45[[#This Row],[nr]])=8,1,0)</f>
        <v>0</v>
      </c>
      <c r="G91">
        <f>IF(LEN(telefony45[[#This Row],[nr]])=7,1,0)</f>
        <v>1</v>
      </c>
      <c r="H91" s="9">
        <f>IF(LEN(telefony45[[#This Row],[nr]])&gt;=10,1,0)</f>
        <v>0</v>
      </c>
      <c r="I91" s="2">
        <f>telefony45[[#This Row],[zakonczenie]]-telefony45[[#This Row],[rozpoczecie]]</f>
        <v>1.0243055555555491E-2</v>
      </c>
      <c r="J91" s="9">
        <f>HOUR(telefony45[[#This Row],[czas połączenia]])</f>
        <v>0</v>
      </c>
      <c r="K91" s="9">
        <f>MINUTE(telefony45[[#This Row],[czas połączenia]])</f>
        <v>14</v>
      </c>
      <c r="L91" s="9">
        <f>SECOND(telefony45[[#This Row],[czas połączenia]])</f>
        <v>45</v>
      </c>
      <c r="M91" s="9">
        <f>telefony45[[#This Row],[godziny połączenia]]*60*60+telefony45[[#This Row],[minuty połączenia]]*60+telefony45[[#This Row],[sekundy połączenia2]]</f>
        <v>885</v>
      </c>
      <c r="N91" s="9">
        <f>ROUNDUP(telefony45[[#This Row],[połączenie w sekundach]]/60,0)</f>
        <v>15</v>
      </c>
      <c r="O91" s="9">
        <f>IF(telefony45[[#This Row],[czy zagraniczny]]=1,telefony45[[#This Row],[zaczęt minuty połączenia]],0)</f>
        <v>0</v>
      </c>
      <c r="P91">
        <f>IF(OR(telefony45[[#This Row],[czy komórkowy]]=1,telefony45[[#This Row],[czy stacjonarny]]=1),P90-telefony45[[#This Row],[połączenie w sekundach]],P90)</f>
        <v>6392</v>
      </c>
    </row>
    <row r="92" spans="1:16" x14ac:dyDescent="0.3">
      <c r="A92" s="9" t="s">
        <v>78</v>
      </c>
      <c r="B92" s="1">
        <v>42919</v>
      </c>
      <c r="C92" s="2">
        <v>0.6141550925925926</v>
      </c>
      <c r="D92" s="2">
        <v>0.61440972222222223</v>
      </c>
      <c r="E92">
        <f>DAY(telefony45[[#This Row],[data]])</f>
        <v>3</v>
      </c>
      <c r="F92">
        <f>IF(LEN(telefony45[[#This Row],[nr]])=8,1,0)</f>
        <v>0</v>
      </c>
      <c r="G92">
        <f>IF(LEN(telefony45[[#This Row],[nr]])=7,1,0)</f>
        <v>1</v>
      </c>
      <c r="H92" s="9">
        <f>IF(LEN(telefony45[[#This Row],[nr]])&gt;=10,1,0)</f>
        <v>0</v>
      </c>
      <c r="I92" s="2">
        <f>telefony45[[#This Row],[zakonczenie]]-telefony45[[#This Row],[rozpoczecie]]</f>
        <v>2.5462962962963243E-4</v>
      </c>
      <c r="J92" s="9">
        <f>HOUR(telefony45[[#This Row],[czas połączenia]])</f>
        <v>0</v>
      </c>
      <c r="K92" s="9">
        <f>MINUTE(telefony45[[#This Row],[czas połączenia]])</f>
        <v>0</v>
      </c>
      <c r="L92" s="9">
        <f>SECOND(telefony45[[#This Row],[czas połączenia]])</f>
        <v>22</v>
      </c>
      <c r="M92" s="9">
        <f>telefony45[[#This Row],[godziny połączenia]]*60*60+telefony45[[#This Row],[minuty połączenia]]*60+telefony45[[#This Row],[sekundy połączenia2]]</f>
        <v>22</v>
      </c>
      <c r="N92" s="9">
        <f>ROUNDUP(telefony45[[#This Row],[połączenie w sekundach]]/60,0)</f>
        <v>1</v>
      </c>
      <c r="O92" s="9">
        <f>IF(telefony45[[#This Row],[czy zagraniczny]]=1,telefony45[[#This Row],[zaczęt minuty połączenia]],0)</f>
        <v>0</v>
      </c>
      <c r="P92">
        <f>IF(OR(telefony45[[#This Row],[czy komórkowy]]=1,telefony45[[#This Row],[czy stacjonarny]]=1),P91-telefony45[[#This Row],[połączenie w sekundach]],P91)</f>
        <v>6370</v>
      </c>
    </row>
    <row r="93" spans="1:16" x14ac:dyDescent="0.3">
      <c r="A93" s="9" t="s">
        <v>79</v>
      </c>
      <c r="B93" s="1">
        <v>42919</v>
      </c>
      <c r="C93" s="2">
        <v>0.61449074074074073</v>
      </c>
      <c r="D93" s="2">
        <v>0.62415509259259261</v>
      </c>
      <c r="E93">
        <f>DAY(telefony45[[#This Row],[data]])</f>
        <v>3</v>
      </c>
      <c r="F93">
        <f>IF(LEN(telefony45[[#This Row],[nr]])=8,1,0)</f>
        <v>0</v>
      </c>
      <c r="G93">
        <f>IF(LEN(telefony45[[#This Row],[nr]])=7,1,0)</f>
        <v>1</v>
      </c>
      <c r="H93" s="9">
        <f>IF(LEN(telefony45[[#This Row],[nr]])&gt;=10,1,0)</f>
        <v>0</v>
      </c>
      <c r="I93" s="2">
        <f>telefony45[[#This Row],[zakonczenie]]-telefony45[[#This Row],[rozpoczecie]]</f>
        <v>9.6643518518518823E-3</v>
      </c>
      <c r="J93" s="9">
        <f>HOUR(telefony45[[#This Row],[czas połączenia]])</f>
        <v>0</v>
      </c>
      <c r="K93" s="9">
        <f>MINUTE(telefony45[[#This Row],[czas połączenia]])</f>
        <v>13</v>
      </c>
      <c r="L93" s="9">
        <f>SECOND(telefony45[[#This Row],[czas połączenia]])</f>
        <v>55</v>
      </c>
      <c r="M93" s="9">
        <f>telefony45[[#This Row],[godziny połączenia]]*60*60+telefony45[[#This Row],[minuty połączenia]]*60+telefony45[[#This Row],[sekundy połączenia2]]</f>
        <v>835</v>
      </c>
      <c r="N93" s="9">
        <f>ROUNDUP(telefony45[[#This Row],[połączenie w sekundach]]/60,0)</f>
        <v>14</v>
      </c>
      <c r="O93" s="9">
        <f>IF(telefony45[[#This Row],[czy zagraniczny]]=1,telefony45[[#This Row],[zaczęt minuty połączenia]],0)</f>
        <v>0</v>
      </c>
      <c r="P93">
        <f>IF(OR(telefony45[[#This Row],[czy komórkowy]]=1,telefony45[[#This Row],[czy stacjonarny]]=1),P92-telefony45[[#This Row],[połączenie w sekundach]],P92)</f>
        <v>5535</v>
      </c>
    </row>
    <row r="94" spans="1:16" x14ac:dyDescent="0.3">
      <c r="A94" s="9" t="s">
        <v>80</v>
      </c>
      <c r="B94" s="1">
        <v>42919</v>
      </c>
      <c r="C94" s="2">
        <v>0.61523148148148143</v>
      </c>
      <c r="D94" s="2">
        <v>0.62223379629629627</v>
      </c>
      <c r="E94">
        <f>DAY(telefony45[[#This Row],[data]])</f>
        <v>3</v>
      </c>
      <c r="F94">
        <f>IF(LEN(telefony45[[#This Row],[nr]])=8,1,0)</f>
        <v>0</v>
      </c>
      <c r="G94">
        <f>IF(LEN(telefony45[[#This Row],[nr]])=7,1,0)</f>
        <v>1</v>
      </c>
      <c r="H94" s="9">
        <f>IF(LEN(telefony45[[#This Row],[nr]])&gt;=10,1,0)</f>
        <v>0</v>
      </c>
      <c r="I94" s="2">
        <f>telefony45[[#This Row],[zakonczenie]]-telefony45[[#This Row],[rozpoczecie]]</f>
        <v>7.0023148148148362E-3</v>
      </c>
      <c r="J94" s="9">
        <f>HOUR(telefony45[[#This Row],[czas połączenia]])</f>
        <v>0</v>
      </c>
      <c r="K94" s="9">
        <f>MINUTE(telefony45[[#This Row],[czas połączenia]])</f>
        <v>10</v>
      </c>
      <c r="L94" s="9">
        <f>SECOND(telefony45[[#This Row],[czas połączenia]])</f>
        <v>5</v>
      </c>
      <c r="M94" s="9">
        <f>telefony45[[#This Row],[godziny połączenia]]*60*60+telefony45[[#This Row],[minuty połączenia]]*60+telefony45[[#This Row],[sekundy połączenia2]]</f>
        <v>605</v>
      </c>
      <c r="N94" s="9">
        <f>ROUNDUP(telefony45[[#This Row],[połączenie w sekundach]]/60,0)</f>
        <v>11</v>
      </c>
      <c r="O94" s="9">
        <f>IF(telefony45[[#This Row],[czy zagraniczny]]=1,telefony45[[#This Row],[zaczęt minuty połączenia]],0)</f>
        <v>0</v>
      </c>
      <c r="P94">
        <f>IF(OR(telefony45[[#This Row],[czy komórkowy]]=1,telefony45[[#This Row],[czy stacjonarny]]=1),P93-telefony45[[#This Row],[połączenie w sekundach]],P93)</f>
        <v>4930</v>
      </c>
    </row>
    <row r="95" spans="1:16" x14ac:dyDescent="0.3">
      <c r="A95" s="9" t="s">
        <v>81</v>
      </c>
      <c r="B95" s="1">
        <v>42919</v>
      </c>
      <c r="C95" s="2">
        <v>0.61624999999999996</v>
      </c>
      <c r="D95" s="2">
        <v>0.62702546296296291</v>
      </c>
      <c r="E95">
        <f>DAY(telefony45[[#This Row],[data]])</f>
        <v>3</v>
      </c>
      <c r="F95">
        <f>IF(LEN(telefony45[[#This Row],[nr]])=8,1,0)</f>
        <v>0</v>
      </c>
      <c r="G95">
        <f>IF(LEN(telefony45[[#This Row],[nr]])=7,1,0)</f>
        <v>1</v>
      </c>
      <c r="H95" s="9">
        <f>IF(LEN(telefony45[[#This Row],[nr]])&gt;=10,1,0)</f>
        <v>0</v>
      </c>
      <c r="I95" s="2">
        <f>telefony45[[#This Row],[zakonczenie]]-telefony45[[#This Row],[rozpoczecie]]</f>
        <v>1.0775462962962945E-2</v>
      </c>
      <c r="J95" s="9">
        <f>HOUR(telefony45[[#This Row],[czas połączenia]])</f>
        <v>0</v>
      </c>
      <c r="K95" s="9">
        <f>MINUTE(telefony45[[#This Row],[czas połączenia]])</f>
        <v>15</v>
      </c>
      <c r="L95" s="9">
        <f>SECOND(telefony45[[#This Row],[czas połączenia]])</f>
        <v>31</v>
      </c>
      <c r="M95" s="9">
        <f>telefony45[[#This Row],[godziny połączenia]]*60*60+telefony45[[#This Row],[minuty połączenia]]*60+telefony45[[#This Row],[sekundy połączenia2]]</f>
        <v>931</v>
      </c>
      <c r="N95" s="9">
        <f>ROUNDUP(telefony45[[#This Row],[połączenie w sekundach]]/60,0)</f>
        <v>16</v>
      </c>
      <c r="O95" s="9">
        <f>IF(telefony45[[#This Row],[czy zagraniczny]]=1,telefony45[[#This Row],[zaczęt minuty połączenia]],0)</f>
        <v>0</v>
      </c>
      <c r="P95">
        <f>IF(OR(telefony45[[#This Row],[czy komórkowy]]=1,telefony45[[#This Row],[czy stacjonarny]]=1),P94-telefony45[[#This Row],[połączenie w sekundach]],P94)</f>
        <v>3999</v>
      </c>
    </row>
    <row r="96" spans="1:16" x14ac:dyDescent="0.3">
      <c r="A96" s="9" t="s">
        <v>82</v>
      </c>
      <c r="B96" s="1">
        <v>42919</v>
      </c>
      <c r="C96" s="2">
        <v>0.61767361111111108</v>
      </c>
      <c r="D96" s="2">
        <v>0.6234143518518519</v>
      </c>
      <c r="E96">
        <f>DAY(telefony45[[#This Row],[data]])</f>
        <v>3</v>
      </c>
      <c r="F96">
        <f>IF(LEN(telefony45[[#This Row],[nr]])=8,1,0)</f>
        <v>0</v>
      </c>
      <c r="G96">
        <f>IF(LEN(telefony45[[#This Row],[nr]])=7,1,0)</f>
        <v>1</v>
      </c>
      <c r="H96" s="9">
        <f>IF(LEN(telefony45[[#This Row],[nr]])&gt;=10,1,0)</f>
        <v>0</v>
      </c>
      <c r="I96" s="2">
        <f>telefony45[[#This Row],[zakonczenie]]-telefony45[[#This Row],[rozpoczecie]]</f>
        <v>5.740740740740824E-3</v>
      </c>
      <c r="J96" s="9">
        <f>HOUR(telefony45[[#This Row],[czas połączenia]])</f>
        <v>0</v>
      </c>
      <c r="K96" s="9">
        <f>MINUTE(telefony45[[#This Row],[czas połączenia]])</f>
        <v>8</v>
      </c>
      <c r="L96" s="9">
        <f>SECOND(telefony45[[#This Row],[czas połączenia]])</f>
        <v>16</v>
      </c>
      <c r="M96" s="9">
        <f>telefony45[[#This Row],[godziny połączenia]]*60*60+telefony45[[#This Row],[minuty połączenia]]*60+telefony45[[#This Row],[sekundy połączenia2]]</f>
        <v>496</v>
      </c>
      <c r="N96" s="9">
        <f>ROUNDUP(telefony45[[#This Row],[połączenie w sekundach]]/60,0)</f>
        <v>9</v>
      </c>
      <c r="O96" s="9">
        <f>IF(telefony45[[#This Row],[czy zagraniczny]]=1,telefony45[[#This Row],[zaczęt minuty połączenia]],0)</f>
        <v>0</v>
      </c>
      <c r="P96">
        <f>IF(OR(telefony45[[#This Row],[czy komórkowy]]=1,telefony45[[#This Row],[czy stacjonarny]]=1),P95-telefony45[[#This Row],[połączenie w sekundach]],P95)</f>
        <v>3503</v>
      </c>
    </row>
    <row r="97" spans="1:19" x14ac:dyDescent="0.3">
      <c r="A97" s="9" t="s">
        <v>83</v>
      </c>
      <c r="B97" s="1">
        <v>42919</v>
      </c>
      <c r="C97" s="2">
        <v>0.62174768518518519</v>
      </c>
      <c r="D97" s="2">
        <v>0.62206018518518513</v>
      </c>
      <c r="E97">
        <f>DAY(telefony45[[#This Row],[data]])</f>
        <v>3</v>
      </c>
      <c r="F97">
        <f>IF(LEN(telefony45[[#This Row],[nr]])=8,1,0)</f>
        <v>0</v>
      </c>
      <c r="G97">
        <f>IF(LEN(telefony45[[#This Row],[nr]])=7,1,0)</f>
        <v>1</v>
      </c>
      <c r="H97" s="9">
        <f>IF(LEN(telefony45[[#This Row],[nr]])&gt;=10,1,0)</f>
        <v>0</v>
      </c>
      <c r="I97" s="2">
        <f>telefony45[[#This Row],[zakonczenie]]-telefony45[[#This Row],[rozpoczecie]]</f>
        <v>3.1249999999993783E-4</v>
      </c>
      <c r="J97" s="9">
        <f>HOUR(telefony45[[#This Row],[czas połączenia]])</f>
        <v>0</v>
      </c>
      <c r="K97" s="9">
        <f>MINUTE(telefony45[[#This Row],[czas połączenia]])</f>
        <v>0</v>
      </c>
      <c r="L97" s="9">
        <f>SECOND(telefony45[[#This Row],[czas połączenia]])</f>
        <v>27</v>
      </c>
      <c r="M97" s="9">
        <f>telefony45[[#This Row],[godziny połączenia]]*60*60+telefony45[[#This Row],[minuty połączenia]]*60+telefony45[[#This Row],[sekundy połączenia2]]</f>
        <v>27</v>
      </c>
      <c r="N97" s="9">
        <f>ROUNDUP(telefony45[[#This Row],[połączenie w sekundach]]/60,0)</f>
        <v>1</v>
      </c>
      <c r="O97" s="9">
        <f>IF(telefony45[[#This Row],[czy zagraniczny]]=1,telefony45[[#This Row],[zaczęt minuty połączenia]],0)</f>
        <v>0</v>
      </c>
      <c r="P97">
        <f>IF(OR(telefony45[[#This Row],[czy komórkowy]]=1,telefony45[[#This Row],[czy stacjonarny]]=1),P96-telefony45[[#This Row],[połączenie w sekundach]],P96)</f>
        <v>3476</v>
      </c>
    </row>
    <row r="98" spans="1:19" x14ac:dyDescent="0.3">
      <c r="A98" s="9" t="s">
        <v>84</v>
      </c>
      <c r="B98" s="1">
        <v>42919</v>
      </c>
      <c r="C98" s="2">
        <v>0.62645833333333334</v>
      </c>
      <c r="D98" s="2">
        <v>0.63792824074074073</v>
      </c>
      <c r="E98">
        <f>DAY(telefony45[[#This Row],[data]])</f>
        <v>3</v>
      </c>
      <c r="F98">
        <f>IF(LEN(telefony45[[#This Row],[nr]])=8,1,0)</f>
        <v>0</v>
      </c>
      <c r="G98">
        <f>IF(LEN(telefony45[[#This Row],[nr]])=7,1,0)</f>
        <v>1</v>
      </c>
      <c r="H98" s="9">
        <f>IF(LEN(telefony45[[#This Row],[nr]])&gt;=10,1,0)</f>
        <v>0</v>
      </c>
      <c r="I98" s="2">
        <f>telefony45[[#This Row],[zakonczenie]]-telefony45[[#This Row],[rozpoczecie]]</f>
        <v>1.1469907407407387E-2</v>
      </c>
      <c r="J98" s="9">
        <f>HOUR(telefony45[[#This Row],[czas połączenia]])</f>
        <v>0</v>
      </c>
      <c r="K98" s="9">
        <f>MINUTE(telefony45[[#This Row],[czas połączenia]])</f>
        <v>16</v>
      </c>
      <c r="L98" s="9">
        <f>SECOND(telefony45[[#This Row],[czas połączenia]])</f>
        <v>31</v>
      </c>
      <c r="M98" s="9">
        <f>telefony45[[#This Row],[godziny połączenia]]*60*60+telefony45[[#This Row],[minuty połączenia]]*60+telefony45[[#This Row],[sekundy połączenia2]]</f>
        <v>991</v>
      </c>
      <c r="N98" s="9">
        <f>ROUNDUP(telefony45[[#This Row],[połączenie w sekundach]]/60,0)</f>
        <v>17</v>
      </c>
      <c r="O98" s="9">
        <f>IF(telefony45[[#This Row],[czy zagraniczny]]=1,telefony45[[#This Row],[zaczęt minuty połączenia]],0)</f>
        <v>0</v>
      </c>
      <c r="P98">
        <f>IF(OR(telefony45[[#This Row],[czy komórkowy]]=1,telefony45[[#This Row],[czy stacjonarny]]=1),P97-telefony45[[#This Row],[połączenie w sekundach]],P97)</f>
        <v>2485</v>
      </c>
    </row>
    <row r="99" spans="1:19" x14ac:dyDescent="0.3">
      <c r="A99" s="9" t="s">
        <v>85</v>
      </c>
      <c r="B99" s="1">
        <v>42920</v>
      </c>
      <c r="C99" s="2">
        <v>0.33644675925925926</v>
      </c>
      <c r="D99" s="2">
        <v>0.33884259259259258</v>
      </c>
      <c r="E99">
        <f>DAY(telefony45[[#This Row],[data]])</f>
        <v>4</v>
      </c>
      <c r="F99">
        <f>IF(LEN(telefony45[[#This Row],[nr]])=8,1,0)</f>
        <v>1</v>
      </c>
      <c r="G99">
        <f>IF(LEN(telefony45[[#This Row],[nr]])=7,1,0)</f>
        <v>0</v>
      </c>
      <c r="H99" s="9">
        <f>IF(LEN(telefony45[[#This Row],[nr]])&gt;=10,1,0)</f>
        <v>0</v>
      </c>
      <c r="I99" s="2">
        <f>telefony45[[#This Row],[zakonczenie]]-telefony45[[#This Row],[rozpoczecie]]</f>
        <v>2.3958333333333193E-3</v>
      </c>
      <c r="J99" s="9">
        <f>HOUR(telefony45[[#This Row],[czas połączenia]])</f>
        <v>0</v>
      </c>
      <c r="K99" s="9">
        <f>MINUTE(telefony45[[#This Row],[czas połączenia]])</f>
        <v>3</v>
      </c>
      <c r="L99" s="9">
        <f>SECOND(telefony45[[#This Row],[czas połączenia]])</f>
        <v>27</v>
      </c>
      <c r="M99" s="9">
        <f>telefony45[[#This Row],[godziny połączenia]]*60*60+telefony45[[#This Row],[minuty połączenia]]*60+telefony45[[#This Row],[sekundy połączenia2]]</f>
        <v>207</v>
      </c>
      <c r="N99" s="9">
        <f>ROUNDUP(telefony45[[#This Row],[połączenie w sekundach]]/60,0)</f>
        <v>4</v>
      </c>
      <c r="O99" s="9">
        <f>IF(telefony45[[#This Row],[czy zagraniczny]]=1,telefony45[[#This Row],[zaczęt minuty połączenia]],0)</f>
        <v>0</v>
      </c>
      <c r="P99">
        <f>IF(OR(telefony45[[#This Row],[czy komórkowy]]=1,telefony45[[#This Row],[czy stacjonarny]]=1),P98-telefony45[[#This Row],[połączenie w sekundach]],P98)</f>
        <v>2278</v>
      </c>
    </row>
    <row r="100" spans="1:19" x14ac:dyDescent="0.3">
      <c r="A100" s="9" t="s">
        <v>86</v>
      </c>
      <c r="B100" s="1">
        <v>42920</v>
      </c>
      <c r="C100" s="2">
        <v>0.33944444444444444</v>
      </c>
      <c r="D100" s="2">
        <v>0.35085648148148146</v>
      </c>
      <c r="E100">
        <f>DAY(telefony45[[#This Row],[data]])</f>
        <v>4</v>
      </c>
      <c r="F100">
        <f>IF(LEN(telefony45[[#This Row],[nr]])=8,1,0)</f>
        <v>1</v>
      </c>
      <c r="G100">
        <f>IF(LEN(telefony45[[#This Row],[nr]])=7,1,0)</f>
        <v>0</v>
      </c>
      <c r="H100" s="9">
        <f>IF(LEN(telefony45[[#This Row],[nr]])&gt;=10,1,0)</f>
        <v>0</v>
      </c>
      <c r="I100" s="2">
        <f>telefony45[[#This Row],[zakonczenie]]-telefony45[[#This Row],[rozpoczecie]]</f>
        <v>1.1412037037037026E-2</v>
      </c>
      <c r="J100" s="9">
        <f>HOUR(telefony45[[#This Row],[czas połączenia]])</f>
        <v>0</v>
      </c>
      <c r="K100" s="9">
        <f>MINUTE(telefony45[[#This Row],[czas połączenia]])</f>
        <v>16</v>
      </c>
      <c r="L100" s="9">
        <f>SECOND(telefony45[[#This Row],[czas połączenia]])</f>
        <v>26</v>
      </c>
      <c r="M100" s="9">
        <f>telefony45[[#This Row],[godziny połączenia]]*60*60+telefony45[[#This Row],[minuty połączenia]]*60+telefony45[[#This Row],[sekundy połączenia2]]</f>
        <v>986</v>
      </c>
      <c r="N100" s="9">
        <f>ROUNDUP(telefony45[[#This Row],[połączenie w sekundach]]/60,0)</f>
        <v>17</v>
      </c>
      <c r="O100" s="9">
        <f>IF(telefony45[[#This Row],[czy zagraniczny]]=1,telefony45[[#This Row],[zaczęt minuty połączenia]],0)</f>
        <v>0</v>
      </c>
      <c r="P100">
        <f>IF(OR(telefony45[[#This Row],[czy komórkowy]]=1,telefony45[[#This Row],[czy stacjonarny]]=1),P99-telefony45[[#This Row],[połączenie w sekundach]],P99)</f>
        <v>1292</v>
      </c>
    </row>
    <row r="101" spans="1:19" x14ac:dyDescent="0.3">
      <c r="A101" s="9" t="s">
        <v>20</v>
      </c>
      <c r="B101" s="1">
        <v>42920</v>
      </c>
      <c r="C101" s="2">
        <v>0.34505787037037039</v>
      </c>
      <c r="D101" s="2">
        <v>0.35395833333333332</v>
      </c>
      <c r="E101">
        <f>DAY(telefony45[[#This Row],[data]])</f>
        <v>4</v>
      </c>
      <c r="F101">
        <f>IF(LEN(telefony45[[#This Row],[nr]])=8,1,0)</f>
        <v>0</v>
      </c>
      <c r="G101">
        <f>IF(LEN(telefony45[[#This Row],[nr]])=7,1,0)</f>
        <v>0</v>
      </c>
      <c r="H101" s="9">
        <f>IF(LEN(telefony45[[#This Row],[nr]])&gt;=10,1,0)</f>
        <v>1</v>
      </c>
      <c r="I101" s="2">
        <f>telefony45[[#This Row],[zakonczenie]]-telefony45[[#This Row],[rozpoczecie]]</f>
        <v>8.9004629629629295E-3</v>
      </c>
      <c r="J101" s="9">
        <f>HOUR(telefony45[[#This Row],[czas połączenia]])</f>
        <v>0</v>
      </c>
      <c r="K101" s="9">
        <f>MINUTE(telefony45[[#This Row],[czas połączenia]])</f>
        <v>12</v>
      </c>
      <c r="L101" s="9">
        <f>SECOND(telefony45[[#This Row],[czas połączenia]])</f>
        <v>49</v>
      </c>
      <c r="M101" s="9">
        <f>telefony45[[#This Row],[godziny połączenia]]*60*60+telefony45[[#This Row],[minuty połączenia]]*60+telefony45[[#This Row],[sekundy połączenia2]]</f>
        <v>769</v>
      </c>
      <c r="N101" s="9">
        <f>ROUNDUP(telefony45[[#This Row],[połączenie w sekundach]]/60,0)</f>
        <v>13</v>
      </c>
      <c r="O101" s="9">
        <f>IF(telefony45[[#This Row],[czy zagraniczny]]=1,telefony45[[#This Row],[zaczęt minuty połączenia]],0)</f>
        <v>13</v>
      </c>
      <c r="P101">
        <f>IF(OR(telefony45[[#This Row],[czy komórkowy]]=1,telefony45[[#This Row],[czy stacjonarny]]=1),P100-telefony45[[#This Row],[połączenie w sekundach]],P100)</f>
        <v>1292</v>
      </c>
    </row>
    <row r="102" spans="1:19" x14ac:dyDescent="0.3">
      <c r="A102" s="9" t="s">
        <v>87</v>
      </c>
      <c r="B102" s="1">
        <v>42920</v>
      </c>
      <c r="C102" s="2">
        <v>0.35071759259259261</v>
      </c>
      <c r="D102" s="2">
        <v>0.36206018518518518</v>
      </c>
      <c r="E102">
        <f>DAY(telefony45[[#This Row],[data]])</f>
        <v>4</v>
      </c>
      <c r="F102">
        <f>IF(LEN(telefony45[[#This Row],[nr]])=8,1,0)</f>
        <v>0</v>
      </c>
      <c r="G102">
        <f>IF(LEN(telefony45[[#This Row],[nr]])=7,1,0)</f>
        <v>1</v>
      </c>
      <c r="H102" s="9">
        <f>IF(LEN(telefony45[[#This Row],[nr]])&gt;=10,1,0)</f>
        <v>0</v>
      </c>
      <c r="I102" s="2">
        <f>telefony45[[#This Row],[zakonczenie]]-telefony45[[#This Row],[rozpoczecie]]</f>
        <v>1.1342592592592571E-2</v>
      </c>
      <c r="J102" s="9">
        <f>HOUR(telefony45[[#This Row],[czas połączenia]])</f>
        <v>0</v>
      </c>
      <c r="K102" s="9">
        <f>MINUTE(telefony45[[#This Row],[czas połączenia]])</f>
        <v>16</v>
      </c>
      <c r="L102" s="9">
        <f>SECOND(telefony45[[#This Row],[czas połączenia]])</f>
        <v>20</v>
      </c>
      <c r="M102" s="9">
        <f>telefony45[[#This Row],[godziny połączenia]]*60*60+telefony45[[#This Row],[minuty połączenia]]*60+telefony45[[#This Row],[sekundy połączenia2]]</f>
        <v>980</v>
      </c>
      <c r="N102" s="9">
        <f>ROUNDUP(telefony45[[#This Row],[połączenie w sekundach]]/60,0)</f>
        <v>17</v>
      </c>
      <c r="O102" s="9">
        <f>IF(telefony45[[#This Row],[czy zagraniczny]]=1,telefony45[[#This Row],[zaczęt minuty połączenia]],0)</f>
        <v>0</v>
      </c>
      <c r="P102">
        <f>IF(OR(telefony45[[#This Row],[czy komórkowy]]=1,telefony45[[#This Row],[czy stacjonarny]]=1),P101-telefony45[[#This Row],[połączenie w sekundach]],P101)</f>
        <v>312</v>
      </c>
      <c r="R102" t="s">
        <v>1852</v>
      </c>
      <c r="S102" t="s">
        <v>1847</v>
      </c>
    </row>
    <row r="103" spans="1:19" x14ac:dyDescent="0.3">
      <c r="A103" s="9" t="s">
        <v>88</v>
      </c>
      <c r="B103" s="1">
        <v>42920</v>
      </c>
      <c r="C103" s="2">
        <v>0.35372685185185188</v>
      </c>
      <c r="D103" s="2">
        <v>0.3595949074074074</v>
      </c>
      <c r="E103">
        <f>DAY(telefony45[[#This Row],[data]])</f>
        <v>4</v>
      </c>
      <c r="F103">
        <f>IF(LEN(telefony45[[#This Row],[nr]])=8,1,0)</f>
        <v>1</v>
      </c>
      <c r="G103">
        <f>IF(LEN(telefony45[[#This Row],[nr]])=7,1,0)</f>
        <v>0</v>
      </c>
      <c r="H103" s="9">
        <f>IF(LEN(telefony45[[#This Row],[nr]])&gt;=10,1,0)</f>
        <v>0</v>
      </c>
      <c r="I103" s="2">
        <f>telefony45[[#This Row],[zakonczenie]]-telefony45[[#This Row],[rozpoczecie]]</f>
        <v>5.8680555555555292E-3</v>
      </c>
      <c r="J103" s="9">
        <f>HOUR(telefony45[[#This Row],[czas połączenia]])</f>
        <v>0</v>
      </c>
      <c r="K103" s="9">
        <f>MINUTE(telefony45[[#This Row],[czas połączenia]])</f>
        <v>8</v>
      </c>
      <c r="L103" s="9">
        <f>SECOND(telefony45[[#This Row],[czas połączenia]])</f>
        <v>27</v>
      </c>
      <c r="M103" s="9">
        <f>telefony45[[#This Row],[godziny połączenia]]*60*60+telefony45[[#This Row],[minuty połączenia]]*60+telefony45[[#This Row],[sekundy połączenia2]]</f>
        <v>507</v>
      </c>
      <c r="N103" s="9">
        <f>ROUNDUP(telefony45[[#This Row],[połączenie w sekundach]]/60,0)</f>
        <v>9</v>
      </c>
      <c r="O103" s="9">
        <f>IF(telefony45[[#This Row],[czy zagraniczny]]=1,telefony45[[#This Row],[zaczęt minuty połączenia]],0)</f>
        <v>0</v>
      </c>
      <c r="P103">
        <f>IF(OR(telefony45[[#This Row],[czy komórkowy]]=1,telefony45[[#This Row],[czy stacjonarny]]=1),P102-telefony45[[#This Row],[połączenie w sekundach]],P102)</f>
        <v>-195</v>
      </c>
      <c r="Q103">
        <v>195</v>
      </c>
      <c r="R103">
        <v>195</v>
      </c>
      <c r="S103">
        <v>0</v>
      </c>
    </row>
    <row r="104" spans="1:19" x14ac:dyDescent="0.3">
      <c r="A104" s="9" t="s">
        <v>89</v>
      </c>
      <c r="B104" s="1">
        <v>42920</v>
      </c>
      <c r="C104" s="2">
        <v>0.35653935185185187</v>
      </c>
      <c r="D104" s="2">
        <v>0.36062499999999997</v>
      </c>
      <c r="E104">
        <f>DAY(telefony45[[#This Row],[data]])</f>
        <v>4</v>
      </c>
      <c r="F104">
        <f>IF(LEN(telefony45[[#This Row],[nr]])=8,1,0)</f>
        <v>0</v>
      </c>
      <c r="G104">
        <f>IF(LEN(telefony45[[#This Row],[nr]])=7,1,0)</f>
        <v>1</v>
      </c>
      <c r="H104" s="9">
        <f>IF(LEN(telefony45[[#This Row],[nr]])&gt;=10,1,0)</f>
        <v>0</v>
      </c>
      <c r="I104" s="2">
        <f>telefony45[[#This Row],[zakonczenie]]-telefony45[[#This Row],[rozpoczecie]]</f>
        <v>4.0856481481481022E-3</v>
      </c>
      <c r="J104" s="9">
        <f>HOUR(telefony45[[#This Row],[czas połączenia]])</f>
        <v>0</v>
      </c>
      <c r="K104" s="9">
        <f>MINUTE(telefony45[[#This Row],[czas połączenia]])</f>
        <v>5</v>
      </c>
      <c r="L104" s="9">
        <f>SECOND(telefony45[[#This Row],[czas połączenia]])</f>
        <v>53</v>
      </c>
      <c r="M104" s="9">
        <f>telefony45[[#This Row],[godziny połączenia]]*60*60+telefony45[[#This Row],[minuty połączenia]]*60+telefony45[[#This Row],[sekundy połączenia2]]</f>
        <v>353</v>
      </c>
      <c r="N104" s="9">
        <f>ROUNDUP(telefony45[[#This Row],[połączenie w sekundach]]/60,0)</f>
        <v>6</v>
      </c>
      <c r="O104" s="9">
        <f>IF(telefony45[[#This Row],[czy zagraniczny]]=1,telefony45[[#This Row],[zaczęt minuty połączenia]],0)</f>
        <v>0</v>
      </c>
      <c r="P104">
        <f>IF(OR(telefony45[[#This Row],[czy komórkowy]]=1,telefony45[[#This Row],[czy stacjonarny]]=1),P103-telefony45[[#This Row],[połączenie w sekundach]],P103)</f>
        <v>-548</v>
      </c>
      <c r="Q104">
        <f>IF(P104&lt;0,ABS(P104)-ABS(P103),Q103)</f>
        <v>353</v>
      </c>
      <c r="R104">
        <f>IF(telefony45[[#This Row],[czy komórkowy]]=1,Q104+R103,R103)</f>
        <v>195</v>
      </c>
      <c r="S104">
        <f>IF(telefony45[[#This Row],[czy stacjonarny]]=1,Q104+S103,S103)</f>
        <v>353</v>
      </c>
    </row>
    <row r="105" spans="1:19" x14ac:dyDescent="0.3">
      <c r="A105" s="9" t="s">
        <v>88</v>
      </c>
      <c r="B105" s="1">
        <v>42920</v>
      </c>
      <c r="C105" s="2">
        <v>0.35850694444444442</v>
      </c>
      <c r="D105" s="2">
        <v>0.36371527777777779</v>
      </c>
      <c r="E105">
        <f>DAY(telefony45[[#This Row],[data]])</f>
        <v>4</v>
      </c>
      <c r="F105">
        <f>IF(LEN(telefony45[[#This Row],[nr]])=8,1,0)</f>
        <v>1</v>
      </c>
      <c r="G105">
        <f>IF(LEN(telefony45[[#This Row],[nr]])=7,1,0)</f>
        <v>0</v>
      </c>
      <c r="H105" s="9">
        <f>IF(LEN(telefony45[[#This Row],[nr]])&gt;=10,1,0)</f>
        <v>0</v>
      </c>
      <c r="I105" s="2">
        <f>telefony45[[#This Row],[zakonczenie]]-telefony45[[#This Row],[rozpoczecie]]</f>
        <v>5.2083333333333703E-3</v>
      </c>
      <c r="J105" s="9">
        <f>HOUR(telefony45[[#This Row],[czas połączenia]])</f>
        <v>0</v>
      </c>
      <c r="K105" s="9">
        <f>MINUTE(telefony45[[#This Row],[czas połączenia]])</f>
        <v>7</v>
      </c>
      <c r="L105" s="9">
        <f>SECOND(telefony45[[#This Row],[czas połączenia]])</f>
        <v>30</v>
      </c>
      <c r="M105" s="9">
        <f>telefony45[[#This Row],[godziny połączenia]]*60*60+telefony45[[#This Row],[minuty połączenia]]*60+telefony45[[#This Row],[sekundy połączenia2]]</f>
        <v>450</v>
      </c>
      <c r="N105" s="9">
        <f>ROUNDUP(telefony45[[#This Row],[połączenie w sekundach]]/60,0)</f>
        <v>8</v>
      </c>
      <c r="O105" s="9">
        <f>IF(telefony45[[#This Row],[czy zagraniczny]]=1,telefony45[[#This Row],[zaczęt minuty połączenia]],0)</f>
        <v>0</v>
      </c>
      <c r="P105">
        <f>IF(OR(telefony45[[#This Row],[czy komórkowy]]=1,telefony45[[#This Row],[czy stacjonarny]]=1),P104-telefony45[[#This Row],[połączenie w sekundach]],P104)</f>
        <v>-998</v>
      </c>
      <c r="Q105">
        <f t="shared" ref="Q105:Q168" si="1">IF(P105&lt;0,ABS(P105)-ABS(P104),Q104)</f>
        <v>450</v>
      </c>
      <c r="R105">
        <f>IF(telefony45[[#This Row],[czy komórkowy]]=1,Q105+R104,R104)</f>
        <v>645</v>
      </c>
      <c r="S105">
        <f>IF(telefony45[[#This Row],[czy stacjonarny]]=1,Q105+S104,S104)</f>
        <v>353</v>
      </c>
    </row>
    <row r="106" spans="1:19" x14ac:dyDescent="0.3">
      <c r="A106" s="9" t="s">
        <v>90</v>
      </c>
      <c r="B106" s="1">
        <v>42920</v>
      </c>
      <c r="C106" s="2">
        <v>0.35986111111111113</v>
      </c>
      <c r="D106" s="2">
        <v>0.36961805555555555</v>
      </c>
      <c r="E106">
        <f>DAY(telefony45[[#This Row],[data]])</f>
        <v>4</v>
      </c>
      <c r="F106">
        <f>IF(LEN(telefony45[[#This Row],[nr]])=8,1,0)</f>
        <v>0</v>
      </c>
      <c r="G106">
        <f>IF(LEN(telefony45[[#This Row],[nr]])=7,1,0)</f>
        <v>1</v>
      </c>
      <c r="H106" s="9">
        <f>IF(LEN(telefony45[[#This Row],[nr]])&gt;=10,1,0)</f>
        <v>0</v>
      </c>
      <c r="I106" s="2">
        <f>telefony45[[#This Row],[zakonczenie]]-telefony45[[#This Row],[rozpoczecie]]</f>
        <v>9.7569444444444153E-3</v>
      </c>
      <c r="J106" s="9">
        <f>HOUR(telefony45[[#This Row],[czas połączenia]])</f>
        <v>0</v>
      </c>
      <c r="K106" s="9">
        <f>MINUTE(telefony45[[#This Row],[czas połączenia]])</f>
        <v>14</v>
      </c>
      <c r="L106" s="9">
        <f>SECOND(telefony45[[#This Row],[czas połączenia]])</f>
        <v>3</v>
      </c>
      <c r="M106" s="9">
        <f>telefony45[[#This Row],[godziny połączenia]]*60*60+telefony45[[#This Row],[minuty połączenia]]*60+telefony45[[#This Row],[sekundy połączenia2]]</f>
        <v>843</v>
      </c>
      <c r="N106" s="9">
        <f>ROUNDUP(telefony45[[#This Row],[połączenie w sekundach]]/60,0)</f>
        <v>15</v>
      </c>
      <c r="O106" s="9">
        <f>IF(telefony45[[#This Row],[czy zagraniczny]]=1,telefony45[[#This Row],[zaczęt minuty połączenia]],0)</f>
        <v>0</v>
      </c>
      <c r="P106">
        <f>IF(OR(telefony45[[#This Row],[czy komórkowy]]=1,telefony45[[#This Row],[czy stacjonarny]]=1),P105-telefony45[[#This Row],[połączenie w sekundach]],P105)</f>
        <v>-1841</v>
      </c>
      <c r="Q106">
        <f t="shared" si="1"/>
        <v>843</v>
      </c>
      <c r="R106">
        <f>IF(telefony45[[#This Row],[czy komórkowy]]=1,Q106+R105,R105)</f>
        <v>645</v>
      </c>
      <c r="S106">
        <f>IF(telefony45[[#This Row],[czy stacjonarny]]=1,Q106+S105,S105)</f>
        <v>1196</v>
      </c>
    </row>
    <row r="107" spans="1:19" x14ac:dyDescent="0.3">
      <c r="A107" s="9" t="s">
        <v>51</v>
      </c>
      <c r="B107" s="1">
        <v>42920</v>
      </c>
      <c r="C107" s="2">
        <v>0.36465277777777777</v>
      </c>
      <c r="D107" s="2">
        <v>0.36525462962962962</v>
      </c>
      <c r="E107">
        <f>DAY(telefony45[[#This Row],[data]])</f>
        <v>4</v>
      </c>
      <c r="F107">
        <f>IF(LEN(telefony45[[#This Row],[nr]])=8,1,0)</f>
        <v>1</v>
      </c>
      <c r="G107">
        <f>IF(LEN(telefony45[[#This Row],[nr]])=7,1,0)</f>
        <v>0</v>
      </c>
      <c r="H107" s="9">
        <f>IF(LEN(telefony45[[#This Row],[nr]])&gt;=10,1,0)</f>
        <v>0</v>
      </c>
      <c r="I107" s="2">
        <f>telefony45[[#This Row],[zakonczenie]]-telefony45[[#This Row],[rozpoczecie]]</f>
        <v>6.0185185185185341E-4</v>
      </c>
      <c r="J107" s="9">
        <f>HOUR(telefony45[[#This Row],[czas połączenia]])</f>
        <v>0</v>
      </c>
      <c r="K107" s="9">
        <f>MINUTE(telefony45[[#This Row],[czas połączenia]])</f>
        <v>0</v>
      </c>
      <c r="L107" s="9">
        <f>SECOND(telefony45[[#This Row],[czas połączenia]])</f>
        <v>52</v>
      </c>
      <c r="M107" s="9">
        <f>telefony45[[#This Row],[godziny połączenia]]*60*60+telefony45[[#This Row],[minuty połączenia]]*60+telefony45[[#This Row],[sekundy połączenia2]]</f>
        <v>52</v>
      </c>
      <c r="N107" s="9">
        <f>ROUNDUP(telefony45[[#This Row],[połączenie w sekundach]]/60,0)</f>
        <v>1</v>
      </c>
      <c r="O107" s="9">
        <f>IF(telefony45[[#This Row],[czy zagraniczny]]=1,telefony45[[#This Row],[zaczęt minuty połączenia]],0)</f>
        <v>0</v>
      </c>
      <c r="P107">
        <f>IF(OR(telefony45[[#This Row],[czy komórkowy]]=1,telefony45[[#This Row],[czy stacjonarny]]=1),P106-telefony45[[#This Row],[połączenie w sekundach]],P106)</f>
        <v>-1893</v>
      </c>
      <c r="Q107">
        <f t="shared" si="1"/>
        <v>52</v>
      </c>
      <c r="R107">
        <f>IF(telefony45[[#This Row],[czy komórkowy]]=1,Q107+R106,R106)</f>
        <v>697</v>
      </c>
      <c r="S107">
        <f>IF(telefony45[[#This Row],[czy stacjonarny]]=1,Q107+S106,S106)</f>
        <v>1196</v>
      </c>
    </row>
    <row r="108" spans="1:19" x14ac:dyDescent="0.3">
      <c r="A108" s="9" t="s">
        <v>91</v>
      </c>
      <c r="B108" s="1">
        <v>42920</v>
      </c>
      <c r="C108" s="2">
        <v>0.37013888888888891</v>
      </c>
      <c r="D108" s="2">
        <v>0.38033564814814813</v>
      </c>
      <c r="E108">
        <f>DAY(telefony45[[#This Row],[data]])</f>
        <v>4</v>
      </c>
      <c r="F108">
        <f>IF(LEN(telefony45[[#This Row],[nr]])=8,1,0)</f>
        <v>0</v>
      </c>
      <c r="G108">
        <f>IF(LEN(telefony45[[#This Row],[nr]])=7,1,0)</f>
        <v>1</v>
      </c>
      <c r="H108" s="9">
        <f>IF(LEN(telefony45[[#This Row],[nr]])&gt;=10,1,0)</f>
        <v>0</v>
      </c>
      <c r="I108" s="2">
        <f>telefony45[[#This Row],[zakonczenie]]-telefony45[[#This Row],[rozpoczecie]]</f>
        <v>1.0196759259259225E-2</v>
      </c>
      <c r="J108" s="9">
        <f>HOUR(telefony45[[#This Row],[czas połączenia]])</f>
        <v>0</v>
      </c>
      <c r="K108" s="9">
        <f>MINUTE(telefony45[[#This Row],[czas połączenia]])</f>
        <v>14</v>
      </c>
      <c r="L108" s="9">
        <f>SECOND(telefony45[[#This Row],[czas połączenia]])</f>
        <v>41</v>
      </c>
      <c r="M108" s="9">
        <f>telefony45[[#This Row],[godziny połączenia]]*60*60+telefony45[[#This Row],[minuty połączenia]]*60+telefony45[[#This Row],[sekundy połączenia2]]</f>
        <v>881</v>
      </c>
      <c r="N108" s="9">
        <f>ROUNDUP(telefony45[[#This Row],[połączenie w sekundach]]/60,0)</f>
        <v>15</v>
      </c>
      <c r="O108" s="9">
        <f>IF(telefony45[[#This Row],[czy zagraniczny]]=1,telefony45[[#This Row],[zaczęt minuty połączenia]],0)</f>
        <v>0</v>
      </c>
      <c r="P108">
        <f>IF(OR(telefony45[[#This Row],[czy komórkowy]]=1,telefony45[[#This Row],[czy stacjonarny]]=1),P107-telefony45[[#This Row],[połączenie w sekundach]],P107)</f>
        <v>-2774</v>
      </c>
      <c r="Q108">
        <f t="shared" si="1"/>
        <v>881</v>
      </c>
      <c r="R108">
        <f>IF(telefony45[[#This Row],[czy komórkowy]]=1,Q108+R107,R107)</f>
        <v>697</v>
      </c>
      <c r="S108">
        <f>IF(telefony45[[#This Row],[czy stacjonarny]]=1,Q108+S107,S107)</f>
        <v>2077</v>
      </c>
    </row>
    <row r="109" spans="1:19" x14ac:dyDescent="0.3">
      <c r="A109" s="9" t="s">
        <v>92</v>
      </c>
      <c r="B109" s="1">
        <v>42920</v>
      </c>
      <c r="C109" s="2">
        <v>0.37292824074074077</v>
      </c>
      <c r="D109" s="2">
        <v>0.38390046296296299</v>
      </c>
      <c r="E109">
        <f>DAY(telefony45[[#This Row],[data]])</f>
        <v>4</v>
      </c>
      <c r="F109">
        <f>IF(LEN(telefony45[[#This Row],[nr]])=8,1,0)</f>
        <v>0</v>
      </c>
      <c r="G109">
        <f>IF(LEN(telefony45[[#This Row],[nr]])=7,1,0)</f>
        <v>1</v>
      </c>
      <c r="H109" s="9">
        <f>IF(LEN(telefony45[[#This Row],[nr]])&gt;=10,1,0)</f>
        <v>0</v>
      </c>
      <c r="I109" s="2">
        <f>telefony45[[#This Row],[zakonczenie]]-telefony45[[#This Row],[rozpoczecie]]</f>
        <v>1.0972222222222217E-2</v>
      </c>
      <c r="J109" s="9">
        <f>HOUR(telefony45[[#This Row],[czas połączenia]])</f>
        <v>0</v>
      </c>
      <c r="K109" s="9">
        <f>MINUTE(telefony45[[#This Row],[czas połączenia]])</f>
        <v>15</v>
      </c>
      <c r="L109" s="9">
        <f>SECOND(telefony45[[#This Row],[czas połączenia]])</f>
        <v>48</v>
      </c>
      <c r="M109" s="9">
        <f>telefony45[[#This Row],[godziny połączenia]]*60*60+telefony45[[#This Row],[minuty połączenia]]*60+telefony45[[#This Row],[sekundy połączenia2]]</f>
        <v>948</v>
      </c>
      <c r="N109" s="9">
        <f>ROUNDUP(telefony45[[#This Row],[połączenie w sekundach]]/60,0)</f>
        <v>16</v>
      </c>
      <c r="O109" s="9">
        <f>IF(telefony45[[#This Row],[czy zagraniczny]]=1,telefony45[[#This Row],[zaczęt minuty połączenia]],0)</f>
        <v>0</v>
      </c>
      <c r="P109">
        <f>IF(OR(telefony45[[#This Row],[czy komórkowy]]=1,telefony45[[#This Row],[czy stacjonarny]]=1),P108-telefony45[[#This Row],[połączenie w sekundach]],P108)</f>
        <v>-3722</v>
      </c>
      <c r="Q109">
        <f t="shared" si="1"/>
        <v>948</v>
      </c>
      <c r="R109">
        <f>IF(telefony45[[#This Row],[czy komórkowy]]=1,Q109+R108,R108)</f>
        <v>697</v>
      </c>
      <c r="S109">
        <f>IF(telefony45[[#This Row],[czy stacjonarny]]=1,Q109+S108,S108)</f>
        <v>3025</v>
      </c>
    </row>
    <row r="110" spans="1:19" x14ac:dyDescent="0.3">
      <c r="A110" s="9" t="s">
        <v>93</v>
      </c>
      <c r="B110" s="1">
        <v>42920</v>
      </c>
      <c r="C110" s="2">
        <v>0.37559027777777776</v>
      </c>
      <c r="D110" s="2">
        <v>0.37986111111111109</v>
      </c>
      <c r="E110">
        <f>DAY(telefony45[[#This Row],[data]])</f>
        <v>4</v>
      </c>
      <c r="F110">
        <f>IF(LEN(telefony45[[#This Row],[nr]])=8,1,0)</f>
        <v>0</v>
      </c>
      <c r="G110">
        <f>IF(LEN(telefony45[[#This Row],[nr]])=7,1,0)</f>
        <v>1</v>
      </c>
      <c r="H110" s="9">
        <f>IF(LEN(telefony45[[#This Row],[nr]])&gt;=10,1,0)</f>
        <v>0</v>
      </c>
      <c r="I110" s="2">
        <f>telefony45[[#This Row],[zakonczenie]]-telefony45[[#This Row],[rozpoczecie]]</f>
        <v>4.2708333333333348E-3</v>
      </c>
      <c r="J110" s="9">
        <f>HOUR(telefony45[[#This Row],[czas połączenia]])</f>
        <v>0</v>
      </c>
      <c r="K110" s="9">
        <f>MINUTE(telefony45[[#This Row],[czas połączenia]])</f>
        <v>6</v>
      </c>
      <c r="L110" s="9">
        <f>SECOND(telefony45[[#This Row],[czas połączenia]])</f>
        <v>9</v>
      </c>
      <c r="M110" s="9">
        <f>telefony45[[#This Row],[godziny połączenia]]*60*60+telefony45[[#This Row],[minuty połączenia]]*60+telefony45[[#This Row],[sekundy połączenia2]]</f>
        <v>369</v>
      </c>
      <c r="N110" s="9">
        <f>ROUNDUP(telefony45[[#This Row],[połączenie w sekundach]]/60,0)</f>
        <v>7</v>
      </c>
      <c r="O110" s="9">
        <f>IF(telefony45[[#This Row],[czy zagraniczny]]=1,telefony45[[#This Row],[zaczęt minuty połączenia]],0)</f>
        <v>0</v>
      </c>
      <c r="P110">
        <f>IF(OR(telefony45[[#This Row],[czy komórkowy]]=1,telefony45[[#This Row],[czy stacjonarny]]=1),P109-telefony45[[#This Row],[połączenie w sekundach]],P109)</f>
        <v>-4091</v>
      </c>
      <c r="Q110">
        <f t="shared" si="1"/>
        <v>369</v>
      </c>
      <c r="R110">
        <f>IF(telefony45[[#This Row],[czy komórkowy]]=1,Q110+R109,R109)</f>
        <v>697</v>
      </c>
      <c r="S110">
        <f>IF(telefony45[[#This Row],[czy stacjonarny]]=1,Q110+S109,S109)</f>
        <v>3394</v>
      </c>
    </row>
    <row r="111" spans="1:19" x14ac:dyDescent="0.3">
      <c r="A111" s="9" t="s">
        <v>68</v>
      </c>
      <c r="B111" s="1">
        <v>42920</v>
      </c>
      <c r="C111" s="2">
        <v>0.37769675925925927</v>
      </c>
      <c r="D111" s="2">
        <v>0.38211805555555556</v>
      </c>
      <c r="E111">
        <f>DAY(telefony45[[#This Row],[data]])</f>
        <v>4</v>
      </c>
      <c r="F111">
        <f>IF(LEN(telefony45[[#This Row],[nr]])=8,1,0)</f>
        <v>0</v>
      </c>
      <c r="G111">
        <f>IF(LEN(telefony45[[#This Row],[nr]])=7,1,0)</f>
        <v>1</v>
      </c>
      <c r="H111" s="9">
        <f>IF(LEN(telefony45[[#This Row],[nr]])&gt;=10,1,0)</f>
        <v>0</v>
      </c>
      <c r="I111" s="2">
        <f>telefony45[[#This Row],[zakonczenie]]-telefony45[[#This Row],[rozpoczecie]]</f>
        <v>4.4212962962962843E-3</v>
      </c>
      <c r="J111" s="9">
        <f>HOUR(telefony45[[#This Row],[czas połączenia]])</f>
        <v>0</v>
      </c>
      <c r="K111" s="9">
        <f>MINUTE(telefony45[[#This Row],[czas połączenia]])</f>
        <v>6</v>
      </c>
      <c r="L111" s="9">
        <f>SECOND(telefony45[[#This Row],[czas połączenia]])</f>
        <v>22</v>
      </c>
      <c r="M111" s="9">
        <f>telefony45[[#This Row],[godziny połączenia]]*60*60+telefony45[[#This Row],[minuty połączenia]]*60+telefony45[[#This Row],[sekundy połączenia2]]</f>
        <v>382</v>
      </c>
      <c r="N111" s="9">
        <f>ROUNDUP(telefony45[[#This Row],[połączenie w sekundach]]/60,0)</f>
        <v>7</v>
      </c>
      <c r="O111" s="9">
        <f>IF(telefony45[[#This Row],[czy zagraniczny]]=1,telefony45[[#This Row],[zaczęt minuty połączenia]],0)</f>
        <v>0</v>
      </c>
      <c r="P111">
        <f>IF(OR(telefony45[[#This Row],[czy komórkowy]]=1,telefony45[[#This Row],[czy stacjonarny]]=1),P110-telefony45[[#This Row],[połączenie w sekundach]],P110)</f>
        <v>-4473</v>
      </c>
      <c r="Q111">
        <f t="shared" si="1"/>
        <v>382</v>
      </c>
      <c r="R111">
        <f>IF(telefony45[[#This Row],[czy komórkowy]]=1,Q111+R110,R110)</f>
        <v>697</v>
      </c>
      <c r="S111">
        <f>IF(telefony45[[#This Row],[czy stacjonarny]]=1,Q111+S110,S110)</f>
        <v>3776</v>
      </c>
    </row>
    <row r="112" spans="1:19" x14ac:dyDescent="0.3">
      <c r="A112" s="9" t="s">
        <v>94</v>
      </c>
      <c r="B112" s="1">
        <v>42920</v>
      </c>
      <c r="C112" s="2">
        <v>0.38092592592592595</v>
      </c>
      <c r="D112" s="2">
        <v>0.38866898148148149</v>
      </c>
      <c r="E112">
        <f>DAY(telefony45[[#This Row],[data]])</f>
        <v>4</v>
      </c>
      <c r="F112">
        <f>IF(LEN(telefony45[[#This Row],[nr]])=8,1,0)</f>
        <v>1</v>
      </c>
      <c r="G112">
        <f>IF(LEN(telefony45[[#This Row],[nr]])=7,1,0)</f>
        <v>0</v>
      </c>
      <c r="H112" s="9">
        <f>IF(LEN(telefony45[[#This Row],[nr]])&gt;=10,1,0)</f>
        <v>0</v>
      </c>
      <c r="I112" s="2">
        <f>telefony45[[#This Row],[zakonczenie]]-telefony45[[#This Row],[rozpoczecie]]</f>
        <v>7.7430555555555447E-3</v>
      </c>
      <c r="J112" s="9">
        <f>HOUR(telefony45[[#This Row],[czas połączenia]])</f>
        <v>0</v>
      </c>
      <c r="K112" s="9">
        <f>MINUTE(telefony45[[#This Row],[czas połączenia]])</f>
        <v>11</v>
      </c>
      <c r="L112" s="9">
        <f>SECOND(telefony45[[#This Row],[czas połączenia]])</f>
        <v>9</v>
      </c>
      <c r="M112" s="9">
        <f>telefony45[[#This Row],[godziny połączenia]]*60*60+telefony45[[#This Row],[minuty połączenia]]*60+telefony45[[#This Row],[sekundy połączenia2]]</f>
        <v>669</v>
      </c>
      <c r="N112" s="9">
        <f>ROUNDUP(telefony45[[#This Row],[połączenie w sekundach]]/60,0)</f>
        <v>12</v>
      </c>
      <c r="O112" s="9">
        <f>IF(telefony45[[#This Row],[czy zagraniczny]]=1,telefony45[[#This Row],[zaczęt minuty połączenia]],0)</f>
        <v>0</v>
      </c>
      <c r="P112">
        <f>IF(OR(telefony45[[#This Row],[czy komórkowy]]=1,telefony45[[#This Row],[czy stacjonarny]]=1),P111-telefony45[[#This Row],[połączenie w sekundach]],P111)</f>
        <v>-5142</v>
      </c>
      <c r="Q112">
        <f t="shared" si="1"/>
        <v>669</v>
      </c>
      <c r="R112">
        <f>IF(telefony45[[#This Row],[czy komórkowy]]=1,Q112+R111,R111)</f>
        <v>1366</v>
      </c>
      <c r="S112">
        <f>IF(telefony45[[#This Row],[czy stacjonarny]]=1,Q112+S111,S111)</f>
        <v>3776</v>
      </c>
    </row>
    <row r="113" spans="1:19" x14ac:dyDescent="0.3">
      <c r="A113" s="9" t="s">
        <v>95</v>
      </c>
      <c r="B113" s="1">
        <v>42920</v>
      </c>
      <c r="C113" s="2">
        <v>0.38188657407407406</v>
      </c>
      <c r="D113" s="2">
        <v>0.38545138888888891</v>
      </c>
      <c r="E113">
        <f>DAY(telefony45[[#This Row],[data]])</f>
        <v>4</v>
      </c>
      <c r="F113">
        <f>IF(LEN(telefony45[[#This Row],[nr]])=8,1,0)</f>
        <v>0</v>
      </c>
      <c r="G113">
        <f>IF(LEN(telefony45[[#This Row],[nr]])=7,1,0)</f>
        <v>1</v>
      </c>
      <c r="H113" s="9">
        <f>IF(LEN(telefony45[[#This Row],[nr]])&gt;=10,1,0)</f>
        <v>0</v>
      </c>
      <c r="I113" s="2">
        <f>telefony45[[#This Row],[zakonczenie]]-telefony45[[#This Row],[rozpoczecie]]</f>
        <v>3.564814814814854E-3</v>
      </c>
      <c r="J113" s="9">
        <f>HOUR(telefony45[[#This Row],[czas połączenia]])</f>
        <v>0</v>
      </c>
      <c r="K113" s="9">
        <f>MINUTE(telefony45[[#This Row],[czas połączenia]])</f>
        <v>5</v>
      </c>
      <c r="L113" s="9">
        <f>SECOND(telefony45[[#This Row],[czas połączenia]])</f>
        <v>8</v>
      </c>
      <c r="M113" s="9">
        <f>telefony45[[#This Row],[godziny połączenia]]*60*60+telefony45[[#This Row],[minuty połączenia]]*60+telefony45[[#This Row],[sekundy połączenia2]]</f>
        <v>308</v>
      </c>
      <c r="N113" s="9">
        <f>ROUNDUP(telefony45[[#This Row],[połączenie w sekundach]]/60,0)</f>
        <v>6</v>
      </c>
      <c r="O113" s="9">
        <f>IF(telefony45[[#This Row],[czy zagraniczny]]=1,telefony45[[#This Row],[zaczęt minuty połączenia]],0)</f>
        <v>0</v>
      </c>
      <c r="P113">
        <f>IF(OR(telefony45[[#This Row],[czy komórkowy]]=1,telefony45[[#This Row],[czy stacjonarny]]=1),P112-telefony45[[#This Row],[połączenie w sekundach]],P112)</f>
        <v>-5450</v>
      </c>
      <c r="Q113">
        <f t="shared" si="1"/>
        <v>308</v>
      </c>
      <c r="R113">
        <f>IF(telefony45[[#This Row],[czy komórkowy]]=1,Q113+R112,R112)</f>
        <v>1366</v>
      </c>
      <c r="S113">
        <f>IF(telefony45[[#This Row],[czy stacjonarny]]=1,Q113+S112,S112)</f>
        <v>4084</v>
      </c>
    </row>
    <row r="114" spans="1:19" x14ac:dyDescent="0.3">
      <c r="A114" s="9" t="s">
        <v>96</v>
      </c>
      <c r="B114" s="1">
        <v>42920</v>
      </c>
      <c r="C114" s="2">
        <v>0.3862962962962963</v>
      </c>
      <c r="D114" s="2">
        <v>0.3883449074074074</v>
      </c>
      <c r="E114">
        <f>DAY(telefony45[[#This Row],[data]])</f>
        <v>4</v>
      </c>
      <c r="F114">
        <f>IF(LEN(telefony45[[#This Row],[nr]])=8,1,0)</f>
        <v>0</v>
      </c>
      <c r="G114">
        <f>IF(LEN(telefony45[[#This Row],[nr]])=7,1,0)</f>
        <v>1</v>
      </c>
      <c r="H114" s="9">
        <f>IF(LEN(telefony45[[#This Row],[nr]])&gt;=10,1,0)</f>
        <v>0</v>
      </c>
      <c r="I114" s="2">
        <f>telefony45[[#This Row],[zakonczenie]]-telefony45[[#This Row],[rozpoczecie]]</f>
        <v>2.0486111111110983E-3</v>
      </c>
      <c r="J114" s="9">
        <f>HOUR(telefony45[[#This Row],[czas połączenia]])</f>
        <v>0</v>
      </c>
      <c r="K114" s="9">
        <f>MINUTE(telefony45[[#This Row],[czas połączenia]])</f>
        <v>2</v>
      </c>
      <c r="L114" s="9">
        <f>SECOND(telefony45[[#This Row],[czas połączenia]])</f>
        <v>57</v>
      </c>
      <c r="M114" s="9">
        <f>telefony45[[#This Row],[godziny połączenia]]*60*60+telefony45[[#This Row],[minuty połączenia]]*60+telefony45[[#This Row],[sekundy połączenia2]]</f>
        <v>177</v>
      </c>
      <c r="N114" s="9">
        <f>ROUNDUP(telefony45[[#This Row],[połączenie w sekundach]]/60,0)</f>
        <v>3</v>
      </c>
      <c r="O114" s="9">
        <f>IF(telefony45[[#This Row],[czy zagraniczny]]=1,telefony45[[#This Row],[zaczęt minuty połączenia]],0)</f>
        <v>0</v>
      </c>
      <c r="P114">
        <f>IF(OR(telefony45[[#This Row],[czy komórkowy]]=1,telefony45[[#This Row],[czy stacjonarny]]=1),P113-telefony45[[#This Row],[połączenie w sekundach]],P113)</f>
        <v>-5627</v>
      </c>
      <c r="Q114">
        <f t="shared" si="1"/>
        <v>177</v>
      </c>
      <c r="R114">
        <f>IF(telefony45[[#This Row],[czy komórkowy]]=1,Q114+R113,R113)</f>
        <v>1366</v>
      </c>
      <c r="S114">
        <f>IF(telefony45[[#This Row],[czy stacjonarny]]=1,Q114+S113,S113)</f>
        <v>4261</v>
      </c>
    </row>
    <row r="115" spans="1:19" x14ac:dyDescent="0.3">
      <c r="A115" s="9" t="s">
        <v>97</v>
      </c>
      <c r="B115" s="1">
        <v>42920</v>
      </c>
      <c r="C115" s="2">
        <v>0.38763888888888887</v>
      </c>
      <c r="D115" s="2">
        <v>0.39317129629629627</v>
      </c>
      <c r="E115">
        <f>DAY(telefony45[[#This Row],[data]])</f>
        <v>4</v>
      </c>
      <c r="F115">
        <f>IF(LEN(telefony45[[#This Row],[nr]])=8,1,0)</f>
        <v>0</v>
      </c>
      <c r="G115">
        <f>IF(LEN(telefony45[[#This Row],[nr]])=7,1,0)</f>
        <v>1</v>
      </c>
      <c r="H115" s="9">
        <f>IF(LEN(telefony45[[#This Row],[nr]])&gt;=10,1,0)</f>
        <v>0</v>
      </c>
      <c r="I115" s="2">
        <f>telefony45[[#This Row],[zakonczenie]]-telefony45[[#This Row],[rozpoczecie]]</f>
        <v>5.5324074074074026E-3</v>
      </c>
      <c r="J115" s="9">
        <f>HOUR(telefony45[[#This Row],[czas połączenia]])</f>
        <v>0</v>
      </c>
      <c r="K115" s="9">
        <f>MINUTE(telefony45[[#This Row],[czas połączenia]])</f>
        <v>7</v>
      </c>
      <c r="L115" s="9">
        <f>SECOND(telefony45[[#This Row],[czas połączenia]])</f>
        <v>58</v>
      </c>
      <c r="M115" s="9">
        <f>telefony45[[#This Row],[godziny połączenia]]*60*60+telefony45[[#This Row],[minuty połączenia]]*60+telefony45[[#This Row],[sekundy połączenia2]]</f>
        <v>478</v>
      </c>
      <c r="N115" s="9">
        <f>ROUNDUP(telefony45[[#This Row],[połączenie w sekundach]]/60,0)</f>
        <v>8</v>
      </c>
      <c r="O115" s="9">
        <f>IF(telefony45[[#This Row],[czy zagraniczny]]=1,telefony45[[#This Row],[zaczęt minuty połączenia]],0)</f>
        <v>0</v>
      </c>
      <c r="P115">
        <f>IF(OR(telefony45[[#This Row],[czy komórkowy]]=1,telefony45[[#This Row],[czy stacjonarny]]=1),P114-telefony45[[#This Row],[połączenie w sekundach]],P114)</f>
        <v>-6105</v>
      </c>
      <c r="Q115">
        <f t="shared" si="1"/>
        <v>478</v>
      </c>
      <c r="R115">
        <f>IF(telefony45[[#This Row],[czy komórkowy]]=1,Q115+R114,R114)</f>
        <v>1366</v>
      </c>
      <c r="S115">
        <f>IF(telefony45[[#This Row],[czy stacjonarny]]=1,Q115+S114,S114)</f>
        <v>4739</v>
      </c>
    </row>
    <row r="116" spans="1:19" x14ac:dyDescent="0.3">
      <c r="A116" s="9" t="s">
        <v>73</v>
      </c>
      <c r="B116" s="1">
        <v>42920</v>
      </c>
      <c r="C116" s="2">
        <v>0.39210648148148147</v>
      </c>
      <c r="D116" s="2">
        <v>0.39277777777777778</v>
      </c>
      <c r="E116">
        <f>DAY(telefony45[[#This Row],[data]])</f>
        <v>4</v>
      </c>
      <c r="F116">
        <f>IF(LEN(telefony45[[#This Row],[nr]])=8,1,0)</f>
        <v>0</v>
      </c>
      <c r="G116">
        <f>IF(LEN(telefony45[[#This Row],[nr]])=7,1,0)</f>
        <v>1</v>
      </c>
      <c r="H116" s="9">
        <f>IF(LEN(telefony45[[#This Row],[nr]])&gt;=10,1,0)</f>
        <v>0</v>
      </c>
      <c r="I116" s="2">
        <f>telefony45[[#This Row],[zakonczenie]]-telefony45[[#This Row],[rozpoczecie]]</f>
        <v>6.7129629629630871E-4</v>
      </c>
      <c r="J116" s="9">
        <f>HOUR(telefony45[[#This Row],[czas połączenia]])</f>
        <v>0</v>
      </c>
      <c r="K116" s="9">
        <f>MINUTE(telefony45[[#This Row],[czas połączenia]])</f>
        <v>0</v>
      </c>
      <c r="L116" s="9">
        <f>SECOND(telefony45[[#This Row],[czas połączenia]])</f>
        <v>58</v>
      </c>
      <c r="M116" s="9">
        <f>telefony45[[#This Row],[godziny połączenia]]*60*60+telefony45[[#This Row],[minuty połączenia]]*60+telefony45[[#This Row],[sekundy połączenia2]]</f>
        <v>58</v>
      </c>
      <c r="N116" s="9">
        <f>ROUNDUP(telefony45[[#This Row],[połączenie w sekundach]]/60,0)</f>
        <v>1</v>
      </c>
      <c r="O116" s="9">
        <f>IF(telefony45[[#This Row],[czy zagraniczny]]=1,telefony45[[#This Row],[zaczęt minuty połączenia]],0)</f>
        <v>0</v>
      </c>
      <c r="P116">
        <f>IF(OR(telefony45[[#This Row],[czy komórkowy]]=1,telefony45[[#This Row],[czy stacjonarny]]=1),P115-telefony45[[#This Row],[połączenie w sekundach]],P115)</f>
        <v>-6163</v>
      </c>
      <c r="Q116">
        <f t="shared" si="1"/>
        <v>58</v>
      </c>
      <c r="R116">
        <f>IF(telefony45[[#This Row],[czy komórkowy]]=1,Q116+R115,R115)</f>
        <v>1366</v>
      </c>
      <c r="S116">
        <f>IF(telefony45[[#This Row],[czy stacjonarny]]=1,Q116+S115,S115)</f>
        <v>4797</v>
      </c>
    </row>
    <row r="117" spans="1:19" x14ac:dyDescent="0.3">
      <c r="A117" s="9" t="s">
        <v>98</v>
      </c>
      <c r="B117" s="1">
        <v>42920</v>
      </c>
      <c r="C117" s="2">
        <v>0.39656249999999998</v>
      </c>
      <c r="D117" s="2">
        <v>0.40236111111111111</v>
      </c>
      <c r="E117">
        <f>DAY(telefony45[[#This Row],[data]])</f>
        <v>4</v>
      </c>
      <c r="F117">
        <f>IF(LEN(telefony45[[#This Row],[nr]])=8,1,0)</f>
        <v>0</v>
      </c>
      <c r="G117">
        <f>IF(LEN(telefony45[[#This Row],[nr]])=7,1,0)</f>
        <v>1</v>
      </c>
      <c r="H117" s="9">
        <f>IF(LEN(telefony45[[#This Row],[nr]])&gt;=10,1,0)</f>
        <v>0</v>
      </c>
      <c r="I117" s="2">
        <f>telefony45[[#This Row],[zakonczenie]]-telefony45[[#This Row],[rozpoczecie]]</f>
        <v>5.7986111111111294E-3</v>
      </c>
      <c r="J117" s="9">
        <f>HOUR(telefony45[[#This Row],[czas połączenia]])</f>
        <v>0</v>
      </c>
      <c r="K117" s="9">
        <f>MINUTE(telefony45[[#This Row],[czas połączenia]])</f>
        <v>8</v>
      </c>
      <c r="L117" s="9">
        <f>SECOND(telefony45[[#This Row],[czas połączenia]])</f>
        <v>21</v>
      </c>
      <c r="M117" s="9">
        <f>telefony45[[#This Row],[godziny połączenia]]*60*60+telefony45[[#This Row],[minuty połączenia]]*60+telefony45[[#This Row],[sekundy połączenia2]]</f>
        <v>501</v>
      </c>
      <c r="N117" s="9">
        <f>ROUNDUP(telefony45[[#This Row],[połączenie w sekundach]]/60,0)</f>
        <v>9</v>
      </c>
      <c r="O117" s="9">
        <f>IF(telefony45[[#This Row],[czy zagraniczny]]=1,telefony45[[#This Row],[zaczęt minuty połączenia]],0)</f>
        <v>0</v>
      </c>
      <c r="P117">
        <f>IF(OR(telefony45[[#This Row],[czy komórkowy]]=1,telefony45[[#This Row],[czy stacjonarny]]=1),P116-telefony45[[#This Row],[połączenie w sekundach]],P116)</f>
        <v>-6664</v>
      </c>
      <c r="Q117">
        <f t="shared" si="1"/>
        <v>501</v>
      </c>
      <c r="R117">
        <f>IF(telefony45[[#This Row],[czy komórkowy]]=1,Q117+R116,R116)</f>
        <v>1366</v>
      </c>
      <c r="S117">
        <f>IF(telefony45[[#This Row],[czy stacjonarny]]=1,Q117+S116,S116)</f>
        <v>5298</v>
      </c>
    </row>
    <row r="118" spans="1:19" x14ac:dyDescent="0.3">
      <c r="A118" s="9" t="s">
        <v>99</v>
      </c>
      <c r="B118" s="1">
        <v>42920</v>
      </c>
      <c r="C118" s="2">
        <v>0.39879629629629632</v>
      </c>
      <c r="D118" s="2">
        <v>0.41033564814814816</v>
      </c>
      <c r="E118">
        <f>DAY(telefony45[[#This Row],[data]])</f>
        <v>4</v>
      </c>
      <c r="F118">
        <f>IF(LEN(telefony45[[#This Row],[nr]])=8,1,0)</f>
        <v>0</v>
      </c>
      <c r="G118">
        <f>IF(LEN(telefony45[[#This Row],[nr]])=7,1,0)</f>
        <v>1</v>
      </c>
      <c r="H118" s="9">
        <f>IF(LEN(telefony45[[#This Row],[nr]])&gt;=10,1,0)</f>
        <v>0</v>
      </c>
      <c r="I118" s="2">
        <f>telefony45[[#This Row],[zakonczenie]]-telefony45[[#This Row],[rozpoczecie]]</f>
        <v>1.1539351851851842E-2</v>
      </c>
      <c r="J118" s="9">
        <f>HOUR(telefony45[[#This Row],[czas połączenia]])</f>
        <v>0</v>
      </c>
      <c r="K118" s="9">
        <f>MINUTE(telefony45[[#This Row],[czas połączenia]])</f>
        <v>16</v>
      </c>
      <c r="L118" s="9">
        <f>SECOND(telefony45[[#This Row],[czas połączenia]])</f>
        <v>37</v>
      </c>
      <c r="M118" s="9">
        <f>telefony45[[#This Row],[godziny połączenia]]*60*60+telefony45[[#This Row],[minuty połączenia]]*60+telefony45[[#This Row],[sekundy połączenia2]]</f>
        <v>997</v>
      </c>
      <c r="N118" s="9">
        <f>ROUNDUP(telefony45[[#This Row],[połączenie w sekundach]]/60,0)</f>
        <v>17</v>
      </c>
      <c r="O118" s="9">
        <f>IF(telefony45[[#This Row],[czy zagraniczny]]=1,telefony45[[#This Row],[zaczęt minuty połączenia]],0)</f>
        <v>0</v>
      </c>
      <c r="P118">
        <f>IF(OR(telefony45[[#This Row],[czy komórkowy]]=1,telefony45[[#This Row],[czy stacjonarny]]=1),P117-telefony45[[#This Row],[połączenie w sekundach]],P117)</f>
        <v>-7661</v>
      </c>
      <c r="Q118">
        <f t="shared" si="1"/>
        <v>997</v>
      </c>
      <c r="R118">
        <f>IF(telefony45[[#This Row],[czy komórkowy]]=1,Q118+R117,R117)</f>
        <v>1366</v>
      </c>
      <c r="S118">
        <f>IF(telefony45[[#This Row],[czy stacjonarny]]=1,Q118+S117,S117)</f>
        <v>6295</v>
      </c>
    </row>
    <row r="119" spans="1:19" x14ac:dyDescent="0.3">
      <c r="A119" s="9" t="s">
        <v>100</v>
      </c>
      <c r="B119" s="1">
        <v>42920</v>
      </c>
      <c r="C119" s="2">
        <v>0.3997337962962963</v>
      </c>
      <c r="D119" s="2">
        <v>0.40465277777777775</v>
      </c>
      <c r="E119">
        <f>DAY(telefony45[[#This Row],[data]])</f>
        <v>4</v>
      </c>
      <c r="F119">
        <f>IF(LEN(telefony45[[#This Row],[nr]])=8,1,0)</f>
        <v>0</v>
      </c>
      <c r="G119">
        <f>IF(LEN(telefony45[[#This Row],[nr]])=7,1,0)</f>
        <v>1</v>
      </c>
      <c r="H119" s="9">
        <f>IF(LEN(telefony45[[#This Row],[nr]])&gt;=10,1,0)</f>
        <v>0</v>
      </c>
      <c r="I119" s="2">
        <f>telefony45[[#This Row],[zakonczenie]]-telefony45[[#This Row],[rozpoczecie]]</f>
        <v>4.9189814814814548E-3</v>
      </c>
      <c r="J119" s="9">
        <f>HOUR(telefony45[[#This Row],[czas połączenia]])</f>
        <v>0</v>
      </c>
      <c r="K119" s="9">
        <f>MINUTE(telefony45[[#This Row],[czas połączenia]])</f>
        <v>7</v>
      </c>
      <c r="L119" s="9">
        <f>SECOND(telefony45[[#This Row],[czas połączenia]])</f>
        <v>5</v>
      </c>
      <c r="M119" s="9">
        <f>telefony45[[#This Row],[godziny połączenia]]*60*60+telefony45[[#This Row],[minuty połączenia]]*60+telefony45[[#This Row],[sekundy połączenia2]]</f>
        <v>425</v>
      </c>
      <c r="N119" s="9">
        <f>ROUNDUP(telefony45[[#This Row],[połączenie w sekundach]]/60,0)</f>
        <v>8</v>
      </c>
      <c r="O119" s="9">
        <f>IF(telefony45[[#This Row],[czy zagraniczny]]=1,telefony45[[#This Row],[zaczęt minuty połączenia]],0)</f>
        <v>0</v>
      </c>
      <c r="P119">
        <f>IF(OR(telefony45[[#This Row],[czy komórkowy]]=1,telefony45[[#This Row],[czy stacjonarny]]=1),P118-telefony45[[#This Row],[połączenie w sekundach]],P118)</f>
        <v>-8086</v>
      </c>
      <c r="Q119">
        <f t="shared" si="1"/>
        <v>425</v>
      </c>
      <c r="R119">
        <f>IF(telefony45[[#This Row],[czy komórkowy]]=1,Q119+R118,R118)</f>
        <v>1366</v>
      </c>
      <c r="S119">
        <f>IF(telefony45[[#This Row],[czy stacjonarny]]=1,Q119+S118,S118)</f>
        <v>6720</v>
      </c>
    </row>
    <row r="120" spans="1:19" x14ac:dyDescent="0.3">
      <c r="A120" s="9" t="s">
        <v>101</v>
      </c>
      <c r="B120" s="1">
        <v>42920</v>
      </c>
      <c r="C120" s="2">
        <v>0.40133101851851855</v>
      </c>
      <c r="D120" s="2">
        <v>0.40964120370370372</v>
      </c>
      <c r="E120">
        <f>DAY(telefony45[[#This Row],[data]])</f>
        <v>4</v>
      </c>
      <c r="F120">
        <f>IF(LEN(telefony45[[#This Row],[nr]])=8,1,0)</f>
        <v>1</v>
      </c>
      <c r="G120">
        <f>IF(LEN(telefony45[[#This Row],[nr]])=7,1,0)</f>
        <v>0</v>
      </c>
      <c r="H120" s="9">
        <f>IF(LEN(telefony45[[#This Row],[nr]])&gt;=10,1,0)</f>
        <v>0</v>
      </c>
      <c r="I120" s="2">
        <f>telefony45[[#This Row],[zakonczenie]]-telefony45[[#This Row],[rozpoczecie]]</f>
        <v>8.3101851851851705E-3</v>
      </c>
      <c r="J120" s="9">
        <f>HOUR(telefony45[[#This Row],[czas połączenia]])</f>
        <v>0</v>
      </c>
      <c r="K120" s="9">
        <f>MINUTE(telefony45[[#This Row],[czas połączenia]])</f>
        <v>11</v>
      </c>
      <c r="L120" s="9">
        <f>SECOND(telefony45[[#This Row],[czas połączenia]])</f>
        <v>58</v>
      </c>
      <c r="M120" s="9">
        <f>telefony45[[#This Row],[godziny połączenia]]*60*60+telefony45[[#This Row],[minuty połączenia]]*60+telefony45[[#This Row],[sekundy połączenia2]]</f>
        <v>718</v>
      </c>
      <c r="N120" s="9">
        <f>ROUNDUP(telefony45[[#This Row],[połączenie w sekundach]]/60,0)</f>
        <v>12</v>
      </c>
      <c r="O120" s="9">
        <f>IF(telefony45[[#This Row],[czy zagraniczny]]=1,telefony45[[#This Row],[zaczęt minuty połączenia]],0)</f>
        <v>0</v>
      </c>
      <c r="P120">
        <f>IF(OR(telefony45[[#This Row],[czy komórkowy]]=1,telefony45[[#This Row],[czy stacjonarny]]=1),P119-telefony45[[#This Row],[połączenie w sekundach]],P119)</f>
        <v>-8804</v>
      </c>
      <c r="Q120">
        <f t="shared" si="1"/>
        <v>718</v>
      </c>
      <c r="R120">
        <f>IF(telefony45[[#This Row],[czy komórkowy]]=1,Q120+R119,R119)</f>
        <v>2084</v>
      </c>
      <c r="S120">
        <f>IF(telefony45[[#This Row],[czy stacjonarny]]=1,Q120+S119,S119)</f>
        <v>6720</v>
      </c>
    </row>
    <row r="121" spans="1:19" x14ac:dyDescent="0.3">
      <c r="A121" s="9" t="s">
        <v>102</v>
      </c>
      <c r="B121" s="1">
        <v>42920</v>
      </c>
      <c r="C121" s="2">
        <v>0.40493055555555557</v>
      </c>
      <c r="D121" s="2">
        <v>0.40618055555555554</v>
      </c>
      <c r="E121">
        <f>DAY(telefony45[[#This Row],[data]])</f>
        <v>4</v>
      </c>
      <c r="F121">
        <f>IF(LEN(telefony45[[#This Row],[nr]])=8,1,0)</f>
        <v>1</v>
      </c>
      <c r="G121">
        <f>IF(LEN(telefony45[[#This Row],[nr]])=7,1,0)</f>
        <v>0</v>
      </c>
      <c r="H121" s="9">
        <f>IF(LEN(telefony45[[#This Row],[nr]])&gt;=10,1,0)</f>
        <v>0</v>
      </c>
      <c r="I121" s="2">
        <f>telefony45[[#This Row],[zakonczenie]]-telefony45[[#This Row],[rozpoczecie]]</f>
        <v>1.2499999999999734E-3</v>
      </c>
      <c r="J121" s="9">
        <f>HOUR(telefony45[[#This Row],[czas połączenia]])</f>
        <v>0</v>
      </c>
      <c r="K121" s="9">
        <f>MINUTE(telefony45[[#This Row],[czas połączenia]])</f>
        <v>1</v>
      </c>
      <c r="L121" s="9">
        <f>SECOND(telefony45[[#This Row],[czas połączenia]])</f>
        <v>48</v>
      </c>
      <c r="M121" s="9">
        <f>telefony45[[#This Row],[godziny połączenia]]*60*60+telefony45[[#This Row],[minuty połączenia]]*60+telefony45[[#This Row],[sekundy połączenia2]]</f>
        <v>108</v>
      </c>
      <c r="N121" s="9">
        <f>ROUNDUP(telefony45[[#This Row],[połączenie w sekundach]]/60,0)</f>
        <v>2</v>
      </c>
      <c r="O121" s="9">
        <f>IF(telefony45[[#This Row],[czy zagraniczny]]=1,telefony45[[#This Row],[zaczęt minuty połączenia]],0)</f>
        <v>0</v>
      </c>
      <c r="P121">
        <f>IF(OR(telefony45[[#This Row],[czy komórkowy]]=1,telefony45[[#This Row],[czy stacjonarny]]=1),P120-telefony45[[#This Row],[połączenie w sekundach]],P120)</f>
        <v>-8912</v>
      </c>
      <c r="Q121">
        <f t="shared" si="1"/>
        <v>108</v>
      </c>
      <c r="R121">
        <f>IF(telefony45[[#This Row],[czy komórkowy]]=1,Q121+R120,R120)</f>
        <v>2192</v>
      </c>
      <c r="S121">
        <f>IF(telefony45[[#This Row],[czy stacjonarny]]=1,Q121+S120,S120)</f>
        <v>6720</v>
      </c>
    </row>
    <row r="122" spans="1:19" x14ac:dyDescent="0.3">
      <c r="A122" s="9" t="s">
        <v>42</v>
      </c>
      <c r="B122" s="1">
        <v>42920</v>
      </c>
      <c r="C122" s="2">
        <v>0.40614583333333332</v>
      </c>
      <c r="D122" s="2">
        <v>0.41761574074074076</v>
      </c>
      <c r="E122">
        <f>DAY(telefony45[[#This Row],[data]])</f>
        <v>4</v>
      </c>
      <c r="F122">
        <f>IF(LEN(telefony45[[#This Row],[nr]])=8,1,0)</f>
        <v>1</v>
      </c>
      <c r="G122">
        <f>IF(LEN(telefony45[[#This Row],[nr]])=7,1,0)</f>
        <v>0</v>
      </c>
      <c r="H122" s="9">
        <f>IF(LEN(telefony45[[#This Row],[nr]])&gt;=10,1,0)</f>
        <v>0</v>
      </c>
      <c r="I122" s="2">
        <f>telefony45[[#This Row],[zakonczenie]]-telefony45[[#This Row],[rozpoczecie]]</f>
        <v>1.1469907407407443E-2</v>
      </c>
      <c r="J122" s="9">
        <f>HOUR(telefony45[[#This Row],[czas połączenia]])</f>
        <v>0</v>
      </c>
      <c r="K122" s="9">
        <f>MINUTE(telefony45[[#This Row],[czas połączenia]])</f>
        <v>16</v>
      </c>
      <c r="L122" s="9">
        <f>SECOND(telefony45[[#This Row],[czas połączenia]])</f>
        <v>31</v>
      </c>
      <c r="M122" s="9">
        <f>telefony45[[#This Row],[godziny połączenia]]*60*60+telefony45[[#This Row],[minuty połączenia]]*60+telefony45[[#This Row],[sekundy połączenia2]]</f>
        <v>991</v>
      </c>
      <c r="N122" s="9">
        <f>ROUNDUP(telefony45[[#This Row],[połączenie w sekundach]]/60,0)</f>
        <v>17</v>
      </c>
      <c r="O122" s="9">
        <f>IF(telefony45[[#This Row],[czy zagraniczny]]=1,telefony45[[#This Row],[zaczęt minuty połączenia]],0)</f>
        <v>0</v>
      </c>
      <c r="P122">
        <f>IF(OR(telefony45[[#This Row],[czy komórkowy]]=1,telefony45[[#This Row],[czy stacjonarny]]=1),P121-telefony45[[#This Row],[połączenie w sekundach]],P121)</f>
        <v>-9903</v>
      </c>
      <c r="Q122">
        <f t="shared" si="1"/>
        <v>991</v>
      </c>
      <c r="R122">
        <f>IF(telefony45[[#This Row],[czy komórkowy]]=1,Q122+R121,R121)</f>
        <v>3183</v>
      </c>
      <c r="S122">
        <f>IF(telefony45[[#This Row],[czy stacjonarny]]=1,Q122+S121,S121)</f>
        <v>6720</v>
      </c>
    </row>
    <row r="123" spans="1:19" x14ac:dyDescent="0.3">
      <c r="A123" s="9" t="s">
        <v>103</v>
      </c>
      <c r="B123" s="1">
        <v>42920</v>
      </c>
      <c r="C123" s="2">
        <v>0.40737268518518521</v>
      </c>
      <c r="D123" s="2">
        <v>0.4102777777777778</v>
      </c>
      <c r="E123">
        <f>DAY(telefony45[[#This Row],[data]])</f>
        <v>4</v>
      </c>
      <c r="F123">
        <f>IF(LEN(telefony45[[#This Row],[nr]])=8,1,0)</f>
        <v>0</v>
      </c>
      <c r="G123">
        <f>IF(LEN(telefony45[[#This Row],[nr]])=7,1,0)</f>
        <v>1</v>
      </c>
      <c r="H123" s="9">
        <f>IF(LEN(telefony45[[#This Row],[nr]])&gt;=10,1,0)</f>
        <v>0</v>
      </c>
      <c r="I123" s="2">
        <f>telefony45[[#This Row],[zakonczenie]]-telefony45[[#This Row],[rozpoczecie]]</f>
        <v>2.9050925925925841E-3</v>
      </c>
      <c r="J123" s="9">
        <f>HOUR(telefony45[[#This Row],[czas połączenia]])</f>
        <v>0</v>
      </c>
      <c r="K123" s="9">
        <f>MINUTE(telefony45[[#This Row],[czas połączenia]])</f>
        <v>4</v>
      </c>
      <c r="L123" s="9">
        <f>SECOND(telefony45[[#This Row],[czas połączenia]])</f>
        <v>11</v>
      </c>
      <c r="M123" s="9">
        <f>telefony45[[#This Row],[godziny połączenia]]*60*60+telefony45[[#This Row],[minuty połączenia]]*60+telefony45[[#This Row],[sekundy połączenia2]]</f>
        <v>251</v>
      </c>
      <c r="N123" s="9">
        <f>ROUNDUP(telefony45[[#This Row],[połączenie w sekundach]]/60,0)</f>
        <v>5</v>
      </c>
      <c r="O123" s="9">
        <f>IF(telefony45[[#This Row],[czy zagraniczny]]=1,telefony45[[#This Row],[zaczęt minuty połączenia]],0)</f>
        <v>0</v>
      </c>
      <c r="P123">
        <f>IF(OR(telefony45[[#This Row],[czy komórkowy]]=1,telefony45[[#This Row],[czy stacjonarny]]=1),P122-telefony45[[#This Row],[połączenie w sekundach]],P122)</f>
        <v>-10154</v>
      </c>
      <c r="Q123">
        <f t="shared" si="1"/>
        <v>251</v>
      </c>
      <c r="R123">
        <f>IF(telefony45[[#This Row],[czy komórkowy]]=1,Q123+R122,R122)</f>
        <v>3183</v>
      </c>
      <c r="S123">
        <f>IF(telefony45[[#This Row],[czy stacjonarny]]=1,Q123+S122,S122)</f>
        <v>6971</v>
      </c>
    </row>
    <row r="124" spans="1:19" x14ac:dyDescent="0.3">
      <c r="A124" s="9" t="s">
        <v>104</v>
      </c>
      <c r="B124" s="1">
        <v>42920</v>
      </c>
      <c r="C124" s="2">
        <v>0.40796296296296297</v>
      </c>
      <c r="D124" s="2">
        <v>0.41495370370370371</v>
      </c>
      <c r="E124">
        <f>DAY(telefony45[[#This Row],[data]])</f>
        <v>4</v>
      </c>
      <c r="F124">
        <f>IF(LEN(telefony45[[#This Row],[nr]])=8,1,0)</f>
        <v>0</v>
      </c>
      <c r="G124">
        <f>IF(LEN(telefony45[[#This Row],[nr]])=7,1,0)</f>
        <v>1</v>
      </c>
      <c r="H124" s="9">
        <f>IF(LEN(telefony45[[#This Row],[nr]])&gt;=10,1,0)</f>
        <v>0</v>
      </c>
      <c r="I124" s="2">
        <f>telefony45[[#This Row],[zakonczenie]]-telefony45[[#This Row],[rozpoczecie]]</f>
        <v>6.9907407407407418E-3</v>
      </c>
      <c r="J124" s="9">
        <f>HOUR(telefony45[[#This Row],[czas połączenia]])</f>
        <v>0</v>
      </c>
      <c r="K124" s="9">
        <f>MINUTE(telefony45[[#This Row],[czas połączenia]])</f>
        <v>10</v>
      </c>
      <c r="L124" s="9">
        <f>SECOND(telefony45[[#This Row],[czas połączenia]])</f>
        <v>4</v>
      </c>
      <c r="M124" s="9">
        <f>telefony45[[#This Row],[godziny połączenia]]*60*60+telefony45[[#This Row],[minuty połączenia]]*60+telefony45[[#This Row],[sekundy połączenia2]]</f>
        <v>604</v>
      </c>
      <c r="N124" s="9">
        <f>ROUNDUP(telefony45[[#This Row],[połączenie w sekundach]]/60,0)</f>
        <v>11</v>
      </c>
      <c r="O124" s="9">
        <f>IF(telefony45[[#This Row],[czy zagraniczny]]=1,telefony45[[#This Row],[zaczęt minuty połączenia]],0)</f>
        <v>0</v>
      </c>
      <c r="P124">
        <f>IF(OR(telefony45[[#This Row],[czy komórkowy]]=1,telefony45[[#This Row],[czy stacjonarny]]=1),P123-telefony45[[#This Row],[połączenie w sekundach]],P123)</f>
        <v>-10758</v>
      </c>
      <c r="Q124">
        <f t="shared" si="1"/>
        <v>604</v>
      </c>
      <c r="R124">
        <f>IF(telefony45[[#This Row],[czy komórkowy]]=1,Q124+R123,R123)</f>
        <v>3183</v>
      </c>
      <c r="S124">
        <f>IF(telefony45[[#This Row],[czy stacjonarny]]=1,Q124+S123,S123)</f>
        <v>7575</v>
      </c>
    </row>
    <row r="125" spans="1:19" x14ac:dyDescent="0.3">
      <c r="A125" s="9" t="s">
        <v>54</v>
      </c>
      <c r="B125" s="1">
        <v>42920</v>
      </c>
      <c r="C125" s="2">
        <v>0.41097222222222224</v>
      </c>
      <c r="D125" s="2">
        <v>0.41613425925925923</v>
      </c>
      <c r="E125">
        <f>DAY(telefony45[[#This Row],[data]])</f>
        <v>4</v>
      </c>
      <c r="F125">
        <f>IF(LEN(telefony45[[#This Row],[nr]])=8,1,0)</f>
        <v>0</v>
      </c>
      <c r="G125">
        <f>IF(LEN(telefony45[[#This Row],[nr]])=7,1,0)</f>
        <v>1</v>
      </c>
      <c r="H125" s="9">
        <f>IF(LEN(telefony45[[#This Row],[nr]])&gt;=10,1,0)</f>
        <v>0</v>
      </c>
      <c r="I125" s="2">
        <f>telefony45[[#This Row],[zakonczenie]]-telefony45[[#This Row],[rozpoczecie]]</f>
        <v>5.1620370370369928E-3</v>
      </c>
      <c r="J125" s="9">
        <f>HOUR(telefony45[[#This Row],[czas połączenia]])</f>
        <v>0</v>
      </c>
      <c r="K125" s="9">
        <f>MINUTE(telefony45[[#This Row],[czas połączenia]])</f>
        <v>7</v>
      </c>
      <c r="L125" s="9">
        <f>SECOND(telefony45[[#This Row],[czas połączenia]])</f>
        <v>26</v>
      </c>
      <c r="M125" s="9">
        <f>telefony45[[#This Row],[godziny połączenia]]*60*60+telefony45[[#This Row],[minuty połączenia]]*60+telefony45[[#This Row],[sekundy połączenia2]]</f>
        <v>446</v>
      </c>
      <c r="N125" s="9">
        <f>ROUNDUP(telefony45[[#This Row],[połączenie w sekundach]]/60,0)</f>
        <v>8</v>
      </c>
      <c r="O125" s="9">
        <f>IF(telefony45[[#This Row],[czy zagraniczny]]=1,telefony45[[#This Row],[zaczęt minuty połączenia]],0)</f>
        <v>0</v>
      </c>
      <c r="P125">
        <f>IF(OR(telefony45[[#This Row],[czy komórkowy]]=1,telefony45[[#This Row],[czy stacjonarny]]=1),P124-telefony45[[#This Row],[połączenie w sekundach]],P124)</f>
        <v>-11204</v>
      </c>
      <c r="Q125">
        <f t="shared" si="1"/>
        <v>446</v>
      </c>
      <c r="R125">
        <f>IF(telefony45[[#This Row],[czy komórkowy]]=1,Q125+R124,R124)</f>
        <v>3183</v>
      </c>
      <c r="S125">
        <f>IF(telefony45[[#This Row],[czy stacjonarny]]=1,Q125+S124,S124)</f>
        <v>8021</v>
      </c>
    </row>
    <row r="126" spans="1:19" x14ac:dyDescent="0.3">
      <c r="A126" s="9" t="s">
        <v>105</v>
      </c>
      <c r="B126" s="1">
        <v>42920</v>
      </c>
      <c r="C126" s="2">
        <v>0.4110300925925926</v>
      </c>
      <c r="D126" s="2">
        <v>0.42162037037037037</v>
      </c>
      <c r="E126">
        <f>DAY(telefony45[[#This Row],[data]])</f>
        <v>4</v>
      </c>
      <c r="F126">
        <f>IF(LEN(telefony45[[#This Row],[nr]])=8,1,0)</f>
        <v>0</v>
      </c>
      <c r="G126">
        <f>IF(LEN(telefony45[[#This Row],[nr]])=7,1,0)</f>
        <v>1</v>
      </c>
      <c r="H126" s="9">
        <f>IF(LEN(telefony45[[#This Row],[nr]])&gt;=10,1,0)</f>
        <v>0</v>
      </c>
      <c r="I126" s="2">
        <f>telefony45[[#This Row],[zakonczenie]]-telefony45[[#This Row],[rozpoczecie]]</f>
        <v>1.0590277777777768E-2</v>
      </c>
      <c r="J126" s="9">
        <f>HOUR(telefony45[[#This Row],[czas połączenia]])</f>
        <v>0</v>
      </c>
      <c r="K126" s="9">
        <f>MINUTE(telefony45[[#This Row],[czas połączenia]])</f>
        <v>15</v>
      </c>
      <c r="L126" s="9">
        <f>SECOND(telefony45[[#This Row],[czas połączenia]])</f>
        <v>15</v>
      </c>
      <c r="M126" s="9">
        <f>telefony45[[#This Row],[godziny połączenia]]*60*60+telefony45[[#This Row],[minuty połączenia]]*60+telefony45[[#This Row],[sekundy połączenia2]]</f>
        <v>915</v>
      </c>
      <c r="N126" s="9">
        <f>ROUNDUP(telefony45[[#This Row],[połączenie w sekundach]]/60,0)</f>
        <v>16</v>
      </c>
      <c r="O126" s="9">
        <f>IF(telefony45[[#This Row],[czy zagraniczny]]=1,telefony45[[#This Row],[zaczęt minuty połączenia]],0)</f>
        <v>0</v>
      </c>
      <c r="P126">
        <f>IF(OR(telefony45[[#This Row],[czy komórkowy]]=1,telefony45[[#This Row],[czy stacjonarny]]=1),P125-telefony45[[#This Row],[połączenie w sekundach]],P125)</f>
        <v>-12119</v>
      </c>
      <c r="Q126">
        <f t="shared" si="1"/>
        <v>915</v>
      </c>
      <c r="R126">
        <f>IF(telefony45[[#This Row],[czy komórkowy]]=1,Q126+R125,R125)</f>
        <v>3183</v>
      </c>
      <c r="S126">
        <f>IF(telefony45[[#This Row],[czy stacjonarny]]=1,Q126+S125,S125)</f>
        <v>8936</v>
      </c>
    </row>
    <row r="127" spans="1:19" x14ac:dyDescent="0.3">
      <c r="A127" s="9" t="s">
        <v>106</v>
      </c>
      <c r="B127" s="1">
        <v>42920</v>
      </c>
      <c r="C127" s="2">
        <v>0.41510416666666666</v>
      </c>
      <c r="D127" s="2">
        <v>0.41668981481481482</v>
      </c>
      <c r="E127">
        <f>DAY(telefony45[[#This Row],[data]])</f>
        <v>4</v>
      </c>
      <c r="F127">
        <f>IF(LEN(telefony45[[#This Row],[nr]])=8,1,0)</f>
        <v>0</v>
      </c>
      <c r="G127">
        <f>IF(LEN(telefony45[[#This Row],[nr]])=7,1,0)</f>
        <v>0</v>
      </c>
      <c r="H127" s="9">
        <f>IF(LEN(telefony45[[#This Row],[nr]])&gt;=10,1,0)</f>
        <v>1</v>
      </c>
      <c r="I127" s="2">
        <f>telefony45[[#This Row],[zakonczenie]]-telefony45[[#This Row],[rozpoczecie]]</f>
        <v>1.5856481481481555E-3</v>
      </c>
      <c r="J127" s="9">
        <f>HOUR(telefony45[[#This Row],[czas połączenia]])</f>
        <v>0</v>
      </c>
      <c r="K127" s="9">
        <f>MINUTE(telefony45[[#This Row],[czas połączenia]])</f>
        <v>2</v>
      </c>
      <c r="L127" s="9">
        <f>SECOND(telefony45[[#This Row],[czas połączenia]])</f>
        <v>17</v>
      </c>
      <c r="M127" s="9">
        <f>telefony45[[#This Row],[godziny połączenia]]*60*60+telefony45[[#This Row],[minuty połączenia]]*60+telefony45[[#This Row],[sekundy połączenia2]]</f>
        <v>137</v>
      </c>
      <c r="N127" s="9">
        <f>ROUNDUP(telefony45[[#This Row],[połączenie w sekundach]]/60,0)</f>
        <v>3</v>
      </c>
      <c r="O127" s="9">
        <f>IF(telefony45[[#This Row],[czy zagraniczny]]=1,telefony45[[#This Row],[zaczęt minuty połączenia]],0)</f>
        <v>3</v>
      </c>
      <c r="P127">
        <f>IF(OR(telefony45[[#This Row],[czy komórkowy]]=1,telefony45[[#This Row],[czy stacjonarny]]=1),P126-telefony45[[#This Row],[połączenie w sekundach]],P126)</f>
        <v>-12119</v>
      </c>
      <c r="Q127">
        <f t="shared" si="1"/>
        <v>0</v>
      </c>
      <c r="R127">
        <f>IF(telefony45[[#This Row],[czy komórkowy]]=1,Q127+R126,R126)</f>
        <v>3183</v>
      </c>
      <c r="S127">
        <f>IF(telefony45[[#This Row],[czy stacjonarny]]=1,Q127+S126,S126)</f>
        <v>8936</v>
      </c>
    </row>
    <row r="128" spans="1:19" x14ac:dyDescent="0.3">
      <c r="A128" s="9" t="s">
        <v>5</v>
      </c>
      <c r="B128" s="1">
        <v>42920</v>
      </c>
      <c r="C128" s="2">
        <v>0.41912037037037037</v>
      </c>
      <c r="D128" s="2">
        <v>0.42031249999999998</v>
      </c>
      <c r="E128">
        <f>DAY(telefony45[[#This Row],[data]])</f>
        <v>4</v>
      </c>
      <c r="F128">
        <f>IF(LEN(telefony45[[#This Row],[nr]])=8,1,0)</f>
        <v>0</v>
      </c>
      <c r="G128">
        <f>IF(LEN(telefony45[[#This Row],[nr]])=7,1,0)</f>
        <v>1</v>
      </c>
      <c r="H128" s="9">
        <f>IF(LEN(telefony45[[#This Row],[nr]])&gt;=10,1,0)</f>
        <v>0</v>
      </c>
      <c r="I128" s="2">
        <f>telefony45[[#This Row],[zakonczenie]]-telefony45[[#This Row],[rozpoczecie]]</f>
        <v>1.1921296296296124E-3</v>
      </c>
      <c r="J128" s="9">
        <f>HOUR(telefony45[[#This Row],[czas połączenia]])</f>
        <v>0</v>
      </c>
      <c r="K128" s="9">
        <f>MINUTE(telefony45[[#This Row],[czas połączenia]])</f>
        <v>1</v>
      </c>
      <c r="L128" s="9">
        <f>SECOND(telefony45[[#This Row],[czas połączenia]])</f>
        <v>43</v>
      </c>
      <c r="M128" s="9">
        <f>telefony45[[#This Row],[godziny połączenia]]*60*60+telefony45[[#This Row],[minuty połączenia]]*60+telefony45[[#This Row],[sekundy połączenia2]]</f>
        <v>103</v>
      </c>
      <c r="N128" s="9">
        <f>ROUNDUP(telefony45[[#This Row],[połączenie w sekundach]]/60,0)</f>
        <v>2</v>
      </c>
      <c r="O128" s="9">
        <f>IF(telefony45[[#This Row],[czy zagraniczny]]=1,telefony45[[#This Row],[zaczęt minuty połączenia]],0)</f>
        <v>0</v>
      </c>
      <c r="P128">
        <f>IF(OR(telefony45[[#This Row],[czy komórkowy]]=1,telefony45[[#This Row],[czy stacjonarny]]=1),P127-telefony45[[#This Row],[połączenie w sekundach]],P127)</f>
        <v>-12222</v>
      </c>
      <c r="Q128">
        <f t="shared" si="1"/>
        <v>103</v>
      </c>
      <c r="R128">
        <f>IF(telefony45[[#This Row],[czy komórkowy]]=1,Q128+R127,R127)</f>
        <v>3183</v>
      </c>
      <c r="S128">
        <f>IF(telefony45[[#This Row],[czy stacjonarny]]=1,Q128+S127,S127)</f>
        <v>9039</v>
      </c>
    </row>
    <row r="129" spans="1:19" x14ac:dyDescent="0.3">
      <c r="A129" s="9" t="s">
        <v>47</v>
      </c>
      <c r="B129" s="1">
        <v>42920</v>
      </c>
      <c r="C129" s="2">
        <v>0.42249999999999999</v>
      </c>
      <c r="D129" s="2">
        <v>0.42834490740740738</v>
      </c>
      <c r="E129">
        <f>DAY(telefony45[[#This Row],[data]])</f>
        <v>4</v>
      </c>
      <c r="F129">
        <f>IF(LEN(telefony45[[#This Row],[nr]])=8,1,0)</f>
        <v>0</v>
      </c>
      <c r="G129">
        <f>IF(LEN(telefony45[[#This Row],[nr]])=7,1,0)</f>
        <v>1</v>
      </c>
      <c r="H129" s="9">
        <f>IF(LEN(telefony45[[#This Row],[nr]])&gt;=10,1,0)</f>
        <v>0</v>
      </c>
      <c r="I129" s="2">
        <f>telefony45[[#This Row],[zakonczenie]]-telefony45[[#This Row],[rozpoczecie]]</f>
        <v>5.8449074074073959E-3</v>
      </c>
      <c r="J129" s="9">
        <f>HOUR(telefony45[[#This Row],[czas połączenia]])</f>
        <v>0</v>
      </c>
      <c r="K129" s="9">
        <f>MINUTE(telefony45[[#This Row],[czas połączenia]])</f>
        <v>8</v>
      </c>
      <c r="L129" s="9">
        <f>SECOND(telefony45[[#This Row],[czas połączenia]])</f>
        <v>25</v>
      </c>
      <c r="M129" s="9">
        <f>telefony45[[#This Row],[godziny połączenia]]*60*60+telefony45[[#This Row],[minuty połączenia]]*60+telefony45[[#This Row],[sekundy połączenia2]]</f>
        <v>505</v>
      </c>
      <c r="N129" s="9">
        <f>ROUNDUP(telefony45[[#This Row],[połączenie w sekundach]]/60,0)</f>
        <v>9</v>
      </c>
      <c r="O129" s="9">
        <f>IF(telefony45[[#This Row],[czy zagraniczny]]=1,telefony45[[#This Row],[zaczęt minuty połączenia]],0)</f>
        <v>0</v>
      </c>
      <c r="P129">
        <f>IF(OR(telefony45[[#This Row],[czy komórkowy]]=1,telefony45[[#This Row],[czy stacjonarny]]=1),P128-telefony45[[#This Row],[połączenie w sekundach]],P128)</f>
        <v>-12727</v>
      </c>
      <c r="Q129">
        <f t="shared" si="1"/>
        <v>505</v>
      </c>
      <c r="R129">
        <f>IF(telefony45[[#This Row],[czy komórkowy]]=1,Q129+R128,R128)</f>
        <v>3183</v>
      </c>
      <c r="S129">
        <f>IF(telefony45[[#This Row],[czy stacjonarny]]=1,Q129+S128,S128)</f>
        <v>9544</v>
      </c>
    </row>
    <row r="130" spans="1:19" x14ac:dyDescent="0.3">
      <c r="A130" s="9" t="s">
        <v>107</v>
      </c>
      <c r="B130" s="1">
        <v>42920</v>
      </c>
      <c r="C130" s="2">
        <v>0.42591435185185184</v>
      </c>
      <c r="D130" s="2">
        <v>0.43486111111111109</v>
      </c>
      <c r="E130">
        <f>DAY(telefony45[[#This Row],[data]])</f>
        <v>4</v>
      </c>
      <c r="F130">
        <f>IF(LEN(telefony45[[#This Row],[nr]])=8,1,0)</f>
        <v>0</v>
      </c>
      <c r="G130">
        <f>IF(LEN(telefony45[[#This Row],[nr]])=7,1,0)</f>
        <v>1</v>
      </c>
      <c r="H130" s="9">
        <f>IF(LEN(telefony45[[#This Row],[nr]])&gt;=10,1,0)</f>
        <v>0</v>
      </c>
      <c r="I130" s="2">
        <f>telefony45[[#This Row],[zakonczenie]]-telefony45[[#This Row],[rozpoczecie]]</f>
        <v>8.9467592592592515E-3</v>
      </c>
      <c r="J130" s="9">
        <f>HOUR(telefony45[[#This Row],[czas połączenia]])</f>
        <v>0</v>
      </c>
      <c r="K130" s="9">
        <f>MINUTE(telefony45[[#This Row],[czas połączenia]])</f>
        <v>12</v>
      </c>
      <c r="L130" s="9">
        <f>SECOND(telefony45[[#This Row],[czas połączenia]])</f>
        <v>53</v>
      </c>
      <c r="M130" s="9">
        <f>telefony45[[#This Row],[godziny połączenia]]*60*60+telefony45[[#This Row],[minuty połączenia]]*60+telefony45[[#This Row],[sekundy połączenia2]]</f>
        <v>773</v>
      </c>
      <c r="N130" s="9">
        <f>ROUNDUP(telefony45[[#This Row],[połączenie w sekundach]]/60,0)</f>
        <v>13</v>
      </c>
      <c r="O130" s="9">
        <f>IF(telefony45[[#This Row],[czy zagraniczny]]=1,telefony45[[#This Row],[zaczęt minuty połączenia]],0)</f>
        <v>0</v>
      </c>
      <c r="P130">
        <f>IF(OR(telefony45[[#This Row],[czy komórkowy]]=1,telefony45[[#This Row],[czy stacjonarny]]=1),P129-telefony45[[#This Row],[połączenie w sekundach]],P129)</f>
        <v>-13500</v>
      </c>
      <c r="Q130">
        <f t="shared" si="1"/>
        <v>773</v>
      </c>
      <c r="R130">
        <f>IF(telefony45[[#This Row],[czy komórkowy]]=1,Q130+R129,R129)</f>
        <v>3183</v>
      </c>
      <c r="S130">
        <f>IF(telefony45[[#This Row],[czy stacjonarny]]=1,Q130+S129,S129)</f>
        <v>10317</v>
      </c>
    </row>
    <row r="131" spans="1:19" x14ac:dyDescent="0.3">
      <c r="A131" s="9" t="s">
        <v>108</v>
      </c>
      <c r="B131" s="1">
        <v>42920</v>
      </c>
      <c r="C131" s="2">
        <v>0.42942129629629627</v>
      </c>
      <c r="D131" s="2">
        <v>0.4349189814814815</v>
      </c>
      <c r="E131">
        <f>DAY(telefony45[[#This Row],[data]])</f>
        <v>4</v>
      </c>
      <c r="F131">
        <f>IF(LEN(telefony45[[#This Row],[nr]])=8,1,0)</f>
        <v>0</v>
      </c>
      <c r="G131">
        <f>IF(LEN(telefony45[[#This Row],[nr]])=7,1,0)</f>
        <v>1</v>
      </c>
      <c r="H131" s="9">
        <f>IF(LEN(telefony45[[#This Row],[nr]])&gt;=10,1,0)</f>
        <v>0</v>
      </c>
      <c r="I131" s="2">
        <f>telefony45[[#This Row],[zakonczenie]]-telefony45[[#This Row],[rozpoczecie]]</f>
        <v>5.4976851851852304E-3</v>
      </c>
      <c r="J131" s="9">
        <f>HOUR(telefony45[[#This Row],[czas połączenia]])</f>
        <v>0</v>
      </c>
      <c r="K131" s="9">
        <f>MINUTE(telefony45[[#This Row],[czas połączenia]])</f>
        <v>7</v>
      </c>
      <c r="L131" s="9">
        <f>SECOND(telefony45[[#This Row],[czas połączenia]])</f>
        <v>55</v>
      </c>
      <c r="M131" s="9">
        <f>telefony45[[#This Row],[godziny połączenia]]*60*60+telefony45[[#This Row],[minuty połączenia]]*60+telefony45[[#This Row],[sekundy połączenia2]]</f>
        <v>475</v>
      </c>
      <c r="N131" s="9">
        <f>ROUNDUP(telefony45[[#This Row],[połączenie w sekundach]]/60,0)</f>
        <v>8</v>
      </c>
      <c r="O131" s="9">
        <f>IF(telefony45[[#This Row],[czy zagraniczny]]=1,telefony45[[#This Row],[zaczęt minuty połączenia]],0)</f>
        <v>0</v>
      </c>
      <c r="P131">
        <f>IF(OR(telefony45[[#This Row],[czy komórkowy]]=1,telefony45[[#This Row],[czy stacjonarny]]=1),P130-telefony45[[#This Row],[połączenie w sekundach]],P130)</f>
        <v>-13975</v>
      </c>
      <c r="Q131">
        <f t="shared" si="1"/>
        <v>475</v>
      </c>
      <c r="R131">
        <f>IF(telefony45[[#This Row],[czy komórkowy]]=1,Q131+R130,R130)</f>
        <v>3183</v>
      </c>
      <c r="S131">
        <f>IF(telefony45[[#This Row],[czy stacjonarny]]=1,Q131+S130,S130)</f>
        <v>10792</v>
      </c>
    </row>
    <row r="132" spans="1:19" x14ac:dyDescent="0.3">
      <c r="A132" s="9" t="s">
        <v>109</v>
      </c>
      <c r="B132" s="1">
        <v>42920</v>
      </c>
      <c r="C132" s="2">
        <v>0.43247685185185186</v>
      </c>
      <c r="D132" s="2">
        <v>0.43613425925925925</v>
      </c>
      <c r="E132">
        <f>DAY(telefony45[[#This Row],[data]])</f>
        <v>4</v>
      </c>
      <c r="F132">
        <f>IF(LEN(telefony45[[#This Row],[nr]])=8,1,0)</f>
        <v>0</v>
      </c>
      <c r="G132">
        <f>IF(LEN(telefony45[[#This Row],[nr]])=7,1,0)</f>
        <v>1</v>
      </c>
      <c r="H132" s="9">
        <f>IF(LEN(telefony45[[#This Row],[nr]])&gt;=10,1,0)</f>
        <v>0</v>
      </c>
      <c r="I132" s="2">
        <f>telefony45[[#This Row],[zakonczenie]]-telefony45[[#This Row],[rozpoczecie]]</f>
        <v>3.657407407407387E-3</v>
      </c>
      <c r="J132" s="9">
        <f>HOUR(telefony45[[#This Row],[czas połączenia]])</f>
        <v>0</v>
      </c>
      <c r="K132" s="9">
        <f>MINUTE(telefony45[[#This Row],[czas połączenia]])</f>
        <v>5</v>
      </c>
      <c r="L132" s="9">
        <f>SECOND(telefony45[[#This Row],[czas połączenia]])</f>
        <v>16</v>
      </c>
      <c r="M132" s="9">
        <f>telefony45[[#This Row],[godziny połączenia]]*60*60+telefony45[[#This Row],[minuty połączenia]]*60+telefony45[[#This Row],[sekundy połączenia2]]</f>
        <v>316</v>
      </c>
      <c r="N132" s="9">
        <f>ROUNDUP(telefony45[[#This Row],[połączenie w sekundach]]/60,0)</f>
        <v>6</v>
      </c>
      <c r="O132" s="9">
        <f>IF(telefony45[[#This Row],[czy zagraniczny]]=1,telefony45[[#This Row],[zaczęt minuty połączenia]],0)</f>
        <v>0</v>
      </c>
      <c r="P132">
        <f>IF(OR(telefony45[[#This Row],[czy komórkowy]]=1,telefony45[[#This Row],[czy stacjonarny]]=1),P131-telefony45[[#This Row],[połączenie w sekundach]],P131)</f>
        <v>-14291</v>
      </c>
      <c r="Q132">
        <f t="shared" si="1"/>
        <v>316</v>
      </c>
      <c r="R132">
        <f>IF(telefony45[[#This Row],[czy komórkowy]]=1,Q132+R131,R131)</f>
        <v>3183</v>
      </c>
      <c r="S132">
        <f>IF(telefony45[[#This Row],[czy stacjonarny]]=1,Q132+S131,S131)</f>
        <v>11108</v>
      </c>
    </row>
    <row r="133" spans="1:19" x14ac:dyDescent="0.3">
      <c r="A133" s="9" t="s">
        <v>110</v>
      </c>
      <c r="B133" s="1">
        <v>42920</v>
      </c>
      <c r="C133" s="2">
        <v>0.43741898148148151</v>
      </c>
      <c r="D133" s="2">
        <v>0.44848379629629631</v>
      </c>
      <c r="E133">
        <f>DAY(telefony45[[#This Row],[data]])</f>
        <v>4</v>
      </c>
      <c r="F133">
        <f>IF(LEN(telefony45[[#This Row],[nr]])=8,1,0)</f>
        <v>0</v>
      </c>
      <c r="G133">
        <f>IF(LEN(telefony45[[#This Row],[nr]])=7,1,0)</f>
        <v>1</v>
      </c>
      <c r="H133" s="9">
        <f>IF(LEN(telefony45[[#This Row],[nr]])&gt;=10,1,0)</f>
        <v>0</v>
      </c>
      <c r="I133" s="2">
        <f>telefony45[[#This Row],[zakonczenie]]-telefony45[[#This Row],[rozpoczecie]]</f>
        <v>1.1064814814814805E-2</v>
      </c>
      <c r="J133" s="9">
        <f>HOUR(telefony45[[#This Row],[czas połączenia]])</f>
        <v>0</v>
      </c>
      <c r="K133" s="9">
        <f>MINUTE(telefony45[[#This Row],[czas połączenia]])</f>
        <v>15</v>
      </c>
      <c r="L133" s="9">
        <f>SECOND(telefony45[[#This Row],[czas połączenia]])</f>
        <v>56</v>
      </c>
      <c r="M133" s="9">
        <f>telefony45[[#This Row],[godziny połączenia]]*60*60+telefony45[[#This Row],[minuty połączenia]]*60+telefony45[[#This Row],[sekundy połączenia2]]</f>
        <v>956</v>
      </c>
      <c r="N133" s="9">
        <f>ROUNDUP(telefony45[[#This Row],[połączenie w sekundach]]/60,0)</f>
        <v>16</v>
      </c>
      <c r="O133" s="9">
        <f>IF(telefony45[[#This Row],[czy zagraniczny]]=1,telefony45[[#This Row],[zaczęt minuty połączenia]],0)</f>
        <v>0</v>
      </c>
      <c r="P133">
        <f>IF(OR(telefony45[[#This Row],[czy komórkowy]]=1,telefony45[[#This Row],[czy stacjonarny]]=1),P132-telefony45[[#This Row],[połączenie w sekundach]],P132)</f>
        <v>-15247</v>
      </c>
      <c r="Q133">
        <f t="shared" si="1"/>
        <v>956</v>
      </c>
      <c r="R133">
        <f>IF(telefony45[[#This Row],[czy komórkowy]]=1,Q133+R132,R132)</f>
        <v>3183</v>
      </c>
      <c r="S133">
        <f>IF(telefony45[[#This Row],[czy stacjonarny]]=1,Q133+S132,S132)</f>
        <v>12064</v>
      </c>
    </row>
    <row r="134" spans="1:19" x14ac:dyDescent="0.3">
      <c r="A134" s="9" t="s">
        <v>111</v>
      </c>
      <c r="B134" s="1">
        <v>42920</v>
      </c>
      <c r="C134" s="2">
        <v>0.44068287037037035</v>
      </c>
      <c r="D134" s="2">
        <v>0.44912037037037039</v>
      </c>
      <c r="E134">
        <f>DAY(telefony45[[#This Row],[data]])</f>
        <v>4</v>
      </c>
      <c r="F134">
        <f>IF(LEN(telefony45[[#This Row],[nr]])=8,1,0)</f>
        <v>0</v>
      </c>
      <c r="G134">
        <f>IF(LEN(telefony45[[#This Row],[nr]])=7,1,0)</f>
        <v>1</v>
      </c>
      <c r="H134" s="9">
        <f>IF(LEN(telefony45[[#This Row],[nr]])&gt;=10,1,0)</f>
        <v>0</v>
      </c>
      <c r="I134" s="2">
        <f>telefony45[[#This Row],[zakonczenie]]-telefony45[[#This Row],[rozpoczecie]]</f>
        <v>8.4375000000000422E-3</v>
      </c>
      <c r="J134" s="9">
        <f>HOUR(telefony45[[#This Row],[czas połączenia]])</f>
        <v>0</v>
      </c>
      <c r="K134" s="9">
        <f>MINUTE(telefony45[[#This Row],[czas połączenia]])</f>
        <v>12</v>
      </c>
      <c r="L134" s="9">
        <f>SECOND(telefony45[[#This Row],[czas połączenia]])</f>
        <v>9</v>
      </c>
      <c r="M134" s="9">
        <f>telefony45[[#This Row],[godziny połączenia]]*60*60+telefony45[[#This Row],[minuty połączenia]]*60+telefony45[[#This Row],[sekundy połączenia2]]</f>
        <v>729</v>
      </c>
      <c r="N134" s="9">
        <f>ROUNDUP(telefony45[[#This Row],[połączenie w sekundach]]/60,0)</f>
        <v>13</v>
      </c>
      <c r="O134" s="9">
        <f>IF(telefony45[[#This Row],[czy zagraniczny]]=1,telefony45[[#This Row],[zaczęt minuty połączenia]],0)</f>
        <v>0</v>
      </c>
      <c r="P134">
        <f>IF(OR(telefony45[[#This Row],[czy komórkowy]]=1,telefony45[[#This Row],[czy stacjonarny]]=1),P133-telefony45[[#This Row],[połączenie w sekundach]],P133)</f>
        <v>-15976</v>
      </c>
      <c r="Q134">
        <f t="shared" si="1"/>
        <v>729</v>
      </c>
      <c r="R134">
        <f>IF(telefony45[[#This Row],[czy komórkowy]]=1,Q134+R133,R133)</f>
        <v>3183</v>
      </c>
      <c r="S134">
        <f>IF(telefony45[[#This Row],[czy stacjonarny]]=1,Q134+S133,S133)</f>
        <v>12793</v>
      </c>
    </row>
    <row r="135" spans="1:19" x14ac:dyDescent="0.3">
      <c r="A135" s="9" t="s">
        <v>112</v>
      </c>
      <c r="B135" s="1">
        <v>42920</v>
      </c>
      <c r="C135" s="2">
        <v>0.44158564814814816</v>
      </c>
      <c r="D135" s="2">
        <v>0.4470601851851852</v>
      </c>
      <c r="E135">
        <f>DAY(telefony45[[#This Row],[data]])</f>
        <v>4</v>
      </c>
      <c r="F135">
        <f>IF(LEN(telefony45[[#This Row],[nr]])=8,1,0)</f>
        <v>0</v>
      </c>
      <c r="G135">
        <f>IF(LEN(telefony45[[#This Row],[nr]])=7,1,0)</f>
        <v>1</v>
      </c>
      <c r="H135" s="9">
        <f>IF(LEN(telefony45[[#This Row],[nr]])&gt;=10,1,0)</f>
        <v>0</v>
      </c>
      <c r="I135" s="2">
        <f>telefony45[[#This Row],[zakonczenie]]-telefony45[[#This Row],[rozpoczecie]]</f>
        <v>5.4745370370370416E-3</v>
      </c>
      <c r="J135" s="9">
        <f>HOUR(telefony45[[#This Row],[czas połączenia]])</f>
        <v>0</v>
      </c>
      <c r="K135" s="9">
        <f>MINUTE(telefony45[[#This Row],[czas połączenia]])</f>
        <v>7</v>
      </c>
      <c r="L135" s="9">
        <f>SECOND(telefony45[[#This Row],[czas połączenia]])</f>
        <v>53</v>
      </c>
      <c r="M135" s="9">
        <f>telefony45[[#This Row],[godziny połączenia]]*60*60+telefony45[[#This Row],[minuty połączenia]]*60+telefony45[[#This Row],[sekundy połączenia2]]</f>
        <v>473</v>
      </c>
      <c r="N135" s="9">
        <f>ROUNDUP(telefony45[[#This Row],[połączenie w sekundach]]/60,0)</f>
        <v>8</v>
      </c>
      <c r="O135" s="9">
        <f>IF(telefony45[[#This Row],[czy zagraniczny]]=1,telefony45[[#This Row],[zaczęt minuty połączenia]],0)</f>
        <v>0</v>
      </c>
      <c r="P135">
        <f>IF(OR(telefony45[[#This Row],[czy komórkowy]]=1,telefony45[[#This Row],[czy stacjonarny]]=1),P134-telefony45[[#This Row],[połączenie w sekundach]],P134)</f>
        <v>-16449</v>
      </c>
      <c r="Q135">
        <f t="shared" si="1"/>
        <v>473</v>
      </c>
      <c r="R135">
        <f>IF(telefony45[[#This Row],[czy komórkowy]]=1,Q135+R134,R134)</f>
        <v>3183</v>
      </c>
      <c r="S135">
        <f>IF(telefony45[[#This Row],[czy stacjonarny]]=1,Q135+S134,S134)</f>
        <v>13266</v>
      </c>
    </row>
    <row r="136" spans="1:19" x14ac:dyDescent="0.3">
      <c r="A136" s="9" t="s">
        <v>113</v>
      </c>
      <c r="B136" s="1">
        <v>42920</v>
      </c>
      <c r="C136" s="2">
        <v>0.44466435185185182</v>
      </c>
      <c r="D136" s="2">
        <v>0.4535763888888889</v>
      </c>
      <c r="E136">
        <f>DAY(telefony45[[#This Row],[data]])</f>
        <v>4</v>
      </c>
      <c r="F136">
        <f>IF(LEN(telefony45[[#This Row],[nr]])=8,1,0)</f>
        <v>0</v>
      </c>
      <c r="G136">
        <f>IF(LEN(telefony45[[#This Row],[nr]])=7,1,0)</f>
        <v>1</v>
      </c>
      <c r="H136" s="9">
        <f>IF(LEN(telefony45[[#This Row],[nr]])&gt;=10,1,0)</f>
        <v>0</v>
      </c>
      <c r="I136" s="2">
        <f>telefony45[[#This Row],[zakonczenie]]-telefony45[[#This Row],[rozpoczecie]]</f>
        <v>8.9120370370370794E-3</v>
      </c>
      <c r="J136" s="9">
        <f>HOUR(telefony45[[#This Row],[czas połączenia]])</f>
        <v>0</v>
      </c>
      <c r="K136" s="9">
        <f>MINUTE(telefony45[[#This Row],[czas połączenia]])</f>
        <v>12</v>
      </c>
      <c r="L136" s="9">
        <f>SECOND(telefony45[[#This Row],[czas połączenia]])</f>
        <v>50</v>
      </c>
      <c r="M136" s="9">
        <f>telefony45[[#This Row],[godziny połączenia]]*60*60+telefony45[[#This Row],[minuty połączenia]]*60+telefony45[[#This Row],[sekundy połączenia2]]</f>
        <v>770</v>
      </c>
      <c r="N136" s="9">
        <f>ROUNDUP(telefony45[[#This Row],[połączenie w sekundach]]/60,0)</f>
        <v>13</v>
      </c>
      <c r="O136" s="9">
        <f>IF(telefony45[[#This Row],[czy zagraniczny]]=1,telefony45[[#This Row],[zaczęt minuty połączenia]],0)</f>
        <v>0</v>
      </c>
      <c r="P136">
        <f>IF(OR(telefony45[[#This Row],[czy komórkowy]]=1,telefony45[[#This Row],[czy stacjonarny]]=1),P135-telefony45[[#This Row],[połączenie w sekundach]],P135)</f>
        <v>-17219</v>
      </c>
      <c r="Q136">
        <f t="shared" si="1"/>
        <v>770</v>
      </c>
      <c r="R136">
        <f>IF(telefony45[[#This Row],[czy komórkowy]]=1,Q136+R135,R135)</f>
        <v>3183</v>
      </c>
      <c r="S136">
        <f>IF(telefony45[[#This Row],[czy stacjonarny]]=1,Q136+S135,S135)</f>
        <v>14036</v>
      </c>
    </row>
    <row r="137" spans="1:19" x14ac:dyDescent="0.3">
      <c r="A137" s="9" t="s">
        <v>114</v>
      </c>
      <c r="B137" s="1">
        <v>42920</v>
      </c>
      <c r="C137" s="2">
        <v>0.44548611111111114</v>
      </c>
      <c r="D137" s="2">
        <v>0.4541898148148148</v>
      </c>
      <c r="E137">
        <f>DAY(telefony45[[#This Row],[data]])</f>
        <v>4</v>
      </c>
      <c r="F137">
        <f>IF(LEN(telefony45[[#This Row],[nr]])=8,1,0)</f>
        <v>1</v>
      </c>
      <c r="G137">
        <f>IF(LEN(telefony45[[#This Row],[nr]])=7,1,0)</f>
        <v>0</v>
      </c>
      <c r="H137" s="9">
        <f>IF(LEN(telefony45[[#This Row],[nr]])&gt;=10,1,0)</f>
        <v>0</v>
      </c>
      <c r="I137" s="2">
        <f>telefony45[[#This Row],[zakonczenie]]-telefony45[[#This Row],[rozpoczecie]]</f>
        <v>8.703703703703658E-3</v>
      </c>
      <c r="J137" s="9">
        <f>HOUR(telefony45[[#This Row],[czas połączenia]])</f>
        <v>0</v>
      </c>
      <c r="K137" s="9">
        <f>MINUTE(telefony45[[#This Row],[czas połączenia]])</f>
        <v>12</v>
      </c>
      <c r="L137" s="9">
        <f>SECOND(telefony45[[#This Row],[czas połączenia]])</f>
        <v>32</v>
      </c>
      <c r="M137" s="9">
        <f>telefony45[[#This Row],[godziny połączenia]]*60*60+telefony45[[#This Row],[minuty połączenia]]*60+telefony45[[#This Row],[sekundy połączenia2]]</f>
        <v>752</v>
      </c>
      <c r="N137" s="9">
        <f>ROUNDUP(telefony45[[#This Row],[połączenie w sekundach]]/60,0)</f>
        <v>13</v>
      </c>
      <c r="O137" s="9">
        <f>IF(telefony45[[#This Row],[czy zagraniczny]]=1,telefony45[[#This Row],[zaczęt minuty połączenia]],0)</f>
        <v>0</v>
      </c>
      <c r="P137">
        <f>IF(OR(telefony45[[#This Row],[czy komórkowy]]=1,telefony45[[#This Row],[czy stacjonarny]]=1),P136-telefony45[[#This Row],[połączenie w sekundach]],P136)</f>
        <v>-17971</v>
      </c>
      <c r="Q137">
        <f t="shared" si="1"/>
        <v>752</v>
      </c>
      <c r="R137">
        <f>IF(telefony45[[#This Row],[czy komórkowy]]=1,Q137+R136,R136)</f>
        <v>3935</v>
      </c>
      <c r="S137">
        <f>IF(telefony45[[#This Row],[czy stacjonarny]]=1,Q137+S136,S136)</f>
        <v>14036</v>
      </c>
    </row>
    <row r="138" spans="1:19" x14ac:dyDescent="0.3">
      <c r="A138" s="9" t="s">
        <v>115</v>
      </c>
      <c r="B138" s="1">
        <v>42920</v>
      </c>
      <c r="C138" s="2">
        <v>0.45063657407407409</v>
      </c>
      <c r="D138" s="2">
        <v>0.45581018518518518</v>
      </c>
      <c r="E138">
        <f>DAY(telefony45[[#This Row],[data]])</f>
        <v>4</v>
      </c>
      <c r="F138">
        <f>IF(LEN(telefony45[[#This Row],[nr]])=8,1,0)</f>
        <v>1</v>
      </c>
      <c r="G138">
        <f>IF(LEN(telefony45[[#This Row],[nr]])=7,1,0)</f>
        <v>0</v>
      </c>
      <c r="H138" s="9">
        <f>IF(LEN(telefony45[[#This Row],[nr]])&gt;=10,1,0)</f>
        <v>0</v>
      </c>
      <c r="I138" s="2">
        <f>telefony45[[#This Row],[zakonczenie]]-telefony45[[#This Row],[rozpoczecie]]</f>
        <v>5.1736111111110872E-3</v>
      </c>
      <c r="J138" s="9">
        <f>HOUR(telefony45[[#This Row],[czas połączenia]])</f>
        <v>0</v>
      </c>
      <c r="K138" s="9">
        <f>MINUTE(telefony45[[#This Row],[czas połączenia]])</f>
        <v>7</v>
      </c>
      <c r="L138" s="9">
        <f>SECOND(telefony45[[#This Row],[czas połączenia]])</f>
        <v>27</v>
      </c>
      <c r="M138" s="9">
        <f>telefony45[[#This Row],[godziny połączenia]]*60*60+telefony45[[#This Row],[minuty połączenia]]*60+telefony45[[#This Row],[sekundy połączenia2]]</f>
        <v>447</v>
      </c>
      <c r="N138" s="9">
        <f>ROUNDUP(telefony45[[#This Row],[połączenie w sekundach]]/60,0)</f>
        <v>8</v>
      </c>
      <c r="O138" s="9">
        <f>IF(telefony45[[#This Row],[czy zagraniczny]]=1,telefony45[[#This Row],[zaczęt minuty połączenia]],0)</f>
        <v>0</v>
      </c>
      <c r="P138">
        <f>IF(OR(telefony45[[#This Row],[czy komórkowy]]=1,telefony45[[#This Row],[czy stacjonarny]]=1),P137-telefony45[[#This Row],[połączenie w sekundach]],P137)</f>
        <v>-18418</v>
      </c>
      <c r="Q138">
        <f t="shared" si="1"/>
        <v>447</v>
      </c>
      <c r="R138">
        <f>IF(telefony45[[#This Row],[czy komórkowy]]=1,Q138+R137,R137)</f>
        <v>4382</v>
      </c>
      <c r="S138">
        <f>IF(telefony45[[#This Row],[czy stacjonarny]]=1,Q138+S137,S137)</f>
        <v>14036</v>
      </c>
    </row>
    <row r="139" spans="1:19" x14ac:dyDescent="0.3">
      <c r="A139" s="9" t="s">
        <v>116</v>
      </c>
      <c r="B139" s="1">
        <v>42920</v>
      </c>
      <c r="C139" s="2">
        <v>0.45596064814814813</v>
      </c>
      <c r="D139" s="2">
        <v>0.46010416666666665</v>
      </c>
      <c r="E139">
        <f>DAY(telefony45[[#This Row],[data]])</f>
        <v>4</v>
      </c>
      <c r="F139">
        <f>IF(LEN(telefony45[[#This Row],[nr]])=8,1,0)</f>
        <v>0</v>
      </c>
      <c r="G139">
        <f>IF(LEN(telefony45[[#This Row],[nr]])=7,1,0)</f>
        <v>1</v>
      </c>
      <c r="H139" s="9">
        <f>IF(LEN(telefony45[[#This Row],[nr]])&gt;=10,1,0)</f>
        <v>0</v>
      </c>
      <c r="I139" s="2">
        <f>telefony45[[#This Row],[zakonczenie]]-telefony45[[#This Row],[rozpoczecie]]</f>
        <v>4.1435185185185186E-3</v>
      </c>
      <c r="J139" s="9">
        <f>HOUR(telefony45[[#This Row],[czas połączenia]])</f>
        <v>0</v>
      </c>
      <c r="K139" s="9">
        <f>MINUTE(telefony45[[#This Row],[czas połączenia]])</f>
        <v>5</v>
      </c>
      <c r="L139" s="9">
        <f>SECOND(telefony45[[#This Row],[czas połączenia]])</f>
        <v>58</v>
      </c>
      <c r="M139" s="9">
        <f>telefony45[[#This Row],[godziny połączenia]]*60*60+telefony45[[#This Row],[minuty połączenia]]*60+telefony45[[#This Row],[sekundy połączenia2]]</f>
        <v>358</v>
      </c>
      <c r="N139" s="9">
        <f>ROUNDUP(telefony45[[#This Row],[połączenie w sekundach]]/60,0)</f>
        <v>6</v>
      </c>
      <c r="O139" s="9">
        <f>IF(telefony45[[#This Row],[czy zagraniczny]]=1,telefony45[[#This Row],[zaczęt minuty połączenia]],0)</f>
        <v>0</v>
      </c>
      <c r="P139">
        <f>IF(OR(telefony45[[#This Row],[czy komórkowy]]=1,telefony45[[#This Row],[czy stacjonarny]]=1),P138-telefony45[[#This Row],[połączenie w sekundach]],P138)</f>
        <v>-18776</v>
      </c>
      <c r="Q139">
        <f t="shared" si="1"/>
        <v>358</v>
      </c>
      <c r="R139">
        <f>IF(telefony45[[#This Row],[czy komórkowy]]=1,Q139+R138,R138)</f>
        <v>4382</v>
      </c>
      <c r="S139">
        <f>IF(telefony45[[#This Row],[czy stacjonarny]]=1,Q139+S138,S138)</f>
        <v>14394</v>
      </c>
    </row>
    <row r="140" spans="1:19" x14ac:dyDescent="0.3">
      <c r="A140" s="9" t="s">
        <v>117</v>
      </c>
      <c r="B140" s="1">
        <v>42920</v>
      </c>
      <c r="C140" s="2">
        <v>0.46053240740740742</v>
      </c>
      <c r="D140" s="2">
        <v>0.47131944444444446</v>
      </c>
      <c r="E140">
        <f>DAY(telefony45[[#This Row],[data]])</f>
        <v>4</v>
      </c>
      <c r="F140">
        <f>IF(LEN(telefony45[[#This Row],[nr]])=8,1,0)</f>
        <v>0</v>
      </c>
      <c r="G140">
        <f>IF(LEN(telefony45[[#This Row],[nr]])=7,1,0)</f>
        <v>1</v>
      </c>
      <c r="H140" s="9">
        <f>IF(LEN(telefony45[[#This Row],[nr]])&gt;=10,1,0)</f>
        <v>0</v>
      </c>
      <c r="I140" s="2">
        <f>telefony45[[#This Row],[zakonczenie]]-telefony45[[#This Row],[rozpoczecie]]</f>
        <v>1.0787037037037039E-2</v>
      </c>
      <c r="J140" s="9">
        <f>HOUR(telefony45[[#This Row],[czas połączenia]])</f>
        <v>0</v>
      </c>
      <c r="K140" s="9">
        <f>MINUTE(telefony45[[#This Row],[czas połączenia]])</f>
        <v>15</v>
      </c>
      <c r="L140" s="9">
        <f>SECOND(telefony45[[#This Row],[czas połączenia]])</f>
        <v>32</v>
      </c>
      <c r="M140" s="9">
        <f>telefony45[[#This Row],[godziny połączenia]]*60*60+telefony45[[#This Row],[minuty połączenia]]*60+telefony45[[#This Row],[sekundy połączenia2]]</f>
        <v>932</v>
      </c>
      <c r="N140" s="9">
        <f>ROUNDUP(telefony45[[#This Row],[połączenie w sekundach]]/60,0)</f>
        <v>16</v>
      </c>
      <c r="O140" s="9">
        <f>IF(telefony45[[#This Row],[czy zagraniczny]]=1,telefony45[[#This Row],[zaczęt minuty połączenia]],0)</f>
        <v>0</v>
      </c>
      <c r="P140">
        <f>IF(OR(telefony45[[#This Row],[czy komórkowy]]=1,telefony45[[#This Row],[czy stacjonarny]]=1),P139-telefony45[[#This Row],[połączenie w sekundach]],P139)</f>
        <v>-19708</v>
      </c>
      <c r="Q140">
        <f t="shared" si="1"/>
        <v>932</v>
      </c>
      <c r="R140">
        <f>IF(telefony45[[#This Row],[czy komórkowy]]=1,Q140+R139,R139)</f>
        <v>4382</v>
      </c>
      <c r="S140">
        <f>IF(telefony45[[#This Row],[czy stacjonarny]]=1,Q140+S139,S139)</f>
        <v>15326</v>
      </c>
    </row>
    <row r="141" spans="1:19" x14ac:dyDescent="0.3">
      <c r="A141" s="9" t="s">
        <v>117</v>
      </c>
      <c r="B141" s="1">
        <v>42920</v>
      </c>
      <c r="C141" s="2">
        <v>0.46423611111111113</v>
      </c>
      <c r="D141" s="2">
        <v>0.46842592592592591</v>
      </c>
      <c r="E141">
        <f>DAY(telefony45[[#This Row],[data]])</f>
        <v>4</v>
      </c>
      <c r="F141">
        <f>IF(LEN(telefony45[[#This Row],[nr]])=8,1,0)</f>
        <v>0</v>
      </c>
      <c r="G141">
        <f>IF(LEN(telefony45[[#This Row],[nr]])=7,1,0)</f>
        <v>1</v>
      </c>
      <c r="H141" s="9">
        <f>IF(LEN(telefony45[[#This Row],[nr]])&gt;=10,1,0)</f>
        <v>0</v>
      </c>
      <c r="I141" s="2">
        <f>telefony45[[#This Row],[zakonczenie]]-telefony45[[#This Row],[rozpoczecie]]</f>
        <v>4.1898148148147851E-3</v>
      </c>
      <c r="J141" s="9">
        <f>HOUR(telefony45[[#This Row],[czas połączenia]])</f>
        <v>0</v>
      </c>
      <c r="K141" s="9">
        <f>MINUTE(telefony45[[#This Row],[czas połączenia]])</f>
        <v>6</v>
      </c>
      <c r="L141" s="9">
        <f>SECOND(telefony45[[#This Row],[czas połączenia]])</f>
        <v>2</v>
      </c>
      <c r="M141" s="9">
        <f>telefony45[[#This Row],[godziny połączenia]]*60*60+telefony45[[#This Row],[minuty połączenia]]*60+telefony45[[#This Row],[sekundy połączenia2]]</f>
        <v>362</v>
      </c>
      <c r="N141" s="9">
        <f>ROUNDUP(telefony45[[#This Row],[połączenie w sekundach]]/60,0)</f>
        <v>7</v>
      </c>
      <c r="O141" s="9">
        <f>IF(telefony45[[#This Row],[czy zagraniczny]]=1,telefony45[[#This Row],[zaczęt minuty połączenia]],0)</f>
        <v>0</v>
      </c>
      <c r="P141">
        <f>IF(OR(telefony45[[#This Row],[czy komórkowy]]=1,telefony45[[#This Row],[czy stacjonarny]]=1),P140-telefony45[[#This Row],[połączenie w sekundach]],P140)</f>
        <v>-20070</v>
      </c>
      <c r="Q141">
        <f t="shared" si="1"/>
        <v>362</v>
      </c>
      <c r="R141">
        <f>IF(telefony45[[#This Row],[czy komórkowy]]=1,Q141+R140,R140)</f>
        <v>4382</v>
      </c>
      <c r="S141">
        <f>IF(telefony45[[#This Row],[czy stacjonarny]]=1,Q141+S140,S140)</f>
        <v>15688</v>
      </c>
    </row>
    <row r="142" spans="1:19" x14ac:dyDescent="0.3">
      <c r="A142" s="9" t="s">
        <v>118</v>
      </c>
      <c r="B142" s="1">
        <v>42920</v>
      </c>
      <c r="C142" s="2">
        <v>0.46861111111111109</v>
      </c>
      <c r="D142" s="2">
        <v>0.47747685185185185</v>
      </c>
      <c r="E142">
        <f>DAY(telefony45[[#This Row],[data]])</f>
        <v>4</v>
      </c>
      <c r="F142">
        <f>IF(LEN(telefony45[[#This Row],[nr]])=8,1,0)</f>
        <v>0</v>
      </c>
      <c r="G142">
        <f>IF(LEN(telefony45[[#This Row],[nr]])=7,1,0)</f>
        <v>1</v>
      </c>
      <c r="H142" s="9">
        <f>IF(LEN(telefony45[[#This Row],[nr]])&gt;=10,1,0)</f>
        <v>0</v>
      </c>
      <c r="I142" s="2">
        <f>telefony45[[#This Row],[zakonczenie]]-telefony45[[#This Row],[rozpoczecie]]</f>
        <v>8.8657407407407574E-3</v>
      </c>
      <c r="J142" s="9">
        <f>HOUR(telefony45[[#This Row],[czas połączenia]])</f>
        <v>0</v>
      </c>
      <c r="K142" s="9">
        <f>MINUTE(telefony45[[#This Row],[czas połączenia]])</f>
        <v>12</v>
      </c>
      <c r="L142" s="9">
        <f>SECOND(telefony45[[#This Row],[czas połączenia]])</f>
        <v>46</v>
      </c>
      <c r="M142" s="9">
        <f>telefony45[[#This Row],[godziny połączenia]]*60*60+telefony45[[#This Row],[minuty połączenia]]*60+telefony45[[#This Row],[sekundy połączenia2]]</f>
        <v>766</v>
      </c>
      <c r="N142" s="9">
        <f>ROUNDUP(telefony45[[#This Row],[połączenie w sekundach]]/60,0)</f>
        <v>13</v>
      </c>
      <c r="O142" s="9">
        <f>IF(telefony45[[#This Row],[czy zagraniczny]]=1,telefony45[[#This Row],[zaczęt minuty połączenia]],0)</f>
        <v>0</v>
      </c>
      <c r="P142">
        <f>IF(OR(telefony45[[#This Row],[czy komórkowy]]=1,telefony45[[#This Row],[czy stacjonarny]]=1),P141-telefony45[[#This Row],[połączenie w sekundach]],P141)</f>
        <v>-20836</v>
      </c>
      <c r="Q142">
        <f t="shared" si="1"/>
        <v>766</v>
      </c>
      <c r="R142">
        <f>IF(telefony45[[#This Row],[czy komórkowy]]=1,Q142+R141,R141)</f>
        <v>4382</v>
      </c>
      <c r="S142">
        <f>IF(telefony45[[#This Row],[czy stacjonarny]]=1,Q142+S141,S141)</f>
        <v>16454</v>
      </c>
    </row>
    <row r="143" spans="1:19" x14ac:dyDescent="0.3">
      <c r="A143" s="9" t="s">
        <v>119</v>
      </c>
      <c r="B143" s="1">
        <v>42920</v>
      </c>
      <c r="C143" s="2">
        <v>0.47230324074074076</v>
      </c>
      <c r="D143" s="2">
        <v>0.47288194444444442</v>
      </c>
      <c r="E143">
        <f>DAY(telefony45[[#This Row],[data]])</f>
        <v>4</v>
      </c>
      <c r="F143">
        <f>IF(LEN(telefony45[[#This Row],[nr]])=8,1,0)</f>
        <v>0</v>
      </c>
      <c r="G143">
        <f>IF(LEN(telefony45[[#This Row],[nr]])=7,1,0)</f>
        <v>1</v>
      </c>
      <c r="H143" s="9">
        <f>IF(LEN(telefony45[[#This Row],[nr]])&gt;=10,1,0)</f>
        <v>0</v>
      </c>
      <c r="I143" s="2">
        <f>telefony45[[#This Row],[zakonczenie]]-telefony45[[#This Row],[rozpoczecie]]</f>
        <v>5.7870370370366464E-4</v>
      </c>
      <c r="J143" s="9">
        <f>HOUR(telefony45[[#This Row],[czas połączenia]])</f>
        <v>0</v>
      </c>
      <c r="K143" s="9">
        <f>MINUTE(telefony45[[#This Row],[czas połączenia]])</f>
        <v>0</v>
      </c>
      <c r="L143" s="9">
        <f>SECOND(telefony45[[#This Row],[czas połączenia]])</f>
        <v>50</v>
      </c>
      <c r="M143" s="9">
        <f>telefony45[[#This Row],[godziny połączenia]]*60*60+telefony45[[#This Row],[minuty połączenia]]*60+telefony45[[#This Row],[sekundy połączenia2]]</f>
        <v>50</v>
      </c>
      <c r="N143" s="9">
        <f>ROUNDUP(telefony45[[#This Row],[połączenie w sekundach]]/60,0)</f>
        <v>1</v>
      </c>
      <c r="O143" s="9">
        <f>IF(telefony45[[#This Row],[czy zagraniczny]]=1,telefony45[[#This Row],[zaczęt minuty połączenia]],0)</f>
        <v>0</v>
      </c>
      <c r="P143">
        <f>IF(OR(telefony45[[#This Row],[czy komórkowy]]=1,telefony45[[#This Row],[czy stacjonarny]]=1),P142-telefony45[[#This Row],[połączenie w sekundach]],P142)</f>
        <v>-20886</v>
      </c>
      <c r="Q143">
        <f t="shared" si="1"/>
        <v>50</v>
      </c>
      <c r="R143">
        <f>IF(telefony45[[#This Row],[czy komórkowy]]=1,Q143+R142,R142)</f>
        <v>4382</v>
      </c>
      <c r="S143">
        <f>IF(telefony45[[#This Row],[czy stacjonarny]]=1,Q143+S142,S142)</f>
        <v>16504</v>
      </c>
    </row>
    <row r="144" spans="1:19" x14ac:dyDescent="0.3">
      <c r="A144" s="9" t="s">
        <v>120</v>
      </c>
      <c r="B144" s="1">
        <v>42920</v>
      </c>
      <c r="C144" s="2">
        <v>0.47453703703703703</v>
      </c>
      <c r="D144" s="2">
        <v>0.4800462962962963</v>
      </c>
      <c r="E144">
        <f>DAY(telefony45[[#This Row],[data]])</f>
        <v>4</v>
      </c>
      <c r="F144">
        <f>IF(LEN(telefony45[[#This Row],[nr]])=8,1,0)</f>
        <v>0</v>
      </c>
      <c r="G144">
        <f>IF(LEN(telefony45[[#This Row],[nr]])=7,1,0)</f>
        <v>1</v>
      </c>
      <c r="H144" s="9">
        <f>IF(LEN(telefony45[[#This Row],[nr]])&gt;=10,1,0)</f>
        <v>0</v>
      </c>
      <c r="I144" s="2">
        <f>telefony45[[#This Row],[zakonczenie]]-telefony45[[#This Row],[rozpoczecie]]</f>
        <v>5.5092592592592693E-3</v>
      </c>
      <c r="J144" s="9">
        <f>HOUR(telefony45[[#This Row],[czas połączenia]])</f>
        <v>0</v>
      </c>
      <c r="K144" s="9">
        <f>MINUTE(telefony45[[#This Row],[czas połączenia]])</f>
        <v>7</v>
      </c>
      <c r="L144" s="9">
        <f>SECOND(telefony45[[#This Row],[czas połączenia]])</f>
        <v>56</v>
      </c>
      <c r="M144" s="9">
        <f>telefony45[[#This Row],[godziny połączenia]]*60*60+telefony45[[#This Row],[minuty połączenia]]*60+telefony45[[#This Row],[sekundy połączenia2]]</f>
        <v>476</v>
      </c>
      <c r="N144" s="9">
        <f>ROUNDUP(telefony45[[#This Row],[połączenie w sekundach]]/60,0)</f>
        <v>8</v>
      </c>
      <c r="O144" s="9">
        <f>IF(telefony45[[#This Row],[czy zagraniczny]]=1,telefony45[[#This Row],[zaczęt minuty połączenia]],0)</f>
        <v>0</v>
      </c>
      <c r="P144">
        <f>IF(OR(telefony45[[#This Row],[czy komórkowy]]=1,telefony45[[#This Row],[czy stacjonarny]]=1),P143-telefony45[[#This Row],[połączenie w sekundach]],P143)</f>
        <v>-21362</v>
      </c>
      <c r="Q144">
        <f t="shared" si="1"/>
        <v>476</v>
      </c>
      <c r="R144">
        <f>IF(telefony45[[#This Row],[czy komórkowy]]=1,Q144+R143,R143)</f>
        <v>4382</v>
      </c>
      <c r="S144">
        <f>IF(telefony45[[#This Row],[czy stacjonarny]]=1,Q144+S143,S143)</f>
        <v>16980</v>
      </c>
    </row>
    <row r="145" spans="1:19" x14ac:dyDescent="0.3">
      <c r="A145" s="9" t="s">
        <v>121</v>
      </c>
      <c r="B145" s="1">
        <v>42920</v>
      </c>
      <c r="C145" s="2">
        <v>0.47967592592592595</v>
      </c>
      <c r="D145" s="2">
        <v>0.48236111111111113</v>
      </c>
      <c r="E145">
        <f>DAY(telefony45[[#This Row],[data]])</f>
        <v>4</v>
      </c>
      <c r="F145">
        <f>IF(LEN(telefony45[[#This Row],[nr]])=8,1,0)</f>
        <v>0</v>
      </c>
      <c r="G145">
        <f>IF(LEN(telefony45[[#This Row],[nr]])=7,1,0)</f>
        <v>1</v>
      </c>
      <c r="H145" s="9">
        <f>IF(LEN(telefony45[[#This Row],[nr]])&gt;=10,1,0)</f>
        <v>0</v>
      </c>
      <c r="I145" s="2">
        <f>telefony45[[#This Row],[zakonczenie]]-telefony45[[#This Row],[rozpoczecie]]</f>
        <v>2.6851851851851793E-3</v>
      </c>
      <c r="J145" s="9">
        <f>HOUR(telefony45[[#This Row],[czas połączenia]])</f>
        <v>0</v>
      </c>
      <c r="K145" s="9">
        <f>MINUTE(telefony45[[#This Row],[czas połączenia]])</f>
        <v>3</v>
      </c>
      <c r="L145" s="9">
        <f>SECOND(telefony45[[#This Row],[czas połączenia]])</f>
        <v>52</v>
      </c>
      <c r="M145" s="9">
        <f>telefony45[[#This Row],[godziny połączenia]]*60*60+telefony45[[#This Row],[minuty połączenia]]*60+telefony45[[#This Row],[sekundy połączenia2]]</f>
        <v>232</v>
      </c>
      <c r="N145" s="9">
        <f>ROUNDUP(telefony45[[#This Row],[połączenie w sekundach]]/60,0)</f>
        <v>4</v>
      </c>
      <c r="O145" s="9">
        <f>IF(telefony45[[#This Row],[czy zagraniczny]]=1,telefony45[[#This Row],[zaczęt minuty połączenia]],0)</f>
        <v>0</v>
      </c>
      <c r="P145">
        <f>IF(OR(telefony45[[#This Row],[czy komórkowy]]=1,telefony45[[#This Row],[czy stacjonarny]]=1),P144-telefony45[[#This Row],[połączenie w sekundach]],P144)</f>
        <v>-21594</v>
      </c>
      <c r="Q145">
        <f t="shared" si="1"/>
        <v>232</v>
      </c>
      <c r="R145">
        <f>IF(telefony45[[#This Row],[czy komórkowy]]=1,Q145+R144,R144)</f>
        <v>4382</v>
      </c>
      <c r="S145">
        <f>IF(telefony45[[#This Row],[czy stacjonarny]]=1,Q145+S144,S144)</f>
        <v>17212</v>
      </c>
    </row>
    <row r="146" spans="1:19" x14ac:dyDescent="0.3">
      <c r="A146" s="9" t="s">
        <v>122</v>
      </c>
      <c r="B146" s="1">
        <v>42920</v>
      </c>
      <c r="C146" s="2">
        <v>0.47978009259259258</v>
      </c>
      <c r="D146" s="2">
        <v>0.49125000000000002</v>
      </c>
      <c r="E146">
        <f>DAY(telefony45[[#This Row],[data]])</f>
        <v>4</v>
      </c>
      <c r="F146">
        <f>IF(LEN(telefony45[[#This Row],[nr]])=8,1,0)</f>
        <v>0</v>
      </c>
      <c r="G146">
        <f>IF(LEN(telefony45[[#This Row],[nr]])=7,1,0)</f>
        <v>1</v>
      </c>
      <c r="H146" s="9">
        <f>IF(LEN(telefony45[[#This Row],[nr]])&gt;=10,1,0)</f>
        <v>0</v>
      </c>
      <c r="I146" s="2">
        <f>telefony45[[#This Row],[zakonczenie]]-telefony45[[#This Row],[rozpoczecie]]</f>
        <v>1.1469907407407443E-2</v>
      </c>
      <c r="J146" s="9">
        <f>HOUR(telefony45[[#This Row],[czas połączenia]])</f>
        <v>0</v>
      </c>
      <c r="K146" s="9">
        <f>MINUTE(telefony45[[#This Row],[czas połączenia]])</f>
        <v>16</v>
      </c>
      <c r="L146" s="9">
        <f>SECOND(telefony45[[#This Row],[czas połączenia]])</f>
        <v>31</v>
      </c>
      <c r="M146" s="9">
        <f>telefony45[[#This Row],[godziny połączenia]]*60*60+telefony45[[#This Row],[minuty połączenia]]*60+telefony45[[#This Row],[sekundy połączenia2]]</f>
        <v>991</v>
      </c>
      <c r="N146" s="9">
        <f>ROUNDUP(telefony45[[#This Row],[połączenie w sekundach]]/60,0)</f>
        <v>17</v>
      </c>
      <c r="O146" s="9">
        <f>IF(telefony45[[#This Row],[czy zagraniczny]]=1,telefony45[[#This Row],[zaczęt minuty połączenia]],0)</f>
        <v>0</v>
      </c>
      <c r="P146">
        <f>IF(OR(telefony45[[#This Row],[czy komórkowy]]=1,telefony45[[#This Row],[czy stacjonarny]]=1),P145-telefony45[[#This Row],[połączenie w sekundach]],P145)</f>
        <v>-22585</v>
      </c>
      <c r="Q146">
        <f t="shared" si="1"/>
        <v>991</v>
      </c>
      <c r="R146">
        <f>IF(telefony45[[#This Row],[czy komórkowy]]=1,Q146+R145,R145)</f>
        <v>4382</v>
      </c>
      <c r="S146">
        <f>IF(telefony45[[#This Row],[czy stacjonarny]]=1,Q146+S145,S145)</f>
        <v>18203</v>
      </c>
    </row>
    <row r="147" spans="1:19" x14ac:dyDescent="0.3">
      <c r="A147" s="9" t="s">
        <v>123</v>
      </c>
      <c r="B147" s="1">
        <v>42920</v>
      </c>
      <c r="C147" s="2">
        <v>0.47983796296296294</v>
      </c>
      <c r="D147" s="2">
        <v>0.48949074074074073</v>
      </c>
      <c r="E147">
        <f>DAY(telefony45[[#This Row],[data]])</f>
        <v>4</v>
      </c>
      <c r="F147">
        <f>IF(LEN(telefony45[[#This Row],[nr]])=8,1,0)</f>
        <v>0</v>
      </c>
      <c r="G147">
        <f>IF(LEN(telefony45[[#This Row],[nr]])=7,1,0)</f>
        <v>1</v>
      </c>
      <c r="H147" s="9">
        <f>IF(LEN(telefony45[[#This Row],[nr]])&gt;=10,1,0)</f>
        <v>0</v>
      </c>
      <c r="I147" s="2">
        <f>telefony45[[#This Row],[zakonczenie]]-telefony45[[#This Row],[rozpoczecie]]</f>
        <v>9.6527777777777879E-3</v>
      </c>
      <c r="J147" s="9">
        <f>HOUR(telefony45[[#This Row],[czas połączenia]])</f>
        <v>0</v>
      </c>
      <c r="K147" s="9">
        <f>MINUTE(telefony45[[#This Row],[czas połączenia]])</f>
        <v>13</v>
      </c>
      <c r="L147" s="9">
        <f>SECOND(telefony45[[#This Row],[czas połączenia]])</f>
        <v>54</v>
      </c>
      <c r="M147" s="9">
        <f>telefony45[[#This Row],[godziny połączenia]]*60*60+telefony45[[#This Row],[minuty połączenia]]*60+telefony45[[#This Row],[sekundy połączenia2]]</f>
        <v>834</v>
      </c>
      <c r="N147" s="9">
        <f>ROUNDUP(telefony45[[#This Row],[połączenie w sekundach]]/60,0)</f>
        <v>14</v>
      </c>
      <c r="O147" s="9">
        <f>IF(telefony45[[#This Row],[czy zagraniczny]]=1,telefony45[[#This Row],[zaczęt minuty połączenia]],0)</f>
        <v>0</v>
      </c>
      <c r="P147">
        <f>IF(OR(telefony45[[#This Row],[czy komórkowy]]=1,telefony45[[#This Row],[czy stacjonarny]]=1),P146-telefony45[[#This Row],[połączenie w sekundach]],P146)</f>
        <v>-23419</v>
      </c>
      <c r="Q147">
        <f t="shared" si="1"/>
        <v>834</v>
      </c>
      <c r="R147">
        <f>IF(telefony45[[#This Row],[czy komórkowy]]=1,Q147+R146,R146)</f>
        <v>4382</v>
      </c>
      <c r="S147">
        <f>IF(telefony45[[#This Row],[czy stacjonarny]]=1,Q147+S146,S146)</f>
        <v>19037</v>
      </c>
    </row>
    <row r="148" spans="1:19" x14ac:dyDescent="0.3">
      <c r="A148" s="9" t="s">
        <v>124</v>
      </c>
      <c r="B148" s="1">
        <v>42920</v>
      </c>
      <c r="C148" s="2">
        <v>0.4805787037037037</v>
      </c>
      <c r="D148" s="2">
        <v>0.48696759259259259</v>
      </c>
      <c r="E148">
        <f>DAY(telefony45[[#This Row],[data]])</f>
        <v>4</v>
      </c>
      <c r="F148">
        <f>IF(LEN(telefony45[[#This Row],[nr]])=8,1,0)</f>
        <v>1</v>
      </c>
      <c r="G148">
        <f>IF(LEN(telefony45[[#This Row],[nr]])=7,1,0)</f>
        <v>0</v>
      </c>
      <c r="H148" s="9">
        <f>IF(LEN(telefony45[[#This Row],[nr]])&gt;=10,1,0)</f>
        <v>0</v>
      </c>
      <c r="I148" s="2">
        <f>telefony45[[#This Row],[zakonczenie]]-telefony45[[#This Row],[rozpoczecie]]</f>
        <v>6.3888888888888884E-3</v>
      </c>
      <c r="J148" s="9">
        <f>HOUR(telefony45[[#This Row],[czas połączenia]])</f>
        <v>0</v>
      </c>
      <c r="K148" s="9">
        <f>MINUTE(telefony45[[#This Row],[czas połączenia]])</f>
        <v>9</v>
      </c>
      <c r="L148" s="9">
        <f>SECOND(telefony45[[#This Row],[czas połączenia]])</f>
        <v>12</v>
      </c>
      <c r="M148" s="9">
        <f>telefony45[[#This Row],[godziny połączenia]]*60*60+telefony45[[#This Row],[minuty połączenia]]*60+telefony45[[#This Row],[sekundy połączenia2]]</f>
        <v>552</v>
      </c>
      <c r="N148" s="9">
        <f>ROUNDUP(telefony45[[#This Row],[połączenie w sekundach]]/60,0)</f>
        <v>10</v>
      </c>
      <c r="O148" s="9">
        <f>IF(telefony45[[#This Row],[czy zagraniczny]]=1,telefony45[[#This Row],[zaczęt minuty połączenia]],0)</f>
        <v>0</v>
      </c>
      <c r="P148">
        <f>IF(OR(telefony45[[#This Row],[czy komórkowy]]=1,telefony45[[#This Row],[czy stacjonarny]]=1),P147-telefony45[[#This Row],[połączenie w sekundach]],P147)</f>
        <v>-23971</v>
      </c>
      <c r="Q148">
        <f t="shared" si="1"/>
        <v>552</v>
      </c>
      <c r="R148">
        <f>IF(telefony45[[#This Row],[czy komórkowy]]=1,Q148+R147,R147)</f>
        <v>4934</v>
      </c>
      <c r="S148">
        <f>IF(telefony45[[#This Row],[czy stacjonarny]]=1,Q148+S147,S147)</f>
        <v>19037</v>
      </c>
    </row>
    <row r="149" spans="1:19" x14ac:dyDescent="0.3">
      <c r="A149" s="9" t="s">
        <v>125</v>
      </c>
      <c r="B149" s="1">
        <v>42920</v>
      </c>
      <c r="C149" s="2">
        <v>0.48189814814814813</v>
      </c>
      <c r="D149" s="2">
        <v>0.49115740740740743</v>
      </c>
      <c r="E149">
        <f>DAY(telefony45[[#This Row],[data]])</f>
        <v>4</v>
      </c>
      <c r="F149">
        <f>IF(LEN(telefony45[[#This Row],[nr]])=8,1,0)</f>
        <v>0</v>
      </c>
      <c r="G149">
        <f>IF(LEN(telefony45[[#This Row],[nr]])=7,1,0)</f>
        <v>1</v>
      </c>
      <c r="H149" s="9">
        <f>IF(LEN(telefony45[[#This Row],[nr]])&gt;=10,1,0)</f>
        <v>0</v>
      </c>
      <c r="I149" s="2">
        <f>telefony45[[#This Row],[zakonczenie]]-telefony45[[#This Row],[rozpoczecie]]</f>
        <v>9.2592592592593004E-3</v>
      </c>
      <c r="J149" s="9">
        <f>HOUR(telefony45[[#This Row],[czas połączenia]])</f>
        <v>0</v>
      </c>
      <c r="K149" s="9">
        <f>MINUTE(telefony45[[#This Row],[czas połączenia]])</f>
        <v>13</v>
      </c>
      <c r="L149" s="9">
        <f>SECOND(telefony45[[#This Row],[czas połączenia]])</f>
        <v>20</v>
      </c>
      <c r="M149" s="9">
        <f>telefony45[[#This Row],[godziny połączenia]]*60*60+telefony45[[#This Row],[minuty połączenia]]*60+telefony45[[#This Row],[sekundy połączenia2]]</f>
        <v>800</v>
      </c>
      <c r="N149" s="9">
        <f>ROUNDUP(telefony45[[#This Row],[połączenie w sekundach]]/60,0)</f>
        <v>14</v>
      </c>
      <c r="O149" s="9">
        <f>IF(telefony45[[#This Row],[czy zagraniczny]]=1,telefony45[[#This Row],[zaczęt minuty połączenia]],0)</f>
        <v>0</v>
      </c>
      <c r="P149">
        <f>IF(OR(telefony45[[#This Row],[czy komórkowy]]=1,telefony45[[#This Row],[czy stacjonarny]]=1),P148-telefony45[[#This Row],[połączenie w sekundach]],P148)</f>
        <v>-24771</v>
      </c>
      <c r="Q149">
        <f t="shared" si="1"/>
        <v>800</v>
      </c>
      <c r="R149">
        <f>IF(telefony45[[#This Row],[czy komórkowy]]=1,Q149+R148,R148)</f>
        <v>4934</v>
      </c>
      <c r="S149">
        <f>IF(telefony45[[#This Row],[czy stacjonarny]]=1,Q149+S148,S148)</f>
        <v>19837</v>
      </c>
    </row>
    <row r="150" spans="1:19" x14ac:dyDescent="0.3">
      <c r="A150" s="9" t="s">
        <v>126</v>
      </c>
      <c r="B150" s="1">
        <v>42920</v>
      </c>
      <c r="C150" s="2">
        <v>0.48312500000000003</v>
      </c>
      <c r="D150" s="2">
        <v>0.49138888888888888</v>
      </c>
      <c r="E150">
        <f>DAY(telefony45[[#This Row],[data]])</f>
        <v>4</v>
      </c>
      <c r="F150">
        <f>IF(LEN(telefony45[[#This Row],[nr]])=8,1,0)</f>
        <v>0</v>
      </c>
      <c r="G150">
        <f>IF(LEN(telefony45[[#This Row],[nr]])=7,1,0)</f>
        <v>1</v>
      </c>
      <c r="H150" s="9">
        <f>IF(LEN(telefony45[[#This Row],[nr]])&gt;=10,1,0)</f>
        <v>0</v>
      </c>
      <c r="I150" s="2">
        <f>telefony45[[#This Row],[zakonczenie]]-telefony45[[#This Row],[rozpoczecie]]</f>
        <v>8.2638888888888484E-3</v>
      </c>
      <c r="J150" s="9">
        <f>HOUR(telefony45[[#This Row],[czas połączenia]])</f>
        <v>0</v>
      </c>
      <c r="K150" s="9">
        <f>MINUTE(telefony45[[#This Row],[czas połączenia]])</f>
        <v>11</v>
      </c>
      <c r="L150" s="9">
        <f>SECOND(telefony45[[#This Row],[czas połączenia]])</f>
        <v>54</v>
      </c>
      <c r="M150" s="9">
        <f>telefony45[[#This Row],[godziny połączenia]]*60*60+telefony45[[#This Row],[minuty połączenia]]*60+telefony45[[#This Row],[sekundy połączenia2]]</f>
        <v>714</v>
      </c>
      <c r="N150" s="9">
        <f>ROUNDUP(telefony45[[#This Row],[połączenie w sekundach]]/60,0)</f>
        <v>12</v>
      </c>
      <c r="O150" s="9">
        <f>IF(telefony45[[#This Row],[czy zagraniczny]]=1,telefony45[[#This Row],[zaczęt minuty połączenia]],0)</f>
        <v>0</v>
      </c>
      <c r="P150">
        <f>IF(OR(telefony45[[#This Row],[czy komórkowy]]=1,telefony45[[#This Row],[czy stacjonarny]]=1),P149-telefony45[[#This Row],[połączenie w sekundach]],P149)</f>
        <v>-25485</v>
      </c>
      <c r="Q150">
        <f t="shared" si="1"/>
        <v>714</v>
      </c>
      <c r="R150">
        <f>IF(telefony45[[#This Row],[czy komórkowy]]=1,Q150+R149,R149)</f>
        <v>4934</v>
      </c>
      <c r="S150">
        <f>IF(telefony45[[#This Row],[czy stacjonarny]]=1,Q150+S149,S149)</f>
        <v>20551</v>
      </c>
    </row>
    <row r="151" spans="1:19" x14ac:dyDescent="0.3">
      <c r="A151" s="9" t="s">
        <v>127</v>
      </c>
      <c r="B151" s="1">
        <v>42920</v>
      </c>
      <c r="C151" s="2">
        <v>0.48803240740740739</v>
      </c>
      <c r="D151" s="2">
        <v>0.49682870370370369</v>
      </c>
      <c r="E151">
        <f>DAY(telefony45[[#This Row],[data]])</f>
        <v>4</v>
      </c>
      <c r="F151">
        <f>IF(LEN(telefony45[[#This Row],[nr]])=8,1,0)</f>
        <v>1</v>
      </c>
      <c r="G151">
        <f>IF(LEN(telefony45[[#This Row],[nr]])=7,1,0)</f>
        <v>0</v>
      </c>
      <c r="H151" s="9">
        <f>IF(LEN(telefony45[[#This Row],[nr]])&gt;=10,1,0)</f>
        <v>0</v>
      </c>
      <c r="I151" s="2">
        <f>telefony45[[#This Row],[zakonczenie]]-telefony45[[#This Row],[rozpoczecie]]</f>
        <v>8.7962962962963021E-3</v>
      </c>
      <c r="J151" s="9">
        <f>HOUR(telefony45[[#This Row],[czas połączenia]])</f>
        <v>0</v>
      </c>
      <c r="K151" s="9">
        <f>MINUTE(telefony45[[#This Row],[czas połączenia]])</f>
        <v>12</v>
      </c>
      <c r="L151" s="9">
        <f>SECOND(telefony45[[#This Row],[czas połączenia]])</f>
        <v>40</v>
      </c>
      <c r="M151" s="9">
        <f>telefony45[[#This Row],[godziny połączenia]]*60*60+telefony45[[#This Row],[minuty połączenia]]*60+telefony45[[#This Row],[sekundy połączenia2]]</f>
        <v>760</v>
      </c>
      <c r="N151" s="9">
        <f>ROUNDUP(telefony45[[#This Row],[połączenie w sekundach]]/60,0)</f>
        <v>13</v>
      </c>
      <c r="O151" s="9">
        <f>IF(telefony45[[#This Row],[czy zagraniczny]]=1,telefony45[[#This Row],[zaczęt minuty połączenia]],0)</f>
        <v>0</v>
      </c>
      <c r="P151">
        <f>IF(OR(telefony45[[#This Row],[czy komórkowy]]=1,telefony45[[#This Row],[czy stacjonarny]]=1),P150-telefony45[[#This Row],[połączenie w sekundach]],P150)</f>
        <v>-26245</v>
      </c>
      <c r="Q151">
        <f t="shared" si="1"/>
        <v>760</v>
      </c>
      <c r="R151">
        <f>IF(telefony45[[#This Row],[czy komórkowy]]=1,Q151+R150,R150)</f>
        <v>5694</v>
      </c>
      <c r="S151">
        <f>IF(telefony45[[#This Row],[czy stacjonarny]]=1,Q151+S150,S150)</f>
        <v>20551</v>
      </c>
    </row>
    <row r="152" spans="1:19" x14ac:dyDescent="0.3">
      <c r="A152" s="9" t="s">
        <v>128</v>
      </c>
      <c r="B152" s="1">
        <v>42920</v>
      </c>
      <c r="C152" s="2">
        <v>0.48979166666666668</v>
      </c>
      <c r="D152" s="2">
        <v>0.500462962962963</v>
      </c>
      <c r="E152">
        <f>DAY(telefony45[[#This Row],[data]])</f>
        <v>4</v>
      </c>
      <c r="F152">
        <f>IF(LEN(telefony45[[#This Row],[nr]])=8,1,0)</f>
        <v>0</v>
      </c>
      <c r="G152">
        <f>IF(LEN(telefony45[[#This Row],[nr]])=7,1,0)</f>
        <v>1</v>
      </c>
      <c r="H152" s="9">
        <f>IF(LEN(telefony45[[#This Row],[nr]])&gt;=10,1,0)</f>
        <v>0</v>
      </c>
      <c r="I152" s="2">
        <f>telefony45[[#This Row],[zakonczenie]]-telefony45[[#This Row],[rozpoczecie]]</f>
        <v>1.0671296296296318E-2</v>
      </c>
      <c r="J152" s="9">
        <f>HOUR(telefony45[[#This Row],[czas połączenia]])</f>
        <v>0</v>
      </c>
      <c r="K152" s="9">
        <f>MINUTE(telefony45[[#This Row],[czas połączenia]])</f>
        <v>15</v>
      </c>
      <c r="L152" s="9">
        <f>SECOND(telefony45[[#This Row],[czas połączenia]])</f>
        <v>22</v>
      </c>
      <c r="M152" s="9">
        <f>telefony45[[#This Row],[godziny połączenia]]*60*60+telefony45[[#This Row],[minuty połączenia]]*60+telefony45[[#This Row],[sekundy połączenia2]]</f>
        <v>922</v>
      </c>
      <c r="N152" s="9">
        <f>ROUNDUP(telefony45[[#This Row],[połączenie w sekundach]]/60,0)</f>
        <v>16</v>
      </c>
      <c r="O152" s="9">
        <f>IF(telefony45[[#This Row],[czy zagraniczny]]=1,telefony45[[#This Row],[zaczęt minuty połączenia]],0)</f>
        <v>0</v>
      </c>
      <c r="P152">
        <f>IF(OR(telefony45[[#This Row],[czy komórkowy]]=1,telefony45[[#This Row],[czy stacjonarny]]=1),P151-telefony45[[#This Row],[połączenie w sekundach]],P151)</f>
        <v>-27167</v>
      </c>
      <c r="Q152">
        <f t="shared" si="1"/>
        <v>922</v>
      </c>
      <c r="R152">
        <f>IF(telefony45[[#This Row],[czy komórkowy]]=1,Q152+R151,R151)</f>
        <v>5694</v>
      </c>
      <c r="S152">
        <f>IF(telefony45[[#This Row],[czy stacjonarny]]=1,Q152+S151,S151)</f>
        <v>21473</v>
      </c>
    </row>
    <row r="153" spans="1:19" x14ac:dyDescent="0.3">
      <c r="A153" s="9" t="s">
        <v>129</v>
      </c>
      <c r="B153" s="1">
        <v>42920</v>
      </c>
      <c r="C153" s="2">
        <v>0.49430555555555555</v>
      </c>
      <c r="D153" s="2">
        <v>0.50231481481481477</v>
      </c>
      <c r="E153">
        <f>DAY(telefony45[[#This Row],[data]])</f>
        <v>4</v>
      </c>
      <c r="F153">
        <f>IF(LEN(telefony45[[#This Row],[nr]])=8,1,0)</f>
        <v>1</v>
      </c>
      <c r="G153">
        <f>IF(LEN(telefony45[[#This Row],[nr]])=7,1,0)</f>
        <v>0</v>
      </c>
      <c r="H153" s="9">
        <f>IF(LEN(telefony45[[#This Row],[nr]])&gt;=10,1,0)</f>
        <v>0</v>
      </c>
      <c r="I153" s="2">
        <f>telefony45[[#This Row],[zakonczenie]]-telefony45[[#This Row],[rozpoczecie]]</f>
        <v>8.009259259259216E-3</v>
      </c>
      <c r="J153" s="9">
        <f>HOUR(telefony45[[#This Row],[czas połączenia]])</f>
        <v>0</v>
      </c>
      <c r="K153" s="9">
        <f>MINUTE(telefony45[[#This Row],[czas połączenia]])</f>
        <v>11</v>
      </c>
      <c r="L153" s="9">
        <f>SECOND(telefony45[[#This Row],[czas połączenia]])</f>
        <v>32</v>
      </c>
      <c r="M153" s="9">
        <f>telefony45[[#This Row],[godziny połączenia]]*60*60+telefony45[[#This Row],[minuty połączenia]]*60+telefony45[[#This Row],[sekundy połączenia2]]</f>
        <v>692</v>
      </c>
      <c r="N153" s="9">
        <f>ROUNDUP(telefony45[[#This Row],[połączenie w sekundach]]/60,0)</f>
        <v>12</v>
      </c>
      <c r="O153" s="9">
        <f>IF(telefony45[[#This Row],[czy zagraniczny]]=1,telefony45[[#This Row],[zaczęt minuty połączenia]],0)</f>
        <v>0</v>
      </c>
      <c r="P153">
        <f>IF(OR(telefony45[[#This Row],[czy komórkowy]]=1,telefony45[[#This Row],[czy stacjonarny]]=1),P152-telefony45[[#This Row],[połączenie w sekundach]],P152)</f>
        <v>-27859</v>
      </c>
      <c r="Q153">
        <f t="shared" si="1"/>
        <v>692</v>
      </c>
      <c r="R153">
        <f>IF(telefony45[[#This Row],[czy komórkowy]]=1,Q153+R152,R152)</f>
        <v>6386</v>
      </c>
      <c r="S153">
        <f>IF(telefony45[[#This Row],[czy stacjonarny]]=1,Q153+S152,S152)</f>
        <v>21473</v>
      </c>
    </row>
    <row r="154" spans="1:19" x14ac:dyDescent="0.3">
      <c r="A154" s="9" t="s">
        <v>130</v>
      </c>
      <c r="B154" s="1">
        <v>42920</v>
      </c>
      <c r="C154" s="2">
        <v>0.49984953703703705</v>
      </c>
      <c r="D154" s="2">
        <v>0.50960648148148147</v>
      </c>
      <c r="E154">
        <f>DAY(telefony45[[#This Row],[data]])</f>
        <v>4</v>
      </c>
      <c r="F154">
        <f>IF(LEN(telefony45[[#This Row],[nr]])=8,1,0)</f>
        <v>0</v>
      </c>
      <c r="G154">
        <f>IF(LEN(telefony45[[#This Row],[nr]])=7,1,0)</f>
        <v>1</v>
      </c>
      <c r="H154" s="9">
        <f>IF(LEN(telefony45[[#This Row],[nr]])&gt;=10,1,0)</f>
        <v>0</v>
      </c>
      <c r="I154" s="2">
        <f>telefony45[[#This Row],[zakonczenie]]-telefony45[[#This Row],[rozpoczecie]]</f>
        <v>9.7569444444444153E-3</v>
      </c>
      <c r="J154" s="9">
        <f>HOUR(telefony45[[#This Row],[czas połączenia]])</f>
        <v>0</v>
      </c>
      <c r="K154" s="9">
        <f>MINUTE(telefony45[[#This Row],[czas połączenia]])</f>
        <v>14</v>
      </c>
      <c r="L154" s="9">
        <f>SECOND(telefony45[[#This Row],[czas połączenia]])</f>
        <v>3</v>
      </c>
      <c r="M154" s="9">
        <f>telefony45[[#This Row],[godziny połączenia]]*60*60+telefony45[[#This Row],[minuty połączenia]]*60+telefony45[[#This Row],[sekundy połączenia2]]</f>
        <v>843</v>
      </c>
      <c r="N154" s="9">
        <f>ROUNDUP(telefony45[[#This Row],[połączenie w sekundach]]/60,0)</f>
        <v>15</v>
      </c>
      <c r="O154" s="9">
        <f>IF(telefony45[[#This Row],[czy zagraniczny]]=1,telefony45[[#This Row],[zaczęt minuty połączenia]],0)</f>
        <v>0</v>
      </c>
      <c r="P154">
        <f>IF(OR(telefony45[[#This Row],[czy komórkowy]]=1,telefony45[[#This Row],[czy stacjonarny]]=1),P153-telefony45[[#This Row],[połączenie w sekundach]],P153)</f>
        <v>-28702</v>
      </c>
      <c r="Q154">
        <f t="shared" si="1"/>
        <v>843</v>
      </c>
      <c r="R154">
        <f>IF(telefony45[[#This Row],[czy komórkowy]]=1,Q154+R153,R153)</f>
        <v>6386</v>
      </c>
      <c r="S154">
        <f>IF(telefony45[[#This Row],[czy stacjonarny]]=1,Q154+S153,S153)</f>
        <v>22316</v>
      </c>
    </row>
    <row r="155" spans="1:19" x14ac:dyDescent="0.3">
      <c r="A155" s="9" t="s">
        <v>131</v>
      </c>
      <c r="B155" s="1">
        <v>42920</v>
      </c>
      <c r="C155" s="2">
        <v>0.50063657407407403</v>
      </c>
      <c r="D155" s="2">
        <v>0.50876157407407407</v>
      </c>
      <c r="E155">
        <f>DAY(telefony45[[#This Row],[data]])</f>
        <v>4</v>
      </c>
      <c r="F155">
        <f>IF(LEN(telefony45[[#This Row],[nr]])=8,1,0)</f>
        <v>0</v>
      </c>
      <c r="G155">
        <f>IF(LEN(telefony45[[#This Row],[nr]])=7,1,0)</f>
        <v>1</v>
      </c>
      <c r="H155" s="9">
        <f>IF(LEN(telefony45[[#This Row],[nr]])&gt;=10,1,0)</f>
        <v>0</v>
      </c>
      <c r="I155" s="2">
        <f>telefony45[[#This Row],[zakonczenie]]-telefony45[[#This Row],[rozpoczecie]]</f>
        <v>8.1250000000000488E-3</v>
      </c>
      <c r="J155" s="9">
        <f>HOUR(telefony45[[#This Row],[czas połączenia]])</f>
        <v>0</v>
      </c>
      <c r="K155" s="9">
        <f>MINUTE(telefony45[[#This Row],[czas połączenia]])</f>
        <v>11</v>
      </c>
      <c r="L155" s="9">
        <f>SECOND(telefony45[[#This Row],[czas połączenia]])</f>
        <v>42</v>
      </c>
      <c r="M155" s="9">
        <f>telefony45[[#This Row],[godziny połączenia]]*60*60+telefony45[[#This Row],[minuty połączenia]]*60+telefony45[[#This Row],[sekundy połączenia2]]</f>
        <v>702</v>
      </c>
      <c r="N155" s="9">
        <f>ROUNDUP(telefony45[[#This Row],[połączenie w sekundach]]/60,0)</f>
        <v>12</v>
      </c>
      <c r="O155" s="9">
        <f>IF(telefony45[[#This Row],[czy zagraniczny]]=1,telefony45[[#This Row],[zaczęt minuty połączenia]],0)</f>
        <v>0</v>
      </c>
      <c r="P155">
        <f>IF(OR(telefony45[[#This Row],[czy komórkowy]]=1,telefony45[[#This Row],[czy stacjonarny]]=1),P154-telefony45[[#This Row],[połączenie w sekundach]],P154)</f>
        <v>-29404</v>
      </c>
      <c r="Q155">
        <f t="shared" si="1"/>
        <v>702</v>
      </c>
      <c r="R155">
        <f>IF(telefony45[[#This Row],[czy komórkowy]]=1,Q155+R154,R154)</f>
        <v>6386</v>
      </c>
      <c r="S155">
        <f>IF(telefony45[[#This Row],[czy stacjonarny]]=1,Q155+S154,S154)</f>
        <v>23018</v>
      </c>
    </row>
    <row r="156" spans="1:19" x14ac:dyDescent="0.3">
      <c r="A156" s="9" t="s">
        <v>132</v>
      </c>
      <c r="B156" s="1">
        <v>42920</v>
      </c>
      <c r="C156" s="2">
        <v>0.50594907407407408</v>
      </c>
      <c r="D156" s="2">
        <v>0.5154050925925926</v>
      </c>
      <c r="E156">
        <f>DAY(telefony45[[#This Row],[data]])</f>
        <v>4</v>
      </c>
      <c r="F156">
        <f>IF(LEN(telefony45[[#This Row],[nr]])=8,1,0)</f>
        <v>0</v>
      </c>
      <c r="G156">
        <f>IF(LEN(telefony45[[#This Row],[nr]])=7,1,0)</f>
        <v>1</v>
      </c>
      <c r="H156" s="9">
        <f>IF(LEN(telefony45[[#This Row],[nr]])&gt;=10,1,0)</f>
        <v>0</v>
      </c>
      <c r="I156" s="2">
        <f>telefony45[[#This Row],[zakonczenie]]-telefony45[[#This Row],[rozpoczecie]]</f>
        <v>9.4560185185185164E-3</v>
      </c>
      <c r="J156" s="9">
        <f>HOUR(telefony45[[#This Row],[czas połączenia]])</f>
        <v>0</v>
      </c>
      <c r="K156" s="9">
        <f>MINUTE(telefony45[[#This Row],[czas połączenia]])</f>
        <v>13</v>
      </c>
      <c r="L156" s="9">
        <f>SECOND(telefony45[[#This Row],[czas połączenia]])</f>
        <v>37</v>
      </c>
      <c r="M156" s="9">
        <f>telefony45[[#This Row],[godziny połączenia]]*60*60+telefony45[[#This Row],[minuty połączenia]]*60+telefony45[[#This Row],[sekundy połączenia2]]</f>
        <v>817</v>
      </c>
      <c r="N156" s="9">
        <f>ROUNDUP(telefony45[[#This Row],[połączenie w sekundach]]/60,0)</f>
        <v>14</v>
      </c>
      <c r="O156" s="9">
        <f>IF(telefony45[[#This Row],[czy zagraniczny]]=1,telefony45[[#This Row],[zaczęt minuty połączenia]],0)</f>
        <v>0</v>
      </c>
      <c r="P156">
        <f>IF(OR(telefony45[[#This Row],[czy komórkowy]]=1,telefony45[[#This Row],[czy stacjonarny]]=1),P155-telefony45[[#This Row],[połączenie w sekundach]],P155)</f>
        <v>-30221</v>
      </c>
      <c r="Q156">
        <f t="shared" si="1"/>
        <v>817</v>
      </c>
      <c r="R156">
        <f>IF(telefony45[[#This Row],[czy komórkowy]]=1,Q156+R155,R155)</f>
        <v>6386</v>
      </c>
      <c r="S156">
        <f>IF(telefony45[[#This Row],[czy stacjonarny]]=1,Q156+S155,S155)</f>
        <v>23835</v>
      </c>
    </row>
    <row r="157" spans="1:19" x14ac:dyDescent="0.3">
      <c r="A157" s="9" t="s">
        <v>133</v>
      </c>
      <c r="B157" s="1">
        <v>42920</v>
      </c>
      <c r="C157" s="2">
        <v>0.51076388888888891</v>
      </c>
      <c r="D157" s="2">
        <v>0.51890046296296299</v>
      </c>
      <c r="E157">
        <f>DAY(telefony45[[#This Row],[data]])</f>
        <v>4</v>
      </c>
      <c r="F157">
        <f>IF(LEN(telefony45[[#This Row],[nr]])=8,1,0)</f>
        <v>0</v>
      </c>
      <c r="G157">
        <f>IF(LEN(telefony45[[#This Row],[nr]])=7,1,0)</f>
        <v>1</v>
      </c>
      <c r="H157" s="9">
        <f>IF(LEN(telefony45[[#This Row],[nr]])&gt;=10,1,0)</f>
        <v>0</v>
      </c>
      <c r="I157" s="2">
        <f>telefony45[[#This Row],[zakonczenie]]-telefony45[[#This Row],[rozpoczecie]]</f>
        <v>8.1365740740740877E-3</v>
      </c>
      <c r="J157" s="9">
        <f>HOUR(telefony45[[#This Row],[czas połączenia]])</f>
        <v>0</v>
      </c>
      <c r="K157" s="9">
        <f>MINUTE(telefony45[[#This Row],[czas połączenia]])</f>
        <v>11</v>
      </c>
      <c r="L157" s="9">
        <f>SECOND(telefony45[[#This Row],[czas połączenia]])</f>
        <v>43</v>
      </c>
      <c r="M157" s="9">
        <f>telefony45[[#This Row],[godziny połączenia]]*60*60+telefony45[[#This Row],[minuty połączenia]]*60+telefony45[[#This Row],[sekundy połączenia2]]</f>
        <v>703</v>
      </c>
      <c r="N157" s="9">
        <f>ROUNDUP(telefony45[[#This Row],[połączenie w sekundach]]/60,0)</f>
        <v>12</v>
      </c>
      <c r="O157" s="9">
        <f>IF(telefony45[[#This Row],[czy zagraniczny]]=1,telefony45[[#This Row],[zaczęt minuty połączenia]],0)</f>
        <v>0</v>
      </c>
      <c r="P157">
        <f>IF(OR(telefony45[[#This Row],[czy komórkowy]]=1,telefony45[[#This Row],[czy stacjonarny]]=1),P156-telefony45[[#This Row],[połączenie w sekundach]],P156)</f>
        <v>-30924</v>
      </c>
      <c r="Q157">
        <f t="shared" si="1"/>
        <v>703</v>
      </c>
      <c r="R157">
        <f>IF(telefony45[[#This Row],[czy komórkowy]]=1,Q157+R156,R156)</f>
        <v>6386</v>
      </c>
      <c r="S157">
        <f>IF(telefony45[[#This Row],[czy stacjonarny]]=1,Q157+S156,S156)</f>
        <v>24538</v>
      </c>
    </row>
    <row r="158" spans="1:19" x14ac:dyDescent="0.3">
      <c r="A158" s="9" t="s">
        <v>134</v>
      </c>
      <c r="B158" s="1">
        <v>42920</v>
      </c>
      <c r="C158" s="2">
        <v>0.51451388888888894</v>
      </c>
      <c r="D158" s="2">
        <v>0.51857638888888891</v>
      </c>
      <c r="E158">
        <f>DAY(telefony45[[#This Row],[data]])</f>
        <v>4</v>
      </c>
      <c r="F158">
        <f>IF(LEN(telefony45[[#This Row],[nr]])=8,1,0)</f>
        <v>1</v>
      </c>
      <c r="G158">
        <f>IF(LEN(telefony45[[#This Row],[nr]])=7,1,0)</f>
        <v>0</v>
      </c>
      <c r="H158" s="9">
        <f>IF(LEN(telefony45[[#This Row],[nr]])&gt;=10,1,0)</f>
        <v>0</v>
      </c>
      <c r="I158" s="2">
        <f>telefony45[[#This Row],[zakonczenie]]-telefony45[[#This Row],[rozpoczecie]]</f>
        <v>4.0624999999999689E-3</v>
      </c>
      <c r="J158" s="9">
        <f>HOUR(telefony45[[#This Row],[czas połączenia]])</f>
        <v>0</v>
      </c>
      <c r="K158" s="9">
        <f>MINUTE(telefony45[[#This Row],[czas połączenia]])</f>
        <v>5</v>
      </c>
      <c r="L158" s="9">
        <f>SECOND(telefony45[[#This Row],[czas połączenia]])</f>
        <v>51</v>
      </c>
      <c r="M158" s="9">
        <f>telefony45[[#This Row],[godziny połączenia]]*60*60+telefony45[[#This Row],[minuty połączenia]]*60+telefony45[[#This Row],[sekundy połączenia2]]</f>
        <v>351</v>
      </c>
      <c r="N158" s="9">
        <f>ROUNDUP(telefony45[[#This Row],[połączenie w sekundach]]/60,0)</f>
        <v>6</v>
      </c>
      <c r="O158" s="9">
        <f>IF(telefony45[[#This Row],[czy zagraniczny]]=1,telefony45[[#This Row],[zaczęt minuty połączenia]],0)</f>
        <v>0</v>
      </c>
      <c r="P158">
        <f>IF(OR(telefony45[[#This Row],[czy komórkowy]]=1,telefony45[[#This Row],[czy stacjonarny]]=1),P157-telefony45[[#This Row],[połączenie w sekundach]],P157)</f>
        <v>-31275</v>
      </c>
      <c r="Q158">
        <f t="shared" si="1"/>
        <v>351</v>
      </c>
      <c r="R158">
        <f>IF(telefony45[[#This Row],[czy komórkowy]]=1,Q158+R157,R157)</f>
        <v>6737</v>
      </c>
      <c r="S158">
        <f>IF(telefony45[[#This Row],[czy stacjonarny]]=1,Q158+S157,S157)</f>
        <v>24538</v>
      </c>
    </row>
    <row r="159" spans="1:19" x14ac:dyDescent="0.3">
      <c r="A159" s="9" t="s">
        <v>135</v>
      </c>
      <c r="B159" s="1">
        <v>42920</v>
      </c>
      <c r="C159" s="2">
        <v>0.51958333333333329</v>
      </c>
      <c r="D159" s="2">
        <v>0.52266203703703706</v>
      </c>
      <c r="E159">
        <f>DAY(telefony45[[#This Row],[data]])</f>
        <v>4</v>
      </c>
      <c r="F159">
        <f>IF(LEN(telefony45[[#This Row],[nr]])=8,1,0)</f>
        <v>0</v>
      </c>
      <c r="G159">
        <f>IF(LEN(telefony45[[#This Row],[nr]])=7,1,0)</f>
        <v>1</v>
      </c>
      <c r="H159" s="9">
        <f>IF(LEN(telefony45[[#This Row],[nr]])&gt;=10,1,0)</f>
        <v>0</v>
      </c>
      <c r="I159" s="2">
        <f>telefony45[[#This Row],[zakonczenie]]-telefony45[[#This Row],[rozpoczecie]]</f>
        <v>3.0787037037037779E-3</v>
      </c>
      <c r="J159" s="9">
        <f>HOUR(telefony45[[#This Row],[czas połączenia]])</f>
        <v>0</v>
      </c>
      <c r="K159" s="9">
        <f>MINUTE(telefony45[[#This Row],[czas połączenia]])</f>
        <v>4</v>
      </c>
      <c r="L159" s="9">
        <f>SECOND(telefony45[[#This Row],[czas połączenia]])</f>
        <v>26</v>
      </c>
      <c r="M159" s="9">
        <f>telefony45[[#This Row],[godziny połączenia]]*60*60+telefony45[[#This Row],[minuty połączenia]]*60+telefony45[[#This Row],[sekundy połączenia2]]</f>
        <v>266</v>
      </c>
      <c r="N159" s="9">
        <f>ROUNDUP(telefony45[[#This Row],[połączenie w sekundach]]/60,0)</f>
        <v>5</v>
      </c>
      <c r="O159" s="9">
        <f>IF(telefony45[[#This Row],[czy zagraniczny]]=1,telefony45[[#This Row],[zaczęt minuty połączenia]],0)</f>
        <v>0</v>
      </c>
      <c r="P159">
        <f>IF(OR(telefony45[[#This Row],[czy komórkowy]]=1,telefony45[[#This Row],[czy stacjonarny]]=1),P158-telefony45[[#This Row],[połączenie w sekundach]],P158)</f>
        <v>-31541</v>
      </c>
      <c r="Q159">
        <f t="shared" si="1"/>
        <v>266</v>
      </c>
      <c r="R159">
        <f>IF(telefony45[[#This Row],[czy komórkowy]]=1,Q159+R158,R158)</f>
        <v>6737</v>
      </c>
      <c r="S159">
        <f>IF(telefony45[[#This Row],[czy stacjonarny]]=1,Q159+S158,S158)</f>
        <v>24804</v>
      </c>
    </row>
    <row r="160" spans="1:19" x14ac:dyDescent="0.3">
      <c r="A160" s="9" t="s">
        <v>136</v>
      </c>
      <c r="B160" s="1">
        <v>42920</v>
      </c>
      <c r="C160" s="2">
        <v>0.52303240740740742</v>
      </c>
      <c r="D160" s="2">
        <v>0.523900462962963</v>
      </c>
      <c r="E160">
        <f>DAY(telefony45[[#This Row],[data]])</f>
        <v>4</v>
      </c>
      <c r="F160">
        <f>IF(LEN(telefony45[[#This Row],[nr]])=8,1,0)</f>
        <v>1</v>
      </c>
      <c r="G160">
        <f>IF(LEN(telefony45[[#This Row],[nr]])=7,1,0)</f>
        <v>0</v>
      </c>
      <c r="H160" s="9">
        <f>IF(LEN(telefony45[[#This Row],[nr]])&gt;=10,1,0)</f>
        <v>0</v>
      </c>
      <c r="I160" s="2">
        <f>telefony45[[#This Row],[zakonczenie]]-telefony45[[#This Row],[rozpoczecie]]</f>
        <v>8.6805555555558023E-4</v>
      </c>
      <c r="J160" s="9">
        <f>HOUR(telefony45[[#This Row],[czas połączenia]])</f>
        <v>0</v>
      </c>
      <c r="K160" s="9">
        <f>MINUTE(telefony45[[#This Row],[czas połączenia]])</f>
        <v>1</v>
      </c>
      <c r="L160" s="9">
        <f>SECOND(telefony45[[#This Row],[czas połączenia]])</f>
        <v>15</v>
      </c>
      <c r="M160" s="9">
        <f>telefony45[[#This Row],[godziny połączenia]]*60*60+telefony45[[#This Row],[minuty połączenia]]*60+telefony45[[#This Row],[sekundy połączenia2]]</f>
        <v>75</v>
      </c>
      <c r="N160" s="9">
        <f>ROUNDUP(telefony45[[#This Row],[połączenie w sekundach]]/60,0)</f>
        <v>2</v>
      </c>
      <c r="O160" s="9">
        <f>IF(telefony45[[#This Row],[czy zagraniczny]]=1,telefony45[[#This Row],[zaczęt minuty połączenia]],0)</f>
        <v>0</v>
      </c>
      <c r="P160">
        <f>IF(OR(telefony45[[#This Row],[czy komórkowy]]=1,telefony45[[#This Row],[czy stacjonarny]]=1),P159-telefony45[[#This Row],[połączenie w sekundach]],P159)</f>
        <v>-31616</v>
      </c>
      <c r="Q160">
        <f t="shared" si="1"/>
        <v>75</v>
      </c>
      <c r="R160">
        <f>IF(telefony45[[#This Row],[czy komórkowy]]=1,Q160+R159,R159)</f>
        <v>6812</v>
      </c>
      <c r="S160">
        <f>IF(telefony45[[#This Row],[czy stacjonarny]]=1,Q160+S159,S159)</f>
        <v>24804</v>
      </c>
    </row>
    <row r="161" spans="1:19" x14ac:dyDescent="0.3">
      <c r="A161" s="9" t="s">
        <v>98</v>
      </c>
      <c r="B161" s="1">
        <v>42920</v>
      </c>
      <c r="C161" s="2">
        <v>0.52454861111111106</v>
      </c>
      <c r="D161" s="2">
        <v>0.53546296296296292</v>
      </c>
      <c r="E161">
        <f>DAY(telefony45[[#This Row],[data]])</f>
        <v>4</v>
      </c>
      <c r="F161">
        <f>IF(LEN(telefony45[[#This Row],[nr]])=8,1,0)</f>
        <v>0</v>
      </c>
      <c r="G161">
        <f>IF(LEN(telefony45[[#This Row],[nr]])=7,1,0)</f>
        <v>1</v>
      </c>
      <c r="H161" s="9">
        <f>IF(LEN(telefony45[[#This Row],[nr]])&gt;=10,1,0)</f>
        <v>0</v>
      </c>
      <c r="I161" s="2">
        <f>telefony45[[#This Row],[zakonczenie]]-telefony45[[#This Row],[rozpoczecie]]</f>
        <v>1.0914351851851856E-2</v>
      </c>
      <c r="J161" s="9">
        <f>HOUR(telefony45[[#This Row],[czas połączenia]])</f>
        <v>0</v>
      </c>
      <c r="K161" s="9">
        <f>MINUTE(telefony45[[#This Row],[czas połączenia]])</f>
        <v>15</v>
      </c>
      <c r="L161" s="9">
        <f>SECOND(telefony45[[#This Row],[czas połączenia]])</f>
        <v>43</v>
      </c>
      <c r="M161" s="9">
        <f>telefony45[[#This Row],[godziny połączenia]]*60*60+telefony45[[#This Row],[minuty połączenia]]*60+telefony45[[#This Row],[sekundy połączenia2]]</f>
        <v>943</v>
      </c>
      <c r="N161" s="9">
        <f>ROUNDUP(telefony45[[#This Row],[połączenie w sekundach]]/60,0)</f>
        <v>16</v>
      </c>
      <c r="O161" s="9">
        <f>IF(telefony45[[#This Row],[czy zagraniczny]]=1,telefony45[[#This Row],[zaczęt minuty połączenia]],0)</f>
        <v>0</v>
      </c>
      <c r="P161">
        <f>IF(OR(telefony45[[#This Row],[czy komórkowy]]=1,telefony45[[#This Row],[czy stacjonarny]]=1),P160-telefony45[[#This Row],[połączenie w sekundach]],P160)</f>
        <v>-32559</v>
      </c>
      <c r="Q161">
        <f t="shared" si="1"/>
        <v>943</v>
      </c>
      <c r="R161">
        <f>IF(telefony45[[#This Row],[czy komórkowy]]=1,Q161+R160,R160)</f>
        <v>6812</v>
      </c>
      <c r="S161">
        <f>IF(telefony45[[#This Row],[czy stacjonarny]]=1,Q161+S160,S160)</f>
        <v>25747</v>
      </c>
    </row>
    <row r="162" spans="1:19" x14ac:dyDescent="0.3">
      <c r="A162" s="9" t="s">
        <v>137</v>
      </c>
      <c r="B162" s="1">
        <v>42920</v>
      </c>
      <c r="C162" s="2">
        <v>0.53015046296296298</v>
      </c>
      <c r="D162" s="2">
        <v>0.53275462962962961</v>
      </c>
      <c r="E162">
        <f>DAY(telefony45[[#This Row],[data]])</f>
        <v>4</v>
      </c>
      <c r="F162">
        <f>IF(LEN(telefony45[[#This Row],[nr]])=8,1,0)</f>
        <v>1</v>
      </c>
      <c r="G162">
        <f>IF(LEN(telefony45[[#This Row],[nr]])=7,1,0)</f>
        <v>0</v>
      </c>
      <c r="H162" s="9">
        <f>IF(LEN(telefony45[[#This Row],[nr]])&gt;=10,1,0)</f>
        <v>0</v>
      </c>
      <c r="I162" s="2">
        <f>telefony45[[#This Row],[zakonczenie]]-telefony45[[#This Row],[rozpoczecie]]</f>
        <v>2.6041666666666297E-3</v>
      </c>
      <c r="J162" s="9">
        <f>HOUR(telefony45[[#This Row],[czas połączenia]])</f>
        <v>0</v>
      </c>
      <c r="K162" s="9">
        <f>MINUTE(telefony45[[#This Row],[czas połączenia]])</f>
        <v>3</v>
      </c>
      <c r="L162" s="9">
        <f>SECOND(telefony45[[#This Row],[czas połączenia]])</f>
        <v>45</v>
      </c>
      <c r="M162" s="9">
        <f>telefony45[[#This Row],[godziny połączenia]]*60*60+telefony45[[#This Row],[minuty połączenia]]*60+telefony45[[#This Row],[sekundy połączenia2]]</f>
        <v>225</v>
      </c>
      <c r="N162" s="9">
        <f>ROUNDUP(telefony45[[#This Row],[połączenie w sekundach]]/60,0)</f>
        <v>4</v>
      </c>
      <c r="O162" s="9">
        <f>IF(telefony45[[#This Row],[czy zagraniczny]]=1,telefony45[[#This Row],[zaczęt minuty połączenia]],0)</f>
        <v>0</v>
      </c>
      <c r="P162">
        <f>IF(OR(telefony45[[#This Row],[czy komórkowy]]=1,telefony45[[#This Row],[czy stacjonarny]]=1),P161-telefony45[[#This Row],[połączenie w sekundach]],P161)</f>
        <v>-32784</v>
      </c>
      <c r="Q162">
        <f t="shared" si="1"/>
        <v>225</v>
      </c>
      <c r="R162">
        <f>IF(telefony45[[#This Row],[czy komórkowy]]=1,Q162+R161,R161)</f>
        <v>7037</v>
      </c>
      <c r="S162">
        <f>IF(telefony45[[#This Row],[czy stacjonarny]]=1,Q162+S161,S161)</f>
        <v>25747</v>
      </c>
    </row>
    <row r="163" spans="1:19" x14ac:dyDescent="0.3">
      <c r="A163" s="9" t="s">
        <v>138</v>
      </c>
      <c r="B163" s="1">
        <v>42920</v>
      </c>
      <c r="C163" s="2">
        <v>0.53465277777777775</v>
      </c>
      <c r="D163" s="2">
        <v>0.53925925925925922</v>
      </c>
      <c r="E163">
        <f>DAY(telefony45[[#This Row],[data]])</f>
        <v>4</v>
      </c>
      <c r="F163">
        <f>IF(LEN(telefony45[[#This Row],[nr]])=8,1,0)</f>
        <v>1</v>
      </c>
      <c r="G163">
        <f>IF(LEN(telefony45[[#This Row],[nr]])=7,1,0)</f>
        <v>0</v>
      </c>
      <c r="H163" s="9">
        <f>IF(LEN(telefony45[[#This Row],[nr]])&gt;=10,1,0)</f>
        <v>0</v>
      </c>
      <c r="I163" s="2">
        <f>telefony45[[#This Row],[zakonczenie]]-telefony45[[#This Row],[rozpoczecie]]</f>
        <v>4.6064814814814614E-3</v>
      </c>
      <c r="J163" s="9">
        <f>HOUR(telefony45[[#This Row],[czas połączenia]])</f>
        <v>0</v>
      </c>
      <c r="K163" s="9">
        <f>MINUTE(telefony45[[#This Row],[czas połączenia]])</f>
        <v>6</v>
      </c>
      <c r="L163" s="9">
        <f>SECOND(telefony45[[#This Row],[czas połączenia]])</f>
        <v>38</v>
      </c>
      <c r="M163" s="9">
        <f>telefony45[[#This Row],[godziny połączenia]]*60*60+telefony45[[#This Row],[minuty połączenia]]*60+telefony45[[#This Row],[sekundy połączenia2]]</f>
        <v>398</v>
      </c>
      <c r="N163" s="9">
        <f>ROUNDUP(telefony45[[#This Row],[połączenie w sekundach]]/60,0)</f>
        <v>7</v>
      </c>
      <c r="O163" s="9">
        <f>IF(telefony45[[#This Row],[czy zagraniczny]]=1,telefony45[[#This Row],[zaczęt minuty połączenia]],0)</f>
        <v>0</v>
      </c>
      <c r="P163">
        <f>IF(OR(telefony45[[#This Row],[czy komórkowy]]=1,telefony45[[#This Row],[czy stacjonarny]]=1),P162-telefony45[[#This Row],[połączenie w sekundach]],P162)</f>
        <v>-33182</v>
      </c>
      <c r="Q163">
        <f t="shared" si="1"/>
        <v>398</v>
      </c>
      <c r="R163">
        <f>IF(telefony45[[#This Row],[czy komórkowy]]=1,Q163+R162,R162)</f>
        <v>7435</v>
      </c>
      <c r="S163">
        <f>IF(telefony45[[#This Row],[czy stacjonarny]]=1,Q163+S162,S162)</f>
        <v>25747</v>
      </c>
    </row>
    <row r="164" spans="1:19" x14ac:dyDescent="0.3">
      <c r="A164" s="9" t="s">
        <v>84</v>
      </c>
      <c r="B164" s="1">
        <v>42920</v>
      </c>
      <c r="C164" s="2">
        <v>0.53748842592592594</v>
      </c>
      <c r="D164" s="2">
        <v>0.54775462962962962</v>
      </c>
      <c r="E164">
        <f>DAY(telefony45[[#This Row],[data]])</f>
        <v>4</v>
      </c>
      <c r="F164">
        <f>IF(LEN(telefony45[[#This Row],[nr]])=8,1,0)</f>
        <v>0</v>
      </c>
      <c r="G164">
        <f>IF(LEN(telefony45[[#This Row],[nr]])=7,1,0)</f>
        <v>1</v>
      </c>
      <c r="H164" s="9">
        <f>IF(LEN(telefony45[[#This Row],[nr]])&gt;=10,1,0)</f>
        <v>0</v>
      </c>
      <c r="I164" s="2">
        <f>telefony45[[#This Row],[zakonczenie]]-telefony45[[#This Row],[rozpoczecie]]</f>
        <v>1.026620370370368E-2</v>
      </c>
      <c r="J164" s="9">
        <f>HOUR(telefony45[[#This Row],[czas połączenia]])</f>
        <v>0</v>
      </c>
      <c r="K164" s="9">
        <f>MINUTE(telefony45[[#This Row],[czas połączenia]])</f>
        <v>14</v>
      </c>
      <c r="L164" s="9">
        <f>SECOND(telefony45[[#This Row],[czas połączenia]])</f>
        <v>47</v>
      </c>
      <c r="M164" s="9">
        <f>telefony45[[#This Row],[godziny połączenia]]*60*60+telefony45[[#This Row],[minuty połączenia]]*60+telefony45[[#This Row],[sekundy połączenia2]]</f>
        <v>887</v>
      </c>
      <c r="N164" s="9">
        <f>ROUNDUP(telefony45[[#This Row],[połączenie w sekundach]]/60,0)</f>
        <v>15</v>
      </c>
      <c r="O164" s="9">
        <f>IF(telefony45[[#This Row],[czy zagraniczny]]=1,telefony45[[#This Row],[zaczęt minuty połączenia]],0)</f>
        <v>0</v>
      </c>
      <c r="P164">
        <f>IF(OR(telefony45[[#This Row],[czy komórkowy]]=1,telefony45[[#This Row],[czy stacjonarny]]=1),P163-telefony45[[#This Row],[połączenie w sekundach]],P163)</f>
        <v>-34069</v>
      </c>
      <c r="Q164">
        <f t="shared" si="1"/>
        <v>887</v>
      </c>
      <c r="R164">
        <f>IF(telefony45[[#This Row],[czy komórkowy]]=1,Q164+R163,R163)</f>
        <v>7435</v>
      </c>
      <c r="S164">
        <f>IF(telefony45[[#This Row],[czy stacjonarny]]=1,Q164+S163,S163)</f>
        <v>26634</v>
      </c>
    </row>
    <row r="165" spans="1:19" x14ac:dyDescent="0.3">
      <c r="A165" s="9" t="s">
        <v>87</v>
      </c>
      <c r="B165" s="1">
        <v>42920</v>
      </c>
      <c r="C165" s="2">
        <v>0.54137731481481477</v>
      </c>
      <c r="D165" s="2">
        <v>0.5506712962962963</v>
      </c>
      <c r="E165">
        <f>DAY(telefony45[[#This Row],[data]])</f>
        <v>4</v>
      </c>
      <c r="F165">
        <f>IF(LEN(telefony45[[#This Row],[nr]])=8,1,0)</f>
        <v>0</v>
      </c>
      <c r="G165">
        <f>IF(LEN(telefony45[[#This Row],[nr]])=7,1,0)</f>
        <v>1</v>
      </c>
      <c r="H165" s="9">
        <f>IF(LEN(telefony45[[#This Row],[nr]])&gt;=10,1,0)</f>
        <v>0</v>
      </c>
      <c r="I165" s="2">
        <f>telefony45[[#This Row],[zakonczenie]]-telefony45[[#This Row],[rozpoczecie]]</f>
        <v>9.293981481481528E-3</v>
      </c>
      <c r="J165" s="9">
        <f>HOUR(telefony45[[#This Row],[czas połączenia]])</f>
        <v>0</v>
      </c>
      <c r="K165" s="9">
        <f>MINUTE(telefony45[[#This Row],[czas połączenia]])</f>
        <v>13</v>
      </c>
      <c r="L165" s="9">
        <f>SECOND(telefony45[[#This Row],[czas połączenia]])</f>
        <v>23</v>
      </c>
      <c r="M165" s="9">
        <f>telefony45[[#This Row],[godziny połączenia]]*60*60+telefony45[[#This Row],[minuty połączenia]]*60+telefony45[[#This Row],[sekundy połączenia2]]</f>
        <v>803</v>
      </c>
      <c r="N165" s="9">
        <f>ROUNDUP(telefony45[[#This Row],[połączenie w sekundach]]/60,0)</f>
        <v>14</v>
      </c>
      <c r="O165" s="9">
        <f>IF(telefony45[[#This Row],[czy zagraniczny]]=1,telefony45[[#This Row],[zaczęt minuty połączenia]],0)</f>
        <v>0</v>
      </c>
      <c r="P165">
        <f>IF(OR(telefony45[[#This Row],[czy komórkowy]]=1,telefony45[[#This Row],[czy stacjonarny]]=1),P164-telefony45[[#This Row],[połączenie w sekundach]],P164)</f>
        <v>-34872</v>
      </c>
      <c r="Q165">
        <f t="shared" si="1"/>
        <v>803</v>
      </c>
      <c r="R165">
        <f>IF(telefony45[[#This Row],[czy komórkowy]]=1,Q165+R164,R164)</f>
        <v>7435</v>
      </c>
      <c r="S165">
        <f>IF(telefony45[[#This Row],[czy stacjonarny]]=1,Q165+S164,S164)</f>
        <v>27437</v>
      </c>
    </row>
    <row r="166" spans="1:19" x14ac:dyDescent="0.3">
      <c r="A166" s="9" t="s">
        <v>139</v>
      </c>
      <c r="B166" s="1">
        <v>42920</v>
      </c>
      <c r="C166" s="2">
        <v>0.54395833333333332</v>
      </c>
      <c r="D166" s="2">
        <v>0.54451388888888885</v>
      </c>
      <c r="E166">
        <f>DAY(telefony45[[#This Row],[data]])</f>
        <v>4</v>
      </c>
      <c r="F166">
        <f>IF(LEN(telefony45[[#This Row],[nr]])=8,1,0)</f>
        <v>1</v>
      </c>
      <c r="G166">
        <f>IF(LEN(telefony45[[#This Row],[nr]])=7,1,0)</f>
        <v>0</v>
      </c>
      <c r="H166" s="9">
        <f>IF(LEN(telefony45[[#This Row],[nr]])&gt;=10,1,0)</f>
        <v>0</v>
      </c>
      <c r="I166" s="2">
        <f>telefony45[[#This Row],[zakonczenie]]-telefony45[[#This Row],[rozpoczecie]]</f>
        <v>5.5555555555553138E-4</v>
      </c>
      <c r="J166" s="9">
        <f>HOUR(telefony45[[#This Row],[czas połączenia]])</f>
        <v>0</v>
      </c>
      <c r="K166" s="9">
        <f>MINUTE(telefony45[[#This Row],[czas połączenia]])</f>
        <v>0</v>
      </c>
      <c r="L166" s="9">
        <f>SECOND(telefony45[[#This Row],[czas połączenia]])</f>
        <v>48</v>
      </c>
      <c r="M166" s="9">
        <f>telefony45[[#This Row],[godziny połączenia]]*60*60+telefony45[[#This Row],[minuty połączenia]]*60+telefony45[[#This Row],[sekundy połączenia2]]</f>
        <v>48</v>
      </c>
      <c r="N166" s="9">
        <f>ROUNDUP(telefony45[[#This Row],[połączenie w sekundach]]/60,0)</f>
        <v>1</v>
      </c>
      <c r="O166" s="9">
        <f>IF(telefony45[[#This Row],[czy zagraniczny]]=1,telefony45[[#This Row],[zaczęt minuty połączenia]],0)</f>
        <v>0</v>
      </c>
      <c r="P166">
        <f>IF(OR(telefony45[[#This Row],[czy komórkowy]]=1,telefony45[[#This Row],[czy stacjonarny]]=1),P165-telefony45[[#This Row],[połączenie w sekundach]],P165)</f>
        <v>-34920</v>
      </c>
      <c r="Q166">
        <f t="shared" si="1"/>
        <v>48</v>
      </c>
      <c r="R166">
        <f>IF(telefony45[[#This Row],[czy komórkowy]]=1,Q166+R165,R165)</f>
        <v>7483</v>
      </c>
      <c r="S166">
        <f>IF(telefony45[[#This Row],[czy stacjonarny]]=1,Q166+S165,S165)</f>
        <v>27437</v>
      </c>
    </row>
    <row r="167" spans="1:19" x14ac:dyDescent="0.3">
      <c r="A167" s="9" t="s">
        <v>140</v>
      </c>
      <c r="B167" s="1">
        <v>42920</v>
      </c>
      <c r="C167" s="2">
        <v>0.5455092592592593</v>
      </c>
      <c r="D167" s="2">
        <v>0.54748842592592595</v>
      </c>
      <c r="E167">
        <f>DAY(telefony45[[#This Row],[data]])</f>
        <v>4</v>
      </c>
      <c r="F167">
        <f>IF(LEN(telefony45[[#This Row],[nr]])=8,1,0)</f>
        <v>0</v>
      </c>
      <c r="G167">
        <f>IF(LEN(telefony45[[#This Row],[nr]])=7,1,0)</f>
        <v>1</v>
      </c>
      <c r="H167" s="9">
        <f>IF(LEN(telefony45[[#This Row],[nr]])&gt;=10,1,0)</f>
        <v>0</v>
      </c>
      <c r="I167" s="2">
        <f>telefony45[[#This Row],[zakonczenie]]-telefony45[[#This Row],[rozpoczecie]]</f>
        <v>1.979166666666643E-3</v>
      </c>
      <c r="J167" s="9">
        <f>HOUR(telefony45[[#This Row],[czas połączenia]])</f>
        <v>0</v>
      </c>
      <c r="K167" s="9">
        <f>MINUTE(telefony45[[#This Row],[czas połączenia]])</f>
        <v>2</v>
      </c>
      <c r="L167" s="9">
        <f>SECOND(telefony45[[#This Row],[czas połączenia]])</f>
        <v>51</v>
      </c>
      <c r="M167" s="9">
        <f>telefony45[[#This Row],[godziny połączenia]]*60*60+telefony45[[#This Row],[minuty połączenia]]*60+telefony45[[#This Row],[sekundy połączenia2]]</f>
        <v>171</v>
      </c>
      <c r="N167" s="9">
        <f>ROUNDUP(telefony45[[#This Row],[połączenie w sekundach]]/60,0)</f>
        <v>3</v>
      </c>
      <c r="O167" s="9">
        <f>IF(telefony45[[#This Row],[czy zagraniczny]]=1,telefony45[[#This Row],[zaczęt minuty połączenia]],0)</f>
        <v>0</v>
      </c>
      <c r="P167">
        <f>IF(OR(telefony45[[#This Row],[czy komórkowy]]=1,telefony45[[#This Row],[czy stacjonarny]]=1),P166-telefony45[[#This Row],[połączenie w sekundach]],P166)</f>
        <v>-35091</v>
      </c>
      <c r="Q167">
        <f t="shared" si="1"/>
        <v>171</v>
      </c>
      <c r="R167">
        <f>IF(telefony45[[#This Row],[czy komórkowy]]=1,Q167+R166,R166)</f>
        <v>7483</v>
      </c>
      <c r="S167">
        <f>IF(telefony45[[#This Row],[czy stacjonarny]]=1,Q167+S166,S166)</f>
        <v>27608</v>
      </c>
    </row>
    <row r="168" spans="1:19" x14ac:dyDescent="0.3">
      <c r="A168" s="9" t="s">
        <v>141</v>
      </c>
      <c r="B168" s="1">
        <v>42920</v>
      </c>
      <c r="C168" s="2">
        <v>0.54909722222222224</v>
      </c>
      <c r="D168" s="2">
        <v>0.5524768518518518</v>
      </c>
      <c r="E168">
        <f>DAY(telefony45[[#This Row],[data]])</f>
        <v>4</v>
      </c>
      <c r="F168">
        <f>IF(LEN(telefony45[[#This Row],[nr]])=8,1,0)</f>
        <v>0</v>
      </c>
      <c r="G168">
        <f>IF(LEN(telefony45[[#This Row],[nr]])=7,1,0)</f>
        <v>1</v>
      </c>
      <c r="H168" s="9">
        <f>IF(LEN(telefony45[[#This Row],[nr]])&gt;=10,1,0)</f>
        <v>0</v>
      </c>
      <c r="I168" s="2">
        <f>telefony45[[#This Row],[zakonczenie]]-telefony45[[#This Row],[rozpoczecie]]</f>
        <v>3.3796296296295658E-3</v>
      </c>
      <c r="J168" s="9">
        <f>HOUR(telefony45[[#This Row],[czas połączenia]])</f>
        <v>0</v>
      </c>
      <c r="K168" s="9">
        <f>MINUTE(telefony45[[#This Row],[czas połączenia]])</f>
        <v>4</v>
      </c>
      <c r="L168" s="9">
        <f>SECOND(telefony45[[#This Row],[czas połączenia]])</f>
        <v>52</v>
      </c>
      <c r="M168" s="9">
        <f>telefony45[[#This Row],[godziny połączenia]]*60*60+telefony45[[#This Row],[minuty połączenia]]*60+telefony45[[#This Row],[sekundy połączenia2]]</f>
        <v>292</v>
      </c>
      <c r="N168" s="9">
        <f>ROUNDUP(telefony45[[#This Row],[połączenie w sekundach]]/60,0)</f>
        <v>5</v>
      </c>
      <c r="O168" s="9">
        <f>IF(telefony45[[#This Row],[czy zagraniczny]]=1,telefony45[[#This Row],[zaczęt minuty połączenia]],0)</f>
        <v>0</v>
      </c>
      <c r="P168">
        <f>IF(OR(telefony45[[#This Row],[czy komórkowy]]=1,telefony45[[#This Row],[czy stacjonarny]]=1),P167-telefony45[[#This Row],[połączenie w sekundach]],P167)</f>
        <v>-35383</v>
      </c>
      <c r="Q168">
        <f t="shared" si="1"/>
        <v>292</v>
      </c>
      <c r="R168">
        <f>IF(telefony45[[#This Row],[czy komórkowy]]=1,Q168+R167,R167)</f>
        <v>7483</v>
      </c>
      <c r="S168">
        <f>IF(telefony45[[#This Row],[czy stacjonarny]]=1,Q168+S167,S167)</f>
        <v>27900</v>
      </c>
    </row>
    <row r="169" spans="1:19" x14ac:dyDescent="0.3">
      <c r="A169" s="9" t="s">
        <v>142</v>
      </c>
      <c r="B169" s="1">
        <v>42920</v>
      </c>
      <c r="C169" s="2">
        <v>0.5512731481481481</v>
      </c>
      <c r="D169" s="2">
        <v>0.55435185185185187</v>
      </c>
      <c r="E169">
        <f>DAY(telefony45[[#This Row],[data]])</f>
        <v>4</v>
      </c>
      <c r="F169">
        <f>IF(LEN(telefony45[[#This Row],[nr]])=8,1,0)</f>
        <v>0</v>
      </c>
      <c r="G169">
        <f>IF(LEN(telefony45[[#This Row],[nr]])=7,1,0)</f>
        <v>1</v>
      </c>
      <c r="H169" s="9">
        <f>IF(LEN(telefony45[[#This Row],[nr]])&gt;=10,1,0)</f>
        <v>0</v>
      </c>
      <c r="I169" s="2">
        <f>telefony45[[#This Row],[zakonczenie]]-telefony45[[#This Row],[rozpoczecie]]</f>
        <v>3.0787037037037779E-3</v>
      </c>
      <c r="J169" s="9">
        <f>HOUR(telefony45[[#This Row],[czas połączenia]])</f>
        <v>0</v>
      </c>
      <c r="K169" s="9">
        <f>MINUTE(telefony45[[#This Row],[czas połączenia]])</f>
        <v>4</v>
      </c>
      <c r="L169" s="9">
        <f>SECOND(telefony45[[#This Row],[czas połączenia]])</f>
        <v>26</v>
      </c>
      <c r="M169" s="9">
        <f>telefony45[[#This Row],[godziny połączenia]]*60*60+telefony45[[#This Row],[minuty połączenia]]*60+telefony45[[#This Row],[sekundy połączenia2]]</f>
        <v>266</v>
      </c>
      <c r="N169" s="9">
        <f>ROUNDUP(telefony45[[#This Row],[połączenie w sekundach]]/60,0)</f>
        <v>5</v>
      </c>
      <c r="O169" s="9">
        <f>IF(telefony45[[#This Row],[czy zagraniczny]]=1,telefony45[[#This Row],[zaczęt minuty połączenia]],0)</f>
        <v>0</v>
      </c>
      <c r="P169">
        <f>IF(OR(telefony45[[#This Row],[czy komórkowy]]=1,telefony45[[#This Row],[czy stacjonarny]]=1),P168-telefony45[[#This Row],[połączenie w sekundach]],P168)</f>
        <v>-35649</v>
      </c>
      <c r="Q169">
        <f t="shared" ref="Q169:Q232" si="2">IF(P169&lt;0,ABS(P169)-ABS(P168),Q168)</f>
        <v>266</v>
      </c>
      <c r="R169">
        <f>IF(telefony45[[#This Row],[czy komórkowy]]=1,Q169+R168,R168)</f>
        <v>7483</v>
      </c>
      <c r="S169">
        <f>IF(telefony45[[#This Row],[czy stacjonarny]]=1,Q169+S168,S168)</f>
        <v>28166</v>
      </c>
    </row>
    <row r="170" spans="1:19" x14ac:dyDescent="0.3">
      <c r="A170" s="9" t="s">
        <v>143</v>
      </c>
      <c r="B170" s="1">
        <v>42920</v>
      </c>
      <c r="C170" s="2">
        <v>0.5553703703703704</v>
      </c>
      <c r="D170" s="2">
        <v>0.55833333333333335</v>
      </c>
      <c r="E170">
        <f>DAY(telefony45[[#This Row],[data]])</f>
        <v>4</v>
      </c>
      <c r="F170">
        <f>IF(LEN(telefony45[[#This Row],[nr]])=8,1,0)</f>
        <v>0</v>
      </c>
      <c r="G170">
        <f>IF(LEN(telefony45[[#This Row],[nr]])=7,1,0)</f>
        <v>0</v>
      </c>
      <c r="H170" s="9">
        <f>IF(LEN(telefony45[[#This Row],[nr]])&gt;=10,1,0)</f>
        <v>1</v>
      </c>
      <c r="I170" s="2">
        <f>telefony45[[#This Row],[zakonczenie]]-telefony45[[#This Row],[rozpoczecie]]</f>
        <v>2.962962962962945E-3</v>
      </c>
      <c r="J170" s="9">
        <f>HOUR(telefony45[[#This Row],[czas połączenia]])</f>
        <v>0</v>
      </c>
      <c r="K170" s="9">
        <f>MINUTE(telefony45[[#This Row],[czas połączenia]])</f>
        <v>4</v>
      </c>
      <c r="L170" s="9">
        <f>SECOND(telefony45[[#This Row],[czas połączenia]])</f>
        <v>16</v>
      </c>
      <c r="M170" s="9">
        <f>telefony45[[#This Row],[godziny połączenia]]*60*60+telefony45[[#This Row],[minuty połączenia]]*60+telefony45[[#This Row],[sekundy połączenia2]]</f>
        <v>256</v>
      </c>
      <c r="N170" s="9">
        <f>ROUNDUP(telefony45[[#This Row],[połączenie w sekundach]]/60,0)</f>
        <v>5</v>
      </c>
      <c r="O170" s="9">
        <f>IF(telefony45[[#This Row],[czy zagraniczny]]=1,telefony45[[#This Row],[zaczęt minuty połączenia]],0)</f>
        <v>5</v>
      </c>
      <c r="P170">
        <f>IF(OR(telefony45[[#This Row],[czy komórkowy]]=1,telefony45[[#This Row],[czy stacjonarny]]=1),P169-telefony45[[#This Row],[połączenie w sekundach]],P169)</f>
        <v>-35649</v>
      </c>
      <c r="Q170">
        <f t="shared" si="2"/>
        <v>0</v>
      </c>
      <c r="R170">
        <f>IF(telefony45[[#This Row],[czy komórkowy]]=1,Q170+R169,R169)</f>
        <v>7483</v>
      </c>
      <c r="S170">
        <f>IF(telefony45[[#This Row],[czy stacjonarny]]=1,Q170+S169,S169)</f>
        <v>28166</v>
      </c>
    </row>
    <row r="171" spans="1:19" x14ac:dyDescent="0.3">
      <c r="A171" s="9" t="s">
        <v>144</v>
      </c>
      <c r="B171" s="1">
        <v>42920</v>
      </c>
      <c r="C171" s="2">
        <v>0.55905092592592598</v>
      </c>
      <c r="D171" s="2">
        <v>0.56342592592592589</v>
      </c>
      <c r="E171">
        <f>DAY(telefony45[[#This Row],[data]])</f>
        <v>4</v>
      </c>
      <c r="F171">
        <f>IF(LEN(telefony45[[#This Row],[nr]])=8,1,0)</f>
        <v>0</v>
      </c>
      <c r="G171">
        <f>IF(LEN(telefony45[[#This Row],[nr]])=7,1,0)</f>
        <v>1</v>
      </c>
      <c r="H171" s="9">
        <f>IF(LEN(telefony45[[#This Row],[nr]])&gt;=10,1,0)</f>
        <v>0</v>
      </c>
      <c r="I171" s="2">
        <f>telefony45[[#This Row],[zakonczenie]]-telefony45[[#This Row],[rozpoczecie]]</f>
        <v>4.3749999999999067E-3</v>
      </c>
      <c r="J171" s="9">
        <f>HOUR(telefony45[[#This Row],[czas połączenia]])</f>
        <v>0</v>
      </c>
      <c r="K171" s="9">
        <f>MINUTE(telefony45[[#This Row],[czas połączenia]])</f>
        <v>6</v>
      </c>
      <c r="L171" s="9">
        <f>SECOND(telefony45[[#This Row],[czas połączenia]])</f>
        <v>18</v>
      </c>
      <c r="M171" s="9">
        <f>telefony45[[#This Row],[godziny połączenia]]*60*60+telefony45[[#This Row],[minuty połączenia]]*60+telefony45[[#This Row],[sekundy połączenia2]]</f>
        <v>378</v>
      </c>
      <c r="N171" s="9">
        <f>ROUNDUP(telefony45[[#This Row],[połączenie w sekundach]]/60,0)</f>
        <v>7</v>
      </c>
      <c r="O171" s="9">
        <f>IF(telefony45[[#This Row],[czy zagraniczny]]=1,telefony45[[#This Row],[zaczęt minuty połączenia]],0)</f>
        <v>0</v>
      </c>
      <c r="P171">
        <f>IF(OR(telefony45[[#This Row],[czy komórkowy]]=1,telefony45[[#This Row],[czy stacjonarny]]=1),P170-telefony45[[#This Row],[połączenie w sekundach]],P170)</f>
        <v>-36027</v>
      </c>
      <c r="Q171">
        <f t="shared" si="2"/>
        <v>378</v>
      </c>
      <c r="R171">
        <f>IF(telefony45[[#This Row],[czy komórkowy]]=1,Q171+R170,R170)</f>
        <v>7483</v>
      </c>
      <c r="S171">
        <f>IF(telefony45[[#This Row],[czy stacjonarny]]=1,Q171+S170,S170)</f>
        <v>28544</v>
      </c>
    </row>
    <row r="172" spans="1:19" x14ac:dyDescent="0.3">
      <c r="A172" s="9" t="s">
        <v>145</v>
      </c>
      <c r="B172" s="1">
        <v>42920</v>
      </c>
      <c r="C172" s="2">
        <v>0.5638657407407407</v>
      </c>
      <c r="D172" s="2">
        <v>0.56425925925925924</v>
      </c>
      <c r="E172">
        <f>DAY(telefony45[[#This Row],[data]])</f>
        <v>4</v>
      </c>
      <c r="F172">
        <f>IF(LEN(telefony45[[#This Row],[nr]])=8,1,0)</f>
        <v>0</v>
      </c>
      <c r="G172">
        <f>IF(LEN(telefony45[[#This Row],[nr]])=7,1,0)</f>
        <v>1</v>
      </c>
      <c r="H172" s="9">
        <f>IF(LEN(telefony45[[#This Row],[nr]])&gt;=10,1,0)</f>
        <v>0</v>
      </c>
      <c r="I172" s="2">
        <f>telefony45[[#This Row],[zakonczenie]]-telefony45[[#This Row],[rozpoczecie]]</f>
        <v>3.9351851851854303E-4</v>
      </c>
      <c r="J172" s="9">
        <f>HOUR(telefony45[[#This Row],[czas połączenia]])</f>
        <v>0</v>
      </c>
      <c r="K172" s="9">
        <f>MINUTE(telefony45[[#This Row],[czas połączenia]])</f>
        <v>0</v>
      </c>
      <c r="L172" s="9">
        <f>SECOND(telefony45[[#This Row],[czas połączenia]])</f>
        <v>34</v>
      </c>
      <c r="M172" s="9">
        <f>telefony45[[#This Row],[godziny połączenia]]*60*60+telefony45[[#This Row],[minuty połączenia]]*60+telefony45[[#This Row],[sekundy połączenia2]]</f>
        <v>34</v>
      </c>
      <c r="N172" s="9">
        <f>ROUNDUP(telefony45[[#This Row],[połączenie w sekundach]]/60,0)</f>
        <v>1</v>
      </c>
      <c r="O172" s="9">
        <f>IF(telefony45[[#This Row],[czy zagraniczny]]=1,telefony45[[#This Row],[zaczęt minuty połączenia]],0)</f>
        <v>0</v>
      </c>
      <c r="P172">
        <f>IF(OR(telefony45[[#This Row],[czy komórkowy]]=1,telefony45[[#This Row],[czy stacjonarny]]=1),P171-telefony45[[#This Row],[połączenie w sekundach]],P171)</f>
        <v>-36061</v>
      </c>
      <c r="Q172">
        <f t="shared" si="2"/>
        <v>34</v>
      </c>
      <c r="R172">
        <f>IF(telefony45[[#This Row],[czy komórkowy]]=1,Q172+R171,R171)</f>
        <v>7483</v>
      </c>
      <c r="S172">
        <f>IF(telefony45[[#This Row],[czy stacjonarny]]=1,Q172+S171,S171)</f>
        <v>28578</v>
      </c>
    </row>
    <row r="173" spans="1:19" x14ac:dyDescent="0.3">
      <c r="A173" s="9" t="s">
        <v>146</v>
      </c>
      <c r="B173" s="1">
        <v>42920</v>
      </c>
      <c r="C173" s="2">
        <v>0.5688657407407407</v>
      </c>
      <c r="D173" s="2">
        <v>0.57524305555555555</v>
      </c>
      <c r="E173">
        <f>DAY(telefony45[[#This Row],[data]])</f>
        <v>4</v>
      </c>
      <c r="F173">
        <f>IF(LEN(telefony45[[#This Row],[nr]])=8,1,0)</f>
        <v>0</v>
      </c>
      <c r="G173">
        <f>IF(LEN(telefony45[[#This Row],[nr]])=7,1,0)</f>
        <v>1</v>
      </c>
      <c r="H173" s="9">
        <f>IF(LEN(telefony45[[#This Row],[nr]])&gt;=10,1,0)</f>
        <v>0</v>
      </c>
      <c r="I173" s="2">
        <f>telefony45[[#This Row],[zakonczenie]]-telefony45[[#This Row],[rozpoczecie]]</f>
        <v>6.3773148148148495E-3</v>
      </c>
      <c r="J173" s="9">
        <f>HOUR(telefony45[[#This Row],[czas połączenia]])</f>
        <v>0</v>
      </c>
      <c r="K173" s="9">
        <f>MINUTE(telefony45[[#This Row],[czas połączenia]])</f>
        <v>9</v>
      </c>
      <c r="L173" s="9">
        <f>SECOND(telefony45[[#This Row],[czas połączenia]])</f>
        <v>11</v>
      </c>
      <c r="M173" s="9">
        <f>telefony45[[#This Row],[godziny połączenia]]*60*60+telefony45[[#This Row],[minuty połączenia]]*60+telefony45[[#This Row],[sekundy połączenia2]]</f>
        <v>551</v>
      </c>
      <c r="N173" s="9">
        <f>ROUNDUP(telefony45[[#This Row],[połączenie w sekundach]]/60,0)</f>
        <v>10</v>
      </c>
      <c r="O173" s="9">
        <f>IF(telefony45[[#This Row],[czy zagraniczny]]=1,telefony45[[#This Row],[zaczęt minuty połączenia]],0)</f>
        <v>0</v>
      </c>
      <c r="P173">
        <f>IF(OR(telefony45[[#This Row],[czy komórkowy]]=1,telefony45[[#This Row],[czy stacjonarny]]=1),P172-telefony45[[#This Row],[połączenie w sekundach]],P172)</f>
        <v>-36612</v>
      </c>
      <c r="Q173">
        <f t="shared" si="2"/>
        <v>551</v>
      </c>
      <c r="R173">
        <f>IF(telefony45[[#This Row],[czy komórkowy]]=1,Q173+R172,R172)</f>
        <v>7483</v>
      </c>
      <c r="S173">
        <f>IF(telefony45[[#This Row],[czy stacjonarny]]=1,Q173+S172,S172)</f>
        <v>29129</v>
      </c>
    </row>
    <row r="174" spans="1:19" x14ac:dyDescent="0.3">
      <c r="A174" s="9" t="s">
        <v>147</v>
      </c>
      <c r="B174" s="1">
        <v>42920</v>
      </c>
      <c r="C174" s="2">
        <v>0.57204861111111116</v>
      </c>
      <c r="D174" s="2">
        <v>0.57371527777777775</v>
      </c>
      <c r="E174">
        <f>DAY(telefony45[[#This Row],[data]])</f>
        <v>4</v>
      </c>
      <c r="F174">
        <f>IF(LEN(telefony45[[#This Row],[nr]])=8,1,0)</f>
        <v>0</v>
      </c>
      <c r="G174">
        <f>IF(LEN(telefony45[[#This Row],[nr]])=7,1,0)</f>
        <v>1</v>
      </c>
      <c r="H174" s="9">
        <f>IF(LEN(telefony45[[#This Row],[nr]])&gt;=10,1,0)</f>
        <v>0</v>
      </c>
      <c r="I174" s="2">
        <f>telefony45[[#This Row],[zakonczenie]]-telefony45[[#This Row],[rozpoczecie]]</f>
        <v>1.6666666666665941E-3</v>
      </c>
      <c r="J174" s="9">
        <f>HOUR(telefony45[[#This Row],[czas połączenia]])</f>
        <v>0</v>
      </c>
      <c r="K174" s="9">
        <f>MINUTE(telefony45[[#This Row],[czas połączenia]])</f>
        <v>2</v>
      </c>
      <c r="L174" s="9">
        <f>SECOND(telefony45[[#This Row],[czas połączenia]])</f>
        <v>24</v>
      </c>
      <c r="M174" s="9">
        <f>telefony45[[#This Row],[godziny połączenia]]*60*60+telefony45[[#This Row],[minuty połączenia]]*60+telefony45[[#This Row],[sekundy połączenia2]]</f>
        <v>144</v>
      </c>
      <c r="N174" s="9">
        <f>ROUNDUP(telefony45[[#This Row],[połączenie w sekundach]]/60,0)</f>
        <v>3</v>
      </c>
      <c r="O174" s="9">
        <f>IF(telefony45[[#This Row],[czy zagraniczny]]=1,telefony45[[#This Row],[zaczęt minuty połączenia]],0)</f>
        <v>0</v>
      </c>
      <c r="P174">
        <f>IF(OR(telefony45[[#This Row],[czy komórkowy]]=1,telefony45[[#This Row],[czy stacjonarny]]=1),P173-telefony45[[#This Row],[połączenie w sekundach]],P173)</f>
        <v>-36756</v>
      </c>
      <c r="Q174">
        <f t="shared" si="2"/>
        <v>144</v>
      </c>
      <c r="R174">
        <f>IF(telefony45[[#This Row],[czy komórkowy]]=1,Q174+R173,R173)</f>
        <v>7483</v>
      </c>
      <c r="S174">
        <f>IF(telefony45[[#This Row],[czy stacjonarny]]=1,Q174+S173,S173)</f>
        <v>29273</v>
      </c>
    </row>
    <row r="175" spans="1:19" x14ac:dyDescent="0.3">
      <c r="A175" s="9" t="s">
        <v>148</v>
      </c>
      <c r="B175" s="1">
        <v>42920</v>
      </c>
      <c r="C175" s="2">
        <v>0.57347222222222227</v>
      </c>
      <c r="D175" s="2">
        <v>0.58420138888888884</v>
      </c>
      <c r="E175">
        <f>DAY(telefony45[[#This Row],[data]])</f>
        <v>4</v>
      </c>
      <c r="F175">
        <f>IF(LEN(telefony45[[#This Row],[nr]])=8,1,0)</f>
        <v>0</v>
      </c>
      <c r="G175">
        <f>IF(LEN(telefony45[[#This Row],[nr]])=7,1,0)</f>
        <v>1</v>
      </c>
      <c r="H175" s="9">
        <f>IF(LEN(telefony45[[#This Row],[nr]])&gt;=10,1,0)</f>
        <v>0</v>
      </c>
      <c r="I175" s="2">
        <f>telefony45[[#This Row],[zakonczenie]]-telefony45[[#This Row],[rozpoczecie]]</f>
        <v>1.0729166666666567E-2</v>
      </c>
      <c r="J175" s="9">
        <f>HOUR(telefony45[[#This Row],[czas połączenia]])</f>
        <v>0</v>
      </c>
      <c r="K175" s="9">
        <f>MINUTE(telefony45[[#This Row],[czas połączenia]])</f>
        <v>15</v>
      </c>
      <c r="L175" s="9">
        <f>SECOND(telefony45[[#This Row],[czas połączenia]])</f>
        <v>27</v>
      </c>
      <c r="M175" s="9">
        <f>telefony45[[#This Row],[godziny połączenia]]*60*60+telefony45[[#This Row],[minuty połączenia]]*60+telefony45[[#This Row],[sekundy połączenia2]]</f>
        <v>927</v>
      </c>
      <c r="N175" s="9">
        <f>ROUNDUP(telefony45[[#This Row],[połączenie w sekundach]]/60,0)</f>
        <v>16</v>
      </c>
      <c r="O175" s="9">
        <f>IF(telefony45[[#This Row],[czy zagraniczny]]=1,telefony45[[#This Row],[zaczęt minuty połączenia]],0)</f>
        <v>0</v>
      </c>
      <c r="P175">
        <f>IF(OR(telefony45[[#This Row],[czy komórkowy]]=1,telefony45[[#This Row],[czy stacjonarny]]=1),P174-telefony45[[#This Row],[połączenie w sekundach]],P174)</f>
        <v>-37683</v>
      </c>
      <c r="Q175">
        <f t="shared" si="2"/>
        <v>927</v>
      </c>
      <c r="R175">
        <f>IF(telefony45[[#This Row],[czy komórkowy]]=1,Q175+R174,R174)</f>
        <v>7483</v>
      </c>
      <c r="S175">
        <f>IF(telefony45[[#This Row],[czy stacjonarny]]=1,Q175+S174,S174)</f>
        <v>30200</v>
      </c>
    </row>
    <row r="176" spans="1:19" x14ac:dyDescent="0.3">
      <c r="A176" s="9" t="s">
        <v>149</v>
      </c>
      <c r="B176" s="1">
        <v>42920</v>
      </c>
      <c r="C176" s="2">
        <v>0.57861111111111108</v>
      </c>
      <c r="D176" s="2">
        <v>0.58296296296296302</v>
      </c>
      <c r="E176">
        <f>DAY(telefony45[[#This Row],[data]])</f>
        <v>4</v>
      </c>
      <c r="F176">
        <f>IF(LEN(telefony45[[#This Row],[nr]])=8,1,0)</f>
        <v>0</v>
      </c>
      <c r="G176">
        <f>IF(LEN(telefony45[[#This Row],[nr]])=7,1,0)</f>
        <v>0</v>
      </c>
      <c r="H176" s="9">
        <f>IF(LEN(telefony45[[#This Row],[nr]])&gt;=10,1,0)</f>
        <v>1</v>
      </c>
      <c r="I176" s="2">
        <f>telefony45[[#This Row],[zakonczenie]]-telefony45[[#This Row],[rozpoczecie]]</f>
        <v>4.35185185185194E-3</v>
      </c>
      <c r="J176" s="9">
        <f>HOUR(telefony45[[#This Row],[czas połączenia]])</f>
        <v>0</v>
      </c>
      <c r="K176" s="9">
        <f>MINUTE(telefony45[[#This Row],[czas połączenia]])</f>
        <v>6</v>
      </c>
      <c r="L176" s="9">
        <f>SECOND(telefony45[[#This Row],[czas połączenia]])</f>
        <v>16</v>
      </c>
      <c r="M176" s="9">
        <f>telefony45[[#This Row],[godziny połączenia]]*60*60+telefony45[[#This Row],[minuty połączenia]]*60+telefony45[[#This Row],[sekundy połączenia2]]</f>
        <v>376</v>
      </c>
      <c r="N176" s="9">
        <f>ROUNDUP(telefony45[[#This Row],[połączenie w sekundach]]/60,0)</f>
        <v>7</v>
      </c>
      <c r="O176" s="9">
        <f>IF(telefony45[[#This Row],[czy zagraniczny]]=1,telefony45[[#This Row],[zaczęt minuty połączenia]],0)</f>
        <v>7</v>
      </c>
      <c r="P176">
        <f>IF(OR(telefony45[[#This Row],[czy komórkowy]]=1,telefony45[[#This Row],[czy stacjonarny]]=1),P175-telefony45[[#This Row],[połączenie w sekundach]],P175)</f>
        <v>-37683</v>
      </c>
      <c r="Q176">
        <f t="shared" si="2"/>
        <v>0</v>
      </c>
      <c r="R176">
        <f>IF(telefony45[[#This Row],[czy komórkowy]]=1,Q176+R175,R175)</f>
        <v>7483</v>
      </c>
      <c r="S176">
        <f>IF(telefony45[[#This Row],[czy stacjonarny]]=1,Q176+S175,S175)</f>
        <v>30200</v>
      </c>
    </row>
    <row r="177" spans="1:19" x14ac:dyDescent="0.3">
      <c r="A177" s="9" t="s">
        <v>150</v>
      </c>
      <c r="B177" s="1">
        <v>42920</v>
      </c>
      <c r="C177" s="2">
        <v>0.58136574074074077</v>
      </c>
      <c r="D177" s="2">
        <v>0.58156249999999998</v>
      </c>
      <c r="E177">
        <f>DAY(telefony45[[#This Row],[data]])</f>
        <v>4</v>
      </c>
      <c r="F177">
        <f>IF(LEN(telefony45[[#This Row],[nr]])=8,1,0)</f>
        <v>0</v>
      </c>
      <c r="G177">
        <f>IF(LEN(telefony45[[#This Row],[nr]])=7,1,0)</f>
        <v>1</v>
      </c>
      <c r="H177" s="9">
        <f>IF(LEN(telefony45[[#This Row],[nr]])&gt;=10,1,0)</f>
        <v>0</v>
      </c>
      <c r="I177" s="2">
        <f>telefony45[[#This Row],[zakonczenie]]-telefony45[[#This Row],[rozpoczecie]]</f>
        <v>1.96759259259216E-4</v>
      </c>
      <c r="J177" s="9">
        <f>HOUR(telefony45[[#This Row],[czas połączenia]])</f>
        <v>0</v>
      </c>
      <c r="K177" s="9">
        <f>MINUTE(telefony45[[#This Row],[czas połączenia]])</f>
        <v>0</v>
      </c>
      <c r="L177" s="9">
        <f>SECOND(telefony45[[#This Row],[czas połączenia]])</f>
        <v>17</v>
      </c>
      <c r="M177" s="9">
        <f>telefony45[[#This Row],[godziny połączenia]]*60*60+telefony45[[#This Row],[minuty połączenia]]*60+telefony45[[#This Row],[sekundy połączenia2]]</f>
        <v>17</v>
      </c>
      <c r="N177" s="9">
        <f>ROUNDUP(telefony45[[#This Row],[połączenie w sekundach]]/60,0)</f>
        <v>1</v>
      </c>
      <c r="O177" s="9">
        <f>IF(telefony45[[#This Row],[czy zagraniczny]]=1,telefony45[[#This Row],[zaczęt minuty połączenia]],0)</f>
        <v>0</v>
      </c>
      <c r="P177">
        <f>IF(OR(telefony45[[#This Row],[czy komórkowy]]=1,telefony45[[#This Row],[czy stacjonarny]]=1),P176-telefony45[[#This Row],[połączenie w sekundach]],P176)</f>
        <v>-37700</v>
      </c>
      <c r="Q177">
        <f t="shared" si="2"/>
        <v>17</v>
      </c>
      <c r="R177">
        <f>IF(telefony45[[#This Row],[czy komórkowy]]=1,Q177+R176,R176)</f>
        <v>7483</v>
      </c>
      <c r="S177">
        <f>IF(telefony45[[#This Row],[czy stacjonarny]]=1,Q177+S176,S176)</f>
        <v>30217</v>
      </c>
    </row>
    <row r="178" spans="1:19" x14ac:dyDescent="0.3">
      <c r="A178" s="9" t="s">
        <v>8</v>
      </c>
      <c r="B178" s="1">
        <v>42920</v>
      </c>
      <c r="C178" s="2">
        <v>0.58335648148148145</v>
      </c>
      <c r="D178" s="2">
        <v>0.5841319444444445</v>
      </c>
      <c r="E178">
        <f>DAY(telefony45[[#This Row],[data]])</f>
        <v>4</v>
      </c>
      <c r="F178">
        <f>IF(LEN(telefony45[[#This Row],[nr]])=8,1,0)</f>
        <v>1</v>
      </c>
      <c r="G178">
        <f>IF(LEN(telefony45[[#This Row],[nr]])=7,1,0)</f>
        <v>0</v>
      </c>
      <c r="H178" s="9">
        <f>IF(LEN(telefony45[[#This Row],[nr]])&gt;=10,1,0)</f>
        <v>0</v>
      </c>
      <c r="I178" s="2">
        <f>telefony45[[#This Row],[zakonczenie]]-telefony45[[#This Row],[rozpoczecie]]</f>
        <v>7.7546296296304718E-4</v>
      </c>
      <c r="J178" s="9">
        <f>HOUR(telefony45[[#This Row],[czas połączenia]])</f>
        <v>0</v>
      </c>
      <c r="K178" s="9">
        <f>MINUTE(telefony45[[#This Row],[czas połączenia]])</f>
        <v>1</v>
      </c>
      <c r="L178" s="9">
        <f>SECOND(telefony45[[#This Row],[czas połączenia]])</f>
        <v>7</v>
      </c>
      <c r="M178" s="9">
        <f>telefony45[[#This Row],[godziny połączenia]]*60*60+telefony45[[#This Row],[minuty połączenia]]*60+telefony45[[#This Row],[sekundy połączenia2]]</f>
        <v>67</v>
      </c>
      <c r="N178" s="9">
        <f>ROUNDUP(telefony45[[#This Row],[połączenie w sekundach]]/60,0)</f>
        <v>2</v>
      </c>
      <c r="O178" s="9">
        <f>IF(telefony45[[#This Row],[czy zagraniczny]]=1,telefony45[[#This Row],[zaczęt minuty połączenia]],0)</f>
        <v>0</v>
      </c>
      <c r="P178">
        <f>IF(OR(telefony45[[#This Row],[czy komórkowy]]=1,telefony45[[#This Row],[czy stacjonarny]]=1),P177-telefony45[[#This Row],[połączenie w sekundach]],P177)</f>
        <v>-37767</v>
      </c>
      <c r="Q178">
        <f t="shared" si="2"/>
        <v>67</v>
      </c>
      <c r="R178">
        <f>IF(telefony45[[#This Row],[czy komórkowy]]=1,Q178+R177,R177)</f>
        <v>7550</v>
      </c>
      <c r="S178">
        <f>IF(telefony45[[#This Row],[czy stacjonarny]]=1,Q178+S177,S177)</f>
        <v>30217</v>
      </c>
    </row>
    <row r="179" spans="1:19" x14ac:dyDescent="0.3">
      <c r="A179" s="9" t="s">
        <v>151</v>
      </c>
      <c r="B179" s="1">
        <v>42920</v>
      </c>
      <c r="C179" s="2">
        <v>0.58377314814814818</v>
      </c>
      <c r="D179" s="2">
        <v>0.59186342592592589</v>
      </c>
      <c r="E179">
        <f>DAY(telefony45[[#This Row],[data]])</f>
        <v>4</v>
      </c>
      <c r="F179">
        <f>IF(LEN(telefony45[[#This Row],[nr]])=8,1,0)</f>
        <v>0</v>
      </c>
      <c r="G179">
        <f>IF(LEN(telefony45[[#This Row],[nr]])=7,1,0)</f>
        <v>1</v>
      </c>
      <c r="H179" s="9">
        <f>IF(LEN(telefony45[[#This Row],[nr]])&gt;=10,1,0)</f>
        <v>0</v>
      </c>
      <c r="I179" s="2">
        <f>telefony45[[#This Row],[zakonczenie]]-telefony45[[#This Row],[rozpoczecie]]</f>
        <v>8.0902777777777102E-3</v>
      </c>
      <c r="J179" s="9">
        <f>HOUR(telefony45[[#This Row],[czas połączenia]])</f>
        <v>0</v>
      </c>
      <c r="K179" s="9">
        <f>MINUTE(telefony45[[#This Row],[czas połączenia]])</f>
        <v>11</v>
      </c>
      <c r="L179" s="9">
        <f>SECOND(telefony45[[#This Row],[czas połączenia]])</f>
        <v>39</v>
      </c>
      <c r="M179" s="9">
        <f>telefony45[[#This Row],[godziny połączenia]]*60*60+telefony45[[#This Row],[minuty połączenia]]*60+telefony45[[#This Row],[sekundy połączenia2]]</f>
        <v>699</v>
      </c>
      <c r="N179" s="9">
        <f>ROUNDUP(telefony45[[#This Row],[połączenie w sekundach]]/60,0)</f>
        <v>12</v>
      </c>
      <c r="O179" s="9">
        <f>IF(telefony45[[#This Row],[czy zagraniczny]]=1,telefony45[[#This Row],[zaczęt minuty połączenia]],0)</f>
        <v>0</v>
      </c>
      <c r="P179">
        <f>IF(OR(telefony45[[#This Row],[czy komórkowy]]=1,telefony45[[#This Row],[czy stacjonarny]]=1),P178-telefony45[[#This Row],[połączenie w sekundach]],P178)</f>
        <v>-38466</v>
      </c>
      <c r="Q179">
        <f t="shared" si="2"/>
        <v>699</v>
      </c>
      <c r="R179">
        <f>IF(telefony45[[#This Row],[czy komórkowy]]=1,Q179+R178,R178)</f>
        <v>7550</v>
      </c>
      <c r="S179">
        <f>IF(telefony45[[#This Row],[czy stacjonarny]]=1,Q179+S178,S178)</f>
        <v>30916</v>
      </c>
    </row>
    <row r="180" spans="1:19" x14ac:dyDescent="0.3">
      <c r="A180" s="9" t="s">
        <v>152</v>
      </c>
      <c r="B180" s="1">
        <v>42920</v>
      </c>
      <c r="C180" s="2">
        <v>0.58452546296296293</v>
      </c>
      <c r="D180" s="2">
        <v>0.58862268518518523</v>
      </c>
      <c r="E180">
        <f>DAY(telefony45[[#This Row],[data]])</f>
        <v>4</v>
      </c>
      <c r="F180">
        <f>IF(LEN(telefony45[[#This Row],[nr]])=8,1,0)</f>
        <v>0</v>
      </c>
      <c r="G180">
        <f>IF(LEN(telefony45[[#This Row],[nr]])=7,1,0)</f>
        <v>1</v>
      </c>
      <c r="H180" s="9">
        <f>IF(LEN(telefony45[[#This Row],[nr]])&gt;=10,1,0)</f>
        <v>0</v>
      </c>
      <c r="I180" s="2">
        <f>telefony45[[#This Row],[zakonczenie]]-telefony45[[#This Row],[rozpoczecie]]</f>
        <v>4.0972222222223076E-3</v>
      </c>
      <c r="J180" s="9">
        <f>HOUR(telefony45[[#This Row],[czas połączenia]])</f>
        <v>0</v>
      </c>
      <c r="K180" s="9">
        <f>MINUTE(telefony45[[#This Row],[czas połączenia]])</f>
        <v>5</v>
      </c>
      <c r="L180" s="9">
        <f>SECOND(telefony45[[#This Row],[czas połączenia]])</f>
        <v>54</v>
      </c>
      <c r="M180" s="9">
        <f>telefony45[[#This Row],[godziny połączenia]]*60*60+telefony45[[#This Row],[minuty połączenia]]*60+telefony45[[#This Row],[sekundy połączenia2]]</f>
        <v>354</v>
      </c>
      <c r="N180" s="9">
        <f>ROUNDUP(telefony45[[#This Row],[połączenie w sekundach]]/60,0)</f>
        <v>6</v>
      </c>
      <c r="O180" s="9">
        <f>IF(telefony45[[#This Row],[czy zagraniczny]]=1,telefony45[[#This Row],[zaczęt minuty połączenia]],0)</f>
        <v>0</v>
      </c>
      <c r="P180">
        <f>IF(OR(telefony45[[#This Row],[czy komórkowy]]=1,telefony45[[#This Row],[czy stacjonarny]]=1),P179-telefony45[[#This Row],[połączenie w sekundach]],P179)</f>
        <v>-38820</v>
      </c>
      <c r="Q180">
        <f t="shared" si="2"/>
        <v>354</v>
      </c>
      <c r="R180">
        <f>IF(telefony45[[#This Row],[czy komórkowy]]=1,Q180+R179,R179)</f>
        <v>7550</v>
      </c>
      <c r="S180">
        <f>IF(telefony45[[#This Row],[czy stacjonarny]]=1,Q180+S179,S179)</f>
        <v>31270</v>
      </c>
    </row>
    <row r="181" spans="1:19" x14ac:dyDescent="0.3">
      <c r="A181" s="9" t="s">
        <v>153</v>
      </c>
      <c r="B181" s="1">
        <v>42920</v>
      </c>
      <c r="C181" s="2">
        <v>0.58452546296296293</v>
      </c>
      <c r="D181" s="2">
        <v>0.59087962962962959</v>
      </c>
      <c r="E181">
        <f>DAY(telefony45[[#This Row],[data]])</f>
        <v>4</v>
      </c>
      <c r="F181">
        <f>IF(LEN(telefony45[[#This Row],[nr]])=8,1,0)</f>
        <v>0</v>
      </c>
      <c r="G181">
        <f>IF(LEN(telefony45[[#This Row],[nr]])=7,1,0)</f>
        <v>0</v>
      </c>
      <c r="H181" s="9">
        <f>IF(LEN(telefony45[[#This Row],[nr]])&gt;=10,1,0)</f>
        <v>1</v>
      </c>
      <c r="I181" s="2">
        <f>telefony45[[#This Row],[zakonczenie]]-telefony45[[#This Row],[rozpoczecie]]</f>
        <v>6.3541666666666607E-3</v>
      </c>
      <c r="J181" s="9">
        <f>HOUR(telefony45[[#This Row],[czas połączenia]])</f>
        <v>0</v>
      </c>
      <c r="K181" s="9">
        <f>MINUTE(telefony45[[#This Row],[czas połączenia]])</f>
        <v>9</v>
      </c>
      <c r="L181" s="9">
        <f>SECOND(telefony45[[#This Row],[czas połączenia]])</f>
        <v>9</v>
      </c>
      <c r="M181" s="9">
        <f>telefony45[[#This Row],[godziny połączenia]]*60*60+telefony45[[#This Row],[minuty połączenia]]*60+telefony45[[#This Row],[sekundy połączenia2]]</f>
        <v>549</v>
      </c>
      <c r="N181" s="9">
        <f>ROUNDUP(telefony45[[#This Row],[połączenie w sekundach]]/60,0)</f>
        <v>10</v>
      </c>
      <c r="O181" s="9">
        <f>IF(telefony45[[#This Row],[czy zagraniczny]]=1,telefony45[[#This Row],[zaczęt minuty połączenia]],0)</f>
        <v>10</v>
      </c>
      <c r="P181">
        <f>IF(OR(telefony45[[#This Row],[czy komórkowy]]=1,telefony45[[#This Row],[czy stacjonarny]]=1),P180-telefony45[[#This Row],[połączenie w sekundach]],P180)</f>
        <v>-38820</v>
      </c>
      <c r="Q181">
        <f t="shared" si="2"/>
        <v>0</v>
      </c>
      <c r="R181">
        <f>IF(telefony45[[#This Row],[czy komórkowy]]=1,Q181+R180,R180)</f>
        <v>7550</v>
      </c>
      <c r="S181">
        <f>IF(telefony45[[#This Row],[czy stacjonarny]]=1,Q181+S180,S180)</f>
        <v>31270</v>
      </c>
    </row>
    <row r="182" spans="1:19" x14ac:dyDescent="0.3">
      <c r="A182" s="9" t="s">
        <v>154</v>
      </c>
      <c r="B182" s="1">
        <v>42920</v>
      </c>
      <c r="C182" s="2">
        <v>0.59018518518518515</v>
      </c>
      <c r="D182" s="2">
        <v>0.60047453703703701</v>
      </c>
      <c r="E182">
        <f>DAY(telefony45[[#This Row],[data]])</f>
        <v>4</v>
      </c>
      <c r="F182">
        <f>IF(LEN(telefony45[[#This Row],[nr]])=8,1,0)</f>
        <v>1</v>
      </c>
      <c r="G182">
        <f>IF(LEN(telefony45[[#This Row],[nr]])=7,1,0)</f>
        <v>0</v>
      </c>
      <c r="H182" s="9">
        <f>IF(LEN(telefony45[[#This Row],[nr]])&gt;=10,1,0)</f>
        <v>0</v>
      </c>
      <c r="I182" s="2">
        <f>telefony45[[#This Row],[zakonczenie]]-telefony45[[#This Row],[rozpoczecie]]</f>
        <v>1.0289351851851869E-2</v>
      </c>
      <c r="J182" s="9">
        <f>HOUR(telefony45[[#This Row],[czas połączenia]])</f>
        <v>0</v>
      </c>
      <c r="K182" s="9">
        <f>MINUTE(telefony45[[#This Row],[czas połączenia]])</f>
        <v>14</v>
      </c>
      <c r="L182" s="9">
        <f>SECOND(telefony45[[#This Row],[czas połączenia]])</f>
        <v>49</v>
      </c>
      <c r="M182" s="9">
        <f>telefony45[[#This Row],[godziny połączenia]]*60*60+telefony45[[#This Row],[minuty połączenia]]*60+telefony45[[#This Row],[sekundy połączenia2]]</f>
        <v>889</v>
      </c>
      <c r="N182" s="9">
        <f>ROUNDUP(telefony45[[#This Row],[połączenie w sekundach]]/60,0)</f>
        <v>15</v>
      </c>
      <c r="O182" s="9">
        <f>IF(telefony45[[#This Row],[czy zagraniczny]]=1,telefony45[[#This Row],[zaczęt minuty połączenia]],0)</f>
        <v>0</v>
      </c>
      <c r="P182">
        <f>IF(OR(telefony45[[#This Row],[czy komórkowy]]=1,telefony45[[#This Row],[czy stacjonarny]]=1),P181-telefony45[[#This Row],[połączenie w sekundach]],P181)</f>
        <v>-39709</v>
      </c>
      <c r="Q182">
        <f t="shared" si="2"/>
        <v>889</v>
      </c>
      <c r="R182">
        <f>IF(telefony45[[#This Row],[czy komórkowy]]=1,Q182+R181,R181)</f>
        <v>8439</v>
      </c>
      <c r="S182">
        <f>IF(telefony45[[#This Row],[czy stacjonarny]]=1,Q182+S181,S181)</f>
        <v>31270</v>
      </c>
    </row>
    <row r="183" spans="1:19" x14ac:dyDescent="0.3">
      <c r="A183" s="9" t="s">
        <v>155</v>
      </c>
      <c r="B183" s="1">
        <v>42920</v>
      </c>
      <c r="C183" s="2">
        <v>0.59425925925925926</v>
      </c>
      <c r="D183" s="2">
        <v>0.59886574074074073</v>
      </c>
      <c r="E183">
        <f>DAY(telefony45[[#This Row],[data]])</f>
        <v>4</v>
      </c>
      <c r="F183">
        <f>IF(LEN(telefony45[[#This Row],[nr]])=8,1,0)</f>
        <v>1</v>
      </c>
      <c r="G183">
        <f>IF(LEN(telefony45[[#This Row],[nr]])=7,1,0)</f>
        <v>0</v>
      </c>
      <c r="H183" s="9">
        <f>IF(LEN(telefony45[[#This Row],[nr]])&gt;=10,1,0)</f>
        <v>0</v>
      </c>
      <c r="I183" s="2">
        <f>telefony45[[#This Row],[zakonczenie]]-telefony45[[#This Row],[rozpoczecie]]</f>
        <v>4.6064814814814614E-3</v>
      </c>
      <c r="J183" s="9">
        <f>HOUR(telefony45[[#This Row],[czas połączenia]])</f>
        <v>0</v>
      </c>
      <c r="K183" s="9">
        <f>MINUTE(telefony45[[#This Row],[czas połączenia]])</f>
        <v>6</v>
      </c>
      <c r="L183" s="9">
        <f>SECOND(telefony45[[#This Row],[czas połączenia]])</f>
        <v>38</v>
      </c>
      <c r="M183" s="9">
        <f>telefony45[[#This Row],[godziny połączenia]]*60*60+telefony45[[#This Row],[minuty połączenia]]*60+telefony45[[#This Row],[sekundy połączenia2]]</f>
        <v>398</v>
      </c>
      <c r="N183" s="9">
        <f>ROUNDUP(telefony45[[#This Row],[połączenie w sekundach]]/60,0)</f>
        <v>7</v>
      </c>
      <c r="O183" s="9">
        <f>IF(telefony45[[#This Row],[czy zagraniczny]]=1,telefony45[[#This Row],[zaczęt minuty połączenia]],0)</f>
        <v>0</v>
      </c>
      <c r="P183">
        <f>IF(OR(telefony45[[#This Row],[czy komórkowy]]=1,telefony45[[#This Row],[czy stacjonarny]]=1),P182-telefony45[[#This Row],[połączenie w sekundach]],P182)</f>
        <v>-40107</v>
      </c>
      <c r="Q183">
        <f t="shared" si="2"/>
        <v>398</v>
      </c>
      <c r="R183">
        <f>IF(telefony45[[#This Row],[czy komórkowy]]=1,Q183+R182,R182)</f>
        <v>8837</v>
      </c>
      <c r="S183">
        <f>IF(telefony45[[#This Row],[czy stacjonarny]]=1,Q183+S182,S182)</f>
        <v>31270</v>
      </c>
    </row>
    <row r="184" spans="1:19" x14ac:dyDescent="0.3">
      <c r="A184" s="9" t="s">
        <v>156</v>
      </c>
      <c r="B184" s="1">
        <v>42920</v>
      </c>
      <c r="C184" s="2">
        <v>0.59767361111111106</v>
      </c>
      <c r="D184" s="2">
        <v>0.6026273148148148</v>
      </c>
      <c r="E184">
        <f>DAY(telefony45[[#This Row],[data]])</f>
        <v>4</v>
      </c>
      <c r="F184">
        <f>IF(LEN(telefony45[[#This Row],[nr]])=8,1,0)</f>
        <v>0</v>
      </c>
      <c r="G184">
        <f>IF(LEN(telefony45[[#This Row],[nr]])=7,1,0)</f>
        <v>1</v>
      </c>
      <c r="H184" s="9">
        <f>IF(LEN(telefony45[[#This Row],[nr]])&gt;=10,1,0)</f>
        <v>0</v>
      </c>
      <c r="I184" s="2">
        <f>telefony45[[#This Row],[zakonczenie]]-telefony45[[#This Row],[rozpoczecie]]</f>
        <v>4.9537037037037379E-3</v>
      </c>
      <c r="J184" s="9">
        <f>HOUR(telefony45[[#This Row],[czas połączenia]])</f>
        <v>0</v>
      </c>
      <c r="K184" s="9">
        <f>MINUTE(telefony45[[#This Row],[czas połączenia]])</f>
        <v>7</v>
      </c>
      <c r="L184" s="9">
        <f>SECOND(telefony45[[#This Row],[czas połączenia]])</f>
        <v>8</v>
      </c>
      <c r="M184" s="9">
        <f>telefony45[[#This Row],[godziny połączenia]]*60*60+telefony45[[#This Row],[minuty połączenia]]*60+telefony45[[#This Row],[sekundy połączenia2]]</f>
        <v>428</v>
      </c>
      <c r="N184" s="9">
        <f>ROUNDUP(telefony45[[#This Row],[połączenie w sekundach]]/60,0)</f>
        <v>8</v>
      </c>
      <c r="O184" s="9">
        <f>IF(telefony45[[#This Row],[czy zagraniczny]]=1,telefony45[[#This Row],[zaczęt minuty połączenia]],0)</f>
        <v>0</v>
      </c>
      <c r="P184">
        <f>IF(OR(telefony45[[#This Row],[czy komórkowy]]=1,telefony45[[#This Row],[czy stacjonarny]]=1),P183-telefony45[[#This Row],[połączenie w sekundach]],P183)</f>
        <v>-40535</v>
      </c>
      <c r="Q184">
        <f t="shared" si="2"/>
        <v>428</v>
      </c>
      <c r="R184">
        <f>IF(telefony45[[#This Row],[czy komórkowy]]=1,Q184+R183,R183)</f>
        <v>8837</v>
      </c>
      <c r="S184">
        <f>IF(telefony45[[#This Row],[czy stacjonarny]]=1,Q184+S183,S183)</f>
        <v>31698</v>
      </c>
    </row>
    <row r="185" spans="1:19" x14ac:dyDescent="0.3">
      <c r="A185" s="9" t="s">
        <v>157</v>
      </c>
      <c r="B185" s="1">
        <v>42920</v>
      </c>
      <c r="C185" s="2">
        <v>0.59995370370370371</v>
      </c>
      <c r="D185" s="2">
        <v>0.60442129629629626</v>
      </c>
      <c r="E185">
        <f>DAY(telefony45[[#This Row],[data]])</f>
        <v>4</v>
      </c>
      <c r="F185">
        <f>IF(LEN(telefony45[[#This Row],[nr]])=8,1,0)</f>
        <v>0</v>
      </c>
      <c r="G185">
        <f>IF(LEN(telefony45[[#This Row],[nr]])=7,1,0)</f>
        <v>0</v>
      </c>
      <c r="H185" s="9">
        <f>IF(LEN(telefony45[[#This Row],[nr]])&gt;=10,1,0)</f>
        <v>1</v>
      </c>
      <c r="I185" s="2">
        <f>telefony45[[#This Row],[zakonczenie]]-telefony45[[#This Row],[rozpoczecie]]</f>
        <v>4.4675925925925508E-3</v>
      </c>
      <c r="J185" s="9">
        <f>HOUR(telefony45[[#This Row],[czas połączenia]])</f>
        <v>0</v>
      </c>
      <c r="K185" s="9">
        <f>MINUTE(telefony45[[#This Row],[czas połączenia]])</f>
        <v>6</v>
      </c>
      <c r="L185" s="9">
        <f>SECOND(telefony45[[#This Row],[czas połączenia]])</f>
        <v>26</v>
      </c>
      <c r="M185" s="9">
        <f>telefony45[[#This Row],[godziny połączenia]]*60*60+telefony45[[#This Row],[minuty połączenia]]*60+telefony45[[#This Row],[sekundy połączenia2]]</f>
        <v>386</v>
      </c>
      <c r="N185" s="9">
        <f>ROUNDUP(telefony45[[#This Row],[połączenie w sekundach]]/60,0)</f>
        <v>7</v>
      </c>
      <c r="O185" s="9">
        <f>IF(telefony45[[#This Row],[czy zagraniczny]]=1,telefony45[[#This Row],[zaczęt minuty połączenia]],0)</f>
        <v>7</v>
      </c>
      <c r="P185">
        <f>IF(OR(telefony45[[#This Row],[czy komórkowy]]=1,telefony45[[#This Row],[czy stacjonarny]]=1),P184-telefony45[[#This Row],[połączenie w sekundach]],P184)</f>
        <v>-40535</v>
      </c>
      <c r="Q185">
        <f t="shared" si="2"/>
        <v>0</v>
      </c>
      <c r="R185">
        <f>IF(telefony45[[#This Row],[czy komórkowy]]=1,Q185+R184,R184)</f>
        <v>8837</v>
      </c>
      <c r="S185">
        <f>IF(telefony45[[#This Row],[czy stacjonarny]]=1,Q185+S184,S184)</f>
        <v>31698</v>
      </c>
    </row>
    <row r="186" spans="1:19" x14ac:dyDescent="0.3">
      <c r="A186" s="9" t="s">
        <v>84</v>
      </c>
      <c r="B186" s="1">
        <v>42920</v>
      </c>
      <c r="C186" s="2">
        <v>0.60509259259259263</v>
      </c>
      <c r="D186" s="2">
        <v>0.60509259259259263</v>
      </c>
      <c r="E186">
        <f>DAY(telefony45[[#This Row],[data]])</f>
        <v>4</v>
      </c>
      <c r="F186">
        <f>IF(LEN(telefony45[[#This Row],[nr]])=8,1,0)</f>
        <v>0</v>
      </c>
      <c r="G186">
        <f>IF(LEN(telefony45[[#This Row],[nr]])=7,1,0)</f>
        <v>1</v>
      </c>
      <c r="H186" s="9">
        <f>IF(LEN(telefony45[[#This Row],[nr]])&gt;=10,1,0)</f>
        <v>0</v>
      </c>
      <c r="I186" s="2">
        <f>telefony45[[#This Row],[zakonczenie]]-telefony45[[#This Row],[rozpoczecie]]</f>
        <v>0</v>
      </c>
      <c r="J186" s="9">
        <f>HOUR(telefony45[[#This Row],[czas połączenia]])</f>
        <v>0</v>
      </c>
      <c r="K186" s="9">
        <f>MINUTE(telefony45[[#This Row],[czas połączenia]])</f>
        <v>0</v>
      </c>
      <c r="L186" s="9">
        <f>SECOND(telefony45[[#This Row],[czas połączenia]])</f>
        <v>0</v>
      </c>
      <c r="M186" s="9">
        <f>telefony45[[#This Row],[godziny połączenia]]*60*60+telefony45[[#This Row],[minuty połączenia]]*60+telefony45[[#This Row],[sekundy połączenia2]]</f>
        <v>0</v>
      </c>
      <c r="N186" s="9">
        <f>ROUNDUP(telefony45[[#This Row],[połączenie w sekundach]]/60,0)</f>
        <v>0</v>
      </c>
      <c r="O186" s="9">
        <f>IF(telefony45[[#This Row],[czy zagraniczny]]=1,telefony45[[#This Row],[zaczęt minuty połączenia]],0)</f>
        <v>0</v>
      </c>
      <c r="P186">
        <f>IF(OR(telefony45[[#This Row],[czy komórkowy]]=1,telefony45[[#This Row],[czy stacjonarny]]=1),P185-telefony45[[#This Row],[połączenie w sekundach]],P185)</f>
        <v>-40535</v>
      </c>
      <c r="Q186">
        <f t="shared" si="2"/>
        <v>0</v>
      </c>
      <c r="R186">
        <f>IF(telefony45[[#This Row],[czy komórkowy]]=1,Q186+R185,R185)</f>
        <v>8837</v>
      </c>
      <c r="S186">
        <f>IF(telefony45[[#This Row],[czy stacjonarny]]=1,Q186+S185,S185)</f>
        <v>31698</v>
      </c>
    </row>
    <row r="187" spans="1:19" x14ac:dyDescent="0.3">
      <c r="A187" s="9" t="s">
        <v>158</v>
      </c>
      <c r="B187" s="1">
        <v>42920</v>
      </c>
      <c r="C187" s="2">
        <v>0.6066435185185185</v>
      </c>
      <c r="D187" s="2">
        <v>0.61133101851851857</v>
      </c>
      <c r="E187">
        <f>DAY(telefony45[[#This Row],[data]])</f>
        <v>4</v>
      </c>
      <c r="F187">
        <f>IF(LEN(telefony45[[#This Row],[nr]])=8,1,0)</f>
        <v>0</v>
      </c>
      <c r="G187">
        <f>IF(LEN(telefony45[[#This Row],[nr]])=7,1,0)</f>
        <v>1</v>
      </c>
      <c r="H187" s="9">
        <f>IF(LEN(telefony45[[#This Row],[nr]])&gt;=10,1,0)</f>
        <v>0</v>
      </c>
      <c r="I187" s="2">
        <f>telefony45[[#This Row],[zakonczenie]]-telefony45[[#This Row],[rozpoczecie]]</f>
        <v>4.6875000000000666E-3</v>
      </c>
      <c r="J187" s="9">
        <f>HOUR(telefony45[[#This Row],[czas połączenia]])</f>
        <v>0</v>
      </c>
      <c r="K187" s="9">
        <f>MINUTE(telefony45[[#This Row],[czas połączenia]])</f>
        <v>6</v>
      </c>
      <c r="L187" s="9">
        <f>SECOND(telefony45[[#This Row],[czas połączenia]])</f>
        <v>45</v>
      </c>
      <c r="M187" s="9">
        <f>telefony45[[#This Row],[godziny połączenia]]*60*60+telefony45[[#This Row],[minuty połączenia]]*60+telefony45[[#This Row],[sekundy połączenia2]]</f>
        <v>405</v>
      </c>
      <c r="N187" s="9">
        <f>ROUNDUP(telefony45[[#This Row],[połączenie w sekundach]]/60,0)</f>
        <v>7</v>
      </c>
      <c r="O187" s="9">
        <f>IF(telefony45[[#This Row],[czy zagraniczny]]=1,telefony45[[#This Row],[zaczęt minuty połączenia]],0)</f>
        <v>0</v>
      </c>
      <c r="P187">
        <f>IF(OR(telefony45[[#This Row],[czy komórkowy]]=1,telefony45[[#This Row],[czy stacjonarny]]=1),P186-telefony45[[#This Row],[połączenie w sekundach]],P186)</f>
        <v>-40940</v>
      </c>
      <c r="Q187">
        <f t="shared" si="2"/>
        <v>405</v>
      </c>
      <c r="R187">
        <f>IF(telefony45[[#This Row],[czy komórkowy]]=1,Q187+R186,R186)</f>
        <v>8837</v>
      </c>
      <c r="S187">
        <f>IF(telefony45[[#This Row],[czy stacjonarny]]=1,Q187+S186,S186)</f>
        <v>32103</v>
      </c>
    </row>
    <row r="188" spans="1:19" x14ac:dyDescent="0.3">
      <c r="A188" s="9" t="s">
        <v>159</v>
      </c>
      <c r="B188" s="1">
        <v>42920</v>
      </c>
      <c r="C188" s="2">
        <v>0.61136574074074079</v>
      </c>
      <c r="D188" s="2">
        <v>0.61636574074074069</v>
      </c>
      <c r="E188">
        <f>DAY(telefony45[[#This Row],[data]])</f>
        <v>4</v>
      </c>
      <c r="F188">
        <f>IF(LEN(telefony45[[#This Row],[nr]])=8,1,0)</f>
        <v>0</v>
      </c>
      <c r="G188">
        <f>IF(LEN(telefony45[[#This Row],[nr]])=7,1,0)</f>
        <v>1</v>
      </c>
      <c r="H188" s="9">
        <f>IF(LEN(telefony45[[#This Row],[nr]])&gt;=10,1,0)</f>
        <v>0</v>
      </c>
      <c r="I188" s="2">
        <f>telefony45[[#This Row],[zakonczenie]]-telefony45[[#This Row],[rozpoczecie]]</f>
        <v>4.9999999999998934E-3</v>
      </c>
      <c r="J188" s="9">
        <f>HOUR(telefony45[[#This Row],[czas połączenia]])</f>
        <v>0</v>
      </c>
      <c r="K188" s="9">
        <f>MINUTE(telefony45[[#This Row],[czas połączenia]])</f>
        <v>7</v>
      </c>
      <c r="L188" s="9">
        <f>SECOND(telefony45[[#This Row],[czas połączenia]])</f>
        <v>12</v>
      </c>
      <c r="M188" s="9">
        <f>telefony45[[#This Row],[godziny połączenia]]*60*60+telefony45[[#This Row],[minuty połączenia]]*60+telefony45[[#This Row],[sekundy połączenia2]]</f>
        <v>432</v>
      </c>
      <c r="N188" s="9">
        <f>ROUNDUP(telefony45[[#This Row],[połączenie w sekundach]]/60,0)</f>
        <v>8</v>
      </c>
      <c r="O188" s="9">
        <f>IF(telefony45[[#This Row],[czy zagraniczny]]=1,telefony45[[#This Row],[zaczęt minuty połączenia]],0)</f>
        <v>0</v>
      </c>
      <c r="P188">
        <f>IF(OR(telefony45[[#This Row],[czy komórkowy]]=1,telefony45[[#This Row],[czy stacjonarny]]=1),P187-telefony45[[#This Row],[połączenie w sekundach]],P187)</f>
        <v>-41372</v>
      </c>
      <c r="Q188">
        <f t="shared" si="2"/>
        <v>432</v>
      </c>
      <c r="R188">
        <f>IF(telefony45[[#This Row],[czy komórkowy]]=1,Q188+R187,R187)</f>
        <v>8837</v>
      </c>
      <c r="S188">
        <f>IF(telefony45[[#This Row],[czy stacjonarny]]=1,Q188+S187,S187)</f>
        <v>32535</v>
      </c>
    </row>
    <row r="189" spans="1:19" x14ac:dyDescent="0.3">
      <c r="A189" s="9" t="s">
        <v>160</v>
      </c>
      <c r="B189" s="1">
        <v>42920</v>
      </c>
      <c r="C189" s="2">
        <v>0.61186342592592591</v>
      </c>
      <c r="D189" s="2">
        <v>0.61896990740740743</v>
      </c>
      <c r="E189">
        <f>DAY(telefony45[[#This Row],[data]])</f>
        <v>4</v>
      </c>
      <c r="F189">
        <f>IF(LEN(telefony45[[#This Row],[nr]])=8,1,0)</f>
        <v>0</v>
      </c>
      <c r="G189">
        <f>IF(LEN(telefony45[[#This Row],[nr]])=7,1,0)</f>
        <v>1</v>
      </c>
      <c r="H189" s="9">
        <f>IF(LEN(telefony45[[#This Row],[nr]])&gt;=10,1,0)</f>
        <v>0</v>
      </c>
      <c r="I189" s="2">
        <f>telefony45[[#This Row],[zakonczenie]]-telefony45[[#This Row],[rozpoczecie]]</f>
        <v>7.1064814814815191E-3</v>
      </c>
      <c r="J189" s="9">
        <f>HOUR(telefony45[[#This Row],[czas połączenia]])</f>
        <v>0</v>
      </c>
      <c r="K189" s="9">
        <f>MINUTE(telefony45[[#This Row],[czas połączenia]])</f>
        <v>10</v>
      </c>
      <c r="L189" s="9">
        <f>SECOND(telefony45[[#This Row],[czas połączenia]])</f>
        <v>14</v>
      </c>
      <c r="M189" s="9">
        <f>telefony45[[#This Row],[godziny połączenia]]*60*60+telefony45[[#This Row],[minuty połączenia]]*60+telefony45[[#This Row],[sekundy połączenia2]]</f>
        <v>614</v>
      </c>
      <c r="N189" s="9">
        <f>ROUNDUP(telefony45[[#This Row],[połączenie w sekundach]]/60,0)</f>
        <v>11</v>
      </c>
      <c r="O189" s="9">
        <f>IF(telefony45[[#This Row],[czy zagraniczny]]=1,telefony45[[#This Row],[zaczęt minuty połączenia]],0)</f>
        <v>0</v>
      </c>
      <c r="P189">
        <f>IF(OR(telefony45[[#This Row],[czy komórkowy]]=1,telefony45[[#This Row],[czy stacjonarny]]=1),P188-telefony45[[#This Row],[połączenie w sekundach]],P188)</f>
        <v>-41986</v>
      </c>
      <c r="Q189">
        <f t="shared" si="2"/>
        <v>614</v>
      </c>
      <c r="R189">
        <f>IF(telefony45[[#This Row],[czy komórkowy]]=1,Q189+R188,R188)</f>
        <v>8837</v>
      </c>
      <c r="S189">
        <f>IF(telefony45[[#This Row],[czy stacjonarny]]=1,Q189+S188,S188)</f>
        <v>33149</v>
      </c>
    </row>
    <row r="190" spans="1:19" x14ac:dyDescent="0.3">
      <c r="A190" s="9" t="s">
        <v>161</v>
      </c>
      <c r="B190" s="1">
        <v>42920</v>
      </c>
      <c r="C190" s="2">
        <v>0.61410879629629633</v>
      </c>
      <c r="D190" s="2">
        <v>0.6216666666666667</v>
      </c>
      <c r="E190">
        <f>DAY(telefony45[[#This Row],[data]])</f>
        <v>4</v>
      </c>
      <c r="F190">
        <f>IF(LEN(telefony45[[#This Row],[nr]])=8,1,0)</f>
        <v>0</v>
      </c>
      <c r="G190">
        <f>IF(LEN(telefony45[[#This Row],[nr]])=7,1,0)</f>
        <v>1</v>
      </c>
      <c r="H190" s="9">
        <f>IF(LEN(telefony45[[#This Row],[nr]])&gt;=10,1,0)</f>
        <v>0</v>
      </c>
      <c r="I190" s="2">
        <f>telefony45[[#This Row],[zakonczenie]]-telefony45[[#This Row],[rozpoczecie]]</f>
        <v>7.5578703703703676E-3</v>
      </c>
      <c r="J190" s="9">
        <f>HOUR(telefony45[[#This Row],[czas połączenia]])</f>
        <v>0</v>
      </c>
      <c r="K190" s="9">
        <f>MINUTE(telefony45[[#This Row],[czas połączenia]])</f>
        <v>10</v>
      </c>
      <c r="L190" s="9">
        <f>SECOND(telefony45[[#This Row],[czas połączenia]])</f>
        <v>53</v>
      </c>
      <c r="M190" s="9">
        <f>telefony45[[#This Row],[godziny połączenia]]*60*60+telefony45[[#This Row],[minuty połączenia]]*60+telefony45[[#This Row],[sekundy połączenia2]]</f>
        <v>653</v>
      </c>
      <c r="N190" s="9">
        <f>ROUNDUP(telefony45[[#This Row],[połączenie w sekundach]]/60,0)</f>
        <v>11</v>
      </c>
      <c r="O190" s="9">
        <f>IF(telefony45[[#This Row],[czy zagraniczny]]=1,telefony45[[#This Row],[zaczęt minuty połączenia]],0)</f>
        <v>0</v>
      </c>
      <c r="P190">
        <f>IF(OR(telefony45[[#This Row],[czy komórkowy]]=1,telefony45[[#This Row],[czy stacjonarny]]=1),P189-telefony45[[#This Row],[połączenie w sekundach]],P189)</f>
        <v>-42639</v>
      </c>
      <c r="Q190">
        <f t="shared" si="2"/>
        <v>653</v>
      </c>
      <c r="R190">
        <f>IF(telefony45[[#This Row],[czy komórkowy]]=1,Q190+R189,R189)</f>
        <v>8837</v>
      </c>
      <c r="S190">
        <f>IF(telefony45[[#This Row],[czy stacjonarny]]=1,Q190+S189,S189)</f>
        <v>33802</v>
      </c>
    </row>
    <row r="191" spans="1:19" x14ac:dyDescent="0.3">
      <c r="A191" s="9" t="s">
        <v>162</v>
      </c>
      <c r="B191" s="1">
        <v>42920</v>
      </c>
      <c r="C191" s="2">
        <v>0.6186342592592593</v>
      </c>
      <c r="D191" s="2">
        <v>0.62296296296296294</v>
      </c>
      <c r="E191">
        <f>DAY(telefony45[[#This Row],[data]])</f>
        <v>4</v>
      </c>
      <c r="F191">
        <f>IF(LEN(telefony45[[#This Row],[nr]])=8,1,0)</f>
        <v>0</v>
      </c>
      <c r="G191">
        <f>IF(LEN(telefony45[[#This Row],[nr]])=7,1,0)</f>
        <v>1</v>
      </c>
      <c r="H191" s="9">
        <f>IF(LEN(telefony45[[#This Row],[nr]])&gt;=10,1,0)</f>
        <v>0</v>
      </c>
      <c r="I191" s="2">
        <f>telefony45[[#This Row],[zakonczenie]]-telefony45[[#This Row],[rozpoczecie]]</f>
        <v>4.3287037037036402E-3</v>
      </c>
      <c r="J191" s="9">
        <f>HOUR(telefony45[[#This Row],[czas połączenia]])</f>
        <v>0</v>
      </c>
      <c r="K191" s="9">
        <f>MINUTE(telefony45[[#This Row],[czas połączenia]])</f>
        <v>6</v>
      </c>
      <c r="L191" s="9">
        <f>SECOND(telefony45[[#This Row],[czas połączenia]])</f>
        <v>14</v>
      </c>
      <c r="M191" s="9">
        <f>telefony45[[#This Row],[godziny połączenia]]*60*60+telefony45[[#This Row],[minuty połączenia]]*60+telefony45[[#This Row],[sekundy połączenia2]]</f>
        <v>374</v>
      </c>
      <c r="N191" s="9">
        <f>ROUNDUP(telefony45[[#This Row],[połączenie w sekundach]]/60,0)</f>
        <v>7</v>
      </c>
      <c r="O191" s="9">
        <f>IF(telefony45[[#This Row],[czy zagraniczny]]=1,telefony45[[#This Row],[zaczęt minuty połączenia]],0)</f>
        <v>0</v>
      </c>
      <c r="P191">
        <f>IF(OR(telefony45[[#This Row],[czy komórkowy]]=1,telefony45[[#This Row],[czy stacjonarny]]=1),P190-telefony45[[#This Row],[połączenie w sekundach]],P190)</f>
        <v>-43013</v>
      </c>
      <c r="Q191">
        <f t="shared" si="2"/>
        <v>374</v>
      </c>
      <c r="R191">
        <f>IF(telefony45[[#This Row],[czy komórkowy]]=1,Q191+R190,R190)</f>
        <v>8837</v>
      </c>
      <c r="S191">
        <f>IF(telefony45[[#This Row],[czy stacjonarny]]=1,Q191+S190,S190)</f>
        <v>34176</v>
      </c>
    </row>
    <row r="192" spans="1:19" x14ac:dyDescent="0.3">
      <c r="A192" s="9" t="s">
        <v>163</v>
      </c>
      <c r="B192" s="1">
        <v>42920</v>
      </c>
      <c r="C192" s="2">
        <v>0.6186342592592593</v>
      </c>
      <c r="D192" s="2">
        <v>0.6265856481481481</v>
      </c>
      <c r="E192">
        <f>DAY(telefony45[[#This Row],[data]])</f>
        <v>4</v>
      </c>
      <c r="F192">
        <f>IF(LEN(telefony45[[#This Row],[nr]])=8,1,0)</f>
        <v>0</v>
      </c>
      <c r="G192">
        <f>IF(LEN(telefony45[[#This Row],[nr]])=7,1,0)</f>
        <v>1</v>
      </c>
      <c r="H192" s="9">
        <f>IF(LEN(telefony45[[#This Row],[nr]])&gt;=10,1,0)</f>
        <v>0</v>
      </c>
      <c r="I192" s="2">
        <f>telefony45[[#This Row],[zakonczenie]]-telefony45[[#This Row],[rozpoczecie]]</f>
        <v>7.9513888888887996E-3</v>
      </c>
      <c r="J192" s="9">
        <f>HOUR(telefony45[[#This Row],[czas połączenia]])</f>
        <v>0</v>
      </c>
      <c r="K192" s="9">
        <f>MINUTE(telefony45[[#This Row],[czas połączenia]])</f>
        <v>11</v>
      </c>
      <c r="L192" s="9">
        <f>SECOND(telefony45[[#This Row],[czas połączenia]])</f>
        <v>27</v>
      </c>
      <c r="M192" s="9">
        <f>telefony45[[#This Row],[godziny połączenia]]*60*60+telefony45[[#This Row],[minuty połączenia]]*60+telefony45[[#This Row],[sekundy połączenia2]]</f>
        <v>687</v>
      </c>
      <c r="N192" s="9">
        <f>ROUNDUP(telefony45[[#This Row],[połączenie w sekundach]]/60,0)</f>
        <v>12</v>
      </c>
      <c r="O192" s="9">
        <f>IF(telefony45[[#This Row],[czy zagraniczny]]=1,telefony45[[#This Row],[zaczęt minuty połączenia]],0)</f>
        <v>0</v>
      </c>
      <c r="P192">
        <f>IF(OR(telefony45[[#This Row],[czy komórkowy]]=1,telefony45[[#This Row],[czy stacjonarny]]=1),P191-telefony45[[#This Row],[połączenie w sekundach]],P191)</f>
        <v>-43700</v>
      </c>
      <c r="Q192">
        <f t="shared" si="2"/>
        <v>687</v>
      </c>
      <c r="R192">
        <f>IF(telefony45[[#This Row],[czy komórkowy]]=1,Q192+R191,R191)</f>
        <v>8837</v>
      </c>
      <c r="S192">
        <f>IF(telefony45[[#This Row],[czy stacjonarny]]=1,Q192+S191,S191)</f>
        <v>34863</v>
      </c>
    </row>
    <row r="193" spans="1:19" x14ac:dyDescent="0.3">
      <c r="A193" s="9" t="s">
        <v>115</v>
      </c>
      <c r="B193" s="1">
        <v>42920</v>
      </c>
      <c r="C193" s="2">
        <v>0.6227314814814815</v>
      </c>
      <c r="D193" s="2">
        <v>0.63056712962962957</v>
      </c>
      <c r="E193">
        <f>DAY(telefony45[[#This Row],[data]])</f>
        <v>4</v>
      </c>
      <c r="F193">
        <f>IF(LEN(telefony45[[#This Row],[nr]])=8,1,0)</f>
        <v>1</v>
      </c>
      <c r="G193">
        <f>IF(LEN(telefony45[[#This Row],[nr]])=7,1,0)</f>
        <v>0</v>
      </c>
      <c r="H193" s="9">
        <f>IF(LEN(telefony45[[#This Row],[nr]])&gt;=10,1,0)</f>
        <v>0</v>
      </c>
      <c r="I193" s="2">
        <f>telefony45[[#This Row],[zakonczenie]]-telefony45[[#This Row],[rozpoczecie]]</f>
        <v>7.8356481481480778E-3</v>
      </c>
      <c r="J193" s="9">
        <f>HOUR(telefony45[[#This Row],[czas połączenia]])</f>
        <v>0</v>
      </c>
      <c r="K193" s="9">
        <f>MINUTE(telefony45[[#This Row],[czas połączenia]])</f>
        <v>11</v>
      </c>
      <c r="L193" s="9">
        <f>SECOND(telefony45[[#This Row],[czas połączenia]])</f>
        <v>17</v>
      </c>
      <c r="M193" s="9">
        <f>telefony45[[#This Row],[godziny połączenia]]*60*60+telefony45[[#This Row],[minuty połączenia]]*60+telefony45[[#This Row],[sekundy połączenia2]]</f>
        <v>677</v>
      </c>
      <c r="N193" s="9">
        <f>ROUNDUP(telefony45[[#This Row],[połączenie w sekundach]]/60,0)</f>
        <v>12</v>
      </c>
      <c r="O193" s="9">
        <f>IF(telefony45[[#This Row],[czy zagraniczny]]=1,telefony45[[#This Row],[zaczęt minuty połączenia]],0)</f>
        <v>0</v>
      </c>
      <c r="P193">
        <f>IF(OR(telefony45[[#This Row],[czy komórkowy]]=1,telefony45[[#This Row],[czy stacjonarny]]=1),P192-telefony45[[#This Row],[połączenie w sekundach]],P192)</f>
        <v>-44377</v>
      </c>
      <c r="Q193">
        <f t="shared" si="2"/>
        <v>677</v>
      </c>
      <c r="R193">
        <f>IF(telefony45[[#This Row],[czy komórkowy]]=1,Q193+R192,R192)</f>
        <v>9514</v>
      </c>
      <c r="S193">
        <f>IF(telefony45[[#This Row],[czy stacjonarny]]=1,Q193+S192,S192)</f>
        <v>34863</v>
      </c>
    </row>
    <row r="194" spans="1:19" x14ac:dyDescent="0.3">
      <c r="A194" s="9" t="s">
        <v>164</v>
      </c>
      <c r="B194" s="1">
        <v>42920</v>
      </c>
      <c r="C194" s="2">
        <v>0.62381944444444448</v>
      </c>
      <c r="D194" s="2">
        <v>0.6322106481481482</v>
      </c>
      <c r="E194">
        <f>DAY(telefony45[[#This Row],[data]])</f>
        <v>4</v>
      </c>
      <c r="F194">
        <f>IF(LEN(telefony45[[#This Row],[nr]])=8,1,0)</f>
        <v>0</v>
      </c>
      <c r="G194">
        <f>IF(LEN(telefony45[[#This Row],[nr]])=7,1,0)</f>
        <v>1</v>
      </c>
      <c r="H194" s="9">
        <f>IF(LEN(telefony45[[#This Row],[nr]])&gt;=10,1,0)</f>
        <v>0</v>
      </c>
      <c r="I194" s="2">
        <f>telefony45[[#This Row],[zakonczenie]]-telefony45[[#This Row],[rozpoczecie]]</f>
        <v>8.3912037037037202E-3</v>
      </c>
      <c r="J194" s="9">
        <f>HOUR(telefony45[[#This Row],[czas połączenia]])</f>
        <v>0</v>
      </c>
      <c r="K194" s="9">
        <f>MINUTE(telefony45[[#This Row],[czas połączenia]])</f>
        <v>12</v>
      </c>
      <c r="L194" s="9">
        <f>SECOND(telefony45[[#This Row],[czas połączenia]])</f>
        <v>5</v>
      </c>
      <c r="M194" s="9">
        <f>telefony45[[#This Row],[godziny połączenia]]*60*60+telefony45[[#This Row],[minuty połączenia]]*60+telefony45[[#This Row],[sekundy połączenia2]]</f>
        <v>725</v>
      </c>
      <c r="N194" s="9">
        <f>ROUNDUP(telefony45[[#This Row],[połączenie w sekundach]]/60,0)</f>
        <v>13</v>
      </c>
      <c r="O194" s="9">
        <f>IF(telefony45[[#This Row],[czy zagraniczny]]=1,telefony45[[#This Row],[zaczęt minuty połączenia]],0)</f>
        <v>0</v>
      </c>
      <c r="P194">
        <f>IF(OR(telefony45[[#This Row],[czy komórkowy]]=1,telefony45[[#This Row],[czy stacjonarny]]=1),P193-telefony45[[#This Row],[połączenie w sekundach]],P193)</f>
        <v>-45102</v>
      </c>
      <c r="Q194">
        <f t="shared" si="2"/>
        <v>725</v>
      </c>
      <c r="R194">
        <f>IF(telefony45[[#This Row],[czy komórkowy]]=1,Q194+R193,R193)</f>
        <v>9514</v>
      </c>
      <c r="S194">
        <f>IF(telefony45[[#This Row],[czy stacjonarny]]=1,Q194+S193,S193)</f>
        <v>35588</v>
      </c>
    </row>
    <row r="195" spans="1:19" x14ac:dyDescent="0.3">
      <c r="A195" s="9" t="s">
        <v>165</v>
      </c>
      <c r="B195" s="1">
        <v>42920</v>
      </c>
      <c r="C195" s="2">
        <v>0.6275694444444444</v>
      </c>
      <c r="D195" s="2">
        <v>0.63215277777777779</v>
      </c>
      <c r="E195">
        <f>DAY(telefony45[[#This Row],[data]])</f>
        <v>4</v>
      </c>
      <c r="F195">
        <f>IF(LEN(telefony45[[#This Row],[nr]])=8,1,0)</f>
        <v>0</v>
      </c>
      <c r="G195">
        <f>IF(LEN(telefony45[[#This Row],[nr]])=7,1,0)</f>
        <v>1</v>
      </c>
      <c r="H195" s="9">
        <f>IF(LEN(telefony45[[#This Row],[nr]])&gt;=10,1,0)</f>
        <v>0</v>
      </c>
      <c r="I195" s="2">
        <f>telefony45[[#This Row],[zakonczenie]]-telefony45[[#This Row],[rozpoczecie]]</f>
        <v>4.5833333333333837E-3</v>
      </c>
      <c r="J195" s="9">
        <f>HOUR(telefony45[[#This Row],[czas połączenia]])</f>
        <v>0</v>
      </c>
      <c r="K195" s="9">
        <f>MINUTE(telefony45[[#This Row],[czas połączenia]])</f>
        <v>6</v>
      </c>
      <c r="L195" s="9">
        <f>SECOND(telefony45[[#This Row],[czas połączenia]])</f>
        <v>36</v>
      </c>
      <c r="M195" s="9">
        <f>telefony45[[#This Row],[godziny połączenia]]*60*60+telefony45[[#This Row],[minuty połączenia]]*60+telefony45[[#This Row],[sekundy połączenia2]]</f>
        <v>396</v>
      </c>
      <c r="N195" s="9">
        <f>ROUNDUP(telefony45[[#This Row],[połączenie w sekundach]]/60,0)</f>
        <v>7</v>
      </c>
      <c r="O195" s="9">
        <f>IF(telefony45[[#This Row],[czy zagraniczny]]=1,telefony45[[#This Row],[zaczęt minuty połączenia]],0)</f>
        <v>0</v>
      </c>
      <c r="P195">
        <f>IF(OR(telefony45[[#This Row],[czy komórkowy]]=1,telefony45[[#This Row],[czy stacjonarny]]=1),P194-telefony45[[#This Row],[połączenie w sekundach]],P194)</f>
        <v>-45498</v>
      </c>
      <c r="Q195">
        <f t="shared" si="2"/>
        <v>396</v>
      </c>
      <c r="R195">
        <f>IF(telefony45[[#This Row],[czy komórkowy]]=1,Q195+R194,R194)</f>
        <v>9514</v>
      </c>
      <c r="S195">
        <f>IF(telefony45[[#This Row],[czy stacjonarny]]=1,Q195+S194,S194)</f>
        <v>35984</v>
      </c>
    </row>
    <row r="196" spans="1:19" x14ac:dyDescent="0.3">
      <c r="A196" s="9" t="s">
        <v>154</v>
      </c>
      <c r="B196" s="1">
        <v>42921</v>
      </c>
      <c r="C196" s="2">
        <v>0.33545138888888887</v>
      </c>
      <c r="D196" s="2">
        <v>0.3435300925925926</v>
      </c>
      <c r="E196">
        <f>DAY(telefony45[[#This Row],[data]])</f>
        <v>5</v>
      </c>
      <c r="F196">
        <f>IF(LEN(telefony45[[#This Row],[nr]])=8,1,0)</f>
        <v>1</v>
      </c>
      <c r="G196">
        <f>IF(LEN(telefony45[[#This Row],[nr]])=7,1,0)</f>
        <v>0</v>
      </c>
      <c r="H196" s="9">
        <f>IF(LEN(telefony45[[#This Row],[nr]])&gt;=10,1,0)</f>
        <v>0</v>
      </c>
      <c r="I196" s="2">
        <f>telefony45[[#This Row],[zakonczenie]]-telefony45[[#This Row],[rozpoczecie]]</f>
        <v>8.0787037037037268E-3</v>
      </c>
      <c r="J196" s="9">
        <f>HOUR(telefony45[[#This Row],[czas połączenia]])</f>
        <v>0</v>
      </c>
      <c r="K196" s="9">
        <f>MINUTE(telefony45[[#This Row],[czas połączenia]])</f>
        <v>11</v>
      </c>
      <c r="L196" s="9">
        <f>SECOND(telefony45[[#This Row],[czas połączenia]])</f>
        <v>38</v>
      </c>
      <c r="M196" s="9">
        <f>telefony45[[#This Row],[godziny połączenia]]*60*60+telefony45[[#This Row],[minuty połączenia]]*60+telefony45[[#This Row],[sekundy połączenia2]]</f>
        <v>698</v>
      </c>
      <c r="N196" s="9">
        <f>ROUNDUP(telefony45[[#This Row],[połączenie w sekundach]]/60,0)</f>
        <v>12</v>
      </c>
      <c r="O196" s="9">
        <f>IF(telefony45[[#This Row],[czy zagraniczny]]=1,telefony45[[#This Row],[zaczęt minuty połączenia]],0)</f>
        <v>0</v>
      </c>
      <c r="P196">
        <f>IF(OR(telefony45[[#This Row],[czy komórkowy]]=1,telefony45[[#This Row],[czy stacjonarny]]=1),P195-telefony45[[#This Row],[połączenie w sekundach]],P195)</f>
        <v>-46196</v>
      </c>
      <c r="Q196">
        <f t="shared" si="2"/>
        <v>698</v>
      </c>
      <c r="R196">
        <f>IF(telefony45[[#This Row],[czy komórkowy]]=1,Q196+R195,R195)</f>
        <v>10212</v>
      </c>
      <c r="S196">
        <f>IF(telefony45[[#This Row],[czy stacjonarny]]=1,Q196+S195,S195)</f>
        <v>35984</v>
      </c>
    </row>
    <row r="197" spans="1:19" x14ac:dyDescent="0.3">
      <c r="A197" s="9" t="s">
        <v>166</v>
      </c>
      <c r="B197" s="1">
        <v>42921</v>
      </c>
      <c r="C197" s="2">
        <v>0.34099537037037037</v>
      </c>
      <c r="D197" s="2">
        <v>0.34749999999999998</v>
      </c>
      <c r="E197">
        <f>DAY(telefony45[[#This Row],[data]])</f>
        <v>5</v>
      </c>
      <c r="F197">
        <f>IF(LEN(telefony45[[#This Row],[nr]])=8,1,0)</f>
        <v>0</v>
      </c>
      <c r="G197">
        <f>IF(LEN(telefony45[[#This Row],[nr]])=7,1,0)</f>
        <v>0</v>
      </c>
      <c r="H197" s="9">
        <f>IF(LEN(telefony45[[#This Row],[nr]])&gt;=10,1,0)</f>
        <v>1</v>
      </c>
      <c r="I197" s="2">
        <f>telefony45[[#This Row],[zakonczenie]]-telefony45[[#This Row],[rozpoczecie]]</f>
        <v>6.5046296296296102E-3</v>
      </c>
      <c r="J197" s="9">
        <f>HOUR(telefony45[[#This Row],[czas połączenia]])</f>
        <v>0</v>
      </c>
      <c r="K197" s="9">
        <f>MINUTE(telefony45[[#This Row],[czas połączenia]])</f>
        <v>9</v>
      </c>
      <c r="L197" s="9">
        <f>SECOND(telefony45[[#This Row],[czas połączenia]])</f>
        <v>22</v>
      </c>
      <c r="M197" s="9">
        <f>telefony45[[#This Row],[godziny połączenia]]*60*60+telefony45[[#This Row],[minuty połączenia]]*60+telefony45[[#This Row],[sekundy połączenia2]]</f>
        <v>562</v>
      </c>
      <c r="N197" s="9">
        <f>ROUNDUP(telefony45[[#This Row],[połączenie w sekundach]]/60,0)</f>
        <v>10</v>
      </c>
      <c r="O197" s="9">
        <f>IF(telefony45[[#This Row],[czy zagraniczny]]=1,telefony45[[#This Row],[zaczęt minuty połączenia]],0)</f>
        <v>10</v>
      </c>
      <c r="P197">
        <f>IF(OR(telefony45[[#This Row],[czy komórkowy]]=1,telefony45[[#This Row],[czy stacjonarny]]=1),P196-telefony45[[#This Row],[połączenie w sekundach]],P196)</f>
        <v>-46196</v>
      </c>
      <c r="Q197">
        <f t="shared" si="2"/>
        <v>0</v>
      </c>
      <c r="R197">
        <f>IF(telefony45[[#This Row],[czy komórkowy]]=1,Q197+R196,R196)</f>
        <v>10212</v>
      </c>
      <c r="S197">
        <f>IF(telefony45[[#This Row],[czy stacjonarny]]=1,Q197+S196,S196)</f>
        <v>35984</v>
      </c>
    </row>
    <row r="198" spans="1:19" x14ac:dyDescent="0.3">
      <c r="A198" s="9" t="s">
        <v>167</v>
      </c>
      <c r="B198" s="1">
        <v>42921</v>
      </c>
      <c r="C198" s="2">
        <v>0.34662037037037036</v>
      </c>
      <c r="D198" s="2">
        <v>0.34908564814814813</v>
      </c>
      <c r="E198">
        <f>DAY(telefony45[[#This Row],[data]])</f>
        <v>5</v>
      </c>
      <c r="F198">
        <f>IF(LEN(telefony45[[#This Row],[nr]])=8,1,0)</f>
        <v>0</v>
      </c>
      <c r="G198">
        <f>IF(LEN(telefony45[[#This Row],[nr]])=7,1,0)</f>
        <v>1</v>
      </c>
      <c r="H198" s="9">
        <f>IF(LEN(telefony45[[#This Row],[nr]])&gt;=10,1,0)</f>
        <v>0</v>
      </c>
      <c r="I198" s="2">
        <f>telefony45[[#This Row],[zakonczenie]]-telefony45[[#This Row],[rozpoczecie]]</f>
        <v>2.4652777777777746E-3</v>
      </c>
      <c r="J198" s="9">
        <f>HOUR(telefony45[[#This Row],[czas połączenia]])</f>
        <v>0</v>
      </c>
      <c r="K198" s="9">
        <f>MINUTE(telefony45[[#This Row],[czas połączenia]])</f>
        <v>3</v>
      </c>
      <c r="L198" s="9">
        <f>SECOND(telefony45[[#This Row],[czas połączenia]])</f>
        <v>33</v>
      </c>
      <c r="M198" s="9">
        <f>telefony45[[#This Row],[godziny połączenia]]*60*60+telefony45[[#This Row],[minuty połączenia]]*60+telefony45[[#This Row],[sekundy połączenia2]]</f>
        <v>213</v>
      </c>
      <c r="N198" s="9">
        <f>ROUNDUP(telefony45[[#This Row],[połączenie w sekundach]]/60,0)</f>
        <v>4</v>
      </c>
      <c r="O198" s="9">
        <f>IF(telefony45[[#This Row],[czy zagraniczny]]=1,telefony45[[#This Row],[zaczęt minuty połączenia]],0)</f>
        <v>0</v>
      </c>
      <c r="P198">
        <f>IF(OR(telefony45[[#This Row],[czy komórkowy]]=1,telefony45[[#This Row],[czy stacjonarny]]=1),P197-telefony45[[#This Row],[połączenie w sekundach]],P197)</f>
        <v>-46409</v>
      </c>
      <c r="Q198">
        <f t="shared" si="2"/>
        <v>213</v>
      </c>
      <c r="R198">
        <f>IF(telefony45[[#This Row],[czy komórkowy]]=1,Q198+R197,R197)</f>
        <v>10212</v>
      </c>
      <c r="S198">
        <f>IF(telefony45[[#This Row],[czy stacjonarny]]=1,Q198+S197,S197)</f>
        <v>36197</v>
      </c>
    </row>
    <row r="199" spans="1:19" x14ac:dyDescent="0.3">
      <c r="A199" s="9" t="s">
        <v>168</v>
      </c>
      <c r="B199" s="1">
        <v>42921</v>
      </c>
      <c r="C199" s="2">
        <v>0.34667824074074072</v>
      </c>
      <c r="D199" s="2">
        <v>0.3473148148148148</v>
      </c>
      <c r="E199">
        <f>DAY(telefony45[[#This Row],[data]])</f>
        <v>5</v>
      </c>
      <c r="F199">
        <f>IF(LEN(telefony45[[#This Row],[nr]])=8,1,0)</f>
        <v>0</v>
      </c>
      <c r="G199">
        <f>IF(LEN(telefony45[[#This Row],[nr]])=7,1,0)</f>
        <v>1</v>
      </c>
      <c r="H199" s="9">
        <f>IF(LEN(telefony45[[#This Row],[nr]])&gt;=10,1,0)</f>
        <v>0</v>
      </c>
      <c r="I199" s="2">
        <f>telefony45[[#This Row],[zakonczenie]]-telefony45[[#This Row],[rozpoczecie]]</f>
        <v>6.3657407407408106E-4</v>
      </c>
      <c r="J199" s="9">
        <f>HOUR(telefony45[[#This Row],[czas połączenia]])</f>
        <v>0</v>
      </c>
      <c r="K199" s="9">
        <f>MINUTE(telefony45[[#This Row],[czas połączenia]])</f>
        <v>0</v>
      </c>
      <c r="L199" s="9">
        <f>SECOND(telefony45[[#This Row],[czas połączenia]])</f>
        <v>55</v>
      </c>
      <c r="M199" s="9">
        <f>telefony45[[#This Row],[godziny połączenia]]*60*60+telefony45[[#This Row],[minuty połączenia]]*60+telefony45[[#This Row],[sekundy połączenia2]]</f>
        <v>55</v>
      </c>
      <c r="N199" s="9">
        <f>ROUNDUP(telefony45[[#This Row],[połączenie w sekundach]]/60,0)</f>
        <v>1</v>
      </c>
      <c r="O199" s="9">
        <f>IF(telefony45[[#This Row],[czy zagraniczny]]=1,telefony45[[#This Row],[zaczęt minuty połączenia]],0)</f>
        <v>0</v>
      </c>
      <c r="P199">
        <f>IF(OR(telefony45[[#This Row],[czy komórkowy]]=1,telefony45[[#This Row],[czy stacjonarny]]=1),P198-telefony45[[#This Row],[połączenie w sekundach]],P198)</f>
        <v>-46464</v>
      </c>
      <c r="Q199">
        <f t="shared" si="2"/>
        <v>55</v>
      </c>
      <c r="R199">
        <f>IF(telefony45[[#This Row],[czy komórkowy]]=1,Q199+R198,R198)</f>
        <v>10212</v>
      </c>
      <c r="S199">
        <f>IF(telefony45[[#This Row],[czy stacjonarny]]=1,Q199+S198,S198)</f>
        <v>36252</v>
      </c>
    </row>
    <row r="200" spans="1:19" x14ac:dyDescent="0.3">
      <c r="A200" s="9" t="s">
        <v>18</v>
      </c>
      <c r="B200" s="1">
        <v>42921</v>
      </c>
      <c r="C200" s="2">
        <v>0.34903935185185186</v>
      </c>
      <c r="D200" s="2">
        <v>0.35381944444444446</v>
      </c>
      <c r="E200">
        <f>DAY(telefony45[[#This Row],[data]])</f>
        <v>5</v>
      </c>
      <c r="F200">
        <f>IF(LEN(telefony45[[#This Row],[nr]])=8,1,0)</f>
        <v>0</v>
      </c>
      <c r="G200">
        <f>IF(LEN(telefony45[[#This Row],[nr]])=7,1,0)</f>
        <v>1</v>
      </c>
      <c r="H200" s="9">
        <f>IF(LEN(telefony45[[#This Row],[nr]])&gt;=10,1,0)</f>
        <v>0</v>
      </c>
      <c r="I200" s="2">
        <f>telefony45[[#This Row],[zakonczenie]]-telefony45[[#This Row],[rozpoczecie]]</f>
        <v>4.7800925925925997E-3</v>
      </c>
      <c r="J200" s="9">
        <f>HOUR(telefony45[[#This Row],[czas połączenia]])</f>
        <v>0</v>
      </c>
      <c r="K200" s="9">
        <f>MINUTE(telefony45[[#This Row],[czas połączenia]])</f>
        <v>6</v>
      </c>
      <c r="L200" s="9">
        <f>SECOND(telefony45[[#This Row],[czas połączenia]])</f>
        <v>53</v>
      </c>
      <c r="M200" s="9">
        <f>telefony45[[#This Row],[godziny połączenia]]*60*60+telefony45[[#This Row],[minuty połączenia]]*60+telefony45[[#This Row],[sekundy połączenia2]]</f>
        <v>413</v>
      </c>
      <c r="N200" s="9">
        <f>ROUNDUP(telefony45[[#This Row],[połączenie w sekundach]]/60,0)</f>
        <v>7</v>
      </c>
      <c r="O200" s="9">
        <f>IF(telefony45[[#This Row],[czy zagraniczny]]=1,telefony45[[#This Row],[zaczęt minuty połączenia]],0)</f>
        <v>0</v>
      </c>
      <c r="P200">
        <f>IF(OR(telefony45[[#This Row],[czy komórkowy]]=1,telefony45[[#This Row],[czy stacjonarny]]=1),P199-telefony45[[#This Row],[połączenie w sekundach]],P199)</f>
        <v>-46877</v>
      </c>
      <c r="Q200">
        <f t="shared" si="2"/>
        <v>413</v>
      </c>
      <c r="R200">
        <f>IF(telefony45[[#This Row],[czy komórkowy]]=1,Q200+R199,R199)</f>
        <v>10212</v>
      </c>
      <c r="S200">
        <f>IF(telefony45[[#This Row],[czy stacjonarny]]=1,Q200+S199,S199)</f>
        <v>36665</v>
      </c>
    </row>
    <row r="201" spans="1:19" x14ac:dyDescent="0.3">
      <c r="A201" s="9" t="s">
        <v>169</v>
      </c>
      <c r="B201" s="1">
        <v>42921</v>
      </c>
      <c r="C201" s="2">
        <v>0.34915509259259259</v>
      </c>
      <c r="D201" s="2">
        <v>0.3605902777777778</v>
      </c>
      <c r="E201">
        <f>DAY(telefony45[[#This Row],[data]])</f>
        <v>5</v>
      </c>
      <c r="F201">
        <f>IF(LEN(telefony45[[#This Row],[nr]])=8,1,0)</f>
        <v>0</v>
      </c>
      <c r="G201">
        <f>IF(LEN(telefony45[[#This Row],[nr]])=7,1,0)</f>
        <v>1</v>
      </c>
      <c r="H201" s="9">
        <f>IF(LEN(telefony45[[#This Row],[nr]])&gt;=10,1,0)</f>
        <v>0</v>
      </c>
      <c r="I201" s="2">
        <f>telefony45[[#This Row],[zakonczenie]]-telefony45[[#This Row],[rozpoczecie]]</f>
        <v>1.1435185185185215E-2</v>
      </c>
      <c r="J201" s="9">
        <f>HOUR(telefony45[[#This Row],[czas połączenia]])</f>
        <v>0</v>
      </c>
      <c r="K201" s="9">
        <f>MINUTE(telefony45[[#This Row],[czas połączenia]])</f>
        <v>16</v>
      </c>
      <c r="L201" s="9">
        <f>SECOND(telefony45[[#This Row],[czas połączenia]])</f>
        <v>28</v>
      </c>
      <c r="M201" s="9">
        <f>telefony45[[#This Row],[godziny połączenia]]*60*60+telefony45[[#This Row],[minuty połączenia]]*60+telefony45[[#This Row],[sekundy połączenia2]]</f>
        <v>988</v>
      </c>
      <c r="N201" s="9">
        <f>ROUNDUP(telefony45[[#This Row],[połączenie w sekundach]]/60,0)</f>
        <v>17</v>
      </c>
      <c r="O201" s="9">
        <f>IF(telefony45[[#This Row],[czy zagraniczny]]=1,telefony45[[#This Row],[zaczęt minuty połączenia]],0)</f>
        <v>0</v>
      </c>
      <c r="P201">
        <f>IF(OR(telefony45[[#This Row],[czy komórkowy]]=1,telefony45[[#This Row],[czy stacjonarny]]=1),P200-telefony45[[#This Row],[połączenie w sekundach]],P200)</f>
        <v>-47865</v>
      </c>
      <c r="Q201">
        <f t="shared" si="2"/>
        <v>988</v>
      </c>
      <c r="R201">
        <f>IF(telefony45[[#This Row],[czy komórkowy]]=1,Q201+R200,R200)</f>
        <v>10212</v>
      </c>
      <c r="S201">
        <f>IF(telefony45[[#This Row],[czy stacjonarny]]=1,Q201+S200,S200)</f>
        <v>37653</v>
      </c>
    </row>
    <row r="202" spans="1:19" x14ac:dyDescent="0.3">
      <c r="A202" s="9" t="s">
        <v>170</v>
      </c>
      <c r="B202" s="1">
        <v>42921</v>
      </c>
      <c r="C202" s="2">
        <v>0.35150462962962964</v>
      </c>
      <c r="D202" s="2">
        <v>0.35672453703703705</v>
      </c>
      <c r="E202">
        <f>DAY(telefony45[[#This Row],[data]])</f>
        <v>5</v>
      </c>
      <c r="F202">
        <f>IF(LEN(telefony45[[#This Row],[nr]])=8,1,0)</f>
        <v>0</v>
      </c>
      <c r="G202">
        <f>IF(LEN(telefony45[[#This Row],[nr]])=7,1,0)</f>
        <v>1</v>
      </c>
      <c r="H202" s="9">
        <f>IF(LEN(telefony45[[#This Row],[nr]])&gt;=10,1,0)</f>
        <v>0</v>
      </c>
      <c r="I202" s="2">
        <f>telefony45[[#This Row],[zakonczenie]]-telefony45[[#This Row],[rozpoczecie]]</f>
        <v>5.2199074074074092E-3</v>
      </c>
      <c r="J202" s="9">
        <f>HOUR(telefony45[[#This Row],[czas połączenia]])</f>
        <v>0</v>
      </c>
      <c r="K202" s="9">
        <f>MINUTE(telefony45[[#This Row],[czas połączenia]])</f>
        <v>7</v>
      </c>
      <c r="L202" s="9">
        <f>SECOND(telefony45[[#This Row],[czas połączenia]])</f>
        <v>31</v>
      </c>
      <c r="M202" s="9">
        <f>telefony45[[#This Row],[godziny połączenia]]*60*60+telefony45[[#This Row],[minuty połączenia]]*60+telefony45[[#This Row],[sekundy połączenia2]]</f>
        <v>451</v>
      </c>
      <c r="N202" s="9">
        <f>ROUNDUP(telefony45[[#This Row],[połączenie w sekundach]]/60,0)</f>
        <v>8</v>
      </c>
      <c r="O202" s="9">
        <f>IF(telefony45[[#This Row],[czy zagraniczny]]=1,telefony45[[#This Row],[zaczęt minuty połączenia]],0)</f>
        <v>0</v>
      </c>
      <c r="P202">
        <f>IF(OR(telefony45[[#This Row],[czy komórkowy]]=1,telefony45[[#This Row],[czy stacjonarny]]=1),P201-telefony45[[#This Row],[połączenie w sekundach]],P201)</f>
        <v>-48316</v>
      </c>
      <c r="Q202">
        <f t="shared" si="2"/>
        <v>451</v>
      </c>
      <c r="R202">
        <f>IF(telefony45[[#This Row],[czy komórkowy]]=1,Q202+R201,R201)</f>
        <v>10212</v>
      </c>
      <c r="S202">
        <f>IF(telefony45[[#This Row],[czy stacjonarny]]=1,Q202+S201,S201)</f>
        <v>38104</v>
      </c>
    </row>
    <row r="203" spans="1:19" x14ac:dyDescent="0.3">
      <c r="A203" s="9" t="s">
        <v>171</v>
      </c>
      <c r="B203" s="1">
        <v>42921</v>
      </c>
      <c r="C203" s="2">
        <v>0.35574074074074075</v>
      </c>
      <c r="D203" s="2">
        <v>0.36162037037037037</v>
      </c>
      <c r="E203">
        <f>DAY(telefony45[[#This Row],[data]])</f>
        <v>5</v>
      </c>
      <c r="F203">
        <f>IF(LEN(telefony45[[#This Row],[nr]])=8,1,0)</f>
        <v>1</v>
      </c>
      <c r="G203">
        <f>IF(LEN(telefony45[[#This Row],[nr]])=7,1,0)</f>
        <v>0</v>
      </c>
      <c r="H203" s="9">
        <f>IF(LEN(telefony45[[#This Row],[nr]])&gt;=10,1,0)</f>
        <v>0</v>
      </c>
      <c r="I203" s="2">
        <f>telefony45[[#This Row],[zakonczenie]]-telefony45[[#This Row],[rozpoczecie]]</f>
        <v>5.8796296296296235E-3</v>
      </c>
      <c r="J203" s="9">
        <f>HOUR(telefony45[[#This Row],[czas połączenia]])</f>
        <v>0</v>
      </c>
      <c r="K203" s="9">
        <f>MINUTE(telefony45[[#This Row],[czas połączenia]])</f>
        <v>8</v>
      </c>
      <c r="L203" s="9">
        <f>SECOND(telefony45[[#This Row],[czas połączenia]])</f>
        <v>28</v>
      </c>
      <c r="M203" s="9">
        <f>telefony45[[#This Row],[godziny połączenia]]*60*60+telefony45[[#This Row],[minuty połączenia]]*60+telefony45[[#This Row],[sekundy połączenia2]]</f>
        <v>508</v>
      </c>
      <c r="N203" s="9">
        <f>ROUNDUP(telefony45[[#This Row],[połączenie w sekundach]]/60,0)</f>
        <v>9</v>
      </c>
      <c r="O203" s="9">
        <f>IF(telefony45[[#This Row],[czy zagraniczny]]=1,telefony45[[#This Row],[zaczęt minuty połączenia]],0)</f>
        <v>0</v>
      </c>
      <c r="P203">
        <f>IF(OR(telefony45[[#This Row],[czy komórkowy]]=1,telefony45[[#This Row],[czy stacjonarny]]=1),P202-telefony45[[#This Row],[połączenie w sekundach]],P202)</f>
        <v>-48824</v>
      </c>
      <c r="Q203">
        <f t="shared" si="2"/>
        <v>508</v>
      </c>
      <c r="R203">
        <f>IF(telefony45[[#This Row],[czy komórkowy]]=1,Q203+R202,R202)</f>
        <v>10720</v>
      </c>
      <c r="S203">
        <f>IF(telefony45[[#This Row],[czy stacjonarny]]=1,Q203+S202,S202)</f>
        <v>38104</v>
      </c>
    </row>
    <row r="204" spans="1:19" x14ac:dyDescent="0.3">
      <c r="A204" s="9" t="s">
        <v>39</v>
      </c>
      <c r="B204" s="1">
        <v>42921</v>
      </c>
      <c r="C204" s="2">
        <v>0.35829861111111111</v>
      </c>
      <c r="D204" s="2">
        <v>0.36826388888888889</v>
      </c>
      <c r="E204">
        <f>DAY(telefony45[[#This Row],[data]])</f>
        <v>5</v>
      </c>
      <c r="F204">
        <f>IF(LEN(telefony45[[#This Row],[nr]])=8,1,0)</f>
        <v>1</v>
      </c>
      <c r="G204">
        <f>IF(LEN(telefony45[[#This Row],[nr]])=7,1,0)</f>
        <v>0</v>
      </c>
      <c r="H204" s="9">
        <f>IF(LEN(telefony45[[#This Row],[nr]])&gt;=10,1,0)</f>
        <v>0</v>
      </c>
      <c r="I204" s="2">
        <f>telefony45[[#This Row],[zakonczenie]]-telefony45[[#This Row],[rozpoczecie]]</f>
        <v>9.9652777777777812E-3</v>
      </c>
      <c r="J204" s="9">
        <f>HOUR(telefony45[[#This Row],[czas połączenia]])</f>
        <v>0</v>
      </c>
      <c r="K204" s="9">
        <f>MINUTE(telefony45[[#This Row],[czas połączenia]])</f>
        <v>14</v>
      </c>
      <c r="L204" s="9">
        <f>SECOND(telefony45[[#This Row],[czas połączenia]])</f>
        <v>21</v>
      </c>
      <c r="M204" s="9">
        <f>telefony45[[#This Row],[godziny połączenia]]*60*60+telefony45[[#This Row],[minuty połączenia]]*60+telefony45[[#This Row],[sekundy połączenia2]]</f>
        <v>861</v>
      </c>
      <c r="N204" s="9">
        <f>ROUNDUP(telefony45[[#This Row],[połączenie w sekundach]]/60,0)</f>
        <v>15</v>
      </c>
      <c r="O204" s="9">
        <f>IF(telefony45[[#This Row],[czy zagraniczny]]=1,telefony45[[#This Row],[zaczęt minuty połączenia]],0)</f>
        <v>0</v>
      </c>
      <c r="P204">
        <f>IF(OR(telefony45[[#This Row],[czy komórkowy]]=1,telefony45[[#This Row],[czy stacjonarny]]=1),P203-telefony45[[#This Row],[połączenie w sekundach]],P203)</f>
        <v>-49685</v>
      </c>
      <c r="Q204">
        <f t="shared" si="2"/>
        <v>861</v>
      </c>
      <c r="R204">
        <f>IF(telefony45[[#This Row],[czy komórkowy]]=1,Q204+R203,R203)</f>
        <v>11581</v>
      </c>
      <c r="S204">
        <f>IF(telefony45[[#This Row],[czy stacjonarny]]=1,Q204+S203,S203)</f>
        <v>38104</v>
      </c>
    </row>
    <row r="205" spans="1:19" x14ac:dyDescent="0.3">
      <c r="A205" s="9" t="s">
        <v>172</v>
      </c>
      <c r="B205" s="1">
        <v>42921</v>
      </c>
      <c r="C205" s="2">
        <v>0.36261574074074077</v>
      </c>
      <c r="D205" s="2">
        <v>0.36730324074074072</v>
      </c>
      <c r="E205">
        <f>DAY(telefony45[[#This Row],[data]])</f>
        <v>5</v>
      </c>
      <c r="F205">
        <f>IF(LEN(telefony45[[#This Row],[nr]])=8,1,0)</f>
        <v>1</v>
      </c>
      <c r="G205">
        <f>IF(LEN(telefony45[[#This Row],[nr]])=7,1,0)</f>
        <v>0</v>
      </c>
      <c r="H205" s="9">
        <f>IF(LEN(telefony45[[#This Row],[nr]])&gt;=10,1,0)</f>
        <v>0</v>
      </c>
      <c r="I205" s="2">
        <f>telefony45[[#This Row],[zakonczenie]]-telefony45[[#This Row],[rozpoczecie]]</f>
        <v>4.6874999999999556E-3</v>
      </c>
      <c r="J205" s="9">
        <f>HOUR(telefony45[[#This Row],[czas połączenia]])</f>
        <v>0</v>
      </c>
      <c r="K205" s="9">
        <f>MINUTE(telefony45[[#This Row],[czas połączenia]])</f>
        <v>6</v>
      </c>
      <c r="L205" s="9">
        <f>SECOND(telefony45[[#This Row],[czas połączenia]])</f>
        <v>45</v>
      </c>
      <c r="M205" s="9">
        <f>telefony45[[#This Row],[godziny połączenia]]*60*60+telefony45[[#This Row],[minuty połączenia]]*60+telefony45[[#This Row],[sekundy połączenia2]]</f>
        <v>405</v>
      </c>
      <c r="N205" s="9">
        <f>ROUNDUP(telefony45[[#This Row],[połączenie w sekundach]]/60,0)</f>
        <v>7</v>
      </c>
      <c r="O205" s="9">
        <f>IF(telefony45[[#This Row],[czy zagraniczny]]=1,telefony45[[#This Row],[zaczęt minuty połączenia]],0)</f>
        <v>0</v>
      </c>
      <c r="P205">
        <f>IF(OR(telefony45[[#This Row],[czy komórkowy]]=1,telefony45[[#This Row],[czy stacjonarny]]=1),P204-telefony45[[#This Row],[połączenie w sekundach]],P204)</f>
        <v>-50090</v>
      </c>
      <c r="Q205">
        <f t="shared" si="2"/>
        <v>405</v>
      </c>
      <c r="R205">
        <f>IF(telefony45[[#This Row],[czy komórkowy]]=1,Q205+R204,R204)</f>
        <v>11986</v>
      </c>
      <c r="S205">
        <f>IF(telefony45[[#This Row],[czy stacjonarny]]=1,Q205+S204,S204)</f>
        <v>38104</v>
      </c>
    </row>
    <row r="206" spans="1:19" x14ac:dyDescent="0.3">
      <c r="A206" s="9" t="s">
        <v>173</v>
      </c>
      <c r="B206" s="1">
        <v>42921</v>
      </c>
      <c r="C206" s="2">
        <v>0.36760416666666668</v>
      </c>
      <c r="D206" s="2">
        <v>0.37854166666666667</v>
      </c>
      <c r="E206">
        <f>DAY(telefony45[[#This Row],[data]])</f>
        <v>5</v>
      </c>
      <c r="F206">
        <f>IF(LEN(telefony45[[#This Row],[nr]])=8,1,0)</f>
        <v>0</v>
      </c>
      <c r="G206">
        <f>IF(LEN(telefony45[[#This Row],[nr]])=7,1,0)</f>
        <v>1</v>
      </c>
      <c r="H206" s="9">
        <f>IF(LEN(telefony45[[#This Row],[nr]])&gt;=10,1,0)</f>
        <v>0</v>
      </c>
      <c r="I206" s="2">
        <f>telefony45[[#This Row],[zakonczenie]]-telefony45[[#This Row],[rozpoczecie]]</f>
        <v>1.0937499999999989E-2</v>
      </c>
      <c r="J206" s="9">
        <f>HOUR(telefony45[[#This Row],[czas połączenia]])</f>
        <v>0</v>
      </c>
      <c r="K206" s="9">
        <f>MINUTE(telefony45[[#This Row],[czas połączenia]])</f>
        <v>15</v>
      </c>
      <c r="L206" s="9">
        <f>SECOND(telefony45[[#This Row],[czas połączenia]])</f>
        <v>45</v>
      </c>
      <c r="M206" s="9">
        <f>telefony45[[#This Row],[godziny połączenia]]*60*60+telefony45[[#This Row],[minuty połączenia]]*60+telefony45[[#This Row],[sekundy połączenia2]]</f>
        <v>945</v>
      </c>
      <c r="N206" s="9">
        <f>ROUNDUP(telefony45[[#This Row],[połączenie w sekundach]]/60,0)</f>
        <v>16</v>
      </c>
      <c r="O206" s="9">
        <f>IF(telefony45[[#This Row],[czy zagraniczny]]=1,telefony45[[#This Row],[zaczęt minuty połączenia]],0)</f>
        <v>0</v>
      </c>
      <c r="P206">
        <f>IF(OR(telefony45[[#This Row],[czy komórkowy]]=1,telefony45[[#This Row],[czy stacjonarny]]=1),P205-telefony45[[#This Row],[połączenie w sekundach]],P205)</f>
        <v>-51035</v>
      </c>
      <c r="Q206">
        <f t="shared" si="2"/>
        <v>945</v>
      </c>
      <c r="R206">
        <f>IF(telefony45[[#This Row],[czy komórkowy]]=1,Q206+R205,R205)</f>
        <v>11986</v>
      </c>
      <c r="S206">
        <f>IF(telefony45[[#This Row],[czy stacjonarny]]=1,Q206+S205,S205)</f>
        <v>39049</v>
      </c>
    </row>
    <row r="207" spans="1:19" x14ac:dyDescent="0.3">
      <c r="A207" s="9" t="s">
        <v>174</v>
      </c>
      <c r="B207" s="1">
        <v>42921</v>
      </c>
      <c r="C207" s="2">
        <v>0.37008101851851855</v>
      </c>
      <c r="D207" s="2">
        <v>0.37175925925925923</v>
      </c>
      <c r="E207">
        <f>DAY(telefony45[[#This Row],[data]])</f>
        <v>5</v>
      </c>
      <c r="F207">
        <f>IF(LEN(telefony45[[#This Row],[nr]])=8,1,0)</f>
        <v>0</v>
      </c>
      <c r="G207">
        <f>IF(LEN(telefony45[[#This Row],[nr]])=7,1,0)</f>
        <v>1</v>
      </c>
      <c r="H207" s="9">
        <f>IF(LEN(telefony45[[#This Row],[nr]])&gt;=10,1,0)</f>
        <v>0</v>
      </c>
      <c r="I207" s="2">
        <f>telefony45[[#This Row],[zakonczenie]]-telefony45[[#This Row],[rozpoczecie]]</f>
        <v>1.6782407407406885E-3</v>
      </c>
      <c r="J207" s="9">
        <f>HOUR(telefony45[[#This Row],[czas połączenia]])</f>
        <v>0</v>
      </c>
      <c r="K207" s="9">
        <f>MINUTE(telefony45[[#This Row],[czas połączenia]])</f>
        <v>2</v>
      </c>
      <c r="L207" s="9">
        <f>SECOND(telefony45[[#This Row],[czas połączenia]])</f>
        <v>25</v>
      </c>
      <c r="M207" s="9">
        <f>telefony45[[#This Row],[godziny połączenia]]*60*60+telefony45[[#This Row],[minuty połączenia]]*60+telefony45[[#This Row],[sekundy połączenia2]]</f>
        <v>145</v>
      </c>
      <c r="N207" s="9">
        <f>ROUNDUP(telefony45[[#This Row],[połączenie w sekundach]]/60,0)</f>
        <v>3</v>
      </c>
      <c r="O207" s="9">
        <f>IF(telefony45[[#This Row],[czy zagraniczny]]=1,telefony45[[#This Row],[zaczęt minuty połączenia]],0)</f>
        <v>0</v>
      </c>
      <c r="P207">
        <f>IF(OR(telefony45[[#This Row],[czy komórkowy]]=1,telefony45[[#This Row],[czy stacjonarny]]=1),P206-telefony45[[#This Row],[połączenie w sekundach]],P206)</f>
        <v>-51180</v>
      </c>
      <c r="Q207">
        <f t="shared" si="2"/>
        <v>145</v>
      </c>
      <c r="R207">
        <f>IF(telefony45[[#This Row],[czy komórkowy]]=1,Q207+R206,R206)</f>
        <v>11986</v>
      </c>
      <c r="S207">
        <f>IF(telefony45[[#This Row],[czy stacjonarny]]=1,Q207+S206,S206)</f>
        <v>39194</v>
      </c>
    </row>
    <row r="208" spans="1:19" x14ac:dyDescent="0.3">
      <c r="A208" s="9" t="s">
        <v>175</v>
      </c>
      <c r="B208" s="1">
        <v>42921</v>
      </c>
      <c r="C208" s="2">
        <v>0.37361111111111112</v>
      </c>
      <c r="D208" s="2">
        <v>0.3772800925925926</v>
      </c>
      <c r="E208">
        <f>DAY(telefony45[[#This Row],[data]])</f>
        <v>5</v>
      </c>
      <c r="F208">
        <f>IF(LEN(telefony45[[#This Row],[nr]])=8,1,0)</f>
        <v>0</v>
      </c>
      <c r="G208">
        <f>IF(LEN(telefony45[[#This Row],[nr]])=7,1,0)</f>
        <v>1</v>
      </c>
      <c r="H208" s="9">
        <f>IF(LEN(telefony45[[#This Row],[nr]])&gt;=10,1,0)</f>
        <v>0</v>
      </c>
      <c r="I208" s="2">
        <f>telefony45[[#This Row],[zakonczenie]]-telefony45[[#This Row],[rozpoczecie]]</f>
        <v>3.6689814814814814E-3</v>
      </c>
      <c r="J208" s="9">
        <f>HOUR(telefony45[[#This Row],[czas połączenia]])</f>
        <v>0</v>
      </c>
      <c r="K208" s="9">
        <f>MINUTE(telefony45[[#This Row],[czas połączenia]])</f>
        <v>5</v>
      </c>
      <c r="L208" s="9">
        <f>SECOND(telefony45[[#This Row],[czas połączenia]])</f>
        <v>17</v>
      </c>
      <c r="M208" s="9">
        <f>telefony45[[#This Row],[godziny połączenia]]*60*60+telefony45[[#This Row],[minuty połączenia]]*60+telefony45[[#This Row],[sekundy połączenia2]]</f>
        <v>317</v>
      </c>
      <c r="N208" s="9">
        <f>ROUNDUP(telefony45[[#This Row],[połączenie w sekundach]]/60,0)</f>
        <v>6</v>
      </c>
      <c r="O208" s="9">
        <f>IF(telefony45[[#This Row],[czy zagraniczny]]=1,telefony45[[#This Row],[zaczęt minuty połączenia]],0)</f>
        <v>0</v>
      </c>
      <c r="P208">
        <f>IF(OR(telefony45[[#This Row],[czy komórkowy]]=1,telefony45[[#This Row],[czy stacjonarny]]=1),P207-telefony45[[#This Row],[połączenie w sekundach]],P207)</f>
        <v>-51497</v>
      </c>
      <c r="Q208">
        <f t="shared" si="2"/>
        <v>317</v>
      </c>
      <c r="R208">
        <f>IF(telefony45[[#This Row],[czy komórkowy]]=1,Q208+R207,R207)</f>
        <v>11986</v>
      </c>
      <c r="S208">
        <f>IF(telefony45[[#This Row],[czy stacjonarny]]=1,Q208+S207,S207)</f>
        <v>39511</v>
      </c>
    </row>
    <row r="209" spans="1:19" x14ac:dyDescent="0.3">
      <c r="A209" s="9" t="s">
        <v>176</v>
      </c>
      <c r="B209" s="1">
        <v>42921</v>
      </c>
      <c r="C209" s="2">
        <v>0.37711805555555555</v>
      </c>
      <c r="D209" s="2">
        <v>0.37886574074074075</v>
      </c>
      <c r="E209">
        <f>DAY(telefony45[[#This Row],[data]])</f>
        <v>5</v>
      </c>
      <c r="F209">
        <f>IF(LEN(telefony45[[#This Row],[nr]])=8,1,0)</f>
        <v>0</v>
      </c>
      <c r="G209">
        <f>IF(LEN(telefony45[[#This Row],[nr]])=7,1,0)</f>
        <v>1</v>
      </c>
      <c r="H209" s="9">
        <f>IF(LEN(telefony45[[#This Row],[nr]])&gt;=10,1,0)</f>
        <v>0</v>
      </c>
      <c r="I209" s="2">
        <f>telefony45[[#This Row],[zakonczenie]]-telefony45[[#This Row],[rozpoczecie]]</f>
        <v>1.7476851851851993E-3</v>
      </c>
      <c r="J209" s="9">
        <f>HOUR(telefony45[[#This Row],[czas połączenia]])</f>
        <v>0</v>
      </c>
      <c r="K209" s="9">
        <f>MINUTE(telefony45[[#This Row],[czas połączenia]])</f>
        <v>2</v>
      </c>
      <c r="L209" s="9">
        <f>SECOND(telefony45[[#This Row],[czas połączenia]])</f>
        <v>31</v>
      </c>
      <c r="M209" s="9">
        <f>telefony45[[#This Row],[godziny połączenia]]*60*60+telefony45[[#This Row],[minuty połączenia]]*60+telefony45[[#This Row],[sekundy połączenia2]]</f>
        <v>151</v>
      </c>
      <c r="N209" s="9">
        <f>ROUNDUP(telefony45[[#This Row],[połączenie w sekundach]]/60,0)</f>
        <v>3</v>
      </c>
      <c r="O209" s="9">
        <f>IF(telefony45[[#This Row],[czy zagraniczny]]=1,telefony45[[#This Row],[zaczęt minuty połączenia]],0)</f>
        <v>0</v>
      </c>
      <c r="P209">
        <f>IF(OR(telefony45[[#This Row],[czy komórkowy]]=1,telefony45[[#This Row],[czy stacjonarny]]=1),P208-telefony45[[#This Row],[połączenie w sekundach]],P208)</f>
        <v>-51648</v>
      </c>
      <c r="Q209">
        <f t="shared" si="2"/>
        <v>151</v>
      </c>
      <c r="R209">
        <f>IF(telefony45[[#This Row],[czy komórkowy]]=1,Q209+R208,R208)</f>
        <v>11986</v>
      </c>
      <c r="S209">
        <f>IF(telefony45[[#This Row],[czy stacjonarny]]=1,Q209+S208,S208)</f>
        <v>39662</v>
      </c>
    </row>
    <row r="210" spans="1:19" x14ac:dyDescent="0.3">
      <c r="A210" s="9" t="s">
        <v>177</v>
      </c>
      <c r="B210" s="1">
        <v>42921</v>
      </c>
      <c r="C210" s="2">
        <v>0.38180555555555556</v>
      </c>
      <c r="D210" s="2">
        <v>0.39295138888888886</v>
      </c>
      <c r="E210">
        <f>DAY(telefony45[[#This Row],[data]])</f>
        <v>5</v>
      </c>
      <c r="F210">
        <f>IF(LEN(telefony45[[#This Row],[nr]])=8,1,0)</f>
        <v>1</v>
      </c>
      <c r="G210">
        <f>IF(LEN(telefony45[[#This Row],[nr]])=7,1,0)</f>
        <v>0</v>
      </c>
      <c r="H210" s="9">
        <f>IF(LEN(telefony45[[#This Row],[nr]])&gt;=10,1,0)</f>
        <v>0</v>
      </c>
      <c r="I210" s="2">
        <f>telefony45[[#This Row],[zakonczenie]]-telefony45[[#This Row],[rozpoczecie]]</f>
        <v>1.1145833333333299E-2</v>
      </c>
      <c r="J210" s="9">
        <f>HOUR(telefony45[[#This Row],[czas połączenia]])</f>
        <v>0</v>
      </c>
      <c r="K210" s="9">
        <f>MINUTE(telefony45[[#This Row],[czas połączenia]])</f>
        <v>16</v>
      </c>
      <c r="L210" s="9">
        <f>SECOND(telefony45[[#This Row],[czas połączenia]])</f>
        <v>3</v>
      </c>
      <c r="M210" s="9">
        <f>telefony45[[#This Row],[godziny połączenia]]*60*60+telefony45[[#This Row],[minuty połączenia]]*60+telefony45[[#This Row],[sekundy połączenia2]]</f>
        <v>963</v>
      </c>
      <c r="N210" s="9">
        <f>ROUNDUP(telefony45[[#This Row],[połączenie w sekundach]]/60,0)</f>
        <v>17</v>
      </c>
      <c r="O210" s="9">
        <f>IF(telefony45[[#This Row],[czy zagraniczny]]=1,telefony45[[#This Row],[zaczęt minuty połączenia]],0)</f>
        <v>0</v>
      </c>
      <c r="P210">
        <f>IF(OR(telefony45[[#This Row],[czy komórkowy]]=1,telefony45[[#This Row],[czy stacjonarny]]=1),P209-telefony45[[#This Row],[połączenie w sekundach]],P209)</f>
        <v>-52611</v>
      </c>
      <c r="Q210">
        <f t="shared" si="2"/>
        <v>963</v>
      </c>
      <c r="R210">
        <f>IF(telefony45[[#This Row],[czy komórkowy]]=1,Q210+R209,R209)</f>
        <v>12949</v>
      </c>
      <c r="S210">
        <f>IF(telefony45[[#This Row],[czy stacjonarny]]=1,Q210+S209,S209)</f>
        <v>39662</v>
      </c>
    </row>
    <row r="211" spans="1:19" x14ac:dyDescent="0.3">
      <c r="A211" s="9" t="s">
        <v>178</v>
      </c>
      <c r="B211" s="1">
        <v>42921</v>
      </c>
      <c r="C211" s="2">
        <v>0.38335648148148149</v>
      </c>
      <c r="D211" s="2">
        <v>0.38451388888888888</v>
      </c>
      <c r="E211">
        <f>DAY(telefony45[[#This Row],[data]])</f>
        <v>5</v>
      </c>
      <c r="F211">
        <f>IF(LEN(telefony45[[#This Row],[nr]])=8,1,0)</f>
        <v>0</v>
      </c>
      <c r="G211">
        <f>IF(LEN(telefony45[[#This Row],[nr]])=7,1,0)</f>
        <v>1</v>
      </c>
      <c r="H211" s="9">
        <f>IF(LEN(telefony45[[#This Row],[nr]])&gt;=10,1,0)</f>
        <v>0</v>
      </c>
      <c r="I211" s="2">
        <f>telefony45[[#This Row],[zakonczenie]]-telefony45[[#This Row],[rozpoczecie]]</f>
        <v>1.1574074074073848E-3</v>
      </c>
      <c r="J211" s="9">
        <f>HOUR(telefony45[[#This Row],[czas połączenia]])</f>
        <v>0</v>
      </c>
      <c r="K211" s="9">
        <f>MINUTE(telefony45[[#This Row],[czas połączenia]])</f>
        <v>1</v>
      </c>
      <c r="L211" s="9">
        <f>SECOND(telefony45[[#This Row],[czas połączenia]])</f>
        <v>40</v>
      </c>
      <c r="M211" s="9">
        <f>telefony45[[#This Row],[godziny połączenia]]*60*60+telefony45[[#This Row],[minuty połączenia]]*60+telefony45[[#This Row],[sekundy połączenia2]]</f>
        <v>100</v>
      </c>
      <c r="N211" s="9">
        <f>ROUNDUP(telefony45[[#This Row],[połączenie w sekundach]]/60,0)</f>
        <v>2</v>
      </c>
      <c r="O211" s="9">
        <f>IF(telefony45[[#This Row],[czy zagraniczny]]=1,telefony45[[#This Row],[zaczęt minuty połączenia]],0)</f>
        <v>0</v>
      </c>
      <c r="P211">
        <f>IF(OR(telefony45[[#This Row],[czy komórkowy]]=1,telefony45[[#This Row],[czy stacjonarny]]=1),P210-telefony45[[#This Row],[połączenie w sekundach]],P210)</f>
        <v>-52711</v>
      </c>
      <c r="Q211">
        <f t="shared" si="2"/>
        <v>100</v>
      </c>
      <c r="R211">
        <f>IF(telefony45[[#This Row],[czy komórkowy]]=1,Q211+R210,R210)</f>
        <v>12949</v>
      </c>
      <c r="S211">
        <f>IF(telefony45[[#This Row],[czy stacjonarny]]=1,Q211+S210,S210)</f>
        <v>39762</v>
      </c>
    </row>
    <row r="212" spans="1:19" x14ac:dyDescent="0.3">
      <c r="A212" s="9" t="s">
        <v>179</v>
      </c>
      <c r="B212" s="1">
        <v>42921</v>
      </c>
      <c r="C212" s="2">
        <v>0.38633101851851853</v>
      </c>
      <c r="D212" s="2">
        <v>0.39391203703703703</v>
      </c>
      <c r="E212">
        <f>DAY(telefony45[[#This Row],[data]])</f>
        <v>5</v>
      </c>
      <c r="F212">
        <f>IF(LEN(telefony45[[#This Row],[nr]])=8,1,0)</f>
        <v>0</v>
      </c>
      <c r="G212">
        <f>IF(LEN(telefony45[[#This Row],[nr]])=7,1,0)</f>
        <v>1</v>
      </c>
      <c r="H212" s="9">
        <f>IF(LEN(telefony45[[#This Row],[nr]])&gt;=10,1,0)</f>
        <v>0</v>
      </c>
      <c r="I212" s="2">
        <f>telefony45[[#This Row],[zakonczenie]]-telefony45[[#This Row],[rozpoczecie]]</f>
        <v>7.5810185185185008E-3</v>
      </c>
      <c r="J212" s="9">
        <f>HOUR(telefony45[[#This Row],[czas połączenia]])</f>
        <v>0</v>
      </c>
      <c r="K212" s="9">
        <f>MINUTE(telefony45[[#This Row],[czas połączenia]])</f>
        <v>10</v>
      </c>
      <c r="L212" s="9">
        <f>SECOND(telefony45[[#This Row],[czas połączenia]])</f>
        <v>55</v>
      </c>
      <c r="M212" s="9">
        <f>telefony45[[#This Row],[godziny połączenia]]*60*60+telefony45[[#This Row],[minuty połączenia]]*60+telefony45[[#This Row],[sekundy połączenia2]]</f>
        <v>655</v>
      </c>
      <c r="N212" s="9">
        <f>ROUNDUP(telefony45[[#This Row],[połączenie w sekundach]]/60,0)</f>
        <v>11</v>
      </c>
      <c r="O212" s="9">
        <f>IF(telefony45[[#This Row],[czy zagraniczny]]=1,telefony45[[#This Row],[zaczęt minuty połączenia]],0)</f>
        <v>0</v>
      </c>
      <c r="P212">
        <f>IF(OR(telefony45[[#This Row],[czy komórkowy]]=1,telefony45[[#This Row],[czy stacjonarny]]=1),P211-telefony45[[#This Row],[połączenie w sekundach]],P211)</f>
        <v>-53366</v>
      </c>
      <c r="Q212">
        <f t="shared" si="2"/>
        <v>655</v>
      </c>
      <c r="R212">
        <f>IF(telefony45[[#This Row],[czy komórkowy]]=1,Q212+R211,R211)</f>
        <v>12949</v>
      </c>
      <c r="S212">
        <f>IF(telefony45[[#This Row],[czy stacjonarny]]=1,Q212+S211,S211)</f>
        <v>40417</v>
      </c>
    </row>
    <row r="213" spans="1:19" x14ac:dyDescent="0.3">
      <c r="A213" s="9" t="s">
        <v>180</v>
      </c>
      <c r="B213" s="1">
        <v>42921</v>
      </c>
      <c r="C213" s="2">
        <v>0.38976851851851851</v>
      </c>
      <c r="D213" s="2">
        <v>0.40090277777777777</v>
      </c>
      <c r="E213">
        <f>DAY(telefony45[[#This Row],[data]])</f>
        <v>5</v>
      </c>
      <c r="F213">
        <f>IF(LEN(telefony45[[#This Row],[nr]])=8,1,0)</f>
        <v>0</v>
      </c>
      <c r="G213">
        <f>IF(LEN(telefony45[[#This Row],[nr]])=7,1,0)</f>
        <v>1</v>
      </c>
      <c r="H213" s="9">
        <f>IF(LEN(telefony45[[#This Row],[nr]])&gt;=10,1,0)</f>
        <v>0</v>
      </c>
      <c r="I213" s="2">
        <f>telefony45[[#This Row],[zakonczenie]]-telefony45[[#This Row],[rozpoczecie]]</f>
        <v>1.113425925925926E-2</v>
      </c>
      <c r="J213" s="9">
        <f>HOUR(telefony45[[#This Row],[czas połączenia]])</f>
        <v>0</v>
      </c>
      <c r="K213" s="9">
        <f>MINUTE(telefony45[[#This Row],[czas połączenia]])</f>
        <v>16</v>
      </c>
      <c r="L213" s="9">
        <f>SECOND(telefony45[[#This Row],[czas połączenia]])</f>
        <v>2</v>
      </c>
      <c r="M213" s="9">
        <f>telefony45[[#This Row],[godziny połączenia]]*60*60+telefony45[[#This Row],[minuty połączenia]]*60+telefony45[[#This Row],[sekundy połączenia2]]</f>
        <v>962</v>
      </c>
      <c r="N213" s="9">
        <f>ROUNDUP(telefony45[[#This Row],[połączenie w sekundach]]/60,0)</f>
        <v>17</v>
      </c>
      <c r="O213" s="9">
        <f>IF(telefony45[[#This Row],[czy zagraniczny]]=1,telefony45[[#This Row],[zaczęt minuty połączenia]],0)</f>
        <v>0</v>
      </c>
      <c r="P213">
        <f>IF(OR(telefony45[[#This Row],[czy komórkowy]]=1,telefony45[[#This Row],[czy stacjonarny]]=1),P212-telefony45[[#This Row],[połączenie w sekundach]],P212)</f>
        <v>-54328</v>
      </c>
      <c r="Q213">
        <f t="shared" si="2"/>
        <v>962</v>
      </c>
      <c r="R213">
        <f>IF(telefony45[[#This Row],[czy komórkowy]]=1,Q213+R212,R212)</f>
        <v>12949</v>
      </c>
      <c r="S213">
        <f>IF(telefony45[[#This Row],[czy stacjonarny]]=1,Q213+S212,S212)</f>
        <v>41379</v>
      </c>
    </row>
    <row r="214" spans="1:19" x14ac:dyDescent="0.3">
      <c r="A214" s="9" t="s">
        <v>181</v>
      </c>
      <c r="B214" s="1">
        <v>42921</v>
      </c>
      <c r="C214" s="2">
        <v>0.39114583333333336</v>
      </c>
      <c r="D214" s="2">
        <v>0.39870370370370373</v>
      </c>
      <c r="E214">
        <f>DAY(telefony45[[#This Row],[data]])</f>
        <v>5</v>
      </c>
      <c r="F214">
        <f>IF(LEN(telefony45[[#This Row],[nr]])=8,1,0)</f>
        <v>0</v>
      </c>
      <c r="G214">
        <f>IF(LEN(telefony45[[#This Row],[nr]])=7,1,0)</f>
        <v>0</v>
      </c>
      <c r="H214" s="9">
        <f>IF(LEN(telefony45[[#This Row],[nr]])&gt;=10,1,0)</f>
        <v>1</v>
      </c>
      <c r="I214" s="2">
        <f>telefony45[[#This Row],[zakonczenie]]-telefony45[[#This Row],[rozpoczecie]]</f>
        <v>7.5578703703703676E-3</v>
      </c>
      <c r="J214" s="9">
        <f>HOUR(telefony45[[#This Row],[czas połączenia]])</f>
        <v>0</v>
      </c>
      <c r="K214" s="9">
        <f>MINUTE(telefony45[[#This Row],[czas połączenia]])</f>
        <v>10</v>
      </c>
      <c r="L214" s="9">
        <f>SECOND(telefony45[[#This Row],[czas połączenia]])</f>
        <v>53</v>
      </c>
      <c r="M214" s="9">
        <f>telefony45[[#This Row],[godziny połączenia]]*60*60+telefony45[[#This Row],[minuty połączenia]]*60+telefony45[[#This Row],[sekundy połączenia2]]</f>
        <v>653</v>
      </c>
      <c r="N214" s="9">
        <f>ROUNDUP(telefony45[[#This Row],[połączenie w sekundach]]/60,0)</f>
        <v>11</v>
      </c>
      <c r="O214" s="9">
        <f>IF(telefony45[[#This Row],[czy zagraniczny]]=1,telefony45[[#This Row],[zaczęt minuty połączenia]],0)</f>
        <v>11</v>
      </c>
      <c r="P214">
        <f>IF(OR(telefony45[[#This Row],[czy komórkowy]]=1,telefony45[[#This Row],[czy stacjonarny]]=1),P213-telefony45[[#This Row],[połączenie w sekundach]],P213)</f>
        <v>-54328</v>
      </c>
      <c r="Q214">
        <f t="shared" si="2"/>
        <v>0</v>
      </c>
      <c r="R214">
        <f>IF(telefony45[[#This Row],[czy komórkowy]]=1,Q214+R213,R213)</f>
        <v>12949</v>
      </c>
      <c r="S214">
        <f>IF(telefony45[[#This Row],[czy stacjonarny]]=1,Q214+S213,S213)</f>
        <v>41379</v>
      </c>
    </row>
    <row r="215" spans="1:19" x14ac:dyDescent="0.3">
      <c r="A215" s="9" t="s">
        <v>44</v>
      </c>
      <c r="B215" s="1">
        <v>42921</v>
      </c>
      <c r="C215" s="2">
        <v>0.3959375</v>
      </c>
      <c r="D215" s="2">
        <v>0.3982060185185185</v>
      </c>
      <c r="E215">
        <f>DAY(telefony45[[#This Row],[data]])</f>
        <v>5</v>
      </c>
      <c r="F215">
        <f>IF(LEN(telefony45[[#This Row],[nr]])=8,1,0)</f>
        <v>1</v>
      </c>
      <c r="G215">
        <f>IF(LEN(telefony45[[#This Row],[nr]])=7,1,0)</f>
        <v>0</v>
      </c>
      <c r="H215" s="9">
        <f>IF(LEN(telefony45[[#This Row],[nr]])&gt;=10,1,0)</f>
        <v>0</v>
      </c>
      <c r="I215" s="2">
        <f>telefony45[[#This Row],[zakonczenie]]-telefony45[[#This Row],[rozpoczecie]]</f>
        <v>2.2685185185185031E-3</v>
      </c>
      <c r="J215" s="9">
        <f>HOUR(telefony45[[#This Row],[czas połączenia]])</f>
        <v>0</v>
      </c>
      <c r="K215" s="9">
        <f>MINUTE(telefony45[[#This Row],[czas połączenia]])</f>
        <v>3</v>
      </c>
      <c r="L215" s="9">
        <f>SECOND(telefony45[[#This Row],[czas połączenia]])</f>
        <v>16</v>
      </c>
      <c r="M215" s="9">
        <f>telefony45[[#This Row],[godziny połączenia]]*60*60+telefony45[[#This Row],[minuty połączenia]]*60+telefony45[[#This Row],[sekundy połączenia2]]</f>
        <v>196</v>
      </c>
      <c r="N215" s="9">
        <f>ROUNDUP(telefony45[[#This Row],[połączenie w sekundach]]/60,0)</f>
        <v>4</v>
      </c>
      <c r="O215" s="9">
        <f>IF(telefony45[[#This Row],[czy zagraniczny]]=1,telefony45[[#This Row],[zaczęt minuty połączenia]],0)</f>
        <v>0</v>
      </c>
      <c r="P215">
        <f>IF(OR(telefony45[[#This Row],[czy komórkowy]]=1,telefony45[[#This Row],[czy stacjonarny]]=1),P214-telefony45[[#This Row],[połączenie w sekundach]],P214)</f>
        <v>-54524</v>
      </c>
      <c r="Q215">
        <f t="shared" si="2"/>
        <v>196</v>
      </c>
      <c r="R215">
        <f>IF(telefony45[[#This Row],[czy komórkowy]]=1,Q215+R214,R214)</f>
        <v>13145</v>
      </c>
      <c r="S215">
        <f>IF(telefony45[[#This Row],[czy stacjonarny]]=1,Q215+S214,S214)</f>
        <v>41379</v>
      </c>
    </row>
    <row r="216" spans="1:19" x14ac:dyDescent="0.3">
      <c r="A216" s="9" t="s">
        <v>182</v>
      </c>
      <c r="B216" s="1">
        <v>42921</v>
      </c>
      <c r="C216" s="2">
        <v>0.40074074074074073</v>
      </c>
      <c r="D216" s="2">
        <v>0.40766203703703702</v>
      </c>
      <c r="E216">
        <f>DAY(telefony45[[#This Row],[data]])</f>
        <v>5</v>
      </c>
      <c r="F216">
        <f>IF(LEN(telefony45[[#This Row],[nr]])=8,1,0)</f>
        <v>0</v>
      </c>
      <c r="G216">
        <f>IF(LEN(telefony45[[#This Row],[nr]])=7,1,0)</f>
        <v>1</v>
      </c>
      <c r="H216" s="9">
        <f>IF(LEN(telefony45[[#This Row],[nr]])&gt;=10,1,0)</f>
        <v>0</v>
      </c>
      <c r="I216" s="2">
        <f>telefony45[[#This Row],[zakonczenie]]-telefony45[[#This Row],[rozpoczecie]]</f>
        <v>6.9212962962962865E-3</v>
      </c>
      <c r="J216" s="9">
        <f>HOUR(telefony45[[#This Row],[czas połączenia]])</f>
        <v>0</v>
      </c>
      <c r="K216" s="9">
        <f>MINUTE(telefony45[[#This Row],[czas połączenia]])</f>
        <v>9</v>
      </c>
      <c r="L216" s="9">
        <f>SECOND(telefony45[[#This Row],[czas połączenia]])</f>
        <v>58</v>
      </c>
      <c r="M216" s="9">
        <f>telefony45[[#This Row],[godziny połączenia]]*60*60+telefony45[[#This Row],[minuty połączenia]]*60+telefony45[[#This Row],[sekundy połączenia2]]</f>
        <v>598</v>
      </c>
      <c r="N216" s="9">
        <f>ROUNDUP(telefony45[[#This Row],[połączenie w sekundach]]/60,0)</f>
        <v>10</v>
      </c>
      <c r="O216" s="9">
        <f>IF(telefony45[[#This Row],[czy zagraniczny]]=1,telefony45[[#This Row],[zaczęt minuty połączenia]],0)</f>
        <v>0</v>
      </c>
      <c r="P216">
        <f>IF(OR(telefony45[[#This Row],[czy komórkowy]]=1,telefony45[[#This Row],[czy stacjonarny]]=1),P215-telefony45[[#This Row],[połączenie w sekundach]],P215)</f>
        <v>-55122</v>
      </c>
      <c r="Q216">
        <f t="shared" si="2"/>
        <v>598</v>
      </c>
      <c r="R216">
        <f>IF(telefony45[[#This Row],[czy komórkowy]]=1,Q216+R215,R215)</f>
        <v>13145</v>
      </c>
      <c r="S216">
        <f>IF(telefony45[[#This Row],[czy stacjonarny]]=1,Q216+S215,S215)</f>
        <v>41977</v>
      </c>
    </row>
    <row r="217" spans="1:19" x14ac:dyDescent="0.3">
      <c r="A217" s="9" t="s">
        <v>183</v>
      </c>
      <c r="B217" s="1">
        <v>42921</v>
      </c>
      <c r="C217" s="2">
        <v>0.40517361111111111</v>
      </c>
      <c r="D217" s="2">
        <v>0.41189814814814812</v>
      </c>
      <c r="E217">
        <f>DAY(telefony45[[#This Row],[data]])</f>
        <v>5</v>
      </c>
      <c r="F217">
        <f>IF(LEN(telefony45[[#This Row],[nr]])=8,1,0)</f>
        <v>0</v>
      </c>
      <c r="G217">
        <f>IF(LEN(telefony45[[#This Row],[nr]])=7,1,0)</f>
        <v>1</v>
      </c>
      <c r="H217" s="9">
        <f>IF(LEN(telefony45[[#This Row],[nr]])&gt;=10,1,0)</f>
        <v>0</v>
      </c>
      <c r="I217" s="2">
        <f>telefony45[[#This Row],[zakonczenie]]-telefony45[[#This Row],[rozpoczecie]]</f>
        <v>6.724537037037015E-3</v>
      </c>
      <c r="J217" s="9">
        <f>HOUR(telefony45[[#This Row],[czas połączenia]])</f>
        <v>0</v>
      </c>
      <c r="K217" s="9">
        <f>MINUTE(telefony45[[#This Row],[czas połączenia]])</f>
        <v>9</v>
      </c>
      <c r="L217" s="9">
        <f>SECOND(telefony45[[#This Row],[czas połączenia]])</f>
        <v>41</v>
      </c>
      <c r="M217" s="9">
        <f>telefony45[[#This Row],[godziny połączenia]]*60*60+telefony45[[#This Row],[minuty połączenia]]*60+telefony45[[#This Row],[sekundy połączenia2]]</f>
        <v>581</v>
      </c>
      <c r="N217" s="9">
        <f>ROUNDUP(telefony45[[#This Row],[połączenie w sekundach]]/60,0)</f>
        <v>10</v>
      </c>
      <c r="O217" s="9">
        <f>IF(telefony45[[#This Row],[czy zagraniczny]]=1,telefony45[[#This Row],[zaczęt minuty połączenia]],0)</f>
        <v>0</v>
      </c>
      <c r="P217">
        <f>IF(OR(telefony45[[#This Row],[czy komórkowy]]=1,telefony45[[#This Row],[czy stacjonarny]]=1),P216-telefony45[[#This Row],[połączenie w sekundach]],P216)</f>
        <v>-55703</v>
      </c>
      <c r="Q217">
        <f t="shared" si="2"/>
        <v>581</v>
      </c>
      <c r="R217">
        <f>IF(telefony45[[#This Row],[czy komórkowy]]=1,Q217+R216,R216)</f>
        <v>13145</v>
      </c>
      <c r="S217">
        <f>IF(telefony45[[#This Row],[czy stacjonarny]]=1,Q217+S216,S216)</f>
        <v>42558</v>
      </c>
    </row>
    <row r="218" spans="1:19" x14ac:dyDescent="0.3">
      <c r="A218" s="9" t="s">
        <v>183</v>
      </c>
      <c r="B218" s="1">
        <v>42921</v>
      </c>
      <c r="C218" s="2">
        <v>0.4089814814814815</v>
      </c>
      <c r="D218" s="2">
        <v>0.41927083333333331</v>
      </c>
      <c r="E218">
        <f>DAY(telefony45[[#This Row],[data]])</f>
        <v>5</v>
      </c>
      <c r="F218">
        <f>IF(LEN(telefony45[[#This Row],[nr]])=8,1,0)</f>
        <v>0</v>
      </c>
      <c r="G218">
        <f>IF(LEN(telefony45[[#This Row],[nr]])=7,1,0)</f>
        <v>1</v>
      </c>
      <c r="H218" s="9">
        <f>IF(LEN(telefony45[[#This Row],[nr]])&gt;=10,1,0)</f>
        <v>0</v>
      </c>
      <c r="I218" s="2">
        <f>telefony45[[#This Row],[zakonczenie]]-telefony45[[#This Row],[rozpoczecie]]</f>
        <v>1.0289351851851813E-2</v>
      </c>
      <c r="J218" s="9">
        <f>HOUR(telefony45[[#This Row],[czas połączenia]])</f>
        <v>0</v>
      </c>
      <c r="K218" s="9">
        <f>MINUTE(telefony45[[#This Row],[czas połączenia]])</f>
        <v>14</v>
      </c>
      <c r="L218" s="9">
        <f>SECOND(telefony45[[#This Row],[czas połączenia]])</f>
        <v>49</v>
      </c>
      <c r="M218" s="9">
        <f>telefony45[[#This Row],[godziny połączenia]]*60*60+telefony45[[#This Row],[minuty połączenia]]*60+telefony45[[#This Row],[sekundy połączenia2]]</f>
        <v>889</v>
      </c>
      <c r="N218" s="9">
        <f>ROUNDUP(telefony45[[#This Row],[połączenie w sekundach]]/60,0)</f>
        <v>15</v>
      </c>
      <c r="O218" s="9">
        <f>IF(telefony45[[#This Row],[czy zagraniczny]]=1,telefony45[[#This Row],[zaczęt minuty połączenia]],0)</f>
        <v>0</v>
      </c>
      <c r="P218">
        <f>IF(OR(telefony45[[#This Row],[czy komórkowy]]=1,telefony45[[#This Row],[czy stacjonarny]]=1),P217-telefony45[[#This Row],[połączenie w sekundach]],P217)</f>
        <v>-56592</v>
      </c>
      <c r="Q218">
        <f t="shared" si="2"/>
        <v>889</v>
      </c>
      <c r="R218">
        <f>IF(telefony45[[#This Row],[czy komórkowy]]=1,Q218+R217,R217)</f>
        <v>13145</v>
      </c>
      <c r="S218">
        <f>IF(telefony45[[#This Row],[czy stacjonarny]]=1,Q218+S217,S217)</f>
        <v>43447</v>
      </c>
    </row>
    <row r="219" spans="1:19" x14ac:dyDescent="0.3">
      <c r="A219" s="9" t="s">
        <v>184</v>
      </c>
      <c r="B219" s="1">
        <v>42921</v>
      </c>
      <c r="C219" s="2">
        <v>0.41393518518518518</v>
      </c>
      <c r="D219" s="2">
        <v>0.42075231481481479</v>
      </c>
      <c r="E219">
        <f>DAY(telefony45[[#This Row],[data]])</f>
        <v>5</v>
      </c>
      <c r="F219">
        <f>IF(LEN(telefony45[[#This Row],[nr]])=8,1,0)</f>
        <v>0</v>
      </c>
      <c r="G219">
        <f>IF(LEN(telefony45[[#This Row],[nr]])=7,1,0)</f>
        <v>1</v>
      </c>
      <c r="H219" s="9">
        <f>IF(LEN(telefony45[[#This Row],[nr]])&gt;=10,1,0)</f>
        <v>0</v>
      </c>
      <c r="I219" s="2">
        <f>telefony45[[#This Row],[zakonczenie]]-telefony45[[#This Row],[rozpoczecie]]</f>
        <v>6.8171296296296036E-3</v>
      </c>
      <c r="J219" s="9">
        <f>HOUR(telefony45[[#This Row],[czas połączenia]])</f>
        <v>0</v>
      </c>
      <c r="K219" s="9">
        <f>MINUTE(telefony45[[#This Row],[czas połączenia]])</f>
        <v>9</v>
      </c>
      <c r="L219" s="9">
        <f>SECOND(telefony45[[#This Row],[czas połączenia]])</f>
        <v>49</v>
      </c>
      <c r="M219" s="9">
        <f>telefony45[[#This Row],[godziny połączenia]]*60*60+telefony45[[#This Row],[minuty połączenia]]*60+telefony45[[#This Row],[sekundy połączenia2]]</f>
        <v>589</v>
      </c>
      <c r="N219" s="9">
        <f>ROUNDUP(telefony45[[#This Row],[połączenie w sekundach]]/60,0)</f>
        <v>10</v>
      </c>
      <c r="O219" s="9">
        <f>IF(telefony45[[#This Row],[czy zagraniczny]]=1,telefony45[[#This Row],[zaczęt minuty połączenia]],0)</f>
        <v>0</v>
      </c>
      <c r="P219">
        <f>IF(OR(telefony45[[#This Row],[czy komórkowy]]=1,telefony45[[#This Row],[czy stacjonarny]]=1),P218-telefony45[[#This Row],[połączenie w sekundach]],P218)</f>
        <v>-57181</v>
      </c>
      <c r="Q219">
        <f t="shared" si="2"/>
        <v>589</v>
      </c>
      <c r="R219">
        <f>IF(telefony45[[#This Row],[czy komórkowy]]=1,Q219+R218,R218)</f>
        <v>13145</v>
      </c>
      <c r="S219">
        <f>IF(telefony45[[#This Row],[czy stacjonarny]]=1,Q219+S218,S218)</f>
        <v>44036</v>
      </c>
    </row>
    <row r="220" spans="1:19" x14ac:dyDescent="0.3">
      <c r="A220" s="9" t="s">
        <v>185</v>
      </c>
      <c r="B220" s="1">
        <v>42921</v>
      </c>
      <c r="C220" s="2">
        <v>0.41749999999999998</v>
      </c>
      <c r="D220" s="2">
        <v>0.42891203703703706</v>
      </c>
      <c r="E220">
        <f>DAY(telefony45[[#This Row],[data]])</f>
        <v>5</v>
      </c>
      <c r="F220">
        <f>IF(LEN(telefony45[[#This Row],[nr]])=8,1,0)</f>
        <v>1</v>
      </c>
      <c r="G220">
        <f>IF(LEN(telefony45[[#This Row],[nr]])=7,1,0)</f>
        <v>0</v>
      </c>
      <c r="H220" s="9">
        <f>IF(LEN(telefony45[[#This Row],[nr]])&gt;=10,1,0)</f>
        <v>0</v>
      </c>
      <c r="I220" s="2">
        <f>telefony45[[#This Row],[zakonczenie]]-telefony45[[#This Row],[rozpoczecie]]</f>
        <v>1.1412037037037082E-2</v>
      </c>
      <c r="J220" s="9">
        <f>HOUR(telefony45[[#This Row],[czas połączenia]])</f>
        <v>0</v>
      </c>
      <c r="K220" s="9">
        <f>MINUTE(telefony45[[#This Row],[czas połączenia]])</f>
        <v>16</v>
      </c>
      <c r="L220" s="9">
        <f>SECOND(telefony45[[#This Row],[czas połączenia]])</f>
        <v>26</v>
      </c>
      <c r="M220" s="9">
        <f>telefony45[[#This Row],[godziny połączenia]]*60*60+telefony45[[#This Row],[minuty połączenia]]*60+telefony45[[#This Row],[sekundy połączenia2]]</f>
        <v>986</v>
      </c>
      <c r="N220" s="9">
        <f>ROUNDUP(telefony45[[#This Row],[połączenie w sekundach]]/60,0)</f>
        <v>17</v>
      </c>
      <c r="O220" s="9">
        <f>IF(telefony45[[#This Row],[czy zagraniczny]]=1,telefony45[[#This Row],[zaczęt minuty połączenia]],0)</f>
        <v>0</v>
      </c>
      <c r="P220">
        <f>IF(OR(telefony45[[#This Row],[czy komórkowy]]=1,telefony45[[#This Row],[czy stacjonarny]]=1),P219-telefony45[[#This Row],[połączenie w sekundach]],P219)</f>
        <v>-58167</v>
      </c>
      <c r="Q220">
        <f t="shared" si="2"/>
        <v>986</v>
      </c>
      <c r="R220">
        <f>IF(telefony45[[#This Row],[czy komórkowy]]=1,Q220+R219,R219)</f>
        <v>14131</v>
      </c>
      <c r="S220">
        <f>IF(telefony45[[#This Row],[czy stacjonarny]]=1,Q220+S219,S219)</f>
        <v>44036</v>
      </c>
    </row>
    <row r="221" spans="1:19" x14ac:dyDescent="0.3">
      <c r="A221" s="9" t="s">
        <v>186</v>
      </c>
      <c r="B221" s="1">
        <v>42921</v>
      </c>
      <c r="C221" s="2">
        <v>0.41847222222222225</v>
      </c>
      <c r="D221" s="2">
        <v>0.42833333333333334</v>
      </c>
      <c r="E221">
        <f>DAY(telefony45[[#This Row],[data]])</f>
        <v>5</v>
      </c>
      <c r="F221">
        <f>IF(LEN(telefony45[[#This Row],[nr]])=8,1,0)</f>
        <v>0</v>
      </c>
      <c r="G221">
        <f>IF(LEN(telefony45[[#This Row],[nr]])=7,1,0)</f>
        <v>1</v>
      </c>
      <c r="H221" s="9">
        <f>IF(LEN(telefony45[[#This Row],[nr]])&gt;=10,1,0)</f>
        <v>0</v>
      </c>
      <c r="I221" s="2">
        <f>telefony45[[#This Row],[zakonczenie]]-telefony45[[#This Row],[rozpoczecie]]</f>
        <v>9.8611111111110983E-3</v>
      </c>
      <c r="J221" s="9">
        <f>HOUR(telefony45[[#This Row],[czas połączenia]])</f>
        <v>0</v>
      </c>
      <c r="K221" s="9">
        <f>MINUTE(telefony45[[#This Row],[czas połączenia]])</f>
        <v>14</v>
      </c>
      <c r="L221" s="9">
        <f>SECOND(telefony45[[#This Row],[czas połączenia]])</f>
        <v>12</v>
      </c>
      <c r="M221" s="9">
        <f>telefony45[[#This Row],[godziny połączenia]]*60*60+telefony45[[#This Row],[minuty połączenia]]*60+telefony45[[#This Row],[sekundy połączenia2]]</f>
        <v>852</v>
      </c>
      <c r="N221" s="9">
        <f>ROUNDUP(telefony45[[#This Row],[połączenie w sekundach]]/60,0)</f>
        <v>15</v>
      </c>
      <c r="O221" s="9">
        <f>IF(telefony45[[#This Row],[czy zagraniczny]]=1,telefony45[[#This Row],[zaczęt minuty połączenia]],0)</f>
        <v>0</v>
      </c>
      <c r="P221">
        <f>IF(OR(telefony45[[#This Row],[czy komórkowy]]=1,telefony45[[#This Row],[czy stacjonarny]]=1),P220-telefony45[[#This Row],[połączenie w sekundach]],P220)</f>
        <v>-59019</v>
      </c>
      <c r="Q221">
        <f t="shared" si="2"/>
        <v>852</v>
      </c>
      <c r="R221">
        <f>IF(telefony45[[#This Row],[czy komórkowy]]=1,Q221+R220,R220)</f>
        <v>14131</v>
      </c>
      <c r="S221">
        <f>IF(telefony45[[#This Row],[czy stacjonarny]]=1,Q221+S220,S220)</f>
        <v>44888</v>
      </c>
    </row>
    <row r="222" spans="1:19" x14ac:dyDescent="0.3">
      <c r="A222" s="9" t="s">
        <v>187</v>
      </c>
      <c r="B222" s="1">
        <v>42921</v>
      </c>
      <c r="C222" s="2">
        <v>0.42149305555555555</v>
      </c>
      <c r="D222" s="2">
        <v>0.42678240740740742</v>
      </c>
      <c r="E222">
        <f>DAY(telefony45[[#This Row],[data]])</f>
        <v>5</v>
      </c>
      <c r="F222">
        <f>IF(LEN(telefony45[[#This Row],[nr]])=8,1,0)</f>
        <v>0</v>
      </c>
      <c r="G222">
        <f>IF(LEN(telefony45[[#This Row],[nr]])=7,1,0)</f>
        <v>0</v>
      </c>
      <c r="H222" s="9">
        <f>IF(LEN(telefony45[[#This Row],[nr]])&gt;=10,1,0)</f>
        <v>1</v>
      </c>
      <c r="I222" s="2">
        <f>telefony45[[#This Row],[zakonczenie]]-telefony45[[#This Row],[rozpoczecie]]</f>
        <v>5.2893518518518645E-3</v>
      </c>
      <c r="J222" s="9">
        <f>HOUR(telefony45[[#This Row],[czas połączenia]])</f>
        <v>0</v>
      </c>
      <c r="K222" s="9">
        <f>MINUTE(telefony45[[#This Row],[czas połączenia]])</f>
        <v>7</v>
      </c>
      <c r="L222" s="9">
        <f>SECOND(telefony45[[#This Row],[czas połączenia]])</f>
        <v>37</v>
      </c>
      <c r="M222" s="9">
        <f>telefony45[[#This Row],[godziny połączenia]]*60*60+telefony45[[#This Row],[minuty połączenia]]*60+telefony45[[#This Row],[sekundy połączenia2]]</f>
        <v>457</v>
      </c>
      <c r="N222" s="9">
        <f>ROUNDUP(telefony45[[#This Row],[połączenie w sekundach]]/60,0)</f>
        <v>8</v>
      </c>
      <c r="O222" s="9">
        <f>IF(telefony45[[#This Row],[czy zagraniczny]]=1,telefony45[[#This Row],[zaczęt minuty połączenia]],0)</f>
        <v>8</v>
      </c>
      <c r="P222">
        <f>IF(OR(telefony45[[#This Row],[czy komórkowy]]=1,telefony45[[#This Row],[czy stacjonarny]]=1),P221-telefony45[[#This Row],[połączenie w sekundach]],P221)</f>
        <v>-59019</v>
      </c>
      <c r="Q222">
        <f>IF(P222&lt;0,ABS(P222)-ABS(P221),Q221)</f>
        <v>0</v>
      </c>
      <c r="R222">
        <f>IF(telefony45[[#This Row],[czy komórkowy]]=1,Q222+R221,R221)</f>
        <v>14131</v>
      </c>
      <c r="S222">
        <f>IF(telefony45[[#This Row],[czy stacjonarny]]=1,Q222+S221,S221)</f>
        <v>44888</v>
      </c>
    </row>
    <row r="223" spans="1:19" x14ac:dyDescent="0.3">
      <c r="A223" s="9" t="s">
        <v>188</v>
      </c>
      <c r="B223" s="1">
        <v>42921</v>
      </c>
      <c r="C223" s="2">
        <v>0.42168981481481482</v>
      </c>
      <c r="D223" s="2">
        <v>0.42326388888888888</v>
      </c>
      <c r="E223">
        <f>DAY(telefony45[[#This Row],[data]])</f>
        <v>5</v>
      </c>
      <c r="F223">
        <f>IF(LEN(telefony45[[#This Row],[nr]])=8,1,0)</f>
        <v>0</v>
      </c>
      <c r="G223">
        <f>IF(LEN(telefony45[[#This Row],[nr]])=7,1,0)</f>
        <v>0</v>
      </c>
      <c r="H223" s="9">
        <f>IF(LEN(telefony45[[#This Row],[nr]])&gt;=10,1,0)</f>
        <v>1</v>
      </c>
      <c r="I223" s="2">
        <f>telefony45[[#This Row],[zakonczenie]]-telefony45[[#This Row],[rozpoczecie]]</f>
        <v>1.5740740740740611E-3</v>
      </c>
      <c r="J223" s="9">
        <f>HOUR(telefony45[[#This Row],[czas połączenia]])</f>
        <v>0</v>
      </c>
      <c r="K223" s="9">
        <f>MINUTE(telefony45[[#This Row],[czas połączenia]])</f>
        <v>2</v>
      </c>
      <c r="L223" s="9">
        <f>SECOND(telefony45[[#This Row],[czas połączenia]])</f>
        <v>16</v>
      </c>
      <c r="M223" s="9">
        <f>telefony45[[#This Row],[godziny połączenia]]*60*60+telefony45[[#This Row],[minuty połączenia]]*60+telefony45[[#This Row],[sekundy połączenia2]]</f>
        <v>136</v>
      </c>
      <c r="N223" s="9">
        <f>ROUNDUP(telefony45[[#This Row],[połączenie w sekundach]]/60,0)</f>
        <v>3</v>
      </c>
      <c r="O223" s="9">
        <f>IF(telefony45[[#This Row],[czy zagraniczny]]=1,telefony45[[#This Row],[zaczęt minuty połączenia]],0)</f>
        <v>3</v>
      </c>
      <c r="P223">
        <f>IF(OR(telefony45[[#This Row],[czy komórkowy]]=1,telefony45[[#This Row],[czy stacjonarny]]=1),P222-telefony45[[#This Row],[połączenie w sekundach]],P222)</f>
        <v>-59019</v>
      </c>
      <c r="Q223">
        <f t="shared" si="2"/>
        <v>0</v>
      </c>
      <c r="R223">
        <f>IF(telefony45[[#This Row],[czy komórkowy]]=1,Q223+R222,R222)</f>
        <v>14131</v>
      </c>
      <c r="S223">
        <f>IF(telefony45[[#This Row],[czy stacjonarny]]=1,Q223+S222,S222)</f>
        <v>44888</v>
      </c>
    </row>
    <row r="224" spans="1:19" x14ac:dyDescent="0.3">
      <c r="A224" s="9" t="s">
        <v>189</v>
      </c>
      <c r="B224" s="1">
        <v>42921</v>
      </c>
      <c r="C224" s="2">
        <v>0.42202546296296295</v>
      </c>
      <c r="D224" s="2">
        <v>0.42905092592592592</v>
      </c>
      <c r="E224">
        <f>DAY(telefony45[[#This Row],[data]])</f>
        <v>5</v>
      </c>
      <c r="F224">
        <f>IF(LEN(telefony45[[#This Row],[nr]])=8,1,0)</f>
        <v>0</v>
      </c>
      <c r="G224">
        <f>IF(LEN(telefony45[[#This Row],[nr]])=7,1,0)</f>
        <v>1</v>
      </c>
      <c r="H224" s="9">
        <f>IF(LEN(telefony45[[#This Row],[nr]])&gt;=10,1,0)</f>
        <v>0</v>
      </c>
      <c r="I224" s="2">
        <f>telefony45[[#This Row],[zakonczenie]]-telefony45[[#This Row],[rozpoczecie]]</f>
        <v>7.0254629629629695E-3</v>
      </c>
      <c r="J224" s="9">
        <f>HOUR(telefony45[[#This Row],[czas połączenia]])</f>
        <v>0</v>
      </c>
      <c r="K224" s="9">
        <f>MINUTE(telefony45[[#This Row],[czas połączenia]])</f>
        <v>10</v>
      </c>
      <c r="L224" s="9">
        <f>SECOND(telefony45[[#This Row],[czas połączenia]])</f>
        <v>7</v>
      </c>
      <c r="M224" s="9">
        <f>telefony45[[#This Row],[godziny połączenia]]*60*60+telefony45[[#This Row],[minuty połączenia]]*60+telefony45[[#This Row],[sekundy połączenia2]]</f>
        <v>607</v>
      </c>
      <c r="N224" s="9">
        <f>ROUNDUP(telefony45[[#This Row],[połączenie w sekundach]]/60,0)</f>
        <v>11</v>
      </c>
      <c r="O224" s="9">
        <f>IF(telefony45[[#This Row],[czy zagraniczny]]=1,telefony45[[#This Row],[zaczęt minuty połączenia]],0)</f>
        <v>0</v>
      </c>
      <c r="P224">
        <f>IF(OR(telefony45[[#This Row],[czy komórkowy]]=1,telefony45[[#This Row],[czy stacjonarny]]=1),P223-telefony45[[#This Row],[połączenie w sekundach]],P223)</f>
        <v>-59626</v>
      </c>
      <c r="Q224">
        <f t="shared" si="2"/>
        <v>607</v>
      </c>
      <c r="R224">
        <f>IF(telefony45[[#This Row],[czy komórkowy]]=1,Q224+R223,R223)</f>
        <v>14131</v>
      </c>
      <c r="S224">
        <f>IF(telefony45[[#This Row],[czy stacjonarny]]=1,Q224+S223,S223)</f>
        <v>45495</v>
      </c>
    </row>
    <row r="225" spans="1:19" x14ac:dyDescent="0.3">
      <c r="A225" s="9" t="s">
        <v>190</v>
      </c>
      <c r="B225" s="1">
        <v>42921</v>
      </c>
      <c r="C225" s="2">
        <v>0.42313657407407407</v>
      </c>
      <c r="D225" s="2">
        <v>0.42508101851851854</v>
      </c>
      <c r="E225">
        <f>DAY(telefony45[[#This Row],[data]])</f>
        <v>5</v>
      </c>
      <c r="F225">
        <f>IF(LEN(telefony45[[#This Row],[nr]])=8,1,0)</f>
        <v>0</v>
      </c>
      <c r="G225">
        <f>IF(LEN(telefony45[[#This Row],[nr]])=7,1,0)</f>
        <v>1</v>
      </c>
      <c r="H225" s="9">
        <f>IF(LEN(telefony45[[#This Row],[nr]])&gt;=10,1,0)</f>
        <v>0</v>
      </c>
      <c r="I225" s="2">
        <f>telefony45[[#This Row],[zakonczenie]]-telefony45[[#This Row],[rozpoczecie]]</f>
        <v>1.9444444444444708E-3</v>
      </c>
      <c r="J225" s="9">
        <f>HOUR(telefony45[[#This Row],[czas połączenia]])</f>
        <v>0</v>
      </c>
      <c r="K225" s="9">
        <f>MINUTE(telefony45[[#This Row],[czas połączenia]])</f>
        <v>2</v>
      </c>
      <c r="L225" s="9">
        <f>SECOND(telefony45[[#This Row],[czas połączenia]])</f>
        <v>48</v>
      </c>
      <c r="M225" s="9">
        <f>telefony45[[#This Row],[godziny połączenia]]*60*60+telefony45[[#This Row],[minuty połączenia]]*60+telefony45[[#This Row],[sekundy połączenia2]]</f>
        <v>168</v>
      </c>
      <c r="N225" s="9">
        <f>ROUNDUP(telefony45[[#This Row],[połączenie w sekundach]]/60,0)</f>
        <v>3</v>
      </c>
      <c r="O225" s="9">
        <f>IF(telefony45[[#This Row],[czy zagraniczny]]=1,telefony45[[#This Row],[zaczęt minuty połączenia]],0)</f>
        <v>0</v>
      </c>
      <c r="P225">
        <f>IF(OR(telefony45[[#This Row],[czy komórkowy]]=1,telefony45[[#This Row],[czy stacjonarny]]=1),P224-telefony45[[#This Row],[połączenie w sekundach]],P224)</f>
        <v>-59794</v>
      </c>
      <c r="Q225">
        <f t="shared" si="2"/>
        <v>168</v>
      </c>
      <c r="R225">
        <f>IF(telefony45[[#This Row],[czy komórkowy]]=1,Q225+R224,R224)</f>
        <v>14131</v>
      </c>
      <c r="S225">
        <f>IF(telefony45[[#This Row],[czy stacjonarny]]=1,Q225+S224,S224)</f>
        <v>45663</v>
      </c>
    </row>
    <row r="226" spans="1:19" x14ac:dyDescent="0.3">
      <c r="A226" s="9" t="s">
        <v>191</v>
      </c>
      <c r="B226" s="1">
        <v>42921</v>
      </c>
      <c r="C226" s="2">
        <v>0.42357638888888888</v>
      </c>
      <c r="D226" s="2">
        <v>0.4253587962962963</v>
      </c>
      <c r="E226">
        <f>DAY(telefony45[[#This Row],[data]])</f>
        <v>5</v>
      </c>
      <c r="F226">
        <f>IF(LEN(telefony45[[#This Row],[nr]])=8,1,0)</f>
        <v>1</v>
      </c>
      <c r="G226">
        <f>IF(LEN(telefony45[[#This Row],[nr]])=7,1,0)</f>
        <v>0</v>
      </c>
      <c r="H226" s="9">
        <f>IF(LEN(telefony45[[#This Row],[nr]])&gt;=10,1,0)</f>
        <v>0</v>
      </c>
      <c r="I226" s="2">
        <f>telefony45[[#This Row],[zakonczenie]]-telefony45[[#This Row],[rozpoczecie]]</f>
        <v>1.782407407407427E-3</v>
      </c>
      <c r="J226" s="9">
        <f>HOUR(telefony45[[#This Row],[czas połączenia]])</f>
        <v>0</v>
      </c>
      <c r="K226" s="9">
        <f>MINUTE(telefony45[[#This Row],[czas połączenia]])</f>
        <v>2</v>
      </c>
      <c r="L226" s="9">
        <f>SECOND(telefony45[[#This Row],[czas połączenia]])</f>
        <v>34</v>
      </c>
      <c r="M226" s="9">
        <f>telefony45[[#This Row],[godziny połączenia]]*60*60+telefony45[[#This Row],[minuty połączenia]]*60+telefony45[[#This Row],[sekundy połączenia2]]</f>
        <v>154</v>
      </c>
      <c r="N226" s="9">
        <f>ROUNDUP(telefony45[[#This Row],[połączenie w sekundach]]/60,0)</f>
        <v>3</v>
      </c>
      <c r="O226" s="9">
        <f>IF(telefony45[[#This Row],[czy zagraniczny]]=1,telefony45[[#This Row],[zaczęt minuty połączenia]],0)</f>
        <v>0</v>
      </c>
      <c r="P226">
        <f>IF(OR(telefony45[[#This Row],[czy komórkowy]]=1,telefony45[[#This Row],[czy stacjonarny]]=1),P225-telefony45[[#This Row],[połączenie w sekundach]],P225)</f>
        <v>-59948</v>
      </c>
      <c r="Q226">
        <f t="shared" si="2"/>
        <v>154</v>
      </c>
      <c r="R226">
        <f>IF(telefony45[[#This Row],[czy komórkowy]]=1,Q226+R225,R225)</f>
        <v>14285</v>
      </c>
      <c r="S226">
        <f>IF(telefony45[[#This Row],[czy stacjonarny]]=1,Q226+S225,S225)</f>
        <v>45663</v>
      </c>
    </row>
    <row r="227" spans="1:19" x14ac:dyDescent="0.3">
      <c r="A227" s="9" t="s">
        <v>192</v>
      </c>
      <c r="B227" s="1">
        <v>42921</v>
      </c>
      <c r="C227" s="2">
        <v>0.4274074074074074</v>
      </c>
      <c r="D227" s="2">
        <v>0.43408564814814815</v>
      </c>
      <c r="E227">
        <f>DAY(telefony45[[#This Row],[data]])</f>
        <v>5</v>
      </c>
      <c r="F227">
        <f>IF(LEN(telefony45[[#This Row],[nr]])=8,1,0)</f>
        <v>0</v>
      </c>
      <c r="G227">
        <f>IF(LEN(telefony45[[#This Row],[nr]])=7,1,0)</f>
        <v>1</v>
      </c>
      <c r="H227" s="9">
        <f>IF(LEN(telefony45[[#This Row],[nr]])&gt;=10,1,0)</f>
        <v>0</v>
      </c>
      <c r="I227" s="2">
        <f>telefony45[[#This Row],[zakonczenie]]-telefony45[[#This Row],[rozpoczecie]]</f>
        <v>6.6782407407407485E-3</v>
      </c>
      <c r="J227" s="9">
        <f>HOUR(telefony45[[#This Row],[czas połączenia]])</f>
        <v>0</v>
      </c>
      <c r="K227" s="9">
        <f>MINUTE(telefony45[[#This Row],[czas połączenia]])</f>
        <v>9</v>
      </c>
      <c r="L227" s="9">
        <f>SECOND(telefony45[[#This Row],[czas połączenia]])</f>
        <v>37</v>
      </c>
      <c r="M227" s="9">
        <f>telefony45[[#This Row],[godziny połączenia]]*60*60+telefony45[[#This Row],[minuty połączenia]]*60+telefony45[[#This Row],[sekundy połączenia2]]</f>
        <v>577</v>
      </c>
      <c r="N227" s="9">
        <f>ROUNDUP(telefony45[[#This Row],[połączenie w sekundach]]/60,0)</f>
        <v>10</v>
      </c>
      <c r="O227" s="9">
        <f>IF(telefony45[[#This Row],[czy zagraniczny]]=1,telefony45[[#This Row],[zaczęt minuty połączenia]],0)</f>
        <v>0</v>
      </c>
      <c r="P227">
        <f>IF(OR(telefony45[[#This Row],[czy komórkowy]]=1,telefony45[[#This Row],[czy stacjonarny]]=1),P226-telefony45[[#This Row],[połączenie w sekundach]],P226)</f>
        <v>-60525</v>
      </c>
      <c r="Q227">
        <f t="shared" si="2"/>
        <v>577</v>
      </c>
      <c r="R227">
        <f>IF(telefony45[[#This Row],[czy komórkowy]]=1,Q227+R226,R226)</f>
        <v>14285</v>
      </c>
      <c r="S227">
        <f>IF(telefony45[[#This Row],[czy stacjonarny]]=1,Q227+S226,S226)</f>
        <v>46240</v>
      </c>
    </row>
    <row r="228" spans="1:19" x14ac:dyDescent="0.3">
      <c r="A228" s="9" t="s">
        <v>193</v>
      </c>
      <c r="B228" s="1">
        <v>42921</v>
      </c>
      <c r="C228" s="2">
        <v>0.43084490740740738</v>
      </c>
      <c r="D228" s="2">
        <v>0.43738425925925928</v>
      </c>
      <c r="E228">
        <f>DAY(telefony45[[#This Row],[data]])</f>
        <v>5</v>
      </c>
      <c r="F228">
        <f>IF(LEN(telefony45[[#This Row],[nr]])=8,1,0)</f>
        <v>0</v>
      </c>
      <c r="G228">
        <f>IF(LEN(telefony45[[#This Row],[nr]])=7,1,0)</f>
        <v>1</v>
      </c>
      <c r="H228" s="9">
        <f>IF(LEN(telefony45[[#This Row],[nr]])&gt;=10,1,0)</f>
        <v>0</v>
      </c>
      <c r="I228" s="2">
        <f>telefony45[[#This Row],[zakonczenie]]-telefony45[[#This Row],[rozpoczecie]]</f>
        <v>6.5393518518518934E-3</v>
      </c>
      <c r="J228" s="9">
        <f>HOUR(telefony45[[#This Row],[czas połączenia]])</f>
        <v>0</v>
      </c>
      <c r="K228" s="9">
        <f>MINUTE(telefony45[[#This Row],[czas połączenia]])</f>
        <v>9</v>
      </c>
      <c r="L228" s="9">
        <f>SECOND(telefony45[[#This Row],[czas połączenia]])</f>
        <v>25</v>
      </c>
      <c r="M228" s="9">
        <f>telefony45[[#This Row],[godziny połączenia]]*60*60+telefony45[[#This Row],[minuty połączenia]]*60+telefony45[[#This Row],[sekundy połączenia2]]</f>
        <v>565</v>
      </c>
      <c r="N228" s="9">
        <f>ROUNDUP(telefony45[[#This Row],[połączenie w sekundach]]/60,0)</f>
        <v>10</v>
      </c>
      <c r="O228" s="9">
        <f>IF(telefony45[[#This Row],[czy zagraniczny]]=1,telefony45[[#This Row],[zaczęt minuty połączenia]],0)</f>
        <v>0</v>
      </c>
      <c r="P228">
        <f>IF(OR(telefony45[[#This Row],[czy komórkowy]]=1,telefony45[[#This Row],[czy stacjonarny]]=1),P227-telefony45[[#This Row],[połączenie w sekundach]],P227)</f>
        <v>-61090</v>
      </c>
      <c r="Q228">
        <f t="shared" si="2"/>
        <v>565</v>
      </c>
      <c r="R228">
        <f>IF(telefony45[[#This Row],[czy komórkowy]]=1,Q228+R227,R227)</f>
        <v>14285</v>
      </c>
      <c r="S228">
        <f>IF(telefony45[[#This Row],[czy stacjonarny]]=1,Q228+S227,S227)</f>
        <v>46805</v>
      </c>
    </row>
    <row r="229" spans="1:19" x14ac:dyDescent="0.3">
      <c r="A229" s="9" t="s">
        <v>30</v>
      </c>
      <c r="B229" s="1">
        <v>42921</v>
      </c>
      <c r="C229" s="2">
        <v>0.43234953703703705</v>
      </c>
      <c r="D229" s="2">
        <v>0.44233796296296296</v>
      </c>
      <c r="E229">
        <f>DAY(telefony45[[#This Row],[data]])</f>
        <v>5</v>
      </c>
      <c r="F229">
        <f>IF(LEN(telefony45[[#This Row],[nr]])=8,1,0)</f>
        <v>0</v>
      </c>
      <c r="G229">
        <f>IF(LEN(telefony45[[#This Row],[nr]])=7,1,0)</f>
        <v>1</v>
      </c>
      <c r="H229" s="9">
        <f>IF(LEN(telefony45[[#This Row],[nr]])&gt;=10,1,0)</f>
        <v>0</v>
      </c>
      <c r="I229" s="2">
        <f>telefony45[[#This Row],[zakonczenie]]-telefony45[[#This Row],[rozpoczecie]]</f>
        <v>9.9884259259259145E-3</v>
      </c>
      <c r="J229" s="9">
        <f>HOUR(telefony45[[#This Row],[czas połączenia]])</f>
        <v>0</v>
      </c>
      <c r="K229" s="9">
        <f>MINUTE(telefony45[[#This Row],[czas połączenia]])</f>
        <v>14</v>
      </c>
      <c r="L229" s="9">
        <f>SECOND(telefony45[[#This Row],[czas połączenia]])</f>
        <v>23</v>
      </c>
      <c r="M229" s="9">
        <f>telefony45[[#This Row],[godziny połączenia]]*60*60+telefony45[[#This Row],[minuty połączenia]]*60+telefony45[[#This Row],[sekundy połączenia2]]</f>
        <v>863</v>
      </c>
      <c r="N229" s="9">
        <f>ROUNDUP(telefony45[[#This Row],[połączenie w sekundach]]/60,0)</f>
        <v>15</v>
      </c>
      <c r="O229" s="9">
        <f>IF(telefony45[[#This Row],[czy zagraniczny]]=1,telefony45[[#This Row],[zaczęt minuty połączenia]],0)</f>
        <v>0</v>
      </c>
      <c r="P229">
        <f>IF(OR(telefony45[[#This Row],[czy komórkowy]]=1,telefony45[[#This Row],[czy stacjonarny]]=1),P228-telefony45[[#This Row],[połączenie w sekundach]],P228)</f>
        <v>-61953</v>
      </c>
      <c r="Q229">
        <f t="shared" si="2"/>
        <v>863</v>
      </c>
      <c r="R229">
        <f>IF(telefony45[[#This Row],[czy komórkowy]]=1,Q229+R228,R228)</f>
        <v>14285</v>
      </c>
      <c r="S229">
        <f>IF(telefony45[[#This Row],[czy stacjonarny]]=1,Q229+S228,S228)</f>
        <v>47668</v>
      </c>
    </row>
    <row r="230" spans="1:19" x14ac:dyDescent="0.3">
      <c r="A230" s="9" t="s">
        <v>194</v>
      </c>
      <c r="B230" s="1">
        <v>42921</v>
      </c>
      <c r="C230" s="2">
        <v>0.4362847222222222</v>
      </c>
      <c r="D230" s="2">
        <v>0.44714120370370369</v>
      </c>
      <c r="E230">
        <f>DAY(telefony45[[#This Row],[data]])</f>
        <v>5</v>
      </c>
      <c r="F230">
        <f>IF(LEN(telefony45[[#This Row],[nr]])=8,1,0)</f>
        <v>0</v>
      </c>
      <c r="G230">
        <f>IF(LEN(telefony45[[#This Row],[nr]])=7,1,0)</f>
        <v>1</v>
      </c>
      <c r="H230" s="9">
        <f>IF(LEN(telefony45[[#This Row],[nr]])&gt;=10,1,0)</f>
        <v>0</v>
      </c>
      <c r="I230" s="2">
        <f>telefony45[[#This Row],[zakonczenie]]-telefony45[[#This Row],[rozpoczecie]]</f>
        <v>1.0856481481481495E-2</v>
      </c>
      <c r="J230" s="9">
        <f>HOUR(telefony45[[#This Row],[czas połączenia]])</f>
        <v>0</v>
      </c>
      <c r="K230" s="9">
        <f>MINUTE(telefony45[[#This Row],[czas połączenia]])</f>
        <v>15</v>
      </c>
      <c r="L230" s="9">
        <f>SECOND(telefony45[[#This Row],[czas połączenia]])</f>
        <v>38</v>
      </c>
      <c r="M230" s="9">
        <f>telefony45[[#This Row],[godziny połączenia]]*60*60+telefony45[[#This Row],[minuty połączenia]]*60+telefony45[[#This Row],[sekundy połączenia2]]</f>
        <v>938</v>
      </c>
      <c r="N230" s="9">
        <f>ROUNDUP(telefony45[[#This Row],[połączenie w sekundach]]/60,0)</f>
        <v>16</v>
      </c>
      <c r="O230" s="9">
        <f>IF(telefony45[[#This Row],[czy zagraniczny]]=1,telefony45[[#This Row],[zaczęt minuty połączenia]],0)</f>
        <v>0</v>
      </c>
      <c r="P230">
        <f>IF(OR(telefony45[[#This Row],[czy komórkowy]]=1,telefony45[[#This Row],[czy stacjonarny]]=1),P229-telefony45[[#This Row],[połączenie w sekundach]],P229)</f>
        <v>-62891</v>
      </c>
      <c r="Q230">
        <f t="shared" si="2"/>
        <v>938</v>
      </c>
      <c r="R230">
        <f>IF(telefony45[[#This Row],[czy komórkowy]]=1,Q230+R229,R229)</f>
        <v>14285</v>
      </c>
      <c r="S230">
        <f>IF(telefony45[[#This Row],[czy stacjonarny]]=1,Q230+S229,S229)</f>
        <v>48606</v>
      </c>
    </row>
    <row r="231" spans="1:19" x14ac:dyDescent="0.3">
      <c r="A231" s="9" t="s">
        <v>195</v>
      </c>
      <c r="B231" s="1">
        <v>42921</v>
      </c>
      <c r="C231" s="2">
        <v>0.43898148148148147</v>
      </c>
      <c r="D231" s="2">
        <v>0.44800925925925927</v>
      </c>
      <c r="E231">
        <f>DAY(telefony45[[#This Row],[data]])</f>
        <v>5</v>
      </c>
      <c r="F231">
        <f>IF(LEN(telefony45[[#This Row],[nr]])=8,1,0)</f>
        <v>0</v>
      </c>
      <c r="G231">
        <f>IF(LEN(telefony45[[#This Row],[nr]])=7,1,0)</f>
        <v>1</v>
      </c>
      <c r="H231" s="9">
        <f>IF(LEN(telefony45[[#This Row],[nr]])&gt;=10,1,0)</f>
        <v>0</v>
      </c>
      <c r="I231" s="2">
        <f>telefony45[[#This Row],[zakonczenie]]-telefony45[[#This Row],[rozpoczecie]]</f>
        <v>9.0277777777778012E-3</v>
      </c>
      <c r="J231" s="9">
        <f>HOUR(telefony45[[#This Row],[czas połączenia]])</f>
        <v>0</v>
      </c>
      <c r="K231" s="9">
        <f>MINUTE(telefony45[[#This Row],[czas połączenia]])</f>
        <v>13</v>
      </c>
      <c r="L231" s="9">
        <f>SECOND(telefony45[[#This Row],[czas połączenia]])</f>
        <v>0</v>
      </c>
      <c r="M231" s="9">
        <f>telefony45[[#This Row],[godziny połączenia]]*60*60+telefony45[[#This Row],[minuty połączenia]]*60+telefony45[[#This Row],[sekundy połączenia2]]</f>
        <v>780</v>
      </c>
      <c r="N231" s="9">
        <f>ROUNDUP(telefony45[[#This Row],[połączenie w sekundach]]/60,0)</f>
        <v>13</v>
      </c>
      <c r="O231" s="9">
        <f>IF(telefony45[[#This Row],[czy zagraniczny]]=1,telefony45[[#This Row],[zaczęt minuty połączenia]],0)</f>
        <v>0</v>
      </c>
      <c r="P231">
        <f>IF(OR(telefony45[[#This Row],[czy komórkowy]]=1,telefony45[[#This Row],[czy stacjonarny]]=1),P230-telefony45[[#This Row],[połączenie w sekundach]],P230)</f>
        <v>-63671</v>
      </c>
      <c r="Q231">
        <f t="shared" si="2"/>
        <v>780</v>
      </c>
      <c r="R231">
        <f>IF(telefony45[[#This Row],[czy komórkowy]]=1,Q231+R230,R230)</f>
        <v>14285</v>
      </c>
      <c r="S231">
        <f>IF(telefony45[[#This Row],[czy stacjonarny]]=1,Q231+S230,S230)</f>
        <v>49386</v>
      </c>
    </row>
    <row r="232" spans="1:19" x14ac:dyDescent="0.3">
      <c r="A232" s="9" t="s">
        <v>196</v>
      </c>
      <c r="B232" s="1">
        <v>42921</v>
      </c>
      <c r="C232" s="2">
        <v>0.44148148148148147</v>
      </c>
      <c r="D232" s="2">
        <v>0.45222222222222225</v>
      </c>
      <c r="E232">
        <f>DAY(telefony45[[#This Row],[data]])</f>
        <v>5</v>
      </c>
      <c r="F232">
        <f>IF(LEN(telefony45[[#This Row],[nr]])=8,1,0)</f>
        <v>0</v>
      </c>
      <c r="G232">
        <f>IF(LEN(telefony45[[#This Row],[nr]])=7,1,0)</f>
        <v>1</v>
      </c>
      <c r="H232" s="9">
        <f>IF(LEN(telefony45[[#This Row],[nr]])&gt;=10,1,0)</f>
        <v>0</v>
      </c>
      <c r="I232" s="2">
        <f>telefony45[[#This Row],[zakonczenie]]-telefony45[[#This Row],[rozpoczecie]]</f>
        <v>1.0740740740740773E-2</v>
      </c>
      <c r="J232" s="9">
        <f>HOUR(telefony45[[#This Row],[czas połączenia]])</f>
        <v>0</v>
      </c>
      <c r="K232" s="9">
        <f>MINUTE(telefony45[[#This Row],[czas połączenia]])</f>
        <v>15</v>
      </c>
      <c r="L232" s="9">
        <f>SECOND(telefony45[[#This Row],[czas połączenia]])</f>
        <v>28</v>
      </c>
      <c r="M232" s="9">
        <f>telefony45[[#This Row],[godziny połączenia]]*60*60+telefony45[[#This Row],[minuty połączenia]]*60+telefony45[[#This Row],[sekundy połączenia2]]</f>
        <v>928</v>
      </c>
      <c r="N232" s="9">
        <f>ROUNDUP(telefony45[[#This Row],[połączenie w sekundach]]/60,0)</f>
        <v>16</v>
      </c>
      <c r="O232" s="9">
        <f>IF(telefony45[[#This Row],[czy zagraniczny]]=1,telefony45[[#This Row],[zaczęt minuty połączenia]],0)</f>
        <v>0</v>
      </c>
      <c r="P232">
        <f>IF(OR(telefony45[[#This Row],[czy komórkowy]]=1,telefony45[[#This Row],[czy stacjonarny]]=1),P231-telefony45[[#This Row],[połączenie w sekundach]],P231)</f>
        <v>-64599</v>
      </c>
      <c r="Q232">
        <f t="shared" si="2"/>
        <v>928</v>
      </c>
      <c r="R232">
        <f>IF(telefony45[[#This Row],[czy komórkowy]]=1,Q232+R231,R231)</f>
        <v>14285</v>
      </c>
      <c r="S232">
        <f>IF(telefony45[[#This Row],[czy stacjonarny]]=1,Q232+S231,S231)</f>
        <v>50314</v>
      </c>
    </row>
    <row r="233" spans="1:19" x14ac:dyDescent="0.3">
      <c r="A233" s="9" t="s">
        <v>197</v>
      </c>
      <c r="B233" s="1">
        <v>42921</v>
      </c>
      <c r="C233" s="2">
        <v>0.44383101851851853</v>
      </c>
      <c r="D233" s="2">
        <v>0.44697916666666665</v>
      </c>
      <c r="E233">
        <f>DAY(telefony45[[#This Row],[data]])</f>
        <v>5</v>
      </c>
      <c r="F233">
        <f>IF(LEN(telefony45[[#This Row],[nr]])=8,1,0)</f>
        <v>0</v>
      </c>
      <c r="G233">
        <f>IF(LEN(telefony45[[#This Row],[nr]])=7,1,0)</f>
        <v>1</v>
      </c>
      <c r="H233" s="9">
        <f>IF(LEN(telefony45[[#This Row],[nr]])&gt;=10,1,0)</f>
        <v>0</v>
      </c>
      <c r="I233" s="2">
        <f>telefony45[[#This Row],[zakonczenie]]-telefony45[[#This Row],[rozpoczecie]]</f>
        <v>3.1481481481481222E-3</v>
      </c>
      <c r="J233" s="9">
        <f>HOUR(telefony45[[#This Row],[czas połączenia]])</f>
        <v>0</v>
      </c>
      <c r="K233" s="9">
        <f>MINUTE(telefony45[[#This Row],[czas połączenia]])</f>
        <v>4</v>
      </c>
      <c r="L233" s="9">
        <f>SECOND(telefony45[[#This Row],[czas połączenia]])</f>
        <v>32</v>
      </c>
      <c r="M233" s="9">
        <f>telefony45[[#This Row],[godziny połączenia]]*60*60+telefony45[[#This Row],[minuty połączenia]]*60+telefony45[[#This Row],[sekundy połączenia2]]</f>
        <v>272</v>
      </c>
      <c r="N233" s="9">
        <f>ROUNDUP(telefony45[[#This Row],[połączenie w sekundach]]/60,0)</f>
        <v>5</v>
      </c>
      <c r="O233" s="9">
        <f>IF(telefony45[[#This Row],[czy zagraniczny]]=1,telefony45[[#This Row],[zaczęt minuty połączenia]],0)</f>
        <v>0</v>
      </c>
      <c r="P233">
        <f>IF(OR(telefony45[[#This Row],[czy komórkowy]]=1,telefony45[[#This Row],[czy stacjonarny]]=1),P232-telefony45[[#This Row],[połączenie w sekundach]],P232)</f>
        <v>-64871</v>
      </c>
      <c r="Q233">
        <f t="shared" ref="Q233:Q296" si="3">IF(P233&lt;0,ABS(P233)-ABS(P232),Q232)</f>
        <v>272</v>
      </c>
      <c r="R233">
        <f>IF(telefony45[[#This Row],[czy komórkowy]]=1,Q233+R232,R232)</f>
        <v>14285</v>
      </c>
      <c r="S233">
        <f>IF(telefony45[[#This Row],[czy stacjonarny]]=1,Q233+S232,S232)</f>
        <v>50586</v>
      </c>
    </row>
    <row r="234" spans="1:19" x14ac:dyDescent="0.3">
      <c r="A234" s="9" t="s">
        <v>198</v>
      </c>
      <c r="B234" s="1">
        <v>42921</v>
      </c>
      <c r="C234" s="2">
        <v>0.44436342592592593</v>
      </c>
      <c r="D234" s="2">
        <v>0.45106481481481481</v>
      </c>
      <c r="E234">
        <f>DAY(telefony45[[#This Row],[data]])</f>
        <v>5</v>
      </c>
      <c r="F234">
        <f>IF(LEN(telefony45[[#This Row],[nr]])=8,1,0)</f>
        <v>0</v>
      </c>
      <c r="G234">
        <f>IF(LEN(telefony45[[#This Row],[nr]])=7,1,0)</f>
        <v>1</v>
      </c>
      <c r="H234" s="9">
        <f>IF(LEN(telefony45[[#This Row],[nr]])&gt;=10,1,0)</f>
        <v>0</v>
      </c>
      <c r="I234" s="2">
        <f>telefony45[[#This Row],[zakonczenie]]-telefony45[[#This Row],[rozpoczecie]]</f>
        <v>6.7013888888888817E-3</v>
      </c>
      <c r="J234" s="9">
        <f>HOUR(telefony45[[#This Row],[czas połączenia]])</f>
        <v>0</v>
      </c>
      <c r="K234" s="9">
        <f>MINUTE(telefony45[[#This Row],[czas połączenia]])</f>
        <v>9</v>
      </c>
      <c r="L234" s="9">
        <f>SECOND(telefony45[[#This Row],[czas połączenia]])</f>
        <v>39</v>
      </c>
      <c r="M234" s="9">
        <f>telefony45[[#This Row],[godziny połączenia]]*60*60+telefony45[[#This Row],[minuty połączenia]]*60+telefony45[[#This Row],[sekundy połączenia2]]</f>
        <v>579</v>
      </c>
      <c r="N234" s="9">
        <f>ROUNDUP(telefony45[[#This Row],[połączenie w sekundach]]/60,0)</f>
        <v>10</v>
      </c>
      <c r="O234" s="9">
        <f>IF(telefony45[[#This Row],[czy zagraniczny]]=1,telefony45[[#This Row],[zaczęt minuty połączenia]],0)</f>
        <v>0</v>
      </c>
      <c r="P234">
        <f>IF(OR(telefony45[[#This Row],[czy komórkowy]]=1,telefony45[[#This Row],[czy stacjonarny]]=1),P233-telefony45[[#This Row],[połączenie w sekundach]],P233)</f>
        <v>-65450</v>
      </c>
      <c r="Q234">
        <f t="shared" si="3"/>
        <v>579</v>
      </c>
      <c r="R234">
        <f>IF(telefony45[[#This Row],[czy komórkowy]]=1,Q234+R233,R233)</f>
        <v>14285</v>
      </c>
      <c r="S234">
        <f>IF(telefony45[[#This Row],[czy stacjonarny]]=1,Q234+S233,S233)</f>
        <v>51165</v>
      </c>
    </row>
    <row r="235" spans="1:19" x14ac:dyDescent="0.3">
      <c r="A235" s="9" t="s">
        <v>199</v>
      </c>
      <c r="B235" s="1">
        <v>42921</v>
      </c>
      <c r="C235" s="2">
        <v>0.44962962962962966</v>
      </c>
      <c r="D235" s="2">
        <v>0.45341435185185186</v>
      </c>
      <c r="E235">
        <f>DAY(telefony45[[#This Row],[data]])</f>
        <v>5</v>
      </c>
      <c r="F235">
        <f>IF(LEN(telefony45[[#This Row],[nr]])=8,1,0)</f>
        <v>1</v>
      </c>
      <c r="G235">
        <f>IF(LEN(telefony45[[#This Row],[nr]])=7,1,0)</f>
        <v>0</v>
      </c>
      <c r="H235" s="9">
        <f>IF(LEN(telefony45[[#This Row],[nr]])&gt;=10,1,0)</f>
        <v>0</v>
      </c>
      <c r="I235" s="2">
        <f>telefony45[[#This Row],[zakonczenie]]-telefony45[[#This Row],[rozpoczecie]]</f>
        <v>3.7847222222222032E-3</v>
      </c>
      <c r="J235" s="9">
        <f>HOUR(telefony45[[#This Row],[czas połączenia]])</f>
        <v>0</v>
      </c>
      <c r="K235" s="9">
        <f>MINUTE(telefony45[[#This Row],[czas połączenia]])</f>
        <v>5</v>
      </c>
      <c r="L235" s="9">
        <f>SECOND(telefony45[[#This Row],[czas połączenia]])</f>
        <v>27</v>
      </c>
      <c r="M235" s="9">
        <f>telefony45[[#This Row],[godziny połączenia]]*60*60+telefony45[[#This Row],[minuty połączenia]]*60+telefony45[[#This Row],[sekundy połączenia2]]</f>
        <v>327</v>
      </c>
      <c r="N235" s="9">
        <f>ROUNDUP(telefony45[[#This Row],[połączenie w sekundach]]/60,0)</f>
        <v>6</v>
      </c>
      <c r="O235" s="9">
        <f>IF(telefony45[[#This Row],[czy zagraniczny]]=1,telefony45[[#This Row],[zaczęt minuty połączenia]],0)</f>
        <v>0</v>
      </c>
      <c r="P235">
        <f>IF(OR(telefony45[[#This Row],[czy komórkowy]]=1,telefony45[[#This Row],[czy stacjonarny]]=1),P234-telefony45[[#This Row],[połączenie w sekundach]],P234)</f>
        <v>-65777</v>
      </c>
      <c r="Q235">
        <f t="shared" si="3"/>
        <v>327</v>
      </c>
      <c r="R235">
        <f>IF(telefony45[[#This Row],[czy komórkowy]]=1,Q235+R234,R234)</f>
        <v>14612</v>
      </c>
      <c r="S235">
        <f>IF(telefony45[[#This Row],[czy stacjonarny]]=1,Q235+S234,S234)</f>
        <v>51165</v>
      </c>
    </row>
    <row r="236" spans="1:19" x14ac:dyDescent="0.3">
      <c r="A236" s="9" t="s">
        <v>200</v>
      </c>
      <c r="B236" s="1">
        <v>42921</v>
      </c>
      <c r="C236" s="2">
        <v>0.45445601851851852</v>
      </c>
      <c r="D236" s="2">
        <v>0.455625</v>
      </c>
      <c r="E236">
        <f>DAY(telefony45[[#This Row],[data]])</f>
        <v>5</v>
      </c>
      <c r="F236">
        <f>IF(LEN(telefony45[[#This Row],[nr]])=8,1,0)</f>
        <v>0</v>
      </c>
      <c r="G236">
        <f>IF(LEN(telefony45[[#This Row],[nr]])=7,1,0)</f>
        <v>1</v>
      </c>
      <c r="H236" s="9">
        <f>IF(LEN(telefony45[[#This Row],[nr]])&gt;=10,1,0)</f>
        <v>0</v>
      </c>
      <c r="I236" s="2">
        <f>telefony45[[#This Row],[zakonczenie]]-telefony45[[#This Row],[rozpoczecie]]</f>
        <v>1.1689814814814792E-3</v>
      </c>
      <c r="J236" s="9">
        <f>HOUR(telefony45[[#This Row],[czas połączenia]])</f>
        <v>0</v>
      </c>
      <c r="K236" s="9">
        <f>MINUTE(telefony45[[#This Row],[czas połączenia]])</f>
        <v>1</v>
      </c>
      <c r="L236" s="9">
        <f>SECOND(telefony45[[#This Row],[czas połączenia]])</f>
        <v>41</v>
      </c>
      <c r="M236" s="9">
        <f>telefony45[[#This Row],[godziny połączenia]]*60*60+telefony45[[#This Row],[minuty połączenia]]*60+telefony45[[#This Row],[sekundy połączenia2]]</f>
        <v>101</v>
      </c>
      <c r="N236" s="9">
        <f>ROUNDUP(telefony45[[#This Row],[połączenie w sekundach]]/60,0)</f>
        <v>2</v>
      </c>
      <c r="O236" s="9">
        <f>IF(telefony45[[#This Row],[czy zagraniczny]]=1,telefony45[[#This Row],[zaczęt minuty połączenia]],0)</f>
        <v>0</v>
      </c>
      <c r="P236">
        <f>IF(OR(telefony45[[#This Row],[czy komórkowy]]=1,telefony45[[#This Row],[czy stacjonarny]]=1),P235-telefony45[[#This Row],[połączenie w sekundach]],P235)</f>
        <v>-65878</v>
      </c>
      <c r="Q236">
        <f t="shared" si="3"/>
        <v>101</v>
      </c>
      <c r="R236">
        <f>IF(telefony45[[#This Row],[czy komórkowy]]=1,Q236+R235,R235)</f>
        <v>14612</v>
      </c>
      <c r="S236">
        <f>IF(telefony45[[#This Row],[czy stacjonarny]]=1,Q236+S235,S235)</f>
        <v>51266</v>
      </c>
    </row>
    <row r="237" spans="1:19" x14ac:dyDescent="0.3">
      <c r="A237" s="9" t="s">
        <v>201</v>
      </c>
      <c r="B237" s="1">
        <v>42921</v>
      </c>
      <c r="C237" s="2">
        <v>0.45565972222222223</v>
      </c>
      <c r="D237" s="2">
        <v>0.46090277777777777</v>
      </c>
      <c r="E237">
        <f>DAY(telefony45[[#This Row],[data]])</f>
        <v>5</v>
      </c>
      <c r="F237">
        <f>IF(LEN(telefony45[[#This Row],[nr]])=8,1,0)</f>
        <v>0</v>
      </c>
      <c r="G237">
        <f>IF(LEN(telefony45[[#This Row],[nr]])=7,1,0)</f>
        <v>1</v>
      </c>
      <c r="H237" s="9">
        <f>IF(LEN(telefony45[[#This Row],[nr]])&gt;=10,1,0)</f>
        <v>0</v>
      </c>
      <c r="I237" s="2">
        <f>telefony45[[#This Row],[zakonczenie]]-telefony45[[#This Row],[rozpoczecie]]</f>
        <v>5.2430555555555425E-3</v>
      </c>
      <c r="J237" s="9">
        <f>HOUR(telefony45[[#This Row],[czas połączenia]])</f>
        <v>0</v>
      </c>
      <c r="K237" s="9">
        <f>MINUTE(telefony45[[#This Row],[czas połączenia]])</f>
        <v>7</v>
      </c>
      <c r="L237" s="9">
        <f>SECOND(telefony45[[#This Row],[czas połączenia]])</f>
        <v>33</v>
      </c>
      <c r="M237" s="9">
        <f>telefony45[[#This Row],[godziny połączenia]]*60*60+telefony45[[#This Row],[minuty połączenia]]*60+telefony45[[#This Row],[sekundy połączenia2]]</f>
        <v>453</v>
      </c>
      <c r="N237" s="9">
        <f>ROUNDUP(telefony45[[#This Row],[połączenie w sekundach]]/60,0)</f>
        <v>8</v>
      </c>
      <c r="O237" s="9">
        <f>IF(telefony45[[#This Row],[czy zagraniczny]]=1,telefony45[[#This Row],[zaczęt minuty połączenia]],0)</f>
        <v>0</v>
      </c>
      <c r="P237">
        <f>IF(OR(telefony45[[#This Row],[czy komórkowy]]=1,telefony45[[#This Row],[czy stacjonarny]]=1),P236-telefony45[[#This Row],[połączenie w sekundach]],P236)</f>
        <v>-66331</v>
      </c>
      <c r="Q237">
        <f t="shared" si="3"/>
        <v>453</v>
      </c>
      <c r="R237">
        <f>IF(telefony45[[#This Row],[czy komórkowy]]=1,Q237+R236,R236)</f>
        <v>14612</v>
      </c>
      <c r="S237">
        <f>IF(telefony45[[#This Row],[czy stacjonarny]]=1,Q237+S236,S236)</f>
        <v>51719</v>
      </c>
    </row>
    <row r="238" spans="1:19" x14ac:dyDescent="0.3">
      <c r="A238" s="9" t="s">
        <v>202</v>
      </c>
      <c r="B238" s="1">
        <v>42921</v>
      </c>
      <c r="C238" s="2">
        <v>0.45825231481481482</v>
      </c>
      <c r="D238" s="2">
        <v>0.46818287037037037</v>
      </c>
      <c r="E238">
        <f>DAY(telefony45[[#This Row],[data]])</f>
        <v>5</v>
      </c>
      <c r="F238">
        <f>IF(LEN(telefony45[[#This Row],[nr]])=8,1,0)</f>
        <v>0</v>
      </c>
      <c r="G238">
        <f>IF(LEN(telefony45[[#This Row],[nr]])=7,1,0)</f>
        <v>1</v>
      </c>
      <c r="H238" s="9">
        <f>IF(LEN(telefony45[[#This Row],[nr]])&gt;=10,1,0)</f>
        <v>0</v>
      </c>
      <c r="I238" s="2">
        <f>telefony45[[#This Row],[zakonczenie]]-telefony45[[#This Row],[rozpoczecie]]</f>
        <v>9.9305555555555536E-3</v>
      </c>
      <c r="J238" s="9">
        <f>HOUR(telefony45[[#This Row],[czas połączenia]])</f>
        <v>0</v>
      </c>
      <c r="K238" s="9">
        <f>MINUTE(telefony45[[#This Row],[czas połączenia]])</f>
        <v>14</v>
      </c>
      <c r="L238" s="9">
        <f>SECOND(telefony45[[#This Row],[czas połączenia]])</f>
        <v>18</v>
      </c>
      <c r="M238" s="9">
        <f>telefony45[[#This Row],[godziny połączenia]]*60*60+telefony45[[#This Row],[minuty połączenia]]*60+telefony45[[#This Row],[sekundy połączenia2]]</f>
        <v>858</v>
      </c>
      <c r="N238" s="9">
        <f>ROUNDUP(telefony45[[#This Row],[połączenie w sekundach]]/60,0)</f>
        <v>15</v>
      </c>
      <c r="O238" s="9">
        <f>IF(telefony45[[#This Row],[czy zagraniczny]]=1,telefony45[[#This Row],[zaczęt minuty połączenia]],0)</f>
        <v>0</v>
      </c>
      <c r="P238">
        <f>IF(OR(telefony45[[#This Row],[czy komórkowy]]=1,telefony45[[#This Row],[czy stacjonarny]]=1),P237-telefony45[[#This Row],[połączenie w sekundach]],P237)</f>
        <v>-67189</v>
      </c>
      <c r="Q238">
        <f t="shared" si="3"/>
        <v>858</v>
      </c>
      <c r="R238">
        <f>IF(telefony45[[#This Row],[czy komórkowy]]=1,Q238+R237,R237)</f>
        <v>14612</v>
      </c>
      <c r="S238">
        <f>IF(telefony45[[#This Row],[czy stacjonarny]]=1,Q238+S237,S237)</f>
        <v>52577</v>
      </c>
    </row>
    <row r="239" spans="1:19" x14ac:dyDescent="0.3">
      <c r="A239" s="9" t="s">
        <v>203</v>
      </c>
      <c r="B239" s="1">
        <v>42921</v>
      </c>
      <c r="C239" s="2">
        <v>0.46032407407407405</v>
      </c>
      <c r="D239" s="2">
        <v>0.46797453703703706</v>
      </c>
      <c r="E239">
        <f>DAY(telefony45[[#This Row],[data]])</f>
        <v>5</v>
      </c>
      <c r="F239">
        <f>IF(LEN(telefony45[[#This Row],[nr]])=8,1,0)</f>
        <v>1</v>
      </c>
      <c r="G239">
        <f>IF(LEN(telefony45[[#This Row],[nr]])=7,1,0)</f>
        <v>0</v>
      </c>
      <c r="H239" s="9">
        <f>IF(LEN(telefony45[[#This Row],[nr]])&gt;=10,1,0)</f>
        <v>0</v>
      </c>
      <c r="I239" s="2">
        <f>telefony45[[#This Row],[zakonczenie]]-telefony45[[#This Row],[rozpoczecie]]</f>
        <v>7.6504629629630116E-3</v>
      </c>
      <c r="J239" s="9">
        <f>HOUR(telefony45[[#This Row],[czas połączenia]])</f>
        <v>0</v>
      </c>
      <c r="K239" s="9">
        <f>MINUTE(telefony45[[#This Row],[czas połączenia]])</f>
        <v>11</v>
      </c>
      <c r="L239" s="9">
        <f>SECOND(telefony45[[#This Row],[czas połączenia]])</f>
        <v>1</v>
      </c>
      <c r="M239" s="9">
        <f>telefony45[[#This Row],[godziny połączenia]]*60*60+telefony45[[#This Row],[minuty połączenia]]*60+telefony45[[#This Row],[sekundy połączenia2]]</f>
        <v>661</v>
      </c>
      <c r="N239" s="9">
        <f>ROUNDUP(telefony45[[#This Row],[połączenie w sekundach]]/60,0)</f>
        <v>12</v>
      </c>
      <c r="O239" s="9">
        <f>IF(telefony45[[#This Row],[czy zagraniczny]]=1,telefony45[[#This Row],[zaczęt minuty połączenia]],0)</f>
        <v>0</v>
      </c>
      <c r="P239">
        <f>IF(OR(telefony45[[#This Row],[czy komórkowy]]=1,telefony45[[#This Row],[czy stacjonarny]]=1),P238-telefony45[[#This Row],[połączenie w sekundach]],P238)</f>
        <v>-67850</v>
      </c>
      <c r="Q239">
        <f t="shared" si="3"/>
        <v>661</v>
      </c>
      <c r="R239">
        <f>IF(telefony45[[#This Row],[czy komórkowy]]=1,Q239+R238,R238)</f>
        <v>15273</v>
      </c>
      <c r="S239">
        <f>IF(telefony45[[#This Row],[czy stacjonarny]]=1,Q239+S238,S238)</f>
        <v>52577</v>
      </c>
    </row>
    <row r="240" spans="1:19" x14ac:dyDescent="0.3">
      <c r="A240" s="9" t="s">
        <v>204</v>
      </c>
      <c r="B240" s="1">
        <v>42921</v>
      </c>
      <c r="C240" s="2">
        <v>0.46460648148148148</v>
      </c>
      <c r="D240" s="2">
        <v>0.47087962962962965</v>
      </c>
      <c r="E240">
        <f>DAY(telefony45[[#This Row],[data]])</f>
        <v>5</v>
      </c>
      <c r="F240">
        <f>IF(LEN(telefony45[[#This Row],[nr]])=8,1,0)</f>
        <v>0</v>
      </c>
      <c r="G240">
        <f>IF(LEN(telefony45[[#This Row],[nr]])=7,1,0)</f>
        <v>1</v>
      </c>
      <c r="H240" s="9">
        <f>IF(LEN(telefony45[[#This Row],[nr]])&gt;=10,1,0)</f>
        <v>0</v>
      </c>
      <c r="I240" s="2">
        <f>telefony45[[#This Row],[zakonczenie]]-telefony45[[#This Row],[rozpoczecie]]</f>
        <v>6.2731481481481666E-3</v>
      </c>
      <c r="J240" s="9">
        <f>HOUR(telefony45[[#This Row],[czas połączenia]])</f>
        <v>0</v>
      </c>
      <c r="K240" s="9">
        <f>MINUTE(telefony45[[#This Row],[czas połączenia]])</f>
        <v>9</v>
      </c>
      <c r="L240" s="9">
        <f>SECOND(telefony45[[#This Row],[czas połączenia]])</f>
        <v>2</v>
      </c>
      <c r="M240" s="9">
        <f>telefony45[[#This Row],[godziny połączenia]]*60*60+telefony45[[#This Row],[minuty połączenia]]*60+telefony45[[#This Row],[sekundy połączenia2]]</f>
        <v>542</v>
      </c>
      <c r="N240" s="9">
        <f>ROUNDUP(telefony45[[#This Row],[połączenie w sekundach]]/60,0)</f>
        <v>10</v>
      </c>
      <c r="O240" s="9">
        <f>IF(telefony45[[#This Row],[czy zagraniczny]]=1,telefony45[[#This Row],[zaczęt minuty połączenia]],0)</f>
        <v>0</v>
      </c>
      <c r="P240">
        <f>IF(OR(telefony45[[#This Row],[czy komórkowy]]=1,telefony45[[#This Row],[czy stacjonarny]]=1),P239-telefony45[[#This Row],[połączenie w sekundach]],P239)</f>
        <v>-68392</v>
      </c>
      <c r="Q240">
        <f t="shared" si="3"/>
        <v>542</v>
      </c>
      <c r="R240">
        <f>IF(telefony45[[#This Row],[czy komórkowy]]=1,Q240+R239,R239)</f>
        <v>15273</v>
      </c>
      <c r="S240">
        <f>IF(telefony45[[#This Row],[czy stacjonarny]]=1,Q240+S239,S239)</f>
        <v>53119</v>
      </c>
    </row>
    <row r="241" spans="1:19" x14ac:dyDescent="0.3">
      <c r="A241" s="9" t="s">
        <v>37</v>
      </c>
      <c r="B241" s="1">
        <v>42921</v>
      </c>
      <c r="C241" s="2">
        <v>0.46751157407407407</v>
      </c>
      <c r="D241" s="2">
        <v>0.46879629629629632</v>
      </c>
      <c r="E241">
        <f>DAY(telefony45[[#This Row],[data]])</f>
        <v>5</v>
      </c>
      <c r="F241">
        <f>IF(LEN(telefony45[[#This Row],[nr]])=8,1,0)</f>
        <v>0</v>
      </c>
      <c r="G241">
        <f>IF(LEN(telefony45[[#This Row],[nr]])=7,1,0)</f>
        <v>1</v>
      </c>
      <c r="H241" s="9">
        <f>IF(LEN(telefony45[[#This Row],[nr]])&gt;=10,1,0)</f>
        <v>0</v>
      </c>
      <c r="I241" s="2">
        <f>telefony45[[#This Row],[zakonczenie]]-telefony45[[#This Row],[rozpoczecie]]</f>
        <v>1.2847222222222565E-3</v>
      </c>
      <c r="J241" s="9">
        <f>HOUR(telefony45[[#This Row],[czas połączenia]])</f>
        <v>0</v>
      </c>
      <c r="K241" s="9">
        <f>MINUTE(telefony45[[#This Row],[czas połączenia]])</f>
        <v>1</v>
      </c>
      <c r="L241" s="9">
        <f>SECOND(telefony45[[#This Row],[czas połączenia]])</f>
        <v>51</v>
      </c>
      <c r="M241" s="9">
        <f>telefony45[[#This Row],[godziny połączenia]]*60*60+telefony45[[#This Row],[minuty połączenia]]*60+telefony45[[#This Row],[sekundy połączenia2]]</f>
        <v>111</v>
      </c>
      <c r="N241" s="9">
        <f>ROUNDUP(telefony45[[#This Row],[połączenie w sekundach]]/60,0)</f>
        <v>2</v>
      </c>
      <c r="O241" s="9">
        <f>IF(telefony45[[#This Row],[czy zagraniczny]]=1,telefony45[[#This Row],[zaczęt minuty połączenia]],0)</f>
        <v>0</v>
      </c>
      <c r="P241">
        <f>IF(OR(telefony45[[#This Row],[czy komórkowy]]=1,telefony45[[#This Row],[czy stacjonarny]]=1),P240-telefony45[[#This Row],[połączenie w sekundach]],P240)</f>
        <v>-68503</v>
      </c>
      <c r="Q241">
        <f t="shared" si="3"/>
        <v>111</v>
      </c>
      <c r="R241">
        <f>IF(telefony45[[#This Row],[czy komórkowy]]=1,Q241+R240,R240)</f>
        <v>15273</v>
      </c>
      <c r="S241">
        <f>IF(telefony45[[#This Row],[czy stacjonarny]]=1,Q241+S240,S240)</f>
        <v>53230</v>
      </c>
    </row>
    <row r="242" spans="1:19" x14ac:dyDescent="0.3">
      <c r="A242" s="9" t="s">
        <v>205</v>
      </c>
      <c r="B242" s="1">
        <v>42921</v>
      </c>
      <c r="C242" s="2">
        <v>0.47060185185185183</v>
      </c>
      <c r="D242" s="2">
        <v>0.47584490740740742</v>
      </c>
      <c r="E242">
        <f>DAY(telefony45[[#This Row],[data]])</f>
        <v>5</v>
      </c>
      <c r="F242">
        <f>IF(LEN(telefony45[[#This Row],[nr]])=8,1,0)</f>
        <v>0</v>
      </c>
      <c r="G242">
        <f>IF(LEN(telefony45[[#This Row],[nr]])=7,1,0)</f>
        <v>1</v>
      </c>
      <c r="H242" s="9">
        <f>IF(LEN(telefony45[[#This Row],[nr]])&gt;=10,1,0)</f>
        <v>0</v>
      </c>
      <c r="I242" s="2">
        <f>telefony45[[#This Row],[zakonczenie]]-telefony45[[#This Row],[rozpoczecie]]</f>
        <v>5.243055555555598E-3</v>
      </c>
      <c r="J242" s="9">
        <f>HOUR(telefony45[[#This Row],[czas połączenia]])</f>
        <v>0</v>
      </c>
      <c r="K242" s="9">
        <f>MINUTE(telefony45[[#This Row],[czas połączenia]])</f>
        <v>7</v>
      </c>
      <c r="L242" s="9">
        <f>SECOND(telefony45[[#This Row],[czas połączenia]])</f>
        <v>33</v>
      </c>
      <c r="M242" s="9">
        <f>telefony45[[#This Row],[godziny połączenia]]*60*60+telefony45[[#This Row],[minuty połączenia]]*60+telefony45[[#This Row],[sekundy połączenia2]]</f>
        <v>453</v>
      </c>
      <c r="N242" s="9">
        <f>ROUNDUP(telefony45[[#This Row],[połączenie w sekundach]]/60,0)</f>
        <v>8</v>
      </c>
      <c r="O242" s="9">
        <f>IF(telefony45[[#This Row],[czy zagraniczny]]=1,telefony45[[#This Row],[zaczęt minuty połączenia]],0)</f>
        <v>0</v>
      </c>
      <c r="P242">
        <f>IF(OR(telefony45[[#This Row],[czy komórkowy]]=1,telefony45[[#This Row],[czy stacjonarny]]=1),P241-telefony45[[#This Row],[połączenie w sekundach]],P241)</f>
        <v>-68956</v>
      </c>
      <c r="Q242">
        <f t="shared" si="3"/>
        <v>453</v>
      </c>
      <c r="R242">
        <f>IF(telefony45[[#This Row],[czy komórkowy]]=1,Q242+R241,R241)</f>
        <v>15273</v>
      </c>
      <c r="S242">
        <f>IF(telefony45[[#This Row],[czy stacjonarny]]=1,Q242+S241,S241)</f>
        <v>53683</v>
      </c>
    </row>
    <row r="243" spans="1:19" x14ac:dyDescent="0.3">
      <c r="A243" s="9" t="s">
        <v>206</v>
      </c>
      <c r="B243" s="1">
        <v>42921</v>
      </c>
      <c r="C243" s="2">
        <v>0.47296296296296297</v>
      </c>
      <c r="D243" s="2">
        <v>0.47506944444444443</v>
      </c>
      <c r="E243">
        <f>DAY(telefony45[[#This Row],[data]])</f>
        <v>5</v>
      </c>
      <c r="F243">
        <f>IF(LEN(telefony45[[#This Row],[nr]])=8,1,0)</f>
        <v>0</v>
      </c>
      <c r="G243">
        <f>IF(LEN(telefony45[[#This Row],[nr]])=7,1,0)</f>
        <v>0</v>
      </c>
      <c r="H243" s="9">
        <f>IF(LEN(telefony45[[#This Row],[nr]])&gt;=10,1,0)</f>
        <v>1</v>
      </c>
      <c r="I243" s="2">
        <f>telefony45[[#This Row],[zakonczenie]]-telefony45[[#This Row],[rozpoczecie]]</f>
        <v>2.1064814814814592E-3</v>
      </c>
      <c r="J243" s="9">
        <f>HOUR(telefony45[[#This Row],[czas połączenia]])</f>
        <v>0</v>
      </c>
      <c r="K243" s="9">
        <f>MINUTE(telefony45[[#This Row],[czas połączenia]])</f>
        <v>3</v>
      </c>
      <c r="L243" s="9">
        <f>SECOND(telefony45[[#This Row],[czas połączenia]])</f>
        <v>2</v>
      </c>
      <c r="M243" s="9">
        <f>telefony45[[#This Row],[godziny połączenia]]*60*60+telefony45[[#This Row],[minuty połączenia]]*60+telefony45[[#This Row],[sekundy połączenia2]]</f>
        <v>182</v>
      </c>
      <c r="N243" s="9">
        <f>ROUNDUP(telefony45[[#This Row],[połączenie w sekundach]]/60,0)</f>
        <v>4</v>
      </c>
      <c r="O243" s="9">
        <f>IF(telefony45[[#This Row],[czy zagraniczny]]=1,telefony45[[#This Row],[zaczęt minuty połączenia]],0)</f>
        <v>4</v>
      </c>
      <c r="P243">
        <f>IF(OR(telefony45[[#This Row],[czy komórkowy]]=1,telefony45[[#This Row],[czy stacjonarny]]=1),P242-telefony45[[#This Row],[połączenie w sekundach]],P242)</f>
        <v>-68956</v>
      </c>
      <c r="Q243">
        <f t="shared" si="3"/>
        <v>0</v>
      </c>
      <c r="R243">
        <f>IF(telefony45[[#This Row],[czy komórkowy]]=1,Q243+R242,R242)</f>
        <v>15273</v>
      </c>
      <c r="S243">
        <f>IF(telefony45[[#This Row],[czy stacjonarny]]=1,Q243+S242,S242)</f>
        <v>53683</v>
      </c>
    </row>
    <row r="244" spans="1:19" x14ac:dyDescent="0.3">
      <c r="A244" s="9" t="s">
        <v>207</v>
      </c>
      <c r="B244" s="1">
        <v>42921</v>
      </c>
      <c r="C244" s="2">
        <v>0.47431712962962963</v>
      </c>
      <c r="D244" s="2">
        <v>0.47746527777777775</v>
      </c>
      <c r="E244">
        <f>DAY(telefony45[[#This Row],[data]])</f>
        <v>5</v>
      </c>
      <c r="F244">
        <f>IF(LEN(telefony45[[#This Row],[nr]])=8,1,0)</f>
        <v>0</v>
      </c>
      <c r="G244">
        <f>IF(LEN(telefony45[[#This Row],[nr]])=7,1,0)</f>
        <v>1</v>
      </c>
      <c r="H244" s="9">
        <f>IF(LEN(telefony45[[#This Row],[nr]])&gt;=10,1,0)</f>
        <v>0</v>
      </c>
      <c r="I244" s="2">
        <f>telefony45[[#This Row],[zakonczenie]]-telefony45[[#This Row],[rozpoczecie]]</f>
        <v>3.1481481481481222E-3</v>
      </c>
      <c r="J244" s="9">
        <f>HOUR(telefony45[[#This Row],[czas połączenia]])</f>
        <v>0</v>
      </c>
      <c r="K244" s="9">
        <f>MINUTE(telefony45[[#This Row],[czas połączenia]])</f>
        <v>4</v>
      </c>
      <c r="L244" s="9">
        <f>SECOND(telefony45[[#This Row],[czas połączenia]])</f>
        <v>32</v>
      </c>
      <c r="M244" s="9">
        <f>telefony45[[#This Row],[godziny połączenia]]*60*60+telefony45[[#This Row],[minuty połączenia]]*60+telefony45[[#This Row],[sekundy połączenia2]]</f>
        <v>272</v>
      </c>
      <c r="N244" s="9">
        <f>ROUNDUP(telefony45[[#This Row],[połączenie w sekundach]]/60,0)</f>
        <v>5</v>
      </c>
      <c r="O244" s="9">
        <f>IF(telefony45[[#This Row],[czy zagraniczny]]=1,telefony45[[#This Row],[zaczęt minuty połączenia]],0)</f>
        <v>0</v>
      </c>
      <c r="P244">
        <f>IF(OR(telefony45[[#This Row],[czy komórkowy]]=1,telefony45[[#This Row],[czy stacjonarny]]=1),P243-telefony45[[#This Row],[połączenie w sekundach]],P243)</f>
        <v>-69228</v>
      </c>
      <c r="Q244">
        <f t="shared" si="3"/>
        <v>272</v>
      </c>
      <c r="R244">
        <f>IF(telefony45[[#This Row],[czy komórkowy]]=1,Q244+R243,R243)</f>
        <v>15273</v>
      </c>
      <c r="S244">
        <f>IF(telefony45[[#This Row],[czy stacjonarny]]=1,Q244+S243,S243)</f>
        <v>53955</v>
      </c>
    </row>
    <row r="245" spans="1:19" x14ac:dyDescent="0.3">
      <c r="A245" s="9" t="s">
        <v>208</v>
      </c>
      <c r="B245" s="1">
        <v>42921</v>
      </c>
      <c r="C245" s="2">
        <v>0.47684027777777777</v>
      </c>
      <c r="D245" s="2">
        <v>0.4824074074074074</v>
      </c>
      <c r="E245">
        <f>DAY(telefony45[[#This Row],[data]])</f>
        <v>5</v>
      </c>
      <c r="F245">
        <f>IF(LEN(telefony45[[#This Row],[nr]])=8,1,0)</f>
        <v>0</v>
      </c>
      <c r="G245">
        <f>IF(LEN(telefony45[[#This Row],[nr]])=7,1,0)</f>
        <v>1</v>
      </c>
      <c r="H245" s="9">
        <f>IF(LEN(telefony45[[#This Row],[nr]])&gt;=10,1,0)</f>
        <v>0</v>
      </c>
      <c r="I245" s="2">
        <f>telefony45[[#This Row],[zakonczenie]]-telefony45[[#This Row],[rozpoczecie]]</f>
        <v>5.5671296296296302E-3</v>
      </c>
      <c r="J245" s="9">
        <f>HOUR(telefony45[[#This Row],[czas połączenia]])</f>
        <v>0</v>
      </c>
      <c r="K245" s="9">
        <f>MINUTE(telefony45[[#This Row],[czas połączenia]])</f>
        <v>8</v>
      </c>
      <c r="L245" s="9">
        <f>SECOND(telefony45[[#This Row],[czas połączenia]])</f>
        <v>1</v>
      </c>
      <c r="M245" s="9">
        <f>telefony45[[#This Row],[godziny połączenia]]*60*60+telefony45[[#This Row],[minuty połączenia]]*60+telefony45[[#This Row],[sekundy połączenia2]]</f>
        <v>481</v>
      </c>
      <c r="N245" s="9">
        <f>ROUNDUP(telefony45[[#This Row],[połączenie w sekundach]]/60,0)</f>
        <v>9</v>
      </c>
      <c r="O245" s="9">
        <f>IF(telefony45[[#This Row],[czy zagraniczny]]=1,telefony45[[#This Row],[zaczęt minuty połączenia]],0)</f>
        <v>0</v>
      </c>
      <c r="P245">
        <f>IF(OR(telefony45[[#This Row],[czy komórkowy]]=1,telefony45[[#This Row],[czy stacjonarny]]=1),P244-telefony45[[#This Row],[połączenie w sekundach]],P244)</f>
        <v>-69709</v>
      </c>
      <c r="Q245">
        <f t="shared" si="3"/>
        <v>481</v>
      </c>
      <c r="R245">
        <f>IF(telefony45[[#This Row],[czy komórkowy]]=1,Q245+R244,R244)</f>
        <v>15273</v>
      </c>
      <c r="S245">
        <f>IF(telefony45[[#This Row],[czy stacjonarny]]=1,Q245+S244,S244)</f>
        <v>54436</v>
      </c>
    </row>
    <row r="246" spans="1:19" x14ac:dyDescent="0.3">
      <c r="A246" s="9" t="s">
        <v>209</v>
      </c>
      <c r="B246" s="1">
        <v>42921</v>
      </c>
      <c r="C246" s="2">
        <v>0.47972222222222222</v>
      </c>
      <c r="D246" s="2">
        <v>0.48660879629629628</v>
      </c>
      <c r="E246">
        <f>DAY(telefony45[[#This Row],[data]])</f>
        <v>5</v>
      </c>
      <c r="F246">
        <f>IF(LEN(telefony45[[#This Row],[nr]])=8,1,0)</f>
        <v>0</v>
      </c>
      <c r="G246">
        <f>IF(LEN(telefony45[[#This Row],[nr]])=7,1,0)</f>
        <v>1</v>
      </c>
      <c r="H246" s="9">
        <f>IF(LEN(telefony45[[#This Row],[nr]])&gt;=10,1,0)</f>
        <v>0</v>
      </c>
      <c r="I246" s="2">
        <f>telefony45[[#This Row],[zakonczenie]]-telefony45[[#This Row],[rozpoczecie]]</f>
        <v>6.8865740740740589E-3</v>
      </c>
      <c r="J246" s="9">
        <f>HOUR(telefony45[[#This Row],[czas połączenia]])</f>
        <v>0</v>
      </c>
      <c r="K246" s="9">
        <f>MINUTE(telefony45[[#This Row],[czas połączenia]])</f>
        <v>9</v>
      </c>
      <c r="L246" s="9">
        <f>SECOND(telefony45[[#This Row],[czas połączenia]])</f>
        <v>55</v>
      </c>
      <c r="M246" s="9">
        <f>telefony45[[#This Row],[godziny połączenia]]*60*60+telefony45[[#This Row],[minuty połączenia]]*60+telefony45[[#This Row],[sekundy połączenia2]]</f>
        <v>595</v>
      </c>
      <c r="N246" s="9">
        <f>ROUNDUP(telefony45[[#This Row],[połączenie w sekundach]]/60,0)</f>
        <v>10</v>
      </c>
      <c r="O246" s="9">
        <f>IF(telefony45[[#This Row],[czy zagraniczny]]=1,telefony45[[#This Row],[zaczęt minuty połączenia]],0)</f>
        <v>0</v>
      </c>
      <c r="P246">
        <f>IF(OR(telefony45[[#This Row],[czy komórkowy]]=1,telefony45[[#This Row],[czy stacjonarny]]=1),P245-telefony45[[#This Row],[połączenie w sekundach]],P245)</f>
        <v>-70304</v>
      </c>
      <c r="Q246">
        <f t="shared" si="3"/>
        <v>595</v>
      </c>
      <c r="R246">
        <f>IF(telefony45[[#This Row],[czy komórkowy]]=1,Q246+R245,R245)</f>
        <v>15273</v>
      </c>
      <c r="S246">
        <f>IF(telefony45[[#This Row],[czy stacjonarny]]=1,Q246+S245,S245)</f>
        <v>55031</v>
      </c>
    </row>
    <row r="247" spans="1:19" x14ac:dyDescent="0.3">
      <c r="A247" s="9" t="s">
        <v>183</v>
      </c>
      <c r="B247" s="1">
        <v>42921</v>
      </c>
      <c r="C247" s="2">
        <v>0.48149305555555555</v>
      </c>
      <c r="D247" s="2">
        <v>0.48582175925925924</v>
      </c>
      <c r="E247">
        <f>DAY(telefony45[[#This Row],[data]])</f>
        <v>5</v>
      </c>
      <c r="F247">
        <f>IF(LEN(telefony45[[#This Row],[nr]])=8,1,0)</f>
        <v>0</v>
      </c>
      <c r="G247">
        <f>IF(LEN(telefony45[[#This Row],[nr]])=7,1,0)</f>
        <v>1</v>
      </c>
      <c r="H247" s="9">
        <f>IF(LEN(telefony45[[#This Row],[nr]])&gt;=10,1,0)</f>
        <v>0</v>
      </c>
      <c r="I247" s="2">
        <f>telefony45[[#This Row],[zakonczenie]]-telefony45[[#This Row],[rozpoczecie]]</f>
        <v>4.3287037037036957E-3</v>
      </c>
      <c r="J247" s="9">
        <f>HOUR(telefony45[[#This Row],[czas połączenia]])</f>
        <v>0</v>
      </c>
      <c r="K247" s="9">
        <f>MINUTE(telefony45[[#This Row],[czas połączenia]])</f>
        <v>6</v>
      </c>
      <c r="L247" s="9">
        <f>SECOND(telefony45[[#This Row],[czas połączenia]])</f>
        <v>14</v>
      </c>
      <c r="M247" s="9">
        <f>telefony45[[#This Row],[godziny połączenia]]*60*60+telefony45[[#This Row],[minuty połączenia]]*60+telefony45[[#This Row],[sekundy połączenia2]]</f>
        <v>374</v>
      </c>
      <c r="N247" s="9">
        <f>ROUNDUP(telefony45[[#This Row],[połączenie w sekundach]]/60,0)</f>
        <v>7</v>
      </c>
      <c r="O247" s="9">
        <f>IF(telefony45[[#This Row],[czy zagraniczny]]=1,telefony45[[#This Row],[zaczęt minuty połączenia]],0)</f>
        <v>0</v>
      </c>
      <c r="P247">
        <f>IF(OR(telefony45[[#This Row],[czy komórkowy]]=1,telefony45[[#This Row],[czy stacjonarny]]=1),P246-telefony45[[#This Row],[połączenie w sekundach]],P246)</f>
        <v>-70678</v>
      </c>
      <c r="Q247">
        <f t="shared" si="3"/>
        <v>374</v>
      </c>
      <c r="R247">
        <f>IF(telefony45[[#This Row],[czy komórkowy]]=1,Q247+R246,R246)</f>
        <v>15273</v>
      </c>
      <c r="S247">
        <f>IF(telefony45[[#This Row],[czy stacjonarny]]=1,Q247+S246,S246)</f>
        <v>55405</v>
      </c>
    </row>
    <row r="248" spans="1:19" x14ac:dyDescent="0.3">
      <c r="A248" s="9" t="s">
        <v>210</v>
      </c>
      <c r="B248" s="1">
        <v>42921</v>
      </c>
      <c r="C248" s="2">
        <v>0.48554398148148148</v>
      </c>
      <c r="D248" s="2">
        <v>0.49553240740740739</v>
      </c>
      <c r="E248">
        <f>DAY(telefony45[[#This Row],[data]])</f>
        <v>5</v>
      </c>
      <c r="F248">
        <f>IF(LEN(telefony45[[#This Row],[nr]])=8,1,0)</f>
        <v>0</v>
      </c>
      <c r="G248">
        <f>IF(LEN(telefony45[[#This Row],[nr]])=7,1,0)</f>
        <v>1</v>
      </c>
      <c r="H248" s="9">
        <f>IF(LEN(telefony45[[#This Row],[nr]])&gt;=10,1,0)</f>
        <v>0</v>
      </c>
      <c r="I248" s="2">
        <f>telefony45[[#This Row],[zakonczenie]]-telefony45[[#This Row],[rozpoczecie]]</f>
        <v>9.9884259259259145E-3</v>
      </c>
      <c r="J248" s="9">
        <f>HOUR(telefony45[[#This Row],[czas połączenia]])</f>
        <v>0</v>
      </c>
      <c r="K248" s="9">
        <f>MINUTE(telefony45[[#This Row],[czas połączenia]])</f>
        <v>14</v>
      </c>
      <c r="L248" s="9">
        <f>SECOND(telefony45[[#This Row],[czas połączenia]])</f>
        <v>23</v>
      </c>
      <c r="M248" s="9">
        <f>telefony45[[#This Row],[godziny połączenia]]*60*60+telefony45[[#This Row],[minuty połączenia]]*60+telefony45[[#This Row],[sekundy połączenia2]]</f>
        <v>863</v>
      </c>
      <c r="N248" s="9">
        <f>ROUNDUP(telefony45[[#This Row],[połączenie w sekundach]]/60,0)</f>
        <v>15</v>
      </c>
      <c r="O248" s="9">
        <f>IF(telefony45[[#This Row],[czy zagraniczny]]=1,telefony45[[#This Row],[zaczęt minuty połączenia]],0)</f>
        <v>0</v>
      </c>
      <c r="P248">
        <f>IF(OR(telefony45[[#This Row],[czy komórkowy]]=1,telefony45[[#This Row],[czy stacjonarny]]=1),P247-telefony45[[#This Row],[połączenie w sekundach]],P247)</f>
        <v>-71541</v>
      </c>
      <c r="Q248">
        <f t="shared" si="3"/>
        <v>863</v>
      </c>
      <c r="R248">
        <f>IF(telefony45[[#This Row],[czy komórkowy]]=1,Q248+R247,R247)</f>
        <v>15273</v>
      </c>
      <c r="S248">
        <f>IF(telefony45[[#This Row],[czy stacjonarny]]=1,Q248+S247,S247)</f>
        <v>56268</v>
      </c>
    </row>
    <row r="249" spans="1:19" x14ac:dyDescent="0.3">
      <c r="A249" s="9" t="s">
        <v>211</v>
      </c>
      <c r="B249" s="1">
        <v>42921</v>
      </c>
      <c r="C249" s="2">
        <v>0.4871875</v>
      </c>
      <c r="D249" s="2">
        <v>0.49509259259259258</v>
      </c>
      <c r="E249">
        <f>DAY(telefony45[[#This Row],[data]])</f>
        <v>5</v>
      </c>
      <c r="F249">
        <f>IF(LEN(telefony45[[#This Row],[nr]])=8,1,0)</f>
        <v>0</v>
      </c>
      <c r="G249">
        <f>IF(LEN(telefony45[[#This Row],[nr]])=7,1,0)</f>
        <v>1</v>
      </c>
      <c r="H249" s="9">
        <f>IF(LEN(telefony45[[#This Row],[nr]])&gt;=10,1,0)</f>
        <v>0</v>
      </c>
      <c r="I249" s="2">
        <f>telefony45[[#This Row],[zakonczenie]]-telefony45[[#This Row],[rozpoczecie]]</f>
        <v>7.9050925925925886E-3</v>
      </c>
      <c r="J249" s="9">
        <f>HOUR(telefony45[[#This Row],[czas połączenia]])</f>
        <v>0</v>
      </c>
      <c r="K249" s="9">
        <f>MINUTE(telefony45[[#This Row],[czas połączenia]])</f>
        <v>11</v>
      </c>
      <c r="L249" s="9">
        <f>SECOND(telefony45[[#This Row],[czas połączenia]])</f>
        <v>23</v>
      </c>
      <c r="M249" s="9">
        <f>telefony45[[#This Row],[godziny połączenia]]*60*60+telefony45[[#This Row],[minuty połączenia]]*60+telefony45[[#This Row],[sekundy połączenia2]]</f>
        <v>683</v>
      </c>
      <c r="N249" s="9">
        <f>ROUNDUP(telefony45[[#This Row],[połączenie w sekundach]]/60,0)</f>
        <v>12</v>
      </c>
      <c r="O249" s="9">
        <f>IF(telefony45[[#This Row],[czy zagraniczny]]=1,telefony45[[#This Row],[zaczęt minuty połączenia]],0)</f>
        <v>0</v>
      </c>
      <c r="P249">
        <f>IF(OR(telefony45[[#This Row],[czy komórkowy]]=1,telefony45[[#This Row],[czy stacjonarny]]=1),P248-telefony45[[#This Row],[połączenie w sekundach]],P248)</f>
        <v>-72224</v>
      </c>
      <c r="Q249">
        <f t="shared" si="3"/>
        <v>683</v>
      </c>
      <c r="R249">
        <f>IF(telefony45[[#This Row],[czy komórkowy]]=1,Q249+R248,R248)</f>
        <v>15273</v>
      </c>
      <c r="S249">
        <f>IF(telefony45[[#This Row],[czy stacjonarny]]=1,Q249+S248,S248)</f>
        <v>56951</v>
      </c>
    </row>
    <row r="250" spans="1:19" x14ac:dyDescent="0.3">
      <c r="A250" s="9" t="s">
        <v>212</v>
      </c>
      <c r="B250" s="1">
        <v>42921</v>
      </c>
      <c r="C250" s="2">
        <v>0.48873842592592592</v>
      </c>
      <c r="D250" s="2">
        <v>0.49131944444444442</v>
      </c>
      <c r="E250">
        <f>DAY(telefony45[[#This Row],[data]])</f>
        <v>5</v>
      </c>
      <c r="F250">
        <f>IF(LEN(telefony45[[#This Row],[nr]])=8,1,0)</f>
        <v>0</v>
      </c>
      <c r="G250">
        <f>IF(LEN(telefony45[[#This Row],[nr]])=7,1,0)</f>
        <v>1</v>
      </c>
      <c r="H250" s="9">
        <f>IF(LEN(telefony45[[#This Row],[nr]])&gt;=10,1,0)</f>
        <v>0</v>
      </c>
      <c r="I250" s="2">
        <f>telefony45[[#This Row],[zakonczenie]]-telefony45[[#This Row],[rozpoczecie]]</f>
        <v>2.5810185185184964E-3</v>
      </c>
      <c r="J250" s="9">
        <f>HOUR(telefony45[[#This Row],[czas połączenia]])</f>
        <v>0</v>
      </c>
      <c r="K250" s="9">
        <f>MINUTE(telefony45[[#This Row],[czas połączenia]])</f>
        <v>3</v>
      </c>
      <c r="L250" s="9">
        <f>SECOND(telefony45[[#This Row],[czas połączenia]])</f>
        <v>43</v>
      </c>
      <c r="M250" s="9">
        <f>telefony45[[#This Row],[godziny połączenia]]*60*60+telefony45[[#This Row],[minuty połączenia]]*60+telefony45[[#This Row],[sekundy połączenia2]]</f>
        <v>223</v>
      </c>
      <c r="N250" s="9">
        <f>ROUNDUP(telefony45[[#This Row],[połączenie w sekundach]]/60,0)</f>
        <v>4</v>
      </c>
      <c r="O250" s="9">
        <f>IF(telefony45[[#This Row],[czy zagraniczny]]=1,telefony45[[#This Row],[zaczęt minuty połączenia]],0)</f>
        <v>0</v>
      </c>
      <c r="P250">
        <f>IF(OR(telefony45[[#This Row],[czy komórkowy]]=1,telefony45[[#This Row],[czy stacjonarny]]=1),P249-telefony45[[#This Row],[połączenie w sekundach]],P249)</f>
        <v>-72447</v>
      </c>
      <c r="Q250">
        <f t="shared" si="3"/>
        <v>223</v>
      </c>
      <c r="R250">
        <f>IF(telefony45[[#This Row],[czy komórkowy]]=1,Q250+R249,R249)</f>
        <v>15273</v>
      </c>
      <c r="S250">
        <f>IF(telefony45[[#This Row],[czy stacjonarny]]=1,Q250+S249,S249)</f>
        <v>57174</v>
      </c>
    </row>
    <row r="251" spans="1:19" x14ac:dyDescent="0.3">
      <c r="A251" s="9" t="s">
        <v>213</v>
      </c>
      <c r="B251" s="1">
        <v>42921</v>
      </c>
      <c r="C251" s="2">
        <v>0.49149305555555556</v>
      </c>
      <c r="D251" s="2">
        <v>0.49283564814814818</v>
      </c>
      <c r="E251">
        <f>DAY(telefony45[[#This Row],[data]])</f>
        <v>5</v>
      </c>
      <c r="F251">
        <f>IF(LEN(telefony45[[#This Row],[nr]])=8,1,0)</f>
        <v>0</v>
      </c>
      <c r="G251">
        <f>IF(LEN(telefony45[[#This Row],[nr]])=7,1,0)</f>
        <v>1</v>
      </c>
      <c r="H251" s="9">
        <f>IF(LEN(telefony45[[#This Row],[nr]])&gt;=10,1,0)</f>
        <v>0</v>
      </c>
      <c r="I251" s="2">
        <f>telefony45[[#This Row],[zakonczenie]]-telefony45[[#This Row],[rozpoczecie]]</f>
        <v>1.3425925925926174E-3</v>
      </c>
      <c r="J251" s="9">
        <f>HOUR(telefony45[[#This Row],[czas połączenia]])</f>
        <v>0</v>
      </c>
      <c r="K251" s="9">
        <f>MINUTE(telefony45[[#This Row],[czas połączenia]])</f>
        <v>1</v>
      </c>
      <c r="L251" s="9">
        <f>SECOND(telefony45[[#This Row],[czas połączenia]])</f>
        <v>56</v>
      </c>
      <c r="M251" s="9">
        <f>telefony45[[#This Row],[godziny połączenia]]*60*60+telefony45[[#This Row],[minuty połączenia]]*60+telefony45[[#This Row],[sekundy połączenia2]]</f>
        <v>116</v>
      </c>
      <c r="N251" s="9">
        <f>ROUNDUP(telefony45[[#This Row],[połączenie w sekundach]]/60,0)</f>
        <v>2</v>
      </c>
      <c r="O251" s="9">
        <f>IF(telefony45[[#This Row],[czy zagraniczny]]=1,telefony45[[#This Row],[zaczęt minuty połączenia]],0)</f>
        <v>0</v>
      </c>
      <c r="P251">
        <f>IF(OR(telefony45[[#This Row],[czy komórkowy]]=1,telefony45[[#This Row],[czy stacjonarny]]=1),P250-telefony45[[#This Row],[połączenie w sekundach]],P250)</f>
        <v>-72563</v>
      </c>
      <c r="Q251">
        <f t="shared" si="3"/>
        <v>116</v>
      </c>
      <c r="R251">
        <f>IF(telefony45[[#This Row],[czy komórkowy]]=1,Q251+R250,R250)</f>
        <v>15273</v>
      </c>
      <c r="S251">
        <f>IF(telefony45[[#This Row],[czy stacjonarny]]=1,Q251+S250,S250)</f>
        <v>57290</v>
      </c>
    </row>
    <row r="252" spans="1:19" x14ac:dyDescent="0.3">
      <c r="A252" s="9" t="s">
        <v>214</v>
      </c>
      <c r="B252" s="1">
        <v>42921</v>
      </c>
      <c r="C252" s="2">
        <v>0.49336805555555557</v>
      </c>
      <c r="D252" s="2">
        <v>0.49403935185185183</v>
      </c>
      <c r="E252">
        <f>DAY(telefony45[[#This Row],[data]])</f>
        <v>5</v>
      </c>
      <c r="F252">
        <f>IF(LEN(telefony45[[#This Row],[nr]])=8,1,0)</f>
        <v>1</v>
      </c>
      <c r="G252">
        <f>IF(LEN(telefony45[[#This Row],[nr]])=7,1,0)</f>
        <v>0</v>
      </c>
      <c r="H252" s="9">
        <f>IF(LEN(telefony45[[#This Row],[nr]])&gt;=10,1,0)</f>
        <v>0</v>
      </c>
      <c r="I252" s="2">
        <f>telefony45[[#This Row],[zakonczenie]]-telefony45[[#This Row],[rozpoczecie]]</f>
        <v>6.712962962962532E-4</v>
      </c>
      <c r="J252" s="9">
        <f>HOUR(telefony45[[#This Row],[czas połączenia]])</f>
        <v>0</v>
      </c>
      <c r="K252" s="9">
        <f>MINUTE(telefony45[[#This Row],[czas połączenia]])</f>
        <v>0</v>
      </c>
      <c r="L252" s="9">
        <f>SECOND(telefony45[[#This Row],[czas połączenia]])</f>
        <v>58</v>
      </c>
      <c r="M252" s="9">
        <f>telefony45[[#This Row],[godziny połączenia]]*60*60+telefony45[[#This Row],[minuty połączenia]]*60+telefony45[[#This Row],[sekundy połączenia2]]</f>
        <v>58</v>
      </c>
      <c r="N252" s="9">
        <f>ROUNDUP(telefony45[[#This Row],[połączenie w sekundach]]/60,0)</f>
        <v>1</v>
      </c>
      <c r="O252" s="9">
        <f>IF(telefony45[[#This Row],[czy zagraniczny]]=1,telefony45[[#This Row],[zaczęt minuty połączenia]],0)</f>
        <v>0</v>
      </c>
      <c r="P252">
        <f>IF(OR(telefony45[[#This Row],[czy komórkowy]]=1,telefony45[[#This Row],[czy stacjonarny]]=1),P251-telefony45[[#This Row],[połączenie w sekundach]],P251)</f>
        <v>-72621</v>
      </c>
      <c r="Q252">
        <f t="shared" si="3"/>
        <v>58</v>
      </c>
      <c r="R252">
        <f>IF(telefony45[[#This Row],[czy komórkowy]]=1,Q252+R251,R251)</f>
        <v>15331</v>
      </c>
      <c r="S252">
        <f>IF(telefony45[[#This Row],[czy stacjonarny]]=1,Q252+S251,S251)</f>
        <v>57290</v>
      </c>
    </row>
    <row r="253" spans="1:19" x14ac:dyDescent="0.3">
      <c r="A253" s="9" t="s">
        <v>215</v>
      </c>
      <c r="B253" s="1">
        <v>42921</v>
      </c>
      <c r="C253" s="2">
        <v>0.49571759259259257</v>
      </c>
      <c r="D253" s="2">
        <v>0.50516203703703699</v>
      </c>
      <c r="E253">
        <f>DAY(telefony45[[#This Row],[data]])</f>
        <v>5</v>
      </c>
      <c r="F253">
        <f>IF(LEN(telefony45[[#This Row],[nr]])=8,1,0)</f>
        <v>0</v>
      </c>
      <c r="G253">
        <f>IF(LEN(telefony45[[#This Row],[nr]])=7,1,0)</f>
        <v>1</v>
      </c>
      <c r="H253" s="9">
        <f>IF(LEN(telefony45[[#This Row],[nr]])&gt;=10,1,0)</f>
        <v>0</v>
      </c>
      <c r="I253" s="2">
        <f>telefony45[[#This Row],[zakonczenie]]-telefony45[[#This Row],[rozpoczecie]]</f>
        <v>9.444444444444422E-3</v>
      </c>
      <c r="J253" s="9">
        <f>HOUR(telefony45[[#This Row],[czas połączenia]])</f>
        <v>0</v>
      </c>
      <c r="K253" s="9">
        <f>MINUTE(telefony45[[#This Row],[czas połączenia]])</f>
        <v>13</v>
      </c>
      <c r="L253" s="9">
        <f>SECOND(telefony45[[#This Row],[czas połączenia]])</f>
        <v>36</v>
      </c>
      <c r="M253" s="9">
        <f>telefony45[[#This Row],[godziny połączenia]]*60*60+telefony45[[#This Row],[minuty połączenia]]*60+telefony45[[#This Row],[sekundy połączenia2]]</f>
        <v>816</v>
      </c>
      <c r="N253" s="9">
        <f>ROUNDUP(telefony45[[#This Row],[połączenie w sekundach]]/60,0)</f>
        <v>14</v>
      </c>
      <c r="O253" s="9">
        <f>IF(telefony45[[#This Row],[czy zagraniczny]]=1,telefony45[[#This Row],[zaczęt minuty połączenia]],0)</f>
        <v>0</v>
      </c>
      <c r="P253">
        <f>IF(OR(telefony45[[#This Row],[czy komórkowy]]=1,telefony45[[#This Row],[czy stacjonarny]]=1),P252-telefony45[[#This Row],[połączenie w sekundach]],P252)</f>
        <v>-73437</v>
      </c>
      <c r="Q253">
        <f t="shared" si="3"/>
        <v>816</v>
      </c>
      <c r="R253">
        <f>IF(telefony45[[#This Row],[czy komórkowy]]=1,Q253+R252,R252)</f>
        <v>15331</v>
      </c>
      <c r="S253">
        <f>IF(telefony45[[#This Row],[czy stacjonarny]]=1,Q253+S252,S252)</f>
        <v>58106</v>
      </c>
    </row>
    <row r="254" spans="1:19" x14ac:dyDescent="0.3">
      <c r="A254" s="9" t="s">
        <v>216</v>
      </c>
      <c r="B254" s="1">
        <v>42921</v>
      </c>
      <c r="C254" s="2">
        <v>0.49596064814814816</v>
      </c>
      <c r="D254" s="2">
        <v>0.49886574074074075</v>
      </c>
      <c r="E254">
        <f>DAY(telefony45[[#This Row],[data]])</f>
        <v>5</v>
      </c>
      <c r="F254">
        <f>IF(LEN(telefony45[[#This Row],[nr]])=8,1,0)</f>
        <v>0</v>
      </c>
      <c r="G254">
        <f>IF(LEN(telefony45[[#This Row],[nr]])=7,1,0)</f>
        <v>0</v>
      </c>
      <c r="H254" s="9">
        <f>IF(LEN(telefony45[[#This Row],[nr]])&gt;=10,1,0)</f>
        <v>1</v>
      </c>
      <c r="I254" s="2">
        <f>telefony45[[#This Row],[zakonczenie]]-telefony45[[#This Row],[rozpoczecie]]</f>
        <v>2.9050925925925841E-3</v>
      </c>
      <c r="J254" s="9">
        <f>HOUR(telefony45[[#This Row],[czas połączenia]])</f>
        <v>0</v>
      </c>
      <c r="K254" s="9">
        <f>MINUTE(telefony45[[#This Row],[czas połączenia]])</f>
        <v>4</v>
      </c>
      <c r="L254" s="9">
        <f>SECOND(telefony45[[#This Row],[czas połączenia]])</f>
        <v>11</v>
      </c>
      <c r="M254" s="9">
        <f>telefony45[[#This Row],[godziny połączenia]]*60*60+telefony45[[#This Row],[minuty połączenia]]*60+telefony45[[#This Row],[sekundy połączenia2]]</f>
        <v>251</v>
      </c>
      <c r="N254" s="9">
        <f>ROUNDUP(telefony45[[#This Row],[połączenie w sekundach]]/60,0)</f>
        <v>5</v>
      </c>
      <c r="O254" s="9">
        <f>IF(telefony45[[#This Row],[czy zagraniczny]]=1,telefony45[[#This Row],[zaczęt minuty połączenia]],0)</f>
        <v>5</v>
      </c>
      <c r="P254">
        <f>IF(OR(telefony45[[#This Row],[czy komórkowy]]=1,telefony45[[#This Row],[czy stacjonarny]]=1),P253-telefony45[[#This Row],[połączenie w sekundach]],P253)</f>
        <v>-73437</v>
      </c>
      <c r="Q254">
        <f t="shared" si="3"/>
        <v>0</v>
      </c>
      <c r="R254">
        <f>IF(telefony45[[#This Row],[czy komórkowy]]=1,Q254+R253,R253)</f>
        <v>15331</v>
      </c>
      <c r="S254">
        <f>IF(telefony45[[#This Row],[czy stacjonarny]]=1,Q254+S253,S253)</f>
        <v>58106</v>
      </c>
    </row>
    <row r="255" spans="1:19" x14ac:dyDescent="0.3">
      <c r="A255" s="9" t="s">
        <v>217</v>
      </c>
      <c r="B255" s="1">
        <v>42921</v>
      </c>
      <c r="C255" s="2">
        <v>0.50134259259259262</v>
      </c>
      <c r="D255" s="2">
        <v>0.50873842592592589</v>
      </c>
      <c r="E255">
        <f>DAY(telefony45[[#This Row],[data]])</f>
        <v>5</v>
      </c>
      <c r="F255">
        <f>IF(LEN(telefony45[[#This Row],[nr]])=8,1,0)</f>
        <v>0</v>
      </c>
      <c r="G255">
        <f>IF(LEN(telefony45[[#This Row],[nr]])=7,1,0)</f>
        <v>1</v>
      </c>
      <c r="H255" s="9">
        <f>IF(LEN(telefony45[[#This Row],[nr]])&gt;=10,1,0)</f>
        <v>0</v>
      </c>
      <c r="I255" s="2">
        <f>telefony45[[#This Row],[zakonczenie]]-telefony45[[#This Row],[rozpoczecie]]</f>
        <v>7.3958333333332682E-3</v>
      </c>
      <c r="J255" s="9">
        <f>HOUR(telefony45[[#This Row],[czas połączenia]])</f>
        <v>0</v>
      </c>
      <c r="K255" s="9">
        <f>MINUTE(telefony45[[#This Row],[czas połączenia]])</f>
        <v>10</v>
      </c>
      <c r="L255" s="9">
        <f>SECOND(telefony45[[#This Row],[czas połączenia]])</f>
        <v>39</v>
      </c>
      <c r="M255" s="9">
        <f>telefony45[[#This Row],[godziny połączenia]]*60*60+telefony45[[#This Row],[minuty połączenia]]*60+telefony45[[#This Row],[sekundy połączenia2]]</f>
        <v>639</v>
      </c>
      <c r="N255" s="9">
        <f>ROUNDUP(telefony45[[#This Row],[połączenie w sekundach]]/60,0)</f>
        <v>11</v>
      </c>
      <c r="O255" s="9">
        <f>IF(telefony45[[#This Row],[czy zagraniczny]]=1,telefony45[[#This Row],[zaczęt minuty połączenia]],0)</f>
        <v>0</v>
      </c>
      <c r="P255">
        <f>IF(OR(telefony45[[#This Row],[czy komórkowy]]=1,telefony45[[#This Row],[czy stacjonarny]]=1),P254-telefony45[[#This Row],[połączenie w sekundach]],P254)</f>
        <v>-74076</v>
      </c>
      <c r="Q255">
        <f t="shared" si="3"/>
        <v>639</v>
      </c>
      <c r="R255">
        <f>IF(telefony45[[#This Row],[czy komórkowy]]=1,Q255+R254,R254)</f>
        <v>15331</v>
      </c>
      <c r="S255">
        <f>IF(telefony45[[#This Row],[czy stacjonarny]]=1,Q255+S254,S254)</f>
        <v>58745</v>
      </c>
    </row>
    <row r="256" spans="1:19" x14ac:dyDescent="0.3">
      <c r="A256" s="9" t="s">
        <v>218</v>
      </c>
      <c r="B256" s="1">
        <v>42921</v>
      </c>
      <c r="C256" s="2">
        <v>0.50179398148148147</v>
      </c>
      <c r="D256" s="2">
        <v>0.50248842592592591</v>
      </c>
      <c r="E256">
        <f>DAY(telefony45[[#This Row],[data]])</f>
        <v>5</v>
      </c>
      <c r="F256">
        <f>IF(LEN(telefony45[[#This Row],[nr]])=8,1,0)</f>
        <v>0</v>
      </c>
      <c r="G256">
        <f>IF(LEN(telefony45[[#This Row],[nr]])=7,1,0)</f>
        <v>1</v>
      </c>
      <c r="H256" s="9">
        <f>IF(LEN(telefony45[[#This Row],[nr]])&gt;=10,1,0)</f>
        <v>0</v>
      </c>
      <c r="I256" s="2">
        <f>telefony45[[#This Row],[zakonczenie]]-telefony45[[#This Row],[rozpoczecie]]</f>
        <v>6.9444444444444198E-4</v>
      </c>
      <c r="J256" s="9">
        <f>HOUR(telefony45[[#This Row],[czas połączenia]])</f>
        <v>0</v>
      </c>
      <c r="K256" s="9">
        <f>MINUTE(telefony45[[#This Row],[czas połączenia]])</f>
        <v>1</v>
      </c>
      <c r="L256" s="9">
        <f>SECOND(telefony45[[#This Row],[czas połączenia]])</f>
        <v>0</v>
      </c>
      <c r="M256" s="9">
        <f>telefony45[[#This Row],[godziny połączenia]]*60*60+telefony45[[#This Row],[minuty połączenia]]*60+telefony45[[#This Row],[sekundy połączenia2]]</f>
        <v>60</v>
      </c>
      <c r="N256" s="9">
        <f>ROUNDUP(telefony45[[#This Row],[połączenie w sekundach]]/60,0)</f>
        <v>1</v>
      </c>
      <c r="O256" s="9">
        <f>IF(telefony45[[#This Row],[czy zagraniczny]]=1,telefony45[[#This Row],[zaczęt minuty połączenia]],0)</f>
        <v>0</v>
      </c>
      <c r="P256">
        <f>IF(OR(telefony45[[#This Row],[czy komórkowy]]=1,telefony45[[#This Row],[czy stacjonarny]]=1),P255-telefony45[[#This Row],[połączenie w sekundach]],P255)</f>
        <v>-74136</v>
      </c>
      <c r="Q256">
        <f t="shared" si="3"/>
        <v>60</v>
      </c>
      <c r="R256">
        <f>IF(telefony45[[#This Row],[czy komórkowy]]=1,Q256+R255,R255)</f>
        <v>15331</v>
      </c>
      <c r="S256">
        <f>IF(telefony45[[#This Row],[czy stacjonarny]]=1,Q256+S255,S255)</f>
        <v>58805</v>
      </c>
    </row>
    <row r="257" spans="1:19" x14ac:dyDescent="0.3">
      <c r="A257" s="9" t="s">
        <v>219</v>
      </c>
      <c r="B257" s="1">
        <v>42921</v>
      </c>
      <c r="C257" s="2">
        <v>0.50288194444444445</v>
      </c>
      <c r="D257" s="2">
        <v>0.51248842592592592</v>
      </c>
      <c r="E257">
        <f>DAY(telefony45[[#This Row],[data]])</f>
        <v>5</v>
      </c>
      <c r="F257">
        <f>IF(LEN(telefony45[[#This Row],[nr]])=8,1,0)</f>
        <v>0</v>
      </c>
      <c r="G257">
        <f>IF(LEN(telefony45[[#This Row],[nr]])=7,1,0)</f>
        <v>1</v>
      </c>
      <c r="H257" s="9">
        <f>IF(LEN(telefony45[[#This Row],[nr]])&gt;=10,1,0)</f>
        <v>0</v>
      </c>
      <c r="I257" s="2">
        <f>telefony45[[#This Row],[zakonczenie]]-telefony45[[#This Row],[rozpoczecie]]</f>
        <v>9.6064814814814659E-3</v>
      </c>
      <c r="J257" s="9">
        <f>HOUR(telefony45[[#This Row],[czas połączenia]])</f>
        <v>0</v>
      </c>
      <c r="K257" s="9">
        <f>MINUTE(telefony45[[#This Row],[czas połączenia]])</f>
        <v>13</v>
      </c>
      <c r="L257" s="9">
        <f>SECOND(telefony45[[#This Row],[czas połączenia]])</f>
        <v>50</v>
      </c>
      <c r="M257" s="9">
        <f>telefony45[[#This Row],[godziny połączenia]]*60*60+telefony45[[#This Row],[minuty połączenia]]*60+telefony45[[#This Row],[sekundy połączenia2]]</f>
        <v>830</v>
      </c>
      <c r="N257" s="9">
        <f>ROUNDUP(telefony45[[#This Row],[połączenie w sekundach]]/60,0)</f>
        <v>14</v>
      </c>
      <c r="O257" s="9">
        <f>IF(telefony45[[#This Row],[czy zagraniczny]]=1,telefony45[[#This Row],[zaczęt minuty połączenia]],0)</f>
        <v>0</v>
      </c>
      <c r="P257">
        <f>IF(OR(telefony45[[#This Row],[czy komórkowy]]=1,telefony45[[#This Row],[czy stacjonarny]]=1),P256-telefony45[[#This Row],[połączenie w sekundach]],P256)</f>
        <v>-74966</v>
      </c>
      <c r="Q257">
        <f t="shared" si="3"/>
        <v>830</v>
      </c>
      <c r="R257">
        <f>IF(telefony45[[#This Row],[czy komórkowy]]=1,Q257+R256,R256)</f>
        <v>15331</v>
      </c>
      <c r="S257">
        <f>IF(telefony45[[#This Row],[czy stacjonarny]]=1,Q257+S256,S256)</f>
        <v>59635</v>
      </c>
    </row>
    <row r="258" spans="1:19" x14ac:dyDescent="0.3">
      <c r="A258" s="9" t="s">
        <v>24</v>
      </c>
      <c r="B258" s="1">
        <v>42921</v>
      </c>
      <c r="C258" s="2">
        <v>0.50457175925925923</v>
      </c>
      <c r="D258" s="2">
        <v>0.51533564814814814</v>
      </c>
      <c r="E258">
        <f>DAY(telefony45[[#This Row],[data]])</f>
        <v>5</v>
      </c>
      <c r="F258">
        <f>IF(LEN(telefony45[[#This Row],[nr]])=8,1,0)</f>
        <v>0</v>
      </c>
      <c r="G258">
        <f>IF(LEN(telefony45[[#This Row],[nr]])=7,1,0)</f>
        <v>1</v>
      </c>
      <c r="H258" s="9">
        <f>IF(LEN(telefony45[[#This Row],[nr]])&gt;=10,1,0)</f>
        <v>0</v>
      </c>
      <c r="I258" s="2">
        <f>telefony45[[#This Row],[zakonczenie]]-telefony45[[#This Row],[rozpoczecie]]</f>
        <v>1.0763888888888906E-2</v>
      </c>
      <c r="J258" s="9">
        <f>HOUR(telefony45[[#This Row],[czas połączenia]])</f>
        <v>0</v>
      </c>
      <c r="K258" s="9">
        <f>MINUTE(telefony45[[#This Row],[czas połączenia]])</f>
        <v>15</v>
      </c>
      <c r="L258" s="9">
        <f>SECOND(telefony45[[#This Row],[czas połączenia]])</f>
        <v>30</v>
      </c>
      <c r="M258" s="9">
        <f>telefony45[[#This Row],[godziny połączenia]]*60*60+telefony45[[#This Row],[minuty połączenia]]*60+telefony45[[#This Row],[sekundy połączenia2]]</f>
        <v>930</v>
      </c>
      <c r="N258" s="9">
        <f>ROUNDUP(telefony45[[#This Row],[połączenie w sekundach]]/60,0)</f>
        <v>16</v>
      </c>
      <c r="O258" s="9">
        <f>IF(telefony45[[#This Row],[czy zagraniczny]]=1,telefony45[[#This Row],[zaczęt minuty połączenia]],0)</f>
        <v>0</v>
      </c>
      <c r="P258">
        <f>IF(OR(telefony45[[#This Row],[czy komórkowy]]=1,telefony45[[#This Row],[czy stacjonarny]]=1),P257-telefony45[[#This Row],[połączenie w sekundach]],P257)</f>
        <v>-75896</v>
      </c>
      <c r="Q258">
        <f t="shared" si="3"/>
        <v>930</v>
      </c>
      <c r="R258">
        <f>IF(telefony45[[#This Row],[czy komórkowy]]=1,Q258+R257,R257)</f>
        <v>15331</v>
      </c>
      <c r="S258">
        <f>IF(telefony45[[#This Row],[czy stacjonarny]]=1,Q258+S257,S257)</f>
        <v>60565</v>
      </c>
    </row>
    <row r="259" spans="1:19" x14ac:dyDescent="0.3">
      <c r="A259" s="9" t="s">
        <v>220</v>
      </c>
      <c r="B259" s="1">
        <v>42921</v>
      </c>
      <c r="C259" s="2">
        <v>0.51026620370370368</v>
      </c>
      <c r="D259" s="2">
        <v>0.51557870370370373</v>
      </c>
      <c r="E259">
        <f>DAY(telefony45[[#This Row],[data]])</f>
        <v>5</v>
      </c>
      <c r="F259">
        <f>IF(LEN(telefony45[[#This Row],[nr]])=8,1,0)</f>
        <v>0</v>
      </c>
      <c r="G259">
        <f>IF(LEN(telefony45[[#This Row],[nr]])=7,1,0)</f>
        <v>1</v>
      </c>
      <c r="H259" s="9">
        <f>IF(LEN(telefony45[[#This Row],[nr]])&gt;=10,1,0)</f>
        <v>0</v>
      </c>
      <c r="I259" s="2">
        <f>telefony45[[#This Row],[zakonczenie]]-telefony45[[#This Row],[rozpoczecie]]</f>
        <v>5.3125000000000533E-3</v>
      </c>
      <c r="J259" s="9">
        <f>HOUR(telefony45[[#This Row],[czas połączenia]])</f>
        <v>0</v>
      </c>
      <c r="K259" s="9">
        <f>MINUTE(telefony45[[#This Row],[czas połączenia]])</f>
        <v>7</v>
      </c>
      <c r="L259" s="9">
        <f>SECOND(telefony45[[#This Row],[czas połączenia]])</f>
        <v>39</v>
      </c>
      <c r="M259" s="9">
        <f>telefony45[[#This Row],[godziny połączenia]]*60*60+telefony45[[#This Row],[minuty połączenia]]*60+telefony45[[#This Row],[sekundy połączenia2]]</f>
        <v>459</v>
      </c>
      <c r="N259" s="9">
        <f>ROUNDUP(telefony45[[#This Row],[połączenie w sekundach]]/60,0)</f>
        <v>8</v>
      </c>
      <c r="O259" s="9">
        <f>IF(telefony45[[#This Row],[czy zagraniczny]]=1,telefony45[[#This Row],[zaczęt minuty połączenia]],0)</f>
        <v>0</v>
      </c>
      <c r="P259">
        <f>IF(OR(telefony45[[#This Row],[czy komórkowy]]=1,telefony45[[#This Row],[czy stacjonarny]]=1),P258-telefony45[[#This Row],[połączenie w sekundach]],P258)</f>
        <v>-76355</v>
      </c>
      <c r="Q259">
        <f t="shared" si="3"/>
        <v>459</v>
      </c>
      <c r="R259">
        <f>IF(telefony45[[#This Row],[czy komórkowy]]=1,Q259+R258,R258)</f>
        <v>15331</v>
      </c>
      <c r="S259">
        <f>IF(telefony45[[#This Row],[czy stacjonarny]]=1,Q259+S258,S258)</f>
        <v>61024</v>
      </c>
    </row>
    <row r="260" spans="1:19" x14ac:dyDescent="0.3">
      <c r="A260" s="9" t="s">
        <v>221</v>
      </c>
      <c r="B260" s="1">
        <v>42921</v>
      </c>
      <c r="C260" s="2">
        <v>0.51388888888888884</v>
      </c>
      <c r="D260" s="2">
        <v>0.51673611111111106</v>
      </c>
      <c r="E260">
        <f>DAY(telefony45[[#This Row],[data]])</f>
        <v>5</v>
      </c>
      <c r="F260">
        <f>IF(LEN(telefony45[[#This Row],[nr]])=8,1,0)</f>
        <v>1</v>
      </c>
      <c r="G260">
        <f>IF(LEN(telefony45[[#This Row],[nr]])=7,1,0)</f>
        <v>0</v>
      </c>
      <c r="H260" s="9">
        <f>IF(LEN(telefony45[[#This Row],[nr]])&gt;=10,1,0)</f>
        <v>0</v>
      </c>
      <c r="I260" s="2">
        <f>telefony45[[#This Row],[zakonczenie]]-telefony45[[#This Row],[rozpoczecie]]</f>
        <v>2.8472222222222232E-3</v>
      </c>
      <c r="J260" s="9">
        <f>HOUR(telefony45[[#This Row],[czas połączenia]])</f>
        <v>0</v>
      </c>
      <c r="K260" s="9">
        <f>MINUTE(telefony45[[#This Row],[czas połączenia]])</f>
        <v>4</v>
      </c>
      <c r="L260" s="9">
        <f>SECOND(telefony45[[#This Row],[czas połączenia]])</f>
        <v>6</v>
      </c>
      <c r="M260" s="9">
        <f>telefony45[[#This Row],[godziny połączenia]]*60*60+telefony45[[#This Row],[minuty połączenia]]*60+telefony45[[#This Row],[sekundy połączenia2]]</f>
        <v>246</v>
      </c>
      <c r="N260" s="9">
        <f>ROUNDUP(telefony45[[#This Row],[połączenie w sekundach]]/60,0)</f>
        <v>5</v>
      </c>
      <c r="O260" s="9">
        <f>IF(telefony45[[#This Row],[czy zagraniczny]]=1,telefony45[[#This Row],[zaczęt minuty połączenia]],0)</f>
        <v>0</v>
      </c>
      <c r="P260">
        <f>IF(OR(telefony45[[#This Row],[czy komórkowy]]=1,telefony45[[#This Row],[czy stacjonarny]]=1),P259-telefony45[[#This Row],[połączenie w sekundach]],P259)</f>
        <v>-76601</v>
      </c>
      <c r="Q260">
        <f t="shared" si="3"/>
        <v>246</v>
      </c>
      <c r="R260">
        <f>IF(telefony45[[#This Row],[czy komórkowy]]=1,Q260+R259,R259)</f>
        <v>15577</v>
      </c>
      <c r="S260">
        <f>IF(telefony45[[#This Row],[czy stacjonarny]]=1,Q260+S259,S259)</f>
        <v>61024</v>
      </c>
    </row>
    <row r="261" spans="1:19" x14ac:dyDescent="0.3">
      <c r="A261" s="9" t="s">
        <v>222</v>
      </c>
      <c r="B261" s="1">
        <v>42921</v>
      </c>
      <c r="C261" s="2">
        <v>0.51827546296296301</v>
      </c>
      <c r="D261" s="2">
        <v>0.51986111111111111</v>
      </c>
      <c r="E261">
        <f>DAY(telefony45[[#This Row],[data]])</f>
        <v>5</v>
      </c>
      <c r="F261">
        <f>IF(LEN(telefony45[[#This Row],[nr]])=8,1,0)</f>
        <v>0</v>
      </c>
      <c r="G261">
        <f>IF(LEN(telefony45[[#This Row],[nr]])=7,1,0)</f>
        <v>1</v>
      </c>
      <c r="H261" s="9">
        <f>IF(LEN(telefony45[[#This Row],[nr]])&gt;=10,1,0)</f>
        <v>0</v>
      </c>
      <c r="I261" s="2">
        <f>telefony45[[#This Row],[zakonczenie]]-telefony45[[#This Row],[rozpoczecie]]</f>
        <v>1.5856481481481E-3</v>
      </c>
      <c r="J261" s="9">
        <f>HOUR(telefony45[[#This Row],[czas połączenia]])</f>
        <v>0</v>
      </c>
      <c r="K261" s="9">
        <f>MINUTE(telefony45[[#This Row],[czas połączenia]])</f>
        <v>2</v>
      </c>
      <c r="L261" s="9">
        <f>SECOND(telefony45[[#This Row],[czas połączenia]])</f>
        <v>17</v>
      </c>
      <c r="M261" s="9">
        <f>telefony45[[#This Row],[godziny połączenia]]*60*60+telefony45[[#This Row],[minuty połączenia]]*60+telefony45[[#This Row],[sekundy połączenia2]]</f>
        <v>137</v>
      </c>
      <c r="N261" s="9">
        <f>ROUNDUP(telefony45[[#This Row],[połączenie w sekundach]]/60,0)</f>
        <v>3</v>
      </c>
      <c r="O261" s="9">
        <f>IF(telefony45[[#This Row],[czy zagraniczny]]=1,telefony45[[#This Row],[zaczęt minuty połączenia]],0)</f>
        <v>0</v>
      </c>
      <c r="P261">
        <f>IF(OR(telefony45[[#This Row],[czy komórkowy]]=1,telefony45[[#This Row],[czy stacjonarny]]=1),P260-telefony45[[#This Row],[połączenie w sekundach]],P260)</f>
        <v>-76738</v>
      </c>
      <c r="Q261">
        <f t="shared" si="3"/>
        <v>137</v>
      </c>
      <c r="R261">
        <f>IF(telefony45[[#This Row],[czy komórkowy]]=1,Q261+R260,R260)</f>
        <v>15577</v>
      </c>
      <c r="S261">
        <f>IF(telefony45[[#This Row],[czy stacjonarny]]=1,Q261+S260,S260)</f>
        <v>61161</v>
      </c>
    </row>
    <row r="262" spans="1:19" x14ac:dyDescent="0.3">
      <c r="A262" s="9" t="s">
        <v>223</v>
      </c>
      <c r="B262" s="1">
        <v>42921</v>
      </c>
      <c r="C262" s="2">
        <v>0.51884259259259258</v>
      </c>
      <c r="D262" s="2">
        <v>0.52637731481481487</v>
      </c>
      <c r="E262">
        <f>DAY(telefony45[[#This Row],[data]])</f>
        <v>5</v>
      </c>
      <c r="F262">
        <f>IF(LEN(telefony45[[#This Row],[nr]])=8,1,0)</f>
        <v>0</v>
      </c>
      <c r="G262">
        <f>IF(LEN(telefony45[[#This Row],[nr]])=7,1,0)</f>
        <v>1</v>
      </c>
      <c r="H262" s="9">
        <f>IF(LEN(telefony45[[#This Row],[nr]])&gt;=10,1,0)</f>
        <v>0</v>
      </c>
      <c r="I262" s="2">
        <f>telefony45[[#This Row],[zakonczenie]]-telefony45[[#This Row],[rozpoczecie]]</f>
        <v>7.5347222222222898E-3</v>
      </c>
      <c r="J262" s="9">
        <f>HOUR(telefony45[[#This Row],[czas połączenia]])</f>
        <v>0</v>
      </c>
      <c r="K262" s="9">
        <f>MINUTE(telefony45[[#This Row],[czas połączenia]])</f>
        <v>10</v>
      </c>
      <c r="L262" s="9">
        <f>SECOND(telefony45[[#This Row],[czas połączenia]])</f>
        <v>51</v>
      </c>
      <c r="M262" s="9">
        <f>telefony45[[#This Row],[godziny połączenia]]*60*60+telefony45[[#This Row],[minuty połączenia]]*60+telefony45[[#This Row],[sekundy połączenia2]]</f>
        <v>651</v>
      </c>
      <c r="N262" s="9">
        <f>ROUNDUP(telefony45[[#This Row],[połączenie w sekundach]]/60,0)</f>
        <v>11</v>
      </c>
      <c r="O262" s="9">
        <f>IF(telefony45[[#This Row],[czy zagraniczny]]=1,telefony45[[#This Row],[zaczęt minuty połączenia]],0)</f>
        <v>0</v>
      </c>
      <c r="P262">
        <f>IF(OR(telefony45[[#This Row],[czy komórkowy]]=1,telefony45[[#This Row],[czy stacjonarny]]=1),P261-telefony45[[#This Row],[połączenie w sekundach]],P261)</f>
        <v>-77389</v>
      </c>
      <c r="Q262">
        <f t="shared" si="3"/>
        <v>651</v>
      </c>
      <c r="R262">
        <f>IF(telefony45[[#This Row],[czy komórkowy]]=1,Q262+R261,R261)</f>
        <v>15577</v>
      </c>
      <c r="S262">
        <f>IF(telefony45[[#This Row],[czy stacjonarny]]=1,Q262+S261,S261)</f>
        <v>61812</v>
      </c>
    </row>
    <row r="263" spans="1:19" x14ac:dyDescent="0.3">
      <c r="A263" s="9" t="s">
        <v>224</v>
      </c>
      <c r="B263" s="1">
        <v>42921</v>
      </c>
      <c r="C263" s="2">
        <v>0.5242013888888889</v>
      </c>
      <c r="D263" s="2">
        <v>0.53452546296296299</v>
      </c>
      <c r="E263">
        <f>DAY(telefony45[[#This Row],[data]])</f>
        <v>5</v>
      </c>
      <c r="F263">
        <f>IF(LEN(telefony45[[#This Row],[nr]])=8,1,0)</f>
        <v>0</v>
      </c>
      <c r="G263">
        <f>IF(LEN(telefony45[[#This Row],[nr]])=7,1,0)</f>
        <v>1</v>
      </c>
      <c r="H263" s="9">
        <f>IF(LEN(telefony45[[#This Row],[nr]])&gt;=10,1,0)</f>
        <v>0</v>
      </c>
      <c r="I263" s="2">
        <f>telefony45[[#This Row],[zakonczenie]]-telefony45[[#This Row],[rozpoczecie]]</f>
        <v>1.0324074074074097E-2</v>
      </c>
      <c r="J263" s="9">
        <f>HOUR(telefony45[[#This Row],[czas połączenia]])</f>
        <v>0</v>
      </c>
      <c r="K263" s="9">
        <f>MINUTE(telefony45[[#This Row],[czas połączenia]])</f>
        <v>14</v>
      </c>
      <c r="L263" s="9">
        <f>SECOND(telefony45[[#This Row],[czas połączenia]])</f>
        <v>52</v>
      </c>
      <c r="M263" s="9">
        <f>telefony45[[#This Row],[godziny połączenia]]*60*60+telefony45[[#This Row],[minuty połączenia]]*60+telefony45[[#This Row],[sekundy połączenia2]]</f>
        <v>892</v>
      </c>
      <c r="N263" s="9">
        <f>ROUNDUP(telefony45[[#This Row],[połączenie w sekundach]]/60,0)</f>
        <v>15</v>
      </c>
      <c r="O263" s="9">
        <f>IF(telefony45[[#This Row],[czy zagraniczny]]=1,telefony45[[#This Row],[zaczęt minuty połączenia]],0)</f>
        <v>0</v>
      </c>
      <c r="P263">
        <f>IF(OR(telefony45[[#This Row],[czy komórkowy]]=1,telefony45[[#This Row],[czy stacjonarny]]=1),P262-telefony45[[#This Row],[połączenie w sekundach]],P262)</f>
        <v>-78281</v>
      </c>
      <c r="Q263">
        <f t="shared" si="3"/>
        <v>892</v>
      </c>
      <c r="R263">
        <f>IF(telefony45[[#This Row],[czy komórkowy]]=1,Q263+R262,R262)</f>
        <v>15577</v>
      </c>
      <c r="S263">
        <f>IF(telefony45[[#This Row],[czy stacjonarny]]=1,Q263+S262,S262)</f>
        <v>62704</v>
      </c>
    </row>
    <row r="264" spans="1:19" x14ac:dyDescent="0.3">
      <c r="A264" s="9" t="s">
        <v>4</v>
      </c>
      <c r="B264" s="1">
        <v>42921</v>
      </c>
      <c r="C264" s="2">
        <v>0.5250231481481481</v>
      </c>
      <c r="D264" s="2">
        <v>0.5264699074074074</v>
      </c>
      <c r="E264">
        <f>DAY(telefony45[[#This Row],[data]])</f>
        <v>5</v>
      </c>
      <c r="F264">
        <f>IF(LEN(telefony45[[#This Row],[nr]])=8,1,0)</f>
        <v>0</v>
      </c>
      <c r="G264">
        <f>IF(LEN(telefony45[[#This Row],[nr]])=7,1,0)</f>
        <v>1</v>
      </c>
      <c r="H264" s="9">
        <f>IF(LEN(telefony45[[#This Row],[nr]])&gt;=10,1,0)</f>
        <v>0</v>
      </c>
      <c r="I264" s="2">
        <f>telefony45[[#This Row],[zakonczenie]]-telefony45[[#This Row],[rozpoczecie]]</f>
        <v>1.4467592592593004E-3</v>
      </c>
      <c r="J264" s="9">
        <f>HOUR(telefony45[[#This Row],[czas połączenia]])</f>
        <v>0</v>
      </c>
      <c r="K264" s="9">
        <f>MINUTE(telefony45[[#This Row],[czas połączenia]])</f>
        <v>2</v>
      </c>
      <c r="L264" s="9">
        <f>SECOND(telefony45[[#This Row],[czas połączenia]])</f>
        <v>5</v>
      </c>
      <c r="M264" s="9">
        <f>telefony45[[#This Row],[godziny połączenia]]*60*60+telefony45[[#This Row],[minuty połączenia]]*60+telefony45[[#This Row],[sekundy połączenia2]]</f>
        <v>125</v>
      </c>
      <c r="N264" s="9">
        <f>ROUNDUP(telefony45[[#This Row],[połączenie w sekundach]]/60,0)</f>
        <v>3</v>
      </c>
      <c r="O264" s="9">
        <f>IF(telefony45[[#This Row],[czy zagraniczny]]=1,telefony45[[#This Row],[zaczęt minuty połączenia]],0)</f>
        <v>0</v>
      </c>
      <c r="P264">
        <f>IF(OR(telefony45[[#This Row],[czy komórkowy]]=1,telefony45[[#This Row],[czy stacjonarny]]=1),P263-telefony45[[#This Row],[połączenie w sekundach]],P263)</f>
        <v>-78406</v>
      </c>
      <c r="Q264">
        <f t="shared" si="3"/>
        <v>125</v>
      </c>
      <c r="R264">
        <f>IF(telefony45[[#This Row],[czy komórkowy]]=1,Q264+R263,R263)</f>
        <v>15577</v>
      </c>
      <c r="S264">
        <f>IF(telefony45[[#This Row],[czy stacjonarny]]=1,Q264+S263,S263)</f>
        <v>62829</v>
      </c>
    </row>
    <row r="265" spans="1:19" x14ac:dyDescent="0.3">
      <c r="A265" s="9" t="s">
        <v>225</v>
      </c>
      <c r="B265" s="1">
        <v>42921</v>
      </c>
      <c r="C265" s="2">
        <v>0.52607638888888886</v>
      </c>
      <c r="D265" s="2">
        <v>0.52662037037037035</v>
      </c>
      <c r="E265">
        <f>DAY(telefony45[[#This Row],[data]])</f>
        <v>5</v>
      </c>
      <c r="F265">
        <f>IF(LEN(telefony45[[#This Row],[nr]])=8,1,0)</f>
        <v>1</v>
      </c>
      <c r="G265">
        <f>IF(LEN(telefony45[[#This Row],[nr]])=7,1,0)</f>
        <v>0</v>
      </c>
      <c r="H265" s="9">
        <f>IF(LEN(telefony45[[#This Row],[nr]])&gt;=10,1,0)</f>
        <v>0</v>
      </c>
      <c r="I265" s="2">
        <f>telefony45[[#This Row],[zakonczenie]]-telefony45[[#This Row],[rozpoczecie]]</f>
        <v>5.439814814814925E-4</v>
      </c>
      <c r="J265" s="9">
        <f>HOUR(telefony45[[#This Row],[czas połączenia]])</f>
        <v>0</v>
      </c>
      <c r="K265" s="9">
        <f>MINUTE(telefony45[[#This Row],[czas połączenia]])</f>
        <v>0</v>
      </c>
      <c r="L265" s="9">
        <f>SECOND(telefony45[[#This Row],[czas połączenia]])</f>
        <v>47</v>
      </c>
      <c r="M265" s="9">
        <f>telefony45[[#This Row],[godziny połączenia]]*60*60+telefony45[[#This Row],[minuty połączenia]]*60+telefony45[[#This Row],[sekundy połączenia2]]</f>
        <v>47</v>
      </c>
      <c r="N265" s="9">
        <f>ROUNDUP(telefony45[[#This Row],[połączenie w sekundach]]/60,0)</f>
        <v>1</v>
      </c>
      <c r="O265" s="9">
        <f>IF(telefony45[[#This Row],[czy zagraniczny]]=1,telefony45[[#This Row],[zaczęt minuty połączenia]],0)</f>
        <v>0</v>
      </c>
      <c r="P265">
        <f>IF(OR(telefony45[[#This Row],[czy komórkowy]]=1,telefony45[[#This Row],[czy stacjonarny]]=1),P264-telefony45[[#This Row],[połączenie w sekundach]],P264)</f>
        <v>-78453</v>
      </c>
      <c r="Q265">
        <f t="shared" si="3"/>
        <v>47</v>
      </c>
      <c r="R265">
        <f>IF(telefony45[[#This Row],[czy komórkowy]]=1,Q265+R264,R264)</f>
        <v>15624</v>
      </c>
      <c r="S265">
        <f>IF(telefony45[[#This Row],[czy stacjonarny]]=1,Q265+S264,S264)</f>
        <v>62829</v>
      </c>
    </row>
    <row r="266" spans="1:19" x14ac:dyDescent="0.3">
      <c r="A266" s="9" t="s">
        <v>226</v>
      </c>
      <c r="B266" s="1">
        <v>42921</v>
      </c>
      <c r="C266" s="2">
        <v>0.52811342592592592</v>
      </c>
      <c r="D266" s="2">
        <v>0.53195601851851848</v>
      </c>
      <c r="E266">
        <f>DAY(telefony45[[#This Row],[data]])</f>
        <v>5</v>
      </c>
      <c r="F266">
        <f>IF(LEN(telefony45[[#This Row],[nr]])=8,1,0)</f>
        <v>0</v>
      </c>
      <c r="G266">
        <f>IF(LEN(telefony45[[#This Row],[nr]])=7,1,0)</f>
        <v>0</v>
      </c>
      <c r="H266" s="9">
        <f>IF(LEN(telefony45[[#This Row],[nr]])&gt;=10,1,0)</f>
        <v>1</v>
      </c>
      <c r="I266" s="2">
        <f>telefony45[[#This Row],[zakonczenie]]-telefony45[[#This Row],[rozpoczecie]]</f>
        <v>3.8425925925925641E-3</v>
      </c>
      <c r="J266" s="9">
        <f>HOUR(telefony45[[#This Row],[czas połączenia]])</f>
        <v>0</v>
      </c>
      <c r="K266" s="9">
        <f>MINUTE(telefony45[[#This Row],[czas połączenia]])</f>
        <v>5</v>
      </c>
      <c r="L266" s="9">
        <f>SECOND(telefony45[[#This Row],[czas połączenia]])</f>
        <v>32</v>
      </c>
      <c r="M266" s="9">
        <f>telefony45[[#This Row],[godziny połączenia]]*60*60+telefony45[[#This Row],[minuty połączenia]]*60+telefony45[[#This Row],[sekundy połączenia2]]</f>
        <v>332</v>
      </c>
      <c r="N266" s="9">
        <f>ROUNDUP(telefony45[[#This Row],[połączenie w sekundach]]/60,0)</f>
        <v>6</v>
      </c>
      <c r="O266" s="9">
        <f>IF(telefony45[[#This Row],[czy zagraniczny]]=1,telefony45[[#This Row],[zaczęt minuty połączenia]],0)</f>
        <v>6</v>
      </c>
      <c r="P266">
        <f>IF(OR(telefony45[[#This Row],[czy komórkowy]]=1,telefony45[[#This Row],[czy stacjonarny]]=1),P265-telefony45[[#This Row],[połączenie w sekundach]],P265)</f>
        <v>-78453</v>
      </c>
      <c r="Q266">
        <f t="shared" si="3"/>
        <v>0</v>
      </c>
      <c r="R266">
        <f>IF(telefony45[[#This Row],[czy komórkowy]]=1,Q266+R265,R265)</f>
        <v>15624</v>
      </c>
      <c r="S266">
        <f>IF(telefony45[[#This Row],[czy stacjonarny]]=1,Q266+S265,S265)</f>
        <v>62829</v>
      </c>
    </row>
    <row r="267" spans="1:19" x14ac:dyDescent="0.3">
      <c r="A267" s="9" t="s">
        <v>227</v>
      </c>
      <c r="B267" s="1">
        <v>42921</v>
      </c>
      <c r="C267" s="2">
        <v>0.53233796296296299</v>
      </c>
      <c r="D267" s="2">
        <v>0.54116898148148151</v>
      </c>
      <c r="E267">
        <f>DAY(telefony45[[#This Row],[data]])</f>
        <v>5</v>
      </c>
      <c r="F267">
        <f>IF(LEN(telefony45[[#This Row],[nr]])=8,1,0)</f>
        <v>0</v>
      </c>
      <c r="G267">
        <f>IF(LEN(telefony45[[#This Row],[nr]])=7,1,0)</f>
        <v>1</v>
      </c>
      <c r="H267" s="9">
        <f>IF(LEN(telefony45[[#This Row],[nr]])&gt;=10,1,0)</f>
        <v>0</v>
      </c>
      <c r="I267" s="2">
        <f>telefony45[[#This Row],[zakonczenie]]-telefony45[[#This Row],[rozpoczecie]]</f>
        <v>8.8310185185185297E-3</v>
      </c>
      <c r="J267" s="9">
        <f>HOUR(telefony45[[#This Row],[czas połączenia]])</f>
        <v>0</v>
      </c>
      <c r="K267" s="9">
        <f>MINUTE(telefony45[[#This Row],[czas połączenia]])</f>
        <v>12</v>
      </c>
      <c r="L267" s="9">
        <f>SECOND(telefony45[[#This Row],[czas połączenia]])</f>
        <v>43</v>
      </c>
      <c r="M267" s="9">
        <f>telefony45[[#This Row],[godziny połączenia]]*60*60+telefony45[[#This Row],[minuty połączenia]]*60+telefony45[[#This Row],[sekundy połączenia2]]</f>
        <v>763</v>
      </c>
      <c r="N267" s="9">
        <f>ROUNDUP(telefony45[[#This Row],[połączenie w sekundach]]/60,0)</f>
        <v>13</v>
      </c>
      <c r="O267" s="9">
        <f>IF(telefony45[[#This Row],[czy zagraniczny]]=1,telefony45[[#This Row],[zaczęt minuty połączenia]],0)</f>
        <v>0</v>
      </c>
      <c r="P267">
        <f>IF(OR(telefony45[[#This Row],[czy komórkowy]]=1,telefony45[[#This Row],[czy stacjonarny]]=1),P266-telefony45[[#This Row],[połączenie w sekundach]],P266)</f>
        <v>-79216</v>
      </c>
      <c r="Q267">
        <f t="shared" si="3"/>
        <v>763</v>
      </c>
      <c r="R267">
        <f>IF(telefony45[[#This Row],[czy komórkowy]]=1,Q267+R266,R266)</f>
        <v>15624</v>
      </c>
      <c r="S267">
        <f>IF(telefony45[[#This Row],[czy stacjonarny]]=1,Q267+S266,S266)</f>
        <v>63592</v>
      </c>
    </row>
    <row r="268" spans="1:19" x14ac:dyDescent="0.3">
      <c r="A268" s="9" t="s">
        <v>228</v>
      </c>
      <c r="B268" s="1">
        <v>42921</v>
      </c>
      <c r="C268" s="2">
        <v>0.53372685185185187</v>
      </c>
      <c r="D268" s="2">
        <v>0.53991898148148143</v>
      </c>
      <c r="E268">
        <f>DAY(telefony45[[#This Row],[data]])</f>
        <v>5</v>
      </c>
      <c r="F268">
        <f>IF(LEN(telefony45[[#This Row],[nr]])=8,1,0)</f>
        <v>0</v>
      </c>
      <c r="G268">
        <f>IF(LEN(telefony45[[#This Row],[nr]])=7,1,0)</f>
        <v>1</v>
      </c>
      <c r="H268" s="9">
        <f>IF(LEN(telefony45[[#This Row],[nr]])&gt;=10,1,0)</f>
        <v>0</v>
      </c>
      <c r="I268" s="2">
        <f>telefony45[[#This Row],[zakonczenie]]-telefony45[[#This Row],[rozpoczecie]]</f>
        <v>6.1921296296295614E-3</v>
      </c>
      <c r="J268" s="9">
        <f>HOUR(telefony45[[#This Row],[czas połączenia]])</f>
        <v>0</v>
      </c>
      <c r="K268" s="9">
        <f>MINUTE(telefony45[[#This Row],[czas połączenia]])</f>
        <v>8</v>
      </c>
      <c r="L268" s="9">
        <f>SECOND(telefony45[[#This Row],[czas połączenia]])</f>
        <v>55</v>
      </c>
      <c r="M268" s="9">
        <f>telefony45[[#This Row],[godziny połączenia]]*60*60+telefony45[[#This Row],[minuty połączenia]]*60+telefony45[[#This Row],[sekundy połączenia2]]</f>
        <v>535</v>
      </c>
      <c r="N268" s="9">
        <f>ROUNDUP(telefony45[[#This Row],[połączenie w sekundach]]/60,0)</f>
        <v>9</v>
      </c>
      <c r="O268" s="9">
        <f>IF(telefony45[[#This Row],[czy zagraniczny]]=1,telefony45[[#This Row],[zaczęt minuty połączenia]],0)</f>
        <v>0</v>
      </c>
      <c r="P268">
        <f>IF(OR(telefony45[[#This Row],[czy komórkowy]]=1,telefony45[[#This Row],[czy stacjonarny]]=1),P267-telefony45[[#This Row],[połączenie w sekundach]],P267)</f>
        <v>-79751</v>
      </c>
      <c r="Q268">
        <f t="shared" si="3"/>
        <v>535</v>
      </c>
      <c r="R268">
        <f>IF(telefony45[[#This Row],[czy komórkowy]]=1,Q268+R267,R267)</f>
        <v>15624</v>
      </c>
      <c r="S268">
        <f>IF(telefony45[[#This Row],[czy stacjonarny]]=1,Q268+S267,S267)</f>
        <v>64127</v>
      </c>
    </row>
    <row r="269" spans="1:19" x14ac:dyDescent="0.3">
      <c r="A269" s="9" t="s">
        <v>229</v>
      </c>
      <c r="B269" s="1">
        <v>42921</v>
      </c>
      <c r="C269" s="2">
        <v>0.53607638888888887</v>
      </c>
      <c r="D269" s="2">
        <v>0.54104166666666664</v>
      </c>
      <c r="E269">
        <f>DAY(telefony45[[#This Row],[data]])</f>
        <v>5</v>
      </c>
      <c r="F269">
        <f>IF(LEN(telefony45[[#This Row],[nr]])=8,1,0)</f>
        <v>0</v>
      </c>
      <c r="G269">
        <f>IF(LEN(telefony45[[#This Row],[nr]])=7,1,0)</f>
        <v>1</v>
      </c>
      <c r="H269" s="9">
        <f>IF(LEN(telefony45[[#This Row],[nr]])&gt;=10,1,0)</f>
        <v>0</v>
      </c>
      <c r="I269" s="2">
        <f>telefony45[[#This Row],[zakonczenie]]-telefony45[[#This Row],[rozpoczecie]]</f>
        <v>4.9652777777777768E-3</v>
      </c>
      <c r="J269" s="9">
        <f>HOUR(telefony45[[#This Row],[czas połączenia]])</f>
        <v>0</v>
      </c>
      <c r="K269" s="9">
        <f>MINUTE(telefony45[[#This Row],[czas połączenia]])</f>
        <v>7</v>
      </c>
      <c r="L269" s="9">
        <f>SECOND(telefony45[[#This Row],[czas połączenia]])</f>
        <v>9</v>
      </c>
      <c r="M269" s="9">
        <f>telefony45[[#This Row],[godziny połączenia]]*60*60+telefony45[[#This Row],[minuty połączenia]]*60+telefony45[[#This Row],[sekundy połączenia2]]</f>
        <v>429</v>
      </c>
      <c r="N269" s="9">
        <f>ROUNDUP(telefony45[[#This Row],[połączenie w sekundach]]/60,0)</f>
        <v>8</v>
      </c>
      <c r="O269" s="9">
        <f>IF(telefony45[[#This Row],[czy zagraniczny]]=1,telefony45[[#This Row],[zaczęt minuty połączenia]],0)</f>
        <v>0</v>
      </c>
      <c r="P269">
        <f>IF(OR(telefony45[[#This Row],[czy komórkowy]]=1,telefony45[[#This Row],[czy stacjonarny]]=1),P268-telefony45[[#This Row],[połączenie w sekundach]],P268)</f>
        <v>-80180</v>
      </c>
      <c r="Q269">
        <f t="shared" si="3"/>
        <v>429</v>
      </c>
      <c r="R269">
        <f>IF(telefony45[[#This Row],[czy komórkowy]]=1,Q269+R268,R268)</f>
        <v>15624</v>
      </c>
      <c r="S269">
        <f>IF(telefony45[[#This Row],[czy stacjonarny]]=1,Q269+S268,S268)</f>
        <v>64556</v>
      </c>
    </row>
    <row r="270" spans="1:19" x14ac:dyDescent="0.3">
      <c r="A270" s="9" t="s">
        <v>230</v>
      </c>
      <c r="B270" s="1">
        <v>42921</v>
      </c>
      <c r="C270" s="2">
        <v>0.53850694444444447</v>
      </c>
      <c r="D270" s="2">
        <v>0.53944444444444439</v>
      </c>
      <c r="E270">
        <f>DAY(telefony45[[#This Row],[data]])</f>
        <v>5</v>
      </c>
      <c r="F270">
        <f>IF(LEN(telefony45[[#This Row],[nr]])=8,1,0)</f>
        <v>0</v>
      </c>
      <c r="G270">
        <f>IF(LEN(telefony45[[#This Row],[nr]])=7,1,0)</f>
        <v>1</v>
      </c>
      <c r="H270" s="9">
        <f>IF(LEN(telefony45[[#This Row],[nr]])&gt;=10,1,0)</f>
        <v>0</v>
      </c>
      <c r="I270" s="2">
        <f>telefony45[[#This Row],[zakonczenie]]-telefony45[[#This Row],[rozpoczecie]]</f>
        <v>9.374999999999245E-4</v>
      </c>
      <c r="J270" s="9">
        <f>HOUR(telefony45[[#This Row],[czas połączenia]])</f>
        <v>0</v>
      </c>
      <c r="K270" s="9">
        <f>MINUTE(telefony45[[#This Row],[czas połączenia]])</f>
        <v>1</v>
      </c>
      <c r="L270" s="9">
        <f>SECOND(telefony45[[#This Row],[czas połączenia]])</f>
        <v>21</v>
      </c>
      <c r="M270" s="9">
        <f>telefony45[[#This Row],[godziny połączenia]]*60*60+telefony45[[#This Row],[minuty połączenia]]*60+telefony45[[#This Row],[sekundy połączenia2]]</f>
        <v>81</v>
      </c>
      <c r="N270" s="9">
        <f>ROUNDUP(telefony45[[#This Row],[połączenie w sekundach]]/60,0)</f>
        <v>2</v>
      </c>
      <c r="O270" s="9">
        <f>IF(telefony45[[#This Row],[czy zagraniczny]]=1,telefony45[[#This Row],[zaczęt minuty połączenia]],0)</f>
        <v>0</v>
      </c>
      <c r="P270">
        <f>IF(OR(telefony45[[#This Row],[czy komórkowy]]=1,telefony45[[#This Row],[czy stacjonarny]]=1),P269-telefony45[[#This Row],[połączenie w sekundach]],P269)</f>
        <v>-80261</v>
      </c>
      <c r="Q270">
        <f t="shared" si="3"/>
        <v>81</v>
      </c>
      <c r="R270">
        <f>IF(telefony45[[#This Row],[czy komórkowy]]=1,Q270+R269,R269)</f>
        <v>15624</v>
      </c>
      <c r="S270">
        <f>IF(telefony45[[#This Row],[czy stacjonarny]]=1,Q270+S269,S269)</f>
        <v>64637</v>
      </c>
    </row>
    <row r="271" spans="1:19" x14ac:dyDescent="0.3">
      <c r="A271" s="9" t="s">
        <v>231</v>
      </c>
      <c r="B271" s="1">
        <v>42921</v>
      </c>
      <c r="C271" s="2">
        <v>0.54194444444444445</v>
      </c>
      <c r="D271" s="2">
        <v>0.54666666666666663</v>
      </c>
      <c r="E271">
        <f>DAY(telefony45[[#This Row],[data]])</f>
        <v>5</v>
      </c>
      <c r="F271">
        <f>IF(LEN(telefony45[[#This Row],[nr]])=8,1,0)</f>
        <v>0</v>
      </c>
      <c r="G271">
        <f>IF(LEN(telefony45[[#This Row],[nr]])=7,1,0)</f>
        <v>1</v>
      </c>
      <c r="H271" s="9">
        <f>IF(LEN(telefony45[[#This Row],[nr]])&gt;=10,1,0)</f>
        <v>0</v>
      </c>
      <c r="I271" s="2">
        <f>telefony45[[#This Row],[zakonczenie]]-telefony45[[#This Row],[rozpoczecie]]</f>
        <v>4.7222222222221832E-3</v>
      </c>
      <c r="J271" s="9">
        <f>HOUR(telefony45[[#This Row],[czas połączenia]])</f>
        <v>0</v>
      </c>
      <c r="K271" s="9">
        <f>MINUTE(telefony45[[#This Row],[czas połączenia]])</f>
        <v>6</v>
      </c>
      <c r="L271" s="9">
        <f>SECOND(telefony45[[#This Row],[czas połączenia]])</f>
        <v>48</v>
      </c>
      <c r="M271" s="9">
        <f>telefony45[[#This Row],[godziny połączenia]]*60*60+telefony45[[#This Row],[minuty połączenia]]*60+telefony45[[#This Row],[sekundy połączenia2]]</f>
        <v>408</v>
      </c>
      <c r="N271" s="9">
        <f>ROUNDUP(telefony45[[#This Row],[połączenie w sekundach]]/60,0)</f>
        <v>7</v>
      </c>
      <c r="O271" s="9">
        <f>IF(telefony45[[#This Row],[czy zagraniczny]]=1,telefony45[[#This Row],[zaczęt minuty połączenia]],0)</f>
        <v>0</v>
      </c>
      <c r="P271">
        <f>IF(OR(telefony45[[#This Row],[czy komórkowy]]=1,telefony45[[#This Row],[czy stacjonarny]]=1),P270-telefony45[[#This Row],[połączenie w sekundach]],P270)</f>
        <v>-80669</v>
      </c>
      <c r="Q271">
        <f t="shared" si="3"/>
        <v>408</v>
      </c>
      <c r="R271">
        <f>IF(telefony45[[#This Row],[czy komórkowy]]=1,Q271+R270,R270)</f>
        <v>15624</v>
      </c>
      <c r="S271">
        <f>IF(telefony45[[#This Row],[czy stacjonarny]]=1,Q271+S270,S270)</f>
        <v>65045</v>
      </c>
    </row>
    <row r="272" spans="1:19" x14ac:dyDescent="0.3">
      <c r="A272" s="9" t="s">
        <v>210</v>
      </c>
      <c r="B272" s="1">
        <v>42921</v>
      </c>
      <c r="C272" s="2">
        <v>0.54609953703703706</v>
      </c>
      <c r="D272" s="2">
        <v>0.55435185185185187</v>
      </c>
      <c r="E272">
        <f>DAY(telefony45[[#This Row],[data]])</f>
        <v>5</v>
      </c>
      <c r="F272">
        <f>IF(LEN(telefony45[[#This Row],[nr]])=8,1,0)</f>
        <v>0</v>
      </c>
      <c r="G272">
        <f>IF(LEN(telefony45[[#This Row],[nr]])=7,1,0)</f>
        <v>1</v>
      </c>
      <c r="H272" s="9">
        <f>IF(LEN(telefony45[[#This Row],[nr]])&gt;=10,1,0)</f>
        <v>0</v>
      </c>
      <c r="I272" s="2">
        <f>telefony45[[#This Row],[zakonczenie]]-telefony45[[#This Row],[rozpoczecie]]</f>
        <v>8.2523148148148096E-3</v>
      </c>
      <c r="J272" s="9">
        <f>HOUR(telefony45[[#This Row],[czas połączenia]])</f>
        <v>0</v>
      </c>
      <c r="K272" s="9">
        <f>MINUTE(telefony45[[#This Row],[czas połączenia]])</f>
        <v>11</v>
      </c>
      <c r="L272" s="9">
        <f>SECOND(telefony45[[#This Row],[czas połączenia]])</f>
        <v>53</v>
      </c>
      <c r="M272" s="9">
        <f>telefony45[[#This Row],[godziny połączenia]]*60*60+telefony45[[#This Row],[minuty połączenia]]*60+telefony45[[#This Row],[sekundy połączenia2]]</f>
        <v>713</v>
      </c>
      <c r="N272" s="9">
        <f>ROUNDUP(telefony45[[#This Row],[połączenie w sekundach]]/60,0)</f>
        <v>12</v>
      </c>
      <c r="O272" s="9">
        <f>IF(telefony45[[#This Row],[czy zagraniczny]]=1,telefony45[[#This Row],[zaczęt minuty połączenia]],0)</f>
        <v>0</v>
      </c>
      <c r="P272">
        <f>IF(OR(telefony45[[#This Row],[czy komórkowy]]=1,telefony45[[#This Row],[czy stacjonarny]]=1),P271-telefony45[[#This Row],[połączenie w sekundach]],P271)</f>
        <v>-81382</v>
      </c>
      <c r="Q272">
        <f t="shared" si="3"/>
        <v>713</v>
      </c>
      <c r="R272">
        <f>IF(telefony45[[#This Row],[czy komórkowy]]=1,Q272+R271,R271)</f>
        <v>15624</v>
      </c>
      <c r="S272">
        <f>IF(telefony45[[#This Row],[czy stacjonarny]]=1,Q272+S271,S271)</f>
        <v>65758</v>
      </c>
    </row>
    <row r="273" spans="1:19" x14ac:dyDescent="0.3">
      <c r="A273" s="9" t="s">
        <v>232</v>
      </c>
      <c r="B273" s="1">
        <v>42921</v>
      </c>
      <c r="C273" s="2">
        <v>0.54809027777777775</v>
      </c>
      <c r="D273" s="2">
        <v>0.55568287037037034</v>
      </c>
      <c r="E273">
        <f>DAY(telefony45[[#This Row],[data]])</f>
        <v>5</v>
      </c>
      <c r="F273">
        <f>IF(LEN(telefony45[[#This Row],[nr]])=8,1,0)</f>
        <v>0</v>
      </c>
      <c r="G273">
        <f>IF(LEN(telefony45[[#This Row],[nr]])=7,1,0)</f>
        <v>1</v>
      </c>
      <c r="H273" s="9">
        <f>IF(LEN(telefony45[[#This Row],[nr]])&gt;=10,1,0)</f>
        <v>0</v>
      </c>
      <c r="I273" s="2">
        <f>telefony45[[#This Row],[zakonczenie]]-telefony45[[#This Row],[rozpoczecie]]</f>
        <v>7.5925925925925952E-3</v>
      </c>
      <c r="J273" s="9">
        <f>HOUR(telefony45[[#This Row],[czas połączenia]])</f>
        <v>0</v>
      </c>
      <c r="K273" s="9">
        <f>MINUTE(telefony45[[#This Row],[czas połączenia]])</f>
        <v>10</v>
      </c>
      <c r="L273" s="9">
        <f>SECOND(telefony45[[#This Row],[czas połączenia]])</f>
        <v>56</v>
      </c>
      <c r="M273" s="9">
        <f>telefony45[[#This Row],[godziny połączenia]]*60*60+telefony45[[#This Row],[minuty połączenia]]*60+telefony45[[#This Row],[sekundy połączenia2]]</f>
        <v>656</v>
      </c>
      <c r="N273" s="9">
        <f>ROUNDUP(telefony45[[#This Row],[połączenie w sekundach]]/60,0)</f>
        <v>11</v>
      </c>
      <c r="O273" s="9">
        <f>IF(telefony45[[#This Row],[czy zagraniczny]]=1,telefony45[[#This Row],[zaczęt minuty połączenia]],0)</f>
        <v>0</v>
      </c>
      <c r="P273">
        <f>IF(OR(telefony45[[#This Row],[czy komórkowy]]=1,telefony45[[#This Row],[czy stacjonarny]]=1),P272-telefony45[[#This Row],[połączenie w sekundach]],P272)</f>
        <v>-82038</v>
      </c>
      <c r="Q273">
        <f t="shared" si="3"/>
        <v>656</v>
      </c>
      <c r="R273">
        <f>IF(telefony45[[#This Row],[czy komórkowy]]=1,Q273+R272,R272)</f>
        <v>15624</v>
      </c>
      <c r="S273">
        <f>IF(telefony45[[#This Row],[czy stacjonarny]]=1,Q273+S272,S272)</f>
        <v>66414</v>
      </c>
    </row>
    <row r="274" spans="1:19" x14ac:dyDescent="0.3">
      <c r="A274" s="9" t="s">
        <v>233</v>
      </c>
      <c r="B274" s="1">
        <v>42921</v>
      </c>
      <c r="C274" s="2">
        <v>0.54857638888888893</v>
      </c>
      <c r="D274" s="2">
        <v>0.55879629629629635</v>
      </c>
      <c r="E274">
        <f>DAY(telefony45[[#This Row],[data]])</f>
        <v>5</v>
      </c>
      <c r="F274">
        <f>IF(LEN(telefony45[[#This Row],[nr]])=8,1,0)</f>
        <v>1</v>
      </c>
      <c r="G274">
        <f>IF(LEN(telefony45[[#This Row],[nr]])=7,1,0)</f>
        <v>0</v>
      </c>
      <c r="H274" s="9">
        <f>IF(LEN(telefony45[[#This Row],[nr]])&gt;=10,1,0)</f>
        <v>0</v>
      </c>
      <c r="I274" s="2">
        <f>telefony45[[#This Row],[zakonczenie]]-telefony45[[#This Row],[rozpoczecie]]</f>
        <v>1.0219907407407414E-2</v>
      </c>
      <c r="J274" s="9">
        <f>HOUR(telefony45[[#This Row],[czas połączenia]])</f>
        <v>0</v>
      </c>
      <c r="K274" s="9">
        <f>MINUTE(telefony45[[#This Row],[czas połączenia]])</f>
        <v>14</v>
      </c>
      <c r="L274" s="9">
        <f>SECOND(telefony45[[#This Row],[czas połączenia]])</f>
        <v>43</v>
      </c>
      <c r="M274" s="9">
        <f>telefony45[[#This Row],[godziny połączenia]]*60*60+telefony45[[#This Row],[minuty połączenia]]*60+telefony45[[#This Row],[sekundy połączenia2]]</f>
        <v>883</v>
      </c>
      <c r="N274" s="9">
        <f>ROUNDUP(telefony45[[#This Row],[połączenie w sekundach]]/60,0)</f>
        <v>15</v>
      </c>
      <c r="O274" s="9">
        <f>IF(telefony45[[#This Row],[czy zagraniczny]]=1,telefony45[[#This Row],[zaczęt minuty połączenia]],0)</f>
        <v>0</v>
      </c>
      <c r="P274">
        <f>IF(OR(telefony45[[#This Row],[czy komórkowy]]=1,telefony45[[#This Row],[czy stacjonarny]]=1),P273-telefony45[[#This Row],[połączenie w sekundach]],P273)</f>
        <v>-82921</v>
      </c>
      <c r="Q274">
        <f t="shared" si="3"/>
        <v>883</v>
      </c>
      <c r="R274">
        <f>IF(telefony45[[#This Row],[czy komórkowy]]=1,Q274+R273,R273)</f>
        <v>16507</v>
      </c>
      <c r="S274">
        <f>IF(telefony45[[#This Row],[czy stacjonarny]]=1,Q274+S273,S273)</f>
        <v>66414</v>
      </c>
    </row>
    <row r="275" spans="1:19" x14ac:dyDescent="0.3">
      <c r="A275" s="9" t="s">
        <v>234</v>
      </c>
      <c r="B275" s="1">
        <v>42921</v>
      </c>
      <c r="C275" s="2">
        <v>0.54859953703703701</v>
      </c>
      <c r="D275" s="2">
        <v>0.55990740740740741</v>
      </c>
      <c r="E275">
        <f>DAY(telefony45[[#This Row],[data]])</f>
        <v>5</v>
      </c>
      <c r="F275">
        <f>IF(LEN(telefony45[[#This Row],[nr]])=8,1,0)</f>
        <v>1</v>
      </c>
      <c r="G275">
        <f>IF(LEN(telefony45[[#This Row],[nr]])=7,1,0)</f>
        <v>0</v>
      </c>
      <c r="H275" s="9">
        <f>IF(LEN(telefony45[[#This Row],[nr]])&gt;=10,1,0)</f>
        <v>0</v>
      </c>
      <c r="I275" s="2">
        <f>telefony45[[#This Row],[zakonczenie]]-telefony45[[#This Row],[rozpoczecie]]</f>
        <v>1.1307870370370399E-2</v>
      </c>
      <c r="J275" s="9">
        <f>HOUR(telefony45[[#This Row],[czas połączenia]])</f>
        <v>0</v>
      </c>
      <c r="K275" s="9">
        <f>MINUTE(telefony45[[#This Row],[czas połączenia]])</f>
        <v>16</v>
      </c>
      <c r="L275" s="9">
        <f>SECOND(telefony45[[#This Row],[czas połączenia]])</f>
        <v>17</v>
      </c>
      <c r="M275" s="9">
        <f>telefony45[[#This Row],[godziny połączenia]]*60*60+telefony45[[#This Row],[minuty połączenia]]*60+telefony45[[#This Row],[sekundy połączenia2]]</f>
        <v>977</v>
      </c>
      <c r="N275" s="9">
        <f>ROUNDUP(telefony45[[#This Row],[połączenie w sekundach]]/60,0)</f>
        <v>17</v>
      </c>
      <c r="O275" s="9">
        <f>IF(telefony45[[#This Row],[czy zagraniczny]]=1,telefony45[[#This Row],[zaczęt minuty połączenia]],0)</f>
        <v>0</v>
      </c>
      <c r="P275">
        <f>IF(OR(telefony45[[#This Row],[czy komórkowy]]=1,telefony45[[#This Row],[czy stacjonarny]]=1),P274-telefony45[[#This Row],[połączenie w sekundach]],P274)</f>
        <v>-83898</v>
      </c>
      <c r="Q275">
        <f t="shared" si="3"/>
        <v>977</v>
      </c>
      <c r="R275">
        <f>IF(telefony45[[#This Row],[czy komórkowy]]=1,Q275+R274,R274)</f>
        <v>17484</v>
      </c>
      <c r="S275">
        <f>IF(telefony45[[#This Row],[czy stacjonarny]]=1,Q275+S274,S274)</f>
        <v>66414</v>
      </c>
    </row>
    <row r="276" spans="1:19" x14ac:dyDescent="0.3">
      <c r="A276" s="9" t="s">
        <v>235</v>
      </c>
      <c r="B276" s="1">
        <v>42921</v>
      </c>
      <c r="C276" s="2">
        <v>0.55166666666666664</v>
      </c>
      <c r="D276" s="2">
        <v>0.55865740740740744</v>
      </c>
      <c r="E276">
        <f>DAY(telefony45[[#This Row],[data]])</f>
        <v>5</v>
      </c>
      <c r="F276">
        <f>IF(LEN(telefony45[[#This Row],[nr]])=8,1,0)</f>
        <v>0</v>
      </c>
      <c r="G276">
        <f>IF(LEN(telefony45[[#This Row],[nr]])=7,1,0)</f>
        <v>0</v>
      </c>
      <c r="H276" s="9">
        <f>IF(LEN(telefony45[[#This Row],[nr]])&gt;=10,1,0)</f>
        <v>1</v>
      </c>
      <c r="I276" s="2">
        <f>telefony45[[#This Row],[zakonczenie]]-telefony45[[#This Row],[rozpoczecie]]</f>
        <v>6.9907407407407973E-3</v>
      </c>
      <c r="J276" s="9">
        <f>HOUR(telefony45[[#This Row],[czas połączenia]])</f>
        <v>0</v>
      </c>
      <c r="K276" s="9">
        <f>MINUTE(telefony45[[#This Row],[czas połączenia]])</f>
        <v>10</v>
      </c>
      <c r="L276" s="9">
        <f>SECOND(telefony45[[#This Row],[czas połączenia]])</f>
        <v>4</v>
      </c>
      <c r="M276" s="9">
        <f>telefony45[[#This Row],[godziny połączenia]]*60*60+telefony45[[#This Row],[minuty połączenia]]*60+telefony45[[#This Row],[sekundy połączenia2]]</f>
        <v>604</v>
      </c>
      <c r="N276" s="9">
        <f>ROUNDUP(telefony45[[#This Row],[połączenie w sekundach]]/60,0)</f>
        <v>11</v>
      </c>
      <c r="O276" s="9">
        <f>IF(telefony45[[#This Row],[czy zagraniczny]]=1,telefony45[[#This Row],[zaczęt minuty połączenia]],0)</f>
        <v>11</v>
      </c>
      <c r="P276">
        <f>IF(OR(telefony45[[#This Row],[czy komórkowy]]=1,telefony45[[#This Row],[czy stacjonarny]]=1),P275-telefony45[[#This Row],[połączenie w sekundach]],P275)</f>
        <v>-83898</v>
      </c>
      <c r="Q276">
        <f t="shared" si="3"/>
        <v>0</v>
      </c>
      <c r="R276">
        <f>IF(telefony45[[#This Row],[czy komórkowy]]=1,Q276+R275,R275)</f>
        <v>17484</v>
      </c>
      <c r="S276">
        <f>IF(telefony45[[#This Row],[czy stacjonarny]]=1,Q276+S275,S275)</f>
        <v>66414</v>
      </c>
    </row>
    <row r="277" spans="1:19" x14ac:dyDescent="0.3">
      <c r="A277" s="9" t="s">
        <v>217</v>
      </c>
      <c r="B277" s="1">
        <v>42921</v>
      </c>
      <c r="C277" s="2">
        <v>0.55266203703703709</v>
      </c>
      <c r="D277" s="2">
        <v>0.56405092592592587</v>
      </c>
      <c r="E277">
        <f>DAY(telefony45[[#This Row],[data]])</f>
        <v>5</v>
      </c>
      <c r="F277">
        <f>IF(LEN(telefony45[[#This Row],[nr]])=8,1,0)</f>
        <v>0</v>
      </c>
      <c r="G277">
        <f>IF(LEN(telefony45[[#This Row],[nr]])=7,1,0)</f>
        <v>1</v>
      </c>
      <c r="H277" s="9">
        <f>IF(LEN(telefony45[[#This Row],[nr]])&gt;=10,1,0)</f>
        <v>0</v>
      </c>
      <c r="I277" s="2">
        <f>telefony45[[#This Row],[zakonczenie]]-telefony45[[#This Row],[rozpoczecie]]</f>
        <v>1.1388888888888782E-2</v>
      </c>
      <c r="J277" s="9">
        <f>HOUR(telefony45[[#This Row],[czas połączenia]])</f>
        <v>0</v>
      </c>
      <c r="K277" s="9">
        <f>MINUTE(telefony45[[#This Row],[czas połączenia]])</f>
        <v>16</v>
      </c>
      <c r="L277" s="9">
        <f>SECOND(telefony45[[#This Row],[czas połączenia]])</f>
        <v>24</v>
      </c>
      <c r="M277" s="9">
        <f>telefony45[[#This Row],[godziny połączenia]]*60*60+telefony45[[#This Row],[minuty połączenia]]*60+telefony45[[#This Row],[sekundy połączenia2]]</f>
        <v>984</v>
      </c>
      <c r="N277" s="9">
        <f>ROUNDUP(telefony45[[#This Row],[połączenie w sekundach]]/60,0)</f>
        <v>17</v>
      </c>
      <c r="O277" s="9">
        <f>IF(telefony45[[#This Row],[czy zagraniczny]]=1,telefony45[[#This Row],[zaczęt minuty połączenia]],0)</f>
        <v>0</v>
      </c>
      <c r="P277">
        <f>IF(OR(telefony45[[#This Row],[czy komórkowy]]=1,telefony45[[#This Row],[czy stacjonarny]]=1),P276-telefony45[[#This Row],[połączenie w sekundach]],P276)</f>
        <v>-84882</v>
      </c>
      <c r="Q277">
        <f t="shared" si="3"/>
        <v>984</v>
      </c>
      <c r="R277">
        <f>IF(telefony45[[#This Row],[czy komórkowy]]=1,Q277+R276,R276)</f>
        <v>17484</v>
      </c>
      <c r="S277">
        <f>IF(telefony45[[#This Row],[czy stacjonarny]]=1,Q277+S276,S276)</f>
        <v>67398</v>
      </c>
    </row>
    <row r="278" spans="1:19" x14ac:dyDescent="0.3">
      <c r="A278" s="9" t="s">
        <v>236</v>
      </c>
      <c r="B278" s="1">
        <v>42921</v>
      </c>
      <c r="C278" s="2">
        <v>0.55269675925925921</v>
      </c>
      <c r="D278" s="2">
        <v>0.56355324074074076</v>
      </c>
      <c r="E278">
        <f>DAY(telefony45[[#This Row],[data]])</f>
        <v>5</v>
      </c>
      <c r="F278">
        <f>IF(LEN(telefony45[[#This Row],[nr]])=8,1,0)</f>
        <v>0</v>
      </c>
      <c r="G278">
        <f>IF(LEN(telefony45[[#This Row],[nr]])=7,1,0)</f>
        <v>1</v>
      </c>
      <c r="H278" s="9">
        <f>IF(LEN(telefony45[[#This Row],[nr]])&gt;=10,1,0)</f>
        <v>0</v>
      </c>
      <c r="I278" s="2">
        <f>telefony45[[#This Row],[zakonczenie]]-telefony45[[#This Row],[rozpoczecie]]</f>
        <v>1.085648148148155E-2</v>
      </c>
      <c r="J278" s="9">
        <f>HOUR(telefony45[[#This Row],[czas połączenia]])</f>
        <v>0</v>
      </c>
      <c r="K278" s="9">
        <f>MINUTE(telefony45[[#This Row],[czas połączenia]])</f>
        <v>15</v>
      </c>
      <c r="L278" s="9">
        <f>SECOND(telefony45[[#This Row],[czas połączenia]])</f>
        <v>38</v>
      </c>
      <c r="M278" s="9">
        <f>telefony45[[#This Row],[godziny połączenia]]*60*60+telefony45[[#This Row],[minuty połączenia]]*60+telefony45[[#This Row],[sekundy połączenia2]]</f>
        <v>938</v>
      </c>
      <c r="N278" s="9">
        <f>ROUNDUP(telefony45[[#This Row],[połączenie w sekundach]]/60,0)</f>
        <v>16</v>
      </c>
      <c r="O278" s="9">
        <f>IF(telefony45[[#This Row],[czy zagraniczny]]=1,telefony45[[#This Row],[zaczęt minuty połączenia]],0)</f>
        <v>0</v>
      </c>
      <c r="P278">
        <f>IF(OR(telefony45[[#This Row],[czy komórkowy]]=1,telefony45[[#This Row],[czy stacjonarny]]=1),P277-telefony45[[#This Row],[połączenie w sekundach]],P277)</f>
        <v>-85820</v>
      </c>
      <c r="Q278">
        <f t="shared" si="3"/>
        <v>938</v>
      </c>
      <c r="R278">
        <f>IF(telefony45[[#This Row],[czy komórkowy]]=1,Q278+R277,R277)</f>
        <v>17484</v>
      </c>
      <c r="S278">
        <f>IF(telefony45[[#This Row],[czy stacjonarny]]=1,Q278+S277,S277)</f>
        <v>68336</v>
      </c>
    </row>
    <row r="279" spans="1:19" x14ac:dyDescent="0.3">
      <c r="A279" s="9" t="s">
        <v>137</v>
      </c>
      <c r="B279" s="1">
        <v>42921</v>
      </c>
      <c r="C279" s="2">
        <v>0.55847222222222226</v>
      </c>
      <c r="D279" s="2">
        <v>0.56166666666666665</v>
      </c>
      <c r="E279">
        <f>DAY(telefony45[[#This Row],[data]])</f>
        <v>5</v>
      </c>
      <c r="F279">
        <f>IF(LEN(telefony45[[#This Row],[nr]])=8,1,0)</f>
        <v>1</v>
      </c>
      <c r="G279">
        <f>IF(LEN(telefony45[[#This Row],[nr]])=7,1,0)</f>
        <v>0</v>
      </c>
      <c r="H279" s="9">
        <f>IF(LEN(telefony45[[#This Row],[nr]])&gt;=10,1,0)</f>
        <v>0</v>
      </c>
      <c r="I279" s="2">
        <f>telefony45[[#This Row],[zakonczenie]]-telefony45[[#This Row],[rozpoczecie]]</f>
        <v>3.1944444444443887E-3</v>
      </c>
      <c r="J279" s="9">
        <f>HOUR(telefony45[[#This Row],[czas połączenia]])</f>
        <v>0</v>
      </c>
      <c r="K279" s="9">
        <f>MINUTE(telefony45[[#This Row],[czas połączenia]])</f>
        <v>4</v>
      </c>
      <c r="L279" s="9">
        <f>SECOND(telefony45[[#This Row],[czas połączenia]])</f>
        <v>36</v>
      </c>
      <c r="M279" s="9">
        <f>telefony45[[#This Row],[godziny połączenia]]*60*60+telefony45[[#This Row],[minuty połączenia]]*60+telefony45[[#This Row],[sekundy połączenia2]]</f>
        <v>276</v>
      </c>
      <c r="N279" s="9">
        <f>ROUNDUP(telefony45[[#This Row],[połączenie w sekundach]]/60,0)</f>
        <v>5</v>
      </c>
      <c r="O279" s="9">
        <f>IF(telefony45[[#This Row],[czy zagraniczny]]=1,telefony45[[#This Row],[zaczęt minuty połączenia]],0)</f>
        <v>0</v>
      </c>
      <c r="P279">
        <f>IF(OR(telefony45[[#This Row],[czy komórkowy]]=1,telefony45[[#This Row],[czy stacjonarny]]=1),P278-telefony45[[#This Row],[połączenie w sekundach]],P278)</f>
        <v>-86096</v>
      </c>
      <c r="Q279">
        <f t="shared" si="3"/>
        <v>276</v>
      </c>
      <c r="R279">
        <f>IF(telefony45[[#This Row],[czy komórkowy]]=1,Q279+R278,R278)</f>
        <v>17760</v>
      </c>
      <c r="S279">
        <f>IF(telefony45[[#This Row],[czy stacjonarny]]=1,Q279+S278,S278)</f>
        <v>68336</v>
      </c>
    </row>
    <row r="280" spans="1:19" x14ac:dyDescent="0.3">
      <c r="A280" s="9" t="s">
        <v>237</v>
      </c>
      <c r="B280" s="1">
        <v>42921</v>
      </c>
      <c r="C280" s="2">
        <v>0.56106481481481485</v>
      </c>
      <c r="D280" s="2">
        <v>0.56716435185185188</v>
      </c>
      <c r="E280">
        <f>DAY(telefony45[[#This Row],[data]])</f>
        <v>5</v>
      </c>
      <c r="F280">
        <f>IF(LEN(telefony45[[#This Row],[nr]])=8,1,0)</f>
        <v>0</v>
      </c>
      <c r="G280">
        <f>IF(LEN(telefony45[[#This Row],[nr]])=7,1,0)</f>
        <v>1</v>
      </c>
      <c r="H280" s="9">
        <f>IF(LEN(telefony45[[#This Row],[nr]])&gt;=10,1,0)</f>
        <v>0</v>
      </c>
      <c r="I280" s="2">
        <f>telefony45[[#This Row],[zakonczenie]]-telefony45[[#This Row],[rozpoczecie]]</f>
        <v>6.0995370370370283E-3</v>
      </c>
      <c r="J280" s="9">
        <f>HOUR(telefony45[[#This Row],[czas połączenia]])</f>
        <v>0</v>
      </c>
      <c r="K280" s="9">
        <f>MINUTE(telefony45[[#This Row],[czas połączenia]])</f>
        <v>8</v>
      </c>
      <c r="L280" s="9">
        <f>SECOND(telefony45[[#This Row],[czas połączenia]])</f>
        <v>47</v>
      </c>
      <c r="M280" s="9">
        <f>telefony45[[#This Row],[godziny połączenia]]*60*60+telefony45[[#This Row],[minuty połączenia]]*60+telefony45[[#This Row],[sekundy połączenia2]]</f>
        <v>527</v>
      </c>
      <c r="N280" s="9">
        <f>ROUNDUP(telefony45[[#This Row],[połączenie w sekundach]]/60,0)</f>
        <v>9</v>
      </c>
      <c r="O280" s="9">
        <f>IF(telefony45[[#This Row],[czy zagraniczny]]=1,telefony45[[#This Row],[zaczęt minuty połączenia]],0)</f>
        <v>0</v>
      </c>
      <c r="P280">
        <f>IF(OR(telefony45[[#This Row],[czy komórkowy]]=1,telefony45[[#This Row],[czy stacjonarny]]=1),P279-telefony45[[#This Row],[połączenie w sekundach]],P279)</f>
        <v>-86623</v>
      </c>
      <c r="Q280">
        <f t="shared" si="3"/>
        <v>527</v>
      </c>
      <c r="R280">
        <f>IF(telefony45[[#This Row],[czy komórkowy]]=1,Q280+R279,R279)</f>
        <v>17760</v>
      </c>
      <c r="S280">
        <f>IF(telefony45[[#This Row],[czy stacjonarny]]=1,Q280+S279,S279)</f>
        <v>68863</v>
      </c>
    </row>
    <row r="281" spans="1:19" x14ac:dyDescent="0.3">
      <c r="A281" s="9" t="s">
        <v>238</v>
      </c>
      <c r="B281" s="1">
        <v>42921</v>
      </c>
      <c r="C281" s="2">
        <v>0.56361111111111106</v>
      </c>
      <c r="D281" s="2">
        <v>0.57469907407407406</v>
      </c>
      <c r="E281">
        <f>DAY(telefony45[[#This Row],[data]])</f>
        <v>5</v>
      </c>
      <c r="F281">
        <f>IF(LEN(telefony45[[#This Row],[nr]])=8,1,0)</f>
        <v>0</v>
      </c>
      <c r="G281">
        <f>IF(LEN(telefony45[[#This Row],[nr]])=7,1,0)</f>
        <v>1</v>
      </c>
      <c r="H281" s="9">
        <f>IF(LEN(telefony45[[#This Row],[nr]])&gt;=10,1,0)</f>
        <v>0</v>
      </c>
      <c r="I281" s="2">
        <f>telefony45[[#This Row],[zakonczenie]]-telefony45[[#This Row],[rozpoczecie]]</f>
        <v>1.1087962962962994E-2</v>
      </c>
      <c r="J281" s="9">
        <f>HOUR(telefony45[[#This Row],[czas połączenia]])</f>
        <v>0</v>
      </c>
      <c r="K281" s="9">
        <f>MINUTE(telefony45[[#This Row],[czas połączenia]])</f>
        <v>15</v>
      </c>
      <c r="L281" s="9">
        <f>SECOND(telefony45[[#This Row],[czas połączenia]])</f>
        <v>58</v>
      </c>
      <c r="M281" s="9">
        <f>telefony45[[#This Row],[godziny połączenia]]*60*60+telefony45[[#This Row],[minuty połączenia]]*60+telefony45[[#This Row],[sekundy połączenia2]]</f>
        <v>958</v>
      </c>
      <c r="N281" s="9">
        <f>ROUNDUP(telefony45[[#This Row],[połączenie w sekundach]]/60,0)</f>
        <v>16</v>
      </c>
      <c r="O281" s="9">
        <f>IF(telefony45[[#This Row],[czy zagraniczny]]=1,telefony45[[#This Row],[zaczęt minuty połączenia]],0)</f>
        <v>0</v>
      </c>
      <c r="P281">
        <f>IF(OR(telefony45[[#This Row],[czy komórkowy]]=1,telefony45[[#This Row],[czy stacjonarny]]=1),P280-telefony45[[#This Row],[połączenie w sekundach]],P280)</f>
        <v>-87581</v>
      </c>
      <c r="Q281">
        <f t="shared" si="3"/>
        <v>958</v>
      </c>
      <c r="R281">
        <f>IF(telefony45[[#This Row],[czy komórkowy]]=1,Q281+R280,R280)</f>
        <v>17760</v>
      </c>
      <c r="S281">
        <f>IF(telefony45[[#This Row],[czy stacjonarny]]=1,Q281+S280,S280)</f>
        <v>69821</v>
      </c>
    </row>
    <row r="282" spans="1:19" x14ac:dyDescent="0.3">
      <c r="A282" s="9" t="s">
        <v>31</v>
      </c>
      <c r="B282" s="1">
        <v>42921</v>
      </c>
      <c r="C282" s="2">
        <v>0.56568287037037035</v>
      </c>
      <c r="D282" s="2">
        <v>0.56981481481481477</v>
      </c>
      <c r="E282">
        <f>DAY(telefony45[[#This Row],[data]])</f>
        <v>5</v>
      </c>
      <c r="F282">
        <f>IF(LEN(telefony45[[#This Row],[nr]])=8,1,0)</f>
        <v>1</v>
      </c>
      <c r="G282">
        <f>IF(LEN(telefony45[[#This Row],[nr]])=7,1,0)</f>
        <v>0</v>
      </c>
      <c r="H282" s="9">
        <f>IF(LEN(telefony45[[#This Row],[nr]])&gt;=10,1,0)</f>
        <v>0</v>
      </c>
      <c r="I282" s="2">
        <f>telefony45[[#This Row],[zakonczenie]]-telefony45[[#This Row],[rozpoczecie]]</f>
        <v>4.1319444444444242E-3</v>
      </c>
      <c r="J282" s="9">
        <f>HOUR(telefony45[[#This Row],[czas połączenia]])</f>
        <v>0</v>
      </c>
      <c r="K282" s="9">
        <f>MINUTE(telefony45[[#This Row],[czas połączenia]])</f>
        <v>5</v>
      </c>
      <c r="L282" s="9">
        <f>SECOND(telefony45[[#This Row],[czas połączenia]])</f>
        <v>57</v>
      </c>
      <c r="M282" s="9">
        <f>telefony45[[#This Row],[godziny połączenia]]*60*60+telefony45[[#This Row],[minuty połączenia]]*60+telefony45[[#This Row],[sekundy połączenia2]]</f>
        <v>357</v>
      </c>
      <c r="N282" s="9">
        <f>ROUNDUP(telefony45[[#This Row],[połączenie w sekundach]]/60,0)</f>
        <v>6</v>
      </c>
      <c r="O282" s="9">
        <f>IF(telefony45[[#This Row],[czy zagraniczny]]=1,telefony45[[#This Row],[zaczęt minuty połączenia]],0)</f>
        <v>0</v>
      </c>
      <c r="P282">
        <f>IF(OR(telefony45[[#This Row],[czy komórkowy]]=1,telefony45[[#This Row],[czy stacjonarny]]=1),P281-telefony45[[#This Row],[połączenie w sekundach]],P281)</f>
        <v>-87938</v>
      </c>
      <c r="Q282">
        <f t="shared" si="3"/>
        <v>357</v>
      </c>
      <c r="R282">
        <f>IF(telefony45[[#This Row],[czy komórkowy]]=1,Q282+R281,R281)</f>
        <v>18117</v>
      </c>
      <c r="S282">
        <f>IF(telefony45[[#This Row],[czy stacjonarny]]=1,Q282+S281,S281)</f>
        <v>69821</v>
      </c>
    </row>
    <row r="283" spans="1:19" x14ac:dyDescent="0.3">
      <c r="A283" s="9" t="s">
        <v>239</v>
      </c>
      <c r="B283" s="1">
        <v>42921</v>
      </c>
      <c r="C283" s="2">
        <v>0.56703703703703701</v>
      </c>
      <c r="D283" s="2">
        <v>0.57664351851851847</v>
      </c>
      <c r="E283">
        <f>DAY(telefony45[[#This Row],[data]])</f>
        <v>5</v>
      </c>
      <c r="F283">
        <f>IF(LEN(telefony45[[#This Row],[nr]])=8,1,0)</f>
        <v>1</v>
      </c>
      <c r="G283">
        <f>IF(LEN(telefony45[[#This Row],[nr]])=7,1,0)</f>
        <v>0</v>
      </c>
      <c r="H283" s="9">
        <f>IF(LEN(telefony45[[#This Row],[nr]])&gt;=10,1,0)</f>
        <v>0</v>
      </c>
      <c r="I283" s="2">
        <f>telefony45[[#This Row],[zakonczenie]]-telefony45[[#This Row],[rozpoczecie]]</f>
        <v>9.6064814814814659E-3</v>
      </c>
      <c r="J283" s="9">
        <f>HOUR(telefony45[[#This Row],[czas połączenia]])</f>
        <v>0</v>
      </c>
      <c r="K283" s="9">
        <f>MINUTE(telefony45[[#This Row],[czas połączenia]])</f>
        <v>13</v>
      </c>
      <c r="L283" s="9">
        <f>SECOND(telefony45[[#This Row],[czas połączenia]])</f>
        <v>50</v>
      </c>
      <c r="M283" s="9">
        <f>telefony45[[#This Row],[godziny połączenia]]*60*60+telefony45[[#This Row],[minuty połączenia]]*60+telefony45[[#This Row],[sekundy połączenia2]]</f>
        <v>830</v>
      </c>
      <c r="N283" s="9">
        <f>ROUNDUP(telefony45[[#This Row],[połączenie w sekundach]]/60,0)</f>
        <v>14</v>
      </c>
      <c r="O283" s="9">
        <f>IF(telefony45[[#This Row],[czy zagraniczny]]=1,telefony45[[#This Row],[zaczęt minuty połączenia]],0)</f>
        <v>0</v>
      </c>
      <c r="P283">
        <f>IF(OR(telefony45[[#This Row],[czy komórkowy]]=1,telefony45[[#This Row],[czy stacjonarny]]=1),P282-telefony45[[#This Row],[połączenie w sekundach]],P282)</f>
        <v>-88768</v>
      </c>
      <c r="Q283">
        <f t="shared" si="3"/>
        <v>830</v>
      </c>
      <c r="R283">
        <f>IF(telefony45[[#This Row],[czy komórkowy]]=1,Q283+R282,R282)</f>
        <v>18947</v>
      </c>
      <c r="S283">
        <f>IF(telefony45[[#This Row],[czy stacjonarny]]=1,Q283+S282,S282)</f>
        <v>69821</v>
      </c>
    </row>
    <row r="284" spans="1:19" x14ac:dyDescent="0.3">
      <c r="A284" s="9" t="s">
        <v>240</v>
      </c>
      <c r="B284" s="1">
        <v>42921</v>
      </c>
      <c r="C284" s="2">
        <v>0.57192129629629629</v>
      </c>
      <c r="D284" s="2">
        <v>0.57506944444444441</v>
      </c>
      <c r="E284">
        <f>DAY(telefony45[[#This Row],[data]])</f>
        <v>5</v>
      </c>
      <c r="F284">
        <f>IF(LEN(telefony45[[#This Row],[nr]])=8,1,0)</f>
        <v>0</v>
      </c>
      <c r="G284">
        <f>IF(LEN(telefony45[[#This Row],[nr]])=7,1,0)</f>
        <v>1</v>
      </c>
      <c r="H284" s="9">
        <f>IF(LEN(telefony45[[#This Row],[nr]])&gt;=10,1,0)</f>
        <v>0</v>
      </c>
      <c r="I284" s="2">
        <f>telefony45[[#This Row],[zakonczenie]]-telefony45[[#This Row],[rozpoczecie]]</f>
        <v>3.1481481481481222E-3</v>
      </c>
      <c r="J284" s="9">
        <f>HOUR(telefony45[[#This Row],[czas połączenia]])</f>
        <v>0</v>
      </c>
      <c r="K284" s="9">
        <f>MINUTE(telefony45[[#This Row],[czas połączenia]])</f>
        <v>4</v>
      </c>
      <c r="L284" s="9">
        <f>SECOND(telefony45[[#This Row],[czas połączenia]])</f>
        <v>32</v>
      </c>
      <c r="M284" s="9">
        <f>telefony45[[#This Row],[godziny połączenia]]*60*60+telefony45[[#This Row],[minuty połączenia]]*60+telefony45[[#This Row],[sekundy połączenia2]]</f>
        <v>272</v>
      </c>
      <c r="N284" s="9">
        <f>ROUNDUP(telefony45[[#This Row],[połączenie w sekundach]]/60,0)</f>
        <v>5</v>
      </c>
      <c r="O284" s="9">
        <f>IF(telefony45[[#This Row],[czy zagraniczny]]=1,telefony45[[#This Row],[zaczęt minuty połączenia]],0)</f>
        <v>0</v>
      </c>
      <c r="P284">
        <f>IF(OR(telefony45[[#This Row],[czy komórkowy]]=1,telefony45[[#This Row],[czy stacjonarny]]=1),P283-telefony45[[#This Row],[połączenie w sekundach]],P283)</f>
        <v>-89040</v>
      </c>
      <c r="Q284">
        <f t="shared" si="3"/>
        <v>272</v>
      </c>
      <c r="R284">
        <f>IF(telefony45[[#This Row],[czy komórkowy]]=1,Q284+R283,R283)</f>
        <v>18947</v>
      </c>
      <c r="S284">
        <f>IF(telefony45[[#This Row],[czy stacjonarny]]=1,Q284+S283,S283)</f>
        <v>70093</v>
      </c>
    </row>
    <row r="285" spans="1:19" x14ac:dyDescent="0.3">
      <c r="A285" s="9" t="s">
        <v>241</v>
      </c>
      <c r="B285" s="1">
        <v>42921</v>
      </c>
      <c r="C285" s="2">
        <v>0.57589120370370372</v>
      </c>
      <c r="D285" s="2">
        <v>0.57648148148148148</v>
      </c>
      <c r="E285">
        <f>DAY(telefony45[[#This Row],[data]])</f>
        <v>5</v>
      </c>
      <c r="F285">
        <f>IF(LEN(telefony45[[#This Row],[nr]])=8,1,0)</f>
        <v>0</v>
      </c>
      <c r="G285">
        <f>IF(LEN(telefony45[[#This Row],[nr]])=7,1,0)</f>
        <v>1</v>
      </c>
      <c r="H285" s="9">
        <f>IF(LEN(telefony45[[#This Row],[nr]])&gt;=10,1,0)</f>
        <v>0</v>
      </c>
      <c r="I285" s="2">
        <f>telefony45[[#This Row],[zakonczenie]]-telefony45[[#This Row],[rozpoczecie]]</f>
        <v>5.9027777777775903E-4</v>
      </c>
      <c r="J285" s="9">
        <f>HOUR(telefony45[[#This Row],[czas połączenia]])</f>
        <v>0</v>
      </c>
      <c r="K285" s="9">
        <f>MINUTE(telefony45[[#This Row],[czas połączenia]])</f>
        <v>0</v>
      </c>
      <c r="L285" s="9">
        <f>SECOND(telefony45[[#This Row],[czas połączenia]])</f>
        <v>51</v>
      </c>
      <c r="M285" s="9">
        <f>telefony45[[#This Row],[godziny połączenia]]*60*60+telefony45[[#This Row],[minuty połączenia]]*60+telefony45[[#This Row],[sekundy połączenia2]]</f>
        <v>51</v>
      </c>
      <c r="N285" s="9">
        <f>ROUNDUP(telefony45[[#This Row],[połączenie w sekundach]]/60,0)</f>
        <v>1</v>
      </c>
      <c r="O285" s="9">
        <f>IF(telefony45[[#This Row],[czy zagraniczny]]=1,telefony45[[#This Row],[zaczęt minuty połączenia]],0)</f>
        <v>0</v>
      </c>
      <c r="P285">
        <f>IF(OR(telefony45[[#This Row],[czy komórkowy]]=1,telefony45[[#This Row],[czy stacjonarny]]=1),P284-telefony45[[#This Row],[połączenie w sekundach]],P284)</f>
        <v>-89091</v>
      </c>
      <c r="Q285">
        <f t="shared" si="3"/>
        <v>51</v>
      </c>
      <c r="R285">
        <f>IF(telefony45[[#This Row],[czy komórkowy]]=1,Q285+R284,R284)</f>
        <v>18947</v>
      </c>
      <c r="S285">
        <f>IF(telefony45[[#This Row],[czy stacjonarny]]=1,Q285+S284,S284)</f>
        <v>70144</v>
      </c>
    </row>
    <row r="286" spans="1:19" x14ac:dyDescent="0.3">
      <c r="A286" s="9" t="s">
        <v>242</v>
      </c>
      <c r="B286" s="1">
        <v>42921</v>
      </c>
      <c r="C286" s="2">
        <v>0.5786458333333333</v>
      </c>
      <c r="D286" s="2">
        <v>0.57954861111111111</v>
      </c>
      <c r="E286">
        <f>DAY(telefony45[[#This Row],[data]])</f>
        <v>5</v>
      </c>
      <c r="F286">
        <f>IF(LEN(telefony45[[#This Row],[nr]])=8,1,0)</f>
        <v>0</v>
      </c>
      <c r="G286">
        <f>IF(LEN(telefony45[[#This Row],[nr]])=7,1,0)</f>
        <v>1</v>
      </c>
      <c r="H286" s="9">
        <f>IF(LEN(telefony45[[#This Row],[nr]])&gt;=10,1,0)</f>
        <v>0</v>
      </c>
      <c r="I286" s="2">
        <f>telefony45[[#This Row],[zakonczenie]]-telefony45[[#This Row],[rozpoczecie]]</f>
        <v>9.0277777777780788E-4</v>
      </c>
      <c r="J286" s="9">
        <f>HOUR(telefony45[[#This Row],[czas połączenia]])</f>
        <v>0</v>
      </c>
      <c r="K286" s="9">
        <f>MINUTE(telefony45[[#This Row],[czas połączenia]])</f>
        <v>1</v>
      </c>
      <c r="L286" s="9">
        <f>SECOND(telefony45[[#This Row],[czas połączenia]])</f>
        <v>18</v>
      </c>
      <c r="M286" s="9">
        <f>telefony45[[#This Row],[godziny połączenia]]*60*60+telefony45[[#This Row],[minuty połączenia]]*60+telefony45[[#This Row],[sekundy połączenia2]]</f>
        <v>78</v>
      </c>
      <c r="N286" s="9">
        <f>ROUNDUP(telefony45[[#This Row],[połączenie w sekundach]]/60,0)</f>
        <v>2</v>
      </c>
      <c r="O286" s="9">
        <f>IF(telefony45[[#This Row],[czy zagraniczny]]=1,telefony45[[#This Row],[zaczęt minuty połączenia]],0)</f>
        <v>0</v>
      </c>
      <c r="P286">
        <f>IF(OR(telefony45[[#This Row],[czy komórkowy]]=1,telefony45[[#This Row],[czy stacjonarny]]=1),P285-telefony45[[#This Row],[połączenie w sekundach]],P285)</f>
        <v>-89169</v>
      </c>
      <c r="Q286">
        <f t="shared" si="3"/>
        <v>78</v>
      </c>
      <c r="R286">
        <f>IF(telefony45[[#This Row],[czy komórkowy]]=1,Q286+R285,R285)</f>
        <v>18947</v>
      </c>
      <c r="S286">
        <f>IF(telefony45[[#This Row],[czy stacjonarny]]=1,Q286+S285,S285)</f>
        <v>70222</v>
      </c>
    </row>
    <row r="287" spans="1:19" x14ac:dyDescent="0.3">
      <c r="A287" s="9" t="s">
        <v>243</v>
      </c>
      <c r="B287" s="1">
        <v>42921</v>
      </c>
      <c r="C287" s="2">
        <v>0.57876157407407403</v>
      </c>
      <c r="D287" s="2">
        <v>0.5811574074074074</v>
      </c>
      <c r="E287">
        <f>DAY(telefony45[[#This Row],[data]])</f>
        <v>5</v>
      </c>
      <c r="F287">
        <f>IF(LEN(telefony45[[#This Row],[nr]])=8,1,0)</f>
        <v>0</v>
      </c>
      <c r="G287">
        <f>IF(LEN(telefony45[[#This Row],[nr]])=7,1,0)</f>
        <v>1</v>
      </c>
      <c r="H287" s="9">
        <f>IF(LEN(telefony45[[#This Row],[nr]])&gt;=10,1,0)</f>
        <v>0</v>
      </c>
      <c r="I287" s="2">
        <f>telefony45[[#This Row],[zakonczenie]]-telefony45[[#This Row],[rozpoczecie]]</f>
        <v>2.3958333333333748E-3</v>
      </c>
      <c r="J287" s="9">
        <f>HOUR(telefony45[[#This Row],[czas połączenia]])</f>
        <v>0</v>
      </c>
      <c r="K287" s="9">
        <f>MINUTE(telefony45[[#This Row],[czas połączenia]])</f>
        <v>3</v>
      </c>
      <c r="L287" s="9">
        <f>SECOND(telefony45[[#This Row],[czas połączenia]])</f>
        <v>27</v>
      </c>
      <c r="M287" s="9">
        <f>telefony45[[#This Row],[godziny połączenia]]*60*60+telefony45[[#This Row],[minuty połączenia]]*60+telefony45[[#This Row],[sekundy połączenia2]]</f>
        <v>207</v>
      </c>
      <c r="N287" s="9">
        <f>ROUNDUP(telefony45[[#This Row],[połączenie w sekundach]]/60,0)</f>
        <v>4</v>
      </c>
      <c r="O287" s="9">
        <f>IF(telefony45[[#This Row],[czy zagraniczny]]=1,telefony45[[#This Row],[zaczęt minuty połączenia]],0)</f>
        <v>0</v>
      </c>
      <c r="P287">
        <f>IF(OR(telefony45[[#This Row],[czy komórkowy]]=1,telefony45[[#This Row],[czy stacjonarny]]=1),P286-telefony45[[#This Row],[połączenie w sekundach]],P286)</f>
        <v>-89376</v>
      </c>
      <c r="Q287">
        <f t="shared" si="3"/>
        <v>207</v>
      </c>
      <c r="R287">
        <f>IF(telefony45[[#This Row],[czy komórkowy]]=1,Q287+R286,R286)</f>
        <v>18947</v>
      </c>
      <c r="S287">
        <f>IF(telefony45[[#This Row],[czy stacjonarny]]=1,Q287+S286,S286)</f>
        <v>70429</v>
      </c>
    </row>
    <row r="288" spans="1:19" x14ac:dyDescent="0.3">
      <c r="A288" s="9" t="s">
        <v>244</v>
      </c>
      <c r="B288" s="1">
        <v>42921</v>
      </c>
      <c r="C288" s="2">
        <v>0.57901620370370366</v>
      </c>
      <c r="D288" s="2">
        <v>0.58940972222222221</v>
      </c>
      <c r="E288">
        <f>DAY(telefony45[[#This Row],[data]])</f>
        <v>5</v>
      </c>
      <c r="F288">
        <f>IF(LEN(telefony45[[#This Row],[nr]])=8,1,0)</f>
        <v>0</v>
      </c>
      <c r="G288">
        <f>IF(LEN(telefony45[[#This Row],[nr]])=7,1,0)</f>
        <v>1</v>
      </c>
      <c r="H288" s="9">
        <f>IF(LEN(telefony45[[#This Row],[nr]])&gt;=10,1,0)</f>
        <v>0</v>
      </c>
      <c r="I288" s="2">
        <f>telefony45[[#This Row],[zakonczenie]]-telefony45[[#This Row],[rozpoczecie]]</f>
        <v>1.0393518518518552E-2</v>
      </c>
      <c r="J288" s="9">
        <f>HOUR(telefony45[[#This Row],[czas połączenia]])</f>
        <v>0</v>
      </c>
      <c r="K288" s="9">
        <f>MINUTE(telefony45[[#This Row],[czas połączenia]])</f>
        <v>14</v>
      </c>
      <c r="L288" s="9">
        <f>SECOND(telefony45[[#This Row],[czas połączenia]])</f>
        <v>58</v>
      </c>
      <c r="M288" s="9">
        <f>telefony45[[#This Row],[godziny połączenia]]*60*60+telefony45[[#This Row],[minuty połączenia]]*60+telefony45[[#This Row],[sekundy połączenia2]]</f>
        <v>898</v>
      </c>
      <c r="N288" s="9">
        <f>ROUNDUP(telefony45[[#This Row],[połączenie w sekundach]]/60,0)</f>
        <v>15</v>
      </c>
      <c r="O288" s="9">
        <f>IF(telefony45[[#This Row],[czy zagraniczny]]=1,telefony45[[#This Row],[zaczęt minuty połączenia]],0)</f>
        <v>0</v>
      </c>
      <c r="P288">
        <f>IF(OR(telefony45[[#This Row],[czy komórkowy]]=1,telefony45[[#This Row],[czy stacjonarny]]=1),P287-telefony45[[#This Row],[połączenie w sekundach]],P287)</f>
        <v>-90274</v>
      </c>
      <c r="Q288">
        <f t="shared" si="3"/>
        <v>898</v>
      </c>
      <c r="R288">
        <f>IF(telefony45[[#This Row],[czy komórkowy]]=1,Q288+R287,R287)</f>
        <v>18947</v>
      </c>
      <c r="S288">
        <f>IF(telefony45[[#This Row],[czy stacjonarny]]=1,Q288+S287,S287)</f>
        <v>71327</v>
      </c>
    </row>
    <row r="289" spans="1:19" x14ac:dyDescent="0.3">
      <c r="A289" s="9" t="s">
        <v>245</v>
      </c>
      <c r="B289" s="1">
        <v>42921</v>
      </c>
      <c r="C289" s="2">
        <v>0.58275462962962965</v>
      </c>
      <c r="D289" s="2">
        <v>0.5852546296296296</v>
      </c>
      <c r="E289">
        <f>DAY(telefony45[[#This Row],[data]])</f>
        <v>5</v>
      </c>
      <c r="F289">
        <f>IF(LEN(telefony45[[#This Row],[nr]])=8,1,0)</f>
        <v>0</v>
      </c>
      <c r="G289">
        <f>IF(LEN(telefony45[[#This Row],[nr]])=7,1,0)</f>
        <v>1</v>
      </c>
      <c r="H289" s="9">
        <f>IF(LEN(telefony45[[#This Row],[nr]])&gt;=10,1,0)</f>
        <v>0</v>
      </c>
      <c r="I289" s="2">
        <f>telefony45[[#This Row],[zakonczenie]]-telefony45[[#This Row],[rozpoczecie]]</f>
        <v>2.4999999999999467E-3</v>
      </c>
      <c r="J289" s="9">
        <f>HOUR(telefony45[[#This Row],[czas połączenia]])</f>
        <v>0</v>
      </c>
      <c r="K289" s="9">
        <f>MINUTE(telefony45[[#This Row],[czas połączenia]])</f>
        <v>3</v>
      </c>
      <c r="L289" s="9">
        <f>SECOND(telefony45[[#This Row],[czas połączenia]])</f>
        <v>36</v>
      </c>
      <c r="M289" s="9">
        <f>telefony45[[#This Row],[godziny połączenia]]*60*60+telefony45[[#This Row],[minuty połączenia]]*60+telefony45[[#This Row],[sekundy połączenia2]]</f>
        <v>216</v>
      </c>
      <c r="N289" s="9">
        <f>ROUNDUP(telefony45[[#This Row],[połączenie w sekundach]]/60,0)</f>
        <v>4</v>
      </c>
      <c r="O289" s="9">
        <f>IF(telefony45[[#This Row],[czy zagraniczny]]=1,telefony45[[#This Row],[zaczęt minuty połączenia]],0)</f>
        <v>0</v>
      </c>
      <c r="P289">
        <f>IF(OR(telefony45[[#This Row],[czy komórkowy]]=1,telefony45[[#This Row],[czy stacjonarny]]=1),P288-telefony45[[#This Row],[połączenie w sekundach]],P288)</f>
        <v>-90490</v>
      </c>
      <c r="Q289">
        <f t="shared" si="3"/>
        <v>216</v>
      </c>
      <c r="R289">
        <f>IF(telefony45[[#This Row],[czy komórkowy]]=1,Q289+R288,R288)</f>
        <v>18947</v>
      </c>
      <c r="S289">
        <f>IF(telefony45[[#This Row],[czy stacjonarny]]=1,Q289+S288,S288)</f>
        <v>71543</v>
      </c>
    </row>
    <row r="290" spans="1:19" x14ac:dyDescent="0.3">
      <c r="A290" s="9" t="s">
        <v>246</v>
      </c>
      <c r="B290" s="1">
        <v>42921</v>
      </c>
      <c r="C290" s="2">
        <v>0.58829861111111115</v>
      </c>
      <c r="D290" s="2">
        <v>0.59641203703703705</v>
      </c>
      <c r="E290">
        <f>DAY(telefony45[[#This Row],[data]])</f>
        <v>5</v>
      </c>
      <c r="F290">
        <f>IF(LEN(telefony45[[#This Row],[nr]])=8,1,0)</f>
        <v>1</v>
      </c>
      <c r="G290">
        <f>IF(LEN(telefony45[[#This Row],[nr]])=7,1,0)</f>
        <v>0</v>
      </c>
      <c r="H290" s="9">
        <f>IF(LEN(telefony45[[#This Row],[nr]])&gt;=10,1,0)</f>
        <v>0</v>
      </c>
      <c r="I290" s="2">
        <f>telefony45[[#This Row],[zakonczenie]]-telefony45[[#This Row],[rozpoczecie]]</f>
        <v>8.113425925925899E-3</v>
      </c>
      <c r="J290" s="9">
        <f>HOUR(telefony45[[#This Row],[czas połączenia]])</f>
        <v>0</v>
      </c>
      <c r="K290" s="9">
        <f>MINUTE(telefony45[[#This Row],[czas połączenia]])</f>
        <v>11</v>
      </c>
      <c r="L290" s="9">
        <f>SECOND(telefony45[[#This Row],[czas połączenia]])</f>
        <v>41</v>
      </c>
      <c r="M290" s="9">
        <f>telefony45[[#This Row],[godziny połączenia]]*60*60+telefony45[[#This Row],[minuty połączenia]]*60+telefony45[[#This Row],[sekundy połączenia2]]</f>
        <v>701</v>
      </c>
      <c r="N290" s="9">
        <f>ROUNDUP(telefony45[[#This Row],[połączenie w sekundach]]/60,0)</f>
        <v>12</v>
      </c>
      <c r="O290" s="9">
        <f>IF(telefony45[[#This Row],[czy zagraniczny]]=1,telefony45[[#This Row],[zaczęt minuty połączenia]],0)</f>
        <v>0</v>
      </c>
      <c r="P290">
        <f>IF(OR(telefony45[[#This Row],[czy komórkowy]]=1,telefony45[[#This Row],[czy stacjonarny]]=1),P289-telefony45[[#This Row],[połączenie w sekundach]],P289)</f>
        <v>-91191</v>
      </c>
      <c r="Q290">
        <f t="shared" si="3"/>
        <v>701</v>
      </c>
      <c r="R290">
        <f>IF(telefony45[[#This Row],[czy komórkowy]]=1,Q290+R289,R289)</f>
        <v>19648</v>
      </c>
      <c r="S290">
        <f>IF(telefony45[[#This Row],[czy stacjonarny]]=1,Q290+S289,S289)</f>
        <v>71543</v>
      </c>
    </row>
    <row r="291" spans="1:19" x14ac:dyDescent="0.3">
      <c r="A291" s="9" t="s">
        <v>247</v>
      </c>
      <c r="B291" s="1">
        <v>42921</v>
      </c>
      <c r="C291" s="2">
        <v>0.59281249999999996</v>
      </c>
      <c r="D291" s="2">
        <v>0.59871527777777778</v>
      </c>
      <c r="E291">
        <f>DAY(telefony45[[#This Row],[data]])</f>
        <v>5</v>
      </c>
      <c r="F291">
        <f>IF(LEN(telefony45[[#This Row],[nr]])=8,1,0)</f>
        <v>0</v>
      </c>
      <c r="G291">
        <f>IF(LEN(telefony45[[#This Row],[nr]])=7,1,0)</f>
        <v>0</v>
      </c>
      <c r="H291" s="9">
        <f>IF(LEN(telefony45[[#This Row],[nr]])&gt;=10,1,0)</f>
        <v>1</v>
      </c>
      <c r="I291" s="2">
        <f>telefony45[[#This Row],[zakonczenie]]-telefony45[[#This Row],[rozpoczecie]]</f>
        <v>5.9027777777778123E-3</v>
      </c>
      <c r="J291" s="9">
        <f>HOUR(telefony45[[#This Row],[czas połączenia]])</f>
        <v>0</v>
      </c>
      <c r="K291" s="9">
        <f>MINUTE(telefony45[[#This Row],[czas połączenia]])</f>
        <v>8</v>
      </c>
      <c r="L291" s="9">
        <f>SECOND(telefony45[[#This Row],[czas połączenia]])</f>
        <v>30</v>
      </c>
      <c r="M291" s="9">
        <f>telefony45[[#This Row],[godziny połączenia]]*60*60+telefony45[[#This Row],[minuty połączenia]]*60+telefony45[[#This Row],[sekundy połączenia2]]</f>
        <v>510</v>
      </c>
      <c r="N291" s="9">
        <f>ROUNDUP(telefony45[[#This Row],[połączenie w sekundach]]/60,0)</f>
        <v>9</v>
      </c>
      <c r="O291" s="9">
        <f>IF(telefony45[[#This Row],[czy zagraniczny]]=1,telefony45[[#This Row],[zaczęt minuty połączenia]],0)</f>
        <v>9</v>
      </c>
      <c r="P291">
        <f>IF(OR(telefony45[[#This Row],[czy komórkowy]]=1,telefony45[[#This Row],[czy stacjonarny]]=1),P290-telefony45[[#This Row],[połączenie w sekundach]],P290)</f>
        <v>-91191</v>
      </c>
      <c r="Q291">
        <f t="shared" si="3"/>
        <v>0</v>
      </c>
      <c r="R291">
        <f>IF(telefony45[[#This Row],[czy komórkowy]]=1,Q291+R290,R290)</f>
        <v>19648</v>
      </c>
      <c r="S291">
        <f>IF(telefony45[[#This Row],[czy stacjonarny]]=1,Q291+S290,S290)</f>
        <v>71543</v>
      </c>
    </row>
    <row r="292" spans="1:19" x14ac:dyDescent="0.3">
      <c r="A292" s="9" t="s">
        <v>248</v>
      </c>
      <c r="B292" s="1">
        <v>42921</v>
      </c>
      <c r="C292" s="2">
        <v>0.59557870370370369</v>
      </c>
      <c r="D292" s="2">
        <v>0.59930555555555554</v>
      </c>
      <c r="E292">
        <f>DAY(telefony45[[#This Row],[data]])</f>
        <v>5</v>
      </c>
      <c r="F292">
        <f>IF(LEN(telefony45[[#This Row],[nr]])=8,1,0)</f>
        <v>0</v>
      </c>
      <c r="G292">
        <f>IF(LEN(telefony45[[#This Row],[nr]])=7,1,0)</f>
        <v>0</v>
      </c>
      <c r="H292" s="9">
        <f>IF(LEN(telefony45[[#This Row],[nr]])&gt;=10,1,0)</f>
        <v>1</v>
      </c>
      <c r="I292" s="2">
        <f>telefony45[[#This Row],[zakonczenie]]-telefony45[[#This Row],[rozpoczecie]]</f>
        <v>3.7268518518518423E-3</v>
      </c>
      <c r="J292" s="9">
        <f>HOUR(telefony45[[#This Row],[czas połączenia]])</f>
        <v>0</v>
      </c>
      <c r="K292" s="9">
        <f>MINUTE(telefony45[[#This Row],[czas połączenia]])</f>
        <v>5</v>
      </c>
      <c r="L292" s="9">
        <f>SECOND(telefony45[[#This Row],[czas połączenia]])</f>
        <v>22</v>
      </c>
      <c r="M292" s="9">
        <f>telefony45[[#This Row],[godziny połączenia]]*60*60+telefony45[[#This Row],[minuty połączenia]]*60+telefony45[[#This Row],[sekundy połączenia2]]</f>
        <v>322</v>
      </c>
      <c r="N292" s="9">
        <f>ROUNDUP(telefony45[[#This Row],[połączenie w sekundach]]/60,0)</f>
        <v>6</v>
      </c>
      <c r="O292" s="9">
        <f>IF(telefony45[[#This Row],[czy zagraniczny]]=1,telefony45[[#This Row],[zaczęt minuty połączenia]],0)</f>
        <v>6</v>
      </c>
      <c r="P292">
        <f>IF(OR(telefony45[[#This Row],[czy komórkowy]]=1,telefony45[[#This Row],[czy stacjonarny]]=1),P291-telefony45[[#This Row],[połączenie w sekundach]],P291)</f>
        <v>-91191</v>
      </c>
      <c r="Q292">
        <f t="shared" si="3"/>
        <v>0</v>
      </c>
      <c r="R292">
        <f>IF(telefony45[[#This Row],[czy komórkowy]]=1,Q292+R291,R291)</f>
        <v>19648</v>
      </c>
      <c r="S292">
        <f>IF(telefony45[[#This Row],[czy stacjonarny]]=1,Q292+S291,S291)</f>
        <v>71543</v>
      </c>
    </row>
    <row r="293" spans="1:19" x14ac:dyDescent="0.3">
      <c r="A293" s="9" t="s">
        <v>249</v>
      </c>
      <c r="B293" s="1">
        <v>42921</v>
      </c>
      <c r="C293" s="2">
        <v>0.59718749999999998</v>
      </c>
      <c r="D293" s="2">
        <v>0.60711805555555554</v>
      </c>
      <c r="E293">
        <f>DAY(telefony45[[#This Row],[data]])</f>
        <v>5</v>
      </c>
      <c r="F293">
        <f>IF(LEN(telefony45[[#This Row],[nr]])=8,1,0)</f>
        <v>1</v>
      </c>
      <c r="G293">
        <f>IF(LEN(telefony45[[#This Row],[nr]])=7,1,0)</f>
        <v>0</v>
      </c>
      <c r="H293" s="9">
        <f>IF(LEN(telefony45[[#This Row],[nr]])&gt;=10,1,0)</f>
        <v>0</v>
      </c>
      <c r="I293" s="2">
        <f>telefony45[[#This Row],[zakonczenie]]-telefony45[[#This Row],[rozpoczecie]]</f>
        <v>9.9305555555555536E-3</v>
      </c>
      <c r="J293" s="9">
        <f>HOUR(telefony45[[#This Row],[czas połączenia]])</f>
        <v>0</v>
      </c>
      <c r="K293" s="9">
        <f>MINUTE(telefony45[[#This Row],[czas połączenia]])</f>
        <v>14</v>
      </c>
      <c r="L293" s="9">
        <f>SECOND(telefony45[[#This Row],[czas połączenia]])</f>
        <v>18</v>
      </c>
      <c r="M293" s="9">
        <f>telefony45[[#This Row],[godziny połączenia]]*60*60+telefony45[[#This Row],[minuty połączenia]]*60+telefony45[[#This Row],[sekundy połączenia2]]</f>
        <v>858</v>
      </c>
      <c r="N293" s="9">
        <f>ROUNDUP(telefony45[[#This Row],[połączenie w sekundach]]/60,0)</f>
        <v>15</v>
      </c>
      <c r="O293" s="9">
        <f>IF(telefony45[[#This Row],[czy zagraniczny]]=1,telefony45[[#This Row],[zaczęt minuty połączenia]],0)</f>
        <v>0</v>
      </c>
      <c r="P293">
        <f>IF(OR(telefony45[[#This Row],[czy komórkowy]]=1,telefony45[[#This Row],[czy stacjonarny]]=1),P292-telefony45[[#This Row],[połączenie w sekundach]],P292)</f>
        <v>-92049</v>
      </c>
      <c r="Q293">
        <f t="shared" si="3"/>
        <v>858</v>
      </c>
      <c r="R293">
        <f>IF(telefony45[[#This Row],[czy komórkowy]]=1,Q293+R292,R292)</f>
        <v>20506</v>
      </c>
      <c r="S293">
        <f>IF(telefony45[[#This Row],[czy stacjonarny]]=1,Q293+S292,S292)</f>
        <v>71543</v>
      </c>
    </row>
    <row r="294" spans="1:19" x14ac:dyDescent="0.3">
      <c r="A294" s="9" t="s">
        <v>250</v>
      </c>
      <c r="B294" s="1">
        <v>42921</v>
      </c>
      <c r="C294" s="2">
        <v>0.59803240740740737</v>
      </c>
      <c r="D294" s="2">
        <v>0.60223379629629625</v>
      </c>
      <c r="E294">
        <f>DAY(telefony45[[#This Row],[data]])</f>
        <v>5</v>
      </c>
      <c r="F294">
        <f>IF(LEN(telefony45[[#This Row],[nr]])=8,1,0)</f>
        <v>0</v>
      </c>
      <c r="G294">
        <f>IF(LEN(telefony45[[#This Row],[nr]])=7,1,0)</f>
        <v>1</v>
      </c>
      <c r="H294" s="9">
        <f>IF(LEN(telefony45[[#This Row],[nr]])&gt;=10,1,0)</f>
        <v>0</v>
      </c>
      <c r="I294" s="2">
        <f>telefony45[[#This Row],[zakonczenie]]-telefony45[[#This Row],[rozpoczecie]]</f>
        <v>4.2013888888888795E-3</v>
      </c>
      <c r="J294" s="9">
        <f>HOUR(telefony45[[#This Row],[czas połączenia]])</f>
        <v>0</v>
      </c>
      <c r="K294" s="9">
        <f>MINUTE(telefony45[[#This Row],[czas połączenia]])</f>
        <v>6</v>
      </c>
      <c r="L294" s="9">
        <f>SECOND(telefony45[[#This Row],[czas połączenia]])</f>
        <v>3</v>
      </c>
      <c r="M294" s="9">
        <f>telefony45[[#This Row],[godziny połączenia]]*60*60+telefony45[[#This Row],[minuty połączenia]]*60+telefony45[[#This Row],[sekundy połączenia2]]</f>
        <v>363</v>
      </c>
      <c r="N294" s="9">
        <f>ROUNDUP(telefony45[[#This Row],[połączenie w sekundach]]/60,0)</f>
        <v>7</v>
      </c>
      <c r="O294" s="9">
        <f>IF(telefony45[[#This Row],[czy zagraniczny]]=1,telefony45[[#This Row],[zaczęt minuty połączenia]],0)</f>
        <v>0</v>
      </c>
      <c r="P294">
        <f>IF(OR(telefony45[[#This Row],[czy komórkowy]]=1,telefony45[[#This Row],[czy stacjonarny]]=1),P293-telefony45[[#This Row],[połączenie w sekundach]],P293)</f>
        <v>-92412</v>
      </c>
      <c r="Q294">
        <f t="shared" si="3"/>
        <v>363</v>
      </c>
      <c r="R294">
        <f>IF(telefony45[[#This Row],[czy komórkowy]]=1,Q294+R293,R293)</f>
        <v>20506</v>
      </c>
      <c r="S294">
        <f>IF(telefony45[[#This Row],[czy stacjonarny]]=1,Q294+S293,S293)</f>
        <v>71906</v>
      </c>
    </row>
    <row r="295" spans="1:19" x14ac:dyDescent="0.3">
      <c r="A295" s="9" t="s">
        <v>251</v>
      </c>
      <c r="B295" s="1">
        <v>42921</v>
      </c>
      <c r="C295" s="2">
        <v>0.5982291666666667</v>
      </c>
      <c r="D295" s="2">
        <v>0.60077546296296291</v>
      </c>
      <c r="E295">
        <f>DAY(telefony45[[#This Row],[data]])</f>
        <v>5</v>
      </c>
      <c r="F295">
        <f>IF(LEN(telefony45[[#This Row],[nr]])=8,1,0)</f>
        <v>1</v>
      </c>
      <c r="G295">
        <f>IF(LEN(telefony45[[#This Row],[nr]])=7,1,0)</f>
        <v>0</v>
      </c>
      <c r="H295" s="9">
        <f>IF(LEN(telefony45[[#This Row],[nr]])&gt;=10,1,0)</f>
        <v>0</v>
      </c>
      <c r="I295" s="2">
        <f>telefony45[[#This Row],[zakonczenie]]-telefony45[[#This Row],[rozpoczecie]]</f>
        <v>2.5462962962962132E-3</v>
      </c>
      <c r="J295" s="9">
        <f>HOUR(telefony45[[#This Row],[czas połączenia]])</f>
        <v>0</v>
      </c>
      <c r="K295" s="9">
        <f>MINUTE(telefony45[[#This Row],[czas połączenia]])</f>
        <v>3</v>
      </c>
      <c r="L295" s="9">
        <f>SECOND(telefony45[[#This Row],[czas połączenia]])</f>
        <v>40</v>
      </c>
      <c r="M295" s="9">
        <f>telefony45[[#This Row],[godziny połączenia]]*60*60+telefony45[[#This Row],[minuty połączenia]]*60+telefony45[[#This Row],[sekundy połączenia2]]</f>
        <v>220</v>
      </c>
      <c r="N295" s="9">
        <f>ROUNDUP(telefony45[[#This Row],[połączenie w sekundach]]/60,0)</f>
        <v>4</v>
      </c>
      <c r="O295" s="9">
        <f>IF(telefony45[[#This Row],[czy zagraniczny]]=1,telefony45[[#This Row],[zaczęt minuty połączenia]],0)</f>
        <v>0</v>
      </c>
      <c r="P295">
        <f>IF(OR(telefony45[[#This Row],[czy komórkowy]]=1,telefony45[[#This Row],[czy stacjonarny]]=1),P294-telefony45[[#This Row],[połączenie w sekundach]],P294)</f>
        <v>-92632</v>
      </c>
      <c r="Q295">
        <f t="shared" si="3"/>
        <v>220</v>
      </c>
      <c r="R295">
        <f>IF(telefony45[[#This Row],[czy komórkowy]]=1,Q295+R294,R294)</f>
        <v>20726</v>
      </c>
      <c r="S295">
        <f>IF(telefony45[[#This Row],[czy stacjonarny]]=1,Q295+S294,S294)</f>
        <v>71906</v>
      </c>
    </row>
    <row r="296" spans="1:19" x14ac:dyDescent="0.3">
      <c r="A296" s="9" t="s">
        <v>252</v>
      </c>
      <c r="B296" s="1">
        <v>42921</v>
      </c>
      <c r="C296" s="2">
        <v>0.60070601851851857</v>
      </c>
      <c r="D296" s="2">
        <v>0.6075694444444445</v>
      </c>
      <c r="E296">
        <f>DAY(telefony45[[#This Row],[data]])</f>
        <v>5</v>
      </c>
      <c r="F296">
        <f>IF(LEN(telefony45[[#This Row],[nr]])=8,1,0)</f>
        <v>0</v>
      </c>
      <c r="G296">
        <f>IF(LEN(telefony45[[#This Row],[nr]])=7,1,0)</f>
        <v>1</v>
      </c>
      <c r="H296" s="9">
        <f>IF(LEN(telefony45[[#This Row],[nr]])&gt;=10,1,0)</f>
        <v>0</v>
      </c>
      <c r="I296" s="2">
        <f>telefony45[[#This Row],[zakonczenie]]-telefony45[[#This Row],[rozpoczecie]]</f>
        <v>6.8634259259259256E-3</v>
      </c>
      <c r="J296" s="9">
        <f>HOUR(telefony45[[#This Row],[czas połączenia]])</f>
        <v>0</v>
      </c>
      <c r="K296" s="9">
        <f>MINUTE(telefony45[[#This Row],[czas połączenia]])</f>
        <v>9</v>
      </c>
      <c r="L296" s="9">
        <f>SECOND(telefony45[[#This Row],[czas połączenia]])</f>
        <v>53</v>
      </c>
      <c r="M296" s="9">
        <f>telefony45[[#This Row],[godziny połączenia]]*60*60+telefony45[[#This Row],[minuty połączenia]]*60+telefony45[[#This Row],[sekundy połączenia2]]</f>
        <v>593</v>
      </c>
      <c r="N296" s="9">
        <f>ROUNDUP(telefony45[[#This Row],[połączenie w sekundach]]/60,0)</f>
        <v>10</v>
      </c>
      <c r="O296" s="9">
        <f>IF(telefony45[[#This Row],[czy zagraniczny]]=1,telefony45[[#This Row],[zaczęt minuty połączenia]],0)</f>
        <v>0</v>
      </c>
      <c r="P296">
        <f>IF(OR(telefony45[[#This Row],[czy komórkowy]]=1,telefony45[[#This Row],[czy stacjonarny]]=1),P295-telefony45[[#This Row],[połączenie w sekundach]],P295)</f>
        <v>-93225</v>
      </c>
      <c r="Q296">
        <f t="shared" si="3"/>
        <v>593</v>
      </c>
      <c r="R296">
        <f>IF(telefony45[[#This Row],[czy komórkowy]]=1,Q296+R295,R295)</f>
        <v>20726</v>
      </c>
      <c r="S296">
        <f>IF(telefony45[[#This Row],[czy stacjonarny]]=1,Q296+S295,S295)</f>
        <v>72499</v>
      </c>
    </row>
    <row r="297" spans="1:19" x14ac:dyDescent="0.3">
      <c r="A297" s="9" t="s">
        <v>253</v>
      </c>
      <c r="B297" s="1">
        <v>42921</v>
      </c>
      <c r="C297" s="2">
        <v>0.60379629629629628</v>
      </c>
      <c r="D297" s="2">
        <v>0.6139930555555555</v>
      </c>
      <c r="E297">
        <f>DAY(telefony45[[#This Row],[data]])</f>
        <v>5</v>
      </c>
      <c r="F297">
        <f>IF(LEN(telefony45[[#This Row],[nr]])=8,1,0)</f>
        <v>0</v>
      </c>
      <c r="G297">
        <f>IF(LEN(telefony45[[#This Row],[nr]])=7,1,0)</f>
        <v>1</v>
      </c>
      <c r="H297" s="9">
        <f>IF(LEN(telefony45[[#This Row],[nr]])&gt;=10,1,0)</f>
        <v>0</v>
      </c>
      <c r="I297" s="2">
        <f>telefony45[[#This Row],[zakonczenie]]-telefony45[[#This Row],[rozpoczecie]]</f>
        <v>1.0196759259259225E-2</v>
      </c>
      <c r="J297" s="9">
        <f>HOUR(telefony45[[#This Row],[czas połączenia]])</f>
        <v>0</v>
      </c>
      <c r="K297" s="9">
        <f>MINUTE(telefony45[[#This Row],[czas połączenia]])</f>
        <v>14</v>
      </c>
      <c r="L297" s="9">
        <f>SECOND(telefony45[[#This Row],[czas połączenia]])</f>
        <v>41</v>
      </c>
      <c r="M297" s="9">
        <f>telefony45[[#This Row],[godziny połączenia]]*60*60+telefony45[[#This Row],[minuty połączenia]]*60+telefony45[[#This Row],[sekundy połączenia2]]</f>
        <v>881</v>
      </c>
      <c r="N297" s="9">
        <f>ROUNDUP(telefony45[[#This Row],[połączenie w sekundach]]/60,0)</f>
        <v>15</v>
      </c>
      <c r="O297" s="9">
        <f>IF(telefony45[[#This Row],[czy zagraniczny]]=1,telefony45[[#This Row],[zaczęt minuty połączenia]],0)</f>
        <v>0</v>
      </c>
      <c r="P297">
        <f>IF(OR(telefony45[[#This Row],[czy komórkowy]]=1,telefony45[[#This Row],[czy stacjonarny]]=1),P296-telefony45[[#This Row],[połączenie w sekundach]],P296)</f>
        <v>-94106</v>
      </c>
      <c r="Q297">
        <f t="shared" ref="Q297:Q360" si="4">IF(P297&lt;0,ABS(P297)-ABS(P296),Q296)</f>
        <v>881</v>
      </c>
      <c r="R297">
        <f>IF(telefony45[[#This Row],[czy komórkowy]]=1,Q297+R296,R296)</f>
        <v>20726</v>
      </c>
      <c r="S297">
        <f>IF(telefony45[[#This Row],[czy stacjonarny]]=1,Q297+S296,S296)</f>
        <v>73380</v>
      </c>
    </row>
    <row r="298" spans="1:19" x14ac:dyDescent="0.3">
      <c r="A298" s="9" t="s">
        <v>5</v>
      </c>
      <c r="B298" s="1">
        <v>42921</v>
      </c>
      <c r="C298" s="2">
        <v>0.6040740740740741</v>
      </c>
      <c r="D298" s="2">
        <v>0.61181712962962964</v>
      </c>
      <c r="E298">
        <f>DAY(telefony45[[#This Row],[data]])</f>
        <v>5</v>
      </c>
      <c r="F298">
        <f>IF(LEN(telefony45[[#This Row],[nr]])=8,1,0)</f>
        <v>0</v>
      </c>
      <c r="G298">
        <f>IF(LEN(telefony45[[#This Row],[nr]])=7,1,0)</f>
        <v>1</v>
      </c>
      <c r="H298" s="9">
        <f>IF(LEN(telefony45[[#This Row],[nr]])&gt;=10,1,0)</f>
        <v>0</v>
      </c>
      <c r="I298" s="2">
        <f>telefony45[[#This Row],[zakonczenie]]-telefony45[[#This Row],[rozpoczecie]]</f>
        <v>7.7430555555555447E-3</v>
      </c>
      <c r="J298" s="9">
        <f>HOUR(telefony45[[#This Row],[czas połączenia]])</f>
        <v>0</v>
      </c>
      <c r="K298" s="9">
        <f>MINUTE(telefony45[[#This Row],[czas połączenia]])</f>
        <v>11</v>
      </c>
      <c r="L298" s="9">
        <f>SECOND(telefony45[[#This Row],[czas połączenia]])</f>
        <v>9</v>
      </c>
      <c r="M298" s="9">
        <f>telefony45[[#This Row],[godziny połączenia]]*60*60+telefony45[[#This Row],[minuty połączenia]]*60+telefony45[[#This Row],[sekundy połączenia2]]</f>
        <v>669</v>
      </c>
      <c r="N298" s="9">
        <f>ROUNDUP(telefony45[[#This Row],[połączenie w sekundach]]/60,0)</f>
        <v>12</v>
      </c>
      <c r="O298" s="9">
        <f>IF(telefony45[[#This Row],[czy zagraniczny]]=1,telefony45[[#This Row],[zaczęt minuty połączenia]],0)</f>
        <v>0</v>
      </c>
      <c r="P298">
        <f>IF(OR(telefony45[[#This Row],[czy komórkowy]]=1,telefony45[[#This Row],[czy stacjonarny]]=1),P297-telefony45[[#This Row],[połączenie w sekundach]],P297)</f>
        <v>-94775</v>
      </c>
      <c r="Q298">
        <f t="shared" si="4"/>
        <v>669</v>
      </c>
      <c r="R298">
        <f>IF(telefony45[[#This Row],[czy komórkowy]]=1,Q298+R297,R297)</f>
        <v>20726</v>
      </c>
      <c r="S298">
        <f>IF(telefony45[[#This Row],[czy stacjonarny]]=1,Q298+S297,S297)</f>
        <v>74049</v>
      </c>
    </row>
    <row r="299" spans="1:19" x14ac:dyDescent="0.3">
      <c r="A299" s="9" t="s">
        <v>254</v>
      </c>
      <c r="B299" s="1">
        <v>42921</v>
      </c>
      <c r="C299" s="2">
        <v>0.60660879629629627</v>
      </c>
      <c r="D299" s="2">
        <v>0.6086921296296296</v>
      </c>
      <c r="E299">
        <f>DAY(telefony45[[#This Row],[data]])</f>
        <v>5</v>
      </c>
      <c r="F299">
        <f>IF(LEN(telefony45[[#This Row],[nr]])=8,1,0)</f>
        <v>1</v>
      </c>
      <c r="G299">
        <f>IF(LEN(telefony45[[#This Row],[nr]])=7,1,0)</f>
        <v>0</v>
      </c>
      <c r="H299" s="9">
        <f>IF(LEN(telefony45[[#This Row],[nr]])&gt;=10,1,0)</f>
        <v>0</v>
      </c>
      <c r="I299" s="2">
        <f>telefony45[[#This Row],[zakonczenie]]-telefony45[[#This Row],[rozpoczecie]]</f>
        <v>2.0833333333333259E-3</v>
      </c>
      <c r="J299" s="9">
        <f>HOUR(telefony45[[#This Row],[czas połączenia]])</f>
        <v>0</v>
      </c>
      <c r="K299" s="9">
        <f>MINUTE(telefony45[[#This Row],[czas połączenia]])</f>
        <v>3</v>
      </c>
      <c r="L299" s="9">
        <f>SECOND(telefony45[[#This Row],[czas połączenia]])</f>
        <v>0</v>
      </c>
      <c r="M299" s="9">
        <f>telefony45[[#This Row],[godziny połączenia]]*60*60+telefony45[[#This Row],[minuty połączenia]]*60+telefony45[[#This Row],[sekundy połączenia2]]</f>
        <v>180</v>
      </c>
      <c r="N299" s="9">
        <f>ROUNDUP(telefony45[[#This Row],[połączenie w sekundach]]/60,0)</f>
        <v>3</v>
      </c>
      <c r="O299" s="9">
        <f>IF(telefony45[[#This Row],[czy zagraniczny]]=1,telefony45[[#This Row],[zaczęt minuty połączenia]],0)</f>
        <v>0</v>
      </c>
      <c r="P299">
        <f>IF(OR(telefony45[[#This Row],[czy komórkowy]]=1,telefony45[[#This Row],[czy stacjonarny]]=1),P298-telefony45[[#This Row],[połączenie w sekundach]],P298)</f>
        <v>-94955</v>
      </c>
      <c r="Q299">
        <f t="shared" si="4"/>
        <v>180</v>
      </c>
      <c r="R299">
        <f>IF(telefony45[[#This Row],[czy komórkowy]]=1,Q299+R298,R298)</f>
        <v>20906</v>
      </c>
      <c r="S299">
        <f>IF(telefony45[[#This Row],[czy stacjonarny]]=1,Q299+S298,S298)</f>
        <v>74049</v>
      </c>
    </row>
    <row r="300" spans="1:19" x14ac:dyDescent="0.3">
      <c r="A300" s="9" t="s">
        <v>255</v>
      </c>
      <c r="B300" s="1">
        <v>42921</v>
      </c>
      <c r="C300" s="2">
        <v>0.60927083333333332</v>
      </c>
      <c r="D300" s="2">
        <v>0.61127314814814815</v>
      </c>
      <c r="E300">
        <f>DAY(telefony45[[#This Row],[data]])</f>
        <v>5</v>
      </c>
      <c r="F300">
        <f>IF(LEN(telefony45[[#This Row],[nr]])=8,1,0)</f>
        <v>0</v>
      </c>
      <c r="G300">
        <f>IF(LEN(telefony45[[#This Row],[nr]])=7,1,0)</f>
        <v>1</v>
      </c>
      <c r="H300" s="9">
        <f>IF(LEN(telefony45[[#This Row],[nr]])&gt;=10,1,0)</f>
        <v>0</v>
      </c>
      <c r="I300" s="2">
        <f>telefony45[[#This Row],[zakonczenie]]-telefony45[[#This Row],[rozpoczecie]]</f>
        <v>2.0023148148148318E-3</v>
      </c>
      <c r="J300" s="9">
        <f>HOUR(telefony45[[#This Row],[czas połączenia]])</f>
        <v>0</v>
      </c>
      <c r="K300" s="9">
        <f>MINUTE(telefony45[[#This Row],[czas połączenia]])</f>
        <v>2</v>
      </c>
      <c r="L300" s="9">
        <f>SECOND(telefony45[[#This Row],[czas połączenia]])</f>
        <v>53</v>
      </c>
      <c r="M300" s="9">
        <f>telefony45[[#This Row],[godziny połączenia]]*60*60+telefony45[[#This Row],[minuty połączenia]]*60+telefony45[[#This Row],[sekundy połączenia2]]</f>
        <v>173</v>
      </c>
      <c r="N300" s="9">
        <f>ROUNDUP(telefony45[[#This Row],[połączenie w sekundach]]/60,0)</f>
        <v>3</v>
      </c>
      <c r="O300" s="9">
        <f>IF(telefony45[[#This Row],[czy zagraniczny]]=1,telefony45[[#This Row],[zaczęt minuty połączenia]],0)</f>
        <v>0</v>
      </c>
      <c r="P300">
        <f>IF(OR(telefony45[[#This Row],[czy komórkowy]]=1,telefony45[[#This Row],[czy stacjonarny]]=1),P299-telefony45[[#This Row],[połączenie w sekundach]],P299)</f>
        <v>-95128</v>
      </c>
      <c r="Q300">
        <f t="shared" si="4"/>
        <v>173</v>
      </c>
      <c r="R300">
        <f>IF(telefony45[[#This Row],[czy komórkowy]]=1,Q300+R299,R299)</f>
        <v>20906</v>
      </c>
      <c r="S300">
        <f>IF(telefony45[[#This Row],[czy stacjonarny]]=1,Q300+S299,S299)</f>
        <v>74222</v>
      </c>
    </row>
    <row r="301" spans="1:19" x14ac:dyDescent="0.3">
      <c r="A301" s="9" t="s">
        <v>256</v>
      </c>
      <c r="B301" s="1">
        <v>42921</v>
      </c>
      <c r="C301" s="2">
        <v>0.61251157407407408</v>
      </c>
      <c r="D301" s="2">
        <v>0.61998842592592596</v>
      </c>
      <c r="E301">
        <f>DAY(telefony45[[#This Row],[data]])</f>
        <v>5</v>
      </c>
      <c r="F301">
        <f>IF(LEN(telefony45[[#This Row],[nr]])=8,1,0)</f>
        <v>0</v>
      </c>
      <c r="G301">
        <f>IF(LEN(telefony45[[#This Row],[nr]])=7,1,0)</f>
        <v>1</v>
      </c>
      <c r="H301" s="9">
        <f>IF(LEN(telefony45[[#This Row],[nr]])&gt;=10,1,0)</f>
        <v>0</v>
      </c>
      <c r="I301" s="2">
        <f>telefony45[[#This Row],[zakonczenie]]-telefony45[[#This Row],[rozpoczecie]]</f>
        <v>7.4768518518518734E-3</v>
      </c>
      <c r="J301" s="9">
        <f>HOUR(telefony45[[#This Row],[czas połączenia]])</f>
        <v>0</v>
      </c>
      <c r="K301" s="9">
        <f>MINUTE(telefony45[[#This Row],[czas połączenia]])</f>
        <v>10</v>
      </c>
      <c r="L301" s="9">
        <f>SECOND(telefony45[[#This Row],[czas połączenia]])</f>
        <v>46</v>
      </c>
      <c r="M301" s="9">
        <f>telefony45[[#This Row],[godziny połączenia]]*60*60+telefony45[[#This Row],[minuty połączenia]]*60+telefony45[[#This Row],[sekundy połączenia2]]</f>
        <v>646</v>
      </c>
      <c r="N301" s="9">
        <f>ROUNDUP(telefony45[[#This Row],[połączenie w sekundach]]/60,0)</f>
        <v>11</v>
      </c>
      <c r="O301" s="9">
        <f>IF(telefony45[[#This Row],[czy zagraniczny]]=1,telefony45[[#This Row],[zaczęt minuty połączenia]],0)</f>
        <v>0</v>
      </c>
      <c r="P301">
        <f>IF(OR(telefony45[[#This Row],[czy komórkowy]]=1,telefony45[[#This Row],[czy stacjonarny]]=1),P300-telefony45[[#This Row],[połączenie w sekundach]],P300)</f>
        <v>-95774</v>
      </c>
      <c r="Q301">
        <f t="shared" si="4"/>
        <v>646</v>
      </c>
      <c r="R301">
        <f>IF(telefony45[[#This Row],[czy komórkowy]]=1,Q301+R300,R300)</f>
        <v>20906</v>
      </c>
      <c r="S301">
        <f>IF(telefony45[[#This Row],[czy stacjonarny]]=1,Q301+S300,S300)</f>
        <v>74868</v>
      </c>
    </row>
    <row r="302" spans="1:19" x14ac:dyDescent="0.3">
      <c r="A302" s="9" t="s">
        <v>257</v>
      </c>
      <c r="B302" s="1">
        <v>42921</v>
      </c>
      <c r="C302" s="2">
        <v>0.61430555555555555</v>
      </c>
      <c r="D302" s="2">
        <v>0.61843749999999997</v>
      </c>
      <c r="E302">
        <f>DAY(telefony45[[#This Row],[data]])</f>
        <v>5</v>
      </c>
      <c r="F302">
        <f>IF(LEN(telefony45[[#This Row],[nr]])=8,1,0)</f>
        <v>1</v>
      </c>
      <c r="G302">
        <f>IF(LEN(telefony45[[#This Row],[nr]])=7,1,0)</f>
        <v>0</v>
      </c>
      <c r="H302" s="9">
        <f>IF(LEN(telefony45[[#This Row],[nr]])&gt;=10,1,0)</f>
        <v>0</v>
      </c>
      <c r="I302" s="2">
        <f>telefony45[[#This Row],[zakonczenie]]-telefony45[[#This Row],[rozpoczecie]]</f>
        <v>4.1319444444444242E-3</v>
      </c>
      <c r="J302" s="9">
        <f>HOUR(telefony45[[#This Row],[czas połączenia]])</f>
        <v>0</v>
      </c>
      <c r="K302" s="9">
        <f>MINUTE(telefony45[[#This Row],[czas połączenia]])</f>
        <v>5</v>
      </c>
      <c r="L302" s="9">
        <f>SECOND(telefony45[[#This Row],[czas połączenia]])</f>
        <v>57</v>
      </c>
      <c r="M302" s="9">
        <f>telefony45[[#This Row],[godziny połączenia]]*60*60+telefony45[[#This Row],[minuty połączenia]]*60+telefony45[[#This Row],[sekundy połączenia2]]</f>
        <v>357</v>
      </c>
      <c r="N302" s="9">
        <f>ROUNDUP(telefony45[[#This Row],[połączenie w sekundach]]/60,0)</f>
        <v>6</v>
      </c>
      <c r="O302" s="9">
        <f>IF(telefony45[[#This Row],[czy zagraniczny]]=1,telefony45[[#This Row],[zaczęt minuty połączenia]],0)</f>
        <v>0</v>
      </c>
      <c r="P302">
        <f>IF(OR(telefony45[[#This Row],[czy komórkowy]]=1,telefony45[[#This Row],[czy stacjonarny]]=1),P301-telefony45[[#This Row],[połączenie w sekundach]],P301)</f>
        <v>-96131</v>
      </c>
      <c r="Q302">
        <f t="shared" si="4"/>
        <v>357</v>
      </c>
      <c r="R302">
        <f>IF(telefony45[[#This Row],[czy komórkowy]]=1,Q302+R301,R301)</f>
        <v>21263</v>
      </c>
      <c r="S302">
        <f>IF(telefony45[[#This Row],[czy stacjonarny]]=1,Q302+S301,S301)</f>
        <v>74868</v>
      </c>
    </row>
    <row r="303" spans="1:19" x14ac:dyDescent="0.3">
      <c r="A303" s="9" t="s">
        <v>258</v>
      </c>
      <c r="B303" s="1">
        <v>42921</v>
      </c>
      <c r="C303" s="2">
        <v>0.61957175925925922</v>
      </c>
      <c r="D303" s="2">
        <v>0.62241898148148145</v>
      </c>
      <c r="E303">
        <f>DAY(telefony45[[#This Row],[data]])</f>
        <v>5</v>
      </c>
      <c r="F303">
        <f>IF(LEN(telefony45[[#This Row],[nr]])=8,1,0)</f>
        <v>0</v>
      </c>
      <c r="G303">
        <f>IF(LEN(telefony45[[#This Row],[nr]])=7,1,0)</f>
        <v>1</v>
      </c>
      <c r="H303" s="9">
        <f>IF(LEN(telefony45[[#This Row],[nr]])&gt;=10,1,0)</f>
        <v>0</v>
      </c>
      <c r="I303" s="2">
        <f>telefony45[[#This Row],[zakonczenie]]-telefony45[[#This Row],[rozpoczecie]]</f>
        <v>2.8472222222222232E-3</v>
      </c>
      <c r="J303" s="9">
        <f>HOUR(telefony45[[#This Row],[czas połączenia]])</f>
        <v>0</v>
      </c>
      <c r="K303" s="9">
        <f>MINUTE(telefony45[[#This Row],[czas połączenia]])</f>
        <v>4</v>
      </c>
      <c r="L303" s="9">
        <f>SECOND(telefony45[[#This Row],[czas połączenia]])</f>
        <v>6</v>
      </c>
      <c r="M303" s="9">
        <f>telefony45[[#This Row],[godziny połączenia]]*60*60+telefony45[[#This Row],[minuty połączenia]]*60+telefony45[[#This Row],[sekundy połączenia2]]</f>
        <v>246</v>
      </c>
      <c r="N303" s="9">
        <f>ROUNDUP(telefony45[[#This Row],[połączenie w sekundach]]/60,0)</f>
        <v>5</v>
      </c>
      <c r="O303" s="9">
        <f>IF(telefony45[[#This Row],[czy zagraniczny]]=1,telefony45[[#This Row],[zaczęt minuty połączenia]],0)</f>
        <v>0</v>
      </c>
      <c r="P303">
        <f>IF(OR(telefony45[[#This Row],[czy komórkowy]]=1,telefony45[[#This Row],[czy stacjonarny]]=1),P302-telefony45[[#This Row],[połączenie w sekundach]],P302)</f>
        <v>-96377</v>
      </c>
      <c r="Q303">
        <f t="shared" si="4"/>
        <v>246</v>
      </c>
      <c r="R303">
        <f>IF(telefony45[[#This Row],[czy komórkowy]]=1,Q303+R302,R302)</f>
        <v>21263</v>
      </c>
      <c r="S303">
        <f>IF(telefony45[[#This Row],[czy stacjonarny]]=1,Q303+S302,S302)</f>
        <v>75114</v>
      </c>
    </row>
    <row r="304" spans="1:19" x14ac:dyDescent="0.3">
      <c r="A304" s="9" t="s">
        <v>75</v>
      </c>
      <c r="B304" s="1">
        <v>42921</v>
      </c>
      <c r="C304" s="2">
        <v>0.62047453703703703</v>
      </c>
      <c r="D304" s="2">
        <v>0.62715277777777778</v>
      </c>
      <c r="E304">
        <f>DAY(telefony45[[#This Row],[data]])</f>
        <v>5</v>
      </c>
      <c r="F304">
        <f>IF(LEN(telefony45[[#This Row],[nr]])=8,1,0)</f>
        <v>0</v>
      </c>
      <c r="G304">
        <f>IF(LEN(telefony45[[#This Row],[nr]])=7,1,0)</f>
        <v>1</v>
      </c>
      <c r="H304" s="9">
        <f>IF(LEN(telefony45[[#This Row],[nr]])&gt;=10,1,0)</f>
        <v>0</v>
      </c>
      <c r="I304" s="2">
        <f>telefony45[[#This Row],[zakonczenie]]-telefony45[[#This Row],[rozpoczecie]]</f>
        <v>6.6782407407407485E-3</v>
      </c>
      <c r="J304" s="9">
        <f>HOUR(telefony45[[#This Row],[czas połączenia]])</f>
        <v>0</v>
      </c>
      <c r="K304" s="9">
        <f>MINUTE(telefony45[[#This Row],[czas połączenia]])</f>
        <v>9</v>
      </c>
      <c r="L304" s="9">
        <f>SECOND(telefony45[[#This Row],[czas połączenia]])</f>
        <v>37</v>
      </c>
      <c r="M304" s="9">
        <f>telefony45[[#This Row],[godziny połączenia]]*60*60+telefony45[[#This Row],[minuty połączenia]]*60+telefony45[[#This Row],[sekundy połączenia2]]</f>
        <v>577</v>
      </c>
      <c r="N304" s="9">
        <f>ROUNDUP(telefony45[[#This Row],[połączenie w sekundach]]/60,0)</f>
        <v>10</v>
      </c>
      <c r="O304" s="9">
        <f>IF(telefony45[[#This Row],[czy zagraniczny]]=1,telefony45[[#This Row],[zaczęt minuty połączenia]],0)</f>
        <v>0</v>
      </c>
      <c r="P304">
        <f>IF(OR(telefony45[[#This Row],[czy komórkowy]]=1,telefony45[[#This Row],[czy stacjonarny]]=1),P303-telefony45[[#This Row],[połączenie w sekundach]],P303)</f>
        <v>-96954</v>
      </c>
      <c r="Q304">
        <f t="shared" si="4"/>
        <v>577</v>
      </c>
      <c r="R304">
        <f>IF(telefony45[[#This Row],[czy komórkowy]]=1,Q304+R303,R303)</f>
        <v>21263</v>
      </c>
      <c r="S304">
        <f>IF(telefony45[[#This Row],[czy stacjonarny]]=1,Q304+S303,S303)</f>
        <v>75691</v>
      </c>
    </row>
    <row r="305" spans="1:19" x14ac:dyDescent="0.3">
      <c r="A305" s="9" t="s">
        <v>259</v>
      </c>
      <c r="B305" s="1">
        <v>42921</v>
      </c>
      <c r="C305" s="2">
        <v>0.62094907407407407</v>
      </c>
      <c r="D305" s="2">
        <v>0.62687499999999996</v>
      </c>
      <c r="E305">
        <f>DAY(telefony45[[#This Row],[data]])</f>
        <v>5</v>
      </c>
      <c r="F305">
        <f>IF(LEN(telefony45[[#This Row],[nr]])=8,1,0)</f>
        <v>1</v>
      </c>
      <c r="G305">
        <f>IF(LEN(telefony45[[#This Row],[nr]])=7,1,0)</f>
        <v>0</v>
      </c>
      <c r="H305" s="9">
        <f>IF(LEN(telefony45[[#This Row],[nr]])&gt;=10,1,0)</f>
        <v>0</v>
      </c>
      <c r="I305" s="2">
        <f>telefony45[[#This Row],[zakonczenie]]-telefony45[[#This Row],[rozpoczecie]]</f>
        <v>5.9259259259258901E-3</v>
      </c>
      <c r="J305" s="9">
        <f>HOUR(telefony45[[#This Row],[czas połączenia]])</f>
        <v>0</v>
      </c>
      <c r="K305" s="9">
        <f>MINUTE(telefony45[[#This Row],[czas połączenia]])</f>
        <v>8</v>
      </c>
      <c r="L305" s="9">
        <f>SECOND(telefony45[[#This Row],[czas połączenia]])</f>
        <v>32</v>
      </c>
      <c r="M305" s="9">
        <f>telefony45[[#This Row],[godziny połączenia]]*60*60+telefony45[[#This Row],[minuty połączenia]]*60+telefony45[[#This Row],[sekundy połączenia2]]</f>
        <v>512</v>
      </c>
      <c r="N305" s="9">
        <f>ROUNDUP(telefony45[[#This Row],[połączenie w sekundach]]/60,0)</f>
        <v>9</v>
      </c>
      <c r="O305" s="9">
        <f>IF(telefony45[[#This Row],[czy zagraniczny]]=1,telefony45[[#This Row],[zaczęt minuty połączenia]],0)</f>
        <v>0</v>
      </c>
      <c r="P305">
        <f>IF(OR(telefony45[[#This Row],[czy komórkowy]]=1,telefony45[[#This Row],[czy stacjonarny]]=1),P304-telefony45[[#This Row],[połączenie w sekundach]],P304)</f>
        <v>-97466</v>
      </c>
      <c r="Q305">
        <f t="shared" si="4"/>
        <v>512</v>
      </c>
      <c r="R305">
        <f>IF(telefony45[[#This Row],[czy komórkowy]]=1,Q305+R304,R304)</f>
        <v>21775</v>
      </c>
      <c r="S305">
        <f>IF(telefony45[[#This Row],[czy stacjonarny]]=1,Q305+S304,S304)</f>
        <v>75691</v>
      </c>
    </row>
    <row r="306" spans="1:19" x14ac:dyDescent="0.3">
      <c r="A306" s="9" t="s">
        <v>260</v>
      </c>
      <c r="B306" s="1">
        <v>42921</v>
      </c>
      <c r="C306" s="2">
        <v>0.62251157407407409</v>
      </c>
      <c r="D306" s="2">
        <v>0.6234143518518519</v>
      </c>
      <c r="E306">
        <f>DAY(telefony45[[#This Row],[data]])</f>
        <v>5</v>
      </c>
      <c r="F306">
        <f>IF(LEN(telefony45[[#This Row],[nr]])=8,1,0)</f>
        <v>0</v>
      </c>
      <c r="G306">
        <f>IF(LEN(telefony45[[#This Row],[nr]])=7,1,0)</f>
        <v>1</v>
      </c>
      <c r="H306" s="9">
        <f>IF(LEN(telefony45[[#This Row],[nr]])&gt;=10,1,0)</f>
        <v>0</v>
      </c>
      <c r="I306" s="2">
        <f>telefony45[[#This Row],[zakonczenie]]-telefony45[[#This Row],[rozpoczecie]]</f>
        <v>9.0277777777780788E-4</v>
      </c>
      <c r="J306" s="9">
        <f>HOUR(telefony45[[#This Row],[czas połączenia]])</f>
        <v>0</v>
      </c>
      <c r="K306" s="9">
        <f>MINUTE(telefony45[[#This Row],[czas połączenia]])</f>
        <v>1</v>
      </c>
      <c r="L306" s="9">
        <f>SECOND(telefony45[[#This Row],[czas połączenia]])</f>
        <v>18</v>
      </c>
      <c r="M306" s="9">
        <f>telefony45[[#This Row],[godziny połączenia]]*60*60+telefony45[[#This Row],[minuty połączenia]]*60+telefony45[[#This Row],[sekundy połączenia2]]</f>
        <v>78</v>
      </c>
      <c r="N306" s="9">
        <f>ROUNDUP(telefony45[[#This Row],[połączenie w sekundach]]/60,0)</f>
        <v>2</v>
      </c>
      <c r="O306" s="9">
        <f>IF(telefony45[[#This Row],[czy zagraniczny]]=1,telefony45[[#This Row],[zaczęt minuty połączenia]],0)</f>
        <v>0</v>
      </c>
      <c r="P306">
        <f>IF(OR(telefony45[[#This Row],[czy komórkowy]]=1,telefony45[[#This Row],[czy stacjonarny]]=1),P305-telefony45[[#This Row],[połączenie w sekundach]],P305)</f>
        <v>-97544</v>
      </c>
      <c r="Q306">
        <f t="shared" si="4"/>
        <v>78</v>
      </c>
      <c r="R306">
        <f>IF(telefony45[[#This Row],[czy komórkowy]]=1,Q306+R305,R305)</f>
        <v>21775</v>
      </c>
      <c r="S306">
        <f>IF(telefony45[[#This Row],[czy stacjonarny]]=1,Q306+S305,S305)</f>
        <v>75769</v>
      </c>
    </row>
    <row r="307" spans="1:19" x14ac:dyDescent="0.3">
      <c r="A307" s="9" t="s">
        <v>261</v>
      </c>
      <c r="B307" s="1">
        <v>42921</v>
      </c>
      <c r="C307" s="2">
        <v>0.62403935185185189</v>
      </c>
      <c r="D307" s="2">
        <v>0.62936342592592598</v>
      </c>
      <c r="E307">
        <f>DAY(telefony45[[#This Row],[data]])</f>
        <v>5</v>
      </c>
      <c r="F307">
        <f>IF(LEN(telefony45[[#This Row],[nr]])=8,1,0)</f>
        <v>0</v>
      </c>
      <c r="G307">
        <f>IF(LEN(telefony45[[#This Row],[nr]])=7,1,0)</f>
        <v>1</v>
      </c>
      <c r="H307" s="9">
        <f>IF(LEN(telefony45[[#This Row],[nr]])&gt;=10,1,0)</f>
        <v>0</v>
      </c>
      <c r="I307" s="2">
        <f>telefony45[[#This Row],[zakonczenie]]-telefony45[[#This Row],[rozpoczecie]]</f>
        <v>5.3240740740740922E-3</v>
      </c>
      <c r="J307" s="9">
        <f>HOUR(telefony45[[#This Row],[czas połączenia]])</f>
        <v>0</v>
      </c>
      <c r="K307" s="9">
        <f>MINUTE(telefony45[[#This Row],[czas połączenia]])</f>
        <v>7</v>
      </c>
      <c r="L307" s="9">
        <f>SECOND(telefony45[[#This Row],[czas połączenia]])</f>
        <v>40</v>
      </c>
      <c r="M307" s="9">
        <f>telefony45[[#This Row],[godziny połączenia]]*60*60+telefony45[[#This Row],[minuty połączenia]]*60+telefony45[[#This Row],[sekundy połączenia2]]</f>
        <v>460</v>
      </c>
      <c r="N307" s="9">
        <f>ROUNDUP(telefony45[[#This Row],[połączenie w sekundach]]/60,0)</f>
        <v>8</v>
      </c>
      <c r="O307" s="9">
        <f>IF(telefony45[[#This Row],[czy zagraniczny]]=1,telefony45[[#This Row],[zaczęt minuty połączenia]],0)</f>
        <v>0</v>
      </c>
      <c r="P307">
        <f>IF(OR(telefony45[[#This Row],[czy komórkowy]]=1,telefony45[[#This Row],[czy stacjonarny]]=1),P306-telefony45[[#This Row],[połączenie w sekundach]],P306)</f>
        <v>-98004</v>
      </c>
      <c r="Q307">
        <f t="shared" si="4"/>
        <v>460</v>
      </c>
      <c r="R307">
        <f>IF(telefony45[[#This Row],[czy komórkowy]]=1,Q307+R306,R306)</f>
        <v>21775</v>
      </c>
      <c r="S307">
        <f>IF(telefony45[[#This Row],[czy stacjonarny]]=1,Q307+S306,S306)</f>
        <v>76229</v>
      </c>
    </row>
    <row r="308" spans="1:19" x14ac:dyDescent="0.3">
      <c r="A308" s="9" t="s">
        <v>262</v>
      </c>
      <c r="B308" s="1">
        <v>42921</v>
      </c>
      <c r="C308" s="2">
        <v>0.62589120370370366</v>
      </c>
      <c r="D308" s="2">
        <v>0.62774305555555554</v>
      </c>
      <c r="E308">
        <f>DAY(telefony45[[#This Row],[data]])</f>
        <v>5</v>
      </c>
      <c r="F308">
        <f>IF(LEN(telefony45[[#This Row],[nr]])=8,1,0)</f>
        <v>0</v>
      </c>
      <c r="G308">
        <f>IF(LEN(telefony45[[#This Row],[nr]])=7,1,0)</f>
        <v>1</v>
      </c>
      <c r="H308" s="9">
        <f>IF(LEN(telefony45[[#This Row],[nr]])&gt;=10,1,0)</f>
        <v>0</v>
      </c>
      <c r="I308" s="2">
        <f>telefony45[[#This Row],[zakonczenie]]-telefony45[[#This Row],[rozpoczecie]]</f>
        <v>1.8518518518518823E-3</v>
      </c>
      <c r="J308" s="9">
        <f>HOUR(telefony45[[#This Row],[czas połączenia]])</f>
        <v>0</v>
      </c>
      <c r="K308" s="9">
        <f>MINUTE(telefony45[[#This Row],[czas połączenia]])</f>
        <v>2</v>
      </c>
      <c r="L308" s="9">
        <f>SECOND(telefony45[[#This Row],[czas połączenia]])</f>
        <v>40</v>
      </c>
      <c r="M308" s="9">
        <f>telefony45[[#This Row],[godziny połączenia]]*60*60+telefony45[[#This Row],[minuty połączenia]]*60+telefony45[[#This Row],[sekundy połączenia2]]</f>
        <v>160</v>
      </c>
      <c r="N308" s="9">
        <f>ROUNDUP(telefony45[[#This Row],[połączenie w sekundach]]/60,0)</f>
        <v>3</v>
      </c>
      <c r="O308" s="9">
        <f>IF(telefony45[[#This Row],[czy zagraniczny]]=1,telefony45[[#This Row],[zaczęt minuty połączenia]],0)</f>
        <v>0</v>
      </c>
      <c r="P308">
        <f>IF(OR(telefony45[[#This Row],[czy komórkowy]]=1,telefony45[[#This Row],[czy stacjonarny]]=1),P307-telefony45[[#This Row],[połączenie w sekundach]],P307)</f>
        <v>-98164</v>
      </c>
      <c r="Q308">
        <f t="shared" si="4"/>
        <v>160</v>
      </c>
      <c r="R308">
        <f>IF(telefony45[[#This Row],[czy komórkowy]]=1,Q308+R307,R307)</f>
        <v>21775</v>
      </c>
      <c r="S308">
        <f>IF(telefony45[[#This Row],[czy stacjonarny]]=1,Q308+S307,S307)</f>
        <v>76389</v>
      </c>
    </row>
    <row r="309" spans="1:19" x14ac:dyDescent="0.3">
      <c r="A309" s="9" t="s">
        <v>263</v>
      </c>
      <c r="B309" s="1">
        <v>42922</v>
      </c>
      <c r="C309" s="2">
        <v>0.33555555555555555</v>
      </c>
      <c r="D309" s="2">
        <v>0.34137731481481481</v>
      </c>
      <c r="E309">
        <f>DAY(telefony45[[#This Row],[data]])</f>
        <v>6</v>
      </c>
      <c r="F309">
        <f>IF(LEN(telefony45[[#This Row],[nr]])=8,1,0)</f>
        <v>0</v>
      </c>
      <c r="G309">
        <f>IF(LEN(telefony45[[#This Row],[nr]])=7,1,0)</f>
        <v>1</v>
      </c>
      <c r="H309" s="9">
        <f>IF(LEN(telefony45[[#This Row],[nr]])&gt;=10,1,0)</f>
        <v>0</v>
      </c>
      <c r="I309" s="2">
        <f>telefony45[[#This Row],[zakonczenie]]-telefony45[[#This Row],[rozpoczecie]]</f>
        <v>5.8217592592592626E-3</v>
      </c>
      <c r="J309" s="9">
        <f>HOUR(telefony45[[#This Row],[czas połączenia]])</f>
        <v>0</v>
      </c>
      <c r="K309" s="9">
        <f>MINUTE(telefony45[[#This Row],[czas połączenia]])</f>
        <v>8</v>
      </c>
      <c r="L309" s="9">
        <f>SECOND(telefony45[[#This Row],[czas połączenia]])</f>
        <v>23</v>
      </c>
      <c r="M309" s="9">
        <f>telefony45[[#This Row],[godziny połączenia]]*60*60+telefony45[[#This Row],[minuty połączenia]]*60+telefony45[[#This Row],[sekundy połączenia2]]</f>
        <v>503</v>
      </c>
      <c r="N309" s="9">
        <f>ROUNDUP(telefony45[[#This Row],[połączenie w sekundach]]/60,0)</f>
        <v>9</v>
      </c>
      <c r="O309" s="9">
        <f>IF(telefony45[[#This Row],[czy zagraniczny]]=1,telefony45[[#This Row],[zaczęt minuty połączenia]],0)</f>
        <v>0</v>
      </c>
      <c r="P309">
        <f>IF(OR(telefony45[[#This Row],[czy komórkowy]]=1,telefony45[[#This Row],[czy stacjonarny]]=1),P308-telefony45[[#This Row],[połączenie w sekundach]],P308)</f>
        <v>-98667</v>
      </c>
      <c r="Q309">
        <f t="shared" si="4"/>
        <v>503</v>
      </c>
      <c r="R309">
        <f>IF(telefony45[[#This Row],[czy komórkowy]]=1,Q309+R308,R308)</f>
        <v>21775</v>
      </c>
      <c r="S309">
        <f>IF(telefony45[[#This Row],[czy stacjonarny]]=1,Q309+S308,S308)</f>
        <v>76892</v>
      </c>
    </row>
    <row r="310" spans="1:19" x14ac:dyDescent="0.3">
      <c r="A310" s="9" t="s">
        <v>264</v>
      </c>
      <c r="B310" s="1">
        <v>42922</v>
      </c>
      <c r="C310" s="2">
        <v>0.33814814814814814</v>
      </c>
      <c r="D310" s="2">
        <v>0.34232638888888889</v>
      </c>
      <c r="E310">
        <f>DAY(telefony45[[#This Row],[data]])</f>
        <v>6</v>
      </c>
      <c r="F310">
        <f>IF(LEN(telefony45[[#This Row],[nr]])=8,1,0)</f>
        <v>0</v>
      </c>
      <c r="G310">
        <f>IF(LEN(telefony45[[#This Row],[nr]])=7,1,0)</f>
        <v>1</v>
      </c>
      <c r="H310" s="9">
        <f>IF(LEN(telefony45[[#This Row],[nr]])&gt;=10,1,0)</f>
        <v>0</v>
      </c>
      <c r="I310" s="2">
        <f>telefony45[[#This Row],[zakonczenie]]-telefony45[[#This Row],[rozpoczecie]]</f>
        <v>4.1782407407407463E-3</v>
      </c>
      <c r="J310" s="9">
        <f>HOUR(telefony45[[#This Row],[czas połączenia]])</f>
        <v>0</v>
      </c>
      <c r="K310" s="9">
        <f>MINUTE(telefony45[[#This Row],[czas połączenia]])</f>
        <v>6</v>
      </c>
      <c r="L310" s="9">
        <f>SECOND(telefony45[[#This Row],[czas połączenia]])</f>
        <v>1</v>
      </c>
      <c r="M310" s="9">
        <f>telefony45[[#This Row],[godziny połączenia]]*60*60+telefony45[[#This Row],[minuty połączenia]]*60+telefony45[[#This Row],[sekundy połączenia2]]</f>
        <v>361</v>
      </c>
      <c r="N310" s="9">
        <f>ROUNDUP(telefony45[[#This Row],[połączenie w sekundach]]/60,0)</f>
        <v>7</v>
      </c>
      <c r="O310" s="9">
        <f>IF(telefony45[[#This Row],[czy zagraniczny]]=1,telefony45[[#This Row],[zaczęt minuty połączenia]],0)</f>
        <v>0</v>
      </c>
      <c r="P310">
        <f>IF(OR(telefony45[[#This Row],[czy komórkowy]]=1,telefony45[[#This Row],[czy stacjonarny]]=1),P309-telefony45[[#This Row],[połączenie w sekundach]],P309)</f>
        <v>-99028</v>
      </c>
      <c r="Q310">
        <f t="shared" si="4"/>
        <v>361</v>
      </c>
      <c r="R310">
        <f>IF(telefony45[[#This Row],[czy komórkowy]]=1,Q310+R309,R309)</f>
        <v>21775</v>
      </c>
      <c r="S310">
        <f>IF(telefony45[[#This Row],[czy stacjonarny]]=1,Q310+S309,S309)</f>
        <v>77253</v>
      </c>
    </row>
    <row r="311" spans="1:19" x14ac:dyDescent="0.3">
      <c r="A311" s="9" t="s">
        <v>265</v>
      </c>
      <c r="B311" s="1">
        <v>42922</v>
      </c>
      <c r="C311" s="2">
        <v>0.34349537037037037</v>
      </c>
      <c r="D311" s="2">
        <v>0.34965277777777776</v>
      </c>
      <c r="E311">
        <f>DAY(telefony45[[#This Row],[data]])</f>
        <v>6</v>
      </c>
      <c r="F311">
        <f>IF(LEN(telefony45[[#This Row],[nr]])=8,1,0)</f>
        <v>0</v>
      </c>
      <c r="G311">
        <f>IF(LEN(telefony45[[#This Row],[nr]])=7,1,0)</f>
        <v>1</v>
      </c>
      <c r="H311" s="9">
        <f>IF(LEN(telefony45[[#This Row],[nr]])&gt;=10,1,0)</f>
        <v>0</v>
      </c>
      <c r="I311" s="2">
        <f>telefony45[[#This Row],[zakonczenie]]-telefony45[[#This Row],[rozpoczecie]]</f>
        <v>6.1574074074073892E-3</v>
      </c>
      <c r="J311" s="9">
        <f>HOUR(telefony45[[#This Row],[czas połączenia]])</f>
        <v>0</v>
      </c>
      <c r="K311" s="9">
        <f>MINUTE(telefony45[[#This Row],[czas połączenia]])</f>
        <v>8</v>
      </c>
      <c r="L311" s="9">
        <f>SECOND(telefony45[[#This Row],[czas połączenia]])</f>
        <v>52</v>
      </c>
      <c r="M311" s="9">
        <f>telefony45[[#This Row],[godziny połączenia]]*60*60+telefony45[[#This Row],[minuty połączenia]]*60+telefony45[[#This Row],[sekundy połączenia2]]</f>
        <v>532</v>
      </c>
      <c r="N311" s="9">
        <f>ROUNDUP(telefony45[[#This Row],[połączenie w sekundach]]/60,0)</f>
        <v>9</v>
      </c>
      <c r="O311" s="9">
        <f>IF(telefony45[[#This Row],[czy zagraniczny]]=1,telefony45[[#This Row],[zaczęt minuty połączenia]],0)</f>
        <v>0</v>
      </c>
      <c r="P311">
        <f>IF(OR(telefony45[[#This Row],[czy komórkowy]]=1,telefony45[[#This Row],[czy stacjonarny]]=1),P310-telefony45[[#This Row],[połączenie w sekundach]],P310)</f>
        <v>-99560</v>
      </c>
      <c r="Q311">
        <f t="shared" si="4"/>
        <v>532</v>
      </c>
      <c r="R311">
        <f>IF(telefony45[[#This Row],[czy komórkowy]]=1,Q311+R310,R310)</f>
        <v>21775</v>
      </c>
      <c r="S311">
        <f>IF(telefony45[[#This Row],[czy stacjonarny]]=1,Q311+S310,S310)</f>
        <v>77785</v>
      </c>
    </row>
    <row r="312" spans="1:19" x14ac:dyDescent="0.3">
      <c r="A312" s="9" t="s">
        <v>266</v>
      </c>
      <c r="B312" s="1">
        <v>42922</v>
      </c>
      <c r="C312" s="2">
        <v>0.34708333333333335</v>
      </c>
      <c r="D312" s="2">
        <v>0.34912037037037036</v>
      </c>
      <c r="E312">
        <f>DAY(telefony45[[#This Row],[data]])</f>
        <v>6</v>
      </c>
      <c r="F312">
        <f>IF(LEN(telefony45[[#This Row],[nr]])=8,1,0)</f>
        <v>1</v>
      </c>
      <c r="G312">
        <f>IF(LEN(telefony45[[#This Row],[nr]])=7,1,0)</f>
        <v>0</v>
      </c>
      <c r="H312" s="9">
        <f>IF(LEN(telefony45[[#This Row],[nr]])&gt;=10,1,0)</f>
        <v>0</v>
      </c>
      <c r="I312" s="2">
        <f>telefony45[[#This Row],[zakonczenie]]-telefony45[[#This Row],[rozpoczecie]]</f>
        <v>2.0370370370370039E-3</v>
      </c>
      <c r="J312" s="9">
        <f>HOUR(telefony45[[#This Row],[czas połączenia]])</f>
        <v>0</v>
      </c>
      <c r="K312" s="9">
        <f>MINUTE(telefony45[[#This Row],[czas połączenia]])</f>
        <v>2</v>
      </c>
      <c r="L312" s="9">
        <f>SECOND(telefony45[[#This Row],[czas połączenia]])</f>
        <v>56</v>
      </c>
      <c r="M312" s="9">
        <f>telefony45[[#This Row],[godziny połączenia]]*60*60+telefony45[[#This Row],[minuty połączenia]]*60+telefony45[[#This Row],[sekundy połączenia2]]</f>
        <v>176</v>
      </c>
      <c r="N312" s="9">
        <f>ROUNDUP(telefony45[[#This Row],[połączenie w sekundach]]/60,0)</f>
        <v>3</v>
      </c>
      <c r="O312" s="9">
        <f>IF(telefony45[[#This Row],[czy zagraniczny]]=1,telefony45[[#This Row],[zaczęt minuty połączenia]],0)</f>
        <v>0</v>
      </c>
      <c r="P312">
        <f>IF(OR(telefony45[[#This Row],[czy komórkowy]]=1,telefony45[[#This Row],[czy stacjonarny]]=1),P311-telefony45[[#This Row],[połączenie w sekundach]],P311)</f>
        <v>-99736</v>
      </c>
      <c r="Q312">
        <f t="shared" si="4"/>
        <v>176</v>
      </c>
      <c r="R312">
        <f>IF(telefony45[[#This Row],[czy komórkowy]]=1,Q312+R311,R311)</f>
        <v>21951</v>
      </c>
      <c r="S312">
        <f>IF(telefony45[[#This Row],[czy stacjonarny]]=1,Q312+S311,S311)</f>
        <v>77785</v>
      </c>
    </row>
    <row r="313" spans="1:19" x14ac:dyDescent="0.3">
      <c r="A313" s="9" t="s">
        <v>250</v>
      </c>
      <c r="B313" s="1">
        <v>42922</v>
      </c>
      <c r="C313" s="2">
        <v>0.35163194444444446</v>
      </c>
      <c r="D313" s="2">
        <v>0.35670138888888892</v>
      </c>
      <c r="E313">
        <f>DAY(telefony45[[#This Row],[data]])</f>
        <v>6</v>
      </c>
      <c r="F313">
        <f>IF(LEN(telefony45[[#This Row],[nr]])=8,1,0)</f>
        <v>0</v>
      </c>
      <c r="G313">
        <f>IF(LEN(telefony45[[#This Row],[nr]])=7,1,0)</f>
        <v>1</v>
      </c>
      <c r="H313" s="9">
        <f>IF(LEN(telefony45[[#This Row],[nr]])&gt;=10,1,0)</f>
        <v>0</v>
      </c>
      <c r="I313" s="2">
        <f>telefony45[[#This Row],[zakonczenie]]-telefony45[[#This Row],[rozpoczecie]]</f>
        <v>5.0694444444444597E-3</v>
      </c>
      <c r="J313" s="9">
        <f>HOUR(telefony45[[#This Row],[czas połączenia]])</f>
        <v>0</v>
      </c>
      <c r="K313" s="9">
        <f>MINUTE(telefony45[[#This Row],[czas połączenia]])</f>
        <v>7</v>
      </c>
      <c r="L313" s="9">
        <f>SECOND(telefony45[[#This Row],[czas połączenia]])</f>
        <v>18</v>
      </c>
      <c r="M313" s="9">
        <f>telefony45[[#This Row],[godziny połączenia]]*60*60+telefony45[[#This Row],[minuty połączenia]]*60+telefony45[[#This Row],[sekundy połączenia2]]</f>
        <v>438</v>
      </c>
      <c r="N313" s="9">
        <f>ROUNDUP(telefony45[[#This Row],[połączenie w sekundach]]/60,0)</f>
        <v>8</v>
      </c>
      <c r="O313" s="9">
        <f>IF(telefony45[[#This Row],[czy zagraniczny]]=1,telefony45[[#This Row],[zaczęt minuty połączenia]],0)</f>
        <v>0</v>
      </c>
      <c r="P313">
        <f>IF(OR(telefony45[[#This Row],[czy komórkowy]]=1,telefony45[[#This Row],[czy stacjonarny]]=1),P312-telefony45[[#This Row],[połączenie w sekundach]],P312)</f>
        <v>-100174</v>
      </c>
      <c r="Q313">
        <f t="shared" si="4"/>
        <v>438</v>
      </c>
      <c r="R313">
        <f>IF(telefony45[[#This Row],[czy komórkowy]]=1,Q313+R312,R312)</f>
        <v>21951</v>
      </c>
      <c r="S313">
        <f>IF(telefony45[[#This Row],[czy stacjonarny]]=1,Q313+S312,S312)</f>
        <v>78223</v>
      </c>
    </row>
    <row r="314" spans="1:19" x14ac:dyDescent="0.3">
      <c r="A314" s="9" t="s">
        <v>267</v>
      </c>
      <c r="B314" s="1">
        <v>42922</v>
      </c>
      <c r="C314" s="2">
        <v>0.35531249999999998</v>
      </c>
      <c r="D314" s="2">
        <v>0.3630902777777778</v>
      </c>
      <c r="E314">
        <f>DAY(telefony45[[#This Row],[data]])</f>
        <v>6</v>
      </c>
      <c r="F314">
        <f>IF(LEN(telefony45[[#This Row],[nr]])=8,1,0)</f>
        <v>0</v>
      </c>
      <c r="G314">
        <f>IF(LEN(telefony45[[#This Row],[nr]])=7,1,0)</f>
        <v>1</v>
      </c>
      <c r="H314" s="9">
        <f>IF(LEN(telefony45[[#This Row],[nr]])&gt;=10,1,0)</f>
        <v>0</v>
      </c>
      <c r="I314" s="2">
        <f>telefony45[[#This Row],[zakonczenie]]-telefony45[[#This Row],[rozpoczecie]]</f>
        <v>7.7777777777778279E-3</v>
      </c>
      <c r="J314" s="9">
        <f>HOUR(telefony45[[#This Row],[czas połączenia]])</f>
        <v>0</v>
      </c>
      <c r="K314" s="9">
        <f>MINUTE(telefony45[[#This Row],[czas połączenia]])</f>
        <v>11</v>
      </c>
      <c r="L314" s="9">
        <f>SECOND(telefony45[[#This Row],[czas połączenia]])</f>
        <v>12</v>
      </c>
      <c r="M314" s="9">
        <f>telefony45[[#This Row],[godziny połączenia]]*60*60+telefony45[[#This Row],[minuty połączenia]]*60+telefony45[[#This Row],[sekundy połączenia2]]</f>
        <v>672</v>
      </c>
      <c r="N314" s="9">
        <f>ROUNDUP(telefony45[[#This Row],[połączenie w sekundach]]/60,0)</f>
        <v>12</v>
      </c>
      <c r="O314" s="9">
        <f>IF(telefony45[[#This Row],[czy zagraniczny]]=1,telefony45[[#This Row],[zaczęt minuty połączenia]],0)</f>
        <v>0</v>
      </c>
      <c r="P314">
        <f>IF(OR(telefony45[[#This Row],[czy komórkowy]]=1,telefony45[[#This Row],[czy stacjonarny]]=1),P313-telefony45[[#This Row],[połączenie w sekundach]],P313)</f>
        <v>-100846</v>
      </c>
      <c r="Q314">
        <f t="shared" si="4"/>
        <v>672</v>
      </c>
      <c r="R314">
        <f>IF(telefony45[[#This Row],[czy komórkowy]]=1,Q314+R313,R313)</f>
        <v>21951</v>
      </c>
      <c r="S314">
        <f>IF(telefony45[[#This Row],[czy stacjonarny]]=1,Q314+S313,S313)</f>
        <v>78895</v>
      </c>
    </row>
    <row r="315" spans="1:19" x14ac:dyDescent="0.3">
      <c r="A315" s="9" t="s">
        <v>268</v>
      </c>
      <c r="B315" s="1">
        <v>42922</v>
      </c>
      <c r="C315" s="2">
        <v>0.36097222222222225</v>
      </c>
      <c r="D315" s="2">
        <v>0.36534722222222221</v>
      </c>
      <c r="E315">
        <f>DAY(telefony45[[#This Row],[data]])</f>
        <v>6</v>
      </c>
      <c r="F315">
        <f>IF(LEN(telefony45[[#This Row],[nr]])=8,1,0)</f>
        <v>0</v>
      </c>
      <c r="G315">
        <f>IF(LEN(telefony45[[#This Row],[nr]])=7,1,0)</f>
        <v>1</v>
      </c>
      <c r="H315" s="9">
        <f>IF(LEN(telefony45[[#This Row],[nr]])&gt;=10,1,0)</f>
        <v>0</v>
      </c>
      <c r="I315" s="2">
        <f>telefony45[[#This Row],[zakonczenie]]-telefony45[[#This Row],[rozpoczecie]]</f>
        <v>4.3749999999999623E-3</v>
      </c>
      <c r="J315" s="9">
        <f>HOUR(telefony45[[#This Row],[czas połączenia]])</f>
        <v>0</v>
      </c>
      <c r="K315" s="9">
        <f>MINUTE(telefony45[[#This Row],[czas połączenia]])</f>
        <v>6</v>
      </c>
      <c r="L315" s="9">
        <f>SECOND(telefony45[[#This Row],[czas połączenia]])</f>
        <v>18</v>
      </c>
      <c r="M315" s="9">
        <f>telefony45[[#This Row],[godziny połączenia]]*60*60+telefony45[[#This Row],[minuty połączenia]]*60+telefony45[[#This Row],[sekundy połączenia2]]</f>
        <v>378</v>
      </c>
      <c r="N315" s="9">
        <f>ROUNDUP(telefony45[[#This Row],[połączenie w sekundach]]/60,0)</f>
        <v>7</v>
      </c>
      <c r="O315" s="9">
        <f>IF(telefony45[[#This Row],[czy zagraniczny]]=1,telefony45[[#This Row],[zaczęt minuty połączenia]],0)</f>
        <v>0</v>
      </c>
      <c r="P315">
        <f>IF(OR(telefony45[[#This Row],[czy komórkowy]]=1,telefony45[[#This Row],[czy stacjonarny]]=1),P314-telefony45[[#This Row],[połączenie w sekundach]],P314)</f>
        <v>-101224</v>
      </c>
      <c r="Q315">
        <f t="shared" si="4"/>
        <v>378</v>
      </c>
      <c r="R315">
        <f>IF(telefony45[[#This Row],[czy komórkowy]]=1,Q315+R314,R314)</f>
        <v>21951</v>
      </c>
      <c r="S315">
        <f>IF(telefony45[[#This Row],[czy stacjonarny]]=1,Q315+S314,S314)</f>
        <v>79273</v>
      </c>
    </row>
    <row r="316" spans="1:19" x14ac:dyDescent="0.3">
      <c r="A316" s="9" t="s">
        <v>269</v>
      </c>
      <c r="B316" s="1">
        <v>42922</v>
      </c>
      <c r="C316" s="2">
        <v>0.36618055555555556</v>
      </c>
      <c r="D316" s="2">
        <v>0.37038194444444444</v>
      </c>
      <c r="E316">
        <f>DAY(telefony45[[#This Row],[data]])</f>
        <v>6</v>
      </c>
      <c r="F316">
        <f>IF(LEN(telefony45[[#This Row],[nr]])=8,1,0)</f>
        <v>1</v>
      </c>
      <c r="G316">
        <f>IF(LEN(telefony45[[#This Row],[nr]])=7,1,0)</f>
        <v>0</v>
      </c>
      <c r="H316" s="9">
        <f>IF(LEN(telefony45[[#This Row],[nr]])&gt;=10,1,0)</f>
        <v>0</v>
      </c>
      <c r="I316" s="2">
        <f>telefony45[[#This Row],[zakonczenie]]-telefony45[[#This Row],[rozpoczecie]]</f>
        <v>4.2013888888888795E-3</v>
      </c>
      <c r="J316" s="9">
        <f>HOUR(telefony45[[#This Row],[czas połączenia]])</f>
        <v>0</v>
      </c>
      <c r="K316" s="9">
        <f>MINUTE(telefony45[[#This Row],[czas połączenia]])</f>
        <v>6</v>
      </c>
      <c r="L316" s="9">
        <f>SECOND(telefony45[[#This Row],[czas połączenia]])</f>
        <v>3</v>
      </c>
      <c r="M316" s="9">
        <f>telefony45[[#This Row],[godziny połączenia]]*60*60+telefony45[[#This Row],[minuty połączenia]]*60+telefony45[[#This Row],[sekundy połączenia2]]</f>
        <v>363</v>
      </c>
      <c r="N316" s="9">
        <f>ROUNDUP(telefony45[[#This Row],[połączenie w sekundach]]/60,0)</f>
        <v>7</v>
      </c>
      <c r="O316" s="9">
        <f>IF(telefony45[[#This Row],[czy zagraniczny]]=1,telefony45[[#This Row],[zaczęt minuty połączenia]],0)</f>
        <v>0</v>
      </c>
      <c r="P316">
        <f>IF(OR(telefony45[[#This Row],[czy komórkowy]]=1,telefony45[[#This Row],[czy stacjonarny]]=1),P315-telefony45[[#This Row],[połączenie w sekundach]],P315)</f>
        <v>-101587</v>
      </c>
      <c r="Q316">
        <f t="shared" si="4"/>
        <v>363</v>
      </c>
      <c r="R316">
        <f>IF(telefony45[[#This Row],[czy komórkowy]]=1,Q316+R315,R315)</f>
        <v>22314</v>
      </c>
      <c r="S316">
        <f>IF(telefony45[[#This Row],[czy stacjonarny]]=1,Q316+S315,S315)</f>
        <v>79273</v>
      </c>
    </row>
    <row r="317" spans="1:19" x14ac:dyDescent="0.3">
      <c r="A317" s="9" t="s">
        <v>270</v>
      </c>
      <c r="B317" s="1">
        <v>42922</v>
      </c>
      <c r="C317" s="2">
        <v>0.3664351851851852</v>
      </c>
      <c r="D317" s="2">
        <v>0.37646990740740743</v>
      </c>
      <c r="E317">
        <f>DAY(telefony45[[#This Row],[data]])</f>
        <v>6</v>
      </c>
      <c r="F317">
        <f>IF(LEN(telefony45[[#This Row],[nr]])=8,1,0)</f>
        <v>0</v>
      </c>
      <c r="G317">
        <f>IF(LEN(telefony45[[#This Row],[nr]])=7,1,0)</f>
        <v>1</v>
      </c>
      <c r="H317" s="9">
        <f>IF(LEN(telefony45[[#This Row],[nr]])&gt;=10,1,0)</f>
        <v>0</v>
      </c>
      <c r="I317" s="2">
        <f>telefony45[[#This Row],[zakonczenie]]-telefony45[[#This Row],[rozpoczecie]]</f>
        <v>1.0034722222222237E-2</v>
      </c>
      <c r="J317" s="9">
        <f>HOUR(telefony45[[#This Row],[czas połączenia]])</f>
        <v>0</v>
      </c>
      <c r="K317" s="9">
        <f>MINUTE(telefony45[[#This Row],[czas połączenia]])</f>
        <v>14</v>
      </c>
      <c r="L317" s="9">
        <f>SECOND(telefony45[[#This Row],[czas połączenia]])</f>
        <v>27</v>
      </c>
      <c r="M317" s="9">
        <f>telefony45[[#This Row],[godziny połączenia]]*60*60+telefony45[[#This Row],[minuty połączenia]]*60+telefony45[[#This Row],[sekundy połączenia2]]</f>
        <v>867</v>
      </c>
      <c r="N317" s="9">
        <f>ROUNDUP(telefony45[[#This Row],[połączenie w sekundach]]/60,0)</f>
        <v>15</v>
      </c>
      <c r="O317" s="9">
        <f>IF(telefony45[[#This Row],[czy zagraniczny]]=1,telefony45[[#This Row],[zaczęt minuty połączenia]],0)</f>
        <v>0</v>
      </c>
      <c r="P317">
        <f>IF(OR(telefony45[[#This Row],[czy komórkowy]]=1,telefony45[[#This Row],[czy stacjonarny]]=1),P316-telefony45[[#This Row],[połączenie w sekundach]],P316)</f>
        <v>-102454</v>
      </c>
      <c r="Q317">
        <f t="shared" si="4"/>
        <v>867</v>
      </c>
      <c r="R317">
        <f>IF(telefony45[[#This Row],[czy komórkowy]]=1,Q317+R316,R316)</f>
        <v>22314</v>
      </c>
      <c r="S317">
        <f>IF(telefony45[[#This Row],[czy stacjonarny]]=1,Q317+S316,S316)</f>
        <v>80140</v>
      </c>
    </row>
    <row r="318" spans="1:19" x14ac:dyDescent="0.3">
      <c r="A318" s="9" t="s">
        <v>271</v>
      </c>
      <c r="B318" s="1">
        <v>42922</v>
      </c>
      <c r="C318" s="2">
        <v>0.37092592592592594</v>
      </c>
      <c r="D318" s="2">
        <v>0.37193287037037037</v>
      </c>
      <c r="E318">
        <f>DAY(telefony45[[#This Row],[data]])</f>
        <v>6</v>
      </c>
      <c r="F318">
        <f>IF(LEN(telefony45[[#This Row],[nr]])=8,1,0)</f>
        <v>0</v>
      </c>
      <c r="G318">
        <f>IF(LEN(telefony45[[#This Row],[nr]])=7,1,0)</f>
        <v>1</v>
      </c>
      <c r="H318" s="9">
        <f>IF(LEN(telefony45[[#This Row],[nr]])&gt;=10,1,0)</f>
        <v>0</v>
      </c>
      <c r="I318" s="2">
        <f>telefony45[[#This Row],[zakonczenie]]-telefony45[[#This Row],[rozpoczecie]]</f>
        <v>1.0069444444444353E-3</v>
      </c>
      <c r="J318" s="9">
        <f>HOUR(telefony45[[#This Row],[czas połączenia]])</f>
        <v>0</v>
      </c>
      <c r="K318" s="9">
        <f>MINUTE(telefony45[[#This Row],[czas połączenia]])</f>
        <v>1</v>
      </c>
      <c r="L318" s="9">
        <f>SECOND(telefony45[[#This Row],[czas połączenia]])</f>
        <v>27</v>
      </c>
      <c r="M318" s="9">
        <f>telefony45[[#This Row],[godziny połączenia]]*60*60+telefony45[[#This Row],[minuty połączenia]]*60+telefony45[[#This Row],[sekundy połączenia2]]</f>
        <v>87</v>
      </c>
      <c r="N318" s="9">
        <f>ROUNDUP(telefony45[[#This Row],[połączenie w sekundach]]/60,0)</f>
        <v>2</v>
      </c>
      <c r="O318" s="9">
        <f>IF(telefony45[[#This Row],[czy zagraniczny]]=1,telefony45[[#This Row],[zaczęt minuty połączenia]],0)</f>
        <v>0</v>
      </c>
      <c r="P318">
        <f>IF(OR(telefony45[[#This Row],[czy komórkowy]]=1,telefony45[[#This Row],[czy stacjonarny]]=1),P317-telefony45[[#This Row],[połączenie w sekundach]],P317)</f>
        <v>-102541</v>
      </c>
      <c r="Q318">
        <f t="shared" si="4"/>
        <v>87</v>
      </c>
      <c r="R318">
        <f>IF(telefony45[[#This Row],[czy komórkowy]]=1,Q318+R317,R317)</f>
        <v>22314</v>
      </c>
      <c r="S318">
        <f>IF(telefony45[[#This Row],[czy stacjonarny]]=1,Q318+S317,S317)</f>
        <v>80227</v>
      </c>
    </row>
    <row r="319" spans="1:19" x14ac:dyDescent="0.3">
      <c r="A319" s="9" t="s">
        <v>272</v>
      </c>
      <c r="B319" s="1">
        <v>42922</v>
      </c>
      <c r="C319" s="2">
        <v>0.37333333333333335</v>
      </c>
      <c r="D319" s="2">
        <v>0.37968750000000001</v>
      </c>
      <c r="E319">
        <f>DAY(telefony45[[#This Row],[data]])</f>
        <v>6</v>
      </c>
      <c r="F319">
        <f>IF(LEN(telefony45[[#This Row],[nr]])=8,1,0)</f>
        <v>0</v>
      </c>
      <c r="G319">
        <f>IF(LEN(telefony45[[#This Row],[nr]])=7,1,0)</f>
        <v>0</v>
      </c>
      <c r="H319" s="9">
        <f>IF(LEN(telefony45[[#This Row],[nr]])&gt;=10,1,0)</f>
        <v>1</v>
      </c>
      <c r="I319" s="2">
        <f>telefony45[[#This Row],[zakonczenie]]-telefony45[[#This Row],[rozpoczecie]]</f>
        <v>6.3541666666666607E-3</v>
      </c>
      <c r="J319" s="9">
        <f>HOUR(telefony45[[#This Row],[czas połączenia]])</f>
        <v>0</v>
      </c>
      <c r="K319" s="9">
        <f>MINUTE(telefony45[[#This Row],[czas połączenia]])</f>
        <v>9</v>
      </c>
      <c r="L319" s="9">
        <f>SECOND(telefony45[[#This Row],[czas połączenia]])</f>
        <v>9</v>
      </c>
      <c r="M319" s="9">
        <f>telefony45[[#This Row],[godziny połączenia]]*60*60+telefony45[[#This Row],[minuty połączenia]]*60+telefony45[[#This Row],[sekundy połączenia2]]</f>
        <v>549</v>
      </c>
      <c r="N319" s="9">
        <f>ROUNDUP(telefony45[[#This Row],[połączenie w sekundach]]/60,0)</f>
        <v>10</v>
      </c>
      <c r="O319" s="9">
        <f>IF(telefony45[[#This Row],[czy zagraniczny]]=1,telefony45[[#This Row],[zaczęt minuty połączenia]],0)</f>
        <v>10</v>
      </c>
      <c r="P319">
        <f>IF(OR(telefony45[[#This Row],[czy komórkowy]]=1,telefony45[[#This Row],[czy stacjonarny]]=1),P318-telefony45[[#This Row],[połączenie w sekundach]],P318)</f>
        <v>-102541</v>
      </c>
      <c r="Q319">
        <f t="shared" si="4"/>
        <v>0</v>
      </c>
      <c r="R319">
        <f>IF(telefony45[[#This Row],[czy komórkowy]]=1,Q319+R318,R318)</f>
        <v>22314</v>
      </c>
      <c r="S319">
        <f>IF(telefony45[[#This Row],[czy stacjonarny]]=1,Q319+S318,S318)</f>
        <v>80227</v>
      </c>
    </row>
    <row r="320" spans="1:19" x14ac:dyDescent="0.3">
      <c r="A320" s="9" t="s">
        <v>273</v>
      </c>
      <c r="B320" s="1">
        <v>42922</v>
      </c>
      <c r="C320" s="2">
        <v>0.37799768518518517</v>
      </c>
      <c r="D320" s="2">
        <v>0.38377314814814817</v>
      </c>
      <c r="E320">
        <f>DAY(telefony45[[#This Row],[data]])</f>
        <v>6</v>
      </c>
      <c r="F320">
        <f>IF(LEN(telefony45[[#This Row],[nr]])=8,1,0)</f>
        <v>0</v>
      </c>
      <c r="G320">
        <f>IF(LEN(telefony45[[#This Row],[nr]])=7,1,0)</f>
        <v>1</v>
      </c>
      <c r="H320" s="9">
        <f>IF(LEN(telefony45[[#This Row],[nr]])&gt;=10,1,0)</f>
        <v>0</v>
      </c>
      <c r="I320" s="2">
        <f>telefony45[[#This Row],[zakonczenie]]-telefony45[[#This Row],[rozpoczecie]]</f>
        <v>5.7754629629629961E-3</v>
      </c>
      <c r="J320" s="9">
        <f>HOUR(telefony45[[#This Row],[czas połączenia]])</f>
        <v>0</v>
      </c>
      <c r="K320" s="9">
        <f>MINUTE(telefony45[[#This Row],[czas połączenia]])</f>
        <v>8</v>
      </c>
      <c r="L320" s="9">
        <f>SECOND(telefony45[[#This Row],[czas połączenia]])</f>
        <v>19</v>
      </c>
      <c r="M320" s="9">
        <f>telefony45[[#This Row],[godziny połączenia]]*60*60+telefony45[[#This Row],[minuty połączenia]]*60+telefony45[[#This Row],[sekundy połączenia2]]</f>
        <v>499</v>
      </c>
      <c r="N320" s="9">
        <f>ROUNDUP(telefony45[[#This Row],[połączenie w sekundach]]/60,0)</f>
        <v>9</v>
      </c>
      <c r="O320" s="9">
        <f>IF(telefony45[[#This Row],[czy zagraniczny]]=1,telefony45[[#This Row],[zaczęt minuty połączenia]],0)</f>
        <v>0</v>
      </c>
      <c r="P320">
        <f>IF(OR(telefony45[[#This Row],[czy komórkowy]]=1,telefony45[[#This Row],[czy stacjonarny]]=1),P319-telefony45[[#This Row],[połączenie w sekundach]],P319)</f>
        <v>-103040</v>
      </c>
      <c r="Q320">
        <f t="shared" si="4"/>
        <v>499</v>
      </c>
      <c r="R320">
        <f>IF(telefony45[[#This Row],[czy komórkowy]]=1,Q320+R319,R319)</f>
        <v>22314</v>
      </c>
      <c r="S320">
        <f>IF(telefony45[[#This Row],[czy stacjonarny]]=1,Q320+S319,S319)</f>
        <v>80726</v>
      </c>
    </row>
    <row r="321" spans="1:19" x14ac:dyDescent="0.3">
      <c r="A321" s="9" t="s">
        <v>274</v>
      </c>
      <c r="B321" s="1">
        <v>42922</v>
      </c>
      <c r="C321" s="2">
        <v>0.37913194444444442</v>
      </c>
      <c r="D321" s="2">
        <v>0.3800115740740741</v>
      </c>
      <c r="E321">
        <f>DAY(telefony45[[#This Row],[data]])</f>
        <v>6</v>
      </c>
      <c r="F321">
        <f>IF(LEN(telefony45[[#This Row],[nr]])=8,1,0)</f>
        <v>0</v>
      </c>
      <c r="G321">
        <f>IF(LEN(telefony45[[#This Row],[nr]])=7,1,0)</f>
        <v>1</v>
      </c>
      <c r="H321" s="9">
        <f>IF(LEN(telefony45[[#This Row],[nr]])&gt;=10,1,0)</f>
        <v>0</v>
      </c>
      <c r="I321" s="2">
        <f>telefony45[[#This Row],[zakonczenie]]-telefony45[[#This Row],[rozpoczecie]]</f>
        <v>8.7962962962967461E-4</v>
      </c>
      <c r="J321" s="9">
        <f>HOUR(telefony45[[#This Row],[czas połączenia]])</f>
        <v>0</v>
      </c>
      <c r="K321" s="9">
        <f>MINUTE(telefony45[[#This Row],[czas połączenia]])</f>
        <v>1</v>
      </c>
      <c r="L321" s="9">
        <f>SECOND(telefony45[[#This Row],[czas połączenia]])</f>
        <v>16</v>
      </c>
      <c r="M321" s="9">
        <f>telefony45[[#This Row],[godziny połączenia]]*60*60+telefony45[[#This Row],[minuty połączenia]]*60+telefony45[[#This Row],[sekundy połączenia2]]</f>
        <v>76</v>
      </c>
      <c r="N321" s="9">
        <f>ROUNDUP(telefony45[[#This Row],[połączenie w sekundach]]/60,0)</f>
        <v>2</v>
      </c>
      <c r="O321" s="9">
        <f>IF(telefony45[[#This Row],[czy zagraniczny]]=1,telefony45[[#This Row],[zaczęt minuty połączenia]],0)</f>
        <v>0</v>
      </c>
      <c r="P321">
        <f>IF(OR(telefony45[[#This Row],[czy komórkowy]]=1,telefony45[[#This Row],[czy stacjonarny]]=1),P320-telefony45[[#This Row],[połączenie w sekundach]],P320)</f>
        <v>-103116</v>
      </c>
      <c r="Q321">
        <f t="shared" si="4"/>
        <v>76</v>
      </c>
      <c r="R321">
        <f>IF(telefony45[[#This Row],[czy komórkowy]]=1,Q321+R320,R320)</f>
        <v>22314</v>
      </c>
      <c r="S321">
        <f>IF(telefony45[[#This Row],[czy stacjonarny]]=1,Q321+S320,S320)</f>
        <v>80802</v>
      </c>
    </row>
    <row r="322" spans="1:19" x14ac:dyDescent="0.3">
      <c r="A322" s="9" t="s">
        <v>275</v>
      </c>
      <c r="B322" s="1">
        <v>42922</v>
      </c>
      <c r="C322" s="2">
        <v>0.38156250000000003</v>
      </c>
      <c r="D322" s="2">
        <v>0.3878240740740741</v>
      </c>
      <c r="E322">
        <f>DAY(telefony45[[#This Row],[data]])</f>
        <v>6</v>
      </c>
      <c r="F322">
        <f>IF(LEN(telefony45[[#This Row],[nr]])=8,1,0)</f>
        <v>0</v>
      </c>
      <c r="G322">
        <f>IF(LEN(telefony45[[#This Row],[nr]])=7,1,0)</f>
        <v>1</v>
      </c>
      <c r="H322" s="9">
        <f>IF(LEN(telefony45[[#This Row],[nr]])&gt;=10,1,0)</f>
        <v>0</v>
      </c>
      <c r="I322" s="2">
        <f>telefony45[[#This Row],[zakonczenie]]-telefony45[[#This Row],[rozpoczecie]]</f>
        <v>6.2615740740740722E-3</v>
      </c>
      <c r="J322" s="9">
        <f>HOUR(telefony45[[#This Row],[czas połączenia]])</f>
        <v>0</v>
      </c>
      <c r="K322" s="9">
        <f>MINUTE(telefony45[[#This Row],[czas połączenia]])</f>
        <v>9</v>
      </c>
      <c r="L322" s="9">
        <f>SECOND(telefony45[[#This Row],[czas połączenia]])</f>
        <v>1</v>
      </c>
      <c r="M322" s="9">
        <f>telefony45[[#This Row],[godziny połączenia]]*60*60+telefony45[[#This Row],[minuty połączenia]]*60+telefony45[[#This Row],[sekundy połączenia2]]</f>
        <v>541</v>
      </c>
      <c r="N322" s="9">
        <f>ROUNDUP(telefony45[[#This Row],[połączenie w sekundach]]/60,0)</f>
        <v>10</v>
      </c>
      <c r="O322" s="9">
        <f>IF(telefony45[[#This Row],[czy zagraniczny]]=1,telefony45[[#This Row],[zaczęt minuty połączenia]],0)</f>
        <v>0</v>
      </c>
      <c r="P322">
        <f>IF(OR(telefony45[[#This Row],[czy komórkowy]]=1,telefony45[[#This Row],[czy stacjonarny]]=1),P321-telefony45[[#This Row],[połączenie w sekundach]],P321)</f>
        <v>-103657</v>
      </c>
      <c r="Q322">
        <f t="shared" si="4"/>
        <v>541</v>
      </c>
      <c r="R322">
        <f>IF(telefony45[[#This Row],[czy komórkowy]]=1,Q322+R321,R321)</f>
        <v>22314</v>
      </c>
      <c r="S322">
        <f>IF(telefony45[[#This Row],[czy stacjonarny]]=1,Q322+S321,S321)</f>
        <v>81343</v>
      </c>
    </row>
    <row r="323" spans="1:19" x14ac:dyDescent="0.3">
      <c r="A323" s="9" t="s">
        <v>276</v>
      </c>
      <c r="B323" s="1">
        <v>42922</v>
      </c>
      <c r="C323" s="2">
        <v>0.38416666666666666</v>
      </c>
      <c r="D323" s="2">
        <v>0.39554398148148145</v>
      </c>
      <c r="E323">
        <f>DAY(telefony45[[#This Row],[data]])</f>
        <v>6</v>
      </c>
      <c r="F323">
        <f>IF(LEN(telefony45[[#This Row],[nr]])=8,1,0)</f>
        <v>0</v>
      </c>
      <c r="G323">
        <f>IF(LEN(telefony45[[#This Row],[nr]])=7,1,0)</f>
        <v>1</v>
      </c>
      <c r="H323" s="9">
        <f>IF(LEN(telefony45[[#This Row],[nr]])&gt;=10,1,0)</f>
        <v>0</v>
      </c>
      <c r="I323" s="2">
        <f>telefony45[[#This Row],[zakonczenie]]-telefony45[[#This Row],[rozpoczecie]]</f>
        <v>1.1377314814814798E-2</v>
      </c>
      <c r="J323" s="9">
        <f>HOUR(telefony45[[#This Row],[czas połączenia]])</f>
        <v>0</v>
      </c>
      <c r="K323" s="9">
        <f>MINUTE(telefony45[[#This Row],[czas połączenia]])</f>
        <v>16</v>
      </c>
      <c r="L323" s="9">
        <f>SECOND(telefony45[[#This Row],[czas połączenia]])</f>
        <v>23</v>
      </c>
      <c r="M323" s="9">
        <f>telefony45[[#This Row],[godziny połączenia]]*60*60+telefony45[[#This Row],[minuty połączenia]]*60+telefony45[[#This Row],[sekundy połączenia2]]</f>
        <v>983</v>
      </c>
      <c r="N323" s="9">
        <f>ROUNDUP(telefony45[[#This Row],[połączenie w sekundach]]/60,0)</f>
        <v>17</v>
      </c>
      <c r="O323" s="9">
        <f>IF(telefony45[[#This Row],[czy zagraniczny]]=1,telefony45[[#This Row],[zaczęt minuty połączenia]],0)</f>
        <v>0</v>
      </c>
      <c r="P323">
        <f>IF(OR(telefony45[[#This Row],[czy komórkowy]]=1,telefony45[[#This Row],[czy stacjonarny]]=1),P322-telefony45[[#This Row],[połączenie w sekundach]],P322)</f>
        <v>-104640</v>
      </c>
      <c r="Q323">
        <f t="shared" si="4"/>
        <v>983</v>
      </c>
      <c r="R323">
        <f>IF(telefony45[[#This Row],[czy komórkowy]]=1,Q323+R322,R322)</f>
        <v>22314</v>
      </c>
      <c r="S323">
        <f>IF(telefony45[[#This Row],[czy stacjonarny]]=1,Q323+S322,S322)</f>
        <v>82326</v>
      </c>
    </row>
    <row r="324" spans="1:19" x14ac:dyDescent="0.3">
      <c r="A324" s="9" t="s">
        <v>9</v>
      </c>
      <c r="B324" s="1">
        <v>42922</v>
      </c>
      <c r="C324" s="2">
        <v>0.38806712962962964</v>
      </c>
      <c r="D324" s="2">
        <v>0.39144675925925926</v>
      </c>
      <c r="E324">
        <f>DAY(telefony45[[#This Row],[data]])</f>
        <v>6</v>
      </c>
      <c r="F324">
        <f>IF(LEN(telefony45[[#This Row],[nr]])=8,1,0)</f>
        <v>1</v>
      </c>
      <c r="G324">
        <f>IF(LEN(telefony45[[#This Row],[nr]])=7,1,0)</f>
        <v>0</v>
      </c>
      <c r="H324" s="9">
        <f>IF(LEN(telefony45[[#This Row],[nr]])&gt;=10,1,0)</f>
        <v>0</v>
      </c>
      <c r="I324" s="2">
        <f>telefony45[[#This Row],[zakonczenie]]-telefony45[[#This Row],[rozpoczecie]]</f>
        <v>3.3796296296296213E-3</v>
      </c>
      <c r="J324" s="9">
        <f>HOUR(telefony45[[#This Row],[czas połączenia]])</f>
        <v>0</v>
      </c>
      <c r="K324" s="9">
        <f>MINUTE(telefony45[[#This Row],[czas połączenia]])</f>
        <v>4</v>
      </c>
      <c r="L324" s="9">
        <f>SECOND(telefony45[[#This Row],[czas połączenia]])</f>
        <v>52</v>
      </c>
      <c r="M324" s="9">
        <f>telefony45[[#This Row],[godziny połączenia]]*60*60+telefony45[[#This Row],[minuty połączenia]]*60+telefony45[[#This Row],[sekundy połączenia2]]</f>
        <v>292</v>
      </c>
      <c r="N324" s="9">
        <f>ROUNDUP(telefony45[[#This Row],[połączenie w sekundach]]/60,0)</f>
        <v>5</v>
      </c>
      <c r="O324" s="9">
        <f>IF(telefony45[[#This Row],[czy zagraniczny]]=1,telefony45[[#This Row],[zaczęt minuty połączenia]],0)</f>
        <v>0</v>
      </c>
      <c r="P324">
        <f>IF(OR(telefony45[[#This Row],[czy komórkowy]]=1,telefony45[[#This Row],[czy stacjonarny]]=1),P323-telefony45[[#This Row],[połączenie w sekundach]],P323)</f>
        <v>-104932</v>
      </c>
      <c r="Q324">
        <f t="shared" si="4"/>
        <v>292</v>
      </c>
      <c r="R324">
        <f>IF(telefony45[[#This Row],[czy komórkowy]]=1,Q324+R323,R323)</f>
        <v>22606</v>
      </c>
      <c r="S324">
        <f>IF(telefony45[[#This Row],[czy stacjonarny]]=1,Q324+S323,S323)</f>
        <v>82326</v>
      </c>
    </row>
    <row r="325" spans="1:19" x14ac:dyDescent="0.3">
      <c r="A325" s="9" t="s">
        <v>277</v>
      </c>
      <c r="B325" s="1">
        <v>42922</v>
      </c>
      <c r="C325" s="2">
        <v>0.38960648148148147</v>
      </c>
      <c r="D325" s="2">
        <v>0.39498842592592592</v>
      </c>
      <c r="E325">
        <f>DAY(telefony45[[#This Row],[data]])</f>
        <v>6</v>
      </c>
      <c r="F325">
        <f>IF(LEN(telefony45[[#This Row],[nr]])=8,1,0)</f>
        <v>0</v>
      </c>
      <c r="G325">
        <f>IF(LEN(telefony45[[#This Row],[nr]])=7,1,0)</f>
        <v>1</v>
      </c>
      <c r="H325" s="9">
        <f>IF(LEN(telefony45[[#This Row],[nr]])&gt;=10,1,0)</f>
        <v>0</v>
      </c>
      <c r="I325" s="2">
        <f>telefony45[[#This Row],[zakonczenie]]-telefony45[[#This Row],[rozpoczecie]]</f>
        <v>5.3819444444444531E-3</v>
      </c>
      <c r="J325" s="9">
        <f>HOUR(telefony45[[#This Row],[czas połączenia]])</f>
        <v>0</v>
      </c>
      <c r="K325" s="9">
        <f>MINUTE(telefony45[[#This Row],[czas połączenia]])</f>
        <v>7</v>
      </c>
      <c r="L325" s="9">
        <f>SECOND(telefony45[[#This Row],[czas połączenia]])</f>
        <v>45</v>
      </c>
      <c r="M325" s="9">
        <f>telefony45[[#This Row],[godziny połączenia]]*60*60+telefony45[[#This Row],[minuty połączenia]]*60+telefony45[[#This Row],[sekundy połączenia2]]</f>
        <v>465</v>
      </c>
      <c r="N325" s="9">
        <f>ROUNDUP(telefony45[[#This Row],[połączenie w sekundach]]/60,0)</f>
        <v>8</v>
      </c>
      <c r="O325" s="9">
        <f>IF(telefony45[[#This Row],[czy zagraniczny]]=1,telefony45[[#This Row],[zaczęt minuty połączenia]],0)</f>
        <v>0</v>
      </c>
      <c r="P325">
        <f>IF(OR(telefony45[[#This Row],[czy komórkowy]]=1,telefony45[[#This Row],[czy stacjonarny]]=1),P324-telefony45[[#This Row],[połączenie w sekundach]],P324)</f>
        <v>-105397</v>
      </c>
      <c r="Q325">
        <f t="shared" si="4"/>
        <v>465</v>
      </c>
      <c r="R325">
        <f>IF(telefony45[[#This Row],[czy komórkowy]]=1,Q325+R324,R324)</f>
        <v>22606</v>
      </c>
      <c r="S325">
        <f>IF(telefony45[[#This Row],[czy stacjonarny]]=1,Q325+S324,S324)</f>
        <v>82791</v>
      </c>
    </row>
    <row r="326" spans="1:19" x14ac:dyDescent="0.3">
      <c r="A326" s="9" t="s">
        <v>61</v>
      </c>
      <c r="B326" s="1">
        <v>42922</v>
      </c>
      <c r="C326" s="2">
        <v>0.39466435185185184</v>
      </c>
      <c r="D326" s="2">
        <v>0.40501157407407407</v>
      </c>
      <c r="E326">
        <f>DAY(telefony45[[#This Row],[data]])</f>
        <v>6</v>
      </c>
      <c r="F326">
        <f>IF(LEN(telefony45[[#This Row],[nr]])=8,1,0)</f>
        <v>0</v>
      </c>
      <c r="G326">
        <f>IF(LEN(telefony45[[#This Row],[nr]])=7,1,0)</f>
        <v>1</v>
      </c>
      <c r="H326" s="9">
        <f>IF(LEN(telefony45[[#This Row],[nr]])&gt;=10,1,0)</f>
        <v>0</v>
      </c>
      <c r="I326" s="2">
        <f>telefony45[[#This Row],[zakonczenie]]-telefony45[[#This Row],[rozpoczecie]]</f>
        <v>1.034722222222223E-2</v>
      </c>
      <c r="J326" s="9">
        <f>HOUR(telefony45[[#This Row],[czas połączenia]])</f>
        <v>0</v>
      </c>
      <c r="K326" s="9">
        <f>MINUTE(telefony45[[#This Row],[czas połączenia]])</f>
        <v>14</v>
      </c>
      <c r="L326" s="9">
        <f>SECOND(telefony45[[#This Row],[czas połączenia]])</f>
        <v>54</v>
      </c>
      <c r="M326" s="9">
        <f>telefony45[[#This Row],[godziny połączenia]]*60*60+telefony45[[#This Row],[minuty połączenia]]*60+telefony45[[#This Row],[sekundy połączenia2]]</f>
        <v>894</v>
      </c>
      <c r="N326" s="9">
        <f>ROUNDUP(telefony45[[#This Row],[połączenie w sekundach]]/60,0)</f>
        <v>15</v>
      </c>
      <c r="O326" s="9">
        <f>IF(telefony45[[#This Row],[czy zagraniczny]]=1,telefony45[[#This Row],[zaczęt minuty połączenia]],0)</f>
        <v>0</v>
      </c>
      <c r="P326">
        <f>IF(OR(telefony45[[#This Row],[czy komórkowy]]=1,telefony45[[#This Row],[czy stacjonarny]]=1),P325-telefony45[[#This Row],[połączenie w sekundach]],P325)</f>
        <v>-106291</v>
      </c>
      <c r="Q326">
        <f t="shared" si="4"/>
        <v>894</v>
      </c>
      <c r="R326">
        <f>IF(telefony45[[#This Row],[czy komórkowy]]=1,Q326+R325,R325)</f>
        <v>22606</v>
      </c>
      <c r="S326">
        <f>IF(telefony45[[#This Row],[czy stacjonarny]]=1,Q326+S325,S325)</f>
        <v>83685</v>
      </c>
    </row>
    <row r="327" spans="1:19" x14ac:dyDescent="0.3">
      <c r="A327" s="9" t="s">
        <v>278</v>
      </c>
      <c r="B327" s="1">
        <v>42922</v>
      </c>
      <c r="C327" s="2">
        <v>0.39613425925925927</v>
      </c>
      <c r="D327" s="2">
        <v>0.39868055555555554</v>
      </c>
      <c r="E327">
        <f>DAY(telefony45[[#This Row],[data]])</f>
        <v>6</v>
      </c>
      <c r="F327">
        <f>IF(LEN(telefony45[[#This Row],[nr]])=8,1,0)</f>
        <v>0</v>
      </c>
      <c r="G327">
        <f>IF(LEN(telefony45[[#This Row],[nr]])=7,1,0)</f>
        <v>0</v>
      </c>
      <c r="H327" s="9">
        <f>IF(LEN(telefony45[[#This Row],[nr]])&gt;=10,1,0)</f>
        <v>1</v>
      </c>
      <c r="I327" s="2">
        <f>telefony45[[#This Row],[zakonczenie]]-telefony45[[#This Row],[rozpoczecie]]</f>
        <v>2.5462962962962687E-3</v>
      </c>
      <c r="J327" s="9">
        <f>HOUR(telefony45[[#This Row],[czas połączenia]])</f>
        <v>0</v>
      </c>
      <c r="K327" s="9">
        <f>MINUTE(telefony45[[#This Row],[czas połączenia]])</f>
        <v>3</v>
      </c>
      <c r="L327" s="9">
        <f>SECOND(telefony45[[#This Row],[czas połączenia]])</f>
        <v>40</v>
      </c>
      <c r="M327" s="9">
        <f>telefony45[[#This Row],[godziny połączenia]]*60*60+telefony45[[#This Row],[minuty połączenia]]*60+telefony45[[#This Row],[sekundy połączenia2]]</f>
        <v>220</v>
      </c>
      <c r="N327" s="9">
        <f>ROUNDUP(telefony45[[#This Row],[połączenie w sekundach]]/60,0)</f>
        <v>4</v>
      </c>
      <c r="O327" s="9">
        <f>IF(telefony45[[#This Row],[czy zagraniczny]]=1,telefony45[[#This Row],[zaczęt minuty połączenia]],0)</f>
        <v>4</v>
      </c>
      <c r="P327">
        <f>IF(OR(telefony45[[#This Row],[czy komórkowy]]=1,telefony45[[#This Row],[czy stacjonarny]]=1),P326-telefony45[[#This Row],[połączenie w sekundach]],P326)</f>
        <v>-106291</v>
      </c>
      <c r="Q327">
        <f t="shared" si="4"/>
        <v>0</v>
      </c>
      <c r="R327">
        <f>IF(telefony45[[#This Row],[czy komórkowy]]=1,Q327+R326,R326)</f>
        <v>22606</v>
      </c>
      <c r="S327">
        <f>IF(telefony45[[#This Row],[czy stacjonarny]]=1,Q327+S326,S326)</f>
        <v>83685</v>
      </c>
    </row>
    <row r="328" spans="1:19" x14ac:dyDescent="0.3">
      <c r="A328" s="9" t="s">
        <v>279</v>
      </c>
      <c r="B328" s="1">
        <v>42922</v>
      </c>
      <c r="C328" s="2">
        <v>0.39956018518518521</v>
      </c>
      <c r="D328" s="2">
        <v>0.40025462962962965</v>
      </c>
      <c r="E328">
        <f>DAY(telefony45[[#This Row],[data]])</f>
        <v>6</v>
      </c>
      <c r="F328">
        <f>IF(LEN(telefony45[[#This Row],[nr]])=8,1,0)</f>
        <v>1</v>
      </c>
      <c r="G328">
        <f>IF(LEN(telefony45[[#This Row],[nr]])=7,1,0)</f>
        <v>0</v>
      </c>
      <c r="H328" s="9">
        <f>IF(LEN(telefony45[[#This Row],[nr]])&gt;=10,1,0)</f>
        <v>0</v>
      </c>
      <c r="I328" s="2">
        <f>telefony45[[#This Row],[zakonczenie]]-telefony45[[#This Row],[rozpoczecie]]</f>
        <v>6.9444444444444198E-4</v>
      </c>
      <c r="J328" s="9">
        <f>HOUR(telefony45[[#This Row],[czas połączenia]])</f>
        <v>0</v>
      </c>
      <c r="K328" s="9">
        <f>MINUTE(telefony45[[#This Row],[czas połączenia]])</f>
        <v>1</v>
      </c>
      <c r="L328" s="9">
        <f>SECOND(telefony45[[#This Row],[czas połączenia]])</f>
        <v>0</v>
      </c>
      <c r="M328" s="9">
        <f>telefony45[[#This Row],[godziny połączenia]]*60*60+telefony45[[#This Row],[minuty połączenia]]*60+telefony45[[#This Row],[sekundy połączenia2]]</f>
        <v>60</v>
      </c>
      <c r="N328" s="9">
        <f>ROUNDUP(telefony45[[#This Row],[połączenie w sekundach]]/60,0)</f>
        <v>1</v>
      </c>
      <c r="O328" s="9">
        <f>IF(telefony45[[#This Row],[czy zagraniczny]]=1,telefony45[[#This Row],[zaczęt minuty połączenia]],0)</f>
        <v>0</v>
      </c>
      <c r="P328">
        <f>IF(OR(telefony45[[#This Row],[czy komórkowy]]=1,telefony45[[#This Row],[czy stacjonarny]]=1),P327-telefony45[[#This Row],[połączenie w sekundach]],P327)</f>
        <v>-106351</v>
      </c>
      <c r="Q328">
        <f t="shared" si="4"/>
        <v>60</v>
      </c>
      <c r="R328">
        <f>IF(telefony45[[#This Row],[czy komórkowy]]=1,Q328+R327,R327)</f>
        <v>22666</v>
      </c>
      <c r="S328">
        <f>IF(telefony45[[#This Row],[czy stacjonarny]]=1,Q328+S327,S327)</f>
        <v>83685</v>
      </c>
    </row>
    <row r="329" spans="1:19" x14ac:dyDescent="0.3">
      <c r="A329" s="9" t="s">
        <v>280</v>
      </c>
      <c r="B329" s="1">
        <v>42922</v>
      </c>
      <c r="C329" s="2">
        <v>0.40255787037037039</v>
      </c>
      <c r="D329" s="2">
        <v>0.40554398148148146</v>
      </c>
      <c r="E329">
        <f>DAY(telefony45[[#This Row],[data]])</f>
        <v>6</v>
      </c>
      <c r="F329">
        <f>IF(LEN(telefony45[[#This Row],[nr]])=8,1,0)</f>
        <v>0</v>
      </c>
      <c r="G329">
        <f>IF(LEN(telefony45[[#This Row],[nr]])=7,1,0)</f>
        <v>1</v>
      </c>
      <c r="H329" s="9">
        <f>IF(LEN(telefony45[[#This Row],[nr]])&gt;=10,1,0)</f>
        <v>0</v>
      </c>
      <c r="I329" s="2">
        <f>telefony45[[#This Row],[zakonczenie]]-telefony45[[#This Row],[rozpoczecie]]</f>
        <v>2.9861111111110783E-3</v>
      </c>
      <c r="J329" s="9">
        <f>HOUR(telefony45[[#This Row],[czas połączenia]])</f>
        <v>0</v>
      </c>
      <c r="K329" s="9">
        <f>MINUTE(telefony45[[#This Row],[czas połączenia]])</f>
        <v>4</v>
      </c>
      <c r="L329" s="9">
        <f>SECOND(telefony45[[#This Row],[czas połączenia]])</f>
        <v>18</v>
      </c>
      <c r="M329" s="9">
        <f>telefony45[[#This Row],[godziny połączenia]]*60*60+telefony45[[#This Row],[minuty połączenia]]*60+telefony45[[#This Row],[sekundy połączenia2]]</f>
        <v>258</v>
      </c>
      <c r="N329" s="9">
        <f>ROUNDUP(telefony45[[#This Row],[połączenie w sekundach]]/60,0)</f>
        <v>5</v>
      </c>
      <c r="O329" s="9">
        <f>IF(telefony45[[#This Row],[czy zagraniczny]]=1,telefony45[[#This Row],[zaczęt minuty połączenia]],0)</f>
        <v>0</v>
      </c>
      <c r="P329">
        <f>IF(OR(telefony45[[#This Row],[czy komórkowy]]=1,telefony45[[#This Row],[czy stacjonarny]]=1),P328-telefony45[[#This Row],[połączenie w sekundach]],P328)</f>
        <v>-106609</v>
      </c>
      <c r="Q329">
        <f t="shared" si="4"/>
        <v>258</v>
      </c>
      <c r="R329">
        <f>IF(telefony45[[#This Row],[czy komórkowy]]=1,Q329+R328,R328)</f>
        <v>22666</v>
      </c>
      <c r="S329">
        <f>IF(telefony45[[#This Row],[czy stacjonarny]]=1,Q329+S328,S328)</f>
        <v>83943</v>
      </c>
    </row>
    <row r="330" spans="1:19" x14ac:dyDescent="0.3">
      <c r="A330" s="9" t="s">
        <v>281</v>
      </c>
      <c r="B330" s="1">
        <v>42922</v>
      </c>
      <c r="C330" s="2">
        <v>0.40559027777777779</v>
      </c>
      <c r="D330" s="2">
        <v>0.41425925925925927</v>
      </c>
      <c r="E330">
        <f>DAY(telefony45[[#This Row],[data]])</f>
        <v>6</v>
      </c>
      <c r="F330">
        <f>IF(LEN(telefony45[[#This Row],[nr]])=8,1,0)</f>
        <v>0</v>
      </c>
      <c r="G330">
        <f>IF(LEN(telefony45[[#This Row],[nr]])=7,1,0)</f>
        <v>1</v>
      </c>
      <c r="H330" s="9">
        <f>IF(LEN(telefony45[[#This Row],[nr]])&gt;=10,1,0)</f>
        <v>0</v>
      </c>
      <c r="I330" s="2">
        <f>telefony45[[#This Row],[zakonczenie]]-telefony45[[#This Row],[rozpoczecie]]</f>
        <v>8.6689814814814858E-3</v>
      </c>
      <c r="J330" s="9">
        <f>HOUR(telefony45[[#This Row],[czas połączenia]])</f>
        <v>0</v>
      </c>
      <c r="K330" s="9">
        <f>MINUTE(telefony45[[#This Row],[czas połączenia]])</f>
        <v>12</v>
      </c>
      <c r="L330" s="9">
        <f>SECOND(telefony45[[#This Row],[czas połączenia]])</f>
        <v>29</v>
      </c>
      <c r="M330" s="9">
        <f>telefony45[[#This Row],[godziny połączenia]]*60*60+telefony45[[#This Row],[minuty połączenia]]*60+telefony45[[#This Row],[sekundy połączenia2]]</f>
        <v>749</v>
      </c>
      <c r="N330" s="9">
        <f>ROUNDUP(telefony45[[#This Row],[połączenie w sekundach]]/60,0)</f>
        <v>13</v>
      </c>
      <c r="O330" s="9">
        <f>IF(telefony45[[#This Row],[czy zagraniczny]]=1,telefony45[[#This Row],[zaczęt minuty połączenia]],0)</f>
        <v>0</v>
      </c>
      <c r="P330">
        <f>IF(OR(telefony45[[#This Row],[czy komórkowy]]=1,telefony45[[#This Row],[czy stacjonarny]]=1),P329-telefony45[[#This Row],[połączenie w sekundach]],P329)</f>
        <v>-107358</v>
      </c>
      <c r="Q330">
        <f t="shared" si="4"/>
        <v>749</v>
      </c>
      <c r="R330">
        <f>IF(telefony45[[#This Row],[czy komórkowy]]=1,Q330+R329,R329)</f>
        <v>22666</v>
      </c>
      <c r="S330">
        <f>IF(telefony45[[#This Row],[czy stacjonarny]]=1,Q330+S329,S329)</f>
        <v>84692</v>
      </c>
    </row>
    <row r="331" spans="1:19" x14ac:dyDescent="0.3">
      <c r="A331" s="9" t="s">
        <v>282</v>
      </c>
      <c r="B331" s="1">
        <v>42922</v>
      </c>
      <c r="C331" s="2">
        <v>0.40645833333333331</v>
      </c>
      <c r="D331" s="2">
        <v>0.41598379629629628</v>
      </c>
      <c r="E331">
        <f>DAY(telefony45[[#This Row],[data]])</f>
        <v>6</v>
      </c>
      <c r="F331">
        <f>IF(LEN(telefony45[[#This Row],[nr]])=8,1,0)</f>
        <v>1</v>
      </c>
      <c r="G331">
        <f>IF(LEN(telefony45[[#This Row],[nr]])=7,1,0)</f>
        <v>0</v>
      </c>
      <c r="H331" s="9">
        <f>IF(LEN(telefony45[[#This Row],[nr]])&gt;=10,1,0)</f>
        <v>0</v>
      </c>
      <c r="I331" s="2">
        <f>telefony45[[#This Row],[zakonczenie]]-telefony45[[#This Row],[rozpoczecie]]</f>
        <v>9.5254629629629717E-3</v>
      </c>
      <c r="J331" s="9">
        <f>HOUR(telefony45[[#This Row],[czas połączenia]])</f>
        <v>0</v>
      </c>
      <c r="K331" s="9">
        <f>MINUTE(telefony45[[#This Row],[czas połączenia]])</f>
        <v>13</v>
      </c>
      <c r="L331" s="9">
        <f>SECOND(telefony45[[#This Row],[czas połączenia]])</f>
        <v>43</v>
      </c>
      <c r="M331" s="9">
        <f>telefony45[[#This Row],[godziny połączenia]]*60*60+telefony45[[#This Row],[minuty połączenia]]*60+telefony45[[#This Row],[sekundy połączenia2]]</f>
        <v>823</v>
      </c>
      <c r="N331" s="9">
        <f>ROUNDUP(telefony45[[#This Row],[połączenie w sekundach]]/60,0)</f>
        <v>14</v>
      </c>
      <c r="O331" s="9">
        <f>IF(telefony45[[#This Row],[czy zagraniczny]]=1,telefony45[[#This Row],[zaczęt minuty połączenia]],0)</f>
        <v>0</v>
      </c>
      <c r="P331">
        <f>IF(OR(telefony45[[#This Row],[czy komórkowy]]=1,telefony45[[#This Row],[czy stacjonarny]]=1),P330-telefony45[[#This Row],[połączenie w sekundach]],P330)</f>
        <v>-108181</v>
      </c>
      <c r="Q331">
        <f t="shared" si="4"/>
        <v>823</v>
      </c>
      <c r="R331">
        <f>IF(telefony45[[#This Row],[czy komórkowy]]=1,Q331+R330,R330)</f>
        <v>23489</v>
      </c>
      <c r="S331">
        <f>IF(telefony45[[#This Row],[czy stacjonarny]]=1,Q331+S330,S330)</f>
        <v>84692</v>
      </c>
    </row>
    <row r="332" spans="1:19" x14ac:dyDescent="0.3">
      <c r="A332" s="9" t="s">
        <v>283</v>
      </c>
      <c r="B332" s="1">
        <v>42922</v>
      </c>
      <c r="C332" s="2">
        <v>0.41142361111111109</v>
      </c>
      <c r="D332" s="2">
        <v>0.42168981481481482</v>
      </c>
      <c r="E332">
        <f>DAY(telefony45[[#This Row],[data]])</f>
        <v>6</v>
      </c>
      <c r="F332">
        <f>IF(LEN(telefony45[[#This Row],[nr]])=8,1,0)</f>
        <v>0</v>
      </c>
      <c r="G332">
        <f>IF(LEN(telefony45[[#This Row],[nr]])=7,1,0)</f>
        <v>1</v>
      </c>
      <c r="H332" s="9">
        <f>IF(LEN(telefony45[[#This Row],[nr]])&gt;=10,1,0)</f>
        <v>0</v>
      </c>
      <c r="I332" s="2">
        <f>telefony45[[#This Row],[zakonczenie]]-telefony45[[#This Row],[rozpoczecie]]</f>
        <v>1.0266203703703736E-2</v>
      </c>
      <c r="J332" s="9">
        <f>HOUR(telefony45[[#This Row],[czas połączenia]])</f>
        <v>0</v>
      </c>
      <c r="K332" s="9">
        <f>MINUTE(telefony45[[#This Row],[czas połączenia]])</f>
        <v>14</v>
      </c>
      <c r="L332" s="9">
        <f>SECOND(telefony45[[#This Row],[czas połączenia]])</f>
        <v>47</v>
      </c>
      <c r="M332" s="9">
        <f>telefony45[[#This Row],[godziny połączenia]]*60*60+telefony45[[#This Row],[minuty połączenia]]*60+telefony45[[#This Row],[sekundy połączenia2]]</f>
        <v>887</v>
      </c>
      <c r="N332" s="9">
        <f>ROUNDUP(telefony45[[#This Row],[połączenie w sekundach]]/60,0)</f>
        <v>15</v>
      </c>
      <c r="O332" s="9">
        <f>IF(telefony45[[#This Row],[czy zagraniczny]]=1,telefony45[[#This Row],[zaczęt minuty połączenia]],0)</f>
        <v>0</v>
      </c>
      <c r="P332">
        <f>IF(OR(telefony45[[#This Row],[czy komórkowy]]=1,telefony45[[#This Row],[czy stacjonarny]]=1),P331-telefony45[[#This Row],[połączenie w sekundach]],P331)</f>
        <v>-109068</v>
      </c>
      <c r="Q332">
        <f t="shared" si="4"/>
        <v>887</v>
      </c>
      <c r="R332">
        <f>IF(telefony45[[#This Row],[czy komórkowy]]=1,Q332+R331,R331)</f>
        <v>23489</v>
      </c>
      <c r="S332">
        <f>IF(telefony45[[#This Row],[czy stacjonarny]]=1,Q332+S331,S331)</f>
        <v>85579</v>
      </c>
    </row>
    <row r="333" spans="1:19" x14ac:dyDescent="0.3">
      <c r="A333" s="9" t="s">
        <v>284</v>
      </c>
      <c r="B333" s="1">
        <v>42922</v>
      </c>
      <c r="C333" s="2">
        <v>0.4129976851851852</v>
      </c>
      <c r="D333" s="2">
        <v>0.41953703703703704</v>
      </c>
      <c r="E333">
        <f>DAY(telefony45[[#This Row],[data]])</f>
        <v>6</v>
      </c>
      <c r="F333">
        <f>IF(LEN(telefony45[[#This Row],[nr]])=8,1,0)</f>
        <v>0</v>
      </c>
      <c r="G333">
        <f>IF(LEN(telefony45[[#This Row],[nr]])=7,1,0)</f>
        <v>1</v>
      </c>
      <c r="H333" s="9">
        <f>IF(LEN(telefony45[[#This Row],[nr]])&gt;=10,1,0)</f>
        <v>0</v>
      </c>
      <c r="I333" s="2">
        <f>telefony45[[#This Row],[zakonczenie]]-telefony45[[#This Row],[rozpoczecie]]</f>
        <v>6.5393518518518379E-3</v>
      </c>
      <c r="J333" s="9">
        <f>HOUR(telefony45[[#This Row],[czas połączenia]])</f>
        <v>0</v>
      </c>
      <c r="K333" s="9">
        <f>MINUTE(telefony45[[#This Row],[czas połączenia]])</f>
        <v>9</v>
      </c>
      <c r="L333" s="9">
        <f>SECOND(telefony45[[#This Row],[czas połączenia]])</f>
        <v>25</v>
      </c>
      <c r="M333" s="9">
        <f>telefony45[[#This Row],[godziny połączenia]]*60*60+telefony45[[#This Row],[minuty połączenia]]*60+telefony45[[#This Row],[sekundy połączenia2]]</f>
        <v>565</v>
      </c>
      <c r="N333" s="9">
        <f>ROUNDUP(telefony45[[#This Row],[połączenie w sekundach]]/60,0)</f>
        <v>10</v>
      </c>
      <c r="O333" s="9">
        <f>IF(telefony45[[#This Row],[czy zagraniczny]]=1,telefony45[[#This Row],[zaczęt minuty połączenia]],0)</f>
        <v>0</v>
      </c>
      <c r="P333">
        <f>IF(OR(telefony45[[#This Row],[czy komórkowy]]=1,telefony45[[#This Row],[czy stacjonarny]]=1),P332-telefony45[[#This Row],[połączenie w sekundach]],P332)</f>
        <v>-109633</v>
      </c>
      <c r="Q333">
        <f t="shared" si="4"/>
        <v>565</v>
      </c>
      <c r="R333">
        <f>IF(telefony45[[#This Row],[czy komórkowy]]=1,Q333+R332,R332)</f>
        <v>23489</v>
      </c>
      <c r="S333">
        <f>IF(telefony45[[#This Row],[czy stacjonarny]]=1,Q333+S332,S332)</f>
        <v>86144</v>
      </c>
    </row>
    <row r="334" spans="1:19" x14ac:dyDescent="0.3">
      <c r="A334" s="9" t="s">
        <v>285</v>
      </c>
      <c r="B334" s="1">
        <v>42922</v>
      </c>
      <c r="C334" s="2">
        <v>0.41351851851851851</v>
      </c>
      <c r="D334" s="2">
        <v>0.41670138888888891</v>
      </c>
      <c r="E334">
        <f>DAY(telefony45[[#This Row],[data]])</f>
        <v>6</v>
      </c>
      <c r="F334">
        <f>IF(LEN(telefony45[[#This Row],[nr]])=8,1,0)</f>
        <v>0</v>
      </c>
      <c r="G334">
        <f>IF(LEN(telefony45[[#This Row],[nr]])=7,1,0)</f>
        <v>1</v>
      </c>
      <c r="H334" s="9">
        <f>IF(LEN(telefony45[[#This Row],[nr]])&gt;=10,1,0)</f>
        <v>0</v>
      </c>
      <c r="I334" s="2">
        <f>telefony45[[#This Row],[zakonczenie]]-telefony45[[#This Row],[rozpoczecie]]</f>
        <v>3.1828703703704053E-3</v>
      </c>
      <c r="J334" s="9">
        <f>HOUR(telefony45[[#This Row],[czas połączenia]])</f>
        <v>0</v>
      </c>
      <c r="K334" s="9">
        <f>MINUTE(telefony45[[#This Row],[czas połączenia]])</f>
        <v>4</v>
      </c>
      <c r="L334" s="9">
        <f>SECOND(telefony45[[#This Row],[czas połączenia]])</f>
        <v>35</v>
      </c>
      <c r="M334" s="9">
        <f>telefony45[[#This Row],[godziny połączenia]]*60*60+telefony45[[#This Row],[minuty połączenia]]*60+telefony45[[#This Row],[sekundy połączenia2]]</f>
        <v>275</v>
      </c>
      <c r="N334" s="9">
        <f>ROUNDUP(telefony45[[#This Row],[połączenie w sekundach]]/60,0)</f>
        <v>5</v>
      </c>
      <c r="O334" s="9">
        <f>IF(telefony45[[#This Row],[czy zagraniczny]]=1,telefony45[[#This Row],[zaczęt minuty połączenia]],0)</f>
        <v>0</v>
      </c>
      <c r="P334">
        <f>IF(OR(telefony45[[#This Row],[czy komórkowy]]=1,telefony45[[#This Row],[czy stacjonarny]]=1),P333-telefony45[[#This Row],[połączenie w sekundach]],P333)</f>
        <v>-109908</v>
      </c>
      <c r="Q334">
        <f t="shared" si="4"/>
        <v>275</v>
      </c>
      <c r="R334">
        <f>IF(telefony45[[#This Row],[czy komórkowy]]=1,Q334+R333,R333)</f>
        <v>23489</v>
      </c>
      <c r="S334">
        <f>IF(telefony45[[#This Row],[czy stacjonarny]]=1,Q334+S333,S333)</f>
        <v>86419</v>
      </c>
    </row>
    <row r="335" spans="1:19" x14ac:dyDescent="0.3">
      <c r="A335" s="9" t="s">
        <v>70</v>
      </c>
      <c r="B335" s="1">
        <v>42922</v>
      </c>
      <c r="C335" s="2">
        <v>0.41638888888888886</v>
      </c>
      <c r="D335" s="2">
        <v>0.42116898148148146</v>
      </c>
      <c r="E335">
        <f>DAY(telefony45[[#This Row],[data]])</f>
        <v>6</v>
      </c>
      <c r="F335">
        <f>IF(LEN(telefony45[[#This Row],[nr]])=8,1,0)</f>
        <v>0</v>
      </c>
      <c r="G335">
        <f>IF(LEN(telefony45[[#This Row],[nr]])=7,1,0)</f>
        <v>1</v>
      </c>
      <c r="H335" s="9">
        <f>IF(LEN(telefony45[[#This Row],[nr]])&gt;=10,1,0)</f>
        <v>0</v>
      </c>
      <c r="I335" s="2">
        <f>telefony45[[#This Row],[zakonczenie]]-telefony45[[#This Row],[rozpoczecie]]</f>
        <v>4.7800925925925997E-3</v>
      </c>
      <c r="J335" s="9">
        <f>HOUR(telefony45[[#This Row],[czas połączenia]])</f>
        <v>0</v>
      </c>
      <c r="K335" s="9">
        <f>MINUTE(telefony45[[#This Row],[czas połączenia]])</f>
        <v>6</v>
      </c>
      <c r="L335" s="9">
        <f>SECOND(telefony45[[#This Row],[czas połączenia]])</f>
        <v>53</v>
      </c>
      <c r="M335" s="9">
        <f>telefony45[[#This Row],[godziny połączenia]]*60*60+telefony45[[#This Row],[minuty połączenia]]*60+telefony45[[#This Row],[sekundy połączenia2]]</f>
        <v>413</v>
      </c>
      <c r="N335" s="9">
        <f>ROUNDUP(telefony45[[#This Row],[połączenie w sekundach]]/60,0)</f>
        <v>7</v>
      </c>
      <c r="O335" s="9">
        <f>IF(telefony45[[#This Row],[czy zagraniczny]]=1,telefony45[[#This Row],[zaczęt minuty połączenia]],0)</f>
        <v>0</v>
      </c>
      <c r="P335">
        <f>IF(OR(telefony45[[#This Row],[czy komórkowy]]=1,telefony45[[#This Row],[czy stacjonarny]]=1),P334-telefony45[[#This Row],[połączenie w sekundach]],P334)</f>
        <v>-110321</v>
      </c>
      <c r="Q335">
        <f t="shared" si="4"/>
        <v>413</v>
      </c>
      <c r="R335">
        <f>IF(telefony45[[#This Row],[czy komórkowy]]=1,Q335+R334,R334)</f>
        <v>23489</v>
      </c>
      <c r="S335">
        <f>IF(telefony45[[#This Row],[czy stacjonarny]]=1,Q335+S334,S334)</f>
        <v>86832</v>
      </c>
    </row>
    <row r="336" spans="1:19" x14ac:dyDescent="0.3">
      <c r="A336" s="9" t="s">
        <v>12</v>
      </c>
      <c r="B336" s="1">
        <v>42922</v>
      </c>
      <c r="C336" s="2">
        <v>0.41684027777777777</v>
      </c>
      <c r="D336" s="2">
        <v>0.4230902777777778</v>
      </c>
      <c r="E336">
        <f>DAY(telefony45[[#This Row],[data]])</f>
        <v>6</v>
      </c>
      <c r="F336">
        <f>IF(LEN(telefony45[[#This Row],[nr]])=8,1,0)</f>
        <v>0</v>
      </c>
      <c r="G336">
        <f>IF(LEN(telefony45[[#This Row],[nr]])=7,1,0)</f>
        <v>1</v>
      </c>
      <c r="H336" s="9">
        <f>IF(LEN(telefony45[[#This Row],[nr]])&gt;=10,1,0)</f>
        <v>0</v>
      </c>
      <c r="I336" s="2">
        <f>telefony45[[#This Row],[zakonczenie]]-telefony45[[#This Row],[rozpoczecie]]</f>
        <v>6.2500000000000333E-3</v>
      </c>
      <c r="J336" s="9">
        <f>HOUR(telefony45[[#This Row],[czas połączenia]])</f>
        <v>0</v>
      </c>
      <c r="K336" s="9">
        <f>MINUTE(telefony45[[#This Row],[czas połączenia]])</f>
        <v>9</v>
      </c>
      <c r="L336" s="9">
        <f>SECOND(telefony45[[#This Row],[czas połączenia]])</f>
        <v>0</v>
      </c>
      <c r="M336" s="9">
        <f>telefony45[[#This Row],[godziny połączenia]]*60*60+telefony45[[#This Row],[minuty połączenia]]*60+telefony45[[#This Row],[sekundy połączenia2]]</f>
        <v>540</v>
      </c>
      <c r="N336" s="9">
        <f>ROUNDUP(telefony45[[#This Row],[połączenie w sekundach]]/60,0)</f>
        <v>9</v>
      </c>
      <c r="O336" s="9">
        <f>IF(telefony45[[#This Row],[czy zagraniczny]]=1,telefony45[[#This Row],[zaczęt minuty połączenia]],0)</f>
        <v>0</v>
      </c>
      <c r="P336">
        <f>IF(OR(telefony45[[#This Row],[czy komórkowy]]=1,telefony45[[#This Row],[czy stacjonarny]]=1),P335-telefony45[[#This Row],[połączenie w sekundach]],P335)</f>
        <v>-110861</v>
      </c>
      <c r="Q336">
        <f t="shared" si="4"/>
        <v>540</v>
      </c>
      <c r="R336">
        <f>IF(telefony45[[#This Row],[czy komórkowy]]=1,Q336+R335,R335)</f>
        <v>23489</v>
      </c>
      <c r="S336">
        <f>IF(telefony45[[#This Row],[czy stacjonarny]]=1,Q336+S335,S335)</f>
        <v>87372</v>
      </c>
    </row>
    <row r="337" spans="1:19" x14ac:dyDescent="0.3">
      <c r="A337" s="9" t="s">
        <v>286</v>
      </c>
      <c r="B337" s="1">
        <v>42922</v>
      </c>
      <c r="C337" s="2">
        <v>0.42046296296296298</v>
      </c>
      <c r="D337" s="2">
        <v>0.42086805555555556</v>
      </c>
      <c r="E337">
        <f>DAY(telefony45[[#This Row],[data]])</f>
        <v>6</v>
      </c>
      <c r="F337">
        <f>IF(LEN(telefony45[[#This Row],[nr]])=8,1,0)</f>
        <v>0</v>
      </c>
      <c r="G337">
        <f>IF(LEN(telefony45[[#This Row],[nr]])=7,1,0)</f>
        <v>1</v>
      </c>
      <c r="H337" s="9">
        <f>IF(LEN(telefony45[[#This Row],[nr]])&gt;=10,1,0)</f>
        <v>0</v>
      </c>
      <c r="I337" s="2">
        <f>telefony45[[#This Row],[zakonczenie]]-telefony45[[#This Row],[rozpoczecie]]</f>
        <v>4.050925925925819E-4</v>
      </c>
      <c r="J337" s="9">
        <f>HOUR(telefony45[[#This Row],[czas połączenia]])</f>
        <v>0</v>
      </c>
      <c r="K337" s="9">
        <f>MINUTE(telefony45[[#This Row],[czas połączenia]])</f>
        <v>0</v>
      </c>
      <c r="L337" s="9">
        <f>SECOND(telefony45[[#This Row],[czas połączenia]])</f>
        <v>35</v>
      </c>
      <c r="M337" s="9">
        <f>telefony45[[#This Row],[godziny połączenia]]*60*60+telefony45[[#This Row],[minuty połączenia]]*60+telefony45[[#This Row],[sekundy połączenia2]]</f>
        <v>35</v>
      </c>
      <c r="N337" s="9">
        <f>ROUNDUP(telefony45[[#This Row],[połączenie w sekundach]]/60,0)</f>
        <v>1</v>
      </c>
      <c r="O337" s="9">
        <f>IF(telefony45[[#This Row],[czy zagraniczny]]=1,telefony45[[#This Row],[zaczęt minuty połączenia]],0)</f>
        <v>0</v>
      </c>
      <c r="P337">
        <f>IF(OR(telefony45[[#This Row],[czy komórkowy]]=1,telefony45[[#This Row],[czy stacjonarny]]=1),P336-telefony45[[#This Row],[połączenie w sekundach]],P336)</f>
        <v>-110896</v>
      </c>
      <c r="Q337">
        <f t="shared" si="4"/>
        <v>35</v>
      </c>
      <c r="R337">
        <f>IF(telefony45[[#This Row],[czy komórkowy]]=1,Q337+R336,R336)</f>
        <v>23489</v>
      </c>
      <c r="S337">
        <f>IF(telefony45[[#This Row],[czy stacjonarny]]=1,Q337+S336,S336)</f>
        <v>87407</v>
      </c>
    </row>
    <row r="338" spans="1:19" x14ac:dyDescent="0.3">
      <c r="A338" s="9" t="s">
        <v>287</v>
      </c>
      <c r="B338" s="1">
        <v>42922</v>
      </c>
      <c r="C338" s="2">
        <v>0.42144675925925928</v>
      </c>
      <c r="D338" s="2">
        <v>0.43079861111111112</v>
      </c>
      <c r="E338">
        <f>DAY(telefony45[[#This Row],[data]])</f>
        <v>6</v>
      </c>
      <c r="F338">
        <f>IF(LEN(telefony45[[#This Row],[nr]])=8,1,0)</f>
        <v>0</v>
      </c>
      <c r="G338">
        <f>IF(LEN(telefony45[[#This Row],[nr]])=7,1,0)</f>
        <v>1</v>
      </c>
      <c r="H338" s="9">
        <f>IF(LEN(telefony45[[#This Row],[nr]])&gt;=10,1,0)</f>
        <v>0</v>
      </c>
      <c r="I338" s="2">
        <f>telefony45[[#This Row],[zakonczenie]]-telefony45[[#This Row],[rozpoczecie]]</f>
        <v>9.3518518518518334E-3</v>
      </c>
      <c r="J338" s="9">
        <f>HOUR(telefony45[[#This Row],[czas połączenia]])</f>
        <v>0</v>
      </c>
      <c r="K338" s="9">
        <f>MINUTE(telefony45[[#This Row],[czas połączenia]])</f>
        <v>13</v>
      </c>
      <c r="L338" s="9">
        <f>SECOND(telefony45[[#This Row],[czas połączenia]])</f>
        <v>28</v>
      </c>
      <c r="M338" s="9">
        <f>telefony45[[#This Row],[godziny połączenia]]*60*60+telefony45[[#This Row],[minuty połączenia]]*60+telefony45[[#This Row],[sekundy połączenia2]]</f>
        <v>808</v>
      </c>
      <c r="N338" s="9">
        <f>ROUNDUP(telefony45[[#This Row],[połączenie w sekundach]]/60,0)</f>
        <v>14</v>
      </c>
      <c r="O338" s="9">
        <f>IF(telefony45[[#This Row],[czy zagraniczny]]=1,telefony45[[#This Row],[zaczęt minuty połączenia]],0)</f>
        <v>0</v>
      </c>
      <c r="P338">
        <f>IF(OR(telefony45[[#This Row],[czy komórkowy]]=1,telefony45[[#This Row],[czy stacjonarny]]=1),P337-telefony45[[#This Row],[połączenie w sekundach]],P337)</f>
        <v>-111704</v>
      </c>
      <c r="Q338">
        <f t="shared" si="4"/>
        <v>808</v>
      </c>
      <c r="R338">
        <f>IF(telefony45[[#This Row],[czy komórkowy]]=1,Q338+R337,R337)</f>
        <v>23489</v>
      </c>
      <c r="S338">
        <f>IF(telefony45[[#This Row],[czy stacjonarny]]=1,Q338+S337,S337)</f>
        <v>88215</v>
      </c>
    </row>
    <row r="339" spans="1:19" x14ac:dyDescent="0.3">
      <c r="A339" s="9" t="s">
        <v>288</v>
      </c>
      <c r="B339" s="1">
        <v>42922</v>
      </c>
      <c r="C339" s="2">
        <v>0.42482638888888891</v>
      </c>
      <c r="D339" s="2">
        <v>0.43292824074074077</v>
      </c>
      <c r="E339">
        <f>DAY(telefony45[[#This Row],[data]])</f>
        <v>6</v>
      </c>
      <c r="F339">
        <f>IF(LEN(telefony45[[#This Row],[nr]])=8,1,0)</f>
        <v>1</v>
      </c>
      <c r="G339">
        <f>IF(LEN(telefony45[[#This Row],[nr]])=7,1,0)</f>
        <v>0</v>
      </c>
      <c r="H339" s="9">
        <f>IF(LEN(telefony45[[#This Row],[nr]])&gt;=10,1,0)</f>
        <v>0</v>
      </c>
      <c r="I339" s="2">
        <f>telefony45[[#This Row],[zakonczenie]]-telefony45[[#This Row],[rozpoczecie]]</f>
        <v>8.1018518518518601E-3</v>
      </c>
      <c r="J339" s="9">
        <f>HOUR(telefony45[[#This Row],[czas połączenia]])</f>
        <v>0</v>
      </c>
      <c r="K339" s="9">
        <f>MINUTE(telefony45[[#This Row],[czas połączenia]])</f>
        <v>11</v>
      </c>
      <c r="L339" s="9">
        <f>SECOND(telefony45[[#This Row],[czas połączenia]])</f>
        <v>40</v>
      </c>
      <c r="M339" s="9">
        <f>telefony45[[#This Row],[godziny połączenia]]*60*60+telefony45[[#This Row],[minuty połączenia]]*60+telefony45[[#This Row],[sekundy połączenia2]]</f>
        <v>700</v>
      </c>
      <c r="N339" s="9">
        <f>ROUNDUP(telefony45[[#This Row],[połączenie w sekundach]]/60,0)</f>
        <v>12</v>
      </c>
      <c r="O339" s="9">
        <f>IF(telefony45[[#This Row],[czy zagraniczny]]=1,telefony45[[#This Row],[zaczęt minuty połączenia]],0)</f>
        <v>0</v>
      </c>
      <c r="P339">
        <f>IF(OR(telefony45[[#This Row],[czy komórkowy]]=1,telefony45[[#This Row],[czy stacjonarny]]=1),P338-telefony45[[#This Row],[połączenie w sekundach]],P338)</f>
        <v>-112404</v>
      </c>
      <c r="Q339">
        <f t="shared" si="4"/>
        <v>700</v>
      </c>
      <c r="R339">
        <f>IF(telefony45[[#This Row],[czy komórkowy]]=1,Q339+R338,R338)</f>
        <v>24189</v>
      </c>
      <c r="S339">
        <f>IF(telefony45[[#This Row],[czy stacjonarny]]=1,Q339+S338,S338)</f>
        <v>88215</v>
      </c>
    </row>
    <row r="340" spans="1:19" x14ac:dyDescent="0.3">
      <c r="A340" s="9" t="s">
        <v>289</v>
      </c>
      <c r="B340" s="1">
        <v>42922</v>
      </c>
      <c r="C340" s="2">
        <v>0.42880787037037038</v>
      </c>
      <c r="D340" s="2">
        <v>0.44034722222222222</v>
      </c>
      <c r="E340">
        <f>DAY(telefony45[[#This Row],[data]])</f>
        <v>6</v>
      </c>
      <c r="F340">
        <f>IF(LEN(telefony45[[#This Row],[nr]])=8,1,0)</f>
        <v>0</v>
      </c>
      <c r="G340">
        <f>IF(LEN(telefony45[[#This Row],[nr]])=7,1,0)</f>
        <v>1</v>
      </c>
      <c r="H340" s="9">
        <f>IF(LEN(telefony45[[#This Row],[nr]])&gt;=10,1,0)</f>
        <v>0</v>
      </c>
      <c r="I340" s="2">
        <f>telefony45[[#This Row],[zakonczenie]]-telefony45[[#This Row],[rozpoczecie]]</f>
        <v>1.1539351851851842E-2</v>
      </c>
      <c r="J340" s="9">
        <f>HOUR(telefony45[[#This Row],[czas połączenia]])</f>
        <v>0</v>
      </c>
      <c r="K340" s="9">
        <f>MINUTE(telefony45[[#This Row],[czas połączenia]])</f>
        <v>16</v>
      </c>
      <c r="L340" s="9">
        <f>SECOND(telefony45[[#This Row],[czas połączenia]])</f>
        <v>37</v>
      </c>
      <c r="M340" s="9">
        <f>telefony45[[#This Row],[godziny połączenia]]*60*60+telefony45[[#This Row],[minuty połączenia]]*60+telefony45[[#This Row],[sekundy połączenia2]]</f>
        <v>997</v>
      </c>
      <c r="N340" s="9">
        <f>ROUNDUP(telefony45[[#This Row],[połączenie w sekundach]]/60,0)</f>
        <v>17</v>
      </c>
      <c r="O340" s="9">
        <f>IF(telefony45[[#This Row],[czy zagraniczny]]=1,telefony45[[#This Row],[zaczęt minuty połączenia]],0)</f>
        <v>0</v>
      </c>
      <c r="P340">
        <f>IF(OR(telefony45[[#This Row],[czy komórkowy]]=1,telefony45[[#This Row],[czy stacjonarny]]=1),P339-telefony45[[#This Row],[połączenie w sekundach]],P339)</f>
        <v>-113401</v>
      </c>
      <c r="Q340">
        <f t="shared" si="4"/>
        <v>997</v>
      </c>
      <c r="R340">
        <f>IF(telefony45[[#This Row],[czy komórkowy]]=1,Q340+R339,R339)</f>
        <v>24189</v>
      </c>
      <c r="S340">
        <f>IF(telefony45[[#This Row],[czy stacjonarny]]=1,Q340+S339,S339)</f>
        <v>89212</v>
      </c>
    </row>
    <row r="341" spans="1:19" x14ac:dyDescent="0.3">
      <c r="A341" s="9" t="s">
        <v>290</v>
      </c>
      <c r="B341" s="1">
        <v>42922</v>
      </c>
      <c r="C341" s="2">
        <v>0.42920138888888887</v>
      </c>
      <c r="D341" s="2">
        <v>0.43532407407407409</v>
      </c>
      <c r="E341">
        <f>DAY(telefony45[[#This Row],[data]])</f>
        <v>6</v>
      </c>
      <c r="F341">
        <f>IF(LEN(telefony45[[#This Row],[nr]])=8,1,0)</f>
        <v>1</v>
      </c>
      <c r="G341">
        <f>IF(LEN(telefony45[[#This Row],[nr]])=7,1,0)</f>
        <v>0</v>
      </c>
      <c r="H341" s="9">
        <f>IF(LEN(telefony45[[#This Row],[nr]])&gt;=10,1,0)</f>
        <v>0</v>
      </c>
      <c r="I341" s="2">
        <f>telefony45[[#This Row],[zakonczenie]]-telefony45[[#This Row],[rozpoczecie]]</f>
        <v>6.1226851851852171E-3</v>
      </c>
      <c r="J341" s="9">
        <f>HOUR(telefony45[[#This Row],[czas połączenia]])</f>
        <v>0</v>
      </c>
      <c r="K341" s="9">
        <f>MINUTE(telefony45[[#This Row],[czas połączenia]])</f>
        <v>8</v>
      </c>
      <c r="L341" s="9">
        <f>SECOND(telefony45[[#This Row],[czas połączenia]])</f>
        <v>49</v>
      </c>
      <c r="M341" s="9">
        <f>telefony45[[#This Row],[godziny połączenia]]*60*60+telefony45[[#This Row],[minuty połączenia]]*60+telefony45[[#This Row],[sekundy połączenia2]]</f>
        <v>529</v>
      </c>
      <c r="N341" s="9">
        <f>ROUNDUP(telefony45[[#This Row],[połączenie w sekundach]]/60,0)</f>
        <v>9</v>
      </c>
      <c r="O341" s="9">
        <f>IF(telefony45[[#This Row],[czy zagraniczny]]=1,telefony45[[#This Row],[zaczęt minuty połączenia]],0)</f>
        <v>0</v>
      </c>
      <c r="P341">
        <f>IF(OR(telefony45[[#This Row],[czy komórkowy]]=1,telefony45[[#This Row],[czy stacjonarny]]=1),P340-telefony45[[#This Row],[połączenie w sekundach]],P340)</f>
        <v>-113930</v>
      </c>
      <c r="Q341">
        <f t="shared" si="4"/>
        <v>529</v>
      </c>
      <c r="R341">
        <f>IF(telefony45[[#This Row],[czy komórkowy]]=1,Q341+R340,R340)</f>
        <v>24718</v>
      </c>
      <c r="S341">
        <f>IF(telefony45[[#This Row],[czy stacjonarny]]=1,Q341+S340,S340)</f>
        <v>89212</v>
      </c>
    </row>
    <row r="342" spans="1:19" x14ac:dyDescent="0.3">
      <c r="A342" s="9" t="s">
        <v>291</v>
      </c>
      <c r="B342" s="1">
        <v>42922</v>
      </c>
      <c r="C342" s="2">
        <v>0.43037037037037035</v>
      </c>
      <c r="D342" s="2">
        <v>0.4344675925925926</v>
      </c>
      <c r="E342">
        <f>DAY(telefony45[[#This Row],[data]])</f>
        <v>6</v>
      </c>
      <c r="F342">
        <f>IF(LEN(telefony45[[#This Row],[nr]])=8,1,0)</f>
        <v>0</v>
      </c>
      <c r="G342">
        <f>IF(LEN(telefony45[[#This Row],[nr]])=7,1,0)</f>
        <v>1</v>
      </c>
      <c r="H342" s="9">
        <f>IF(LEN(telefony45[[#This Row],[nr]])&gt;=10,1,0)</f>
        <v>0</v>
      </c>
      <c r="I342" s="2">
        <f>telefony45[[#This Row],[zakonczenie]]-telefony45[[#This Row],[rozpoczecie]]</f>
        <v>4.0972222222222521E-3</v>
      </c>
      <c r="J342" s="9">
        <f>HOUR(telefony45[[#This Row],[czas połączenia]])</f>
        <v>0</v>
      </c>
      <c r="K342" s="9">
        <f>MINUTE(telefony45[[#This Row],[czas połączenia]])</f>
        <v>5</v>
      </c>
      <c r="L342" s="9">
        <f>SECOND(telefony45[[#This Row],[czas połączenia]])</f>
        <v>54</v>
      </c>
      <c r="M342" s="9">
        <f>telefony45[[#This Row],[godziny połączenia]]*60*60+telefony45[[#This Row],[minuty połączenia]]*60+telefony45[[#This Row],[sekundy połączenia2]]</f>
        <v>354</v>
      </c>
      <c r="N342" s="9">
        <f>ROUNDUP(telefony45[[#This Row],[połączenie w sekundach]]/60,0)</f>
        <v>6</v>
      </c>
      <c r="O342" s="9">
        <f>IF(telefony45[[#This Row],[czy zagraniczny]]=1,telefony45[[#This Row],[zaczęt minuty połączenia]],0)</f>
        <v>0</v>
      </c>
      <c r="P342">
        <f>IF(OR(telefony45[[#This Row],[czy komórkowy]]=1,telefony45[[#This Row],[czy stacjonarny]]=1),P341-telefony45[[#This Row],[połączenie w sekundach]],P341)</f>
        <v>-114284</v>
      </c>
      <c r="Q342">
        <f t="shared" si="4"/>
        <v>354</v>
      </c>
      <c r="R342">
        <f>IF(telefony45[[#This Row],[czy komórkowy]]=1,Q342+R341,R341)</f>
        <v>24718</v>
      </c>
      <c r="S342">
        <f>IF(telefony45[[#This Row],[czy stacjonarny]]=1,Q342+S341,S341)</f>
        <v>89566</v>
      </c>
    </row>
    <row r="343" spans="1:19" x14ac:dyDescent="0.3">
      <c r="A343" s="9" t="s">
        <v>292</v>
      </c>
      <c r="B343" s="1">
        <v>42922</v>
      </c>
      <c r="C343" s="2">
        <v>0.43266203703703704</v>
      </c>
      <c r="D343" s="2">
        <v>0.44364583333333335</v>
      </c>
      <c r="E343">
        <f>DAY(telefony45[[#This Row],[data]])</f>
        <v>6</v>
      </c>
      <c r="F343">
        <f>IF(LEN(telefony45[[#This Row],[nr]])=8,1,0)</f>
        <v>1</v>
      </c>
      <c r="G343">
        <f>IF(LEN(telefony45[[#This Row],[nr]])=7,1,0)</f>
        <v>0</v>
      </c>
      <c r="H343" s="9">
        <f>IF(LEN(telefony45[[#This Row],[nr]])&gt;=10,1,0)</f>
        <v>0</v>
      </c>
      <c r="I343" s="2">
        <f>telefony45[[#This Row],[zakonczenie]]-telefony45[[#This Row],[rozpoczecie]]</f>
        <v>1.0983796296296311E-2</v>
      </c>
      <c r="J343" s="9">
        <f>HOUR(telefony45[[#This Row],[czas połączenia]])</f>
        <v>0</v>
      </c>
      <c r="K343" s="9">
        <f>MINUTE(telefony45[[#This Row],[czas połączenia]])</f>
        <v>15</v>
      </c>
      <c r="L343" s="9">
        <f>SECOND(telefony45[[#This Row],[czas połączenia]])</f>
        <v>49</v>
      </c>
      <c r="M343" s="9">
        <f>telefony45[[#This Row],[godziny połączenia]]*60*60+telefony45[[#This Row],[minuty połączenia]]*60+telefony45[[#This Row],[sekundy połączenia2]]</f>
        <v>949</v>
      </c>
      <c r="N343" s="9">
        <f>ROUNDUP(telefony45[[#This Row],[połączenie w sekundach]]/60,0)</f>
        <v>16</v>
      </c>
      <c r="O343" s="9">
        <f>IF(telefony45[[#This Row],[czy zagraniczny]]=1,telefony45[[#This Row],[zaczęt minuty połączenia]],0)</f>
        <v>0</v>
      </c>
      <c r="P343">
        <f>IF(OR(telefony45[[#This Row],[czy komórkowy]]=1,telefony45[[#This Row],[czy stacjonarny]]=1),P342-telefony45[[#This Row],[połączenie w sekundach]],P342)</f>
        <v>-115233</v>
      </c>
      <c r="Q343">
        <f t="shared" si="4"/>
        <v>949</v>
      </c>
      <c r="R343">
        <f>IF(telefony45[[#This Row],[czy komórkowy]]=1,Q343+R342,R342)</f>
        <v>25667</v>
      </c>
      <c r="S343">
        <f>IF(telefony45[[#This Row],[czy stacjonarny]]=1,Q343+S342,S342)</f>
        <v>89566</v>
      </c>
    </row>
    <row r="344" spans="1:19" x14ac:dyDescent="0.3">
      <c r="A344" s="9" t="s">
        <v>293</v>
      </c>
      <c r="B344" s="1">
        <v>42922</v>
      </c>
      <c r="C344" s="2">
        <v>0.43590277777777775</v>
      </c>
      <c r="D344" s="2">
        <v>0.44127314814814816</v>
      </c>
      <c r="E344">
        <f>DAY(telefony45[[#This Row],[data]])</f>
        <v>6</v>
      </c>
      <c r="F344">
        <f>IF(LEN(telefony45[[#This Row],[nr]])=8,1,0)</f>
        <v>0</v>
      </c>
      <c r="G344">
        <f>IF(LEN(telefony45[[#This Row],[nr]])=7,1,0)</f>
        <v>1</v>
      </c>
      <c r="H344" s="9">
        <f>IF(LEN(telefony45[[#This Row],[nr]])&gt;=10,1,0)</f>
        <v>0</v>
      </c>
      <c r="I344" s="2">
        <f>telefony45[[#This Row],[zakonczenie]]-telefony45[[#This Row],[rozpoczecie]]</f>
        <v>5.3703703703704142E-3</v>
      </c>
      <c r="J344" s="9">
        <f>HOUR(telefony45[[#This Row],[czas połączenia]])</f>
        <v>0</v>
      </c>
      <c r="K344" s="9">
        <f>MINUTE(telefony45[[#This Row],[czas połączenia]])</f>
        <v>7</v>
      </c>
      <c r="L344" s="9">
        <f>SECOND(telefony45[[#This Row],[czas połączenia]])</f>
        <v>44</v>
      </c>
      <c r="M344" s="9">
        <f>telefony45[[#This Row],[godziny połączenia]]*60*60+telefony45[[#This Row],[minuty połączenia]]*60+telefony45[[#This Row],[sekundy połączenia2]]</f>
        <v>464</v>
      </c>
      <c r="N344" s="9">
        <f>ROUNDUP(telefony45[[#This Row],[połączenie w sekundach]]/60,0)</f>
        <v>8</v>
      </c>
      <c r="O344" s="9">
        <f>IF(telefony45[[#This Row],[czy zagraniczny]]=1,telefony45[[#This Row],[zaczęt minuty połączenia]],0)</f>
        <v>0</v>
      </c>
      <c r="P344">
        <f>IF(OR(telefony45[[#This Row],[czy komórkowy]]=1,telefony45[[#This Row],[czy stacjonarny]]=1),P343-telefony45[[#This Row],[połączenie w sekundach]],P343)</f>
        <v>-115697</v>
      </c>
      <c r="Q344">
        <f t="shared" si="4"/>
        <v>464</v>
      </c>
      <c r="R344">
        <f>IF(telefony45[[#This Row],[czy komórkowy]]=1,Q344+R343,R343)</f>
        <v>25667</v>
      </c>
      <c r="S344">
        <f>IF(telefony45[[#This Row],[czy stacjonarny]]=1,Q344+S343,S343)</f>
        <v>90030</v>
      </c>
    </row>
    <row r="345" spans="1:19" x14ac:dyDescent="0.3">
      <c r="A345" s="9" t="s">
        <v>294</v>
      </c>
      <c r="B345" s="1">
        <v>42922</v>
      </c>
      <c r="C345" s="2">
        <v>0.44063657407407408</v>
      </c>
      <c r="D345" s="2">
        <v>0.44285879629629632</v>
      </c>
      <c r="E345">
        <f>DAY(telefony45[[#This Row],[data]])</f>
        <v>6</v>
      </c>
      <c r="F345">
        <f>IF(LEN(telefony45[[#This Row],[nr]])=8,1,0)</f>
        <v>0</v>
      </c>
      <c r="G345">
        <f>IF(LEN(telefony45[[#This Row],[nr]])=7,1,0)</f>
        <v>1</v>
      </c>
      <c r="H345" s="9">
        <f>IF(LEN(telefony45[[#This Row],[nr]])&gt;=10,1,0)</f>
        <v>0</v>
      </c>
      <c r="I345" s="2">
        <f>telefony45[[#This Row],[zakonczenie]]-telefony45[[#This Row],[rozpoczecie]]</f>
        <v>2.2222222222222365E-3</v>
      </c>
      <c r="J345" s="9">
        <f>HOUR(telefony45[[#This Row],[czas połączenia]])</f>
        <v>0</v>
      </c>
      <c r="K345" s="9">
        <f>MINUTE(telefony45[[#This Row],[czas połączenia]])</f>
        <v>3</v>
      </c>
      <c r="L345" s="9">
        <f>SECOND(telefony45[[#This Row],[czas połączenia]])</f>
        <v>12</v>
      </c>
      <c r="M345" s="9">
        <f>telefony45[[#This Row],[godziny połączenia]]*60*60+telefony45[[#This Row],[minuty połączenia]]*60+telefony45[[#This Row],[sekundy połączenia2]]</f>
        <v>192</v>
      </c>
      <c r="N345" s="9">
        <f>ROUNDUP(telefony45[[#This Row],[połączenie w sekundach]]/60,0)</f>
        <v>4</v>
      </c>
      <c r="O345" s="9">
        <f>IF(telefony45[[#This Row],[czy zagraniczny]]=1,telefony45[[#This Row],[zaczęt minuty połączenia]],0)</f>
        <v>0</v>
      </c>
      <c r="P345">
        <f>IF(OR(telefony45[[#This Row],[czy komórkowy]]=1,telefony45[[#This Row],[czy stacjonarny]]=1),P344-telefony45[[#This Row],[połączenie w sekundach]],P344)</f>
        <v>-115889</v>
      </c>
      <c r="Q345">
        <f t="shared" si="4"/>
        <v>192</v>
      </c>
      <c r="R345">
        <f>IF(telefony45[[#This Row],[czy komórkowy]]=1,Q345+R344,R344)</f>
        <v>25667</v>
      </c>
      <c r="S345">
        <f>IF(telefony45[[#This Row],[czy stacjonarny]]=1,Q345+S344,S344)</f>
        <v>90222</v>
      </c>
    </row>
    <row r="346" spans="1:19" x14ac:dyDescent="0.3">
      <c r="A346" s="9" t="s">
        <v>295</v>
      </c>
      <c r="B346" s="1">
        <v>42922</v>
      </c>
      <c r="C346" s="2">
        <v>0.44200231481481483</v>
      </c>
      <c r="D346" s="2">
        <v>0.44886574074074076</v>
      </c>
      <c r="E346">
        <f>DAY(telefony45[[#This Row],[data]])</f>
        <v>6</v>
      </c>
      <c r="F346">
        <f>IF(LEN(telefony45[[#This Row],[nr]])=8,1,0)</f>
        <v>0</v>
      </c>
      <c r="G346">
        <f>IF(LEN(telefony45[[#This Row],[nr]])=7,1,0)</f>
        <v>1</v>
      </c>
      <c r="H346" s="9">
        <f>IF(LEN(telefony45[[#This Row],[nr]])&gt;=10,1,0)</f>
        <v>0</v>
      </c>
      <c r="I346" s="2">
        <f>telefony45[[#This Row],[zakonczenie]]-telefony45[[#This Row],[rozpoczecie]]</f>
        <v>6.8634259259259256E-3</v>
      </c>
      <c r="J346" s="9">
        <f>HOUR(telefony45[[#This Row],[czas połączenia]])</f>
        <v>0</v>
      </c>
      <c r="K346" s="9">
        <f>MINUTE(telefony45[[#This Row],[czas połączenia]])</f>
        <v>9</v>
      </c>
      <c r="L346" s="9">
        <f>SECOND(telefony45[[#This Row],[czas połączenia]])</f>
        <v>53</v>
      </c>
      <c r="M346" s="9">
        <f>telefony45[[#This Row],[godziny połączenia]]*60*60+telefony45[[#This Row],[minuty połączenia]]*60+telefony45[[#This Row],[sekundy połączenia2]]</f>
        <v>593</v>
      </c>
      <c r="N346" s="9">
        <f>ROUNDUP(telefony45[[#This Row],[połączenie w sekundach]]/60,0)</f>
        <v>10</v>
      </c>
      <c r="O346" s="9">
        <f>IF(telefony45[[#This Row],[czy zagraniczny]]=1,telefony45[[#This Row],[zaczęt minuty połączenia]],0)</f>
        <v>0</v>
      </c>
      <c r="P346">
        <f>IF(OR(telefony45[[#This Row],[czy komórkowy]]=1,telefony45[[#This Row],[czy stacjonarny]]=1),P345-telefony45[[#This Row],[połączenie w sekundach]],P345)</f>
        <v>-116482</v>
      </c>
      <c r="Q346">
        <f t="shared" si="4"/>
        <v>593</v>
      </c>
      <c r="R346">
        <f>IF(telefony45[[#This Row],[czy komórkowy]]=1,Q346+R345,R345)</f>
        <v>25667</v>
      </c>
      <c r="S346">
        <f>IF(telefony45[[#This Row],[czy stacjonarny]]=1,Q346+S345,S345)</f>
        <v>90815</v>
      </c>
    </row>
    <row r="347" spans="1:19" x14ac:dyDescent="0.3">
      <c r="A347" s="9" t="s">
        <v>296</v>
      </c>
      <c r="B347" s="1">
        <v>42922</v>
      </c>
      <c r="C347" s="2">
        <v>0.44350694444444444</v>
      </c>
      <c r="D347" s="2">
        <v>0.44528935185185187</v>
      </c>
      <c r="E347">
        <f>DAY(telefony45[[#This Row],[data]])</f>
        <v>6</v>
      </c>
      <c r="F347">
        <f>IF(LEN(telefony45[[#This Row],[nr]])=8,1,0)</f>
        <v>0</v>
      </c>
      <c r="G347">
        <f>IF(LEN(telefony45[[#This Row],[nr]])=7,1,0)</f>
        <v>1</v>
      </c>
      <c r="H347" s="9">
        <f>IF(LEN(telefony45[[#This Row],[nr]])&gt;=10,1,0)</f>
        <v>0</v>
      </c>
      <c r="I347" s="2">
        <f>telefony45[[#This Row],[zakonczenie]]-telefony45[[#This Row],[rozpoczecie]]</f>
        <v>1.782407407407427E-3</v>
      </c>
      <c r="J347" s="9">
        <f>HOUR(telefony45[[#This Row],[czas połączenia]])</f>
        <v>0</v>
      </c>
      <c r="K347" s="9">
        <f>MINUTE(telefony45[[#This Row],[czas połączenia]])</f>
        <v>2</v>
      </c>
      <c r="L347" s="9">
        <f>SECOND(telefony45[[#This Row],[czas połączenia]])</f>
        <v>34</v>
      </c>
      <c r="M347" s="9">
        <f>telefony45[[#This Row],[godziny połączenia]]*60*60+telefony45[[#This Row],[minuty połączenia]]*60+telefony45[[#This Row],[sekundy połączenia2]]</f>
        <v>154</v>
      </c>
      <c r="N347" s="9">
        <f>ROUNDUP(telefony45[[#This Row],[połączenie w sekundach]]/60,0)</f>
        <v>3</v>
      </c>
      <c r="O347" s="9">
        <f>IF(telefony45[[#This Row],[czy zagraniczny]]=1,telefony45[[#This Row],[zaczęt minuty połączenia]],0)</f>
        <v>0</v>
      </c>
      <c r="P347">
        <f>IF(OR(telefony45[[#This Row],[czy komórkowy]]=1,telefony45[[#This Row],[czy stacjonarny]]=1),P346-telefony45[[#This Row],[połączenie w sekundach]],P346)</f>
        <v>-116636</v>
      </c>
      <c r="Q347">
        <f t="shared" si="4"/>
        <v>154</v>
      </c>
      <c r="R347">
        <f>IF(telefony45[[#This Row],[czy komórkowy]]=1,Q347+R346,R346)</f>
        <v>25667</v>
      </c>
      <c r="S347">
        <f>IF(telefony45[[#This Row],[czy stacjonarny]]=1,Q347+S346,S346)</f>
        <v>90969</v>
      </c>
    </row>
    <row r="348" spans="1:19" x14ac:dyDescent="0.3">
      <c r="A348" s="9" t="s">
        <v>297</v>
      </c>
      <c r="B348" s="1">
        <v>42922</v>
      </c>
      <c r="C348" s="2">
        <v>0.44452546296296297</v>
      </c>
      <c r="D348" s="2">
        <v>0.44923611111111111</v>
      </c>
      <c r="E348">
        <f>DAY(telefony45[[#This Row],[data]])</f>
        <v>6</v>
      </c>
      <c r="F348">
        <f>IF(LEN(telefony45[[#This Row],[nr]])=8,1,0)</f>
        <v>0</v>
      </c>
      <c r="G348">
        <f>IF(LEN(telefony45[[#This Row],[nr]])=7,1,0)</f>
        <v>1</v>
      </c>
      <c r="H348" s="9">
        <f>IF(LEN(telefony45[[#This Row],[nr]])&gt;=10,1,0)</f>
        <v>0</v>
      </c>
      <c r="I348" s="2">
        <f>telefony45[[#This Row],[zakonczenie]]-telefony45[[#This Row],[rozpoczecie]]</f>
        <v>4.7106481481481444E-3</v>
      </c>
      <c r="J348" s="9">
        <f>HOUR(telefony45[[#This Row],[czas połączenia]])</f>
        <v>0</v>
      </c>
      <c r="K348" s="9">
        <f>MINUTE(telefony45[[#This Row],[czas połączenia]])</f>
        <v>6</v>
      </c>
      <c r="L348" s="9">
        <f>SECOND(telefony45[[#This Row],[czas połączenia]])</f>
        <v>47</v>
      </c>
      <c r="M348" s="9">
        <f>telefony45[[#This Row],[godziny połączenia]]*60*60+telefony45[[#This Row],[minuty połączenia]]*60+telefony45[[#This Row],[sekundy połączenia2]]</f>
        <v>407</v>
      </c>
      <c r="N348" s="9">
        <f>ROUNDUP(telefony45[[#This Row],[połączenie w sekundach]]/60,0)</f>
        <v>7</v>
      </c>
      <c r="O348" s="9">
        <f>IF(telefony45[[#This Row],[czy zagraniczny]]=1,telefony45[[#This Row],[zaczęt minuty połączenia]],0)</f>
        <v>0</v>
      </c>
      <c r="P348">
        <f>IF(OR(telefony45[[#This Row],[czy komórkowy]]=1,telefony45[[#This Row],[czy stacjonarny]]=1),P347-telefony45[[#This Row],[połączenie w sekundach]],P347)</f>
        <v>-117043</v>
      </c>
      <c r="Q348">
        <f t="shared" si="4"/>
        <v>407</v>
      </c>
      <c r="R348">
        <f>IF(telefony45[[#This Row],[czy komórkowy]]=1,Q348+R347,R347)</f>
        <v>25667</v>
      </c>
      <c r="S348">
        <f>IF(telefony45[[#This Row],[czy stacjonarny]]=1,Q348+S347,S347)</f>
        <v>91376</v>
      </c>
    </row>
    <row r="349" spans="1:19" x14ac:dyDescent="0.3">
      <c r="A349" s="9" t="s">
        <v>24</v>
      </c>
      <c r="B349" s="1">
        <v>42922</v>
      </c>
      <c r="C349" s="2">
        <v>0.44871527777777775</v>
      </c>
      <c r="D349" s="2">
        <v>0.45627314814814812</v>
      </c>
      <c r="E349">
        <f>DAY(telefony45[[#This Row],[data]])</f>
        <v>6</v>
      </c>
      <c r="F349">
        <f>IF(LEN(telefony45[[#This Row],[nr]])=8,1,0)</f>
        <v>0</v>
      </c>
      <c r="G349">
        <f>IF(LEN(telefony45[[#This Row],[nr]])=7,1,0)</f>
        <v>1</v>
      </c>
      <c r="H349" s="9">
        <f>IF(LEN(telefony45[[#This Row],[nr]])&gt;=10,1,0)</f>
        <v>0</v>
      </c>
      <c r="I349" s="2">
        <f>telefony45[[#This Row],[zakonczenie]]-telefony45[[#This Row],[rozpoczecie]]</f>
        <v>7.5578703703703676E-3</v>
      </c>
      <c r="J349" s="9">
        <f>HOUR(telefony45[[#This Row],[czas połączenia]])</f>
        <v>0</v>
      </c>
      <c r="K349" s="9">
        <f>MINUTE(telefony45[[#This Row],[czas połączenia]])</f>
        <v>10</v>
      </c>
      <c r="L349" s="9">
        <f>SECOND(telefony45[[#This Row],[czas połączenia]])</f>
        <v>53</v>
      </c>
      <c r="M349" s="9">
        <f>telefony45[[#This Row],[godziny połączenia]]*60*60+telefony45[[#This Row],[minuty połączenia]]*60+telefony45[[#This Row],[sekundy połączenia2]]</f>
        <v>653</v>
      </c>
      <c r="N349" s="9">
        <f>ROUNDUP(telefony45[[#This Row],[połączenie w sekundach]]/60,0)</f>
        <v>11</v>
      </c>
      <c r="O349" s="9">
        <f>IF(telefony45[[#This Row],[czy zagraniczny]]=1,telefony45[[#This Row],[zaczęt minuty połączenia]],0)</f>
        <v>0</v>
      </c>
      <c r="P349">
        <f>IF(OR(telefony45[[#This Row],[czy komórkowy]]=1,telefony45[[#This Row],[czy stacjonarny]]=1),P348-telefony45[[#This Row],[połączenie w sekundach]],P348)</f>
        <v>-117696</v>
      </c>
      <c r="Q349">
        <f t="shared" si="4"/>
        <v>653</v>
      </c>
      <c r="R349">
        <f>IF(telefony45[[#This Row],[czy komórkowy]]=1,Q349+R348,R348)</f>
        <v>25667</v>
      </c>
      <c r="S349">
        <f>IF(telefony45[[#This Row],[czy stacjonarny]]=1,Q349+S348,S348)</f>
        <v>92029</v>
      </c>
    </row>
    <row r="350" spans="1:19" x14ac:dyDescent="0.3">
      <c r="A350" s="9" t="s">
        <v>298</v>
      </c>
      <c r="B350" s="1">
        <v>42922</v>
      </c>
      <c r="C350" s="2">
        <v>0.45281250000000001</v>
      </c>
      <c r="D350" s="2">
        <v>0.45374999999999999</v>
      </c>
      <c r="E350">
        <f>DAY(telefony45[[#This Row],[data]])</f>
        <v>6</v>
      </c>
      <c r="F350">
        <f>IF(LEN(telefony45[[#This Row],[nr]])=8,1,0)</f>
        <v>0</v>
      </c>
      <c r="G350">
        <f>IF(LEN(telefony45[[#This Row],[nr]])=7,1,0)</f>
        <v>1</v>
      </c>
      <c r="H350" s="9">
        <f>IF(LEN(telefony45[[#This Row],[nr]])&gt;=10,1,0)</f>
        <v>0</v>
      </c>
      <c r="I350" s="2">
        <f>telefony45[[#This Row],[zakonczenie]]-telefony45[[#This Row],[rozpoczecie]]</f>
        <v>9.3749999999998002E-4</v>
      </c>
      <c r="J350" s="9">
        <f>HOUR(telefony45[[#This Row],[czas połączenia]])</f>
        <v>0</v>
      </c>
      <c r="K350" s="9">
        <f>MINUTE(telefony45[[#This Row],[czas połączenia]])</f>
        <v>1</v>
      </c>
      <c r="L350" s="9">
        <f>SECOND(telefony45[[#This Row],[czas połączenia]])</f>
        <v>21</v>
      </c>
      <c r="M350" s="9">
        <f>telefony45[[#This Row],[godziny połączenia]]*60*60+telefony45[[#This Row],[minuty połączenia]]*60+telefony45[[#This Row],[sekundy połączenia2]]</f>
        <v>81</v>
      </c>
      <c r="N350" s="9">
        <f>ROUNDUP(telefony45[[#This Row],[połączenie w sekundach]]/60,0)</f>
        <v>2</v>
      </c>
      <c r="O350" s="9">
        <f>IF(telefony45[[#This Row],[czy zagraniczny]]=1,telefony45[[#This Row],[zaczęt minuty połączenia]],0)</f>
        <v>0</v>
      </c>
      <c r="P350">
        <f>IF(OR(telefony45[[#This Row],[czy komórkowy]]=1,telefony45[[#This Row],[czy stacjonarny]]=1),P349-telefony45[[#This Row],[połączenie w sekundach]],P349)</f>
        <v>-117777</v>
      </c>
      <c r="Q350">
        <f t="shared" si="4"/>
        <v>81</v>
      </c>
      <c r="R350">
        <f>IF(telefony45[[#This Row],[czy komórkowy]]=1,Q350+R349,R349)</f>
        <v>25667</v>
      </c>
      <c r="S350">
        <f>IF(telefony45[[#This Row],[czy stacjonarny]]=1,Q350+S349,S349)</f>
        <v>92110</v>
      </c>
    </row>
    <row r="351" spans="1:19" x14ac:dyDescent="0.3">
      <c r="A351" s="9" t="s">
        <v>299</v>
      </c>
      <c r="B351" s="1">
        <v>42922</v>
      </c>
      <c r="C351" s="2">
        <v>0.45401620370370371</v>
      </c>
      <c r="D351" s="2">
        <v>0.46406249999999999</v>
      </c>
      <c r="E351">
        <f>DAY(telefony45[[#This Row],[data]])</f>
        <v>6</v>
      </c>
      <c r="F351">
        <f>IF(LEN(telefony45[[#This Row],[nr]])=8,1,0)</f>
        <v>1</v>
      </c>
      <c r="G351">
        <f>IF(LEN(telefony45[[#This Row],[nr]])=7,1,0)</f>
        <v>0</v>
      </c>
      <c r="H351" s="9">
        <f>IF(LEN(telefony45[[#This Row],[nr]])&gt;=10,1,0)</f>
        <v>0</v>
      </c>
      <c r="I351" s="2">
        <f>telefony45[[#This Row],[zakonczenie]]-telefony45[[#This Row],[rozpoczecie]]</f>
        <v>1.0046296296296275E-2</v>
      </c>
      <c r="J351" s="9">
        <f>HOUR(telefony45[[#This Row],[czas połączenia]])</f>
        <v>0</v>
      </c>
      <c r="K351" s="9">
        <f>MINUTE(telefony45[[#This Row],[czas połączenia]])</f>
        <v>14</v>
      </c>
      <c r="L351" s="9">
        <f>SECOND(telefony45[[#This Row],[czas połączenia]])</f>
        <v>28</v>
      </c>
      <c r="M351" s="9">
        <f>telefony45[[#This Row],[godziny połączenia]]*60*60+telefony45[[#This Row],[minuty połączenia]]*60+telefony45[[#This Row],[sekundy połączenia2]]</f>
        <v>868</v>
      </c>
      <c r="N351" s="9">
        <f>ROUNDUP(telefony45[[#This Row],[połączenie w sekundach]]/60,0)</f>
        <v>15</v>
      </c>
      <c r="O351" s="9">
        <f>IF(telefony45[[#This Row],[czy zagraniczny]]=1,telefony45[[#This Row],[zaczęt minuty połączenia]],0)</f>
        <v>0</v>
      </c>
      <c r="P351">
        <f>IF(OR(telefony45[[#This Row],[czy komórkowy]]=1,telefony45[[#This Row],[czy stacjonarny]]=1),P350-telefony45[[#This Row],[połączenie w sekundach]],P350)</f>
        <v>-118645</v>
      </c>
      <c r="Q351">
        <f t="shared" si="4"/>
        <v>868</v>
      </c>
      <c r="R351">
        <f>IF(telefony45[[#This Row],[czy komórkowy]]=1,Q351+R350,R350)</f>
        <v>26535</v>
      </c>
      <c r="S351">
        <f>IF(telefony45[[#This Row],[czy stacjonarny]]=1,Q351+S350,S350)</f>
        <v>92110</v>
      </c>
    </row>
    <row r="352" spans="1:19" x14ac:dyDescent="0.3">
      <c r="A352" s="9" t="s">
        <v>300</v>
      </c>
      <c r="B352" s="1">
        <v>42922</v>
      </c>
      <c r="C352" s="2">
        <v>0.4584259259259259</v>
      </c>
      <c r="D352" s="2">
        <v>0.46380787037037036</v>
      </c>
      <c r="E352">
        <f>DAY(telefony45[[#This Row],[data]])</f>
        <v>6</v>
      </c>
      <c r="F352">
        <f>IF(LEN(telefony45[[#This Row],[nr]])=8,1,0)</f>
        <v>0</v>
      </c>
      <c r="G352">
        <f>IF(LEN(telefony45[[#This Row],[nr]])=7,1,0)</f>
        <v>1</v>
      </c>
      <c r="H352" s="9">
        <f>IF(LEN(telefony45[[#This Row],[nr]])&gt;=10,1,0)</f>
        <v>0</v>
      </c>
      <c r="I352" s="2">
        <f>telefony45[[#This Row],[zakonczenie]]-telefony45[[#This Row],[rozpoczecie]]</f>
        <v>5.3819444444444531E-3</v>
      </c>
      <c r="J352" s="9">
        <f>HOUR(telefony45[[#This Row],[czas połączenia]])</f>
        <v>0</v>
      </c>
      <c r="K352" s="9">
        <f>MINUTE(telefony45[[#This Row],[czas połączenia]])</f>
        <v>7</v>
      </c>
      <c r="L352" s="9">
        <f>SECOND(telefony45[[#This Row],[czas połączenia]])</f>
        <v>45</v>
      </c>
      <c r="M352" s="9">
        <f>telefony45[[#This Row],[godziny połączenia]]*60*60+telefony45[[#This Row],[minuty połączenia]]*60+telefony45[[#This Row],[sekundy połączenia2]]</f>
        <v>465</v>
      </c>
      <c r="N352" s="9">
        <f>ROUNDUP(telefony45[[#This Row],[połączenie w sekundach]]/60,0)</f>
        <v>8</v>
      </c>
      <c r="O352" s="9">
        <f>IF(telefony45[[#This Row],[czy zagraniczny]]=1,telefony45[[#This Row],[zaczęt minuty połączenia]],0)</f>
        <v>0</v>
      </c>
      <c r="P352">
        <f>IF(OR(telefony45[[#This Row],[czy komórkowy]]=1,telefony45[[#This Row],[czy stacjonarny]]=1),P351-telefony45[[#This Row],[połączenie w sekundach]],P351)</f>
        <v>-119110</v>
      </c>
      <c r="Q352">
        <f t="shared" si="4"/>
        <v>465</v>
      </c>
      <c r="R352">
        <f>IF(telefony45[[#This Row],[czy komórkowy]]=1,Q352+R351,R351)</f>
        <v>26535</v>
      </c>
      <c r="S352">
        <f>IF(telefony45[[#This Row],[czy stacjonarny]]=1,Q352+S351,S351)</f>
        <v>92575</v>
      </c>
    </row>
    <row r="353" spans="1:19" x14ac:dyDescent="0.3">
      <c r="A353" s="9" t="s">
        <v>101</v>
      </c>
      <c r="B353" s="1">
        <v>42922</v>
      </c>
      <c r="C353" s="2">
        <v>0.45853009259259259</v>
      </c>
      <c r="D353" s="2">
        <v>0.46674768518518517</v>
      </c>
      <c r="E353">
        <f>DAY(telefony45[[#This Row],[data]])</f>
        <v>6</v>
      </c>
      <c r="F353">
        <f>IF(LEN(telefony45[[#This Row],[nr]])=8,1,0)</f>
        <v>1</v>
      </c>
      <c r="G353">
        <f>IF(LEN(telefony45[[#This Row],[nr]])=7,1,0)</f>
        <v>0</v>
      </c>
      <c r="H353" s="9">
        <f>IF(LEN(telefony45[[#This Row],[nr]])&gt;=10,1,0)</f>
        <v>0</v>
      </c>
      <c r="I353" s="2">
        <f>telefony45[[#This Row],[zakonczenie]]-telefony45[[#This Row],[rozpoczecie]]</f>
        <v>8.2175925925925819E-3</v>
      </c>
      <c r="J353" s="9">
        <f>HOUR(telefony45[[#This Row],[czas połączenia]])</f>
        <v>0</v>
      </c>
      <c r="K353" s="9">
        <f>MINUTE(telefony45[[#This Row],[czas połączenia]])</f>
        <v>11</v>
      </c>
      <c r="L353" s="9">
        <f>SECOND(telefony45[[#This Row],[czas połączenia]])</f>
        <v>50</v>
      </c>
      <c r="M353" s="9">
        <f>telefony45[[#This Row],[godziny połączenia]]*60*60+telefony45[[#This Row],[minuty połączenia]]*60+telefony45[[#This Row],[sekundy połączenia2]]</f>
        <v>710</v>
      </c>
      <c r="N353" s="9">
        <f>ROUNDUP(telefony45[[#This Row],[połączenie w sekundach]]/60,0)</f>
        <v>12</v>
      </c>
      <c r="O353" s="9">
        <f>IF(telefony45[[#This Row],[czy zagraniczny]]=1,telefony45[[#This Row],[zaczęt minuty połączenia]],0)</f>
        <v>0</v>
      </c>
      <c r="P353">
        <f>IF(OR(telefony45[[#This Row],[czy komórkowy]]=1,telefony45[[#This Row],[czy stacjonarny]]=1),P352-telefony45[[#This Row],[połączenie w sekundach]],P352)</f>
        <v>-119820</v>
      </c>
      <c r="Q353">
        <f t="shared" si="4"/>
        <v>710</v>
      </c>
      <c r="R353">
        <f>IF(telefony45[[#This Row],[czy komórkowy]]=1,Q353+R352,R352)</f>
        <v>27245</v>
      </c>
      <c r="S353">
        <f>IF(telefony45[[#This Row],[czy stacjonarny]]=1,Q353+S352,S352)</f>
        <v>92575</v>
      </c>
    </row>
    <row r="354" spans="1:19" x14ac:dyDescent="0.3">
      <c r="A354" s="9" t="s">
        <v>248</v>
      </c>
      <c r="B354" s="1">
        <v>42922</v>
      </c>
      <c r="C354" s="2">
        <v>0.4613888888888889</v>
      </c>
      <c r="D354" s="2">
        <v>0.46836805555555555</v>
      </c>
      <c r="E354">
        <f>DAY(telefony45[[#This Row],[data]])</f>
        <v>6</v>
      </c>
      <c r="F354">
        <f>IF(LEN(telefony45[[#This Row],[nr]])=8,1,0)</f>
        <v>0</v>
      </c>
      <c r="G354">
        <f>IF(LEN(telefony45[[#This Row],[nr]])=7,1,0)</f>
        <v>0</v>
      </c>
      <c r="H354" s="9">
        <f>IF(LEN(telefony45[[#This Row],[nr]])&gt;=10,1,0)</f>
        <v>1</v>
      </c>
      <c r="I354" s="2">
        <f>telefony45[[#This Row],[zakonczenie]]-telefony45[[#This Row],[rozpoczecie]]</f>
        <v>6.9791666666666474E-3</v>
      </c>
      <c r="J354" s="9">
        <f>HOUR(telefony45[[#This Row],[czas połączenia]])</f>
        <v>0</v>
      </c>
      <c r="K354" s="9">
        <f>MINUTE(telefony45[[#This Row],[czas połączenia]])</f>
        <v>10</v>
      </c>
      <c r="L354" s="9">
        <f>SECOND(telefony45[[#This Row],[czas połączenia]])</f>
        <v>3</v>
      </c>
      <c r="M354" s="9">
        <f>telefony45[[#This Row],[godziny połączenia]]*60*60+telefony45[[#This Row],[minuty połączenia]]*60+telefony45[[#This Row],[sekundy połączenia2]]</f>
        <v>603</v>
      </c>
      <c r="N354" s="9">
        <f>ROUNDUP(telefony45[[#This Row],[połączenie w sekundach]]/60,0)</f>
        <v>11</v>
      </c>
      <c r="O354" s="9">
        <f>IF(telefony45[[#This Row],[czy zagraniczny]]=1,telefony45[[#This Row],[zaczęt minuty połączenia]],0)</f>
        <v>11</v>
      </c>
      <c r="P354">
        <f>IF(OR(telefony45[[#This Row],[czy komórkowy]]=1,telefony45[[#This Row],[czy stacjonarny]]=1),P353-telefony45[[#This Row],[połączenie w sekundach]],P353)</f>
        <v>-119820</v>
      </c>
      <c r="Q354">
        <f t="shared" si="4"/>
        <v>0</v>
      </c>
      <c r="R354">
        <f>IF(telefony45[[#This Row],[czy komórkowy]]=1,Q354+R353,R353)</f>
        <v>27245</v>
      </c>
      <c r="S354">
        <f>IF(telefony45[[#This Row],[czy stacjonarny]]=1,Q354+S353,S353)</f>
        <v>92575</v>
      </c>
    </row>
    <row r="355" spans="1:19" x14ac:dyDescent="0.3">
      <c r="A355" s="9" t="s">
        <v>301</v>
      </c>
      <c r="B355" s="1">
        <v>42922</v>
      </c>
      <c r="C355" s="2">
        <v>0.46322916666666669</v>
      </c>
      <c r="D355" s="2">
        <v>0.4642013888888889</v>
      </c>
      <c r="E355">
        <f>DAY(telefony45[[#This Row],[data]])</f>
        <v>6</v>
      </c>
      <c r="F355">
        <f>IF(LEN(telefony45[[#This Row],[nr]])=8,1,0)</f>
        <v>1</v>
      </c>
      <c r="G355">
        <f>IF(LEN(telefony45[[#This Row],[nr]])=7,1,0)</f>
        <v>0</v>
      </c>
      <c r="H355" s="9">
        <f>IF(LEN(telefony45[[#This Row],[nr]])&gt;=10,1,0)</f>
        <v>0</v>
      </c>
      <c r="I355" s="2">
        <f>telefony45[[#This Row],[zakonczenie]]-telefony45[[#This Row],[rozpoczecie]]</f>
        <v>9.7222222222220767E-4</v>
      </c>
      <c r="J355" s="9">
        <f>HOUR(telefony45[[#This Row],[czas połączenia]])</f>
        <v>0</v>
      </c>
      <c r="K355" s="9">
        <f>MINUTE(telefony45[[#This Row],[czas połączenia]])</f>
        <v>1</v>
      </c>
      <c r="L355" s="9">
        <f>SECOND(telefony45[[#This Row],[czas połączenia]])</f>
        <v>24</v>
      </c>
      <c r="M355" s="9">
        <f>telefony45[[#This Row],[godziny połączenia]]*60*60+telefony45[[#This Row],[minuty połączenia]]*60+telefony45[[#This Row],[sekundy połączenia2]]</f>
        <v>84</v>
      </c>
      <c r="N355" s="9">
        <f>ROUNDUP(telefony45[[#This Row],[połączenie w sekundach]]/60,0)</f>
        <v>2</v>
      </c>
      <c r="O355" s="9">
        <f>IF(telefony45[[#This Row],[czy zagraniczny]]=1,telefony45[[#This Row],[zaczęt minuty połączenia]],0)</f>
        <v>0</v>
      </c>
      <c r="P355">
        <f>IF(OR(telefony45[[#This Row],[czy komórkowy]]=1,telefony45[[#This Row],[czy stacjonarny]]=1),P354-telefony45[[#This Row],[połączenie w sekundach]],P354)</f>
        <v>-119904</v>
      </c>
      <c r="Q355">
        <f t="shared" si="4"/>
        <v>84</v>
      </c>
      <c r="R355">
        <f>IF(telefony45[[#This Row],[czy komórkowy]]=1,Q355+R354,R354)</f>
        <v>27329</v>
      </c>
      <c r="S355">
        <f>IF(telefony45[[#This Row],[czy stacjonarny]]=1,Q355+S354,S354)</f>
        <v>92575</v>
      </c>
    </row>
    <row r="356" spans="1:19" x14ac:dyDescent="0.3">
      <c r="A356" s="9" t="s">
        <v>302</v>
      </c>
      <c r="B356" s="1">
        <v>42922</v>
      </c>
      <c r="C356" s="2">
        <v>0.46339120370370368</v>
      </c>
      <c r="D356" s="2">
        <v>0.47425925925925927</v>
      </c>
      <c r="E356">
        <f>DAY(telefony45[[#This Row],[data]])</f>
        <v>6</v>
      </c>
      <c r="F356">
        <f>IF(LEN(telefony45[[#This Row],[nr]])=8,1,0)</f>
        <v>0</v>
      </c>
      <c r="G356">
        <f>IF(LEN(telefony45[[#This Row],[nr]])=7,1,0)</f>
        <v>1</v>
      </c>
      <c r="H356" s="9">
        <f>IF(LEN(telefony45[[#This Row],[nr]])&gt;=10,1,0)</f>
        <v>0</v>
      </c>
      <c r="I356" s="2">
        <f>telefony45[[#This Row],[zakonczenie]]-telefony45[[#This Row],[rozpoczecie]]</f>
        <v>1.0868055555555589E-2</v>
      </c>
      <c r="J356" s="9">
        <f>HOUR(telefony45[[#This Row],[czas połączenia]])</f>
        <v>0</v>
      </c>
      <c r="K356" s="9">
        <f>MINUTE(telefony45[[#This Row],[czas połączenia]])</f>
        <v>15</v>
      </c>
      <c r="L356" s="9">
        <f>SECOND(telefony45[[#This Row],[czas połączenia]])</f>
        <v>39</v>
      </c>
      <c r="M356" s="9">
        <f>telefony45[[#This Row],[godziny połączenia]]*60*60+telefony45[[#This Row],[minuty połączenia]]*60+telefony45[[#This Row],[sekundy połączenia2]]</f>
        <v>939</v>
      </c>
      <c r="N356" s="9">
        <f>ROUNDUP(telefony45[[#This Row],[połączenie w sekundach]]/60,0)</f>
        <v>16</v>
      </c>
      <c r="O356" s="9">
        <f>IF(telefony45[[#This Row],[czy zagraniczny]]=1,telefony45[[#This Row],[zaczęt minuty połączenia]],0)</f>
        <v>0</v>
      </c>
      <c r="P356">
        <f>IF(OR(telefony45[[#This Row],[czy komórkowy]]=1,telefony45[[#This Row],[czy stacjonarny]]=1),P355-telefony45[[#This Row],[połączenie w sekundach]],P355)</f>
        <v>-120843</v>
      </c>
      <c r="Q356">
        <f t="shared" si="4"/>
        <v>939</v>
      </c>
      <c r="R356">
        <f>IF(telefony45[[#This Row],[czy komórkowy]]=1,Q356+R355,R355)</f>
        <v>27329</v>
      </c>
      <c r="S356">
        <f>IF(telefony45[[#This Row],[czy stacjonarny]]=1,Q356+S355,S355)</f>
        <v>93514</v>
      </c>
    </row>
    <row r="357" spans="1:19" x14ac:dyDescent="0.3">
      <c r="A357" s="9" t="s">
        <v>303</v>
      </c>
      <c r="B357" s="1">
        <v>42922</v>
      </c>
      <c r="C357" s="2">
        <v>0.46871527777777777</v>
      </c>
      <c r="D357" s="2">
        <v>0.47319444444444442</v>
      </c>
      <c r="E357">
        <f>DAY(telefony45[[#This Row],[data]])</f>
        <v>6</v>
      </c>
      <c r="F357">
        <f>IF(LEN(telefony45[[#This Row],[nr]])=8,1,0)</f>
        <v>0</v>
      </c>
      <c r="G357">
        <f>IF(LEN(telefony45[[#This Row],[nr]])=7,1,0)</f>
        <v>0</v>
      </c>
      <c r="H357" s="9">
        <f>IF(LEN(telefony45[[#This Row],[nr]])&gt;=10,1,0)</f>
        <v>1</v>
      </c>
      <c r="I357" s="2">
        <f>telefony45[[#This Row],[zakonczenie]]-telefony45[[#This Row],[rozpoczecie]]</f>
        <v>4.4791666666666452E-3</v>
      </c>
      <c r="J357" s="9">
        <f>HOUR(telefony45[[#This Row],[czas połączenia]])</f>
        <v>0</v>
      </c>
      <c r="K357" s="9">
        <f>MINUTE(telefony45[[#This Row],[czas połączenia]])</f>
        <v>6</v>
      </c>
      <c r="L357" s="9">
        <f>SECOND(telefony45[[#This Row],[czas połączenia]])</f>
        <v>27</v>
      </c>
      <c r="M357" s="9">
        <f>telefony45[[#This Row],[godziny połączenia]]*60*60+telefony45[[#This Row],[minuty połączenia]]*60+telefony45[[#This Row],[sekundy połączenia2]]</f>
        <v>387</v>
      </c>
      <c r="N357" s="9">
        <f>ROUNDUP(telefony45[[#This Row],[połączenie w sekundach]]/60,0)</f>
        <v>7</v>
      </c>
      <c r="O357" s="9">
        <f>IF(telefony45[[#This Row],[czy zagraniczny]]=1,telefony45[[#This Row],[zaczęt minuty połączenia]],0)</f>
        <v>7</v>
      </c>
      <c r="P357">
        <f>IF(OR(telefony45[[#This Row],[czy komórkowy]]=1,telefony45[[#This Row],[czy stacjonarny]]=1),P356-telefony45[[#This Row],[połączenie w sekundach]],P356)</f>
        <v>-120843</v>
      </c>
      <c r="Q357">
        <f t="shared" si="4"/>
        <v>0</v>
      </c>
      <c r="R357">
        <f>IF(telefony45[[#This Row],[czy komórkowy]]=1,Q357+R356,R356)</f>
        <v>27329</v>
      </c>
      <c r="S357">
        <f>IF(telefony45[[#This Row],[czy stacjonarny]]=1,Q357+S356,S356)</f>
        <v>93514</v>
      </c>
    </row>
    <row r="358" spans="1:19" x14ac:dyDescent="0.3">
      <c r="A358" s="9" t="s">
        <v>304</v>
      </c>
      <c r="B358" s="1">
        <v>42922</v>
      </c>
      <c r="C358" s="2">
        <v>0.47395833333333331</v>
      </c>
      <c r="D358" s="2">
        <v>0.47423611111111114</v>
      </c>
      <c r="E358">
        <f>DAY(telefony45[[#This Row],[data]])</f>
        <v>6</v>
      </c>
      <c r="F358">
        <f>IF(LEN(telefony45[[#This Row],[nr]])=8,1,0)</f>
        <v>0</v>
      </c>
      <c r="G358">
        <f>IF(LEN(telefony45[[#This Row],[nr]])=7,1,0)</f>
        <v>1</v>
      </c>
      <c r="H358" s="9">
        <f>IF(LEN(telefony45[[#This Row],[nr]])&gt;=10,1,0)</f>
        <v>0</v>
      </c>
      <c r="I358" s="2">
        <f>telefony45[[#This Row],[zakonczenie]]-telefony45[[#This Row],[rozpoczecie]]</f>
        <v>2.777777777778212E-4</v>
      </c>
      <c r="J358" s="9">
        <f>HOUR(telefony45[[#This Row],[czas połączenia]])</f>
        <v>0</v>
      </c>
      <c r="K358" s="9">
        <f>MINUTE(telefony45[[#This Row],[czas połączenia]])</f>
        <v>0</v>
      </c>
      <c r="L358" s="9">
        <f>SECOND(telefony45[[#This Row],[czas połączenia]])</f>
        <v>24</v>
      </c>
      <c r="M358" s="9">
        <f>telefony45[[#This Row],[godziny połączenia]]*60*60+telefony45[[#This Row],[minuty połączenia]]*60+telefony45[[#This Row],[sekundy połączenia2]]</f>
        <v>24</v>
      </c>
      <c r="N358" s="9">
        <f>ROUNDUP(telefony45[[#This Row],[połączenie w sekundach]]/60,0)</f>
        <v>1</v>
      </c>
      <c r="O358" s="9">
        <f>IF(telefony45[[#This Row],[czy zagraniczny]]=1,telefony45[[#This Row],[zaczęt minuty połączenia]],0)</f>
        <v>0</v>
      </c>
      <c r="P358">
        <f>IF(OR(telefony45[[#This Row],[czy komórkowy]]=1,telefony45[[#This Row],[czy stacjonarny]]=1),P357-telefony45[[#This Row],[połączenie w sekundach]],P357)</f>
        <v>-120867</v>
      </c>
      <c r="Q358">
        <f t="shared" si="4"/>
        <v>24</v>
      </c>
      <c r="R358">
        <f>IF(telefony45[[#This Row],[czy komórkowy]]=1,Q358+R357,R357)</f>
        <v>27329</v>
      </c>
      <c r="S358">
        <f>IF(telefony45[[#This Row],[czy stacjonarny]]=1,Q358+S357,S357)</f>
        <v>93538</v>
      </c>
    </row>
    <row r="359" spans="1:19" x14ac:dyDescent="0.3">
      <c r="A359" s="9" t="s">
        <v>305</v>
      </c>
      <c r="B359" s="1">
        <v>42922</v>
      </c>
      <c r="C359" s="2">
        <v>0.47865740740740742</v>
      </c>
      <c r="D359" s="2">
        <v>0.48923611111111109</v>
      </c>
      <c r="E359">
        <f>DAY(telefony45[[#This Row],[data]])</f>
        <v>6</v>
      </c>
      <c r="F359">
        <f>IF(LEN(telefony45[[#This Row],[nr]])=8,1,0)</f>
        <v>0</v>
      </c>
      <c r="G359">
        <f>IF(LEN(telefony45[[#This Row],[nr]])=7,1,0)</f>
        <v>1</v>
      </c>
      <c r="H359" s="9">
        <f>IF(LEN(telefony45[[#This Row],[nr]])&gt;=10,1,0)</f>
        <v>0</v>
      </c>
      <c r="I359" s="2">
        <f>telefony45[[#This Row],[zakonczenie]]-telefony45[[#This Row],[rozpoczecie]]</f>
        <v>1.0578703703703674E-2</v>
      </c>
      <c r="J359" s="9">
        <f>HOUR(telefony45[[#This Row],[czas połączenia]])</f>
        <v>0</v>
      </c>
      <c r="K359" s="9">
        <f>MINUTE(telefony45[[#This Row],[czas połączenia]])</f>
        <v>15</v>
      </c>
      <c r="L359" s="9">
        <f>SECOND(telefony45[[#This Row],[czas połączenia]])</f>
        <v>14</v>
      </c>
      <c r="M359" s="9">
        <f>telefony45[[#This Row],[godziny połączenia]]*60*60+telefony45[[#This Row],[minuty połączenia]]*60+telefony45[[#This Row],[sekundy połączenia2]]</f>
        <v>914</v>
      </c>
      <c r="N359" s="9">
        <f>ROUNDUP(telefony45[[#This Row],[połączenie w sekundach]]/60,0)</f>
        <v>16</v>
      </c>
      <c r="O359" s="9">
        <f>IF(telefony45[[#This Row],[czy zagraniczny]]=1,telefony45[[#This Row],[zaczęt minuty połączenia]],0)</f>
        <v>0</v>
      </c>
      <c r="P359">
        <f>IF(OR(telefony45[[#This Row],[czy komórkowy]]=1,telefony45[[#This Row],[czy stacjonarny]]=1),P358-telefony45[[#This Row],[połączenie w sekundach]],P358)</f>
        <v>-121781</v>
      </c>
      <c r="Q359">
        <f t="shared" si="4"/>
        <v>914</v>
      </c>
      <c r="R359">
        <f>IF(telefony45[[#This Row],[czy komórkowy]]=1,Q359+R358,R358)</f>
        <v>27329</v>
      </c>
      <c r="S359">
        <f>IF(telefony45[[#This Row],[czy stacjonarny]]=1,Q359+S358,S358)</f>
        <v>94452</v>
      </c>
    </row>
    <row r="360" spans="1:19" x14ac:dyDescent="0.3">
      <c r="A360" s="9" t="s">
        <v>306</v>
      </c>
      <c r="B360" s="1">
        <v>42922</v>
      </c>
      <c r="C360" s="2">
        <v>0.48</v>
      </c>
      <c r="D360" s="2">
        <v>0.48539351851851853</v>
      </c>
      <c r="E360">
        <f>DAY(telefony45[[#This Row],[data]])</f>
        <v>6</v>
      </c>
      <c r="F360">
        <f>IF(LEN(telefony45[[#This Row],[nr]])=8,1,0)</f>
        <v>0</v>
      </c>
      <c r="G360">
        <f>IF(LEN(telefony45[[#This Row],[nr]])=7,1,0)</f>
        <v>1</v>
      </c>
      <c r="H360" s="9">
        <f>IF(LEN(telefony45[[#This Row],[nr]])&gt;=10,1,0)</f>
        <v>0</v>
      </c>
      <c r="I360" s="2">
        <f>telefony45[[#This Row],[zakonczenie]]-telefony45[[#This Row],[rozpoczecie]]</f>
        <v>5.3935185185185475E-3</v>
      </c>
      <c r="J360" s="9">
        <f>HOUR(telefony45[[#This Row],[czas połączenia]])</f>
        <v>0</v>
      </c>
      <c r="K360" s="9">
        <f>MINUTE(telefony45[[#This Row],[czas połączenia]])</f>
        <v>7</v>
      </c>
      <c r="L360" s="9">
        <f>SECOND(telefony45[[#This Row],[czas połączenia]])</f>
        <v>46</v>
      </c>
      <c r="M360" s="9">
        <f>telefony45[[#This Row],[godziny połączenia]]*60*60+telefony45[[#This Row],[minuty połączenia]]*60+telefony45[[#This Row],[sekundy połączenia2]]</f>
        <v>466</v>
      </c>
      <c r="N360" s="9">
        <f>ROUNDUP(telefony45[[#This Row],[połączenie w sekundach]]/60,0)</f>
        <v>8</v>
      </c>
      <c r="O360" s="9">
        <f>IF(telefony45[[#This Row],[czy zagraniczny]]=1,telefony45[[#This Row],[zaczęt minuty połączenia]],0)</f>
        <v>0</v>
      </c>
      <c r="P360">
        <f>IF(OR(telefony45[[#This Row],[czy komórkowy]]=1,telefony45[[#This Row],[czy stacjonarny]]=1),P359-telefony45[[#This Row],[połączenie w sekundach]],P359)</f>
        <v>-122247</v>
      </c>
      <c r="Q360">
        <f t="shared" si="4"/>
        <v>466</v>
      </c>
      <c r="R360">
        <f>IF(telefony45[[#This Row],[czy komórkowy]]=1,Q360+R359,R359)</f>
        <v>27329</v>
      </c>
      <c r="S360">
        <f>IF(telefony45[[#This Row],[czy stacjonarny]]=1,Q360+S359,S359)</f>
        <v>94918</v>
      </c>
    </row>
    <row r="361" spans="1:19" x14ac:dyDescent="0.3">
      <c r="A361" s="9" t="s">
        <v>307</v>
      </c>
      <c r="B361" s="1">
        <v>42922</v>
      </c>
      <c r="C361" s="2">
        <v>0.48478009259259258</v>
      </c>
      <c r="D361" s="2">
        <v>0.49233796296296295</v>
      </c>
      <c r="E361">
        <f>DAY(telefony45[[#This Row],[data]])</f>
        <v>6</v>
      </c>
      <c r="F361">
        <f>IF(LEN(telefony45[[#This Row],[nr]])=8,1,0)</f>
        <v>1</v>
      </c>
      <c r="G361">
        <f>IF(LEN(telefony45[[#This Row],[nr]])=7,1,0)</f>
        <v>0</v>
      </c>
      <c r="H361" s="9">
        <f>IF(LEN(telefony45[[#This Row],[nr]])&gt;=10,1,0)</f>
        <v>0</v>
      </c>
      <c r="I361" s="2">
        <f>telefony45[[#This Row],[zakonczenie]]-telefony45[[#This Row],[rozpoczecie]]</f>
        <v>7.5578703703703676E-3</v>
      </c>
      <c r="J361" s="9">
        <f>HOUR(telefony45[[#This Row],[czas połączenia]])</f>
        <v>0</v>
      </c>
      <c r="K361" s="9">
        <f>MINUTE(telefony45[[#This Row],[czas połączenia]])</f>
        <v>10</v>
      </c>
      <c r="L361" s="9">
        <f>SECOND(telefony45[[#This Row],[czas połączenia]])</f>
        <v>53</v>
      </c>
      <c r="M361" s="9">
        <f>telefony45[[#This Row],[godziny połączenia]]*60*60+telefony45[[#This Row],[minuty połączenia]]*60+telefony45[[#This Row],[sekundy połączenia2]]</f>
        <v>653</v>
      </c>
      <c r="N361" s="9">
        <f>ROUNDUP(telefony45[[#This Row],[połączenie w sekundach]]/60,0)</f>
        <v>11</v>
      </c>
      <c r="O361" s="9">
        <f>IF(telefony45[[#This Row],[czy zagraniczny]]=1,telefony45[[#This Row],[zaczęt minuty połączenia]],0)</f>
        <v>0</v>
      </c>
      <c r="P361">
        <f>IF(OR(telefony45[[#This Row],[czy komórkowy]]=1,telefony45[[#This Row],[czy stacjonarny]]=1),P360-telefony45[[#This Row],[połączenie w sekundach]],P360)</f>
        <v>-122900</v>
      </c>
      <c r="Q361">
        <f t="shared" ref="Q361:Q424" si="5">IF(P361&lt;0,ABS(P361)-ABS(P360),Q360)</f>
        <v>653</v>
      </c>
      <c r="R361">
        <f>IF(telefony45[[#This Row],[czy komórkowy]]=1,Q361+R360,R360)</f>
        <v>27982</v>
      </c>
      <c r="S361">
        <f>IF(telefony45[[#This Row],[czy stacjonarny]]=1,Q361+S360,S360)</f>
        <v>94918</v>
      </c>
    </row>
    <row r="362" spans="1:19" x14ac:dyDescent="0.3">
      <c r="A362" s="9" t="s">
        <v>308</v>
      </c>
      <c r="B362" s="1">
        <v>42922</v>
      </c>
      <c r="C362" s="2">
        <v>0.48605324074074074</v>
      </c>
      <c r="D362" s="2">
        <v>0.49381944444444442</v>
      </c>
      <c r="E362">
        <f>DAY(telefony45[[#This Row],[data]])</f>
        <v>6</v>
      </c>
      <c r="F362">
        <f>IF(LEN(telefony45[[#This Row],[nr]])=8,1,0)</f>
        <v>0</v>
      </c>
      <c r="G362">
        <f>IF(LEN(telefony45[[#This Row],[nr]])=7,1,0)</f>
        <v>1</v>
      </c>
      <c r="H362" s="9">
        <f>IF(LEN(telefony45[[#This Row],[nr]])&gt;=10,1,0)</f>
        <v>0</v>
      </c>
      <c r="I362" s="2">
        <f>telefony45[[#This Row],[zakonczenie]]-telefony45[[#This Row],[rozpoczecie]]</f>
        <v>7.766203703703678E-3</v>
      </c>
      <c r="J362" s="9">
        <f>HOUR(telefony45[[#This Row],[czas połączenia]])</f>
        <v>0</v>
      </c>
      <c r="K362" s="9">
        <f>MINUTE(telefony45[[#This Row],[czas połączenia]])</f>
        <v>11</v>
      </c>
      <c r="L362" s="9">
        <f>SECOND(telefony45[[#This Row],[czas połączenia]])</f>
        <v>11</v>
      </c>
      <c r="M362" s="9">
        <f>telefony45[[#This Row],[godziny połączenia]]*60*60+telefony45[[#This Row],[minuty połączenia]]*60+telefony45[[#This Row],[sekundy połączenia2]]</f>
        <v>671</v>
      </c>
      <c r="N362" s="9">
        <f>ROUNDUP(telefony45[[#This Row],[połączenie w sekundach]]/60,0)</f>
        <v>12</v>
      </c>
      <c r="O362" s="9">
        <f>IF(telefony45[[#This Row],[czy zagraniczny]]=1,telefony45[[#This Row],[zaczęt minuty połączenia]],0)</f>
        <v>0</v>
      </c>
      <c r="P362">
        <f>IF(OR(telefony45[[#This Row],[czy komórkowy]]=1,telefony45[[#This Row],[czy stacjonarny]]=1),P361-telefony45[[#This Row],[połączenie w sekundach]],P361)</f>
        <v>-123571</v>
      </c>
      <c r="Q362">
        <f t="shared" si="5"/>
        <v>671</v>
      </c>
      <c r="R362">
        <f>IF(telefony45[[#This Row],[czy komórkowy]]=1,Q362+R361,R361)</f>
        <v>27982</v>
      </c>
      <c r="S362">
        <f>IF(telefony45[[#This Row],[czy stacjonarny]]=1,Q362+S361,S361)</f>
        <v>95589</v>
      </c>
    </row>
    <row r="363" spans="1:19" x14ac:dyDescent="0.3">
      <c r="A363" s="9" t="s">
        <v>309</v>
      </c>
      <c r="B363" s="1">
        <v>42922</v>
      </c>
      <c r="C363" s="2">
        <v>0.4887037037037037</v>
      </c>
      <c r="D363" s="2">
        <v>0.49343749999999997</v>
      </c>
      <c r="E363">
        <f>DAY(telefony45[[#This Row],[data]])</f>
        <v>6</v>
      </c>
      <c r="F363">
        <f>IF(LEN(telefony45[[#This Row],[nr]])=8,1,0)</f>
        <v>1</v>
      </c>
      <c r="G363">
        <f>IF(LEN(telefony45[[#This Row],[nr]])=7,1,0)</f>
        <v>0</v>
      </c>
      <c r="H363" s="9">
        <f>IF(LEN(telefony45[[#This Row],[nr]])&gt;=10,1,0)</f>
        <v>0</v>
      </c>
      <c r="I363" s="2">
        <f>telefony45[[#This Row],[zakonczenie]]-telefony45[[#This Row],[rozpoczecie]]</f>
        <v>4.7337962962962776E-3</v>
      </c>
      <c r="J363" s="9">
        <f>HOUR(telefony45[[#This Row],[czas połączenia]])</f>
        <v>0</v>
      </c>
      <c r="K363" s="9">
        <f>MINUTE(telefony45[[#This Row],[czas połączenia]])</f>
        <v>6</v>
      </c>
      <c r="L363" s="9">
        <f>SECOND(telefony45[[#This Row],[czas połączenia]])</f>
        <v>49</v>
      </c>
      <c r="M363" s="9">
        <f>telefony45[[#This Row],[godziny połączenia]]*60*60+telefony45[[#This Row],[minuty połączenia]]*60+telefony45[[#This Row],[sekundy połączenia2]]</f>
        <v>409</v>
      </c>
      <c r="N363" s="9">
        <f>ROUNDUP(telefony45[[#This Row],[połączenie w sekundach]]/60,0)</f>
        <v>7</v>
      </c>
      <c r="O363" s="9">
        <f>IF(telefony45[[#This Row],[czy zagraniczny]]=1,telefony45[[#This Row],[zaczęt minuty połączenia]],0)</f>
        <v>0</v>
      </c>
      <c r="P363">
        <f>IF(OR(telefony45[[#This Row],[czy komórkowy]]=1,telefony45[[#This Row],[czy stacjonarny]]=1),P362-telefony45[[#This Row],[połączenie w sekundach]],P362)</f>
        <v>-123980</v>
      </c>
      <c r="Q363">
        <f t="shared" si="5"/>
        <v>409</v>
      </c>
      <c r="R363">
        <f>IF(telefony45[[#This Row],[czy komórkowy]]=1,Q363+R362,R362)</f>
        <v>28391</v>
      </c>
      <c r="S363">
        <f>IF(telefony45[[#This Row],[czy stacjonarny]]=1,Q363+S362,S362)</f>
        <v>95589</v>
      </c>
    </row>
    <row r="364" spans="1:19" x14ac:dyDescent="0.3">
      <c r="A364" s="9" t="s">
        <v>310</v>
      </c>
      <c r="B364" s="1">
        <v>42922</v>
      </c>
      <c r="C364" s="2">
        <v>0.49236111111111114</v>
      </c>
      <c r="D364" s="2">
        <v>0.49780092592592595</v>
      </c>
      <c r="E364">
        <f>DAY(telefony45[[#This Row],[data]])</f>
        <v>6</v>
      </c>
      <c r="F364">
        <f>IF(LEN(telefony45[[#This Row],[nr]])=8,1,0)</f>
        <v>0</v>
      </c>
      <c r="G364">
        <f>IF(LEN(telefony45[[#This Row],[nr]])=7,1,0)</f>
        <v>1</v>
      </c>
      <c r="H364" s="9">
        <f>IF(LEN(telefony45[[#This Row],[nr]])&gt;=10,1,0)</f>
        <v>0</v>
      </c>
      <c r="I364" s="2">
        <f>telefony45[[#This Row],[zakonczenie]]-telefony45[[#This Row],[rozpoczecie]]</f>
        <v>5.439814814814814E-3</v>
      </c>
      <c r="J364" s="9">
        <f>HOUR(telefony45[[#This Row],[czas połączenia]])</f>
        <v>0</v>
      </c>
      <c r="K364" s="9">
        <f>MINUTE(telefony45[[#This Row],[czas połączenia]])</f>
        <v>7</v>
      </c>
      <c r="L364" s="9">
        <f>SECOND(telefony45[[#This Row],[czas połączenia]])</f>
        <v>50</v>
      </c>
      <c r="M364" s="9">
        <f>telefony45[[#This Row],[godziny połączenia]]*60*60+telefony45[[#This Row],[minuty połączenia]]*60+telefony45[[#This Row],[sekundy połączenia2]]</f>
        <v>470</v>
      </c>
      <c r="N364" s="9">
        <f>ROUNDUP(telefony45[[#This Row],[połączenie w sekundach]]/60,0)</f>
        <v>8</v>
      </c>
      <c r="O364" s="9">
        <f>IF(telefony45[[#This Row],[czy zagraniczny]]=1,telefony45[[#This Row],[zaczęt minuty połączenia]],0)</f>
        <v>0</v>
      </c>
      <c r="P364">
        <f>IF(OR(telefony45[[#This Row],[czy komórkowy]]=1,telefony45[[#This Row],[czy stacjonarny]]=1),P363-telefony45[[#This Row],[połączenie w sekundach]],P363)</f>
        <v>-124450</v>
      </c>
      <c r="Q364">
        <f t="shared" si="5"/>
        <v>470</v>
      </c>
      <c r="R364">
        <f>IF(telefony45[[#This Row],[czy komórkowy]]=1,Q364+R363,R363)</f>
        <v>28391</v>
      </c>
      <c r="S364">
        <f>IF(telefony45[[#This Row],[czy stacjonarny]]=1,Q364+S363,S363)</f>
        <v>96059</v>
      </c>
    </row>
    <row r="365" spans="1:19" x14ac:dyDescent="0.3">
      <c r="A365" s="9" t="s">
        <v>311</v>
      </c>
      <c r="B365" s="1">
        <v>42922</v>
      </c>
      <c r="C365" s="2">
        <v>0.49372685185185183</v>
      </c>
      <c r="D365" s="2">
        <v>0.50436342592592598</v>
      </c>
      <c r="E365">
        <f>DAY(telefony45[[#This Row],[data]])</f>
        <v>6</v>
      </c>
      <c r="F365">
        <f>IF(LEN(telefony45[[#This Row],[nr]])=8,1,0)</f>
        <v>0</v>
      </c>
      <c r="G365">
        <f>IF(LEN(telefony45[[#This Row],[nr]])=7,1,0)</f>
        <v>1</v>
      </c>
      <c r="H365" s="9">
        <f>IF(LEN(telefony45[[#This Row],[nr]])&gt;=10,1,0)</f>
        <v>0</v>
      </c>
      <c r="I365" s="2">
        <f>telefony45[[#This Row],[zakonczenie]]-telefony45[[#This Row],[rozpoczecie]]</f>
        <v>1.0636574074074145E-2</v>
      </c>
      <c r="J365" s="9">
        <f>HOUR(telefony45[[#This Row],[czas połączenia]])</f>
        <v>0</v>
      </c>
      <c r="K365" s="9">
        <f>MINUTE(telefony45[[#This Row],[czas połączenia]])</f>
        <v>15</v>
      </c>
      <c r="L365" s="9">
        <f>SECOND(telefony45[[#This Row],[czas połączenia]])</f>
        <v>19</v>
      </c>
      <c r="M365" s="9">
        <f>telefony45[[#This Row],[godziny połączenia]]*60*60+telefony45[[#This Row],[minuty połączenia]]*60+telefony45[[#This Row],[sekundy połączenia2]]</f>
        <v>919</v>
      </c>
      <c r="N365" s="9">
        <f>ROUNDUP(telefony45[[#This Row],[połączenie w sekundach]]/60,0)</f>
        <v>16</v>
      </c>
      <c r="O365" s="9">
        <f>IF(telefony45[[#This Row],[czy zagraniczny]]=1,telefony45[[#This Row],[zaczęt minuty połączenia]],0)</f>
        <v>0</v>
      </c>
      <c r="P365">
        <f>IF(OR(telefony45[[#This Row],[czy komórkowy]]=1,telefony45[[#This Row],[czy stacjonarny]]=1),P364-telefony45[[#This Row],[połączenie w sekundach]],P364)</f>
        <v>-125369</v>
      </c>
      <c r="Q365">
        <f t="shared" si="5"/>
        <v>919</v>
      </c>
      <c r="R365">
        <f>IF(telefony45[[#This Row],[czy komórkowy]]=1,Q365+R364,R364)</f>
        <v>28391</v>
      </c>
      <c r="S365">
        <f>IF(telefony45[[#This Row],[czy stacjonarny]]=1,Q365+S364,S364)</f>
        <v>96978</v>
      </c>
    </row>
    <row r="366" spans="1:19" x14ac:dyDescent="0.3">
      <c r="A366" s="9" t="s">
        <v>312</v>
      </c>
      <c r="B366" s="1">
        <v>42922</v>
      </c>
      <c r="C366" s="2">
        <v>0.49387731481481484</v>
      </c>
      <c r="D366" s="2">
        <v>0.50420138888888888</v>
      </c>
      <c r="E366">
        <f>DAY(telefony45[[#This Row],[data]])</f>
        <v>6</v>
      </c>
      <c r="F366">
        <f>IF(LEN(telefony45[[#This Row],[nr]])=8,1,0)</f>
        <v>1</v>
      </c>
      <c r="G366">
        <f>IF(LEN(telefony45[[#This Row],[nr]])=7,1,0)</f>
        <v>0</v>
      </c>
      <c r="H366" s="9">
        <f>IF(LEN(telefony45[[#This Row],[nr]])&gt;=10,1,0)</f>
        <v>0</v>
      </c>
      <c r="I366" s="2">
        <f>telefony45[[#This Row],[zakonczenie]]-telefony45[[#This Row],[rozpoczecie]]</f>
        <v>1.0324074074074041E-2</v>
      </c>
      <c r="J366" s="9">
        <f>HOUR(telefony45[[#This Row],[czas połączenia]])</f>
        <v>0</v>
      </c>
      <c r="K366" s="9">
        <f>MINUTE(telefony45[[#This Row],[czas połączenia]])</f>
        <v>14</v>
      </c>
      <c r="L366" s="9">
        <f>SECOND(telefony45[[#This Row],[czas połączenia]])</f>
        <v>52</v>
      </c>
      <c r="M366" s="9">
        <f>telefony45[[#This Row],[godziny połączenia]]*60*60+telefony45[[#This Row],[minuty połączenia]]*60+telefony45[[#This Row],[sekundy połączenia2]]</f>
        <v>892</v>
      </c>
      <c r="N366" s="9">
        <f>ROUNDUP(telefony45[[#This Row],[połączenie w sekundach]]/60,0)</f>
        <v>15</v>
      </c>
      <c r="O366" s="9">
        <f>IF(telefony45[[#This Row],[czy zagraniczny]]=1,telefony45[[#This Row],[zaczęt minuty połączenia]],0)</f>
        <v>0</v>
      </c>
      <c r="P366">
        <f>IF(OR(telefony45[[#This Row],[czy komórkowy]]=1,telefony45[[#This Row],[czy stacjonarny]]=1),P365-telefony45[[#This Row],[połączenie w sekundach]],P365)</f>
        <v>-126261</v>
      </c>
      <c r="Q366">
        <f t="shared" si="5"/>
        <v>892</v>
      </c>
      <c r="R366">
        <f>IF(telefony45[[#This Row],[czy komórkowy]]=1,Q366+R365,R365)</f>
        <v>29283</v>
      </c>
      <c r="S366">
        <f>IF(telefony45[[#This Row],[czy stacjonarny]]=1,Q366+S365,S365)</f>
        <v>96978</v>
      </c>
    </row>
    <row r="367" spans="1:19" x14ac:dyDescent="0.3">
      <c r="A367" s="9" t="s">
        <v>313</v>
      </c>
      <c r="B367" s="1">
        <v>42922</v>
      </c>
      <c r="C367" s="2">
        <v>0.49438657407407405</v>
      </c>
      <c r="D367" s="2">
        <v>0.49909722222222225</v>
      </c>
      <c r="E367">
        <f>DAY(telefony45[[#This Row],[data]])</f>
        <v>6</v>
      </c>
      <c r="F367">
        <f>IF(LEN(telefony45[[#This Row],[nr]])=8,1,0)</f>
        <v>0</v>
      </c>
      <c r="G367">
        <f>IF(LEN(telefony45[[#This Row],[nr]])=7,1,0)</f>
        <v>1</v>
      </c>
      <c r="H367" s="9">
        <f>IF(LEN(telefony45[[#This Row],[nr]])&gt;=10,1,0)</f>
        <v>0</v>
      </c>
      <c r="I367" s="2">
        <f>telefony45[[#This Row],[zakonczenie]]-telefony45[[#This Row],[rozpoczecie]]</f>
        <v>4.7106481481481999E-3</v>
      </c>
      <c r="J367" s="9">
        <f>HOUR(telefony45[[#This Row],[czas połączenia]])</f>
        <v>0</v>
      </c>
      <c r="K367" s="9">
        <f>MINUTE(telefony45[[#This Row],[czas połączenia]])</f>
        <v>6</v>
      </c>
      <c r="L367" s="9">
        <f>SECOND(telefony45[[#This Row],[czas połączenia]])</f>
        <v>47</v>
      </c>
      <c r="M367" s="9">
        <f>telefony45[[#This Row],[godziny połączenia]]*60*60+telefony45[[#This Row],[minuty połączenia]]*60+telefony45[[#This Row],[sekundy połączenia2]]</f>
        <v>407</v>
      </c>
      <c r="N367" s="9">
        <f>ROUNDUP(telefony45[[#This Row],[połączenie w sekundach]]/60,0)</f>
        <v>7</v>
      </c>
      <c r="O367" s="9">
        <f>IF(telefony45[[#This Row],[czy zagraniczny]]=1,telefony45[[#This Row],[zaczęt minuty połączenia]],0)</f>
        <v>0</v>
      </c>
      <c r="P367">
        <f>IF(OR(telefony45[[#This Row],[czy komórkowy]]=1,telefony45[[#This Row],[czy stacjonarny]]=1),P366-telefony45[[#This Row],[połączenie w sekundach]],P366)</f>
        <v>-126668</v>
      </c>
      <c r="Q367">
        <f t="shared" si="5"/>
        <v>407</v>
      </c>
      <c r="R367">
        <f>IF(telefony45[[#This Row],[czy komórkowy]]=1,Q367+R366,R366)</f>
        <v>29283</v>
      </c>
      <c r="S367">
        <f>IF(telefony45[[#This Row],[czy stacjonarny]]=1,Q367+S366,S366)</f>
        <v>97385</v>
      </c>
    </row>
    <row r="368" spans="1:19" x14ac:dyDescent="0.3">
      <c r="A368" s="9" t="s">
        <v>314</v>
      </c>
      <c r="B368" s="1">
        <v>42922</v>
      </c>
      <c r="C368" s="2">
        <v>0.49910879629629629</v>
      </c>
      <c r="D368" s="2">
        <v>0.5009837962962963</v>
      </c>
      <c r="E368">
        <f>DAY(telefony45[[#This Row],[data]])</f>
        <v>6</v>
      </c>
      <c r="F368">
        <f>IF(LEN(telefony45[[#This Row],[nr]])=8,1,0)</f>
        <v>0</v>
      </c>
      <c r="G368">
        <f>IF(LEN(telefony45[[#This Row],[nr]])=7,1,0)</f>
        <v>1</v>
      </c>
      <c r="H368" s="9">
        <f>IF(LEN(telefony45[[#This Row],[nr]])&gt;=10,1,0)</f>
        <v>0</v>
      </c>
      <c r="I368" s="2">
        <f>telefony45[[#This Row],[zakonczenie]]-telefony45[[#This Row],[rozpoczecie]]</f>
        <v>1.8750000000000155E-3</v>
      </c>
      <c r="J368" s="9">
        <f>HOUR(telefony45[[#This Row],[czas połączenia]])</f>
        <v>0</v>
      </c>
      <c r="K368" s="9">
        <f>MINUTE(telefony45[[#This Row],[czas połączenia]])</f>
        <v>2</v>
      </c>
      <c r="L368" s="9">
        <f>SECOND(telefony45[[#This Row],[czas połączenia]])</f>
        <v>42</v>
      </c>
      <c r="M368" s="9">
        <f>telefony45[[#This Row],[godziny połączenia]]*60*60+telefony45[[#This Row],[minuty połączenia]]*60+telefony45[[#This Row],[sekundy połączenia2]]</f>
        <v>162</v>
      </c>
      <c r="N368" s="9">
        <f>ROUNDUP(telefony45[[#This Row],[połączenie w sekundach]]/60,0)</f>
        <v>3</v>
      </c>
      <c r="O368" s="9">
        <f>IF(telefony45[[#This Row],[czy zagraniczny]]=1,telefony45[[#This Row],[zaczęt minuty połączenia]],0)</f>
        <v>0</v>
      </c>
      <c r="P368">
        <f>IF(OR(telefony45[[#This Row],[czy komórkowy]]=1,telefony45[[#This Row],[czy stacjonarny]]=1),P367-telefony45[[#This Row],[połączenie w sekundach]],P367)</f>
        <v>-126830</v>
      </c>
      <c r="Q368">
        <f t="shared" si="5"/>
        <v>162</v>
      </c>
      <c r="R368">
        <f>IF(telefony45[[#This Row],[czy komórkowy]]=1,Q368+R367,R367)</f>
        <v>29283</v>
      </c>
      <c r="S368">
        <f>IF(telefony45[[#This Row],[czy stacjonarny]]=1,Q368+S367,S367)</f>
        <v>97547</v>
      </c>
    </row>
    <row r="369" spans="1:19" x14ac:dyDescent="0.3">
      <c r="A369" s="9" t="s">
        <v>315</v>
      </c>
      <c r="B369" s="1">
        <v>42922</v>
      </c>
      <c r="C369" s="2">
        <v>0.50342592592592594</v>
      </c>
      <c r="D369" s="2">
        <v>0.51392361111111107</v>
      </c>
      <c r="E369">
        <f>DAY(telefony45[[#This Row],[data]])</f>
        <v>6</v>
      </c>
      <c r="F369">
        <f>IF(LEN(telefony45[[#This Row],[nr]])=8,1,0)</f>
        <v>0</v>
      </c>
      <c r="G369">
        <f>IF(LEN(telefony45[[#This Row],[nr]])=7,1,0)</f>
        <v>1</v>
      </c>
      <c r="H369" s="9">
        <f>IF(LEN(telefony45[[#This Row],[nr]])&gt;=10,1,0)</f>
        <v>0</v>
      </c>
      <c r="I369" s="2">
        <f>telefony45[[#This Row],[zakonczenie]]-telefony45[[#This Row],[rozpoczecie]]</f>
        <v>1.0497685185185124E-2</v>
      </c>
      <c r="J369" s="9">
        <f>HOUR(telefony45[[#This Row],[czas połączenia]])</f>
        <v>0</v>
      </c>
      <c r="K369" s="9">
        <f>MINUTE(telefony45[[#This Row],[czas połączenia]])</f>
        <v>15</v>
      </c>
      <c r="L369" s="9">
        <f>SECOND(telefony45[[#This Row],[czas połączenia]])</f>
        <v>7</v>
      </c>
      <c r="M369" s="9">
        <f>telefony45[[#This Row],[godziny połączenia]]*60*60+telefony45[[#This Row],[minuty połączenia]]*60+telefony45[[#This Row],[sekundy połączenia2]]</f>
        <v>907</v>
      </c>
      <c r="N369" s="9">
        <f>ROUNDUP(telefony45[[#This Row],[połączenie w sekundach]]/60,0)</f>
        <v>16</v>
      </c>
      <c r="O369" s="9">
        <f>IF(telefony45[[#This Row],[czy zagraniczny]]=1,telefony45[[#This Row],[zaczęt minuty połączenia]],0)</f>
        <v>0</v>
      </c>
      <c r="P369">
        <f>IF(OR(telefony45[[#This Row],[czy komórkowy]]=1,telefony45[[#This Row],[czy stacjonarny]]=1),P368-telefony45[[#This Row],[połączenie w sekundach]],P368)</f>
        <v>-127737</v>
      </c>
      <c r="Q369">
        <f t="shared" si="5"/>
        <v>907</v>
      </c>
      <c r="R369">
        <f>IF(telefony45[[#This Row],[czy komórkowy]]=1,Q369+R368,R368)</f>
        <v>29283</v>
      </c>
      <c r="S369">
        <f>IF(telefony45[[#This Row],[czy stacjonarny]]=1,Q369+S368,S368)</f>
        <v>98454</v>
      </c>
    </row>
    <row r="370" spans="1:19" x14ac:dyDescent="0.3">
      <c r="A370" s="9" t="s">
        <v>316</v>
      </c>
      <c r="B370" s="1">
        <v>42922</v>
      </c>
      <c r="C370" s="2">
        <v>0.50700231481481484</v>
      </c>
      <c r="D370" s="2">
        <v>0.51186342592592593</v>
      </c>
      <c r="E370">
        <f>DAY(telefony45[[#This Row],[data]])</f>
        <v>6</v>
      </c>
      <c r="F370">
        <f>IF(LEN(telefony45[[#This Row],[nr]])=8,1,0)</f>
        <v>0</v>
      </c>
      <c r="G370">
        <f>IF(LEN(telefony45[[#This Row],[nr]])=7,1,0)</f>
        <v>1</v>
      </c>
      <c r="H370" s="9">
        <f>IF(LEN(telefony45[[#This Row],[nr]])&gt;=10,1,0)</f>
        <v>0</v>
      </c>
      <c r="I370" s="2">
        <f>telefony45[[#This Row],[zakonczenie]]-telefony45[[#This Row],[rozpoczecie]]</f>
        <v>4.8611111111110938E-3</v>
      </c>
      <c r="J370" s="9">
        <f>HOUR(telefony45[[#This Row],[czas połączenia]])</f>
        <v>0</v>
      </c>
      <c r="K370" s="9">
        <f>MINUTE(telefony45[[#This Row],[czas połączenia]])</f>
        <v>7</v>
      </c>
      <c r="L370" s="9">
        <f>SECOND(telefony45[[#This Row],[czas połączenia]])</f>
        <v>0</v>
      </c>
      <c r="M370" s="9">
        <f>telefony45[[#This Row],[godziny połączenia]]*60*60+telefony45[[#This Row],[minuty połączenia]]*60+telefony45[[#This Row],[sekundy połączenia2]]</f>
        <v>420</v>
      </c>
      <c r="N370" s="9">
        <f>ROUNDUP(telefony45[[#This Row],[połączenie w sekundach]]/60,0)</f>
        <v>7</v>
      </c>
      <c r="O370" s="9">
        <f>IF(telefony45[[#This Row],[czy zagraniczny]]=1,telefony45[[#This Row],[zaczęt minuty połączenia]],0)</f>
        <v>0</v>
      </c>
      <c r="P370">
        <f>IF(OR(telefony45[[#This Row],[czy komórkowy]]=1,telefony45[[#This Row],[czy stacjonarny]]=1),P369-telefony45[[#This Row],[połączenie w sekundach]],P369)</f>
        <v>-128157</v>
      </c>
      <c r="Q370">
        <f t="shared" si="5"/>
        <v>420</v>
      </c>
      <c r="R370">
        <f>IF(telefony45[[#This Row],[czy komórkowy]]=1,Q370+R369,R369)</f>
        <v>29283</v>
      </c>
      <c r="S370">
        <f>IF(telefony45[[#This Row],[czy stacjonarny]]=1,Q370+S369,S369)</f>
        <v>98874</v>
      </c>
    </row>
    <row r="371" spans="1:19" x14ac:dyDescent="0.3">
      <c r="A371" s="9" t="s">
        <v>317</v>
      </c>
      <c r="B371" s="1">
        <v>42922</v>
      </c>
      <c r="C371" s="2">
        <v>0.5119097222222222</v>
      </c>
      <c r="D371" s="2">
        <v>0.52288194444444447</v>
      </c>
      <c r="E371">
        <f>DAY(telefony45[[#This Row],[data]])</f>
        <v>6</v>
      </c>
      <c r="F371">
        <f>IF(LEN(telefony45[[#This Row],[nr]])=8,1,0)</f>
        <v>0</v>
      </c>
      <c r="G371">
        <f>IF(LEN(telefony45[[#This Row],[nr]])=7,1,0)</f>
        <v>1</v>
      </c>
      <c r="H371" s="9">
        <f>IF(LEN(telefony45[[#This Row],[nr]])&gt;=10,1,0)</f>
        <v>0</v>
      </c>
      <c r="I371" s="2">
        <f>telefony45[[#This Row],[zakonczenie]]-telefony45[[#This Row],[rozpoczecie]]</f>
        <v>1.0972222222222272E-2</v>
      </c>
      <c r="J371" s="9">
        <f>HOUR(telefony45[[#This Row],[czas połączenia]])</f>
        <v>0</v>
      </c>
      <c r="K371" s="9">
        <f>MINUTE(telefony45[[#This Row],[czas połączenia]])</f>
        <v>15</v>
      </c>
      <c r="L371" s="9">
        <f>SECOND(telefony45[[#This Row],[czas połączenia]])</f>
        <v>48</v>
      </c>
      <c r="M371" s="9">
        <f>telefony45[[#This Row],[godziny połączenia]]*60*60+telefony45[[#This Row],[minuty połączenia]]*60+telefony45[[#This Row],[sekundy połączenia2]]</f>
        <v>948</v>
      </c>
      <c r="N371" s="9">
        <f>ROUNDUP(telefony45[[#This Row],[połączenie w sekundach]]/60,0)</f>
        <v>16</v>
      </c>
      <c r="O371" s="9">
        <f>IF(telefony45[[#This Row],[czy zagraniczny]]=1,telefony45[[#This Row],[zaczęt minuty połączenia]],0)</f>
        <v>0</v>
      </c>
      <c r="P371">
        <f>IF(OR(telefony45[[#This Row],[czy komórkowy]]=1,telefony45[[#This Row],[czy stacjonarny]]=1),P370-telefony45[[#This Row],[połączenie w sekundach]],P370)</f>
        <v>-129105</v>
      </c>
      <c r="Q371">
        <f t="shared" si="5"/>
        <v>948</v>
      </c>
      <c r="R371">
        <f>IF(telefony45[[#This Row],[czy komórkowy]]=1,Q371+R370,R370)</f>
        <v>29283</v>
      </c>
      <c r="S371">
        <f>IF(telefony45[[#This Row],[czy stacjonarny]]=1,Q371+S370,S370)</f>
        <v>99822</v>
      </c>
    </row>
    <row r="372" spans="1:19" x14ac:dyDescent="0.3">
      <c r="A372" s="9" t="s">
        <v>318</v>
      </c>
      <c r="B372" s="1">
        <v>42922</v>
      </c>
      <c r="C372" s="2">
        <v>0.51452546296296298</v>
      </c>
      <c r="D372" s="2">
        <v>0.51570601851851849</v>
      </c>
      <c r="E372">
        <f>DAY(telefony45[[#This Row],[data]])</f>
        <v>6</v>
      </c>
      <c r="F372">
        <f>IF(LEN(telefony45[[#This Row],[nr]])=8,1,0)</f>
        <v>0</v>
      </c>
      <c r="G372">
        <f>IF(LEN(telefony45[[#This Row],[nr]])=7,1,0)</f>
        <v>1</v>
      </c>
      <c r="H372" s="9">
        <f>IF(LEN(telefony45[[#This Row],[nr]])&gt;=10,1,0)</f>
        <v>0</v>
      </c>
      <c r="I372" s="2">
        <f>telefony45[[#This Row],[zakonczenie]]-telefony45[[#This Row],[rozpoczecie]]</f>
        <v>1.1805555555555181E-3</v>
      </c>
      <c r="J372" s="9">
        <f>HOUR(telefony45[[#This Row],[czas połączenia]])</f>
        <v>0</v>
      </c>
      <c r="K372" s="9">
        <f>MINUTE(telefony45[[#This Row],[czas połączenia]])</f>
        <v>1</v>
      </c>
      <c r="L372" s="9">
        <f>SECOND(telefony45[[#This Row],[czas połączenia]])</f>
        <v>42</v>
      </c>
      <c r="M372" s="9">
        <f>telefony45[[#This Row],[godziny połączenia]]*60*60+telefony45[[#This Row],[minuty połączenia]]*60+telefony45[[#This Row],[sekundy połączenia2]]</f>
        <v>102</v>
      </c>
      <c r="N372" s="9">
        <f>ROUNDUP(telefony45[[#This Row],[połączenie w sekundach]]/60,0)</f>
        <v>2</v>
      </c>
      <c r="O372" s="9">
        <f>IF(telefony45[[#This Row],[czy zagraniczny]]=1,telefony45[[#This Row],[zaczęt minuty połączenia]],0)</f>
        <v>0</v>
      </c>
      <c r="P372">
        <f>IF(OR(telefony45[[#This Row],[czy komórkowy]]=1,telefony45[[#This Row],[czy stacjonarny]]=1),P371-telefony45[[#This Row],[połączenie w sekundach]],P371)</f>
        <v>-129207</v>
      </c>
      <c r="Q372">
        <f t="shared" si="5"/>
        <v>102</v>
      </c>
      <c r="R372">
        <f>IF(telefony45[[#This Row],[czy komórkowy]]=1,Q372+R371,R371)</f>
        <v>29283</v>
      </c>
      <c r="S372">
        <f>IF(telefony45[[#This Row],[czy stacjonarny]]=1,Q372+S371,S371)</f>
        <v>99924</v>
      </c>
    </row>
    <row r="373" spans="1:19" x14ac:dyDescent="0.3">
      <c r="A373" s="9" t="s">
        <v>319</v>
      </c>
      <c r="B373" s="1">
        <v>42922</v>
      </c>
      <c r="C373" s="2">
        <v>0.51556712962962958</v>
      </c>
      <c r="D373" s="2">
        <v>0.52572916666666669</v>
      </c>
      <c r="E373">
        <f>DAY(telefony45[[#This Row],[data]])</f>
        <v>6</v>
      </c>
      <c r="F373">
        <f>IF(LEN(telefony45[[#This Row],[nr]])=8,1,0)</f>
        <v>0</v>
      </c>
      <c r="G373">
        <f>IF(LEN(telefony45[[#This Row],[nr]])=7,1,0)</f>
        <v>1</v>
      </c>
      <c r="H373" s="9">
        <f>IF(LEN(telefony45[[#This Row],[nr]])&gt;=10,1,0)</f>
        <v>0</v>
      </c>
      <c r="I373" s="2">
        <f>telefony45[[#This Row],[zakonczenie]]-telefony45[[#This Row],[rozpoczecie]]</f>
        <v>1.0162037037037108E-2</v>
      </c>
      <c r="J373" s="9">
        <f>HOUR(telefony45[[#This Row],[czas połączenia]])</f>
        <v>0</v>
      </c>
      <c r="K373" s="9">
        <f>MINUTE(telefony45[[#This Row],[czas połączenia]])</f>
        <v>14</v>
      </c>
      <c r="L373" s="9">
        <f>SECOND(telefony45[[#This Row],[czas połączenia]])</f>
        <v>38</v>
      </c>
      <c r="M373" s="9">
        <f>telefony45[[#This Row],[godziny połączenia]]*60*60+telefony45[[#This Row],[minuty połączenia]]*60+telefony45[[#This Row],[sekundy połączenia2]]</f>
        <v>878</v>
      </c>
      <c r="N373" s="9">
        <f>ROUNDUP(telefony45[[#This Row],[połączenie w sekundach]]/60,0)</f>
        <v>15</v>
      </c>
      <c r="O373" s="9">
        <f>IF(telefony45[[#This Row],[czy zagraniczny]]=1,telefony45[[#This Row],[zaczęt minuty połączenia]],0)</f>
        <v>0</v>
      </c>
      <c r="P373">
        <f>IF(OR(telefony45[[#This Row],[czy komórkowy]]=1,telefony45[[#This Row],[czy stacjonarny]]=1),P372-telefony45[[#This Row],[połączenie w sekundach]],P372)</f>
        <v>-130085</v>
      </c>
      <c r="Q373">
        <f t="shared" si="5"/>
        <v>878</v>
      </c>
      <c r="R373">
        <f>IF(telefony45[[#This Row],[czy komórkowy]]=1,Q373+R372,R372)</f>
        <v>29283</v>
      </c>
      <c r="S373">
        <f>IF(telefony45[[#This Row],[czy stacjonarny]]=1,Q373+S372,S372)</f>
        <v>100802</v>
      </c>
    </row>
    <row r="374" spans="1:19" x14ac:dyDescent="0.3">
      <c r="A374" s="9" t="s">
        <v>320</v>
      </c>
      <c r="B374" s="1">
        <v>42922</v>
      </c>
      <c r="C374" s="2">
        <v>0.51858796296296295</v>
      </c>
      <c r="D374" s="2">
        <v>0.52776620370370375</v>
      </c>
      <c r="E374">
        <f>DAY(telefony45[[#This Row],[data]])</f>
        <v>6</v>
      </c>
      <c r="F374">
        <f>IF(LEN(telefony45[[#This Row],[nr]])=8,1,0)</f>
        <v>0</v>
      </c>
      <c r="G374">
        <f>IF(LEN(telefony45[[#This Row],[nr]])=7,1,0)</f>
        <v>1</v>
      </c>
      <c r="H374" s="9">
        <f>IF(LEN(telefony45[[#This Row],[nr]])&gt;=10,1,0)</f>
        <v>0</v>
      </c>
      <c r="I374" s="2">
        <f>telefony45[[#This Row],[zakonczenie]]-telefony45[[#This Row],[rozpoczecie]]</f>
        <v>9.1782407407408062E-3</v>
      </c>
      <c r="J374" s="9">
        <f>HOUR(telefony45[[#This Row],[czas połączenia]])</f>
        <v>0</v>
      </c>
      <c r="K374" s="9">
        <f>MINUTE(telefony45[[#This Row],[czas połączenia]])</f>
        <v>13</v>
      </c>
      <c r="L374" s="9">
        <f>SECOND(telefony45[[#This Row],[czas połączenia]])</f>
        <v>13</v>
      </c>
      <c r="M374" s="9">
        <f>telefony45[[#This Row],[godziny połączenia]]*60*60+telefony45[[#This Row],[minuty połączenia]]*60+telefony45[[#This Row],[sekundy połączenia2]]</f>
        <v>793</v>
      </c>
      <c r="N374" s="9">
        <f>ROUNDUP(telefony45[[#This Row],[połączenie w sekundach]]/60,0)</f>
        <v>14</v>
      </c>
      <c r="O374" s="9">
        <f>IF(telefony45[[#This Row],[czy zagraniczny]]=1,telefony45[[#This Row],[zaczęt minuty połączenia]],0)</f>
        <v>0</v>
      </c>
      <c r="P374">
        <f>IF(OR(telefony45[[#This Row],[czy komórkowy]]=1,telefony45[[#This Row],[czy stacjonarny]]=1),P373-telefony45[[#This Row],[połączenie w sekundach]],P373)</f>
        <v>-130878</v>
      </c>
      <c r="Q374">
        <f t="shared" si="5"/>
        <v>793</v>
      </c>
      <c r="R374">
        <f>IF(telefony45[[#This Row],[czy komórkowy]]=1,Q374+R373,R373)</f>
        <v>29283</v>
      </c>
      <c r="S374">
        <f>IF(telefony45[[#This Row],[czy stacjonarny]]=1,Q374+S373,S373)</f>
        <v>101595</v>
      </c>
    </row>
    <row r="375" spans="1:19" x14ac:dyDescent="0.3">
      <c r="A375" s="9" t="s">
        <v>321</v>
      </c>
      <c r="B375" s="1">
        <v>42922</v>
      </c>
      <c r="C375" s="2">
        <v>0.52217592592592588</v>
      </c>
      <c r="D375" s="2">
        <v>0.53173611111111108</v>
      </c>
      <c r="E375">
        <f>DAY(telefony45[[#This Row],[data]])</f>
        <v>6</v>
      </c>
      <c r="F375">
        <f>IF(LEN(telefony45[[#This Row],[nr]])=8,1,0)</f>
        <v>0</v>
      </c>
      <c r="G375">
        <f>IF(LEN(telefony45[[#This Row],[nr]])=7,1,0)</f>
        <v>1</v>
      </c>
      <c r="H375" s="9">
        <f>IF(LEN(telefony45[[#This Row],[nr]])&gt;=10,1,0)</f>
        <v>0</v>
      </c>
      <c r="I375" s="2">
        <f>telefony45[[#This Row],[zakonczenie]]-telefony45[[#This Row],[rozpoczecie]]</f>
        <v>9.5601851851851993E-3</v>
      </c>
      <c r="J375" s="9">
        <f>HOUR(telefony45[[#This Row],[czas połączenia]])</f>
        <v>0</v>
      </c>
      <c r="K375" s="9">
        <f>MINUTE(telefony45[[#This Row],[czas połączenia]])</f>
        <v>13</v>
      </c>
      <c r="L375" s="9">
        <f>SECOND(telefony45[[#This Row],[czas połączenia]])</f>
        <v>46</v>
      </c>
      <c r="M375" s="9">
        <f>telefony45[[#This Row],[godziny połączenia]]*60*60+telefony45[[#This Row],[minuty połączenia]]*60+telefony45[[#This Row],[sekundy połączenia2]]</f>
        <v>826</v>
      </c>
      <c r="N375" s="9">
        <f>ROUNDUP(telefony45[[#This Row],[połączenie w sekundach]]/60,0)</f>
        <v>14</v>
      </c>
      <c r="O375" s="9">
        <f>IF(telefony45[[#This Row],[czy zagraniczny]]=1,telefony45[[#This Row],[zaczęt minuty połączenia]],0)</f>
        <v>0</v>
      </c>
      <c r="P375">
        <f>IF(OR(telefony45[[#This Row],[czy komórkowy]]=1,telefony45[[#This Row],[czy stacjonarny]]=1),P374-telefony45[[#This Row],[połączenie w sekundach]],P374)</f>
        <v>-131704</v>
      </c>
      <c r="Q375">
        <f t="shared" si="5"/>
        <v>826</v>
      </c>
      <c r="R375">
        <f>IF(telefony45[[#This Row],[czy komórkowy]]=1,Q375+R374,R374)</f>
        <v>29283</v>
      </c>
      <c r="S375">
        <f>IF(telefony45[[#This Row],[czy stacjonarny]]=1,Q375+S374,S374)</f>
        <v>102421</v>
      </c>
    </row>
    <row r="376" spans="1:19" x14ac:dyDescent="0.3">
      <c r="A376" s="9" t="s">
        <v>322</v>
      </c>
      <c r="B376" s="1">
        <v>42922</v>
      </c>
      <c r="C376" s="2">
        <v>0.52767361111111111</v>
      </c>
      <c r="D376" s="2">
        <v>0.52850694444444446</v>
      </c>
      <c r="E376">
        <f>DAY(telefony45[[#This Row],[data]])</f>
        <v>6</v>
      </c>
      <c r="F376">
        <f>IF(LEN(telefony45[[#This Row],[nr]])=8,1,0)</f>
        <v>0</v>
      </c>
      <c r="G376">
        <f>IF(LEN(telefony45[[#This Row],[nr]])=7,1,0)</f>
        <v>1</v>
      </c>
      <c r="H376" s="9">
        <f>IF(LEN(telefony45[[#This Row],[nr]])&gt;=10,1,0)</f>
        <v>0</v>
      </c>
      <c r="I376" s="2">
        <f>telefony45[[#This Row],[zakonczenie]]-telefony45[[#This Row],[rozpoczecie]]</f>
        <v>8.3333333333335258E-4</v>
      </c>
      <c r="J376" s="9">
        <f>HOUR(telefony45[[#This Row],[czas połączenia]])</f>
        <v>0</v>
      </c>
      <c r="K376" s="9">
        <f>MINUTE(telefony45[[#This Row],[czas połączenia]])</f>
        <v>1</v>
      </c>
      <c r="L376" s="9">
        <f>SECOND(telefony45[[#This Row],[czas połączenia]])</f>
        <v>12</v>
      </c>
      <c r="M376" s="9">
        <f>telefony45[[#This Row],[godziny połączenia]]*60*60+telefony45[[#This Row],[minuty połączenia]]*60+telefony45[[#This Row],[sekundy połączenia2]]</f>
        <v>72</v>
      </c>
      <c r="N376" s="9">
        <f>ROUNDUP(telefony45[[#This Row],[połączenie w sekundach]]/60,0)</f>
        <v>2</v>
      </c>
      <c r="O376" s="9">
        <f>IF(telefony45[[#This Row],[czy zagraniczny]]=1,telefony45[[#This Row],[zaczęt minuty połączenia]],0)</f>
        <v>0</v>
      </c>
      <c r="P376">
        <f>IF(OR(telefony45[[#This Row],[czy komórkowy]]=1,telefony45[[#This Row],[czy stacjonarny]]=1),P375-telefony45[[#This Row],[połączenie w sekundach]],P375)</f>
        <v>-131776</v>
      </c>
      <c r="Q376">
        <f t="shared" si="5"/>
        <v>72</v>
      </c>
      <c r="R376">
        <f>IF(telefony45[[#This Row],[czy komórkowy]]=1,Q376+R375,R375)</f>
        <v>29283</v>
      </c>
      <c r="S376">
        <f>IF(telefony45[[#This Row],[czy stacjonarny]]=1,Q376+S375,S375)</f>
        <v>102493</v>
      </c>
    </row>
    <row r="377" spans="1:19" x14ac:dyDescent="0.3">
      <c r="A377" s="9" t="s">
        <v>323</v>
      </c>
      <c r="B377" s="1">
        <v>42922</v>
      </c>
      <c r="C377" s="2">
        <v>0.528900462962963</v>
      </c>
      <c r="D377" s="2">
        <v>0.53740740740740744</v>
      </c>
      <c r="E377">
        <f>DAY(telefony45[[#This Row],[data]])</f>
        <v>6</v>
      </c>
      <c r="F377">
        <f>IF(LEN(telefony45[[#This Row],[nr]])=8,1,0)</f>
        <v>1</v>
      </c>
      <c r="G377">
        <f>IF(LEN(telefony45[[#This Row],[nr]])=7,1,0)</f>
        <v>0</v>
      </c>
      <c r="H377" s="9">
        <f>IF(LEN(telefony45[[#This Row],[nr]])&gt;=10,1,0)</f>
        <v>0</v>
      </c>
      <c r="I377" s="2">
        <f>telefony45[[#This Row],[zakonczenie]]-telefony45[[#This Row],[rozpoczecie]]</f>
        <v>8.506944444444442E-3</v>
      </c>
      <c r="J377" s="9">
        <f>HOUR(telefony45[[#This Row],[czas połączenia]])</f>
        <v>0</v>
      </c>
      <c r="K377" s="9">
        <f>MINUTE(telefony45[[#This Row],[czas połączenia]])</f>
        <v>12</v>
      </c>
      <c r="L377" s="9">
        <f>SECOND(telefony45[[#This Row],[czas połączenia]])</f>
        <v>15</v>
      </c>
      <c r="M377" s="9">
        <f>telefony45[[#This Row],[godziny połączenia]]*60*60+telefony45[[#This Row],[minuty połączenia]]*60+telefony45[[#This Row],[sekundy połączenia2]]</f>
        <v>735</v>
      </c>
      <c r="N377" s="9">
        <f>ROUNDUP(telefony45[[#This Row],[połączenie w sekundach]]/60,0)</f>
        <v>13</v>
      </c>
      <c r="O377" s="9">
        <f>IF(telefony45[[#This Row],[czy zagraniczny]]=1,telefony45[[#This Row],[zaczęt minuty połączenia]],0)</f>
        <v>0</v>
      </c>
      <c r="P377">
        <f>IF(OR(telefony45[[#This Row],[czy komórkowy]]=1,telefony45[[#This Row],[czy stacjonarny]]=1),P376-telefony45[[#This Row],[połączenie w sekundach]],P376)</f>
        <v>-132511</v>
      </c>
      <c r="Q377">
        <f t="shared" si="5"/>
        <v>735</v>
      </c>
      <c r="R377">
        <f>IF(telefony45[[#This Row],[czy komórkowy]]=1,Q377+R376,R376)</f>
        <v>30018</v>
      </c>
      <c r="S377">
        <f>IF(telefony45[[#This Row],[czy stacjonarny]]=1,Q377+S376,S376)</f>
        <v>102493</v>
      </c>
    </row>
    <row r="378" spans="1:19" x14ac:dyDescent="0.3">
      <c r="A378" s="9" t="s">
        <v>324</v>
      </c>
      <c r="B378" s="1">
        <v>42922</v>
      </c>
      <c r="C378" s="2">
        <v>0.52986111111111112</v>
      </c>
      <c r="D378" s="2">
        <v>0.53047453703703706</v>
      </c>
      <c r="E378">
        <f>DAY(telefony45[[#This Row],[data]])</f>
        <v>6</v>
      </c>
      <c r="F378">
        <f>IF(LEN(telefony45[[#This Row],[nr]])=8,1,0)</f>
        <v>0</v>
      </c>
      <c r="G378">
        <f>IF(LEN(telefony45[[#This Row],[nr]])=7,1,0)</f>
        <v>1</v>
      </c>
      <c r="H378" s="9">
        <f>IF(LEN(telefony45[[#This Row],[nr]])&gt;=10,1,0)</f>
        <v>0</v>
      </c>
      <c r="I378" s="2">
        <f>telefony45[[#This Row],[zakonczenie]]-telefony45[[#This Row],[rozpoczecie]]</f>
        <v>6.134259259259478E-4</v>
      </c>
      <c r="J378" s="9">
        <f>HOUR(telefony45[[#This Row],[czas połączenia]])</f>
        <v>0</v>
      </c>
      <c r="K378" s="9">
        <f>MINUTE(telefony45[[#This Row],[czas połączenia]])</f>
        <v>0</v>
      </c>
      <c r="L378" s="9">
        <f>SECOND(telefony45[[#This Row],[czas połączenia]])</f>
        <v>53</v>
      </c>
      <c r="M378" s="9">
        <f>telefony45[[#This Row],[godziny połączenia]]*60*60+telefony45[[#This Row],[minuty połączenia]]*60+telefony45[[#This Row],[sekundy połączenia2]]</f>
        <v>53</v>
      </c>
      <c r="N378" s="9">
        <f>ROUNDUP(telefony45[[#This Row],[połączenie w sekundach]]/60,0)</f>
        <v>1</v>
      </c>
      <c r="O378" s="9">
        <f>IF(telefony45[[#This Row],[czy zagraniczny]]=1,telefony45[[#This Row],[zaczęt minuty połączenia]],0)</f>
        <v>0</v>
      </c>
      <c r="P378">
        <f>IF(OR(telefony45[[#This Row],[czy komórkowy]]=1,telefony45[[#This Row],[czy stacjonarny]]=1),P377-telefony45[[#This Row],[połączenie w sekundach]],P377)</f>
        <v>-132564</v>
      </c>
      <c r="Q378">
        <f t="shared" si="5"/>
        <v>53</v>
      </c>
      <c r="R378">
        <f>IF(telefony45[[#This Row],[czy komórkowy]]=1,Q378+R377,R377)</f>
        <v>30018</v>
      </c>
      <c r="S378">
        <f>IF(telefony45[[#This Row],[czy stacjonarny]]=1,Q378+S377,S377)</f>
        <v>102546</v>
      </c>
    </row>
    <row r="379" spans="1:19" x14ac:dyDescent="0.3">
      <c r="A379" s="9" t="s">
        <v>325</v>
      </c>
      <c r="B379" s="1">
        <v>42922</v>
      </c>
      <c r="C379" s="2">
        <v>0.53134259259259264</v>
      </c>
      <c r="D379" s="2">
        <v>0.53738425925925926</v>
      </c>
      <c r="E379">
        <f>DAY(telefony45[[#This Row],[data]])</f>
        <v>6</v>
      </c>
      <c r="F379">
        <f>IF(LEN(telefony45[[#This Row],[nr]])=8,1,0)</f>
        <v>0</v>
      </c>
      <c r="G379">
        <f>IF(LEN(telefony45[[#This Row],[nr]])=7,1,0)</f>
        <v>1</v>
      </c>
      <c r="H379" s="9">
        <f>IF(LEN(telefony45[[#This Row],[nr]])&gt;=10,1,0)</f>
        <v>0</v>
      </c>
      <c r="I379" s="2">
        <f>telefony45[[#This Row],[zakonczenie]]-telefony45[[#This Row],[rozpoczecie]]</f>
        <v>6.0416666666666119E-3</v>
      </c>
      <c r="J379" s="9">
        <f>HOUR(telefony45[[#This Row],[czas połączenia]])</f>
        <v>0</v>
      </c>
      <c r="K379" s="9">
        <f>MINUTE(telefony45[[#This Row],[czas połączenia]])</f>
        <v>8</v>
      </c>
      <c r="L379" s="9">
        <f>SECOND(telefony45[[#This Row],[czas połączenia]])</f>
        <v>42</v>
      </c>
      <c r="M379" s="9">
        <f>telefony45[[#This Row],[godziny połączenia]]*60*60+telefony45[[#This Row],[minuty połączenia]]*60+telefony45[[#This Row],[sekundy połączenia2]]</f>
        <v>522</v>
      </c>
      <c r="N379" s="9">
        <f>ROUNDUP(telefony45[[#This Row],[połączenie w sekundach]]/60,0)</f>
        <v>9</v>
      </c>
      <c r="O379" s="9">
        <f>IF(telefony45[[#This Row],[czy zagraniczny]]=1,telefony45[[#This Row],[zaczęt minuty połączenia]],0)</f>
        <v>0</v>
      </c>
      <c r="P379">
        <f>IF(OR(telefony45[[#This Row],[czy komórkowy]]=1,telefony45[[#This Row],[czy stacjonarny]]=1),P378-telefony45[[#This Row],[połączenie w sekundach]],P378)</f>
        <v>-133086</v>
      </c>
      <c r="Q379">
        <f t="shared" si="5"/>
        <v>522</v>
      </c>
      <c r="R379">
        <f>IF(telefony45[[#This Row],[czy komórkowy]]=1,Q379+R378,R378)</f>
        <v>30018</v>
      </c>
      <c r="S379">
        <f>IF(telefony45[[#This Row],[czy stacjonarny]]=1,Q379+S378,S378)</f>
        <v>103068</v>
      </c>
    </row>
    <row r="380" spans="1:19" x14ac:dyDescent="0.3">
      <c r="A380" s="9" t="s">
        <v>326</v>
      </c>
      <c r="B380" s="1">
        <v>42922</v>
      </c>
      <c r="C380" s="2">
        <v>0.533599537037037</v>
      </c>
      <c r="D380" s="2">
        <v>0.53469907407407402</v>
      </c>
      <c r="E380">
        <f>DAY(telefony45[[#This Row],[data]])</f>
        <v>6</v>
      </c>
      <c r="F380">
        <f>IF(LEN(telefony45[[#This Row],[nr]])=8,1,0)</f>
        <v>0</v>
      </c>
      <c r="G380">
        <f>IF(LEN(telefony45[[#This Row],[nr]])=7,1,0)</f>
        <v>1</v>
      </c>
      <c r="H380" s="9">
        <f>IF(LEN(telefony45[[#This Row],[nr]])&gt;=10,1,0)</f>
        <v>0</v>
      </c>
      <c r="I380" s="2">
        <f>telefony45[[#This Row],[zakonczenie]]-telefony45[[#This Row],[rozpoczecie]]</f>
        <v>1.0995370370370239E-3</v>
      </c>
      <c r="J380" s="9">
        <f>HOUR(telefony45[[#This Row],[czas połączenia]])</f>
        <v>0</v>
      </c>
      <c r="K380" s="9">
        <f>MINUTE(telefony45[[#This Row],[czas połączenia]])</f>
        <v>1</v>
      </c>
      <c r="L380" s="9">
        <f>SECOND(telefony45[[#This Row],[czas połączenia]])</f>
        <v>35</v>
      </c>
      <c r="M380" s="9">
        <f>telefony45[[#This Row],[godziny połączenia]]*60*60+telefony45[[#This Row],[minuty połączenia]]*60+telefony45[[#This Row],[sekundy połączenia2]]</f>
        <v>95</v>
      </c>
      <c r="N380" s="9">
        <f>ROUNDUP(telefony45[[#This Row],[połączenie w sekundach]]/60,0)</f>
        <v>2</v>
      </c>
      <c r="O380" s="9">
        <f>IF(telefony45[[#This Row],[czy zagraniczny]]=1,telefony45[[#This Row],[zaczęt minuty połączenia]],0)</f>
        <v>0</v>
      </c>
      <c r="P380">
        <f>IF(OR(telefony45[[#This Row],[czy komórkowy]]=1,telefony45[[#This Row],[czy stacjonarny]]=1),P379-telefony45[[#This Row],[połączenie w sekundach]],P379)</f>
        <v>-133181</v>
      </c>
      <c r="Q380">
        <f t="shared" si="5"/>
        <v>95</v>
      </c>
      <c r="R380">
        <f>IF(telefony45[[#This Row],[czy komórkowy]]=1,Q380+R379,R379)</f>
        <v>30018</v>
      </c>
      <c r="S380">
        <f>IF(telefony45[[#This Row],[czy stacjonarny]]=1,Q380+S379,S379)</f>
        <v>103163</v>
      </c>
    </row>
    <row r="381" spans="1:19" x14ac:dyDescent="0.3">
      <c r="A381" s="9" t="s">
        <v>327</v>
      </c>
      <c r="B381" s="1">
        <v>42922</v>
      </c>
      <c r="C381" s="2">
        <v>0.53796296296296298</v>
      </c>
      <c r="D381" s="2">
        <v>0.54479166666666667</v>
      </c>
      <c r="E381">
        <f>DAY(telefony45[[#This Row],[data]])</f>
        <v>6</v>
      </c>
      <c r="F381">
        <f>IF(LEN(telefony45[[#This Row],[nr]])=8,1,0)</f>
        <v>0</v>
      </c>
      <c r="G381">
        <f>IF(LEN(telefony45[[#This Row],[nr]])=7,1,0)</f>
        <v>1</v>
      </c>
      <c r="H381" s="9">
        <f>IF(LEN(telefony45[[#This Row],[nr]])&gt;=10,1,0)</f>
        <v>0</v>
      </c>
      <c r="I381" s="2">
        <f>telefony45[[#This Row],[zakonczenie]]-telefony45[[#This Row],[rozpoczecie]]</f>
        <v>6.8287037037036979E-3</v>
      </c>
      <c r="J381" s="9">
        <f>HOUR(telefony45[[#This Row],[czas połączenia]])</f>
        <v>0</v>
      </c>
      <c r="K381" s="9">
        <f>MINUTE(telefony45[[#This Row],[czas połączenia]])</f>
        <v>9</v>
      </c>
      <c r="L381" s="9">
        <f>SECOND(telefony45[[#This Row],[czas połączenia]])</f>
        <v>50</v>
      </c>
      <c r="M381" s="9">
        <f>telefony45[[#This Row],[godziny połączenia]]*60*60+telefony45[[#This Row],[minuty połączenia]]*60+telefony45[[#This Row],[sekundy połączenia2]]</f>
        <v>590</v>
      </c>
      <c r="N381" s="9">
        <f>ROUNDUP(telefony45[[#This Row],[połączenie w sekundach]]/60,0)</f>
        <v>10</v>
      </c>
      <c r="O381" s="9">
        <f>IF(telefony45[[#This Row],[czy zagraniczny]]=1,telefony45[[#This Row],[zaczęt minuty połączenia]],0)</f>
        <v>0</v>
      </c>
      <c r="P381">
        <f>IF(OR(telefony45[[#This Row],[czy komórkowy]]=1,telefony45[[#This Row],[czy stacjonarny]]=1),P380-telefony45[[#This Row],[połączenie w sekundach]],P380)</f>
        <v>-133771</v>
      </c>
      <c r="Q381">
        <f t="shared" si="5"/>
        <v>590</v>
      </c>
      <c r="R381">
        <f>IF(telefony45[[#This Row],[czy komórkowy]]=1,Q381+R380,R380)</f>
        <v>30018</v>
      </c>
      <c r="S381">
        <f>IF(telefony45[[#This Row],[czy stacjonarny]]=1,Q381+S380,S380)</f>
        <v>103753</v>
      </c>
    </row>
    <row r="382" spans="1:19" x14ac:dyDescent="0.3">
      <c r="A382" s="9" t="s">
        <v>328</v>
      </c>
      <c r="B382" s="1">
        <v>42922</v>
      </c>
      <c r="C382" s="2">
        <v>0.54072916666666671</v>
      </c>
      <c r="D382" s="2">
        <v>0.544525462962963</v>
      </c>
      <c r="E382">
        <f>DAY(telefony45[[#This Row],[data]])</f>
        <v>6</v>
      </c>
      <c r="F382">
        <f>IF(LEN(telefony45[[#This Row],[nr]])=8,1,0)</f>
        <v>0</v>
      </c>
      <c r="G382">
        <f>IF(LEN(telefony45[[#This Row],[nr]])=7,1,0)</f>
        <v>1</v>
      </c>
      <c r="H382" s="9">
        <f>IF(LEN(telefony45[[#This Row],[nr]])&gt;=10,1,0)</f>
        <v>0</v>
      </c>
      <c r="I382" s="2">
        <f>telefony45[[#This Row],[zakonczenie]]-telefony45[[#This Row],[rozpoczecie]]</f>
        <v>3.7962962962962976E-3</v>
      </c>
      <c r="J382" s="9">
        <f>HOUR(telefony45[[#This Row],[czas połączenia]])</f>
        <v>0</v>
      </c>
      <c r="K382" s="9">
        <f>MINUTE(telefony45[[#This Row],[czas połączenia]])</f>
        <v>5</v>
      </c>
      <c r="L382" s="9">
        <f>SECOND(telefony45[[#This Row],[czas połączenia]])</f>
        <v>28</v>
      </c>
      <c r="M382" s="9">
        <f>telefony45[[#This Row],[godziny połączenia]]*60*60+telefony45[[#This Row],[minuty połączenia]]*60+telefony45[[#This Row],[sekundy połączenia2]]</f>
        <v>328</v>
      </c>
      <c r="N382" s="9">
        <f>ROUNDUP(telefony45[[#This Row],[połączenie w sekundach]]/60,0)</f>
        <v>6</v>
      </c>
      <c r="O382" s="9">
        <f>IF(telefony45[[#This Row],[czy zagraniczny]]=1,telefony45[[#This Row],[zaczęt minuty połączenia]],0)</f>
        <v>0</v>
      </c>
      <c r="P382">
        <f>IF(OR(telefony45[[#This Row],[czy komórkowy]]=1,telefony45[[#This Row],[czy stacjonarny]]=1),P381-telefony45[[#This Row],[połączenie w sekundach]],P381)</f>
        <v>-134099</v>
      </c>
      <c r="Q382">
        <f t="shared" si="5"/>
        <v>328</v>
      </c>
      <c r="R382">
        <f>IF(telefony45[[#This Row],[czy komórkowy]]=1,Q382+R381,R381)</f>
        <v>30018</v>
      </c>
      <c r="S382">
        <f>IF(telefony45[[#This Row],[czy stacjonarny]]=1,Q382+S381,S381)</f>
        <v>104081</v>
      </c>
    </row>
    <row r="383" spans="1:19" x14ac:dyDescent="0.3">
      <c r="A383" s="9" t="s">
        <v>266</v>
      </c>
      <c r="B383" s="1">
        <v>42922</v>
      </c>
      <c r="C383" s="2">
        <v>0.54082175925925924</v>
      </c>
      <c r="D383" s="2">
        <v>0.54995370370370367</v>
      </c>
      <c r="E383">
        <f>DAY(telefony45[[#This Row],[data]])</f>
        <v>6</v>
      </c>
      <c r="F383">
        <f>IF(LEN(telefony45[[#This Row],[nr]])=8,1,0)</f>
        <v>1</v>
      </c>
      <c r="G383">
        <f>IF(LEN(telefony45[[#This Row],[nr]])=7,1,0)</f>
        <v>0</v>
      </c>
      <c r="H383" s="9">
        <f>IF(LEN(telefony45[[#This Row],[nr]])&gt;=10,1,0)</f>
        <v>0</v>
      </c>
      <c r="I383" s="2">
        <f>telefony45[[#This Row],[zakonczenie]]-telefony45[[#This Row],[rozpoczecie]]</f>
        <v>9.1319444444444287E-3</v>
      </c>
      <c r="J383" s="9">
        <f>HOUR(telefony45[[#This Row],[czas połączenia]])</f>
        <v>0</v>
      </c>
      <c r="K383" s="9">
        <f>MINUTE(telefony45[[#This Row],[czas połączenia]])</f>
        <v>13</v>
      </c>
      <c r="L383" s="9">
        <f>SECOND(telefony45[[#This Row],[czas połączenia]])</f>
        <v>9</v>
      </c>
      <c r="M383" s="9">
        <f>telefony45[[#This Row],[godziny połączenia]]*60*60+telefony45[[#This Row],[minuty połączenia]]*60+telefony45[[#This Row],[sekundy połączenia2]]</f>
        <v>789</v>
      </c>
      <c r="N383" s="9">
        <f>ROUNDUP(telefony45[[#This Row],[połączenie w sekundach]]/60,0)</f>
        <v>14</v>
      </c>
      <c r="O383" s="9">
        <f>IF(telefony45[[#This Row],[czy zagraniczny]]=1,telefony45[[#This Row],[zaczęt minuty połączenia]],0)</f>
        <v>0</v>
      </c>
      <c r="P383">
        <f>IF(OR(telefony45[[#This Row],[czy komórkowy]]=1,telefony45[[#This Row],[czy stacjonarny]]=1),P382-telefony45[[#This Row],[połączenie w sekundach]],P382)</f>
        <v>-134888</v>
      </c>
      <c r="Q383">
        <f t="shared" si="5"/>
        <v>789</v>
      </c>
      <c r="R383">
        <f>IF(telefony45[[#This Row],[czy komórkowy]]=1,Q383+R382,R382)</f>
        <v>30807</v>
      </c>
      <c r="S383">
        <f>IF(telefony45[[#This Row],[czy stacjonarny]]=1,Q383+S382,S382)</f>
        <v>104081</v>
      </c>
    </row>
    <row r="384" spans="1:19" x14ac:dyDescent="0.3">
      <c r="A384" s="9" t="s">
        <v>329</v>
      </c>
      <c r="B384" s="1">
        <v>42922</v>
      </c>
      <c r="C384" s="2">
        <v>0.54207175925925921</v>
      </c>
      <c r="D384" s="2">
        <v>0.54953703703703705</v>
      </c>
      <c r="E384">
        <f>DAY(telefony45[[#This Row],[data]])</f>
        <v>6</v>
      </c>
      <c r="F384">
        <f>IF(LEN(telefony45[[#This Row],[nr]])=8,1,0)</f>
        <v>0</v>
      </c>
      <c r="G384">
        <f>IF(LEN(telefony45[[#This Row],[nr]])=7,1,0)</f>
        <v>1</v>
      </c>
      <c r="H384" s="9">
        <f>IF(LEN(telefony45[[#This Row],[nr]])&gt;=10,1,0)</f>
        <v>0</v>
      </c>
      <c r="I384" s="2">
        <f>telefony45[[#This Row],[zakonczenie]]-telefony45[[#This Row],[rozpoczecie]]</f>
        <v>7.4652777777778345E-3</v>
      </c>
      <c r="J384" s="9">
        <f>HOUR(telefony45[[#This Row],[czas połączenia]])</f>
        <v>0</v>
      </c>
      <c r="K384" s="9">
        <f>MINUTE(telefony45[[#This Row],[czas połączenia]])</f>
        <v>10</v>
      </c>
      <c r="L384" s="9">
        <f>SECOND(telefony45[[#This Row],[czas połączenia]])</f>
        <v>45</v>
      </c>
      <c r="M384" s="9">
        <f>telefony45[[#This Row],[godziny połączenia]]*60*60+telefony45[[#This Row],[minuty połączenia]]*60+telefony45[[#This Row],[sekundy połączenia2]]</f>
        <v>645</v>
      </c>
      <c r="N384" s="9">
        <f>ROUNDUP(telefony45[[#This Row],[połączenie w sekundach]]/60,0)</f>
        <v>11</v>
      </c>
      <c r="O384" s="9">
        <f>IF(telefony45[[#This Row],[czy zagraniczny]]=1,telefony45[[#This Row],[zaczęt minuty połączenia]],0)</f>
        <v>0</v>
      </c>
      <c r="P384">
        <f>IF(OR(telefony45[[#This Row],[czy komórkowy]]=1,telefony45[[#This Row],[czy stacjonarny]]=1),P383-telefony45[[#This Row],[połączenie w sekundach]],P383)</f>
        <v>-135533</v>
      </c>
      <c r="Q384">
        <f t="shared" si="5"/>
        <v>645</v>
      </c>
      <c r="R384">
        <f>IF(telefony45[[#This Row],[czy komórkowy]]=1,Q384+R383,R383)</f>
        <v>30807</v>
      </c>
      <c r="S384">
        <f>IF(telefony45[[#This Row],[czy stacjonarny]]=1,Q384+S383,S383)</f>
        <v>104726</v>
      </c>
    </row>
    <row r="385" spans="1:19" x14ac:dyDescent="0.3">
      <c r="A385" s="9" t="s">
        <v>330</v>
      </c>
      <c r="B385" s="1">
        <v>42922</v>
      </c>
      <c r="C385" s="2">
        <v>0.54693287037037042</v>
      </c>
      <c r="D385" s="2">
        <v>0.54781250000000004</v>
      </c>
      <c r="E385">
        <f>DAY(telefony45[[#This Row],[data]])</f>
        <v>6</v>
      </c>
      <c r="F385">
        <f>IF(LEN(telefony45[[#This Row],[nr]])=8,1,0)</f>
        <v>0</v>
      </c>
      <c r="G385">
        <f>IF(LEN(telefony45[[#This Row],[nr]])=7,1,0)</f>
        <v>1</v>
      </c>
      <c r="H385" s="9">
        <f>IF(LEN(telefony45[[#This Row],[nr]])&gt;=10,1,0)</f>
        <v>0</v>
      </c>
      <c r="I385" s="2">
        <f>telefony45[[#This Row],[zakonczenie]]-telefony45[[#This Row],[rozpoczecie]]</f>
        <v>8.796296296296191E-4</v>
      </c>
      <c r="J385" s="9">
        <f>HOUR(telefony45[[#This Row],[czas połączenia]])</f>
        <v>0</v>
      </c>
      <c r="K385" s="9">
        <f>MINUTE(telefony45[[#This Row],[czas połączenia]])</f>
        <v>1</v>
      </c>
      <c r="L385" s="9">
        <f>SECOND(telefony45[[#This Row],[czas połączenia]])</f>
        <v>16</v>
      </c>
      <c r="M385" s="9">
        <f>telefony45[[#This Row],[godziny połączenia]]*60*60+telefony45[[#This Row],[minuty połączenia]]*60+telefony45[[#This Row],[sekundy połączenia2]]</f>
        <v>76</v>
      </c>
      <c r="N385" s="9">
        <f>ROUNDUP(telefony45[[#This Row],[połączenie w sekundach]]/60,0)</f>
        <v>2</v>
      </c>
      <c r="O385" s="9">
        <f>IF(telefony45[[#This Row],[czy zagraniczny]]=1,telefony45[[#This Row],[zaczęt minuty połączenia]],0)</f>
        <v>0</v>
      </c>
      <c r="P385">
        <f>IF(OR(telefony45[[#This Row],[czy komórkowy]]=1,telefony45[[#This Row],[czy stacjonarny]]=1),P384-telefony45[[#This Row],[połączenie w sekundach]],P384)</f>
        <v>-135609</v>
      </c>
      <c r="Q385">
        <f t="shared" si="5"/>
        <v>76</v>
      </c>
      <c r="R385">
        <f>IF(telefony45[[#This Row],[czy komórkowy]]=1,Q385+R384,R384)</f>
        <v>30807</v>
      </c>
      <c r="S385">
        <f>IF(telefony45[[#This Row],[czy stacjonarny]]=1,Q385+S384,S384)</f>
        <v>104802</v>
      </c>
    </row>
    <row r="386" spans="1:19" x14ac:dyDescent="0.3">
      <c r="A386" s="9" t="s">
        <v>331</v>
      </c>
      <c r="B386" s="1">
        <v>42922</v>
      </c>
      <c r="C386" s="2">
        <v>0.55115740740740737</v>
      </c>
      <c r="D386" s="2">
        <v>0.55248842592592595</v>
      </c>
      <c r="E386">
        <f>DAY(telefony45[[#This Row],[data]])</f>
        <v>6</v>
      </c>
      <c r="F386">
        <f>IF(LEN(telefony45[[#This Row],[nr]])=8,1,0)</f>
        <v>0</v>
      </c>
      <c r="G386">
        <f>IF(LEN(telefony45[[#This Row],[nr]])=7,1,0)</f>
        <v>1</v>
      </c>
      <c r="H386" s="9">
        <f>IF(LEN(telefony45[[#This Row],[nr]])&gt;=10,1,0)</f>
        <v>0</v>
      </c>
      <c r="I386" s="2">
        <f>telefony45[[#This Row],[zakonczenie]]-telefony45[[#This Row],[rozpoczecie]]</f>
        <v>1.3310185185185786E-3</v>
      </c>
      <c r="J386" s="9">
        <f>HOUR(telefony45[[#This Row],[czas połączenia]])</f>
        <v>0</v>
      </c>
      <c r="K386" s="9">
        <f>MINUTE(telefony45[[#This Row],[czas połączenia]])</f>
        <v>1</v>
      </c>
      <c r="L386" s="9">
        <f>SECOND(telefony45[[#This Row],[czas połączenia]])</f>
        <v>55</v>
      </c>
      <c r="M386" s="9">
        <f>telefony45[[#This Row],[godziny połączenia]]*60*60+telefony45[[#This Row],[minuty połączenia]]*60+telefony45[[#This Row],[sekundy połączenia2]]</f>
        <v>115</v>
      </c>
      <c r="N386" s="9">
        <f>ROUNDUP(telefony45[[#This Row],[połączenie w sekundach]]/60,0)</f>
        <v>2</v>
      </c>
      <c r="O386" s="9">
        <f>IF(telefony45[[#This Row],[czy zagraniczny]]=1,telefony45[[#This Row],[zaczęt minuty połączenia]],0)</f>
        <v>0</v>
      </c>
      <c r="P386">
        <f>IF(OR(telefony45[[#This Row],[czy komórkowy]]=1,telefony45[[#This Row],[czy stacjonarny]]=1),P385-telefony45[[#This Row],[połączenie w sekundach]],P385)</f>
        <v>-135724</v>
      </c>
      <c r="Q386">
        <f t="shared" si="5"/>
        <v>115</v>
      </c>
      <c r="R386">
        <f>IF(telefony45[[#This Row],[czy komórkowy]]=1,Q386+R385,R385)</f>
        <v>30807</v>
      </c>
      <c r="S386">
        <f>IF(telefony45[[#This Row],[czy stacjonarny]]=1,Q386+S385,S385)</f>
        <v>104917</v>
      </c>
    </row>
    <row r="387" spans="1:19" x14ac:dyDescent="0.3">
      <c r="A387" s="9" t="s">
        <v>332</v>
      </c>
      <c r="B387" s="1">
        <v>42922</v>
      </c>
      <c r="C387" s="2">
        <v>0.55269675925925921</v>
      </c>
      <c r="D387" s="2">
        <v>0.56017361111111108</v>
      </c>
      <c r="E387">
        <f>DAY(telefony45[[#This Row],[data]])</f>
        <v>6</v>
      </c>
      <c r="F387">
        <f>IF(LEN(telefony45[[#This Row],[nr]])=8,1,0)</f>
        <v>0</v>
      </c>
      <c r="G387">
        <f>IF(LEN(telefony45[[#This Row],[nr]])=7,1,0)</f>
        <v>1</v>
      </c>
      <c r="H387" s="9">
        <f>IF(LEN(telefony45[[#This Row],[nr]])&gt;=10,1,0)</f>
        <v>0</v>
      </c>
      <c r="I387" s="2">
        <f>telefony45[[#This Row],[zakonczenie]]-telefony45[[#This Row],[rozpoczecie]]</f>
        <v>7.4768518518518734E-3</v>
      </c>
      <c r="J387" s="9">
        <f>HOUR(telefony45[[#This Row],[czas połączenia]])</f>
        <v>0</v>
      </c>
      <c r="K387" s="9">
        <f>MINUTE(telefony45[[#This Row],[czas połączenia]])</f>
        <v>10</v>
      </c>
      <c r="L387" s="9">
        <f>SECOND(telefony45[[#This Row],[czas połączenia]])</f>
        <v>46</v>
      </c>
      <c r="M387" s="9">
        <f>telefony45[[#This Row],[godziny połączenia]]*60*60+telefony45[[#This Row],[minuty połączenia]]*60+telefony45[[#This Row],[sekundy połączenia2]]</f>
        <v>646</v>
      </c>
      <c r="N387" s="9">
        <f>ROUNDUP(telefony45[[#This Row],[połączenie w sekundach]]/60,0)</f>
        <v>11</v>
      </c>
      <c r="O387" s="9">
        <f>IF(telefony45[[#This Row],[czy zagraniczny]]=1,telefony45[[#This Row],[zaczęt minuty połączenia]],0)</f>
        <v>0</v>
      </c>
      <c r="P387">
        <f>IF(OR(telefony45[[#This Row],[czy komórkowy]]=1,telefony45[[#This Row],[czy stacjonarny]]=1),P386-telefony45[[#This Row],[połączenie w sekundach]],P386)</f>
        <v>-136370</v>
      </c>
      <c r="Q387">
        <f t="shared" si="5"/>
        <v>646</v>
      </c>
      <c r="R387">
        <f>IF(telefony45[[#This Row],[czy komórkowy]]=1,Q387+R386,R386)</f>
        <v>30807</v>
      </c>
      <c r="S387">
        <f>IF(telefony45[[#This Row],[czy stacjonarny]]=1,Q387+S386,S386)</f>
        <v>105563</v>
      </c>
    </row>
    <row r="388" spans="1:19" x14ac:dyDescent="0.3">
      <c r="A388" s="9" t="s">
        <v>333</v>
      </c>
      <c r="B388" s="1">
        <v>42922</v>
      </c>
      <c r="C388" s="2">
        <v>0.55652777777777773</v>
      </c>
      <c r="D388" s="2">
        <v>0.55682870370370374</v>
      </c>
      <c r="E388">
        <f>DAY(telefony45[[#This Row],[data]])</f>
        <v>6</v>
      </c>
      <c r="F388">
        <f>IF(LEN(telefony45[[#This Row],[nr]])=8,1,0)</f>
        <v>0</v>
      </c>
      <c r="G388">
        <f>IF(LEN(telefony45[[#This Row],[nr]])=7,1,0)</f>
        <v>1</v>
      </c>
      <c r="H388" s="9">
        <f>IF(LEN(telefony45[[#This Row],[nr]])&gt;=10,1,0)</f>
        <v>0</v>
      </c>
      <c r="I388" s="2">
        <f>telefony45[[#This Row],[zakonczenie]]-telefony45[[#This Row],[rozpoczecie]]</f>
        <v>3.0092592592600997E-4</v>
      </c>
      <c r="J388" s="9">
        <f>HOUR(telefony45[[#This Row],[czas połączenia]])</f>
        <v>0</v>
      </c>
      <c r="K388" s="9">
        <f>MINUTE(telefony45[[#This Row],[czas połączenia]])</f>
        <v>0</v>
      </c>
      <c r="L388" s="9">
        <f>SECOND(telefony45[[#This Row],[czas połączenia]])</f>
        <v>26</v>
      </c>
      <c r="M388" s="9">
        <f>telefony45[[#This Row],[godziny połączenia]]*60*60+telefony45[[#This Row],[minuty połączenia]]*60+telefony45[[#This Row],[sekundy połączenia2]]</f>
        <v>26</v>
      </c>
      <c r="N388" s="9">
        <f>ROUNDUP(telefony45[[#This Row],[połączenie w sekundach]]/60,0)</f>
        <v>1</v>
      </c>
      <c r="O388" s="9">
        <f>IF(telefony45[[#This Row],[czy zagraniczny]]=1,telefony45[[#This Row],[zaczęt minuty połączenia]],0)</f>
        <v>0</v>
      </c>
      <c r="P388">
        <f>IF(OR(telefony45[[#This Row],[czy komórkowy]]=1,telefony45[[#This Row],[czy stacjonarny]]=1),P387-telefony45[[#This Row],[połączenie w sekundach]],P387)</f>
        <v>-136396</v>
      </c>
      <c r="Q388">
        <f t="shared" si="5"/>
        <v>26</v>
      </c>
      <c r="R388">
        <f>IF(telefony45[[#This Row],[czy komórkowy]]=1,Q388+R387,R387)</f>
        <v>30807</v>
      </c>
      <c r="S388">
        <f>IF(telefony45[[#This Row],[czy stacjonarny]]=1,Q388+S387,S387)</f>
        <v>105589</v>
      </c>
    </row>
    <row r="389" spans="1:19" x14ac:dyDescent="0.3">
      <c r="A389" s="9" t="s">
        <v>334</v>
      </c>
      <c r="B389" s="1">
        <v>42922</v>
      </c>
      <c r="C389" s="2">
        <v>0.55969907407407404</v>
      </c>
      <c r="D389" s="2">
        <v>0.5655324074074074</v>
      </c>
      <c r="E389">
        <f>DAY(telefony45[[#This Row],[data]])</f>
        <v>6</v>
      </c>
      <c r="F389">
        <f>IF(LEN(telefony45[[#This Row],[nr]])=8,1,0)</f>
        <v>0</v>
      </c>
      <c r="G389">
        <f>IF(LEN(telefony45[[#This Row],[nr]])=7,1,0)</f>
        <v>1</v>
      </c>
      <c r="H389" s="9">
        <f>IF(LEN(telefony45[[#This Row],[nr]])&gt;=10,1,0)</f>
        <v>0</v>
      </c>
      <c r="I389" s="2">
        <f>telefony45[[#This Row],[zakonczenie]]-telefony45[[#This Row],[rozpoczecie]]</f>
        <v>5.833333333333357E-3</v>
      </c>
      <c r="J389" s="9">
        <f>HOUR(telefony45[[#This Row],[czas połączenia]])</f>
        <v>0</v>
      </c>
      <c r="K389" s="9">
        <f>MINUTE(telefony45[[#This Row],[czas połączenia]])</f>
        <v>8</v>
      </c>
      <c r="L389" s="9">
        <f>SECOND(telefony45[[#This Row],[czas połączenia]])</f>
        <v>24</v>
      </c>
      <c r="M389" s="9">
        <f>telefony45[[#This Row],[godziny połączenia]]*60*60+telefony45[[#This Row],[minuty połączenia]]*60+telefony45[[#This Row],[sekundy połączenia2]]</f>
        <v>504</v>
      </c>
      <c r="N389" s="9">
        <f>ROUNDUP(telefony45[[#This Row],[połączenie w sekundach]]/60,0)</f>
        <v>9</v>
      </c>
      <c r="O389" s="9">
        <f>IF(telefony45[[#This Row],[czy zagraniczny]]=1,telefony45[[#This Row],[zaczęt minuty połączenia]],0)</f>
        <v>0</v>
      </c>
      <c r="P389">
        <f>IF(OR(telefony45[[#This Row],[czy komórkowy]]=1,telefony45[[#This Row],[czy stacjonarny]]=1),P388-telefony45[[#This Row],[połączenie w sekundach]],P388)</f>
        <v>-136900</v>
      </c>
      <c r="Q389">
        <f t="shared" si="5"/>
        <v>504</v>
      </c>
      <c r="R389">
        <f>IF(telefony45[[#This Row],[czy komórkowy]]=1,Q389+R388,R388)</f>
        <v>30807</v>
      </c>
      <c r="S389">
        <f>IF(telefony45[[#This Row],[czy stacjonarny]]=1,Q389+S388,S388)</f>
        <v>106093</v>
      </c>
    </row>
    <row r="390" spans="1:19" x14ac:dyDescent="0.3">
      <c r="A390" s="9" t="s">
        <v>293</v>
      </c>
      <c r="B390" s="1">
        <v>42922</v>
      </c>
      <c r="C390" s="2">
        <v>0.55982638888888892</v>
      </c>
      <c r="D390" s="2">
        <v>0.57039351851851849</v>
      </c>
      <c r="E390">
        <f>DAY(telefony45[[#This Row],[data]])</f>
        <v>6</v>
      </c>
      <c r="F390">
        <f>IF(LEN(telefony45[[#This Row],[nr]])=8,1,0)</f>
        <v>0</v>
      </c>
      <c r="G390">
        <f>IF(LEN(telefony45[[#This Row],[nr]])=7,1,0)</f>
        <v>1</v>
      </c>
      <c r="H390" s="9">
        <f>IF(LEN(telefony45[[#This Row],[nr]])&gt;=10,1,0)</f>
        <v>0</v>
      </c>
      <c r="I390" s="2">
        <f>telefony45[[#This Row],[zakonczenie]]-telefony45[[#This Row],[rozpoczecie]]</f>
        <v>1.0567129629629579E-2</v>
      </c>
      <c r="J390" s="9">
        <f>HOUR(telefony45[[#This Row],[czas połączenia]])</f>
        <v>0</v>
      </c>
      <c r="K390" s="9">
        <f>MINUTE(telefony45[[#This Row],[czas połączenia]])</f>
        <v>15</v>
      </c>
      <c r="L390" s="9">
        <f>SECOND(telefony45[[#This Row],[czas połączenia]])</f>
        <v>13</v>
      </c>
      <c r="M390" s="9">
        <f>telefony45[[#This Row],[godziny połączenia]]*60*60+telefony45[[#This Row],[minuty połączenia]]*60+telefony45[[#This Row],[sekundy połączenia2]]</f>
        <v>913</v>
      </c>
      <c r="N390" s="9">
        <f>ROUNDUP(telefony45[[#This Row],[połączenie w sekundach]]/60,0)</f>
        <v>16</v>
      </c>
      <c r="O390" s="9">
        <f>IF(telefony45[[#This Row],[czy zagraniczny]]=1,telefony45[[#This Row],[zaczęt minuty połączenia]],0)</f>
        <v>0</v>
      </c>
      <c r="P390">
        <f>IF(OR(telefony45[[#This Row],[czy komórkowy]]=1,telefony45[[#This Row],[czy stacjonarny]]=1),P389-telefony45[[#This Row],[połączenie w sekundach]],P389)</f>
        <v>-137813</v>
      </c>
      <c r="Q390">
        <f t="shared" si="5"/>
        <v>913</v>
      </c>
      <c r="R390">
        <f>IF(telefony45[[#This Row],[czy komórkowy]]=1,Q390+R389,R389)</f>
        <v>30807</v>
      </c>
      <c r="S390">
        <f>IF(telefony45[[#This Row],[czy stacjonarny]]=1,Q390+S389,S389)</f>
        <v>107006</v>
      </c>
    </row>
    <row r="391" spans="1:19" x14ac:dyDescent="0.3">
      <c r="A391" s="9" t="s">
        <v>335</v>
      </c>
      <c r="B391" s="1">
        <v>42922</v>
      </c>
      <c r="C391" s="2">
        <v>0.56123842592592588</v>
      </c>
      <c r="D391" s="2">
        <v>0.56376157407407412</v>
      </c>
      <c r="E391">
        <f>DAY(telefony45[[#This Row],[data]])</f>
        <v>6</v>
      </c>
      <c r="F391">
        <f>IF(LEN(telefony45[[#This Row],[nr]])=8,1,0)</f>
        <v>1</v>
      </c>
      <c r="G391">
        <f>IF(LEN(telefony45[[#This Row],[nr]])=7,1,0)</f>
        <v>0</v>
      </c>
      <c r="H391" s="9">
        <f>IF(LEN(telefony45[[#This Row],[nr]])&gt;=10,1,0)</f>
        <v>0</v>
      </c>
      <c r="I391" s="2">
        <f>telefony45[[#This Row],[zakonczenie]]-telefony45[[#This Row],[rozpoczecie]]</f>
        <v>2.5231481481482465E-3</v>
      </c>
      <c r="J391" s="9">
        <f>HOUR(telefony45[[#This Row],[czas połączenia]])</f>
        <v>0</v>
      </c>
      <c r="K391" s="9">
        <f>MINUTE(telefony45[[#This Row],[czas połączenia]])</f>
        <v>3</v>
      </c>
      <c r="L391" s="9">
        <f>SECOND(telefony45[[#This Row],[czas połączenia]])</f>
        <v>38</v>
      </c>
      <c r="M391" s="9">
        <f>telefony45[[#This Row],[godziny połączenia]]*60*60+telefony45[[#This Row],[minuty połączenia]]*60+telefony45[[#This Row],[sekundy połączenia2]]</f>
        <v>218</v>
      </c>
      <c r="N391" s="9">
        <f>ROUNDUP(telefony45[[#This Row],[połączenie w sekundach]]/60,0)</f>
        <v>4</v>
      </c>
      <c r="O391" s="9">
        <f>IF(telefony45[[#This Row],[czy zagraniczny]]=1,telefony45[[#This Row],[zaczęt minuty połączenia]],0)</f>
        <v>0</v>
      </c>
      <c r="P391">
        <f>IF(OR(telefony45[[#This Row],[czy komórkowy]]=1,telefony45[[#This Row],[czy stacjonarny]]=1),P390-telefony45[[#This Row],[połączenie w sekundach]],P390)</f>
        <v>-138031</v>
      </c>
      <c r="Q391">
        <f t="shared" si="5"/>
        <v>218</v>
      </c>
      <c r="R391">
        <f>IF(telefony45[[#This Row],[czy komórkowy]]=1,Q391+R390,R390)</f>
        <v>31025</v>
      </c>
      <c r="S391">
        <f>IF(telefony45[[#This Row],[czy stacjonarny]]=1,Q391+S390,S390)</f>
        <v>107006</v>
      </c>
    </row>
    <row r="392" spans="1:19" x14ac:dyDescent="0.3">
      <c r="A392" s="9" t="s">
        <v>336</v>
      </c>
      <c r="B392" s="1">
        <v>42922</v>
      </c>
      <c r="C392" s="2">
        <v>0.56671296296296292</v>
      </c>
      <c r="D392" s="2">
        <v>0.56832175925925921</v>
      </c>
      <c r="E392">
        <f>DAY(telefony45[[#This Row],[data]])</f>
        <v>6</v>
      </c>
      <c r="F392">
        <f>IF(LEN(telefony45[[#This Row],[nr]])=8,1,0)</f>
        <v>0</v>
      </c>
      <c r="G392">
        <f>IF(LEN(telefony45[[#This Row],[nr]])=7,1,0)</f>
        <v>1</v>
      </c>
      <c r="H392" s="9">
        <f>IF(LEN(telefony45[[#This Row],[nr]])&gt;=10,1,0)</f>
        <v>0</v>
      </c>
      <c r="I392" s="2">
        <f>telefony45[[#This Row],[zakonczenie]]-telefony45[[#This Row],[rozpoczecie]]</f>
        <v>1.6087962962962887E-3</v>
      </c>
      <c r="J392" s="9">
        <f>HOUR(telefony45[[#This Row],[czas połączenia]])</f>
        <v>0</v>
      </c>
      <c r="K392" s="9">
        <f>MINUTE(telefony45[[#This Row],[czas połączenia]])</f>
        <v>2</v>
      </c>
      <c r="L392" s="9">
        <f>SECOND(telefony45[[#This Row],[czas połączenia]])</f>
        <v>19</v>
      </c>
      <c r="M392" s="9">
        <f>telefony45[[#This Row],[godziny połączenia]]*60*60+telefony45[[#This Row],[minuty połączenia]]*60+telefony45[[#This Row],[sekundy połączenia2]]</f>
        <v>139</v>
      </c>
      <c r="N392" s="9">
        <f>ROUNDUP(telefony45[[#This Row],[połączenie w sekundach]]/60,0)</f>
        <v>3</v>
      </c>
      <c r="O392" s="9">
        <f>IF(telefony45[[#This Row],[czy zagraniczny]]=1,telefony45[[#This Row],[zaczęt minuty połączenia]],0)</f>
        <v>0</v>
      </c>
      <c r="P392">
        <f>IF(OR(telefony45[[#This Row],[czy komórkowy]]=1,telefony45[[#This Row],[czy stacjonarny]]=1),P391-telefony45[[#This Row],[połączenie w sekundach]],P391)</f>
        <v>-138170</v>
      </c>
      <c r="Q392">
        <f t="shared" si="5"/>
        <v>139</v>
      </c>
      <c r="R392">
        <f>IF(telefony45[[#This Row],[czy komórkowy]]=1,Q392+R391,R391)</f>
        <v>31025</v>
      </c>
      <c r="S392">
        <f>IF(telefony45[[#This Row],[czy stacjonarny]]=1,Q392+S391,S391)</f>
        <v>107145</v>
      </c>
    </row>
    <row r="393" spans="1:19" x14ac:dyDescent="0.3">
      <c r="A393" s="9" t="s">
        <v>337</v>
      </c>
      <c r="B393" s="1">
        <v>42922</v>
      </c>
      <c r="C393" s="2">
        <v>0.56738425925925928</v>
      </c>
      <c r="D393" s="2">
        <v>0.578587962962963</v>
      </c>
      <c r="E393">
        <f>DAY(telefony45[[#This Row],[data]])</f>
        <v>6</v>
      </c>
      <c r="F393">
        <f>IF(LEN(telefony45[[#This Row],[nr]])=8,1,0)</f>
        <v>0</v>
      </c>
      <c r="G393">
        <f>IF(LEN(telefony45[[#This Row],[nr]])=7,1,0)</f>
        <v>1</v>
      </c>
      <c r="H393" s="9">
        <f>IF(LEN(telefony45[[#This Row],[nr]])&gt;=10,1,0)</f>
        <v>0</v>
      </c>
      <c r="I393" s="2">
        <f>telefony45[[#This Row],[zakonczenie]]-telefony45[[#This Row],[rozpoczecie]]</f>
        <v>1.1203703703703716E-2</v>
      </c>
      <c r="J393" s="9">
        <f>HOUR(telefony45[[#This Row],[czas połączenia]])</f>
        <v>0</v>
      </c>
      <c r="K393" s="9">
        <f>MINUTE(telefony45[[#This Row],[czas połączenia]])</f>
        <v>16</v>
      </c>
      <c r="L393" s="9">
        <f>SECOND(telefony45[[#This Row],[czas połączenia]])</f>
        <v>8</v>
      </c>
      <c r="M393" s="9">
        <f>telefony45[[#This Row],[godziny połączenia]]*60*60+telefony45[[#This Row],[minuty połączenia]]*60+telefony45[[#This Row],[sekundy połączenia2]]</f>
        <v>968</v>
      </c>
      <c r="N393" s="9">
        <f>ROUNDUP(telefony45[[#This Row],[połączenie w sekundach]]/60,0)</f>
        <v>17</v>
      </c>
      <c r="O393" s="9">
        <f>IF(telefony45[[#This Row],[czy zagraniczny]]=1,telefony45[[#This Row],[zaczęt minuty połączenia]],0)</f>
        <v>0</v>
      </c>
      <c r="P393">
        <f>IF(OR(telefony45[[#This Row],[czy komórkowy]]=1,telefony45[[#This Row],[czy stacjonarny]]=1),P392-telefony45[[#This Row],[połączenie w sekundach]],P392)</f>
        <v>-139138</v>
      </c>
      <c r="Q393">
        <f t="shared" si="5"/>
        <v>968</v>
      </c>
      <c r="R393">
        <f>IF(telefony45[[#This Row],[czy komórkowy]]=1,Q393+R392,R392)</f>
        <v>31025</v>
      </c>
      <c r="S393">
        <f>IF(telefony45[[#This Row],[czy stacjonarny]]=1,Q393+S392,S392)</f>
        <v>108113</v>
      </c>
    </row>
    <row r="394" spans="1:19" x14ac:dyDescent="0.3">
      <c r="A394" s="9" t="s">
        <v>338</v>
      </c>
      <c r="B394" s="1">
        <v>42922</v>
      </c>
      <c r="C394" s="2">
        <v>0.57164351851851847</v>
      </c>
      <c r="D394" s="2">
        <v>0.57528935185185182</v>
      </c>
      <c r="E394">
        <f>DAY(telefony45[[#This Row],[data]])</f>
        <v>6</v>
      </c>
      <c r="F394">
        <f>IF(LEN(telefony45[[#This Row],[nr]])=8,1,0)</f>
        <v>0</v>
      </c>
      <c r="G394">
        <f>IF(LEN(telefony45[[#This Row],[nr]])=7,1,0)</f>
        <v>1</v>
      </c>
      <c r="H394" s="9">
        <f>IF(LEN(telefony45[[#This Row],[nr]])&gt;=10,1,0)</f>
        <v>0</v>
      </c>
      <c r="I394" s="2">
        <f>telefony45[[#This Row],[zakonczenie]]-telefony45[[#This Row],[rozpoczecie]]</f>
        <v>3.6458333333333481E-3</v>
      </c>
      <c r="J394" s="9">
        <f>HOUR(telefony45[[#This Row],[czas połączenia]])</f>
        <v>0</v>
      </c>
      <c r="K394" s="9">
        <f>MINUTE(telefony45[[#This Row],[czas połączenia]])</f>
        <v>5</v>
      </c>
      <c r="L394" s="9">
        <f>SECOND(telefony45[[#This Row],[czas połączenia]])</f>
        <v>15</v>
      </c>
      <c r="M394" s="9">
        <f>telefony45[[#This Row],[godziny połączenia]]*60*60+telefony45[[#This Row],[minuty połączenia]]*60+telefony45[[#This Row],[sekundy połączenia2]]</f>
        <v>315</v>
      </c>
      <c r="N394" s="9">
        <f>ROUNDUP(telefony45[[#This Row],[połączenie w sekundach]]/60,0)</f>
        <v>6</v>
      </c>
      <c r="O394" s="9">
        <f>IF(telefony45[[#This Row],[czy zagraniczny]]=1,telefony45[[#This Row],[zaczęt minuty połączenia]],0)</f>
        <v>0</v>
      </c>
      <c r="P394">
        <f>IF(OR(telefony45[[#This Row],[czy komórkowy]]=1,telefony45[[#This Row],[czy stacjonarny]]=1),P393-telefony45[[#This Row],[połączenie w sekundach]],P393)</f>
        <v>-139453</v>
      </c>
      <c r="Q394">
        <f t="shared" si="5"/>
        <v>315</v>
      </c>
      <c r="R394">
        <f>IF(telefony45[[#This Row],[czy komórkowy]]=1,Q394+R393,R393)</f>
        <v>31025</v>
      </c>
      <c r="S394">
        <f>IF(telefony45[[#This Row],[czy stacjonarny]]=1,Q394+S393,S393)</f>
        <v>108428</v>
      </c>
    </row>
    <row r="395" spans="1:19" x14ac:dyDescent="0.3">
      <c r="A395" s="9" t="s">
        <v>339</v>
      </c>
      <c r="B395" s="1">
        <v>42922</v>
      </c>
      <c r="C395" s="2">
        <v>0.57399305555555558</v>
      </c>
      <c r="D395" s="2">
        <v>0.58403935185185185</v>
      </c>
      <c r="E395">
        <f>DAY(telefony45[[#This Row],[data]])</f>
        <v>6</v>
      </c>
      <c r="F395">
        <f>IF(LEN(telefony45[[#This Row],[nr]])=8,1,0)</f>
        <v>1</v>
      </c>
      <c r="G395">
        <f>IF(LEN(telefony45[[#This Row],[nr]])=7,1,0)</f>
        <v>0</v>
      </c>
      <c r="H395" s="9">
        <f>IF(LEN(telefony45[[#This Row],[nr]])&gt;=10,1,0)</f>
        <v>0</v>
      </c>
      <c r="I395" s="2">
        <f>telefony45[[#This Row],[zakonczenie]]-telefony45[[#This Row],[rozpoczecie]]</f>
        <v>1.0046296296296275E-2</v>
      </c>
      <c r="J395" s="9">
        <f>HOUR(telefony45[[#This Row],[czas połączenia]])</f>
        <v>0</v>
      </c>
      <c r="K395" s="9">
        <f>MINUTE(telefony45[[#This Row],[czas połączenia]])</f>
        <v>14</v>
      </c>
      <c r="L395" s="9">
        <f>SECOND(telefony45[[#This Row],[czas połączenia]])</f>
        <v>28</v>
      </c>
      <c r="M395" s="9">
        <f>telefony45[[#This Row],[godziny połączenia]]*60*60+telefony45[[#This Row],[minuty połączenia]]*60+telefony45[[#This Row],[sekundy połączenia2]]</f>
        <v>868</v>
      </c>
      <c r="N395" s="9">
        <f>ROUNDUP(telefony45[[#This Row],[połączenie w sekundach]]/60,0)</f>
        <v>15</v>
      </c>
      <c r="O395" s="9">
        <f>IF(telefony45[[#This Row],[czy zagraniczny]]=1,telefony45[[#This Row],[zaczęt minuty połączenia]],0)</f>
        <v>0</v>
      </c>
      <c r="P395">
        <f>IF(OR(telefony45[[#This Row],[czy komórkowy]]=1,telefony45[[#This Row],[czy stacjonarny]]=1),P394-telefony45[[#This Row],[połączenie w sekundach]],P394)</f>
        <v>-140321</v>
      </c>
      <c r="Q395">
        <f t="shared" si="5"/>
        <v>868</v>
      </c>
      <c r="R395">
        <f>IF(telefony45[[#This Row],[czy komórkowy]]=1,Q395+R394,R394)</f>
        <v>31893</v>
      </c>
      <c r="S395">
        <f>IF(telefony45[[#This Row],[czy stacjonarny]]=1,Q395+S394,S394)</f>
        <v>108428</v>
      </c>
    </row>
    <row r="396" spans="1:19" x14ac:dyDescent="0.3">
      <c r="A396" s="9" t="s">
        <v>340</v>
      </c>
      <c r="B396" s="1">
        <v>42922</v>
      </c>
      <c r="C396" s="2">
        <v>0.57586805555555554</v>
      </c>
      <c r="D396" s="2">
        <v>0.57981481481481478</v>
      </c>
      <c r="E396">
        <f>DAY(telefony45[[#This Row],[data]])</f>
        <v>6</v>
      </c>
      <c r="F396">
        <f>IF(LEN(telefony45[[#This Row],[nr]])=8,1,0)</f>
        <v>0</v>
      </c>
      <c r="G396">
        <f>IF(LEN(telefony45[[#This Row],[nr]])=7,1,0)</f>
        <v>1</v>
      </c>
      <c r="H396" s="9">
        <f>IF(LEN(telefony45[[#This Row],[nr]])&gt;=10,1,0)</f>
        <v>0</v>
      </c>
      <c r="I396" s="2">
        <f>telefony45[[#This Row],[zakonczenie]]-telefony45[[#This Row],[rozpoczecie]]</f>
        <v>3.9467592592592471E-3</v>
      </c>
      <c r="J396" s="9">
        <f>HOUR(telefony45[[#This Row],[czas połączenia]])</f>
        <v>0</v>
      </c>
      <c r="K396" s="9">
        <f>MINUTE(telefony45[[#This Row],[czas połączenia]])</f>
        <v>5</v>
      </c>
      <c r="L396" s="9">
        <f>SECOND(telefony45[[#This Row],[czas połączenia]])</f>
        <v>41</v>
      </c>
      <c r="M396" s="9">
        <f>telefony45[[#This Row],[godziny połączenia]]*60*60+telefony45[[#This Row],[minuty połączenia]]*60+telefony45[[#This Row],[sekundy połączenia2]]</f>
        <v>341</v>
      </c>
      <c r="N396" s="9">
        <f>ROUNDUP(telefony45[[#This Row],[połączenie w sekundach]]/60,0)</f>
        <v>6</v>
      </c>
      <c r="O396" s="9">
        <f>IF(telefony45[[#This Row],[czy zagraniczny]]=1,telefony45[[#This Row],[zaczęt minuty połączenia]],0)</f>
        <v>0</v>
      </c>
      <c r="P396">
        <f>IF(OR(telefony45[[#This Row],[czy komórkowy]]=1,telefony45[[#This Row],[czy stacjonarny]]=1),P395-telefony45[[#This Row],[połączenie w sekundach]],P395)</f>
        <v>-140662</v>
      </c>
      <c r="Q396">
        <f t="shared" si="5"/>
        <v>341</v>
      </c>
      <c r="R396">
        <f>IF(telefony45[[#This Row],[czy komórkowy]]=1,Q396+R395,R395)</f>
        <v>31893</v>
      </c>
      <c r="S396">
        <f>IF(telefony45[[#This Row],[czy stacjonarny]]=1,Q396+S395,S395)</f>
        <v>108769</v>
      </c>
    </row>
    <row r="397" spans="1:19" x14ac:dyDescent="0.3">
      <c r="A397" s="9" t="s">
        <v>341</v>
      </c>
      <c r="B397" s="1">
        <v>42922</v>
      </c>
      <c r="C397" s="2">
        <v>0.57592592592592595</v>
      </c>
      <c r="D397" s="2">
        <v>0.57924768518518521</v>
      </c>
      <c r="E397">
        <f>DAY(telefony45[[#This Row],[data]])</f>
        <v>6</v>
      </c>
      <c r="F397">
        <f>IF(LEN(telefony45[[#This Row],[nr]])=8,1,0)</f>
        <v>0</v>
      </c>
      <c r="G397">
        <f>IF(LEN(telefony45[[#This Row],[nr]])=7,1,0)</f>
        <v>1</v>
      </c>
      <c r="H397" s="9">
        <f>IF(LEN(telefony45[[#This Row],[nr]])&gt;=10,1,0)</f>
        <v>0</v>
      </c>
      <c r="I397" s="2">
        <f>telefony45[[#This Row],[zakonczenie]]-telefony45[[#This Row],[rozpoczecie]]</f>
        <v>3.3217592592592604E-3</v>
      </c>
      <c r="J397" s="9">
        <f>HOUR(telefony45[[#This Row],[czas połączenia]])</f>
        <v>0</v>
      </c>
      <c r="K397" s="9">
        <f>MINUTE(telefony45[[#This Row],[czas połączenia]])</f>
        <v>4</v>
      </c>
      <c r="L397" s="9">
        <f>SECOND(telefony45[[#This Row],[czas połączenia]])</f>
        <v>47</v>
      </c>
      <c r="M397" s="9">
        <f>telefony45[[#This Row],[godziny połączenia]]*60*60+telefony45[[#This Row],[minuty połączenia]]*60+telefony45[[#This Row],[sekundy połączenia2]]</f>
        <v>287</v>
      </c>
      <c r="N397" s="9">
        <f>ROUNDUP(telefony45[[#This Row],[połączenie w sekundach]]/60,0)</f>
        <v>5</v>
      </c>
      <c r="O397" s="9">
        <f>IF(telefony45[[#This Row],[czy zagraniczny]]=1,telefony45[[#This Row],[zaczęt minuty połączenia]],0)</f>
        <v>0</v>
      </c>
      <c r="P397">
        <f>IF(OR(telefony45[[#This Row],[czy komórkowy]]=1,telefony45[[#This Row],[czy stacjonarny]]=1),P396-telefony45[[#This Row],[połączenie w sekundach]],P396)</f>
        <v>-140949</v>
      </c>
      <c r="Q397">
        <f t="shared" si="5"/>
        <v>287</v>
      </c>
      <c r="R397">
        <f>IF(telefony45[[#This Row],[czy komórkowy]]=1,Q397+R396,R396)</f>
        <v>31893</v>
      </c>
      <c r="S397">
        <f>IF(telefony45[[#This Row],[czy stacjonarny]]=1,Q397+S396,S396)</f>
        <v>109056</v>
      </c>
    </row>
    <row r="398" spans="1:19" x14ac:dyDescent="0.3">
      <c r="A398" s="9" t="s">
        <v>342</v>
      </c>
      <c r="B398" s="1">
        <v>42922</v>
      </c>
      <c r="C398" s="2">
        <v>0.57737268518518514</v>
      </c>
      <c r="D398" s="2">
        <v>0.58391203703703709</v>
      </c>
      <c r="E398">
        <f>DAY(telefony45[[#This Row],[data]])</f>
        <v>6</v>
      </c>
      <c r="F398">
        <f>IF(LEN(telefony45[[#This Row],[nr]])=8,1,0)</f>
        <v>0</v>
      </c>
      <c r="G398">
        <f>IF(LEN(telefony45[[#This Row],[nr]])=7,1,0)</f>
        <v>1</v>
      </c>
      <c r="H398" s="9">
        <f>IF(LEN(telefony45[[#This Row],[nr]])&gt;=10,1,0)</f>
        <v>0</v>
      </c>
      <c r="I398" s="2">
        <f>telefony45[[#This Row],[zakonczenie]]-telefony45[[#This Row],[rozpoczecie]]</f>
        <v>6.5393518518519489E-3</v>
      </c>
      <c r="J398" s="9">
        <f>HOUR(telefony45[[#This Row],[czas połączenia]])</f>
        <v>0</v>
      </c>
      <c r="K398" s="9">
        <f>MINUTE(telefony45[[#This Row],[czas połączenia]])</f>
        <v>9</v>
      </c>
      <c r="L398" s="9">
        <f>SECOND(telefony45[[#This Row],[czas połączenia]])</f>
        <v>25</v>
      </c>
      <c r="M398" s="9">
        <f>telefony45[[#This Row],[godziny połączenia]]*60*60+telefony45[[#This Row],[minuty połączenia]]*60+telefony45[[#This Row],[sekundy połączenia2]]</f>
        <v>565</v>
      </c>
      <c r="N398" s="9">
        <f>ROUNDUP(telefony45[[#This Row],[połączenie w sekundach]]/60,0)</f>
        <v>10</v>
      </c>
      <c r="O398" s="9">
        <f>IF(telefony45[[#This Row],[czy zagraniczny]]=1,telefony45[[#This Row],[zaczęt minuty połączenia]],0)</f>
        <v>0</v>
      </c>
      <c r="P398">
        <f>IF(OR(telefony45[[#This Row],[czy komórkowy]]=1,telefony45[[#This Row],[czy stacjonarny]]=1),P397-telefony45[[#This Row],[połączenie w sekundach]],P397)</f>
        <v>-141514</v>
      </c>
      <c r="Q398">
        <f t="shared" si="5"/>
        <v>565</v>
      </c>
      <c r="R398">
        <f>IF(telefony45[[#This Row],[czy komórkowy]]=1,Q398+R397,R397)</f>
        <v>31893</v>
      </c>
      <c r="S398">
        <f>IF(telefony45[[#This Row],[czy stacjonarny]]=1,Q398+S397,S397)</f>
        <v>109621</v>
      </c>
    </row>
    <row r="399" spans="1:19" x14ac:dyDescent="0.3">
      <c r="A399" s="9" t="s">
        <v>343</v>
      </c>
      <c r="B399" s="1">
        <v>42922</v>
      </c>
      <c r="C399" s="2">
        <v>0.5827430555555555</v>
      </c>
      <c r="D399" s="2">
        <v>0.58309027777777778</v>
      </c>
      <c r="E399">
        <f>DAY(telefony45[[#This Row],[data]])</f>
        <v>6</v>
      </c>
      <c r="F399">
        <f>IF(LEN(telefony45[[#This Row],[nr]])=8,1,0)</f>
        <v>0</v>
      </c>
      <c r="G399">
        <f>IF(LEN(telefony45[[#This Row],[nr]])=7,1,0)</f>
        <v>0</v>
      </c>
      <c r="H399" s="9">
        <f>IF(LEN(telefony45[[#This Row],[nr]])&gt;=10,1,0)</f>
        <v>1</v>
      </c>
      <c r="I399" s="2">
        <f>telefony45[[#This Row],[zakonczenie]]-telefony45[[#This Row],[rozpoczecie]]</f>
        <v>3.472222222222765E-4</v>
      </c>
      <c r="J399" s="9">
        <f>HOUR(telefony45[[#This Row],[czas połączenia]])</f>
        <v>0</v>
      </c>
      <c r="K399" s="9">
        <f>MINUTE(telefony45[[#This Row],[czas połączenia]])</f>
        <v>0</v>
      </c>
      <c r="L399" s="9">
        <f>SECOND(telefony45[[#This Row],[czas połączenia]])</f>
        <v>30</v>
      </c>
      <c r="M399" s="9">
        <f>telefony45[[#This Row],[godziny połączenia]]*60*60+telefony45[[#This Row],[minuty połączenia]]*60+telefony45[[#This Row],[sekundy połączenia2]]</f>
        <v>30</v>
      </c>
      <c r="N399" s="9">
        <f>ROUNDUP(telefony45[[#This Row],[połączenie w sekundach]]/60,0)</f>
        <v>1</v>
      </c>
      <c r="O399" s="9">
        <f>IF(telefony45[[#This Row],[czy zagraniczny]]=1,telefony45[[#This Row],[zaczęt minuty połączenia]],0)</f>
        <v>1</v>
      </c>
      <c r="P399">
        <f>IF(OR(telefony45[[#This Row],[czy komórkowy]]=1,telefony45[[#This Row],[czy stacjonarny]]=1),P398-telefony45[[#This Row],[połączenie w sekundach]],P398)</f>
        <v>-141514</v>
      </c>
      <c r="Q399">
        <f t="shared" si="5"/>
        <v>0</v>
      </c>
      <c r="R399">
        <f>IF(telefony45[[#This Row],[czy komórkowy]]=1,Q399+R398,R398)</f>
        <v>31893</v>
      </c>
      <c r="S399">
        <f>IF(telefony45[[#This Row],[czy stacjonarny]]=1,Q399+S398,S398)</f>
        <v>109621</v>
      </c>
    </row>
    <row r="400" spans="1:19" x14ac:dyDescent="0.3">
      <c r="A400" s="9" t="s">
        <v>344</v>
      </c>
      <c r="B400" s="1">
        <v>42922</v>
      </c>
      <c r="C400" s="2">
        <v>0.58496527777777774</v>
      </c>
      <c r="D400" s="2">
        <v>0.59334490740740742</v>
      </c>
      <c r="E400">
        <f>DAY(telefony45[[#This Row],[data]])</f>
        <v>6</v>
      </c>
      <c r="F400">
        <f>IF(LEN(telefony45[[#This Row],[nr]])=8,1,0)</f>
        <v>0</v>
      </c>
      <c r="G400">
        <f>IF(LEN(telefony45[[#This Row],[nr]])=7,1,0)</f>
        <v>1</v>
      </c>
      <c r="H400" s="9">
        <f>IF(LEN(telefony45[[#This Row],[nr]])&gt;=10,1,0)</f>
        <v>0</v>
      </c>
      <c r="I400" s="2">
        <f>telefony45[[#This Row],[zakonczenie]]-telefony45[[#This Row],[rozpoczecie]]</f>
        <v>8.3796296296296813E-3</v>
      </c>
      <c r="J400" s="9">
        <f>HOUR(telefony45[[#This Row],[czas połączenia]])</f>
        <v>0</v>
      </c>
      <c r="K400" s="9">
        <f>MINUTE(telefony45[[#This Row],[czas połączenia]])</f>
        <v>12</v>
      </c>
      <c r="L400" s="9">
        <f>SECOND(telefony45[[#This Row],[czas połączenia]])</f>
        <v>4</v>
      </c>
      <c r="M400" s="9">
        <f>telefony45[[#This Row],[godziny połączenia]]*60*60+telefony45[[#This Row],[minuty połączenia]]*60+telefony45[[#This Row],[sekundy połączenia2]]</f>
        <v>724</v>
      </c>
      <c r="N400" s="9">
        <f>ROUNDUP(telefony45[[#This Row],[połączenie w sekundach]]/60,0)</f>
        <v>13</v>
      </c>
      <c r="O400" s="9">
        <f>IF(telefony45[[#This Row],[czy zagraniczny]]=1,telefony45[[#This Row],[zaczęt minuty połączenia]],0)</f>
        <v>0</v>
      </c>
      <c r="P400">
        <f>IF(OR(telefony45[[#This Row],[czy komórkowy]]=1,telefony45[[#This Row],[czy stacjonarny]]=1),P399-telefony45[[#This Row],[połączenie w sekundach]],P399)</f>
        <v>-142238</v>
      </c>
      <c r="Q400">
        <f t="shared" si="5"/>
        <v>724</v>
      </c>
      <c r="R400">
        <f>IF(telefony45[[#This Row],[czy komórkowy]]=1,Q400+R399,R399)</f>
        <v>31893</v>
      </c>
      <c r="S400">
        <f>IF(telefony45[[#This Row],[czy stacjonarny]]=1,Q400+S399,S399)</f>
        <v>110345</v>
      </c>
    </row>
    <row r="401" spans="1:19" x14ac:dyDescent="0.3">
      <c r="A401" s="9" t="s">
        <v>345</v>
      </c>
      <c r="B401" s="1">
        <v>42922</v>
      </c>
      <c r="C401" s="2">
        <v>0.58890046296296295</v>
      </c>
      <c r="D401" s="2">
        <v>0.59614583333333337</v>
      </c>
      <c r="E401">
        <f>DAY(telefony45[[#This Row],[data]])</f>
        <v>6</v>
      </c>
      <c r="F401">
        <f>IF(LEN(telefony45[[#This Row],[nr]])=8,1,0)</f>
        <v>1</v>
      </c>
      <c r="G401">
        <f>IF(LEN(telefony45[[#This Row],[nr]])=7,1,0)</f>
        <v>0</v>
      </c>
      <c r="H401" s="9">
        <f>IF(LEN(telefony45[[#This Row],[nr]])&gt;=10,1,0)</f>
        <v>0</v>
      </c>
      <c r="I401" s="2">
        <f>telefony45[[#This Row],[zakonczenie]]-telefony45[[#This Row],[rozpoczecie]]</f>
        <v>7.2453703703704297E-3</v>
      </c>
      <c r="J401" s="9">
        <f>HOUR(telefony45[[#This Row],[czas połączenia]])</f>
        <v>0</v>
      </c>
      <c r="K401" s="9">
        <f>MINUTE(telefony45[[#This Row],[czas połączenia]])</f>
        <v>10</v>
      </c>
      <c r="L401" s="9">
        <f>SECOND(telefony45[[#This Row],[czas połączenia]])</f>
        <v>26</v>
      </c>
      <c r="M401" s="9">
        <f>telefony45[[#This Row],[godziny połączenia]]*60*60+telefony45[[#This Row],[minuty połączenia]]*60+telefony45[[#This Row],[sekundy połączenia2]]</f>
        <v>626</v>
      </c>
      <c r="N401" s="9">
        <f>ROUNDUP(telefony45[[#This Row],[połączenie w sekundach]]/60,0)</f>
        <v>11</v>
      </c>
      <c r="O401" s="9">
        <f>IF(telefony45[[#This Row],[czy zagraniczny]]=1,telefony45[[#This Row],[zaczęt minuty połączenia]],0)</f>
        <v>0</v>
      </c>
      <c r="P401">
        <f>IF(OR(telefony45[[#This Row],[czy komórkowy]]=1,telefony45[[#This Row],[czy stacjonarny]]=1),P400-telefony45[[#This Row],[połączenie w sekundach]],P400)</f>
        <v>-142864</v>
      </c>
      <c r="Q401">
        <f t="shared" si="5"/>
        <v>626</v>
      </c>
      <c r="R401">
        <f>IF(telefony45[[#This Row],[czy komórkowy]]=1,Q401+R400,R400)</f>
        <v>32519</v>
      </c>
      <c r="S401">
        <f>IF(telefony45[[#This Row],[czy stacjonarny]]=1,Q401+S400,S400)</f>
        <v>110345</v>
      </c>
    </row>
    <row r="402" spans="1:19" x14ac:dyDescent="0.3">
      <c r="A402" s="9" t="s">
        <v>346</v>
      </c>
      <c r="B402" s="1">
        <v>42922</v>
      </c>
      <c r="C402" s="2">
        <v>0.59182870370370366</v>
      </c>
      <c r="D402" s="2">
        <v>0.59376157407407404</v>
      </c>
      <c r="E402">
        <f>DAY(telefony45[[#This Row],[data]])</f>
        <v>6</v>
      </c>
      <c r="F402">
        <f>IF(LEN(telefony45[[#This Row],[nr]])=8,1,0)</f>
        <v>0</v>
      </c>
      <c r="G402">
        <f>IF(LEN(telefony45[[#This Row],[nr]])=7,1,0)</f>
        <v>1</v>
      </c>
      <c r="H402" s="9">
        <f>IF(LEN(telefony45[[#This Row],[nr]])&gt;=10,1,0)</f>
        <v>0</v>
      </c>
      <c r="I402" s="2">
        <f>telefony45[[#This Row],[zakonczenie]]-telefony45[[#This Row],[rozpoczecie]]</f>
        <v>1.9328703703703765E-3</v>
      </c>
      <c r="J402" s="9">
        <f>HOUR(telefony45[[#This Row],[czas połączenia]])</f>
        <v>0</v>
      </c>
      <c r="K402" s="9">
        <f>MINUTE(telefony45[[#This Row],[czas połączenia]])</f>
        <v>2</v>
      </c>
      <c r="L402" s="9">
        <f>SECOND(telefony45[[#This Row],[czas połączenia]])</f>
        <v>47</v>
      </c>
      <c r="M402" s="9">
        <f>telefony45[[#This Row],[godziny połączenia]]*60*60+telefony45[[#This Row],[minuty połączenia]]*60+telefony45[[#This Row],[sekundy połączenia2]]</f>
        <v>167</v>
      </c>
      <c r="N402" s="9">
        <f>ROUNDUP(telefony45[[#This Row],[połączenie w sekundach]]/60,0)</f>
        <v>3</v>
      </c>
      <c r="O402" s="9">
        <f>IF(telefony45[[#This Row],[czy zagraniczny]]=1,telefony45[[#This Row],[zaczęt minuty połączenia]],0)</f>
        <v>0</v>
      </c>
      <c r="P402">
        <f>IF(OR(telefony45[[#This Row],[czy komórkowy]]=1,telefony45[[#This Row],[czy stacjonarny]]=1),P401-telefony45[[#This Row],[połączenie w sekundach]],P401)</f>
        <v>-143031</v>
      </c>
      <c r="Q402">
        <f t="shared" si="5"/>
        <v>167</v>
      </c>
      <c r="R402">
        <f>IF(telefony45[[#This Row],[czy komórkowy]]=1,Q402+R401,R401)</f>
        <v>32519</v>
      </c>
      <c r="S402">
        <f>IF(telefony45[[#This Row],[czy stacjonarny]]=1,Q402+S401,S401)</f>
        <v>110512</v>
      </c>
    </row>
    <row r="403" spans="1:19" x14ac:dyDescent="0.3">
      <c r="A403" s="9" t="s">
        <v>347</v>
      </c>
      <c r="B403" s="1">
        <v>42922</v>
      </c>
      <c r="C403" s="2">
        <v>0.59666666666666668</v>
      </c>
      <c r="D403" s="2">
        <v>0.5975462962962963</v>
      </c>
      <c r="E403">
        <f>DAY(telefony45[[#This Row],[data]])</f>
        <v>6</v>
      </c>
      <c r="F403">
        <f>IF(LEN(telefony45[[#This Row],[nr]])=8,1,0)</f>
        <v>0</v>
      </c>
      <c r="G403">
        <f>IF(LEN(telefony45[[#This Row],[nr]])=7,1,0)</f>
        <v>0</v>
      </c>
      <c r="H403" s="9">
        <f>IF(LEN(telefony45[[#This Row],[nr]])&gt;=10,1,0)</f>
        <v>1</v>
      </c>
      <c r="I403" s="2">
        <f>telefony45[[#This Row],[zakonczenie]]-telefony45[[#This Row],[rozpoczecie]]</f>
        <v>8.796296296296191E-4</v>
      </c>
      <c r="J403" s="9">
        <f>HOUR(telefony45[[#This Row],[czas połączenia]])</f>
        <v>0</v>
      </c>
      <c r="K403" s="9">
        <f>MINUTE(telefony45[[#This Row],[czas połączenia]])</f>
        <v>1</v>
      </c>
      <c r="L403" s="9">
        <f>SECOND(telefony45[[#This Row],[czas połączenia]])</f>
        <v>16</v>
      </c>
      <c r="M403" s="9">
        <f>telefony45[[#This Row],[godziny połączenia]]*60*60+telefony45[[#This Row],[minuty połączenia]]*60+telefony45[[#This Row],[sekundy połączenia2]]</f>
        <v>76</v>
      </c>
      <c r="N403" s="9">
        <f>ROUNDUP(telefony45[[#This Row],[połączenie w sekundach]]/60,0)</f>
        <v>2</v>
      </c>
      <c r="O403" s="9">
        <f>IF(telefony45[[#This Row],[czy zagraniczny]]=1,telefony45[[#This Row],[zaczęt minuty połączenia]],0)</f>
        <v>2</v>
      </c>
      <c r="P403">
        <f>IF(OR(telefony45[[#This Row],[czy komórkowy]]=1,telefony45[[#This Row],[czy stacjonarny]]=1),P402-telefony45[[#This Row],[połączenie w sekundach]],P402)</f>
        <v>-143031</v>
      </c>
      <c r="Q403">
        <f t="shared" si="5"/>
        <v>0</v>
      </c>
      <c r="R403">
        <f>IF(telefony45[[#This Row],[czy komórkowy]]=1,Q403+R402,R402)</f>
        <v>32519</v>
      </c>
      <c r="S403">
        <f>IF(telefony45[[#This Row],[czy stacjonarny]]=1,Q403+S402,S402)</f>
        <v>110512</v>
      </c>
    </row>
    <row r="404" spans="1:19" x14ac:dyDescent="0.3">
      <c r="A404" s="9" t="s">
        <v>348</v>
      </c>
      <c r="B404" s="1">
        <v>42922</v>
      </c>
      <c r="C404" s="2">
        <v>0.60146990740740736</v>
      </c>
      <c r="D404" s="2">
        <v>0.60932870370370373</v>
      </c>
      <c r="E404">
        <f>DAY(telefony45[[#This Row],[data]])</f>
        <v>6</v>
      </c>
      <c r="F404">
        <f>IF(LEN(telefony45[[#This Row],[nr]])=8,1,0)</f>
        <v>1</v>
      </c>
      <c r="G404">
        <f>IF(LEN(telefony45[[#This Row],[nr]])=7,1,0)</f>
        <v>0</v>
      </c>
      <c r="H404" s="9">
        <f>IF(LEN(telefony45[[#This Row],[nr]])&gt;=10,1,0)</f>
        <v>0</v>
      </c>
      <c r="I404" s="2">
        <f>telefony45[[#This Row],[zakonczenie]]-telefony45[[#This Row],[rozpoczecie]]</f>
        <v>7.8587962962963775E-3</v>
      </c>
      <c r="J404" s="9">
        <f>HOUR(telefony45[[#This Row],[czas połączenia]])</f>
        <v>0</v>
      </c>
      <c r="K404" s="9">
        <f>MINUTE(telefony45[[#This Row],[czas połączenia]])</f>
        <v>11</v>
      </c>
      <c r="L404" s="9">
        <f>SECOND(telefony45[[#This Row],[czas połączenia]])</f>
        <v>19</v>
      </c>
      <c r="M404" s="9">
        <f>telefony45[[#This Row],[godziny połączenia]]*60*60+telefony45[[#This Row],[minuty połączenia]]*60+telefony45[[#This Row],[sekundy połączenia2]]</f>
        <v>679</v>
      </c>
      <c r="N404" s="9">
        <f>ROUNDUP(telefony45[[#This Row],[połączenie w sekundach]]/60,0)</f>
        <v>12</v>
      </c>
      <c r="O404" s="9">
        <f>IF(telefony45[[#This Row],[czy zagraniczny]]=1,telefony45[[#This Row],[zaczęt minuty połączenia]],0)</f>
        <v>0</v>
      </c>
      <c r="P404">
        <f>IF(OR(telefony45[[#This Row],[czy komórkowy]]=1,telefony45[[#This Row],[czy stacjonarny]]=1),P403-telefony45[[#This Row],[połączenie w sekundach]],P403)</f>
        <v>-143710</v>
      </c>
      <c r="Q404">
        <f t="shared" si="5"/>
        <v>679</v>
      </c>
      <c r="R404">
        <f>IF(telefony45[[#This Row],[czy komórkowy]]=1,Q404+R403,R403)</f>
        <v>33198</v>
      </c>
      <c r="S404">
        <f>IF(telefony45[[#This Row],[czy stacjonarny]]=1,Q404+S403,S403)</f>
        <v>110512</v>
      </c>
    </row>
    <row r="405" spans="1:19" x14ac:dyDescent="0.3">
      <c r="A405" s="9" t="s">
        <v>349</v>
      </c>
      <c r="B405" s="1">
        <v>42922</v>
      </c>
      <c r="C405" s="2">
        <v>0.60247685185185185</v>
      </c>
      <c r="D405" s="2">
        <v>0.60782407407407413</v>
      </c>
      <c r="E405">
        <f>DAY(telefony45[[#This Row],[data]])</f>
        <v>6</v>
      </c>
      <c r="F405">
        <f>IF(LEN(telefony45[[#This Row],[nr]])=8,1,0)</f>
        <v>0</v>
      </c>
      <c r="G405">
        <f>IF(LEN(telefony45[[#This Row],[nr]])=7,1,0)</f>
        <v>1</v>
      </c>
      <c r="H405" s="9">
        <f>IF(LEN(telefony45[[#This Row],[nr]])&gt;=10,1,0)</f>
        <v>0</v>
      </c>
      <c r="I405" s="2">
        <f>telefony45[[#This Row],[zakonczenie]]-telefony45[[#This Row],[rozpoczecie]]</f>
        <v>5.3472222222222809E-3</v>
      </c>
      <c r="J405" s="9">
        <f>HOUR(telefony45[[#This Row],[czas połączenia]])</f>
        <v>0</v>
      </c>
      <c r="K405" s="9">
        <f>MINUTE(telefony45[[#This Row],[czas połączenia]])</f>
        <v>7</v>
      </c>
      <c r="L405" s="9">
        <f>SECOND(telefony45[[#This Row],[czas połączenia]])</f>
        <v>42</v>
      </c>
      <c r="M405" s="9">
        <f>telefony45[[#This Row],[godziny połączenia]]*60*60+telefony45[[#This Row],[minuty połączenia]]*60+telefony45[[#This Row],[sekundy połączenia2]]</f>
        <v>462</v>
      </c>
      <c r="N405" s="9">
        <f>ROUNDUP(telefony45[[#This Row],[połączenie w sekundach]]/60,0)</f>
        <v>8</v>
      </c>
      <c r="O405" s="9">
        <f>IF(telefony45[[#This Row],[czy zagraniczny]]=1,telefony45[[#This Row],[zaczęt minuty połączenia]],0)</f>
        <v>0</v>
      </c>
      <c r="P405">
        <f>IF(OR(telefony45[[#This Row],[czy komórkowy]]=1,telefony45[[#This Row],[czy stacjonarny]]=1),P404-telefony45[[#This Row],[połączenie w sekundach]],P404)</f>
        <v>-144172</v>
      </c>
      <c r="Q405">
        <f t="shared" si="5"/>
        <v>462</v>
      </c>
      <c r="R405">
        <f>IF(telefony45[[#This Row],[czy komórkowy]]=1,Q405+R404,R404)</f>
        <v>33198</v>
      </c>
      <c r="S405">
        <f>IF(telefony45[[#This Row],[czy stacjonarny]]=1,Q405+S404,S404)</f>
        <v>110974</v>
      </c>
    </row>
    <row r="406" spans="1:19" x14ac:dyDescent="0.3">
      <c r="A406" s="9" t="s">
        <v>350</v>
      </c>
      <c r="B406" s="1">
        <v>42922</v>
      </c>
      <c r="C406" s="2">
        <v>0.60774305555555552</v>
      </c>
      <c r="D406" s="2">
        <v>0.61297453703703708</v>
      </c>
      <c r="E406">
        <f>DAY(telefony45[[#This Row],[data]])</f>
        <v>6</v>
      </c>
      <c r="F406">
        <f>IF(LEN(telefony45[[#This Row],[nr]])=8,1,0)</f>
        <v>0</v>
      </c>
      <c r="G406">
        <f>IF(LEN(telefony45[[#This Row],[nr]])=7,1,0)</f>
        <v>1</v>
      </c>
      <c r="H406" s="9">
        <f>IF(LEN(telefony45[[#This Row],[nr]])&gt;=10,1,0)</f>
        <v>0</v>
      </c>
      <c r="I406" s="2">
        <f>telefony45[[#This Row],[zakonczenie]]-telefony45[[#This Row],[rozpoczecie]]</f>
        <v>5.2314814814815591E-3</v>
      </c>
      <c r="J406" s="9">
        <f>HOUR(telefony45[[#This Row],[czas połączenia]])</f>
        <v>0</v>
      </c>
      <c r="K406" s="9">
        <f>MINUTE(telefony45[[#This Row],[czas połączenia]])</f>
        <v>7</v>
      </c>
      <c r="L406" s="9">
        <f>SECOND(telefony45[[#This Row],[czas połączenia]])</f>
        <v>32</v>
      </c>
      <c r="M406" s="9">
        <f>telefony45[[#This Row],[godziny połączenia]]*60*60+telefony45[[#This Row],[minuty połączenia]]*60+telefony45[[#This Row],[sekundy połączenia2]]</f>
        <v>452</v>
      </c>
      <c r="N406" s="9">
        <f>ROUNDUP(telefony45[[#This Row],[połączenie w sekundach]]/60,0)</f>
        <v>8</v>
      </c>
      <c r="O406" s="9">
        <f>IF(telefony45[[#This Row],[czy zagraniczny]]=1,telefony45[[#This Row],[zaczęt minuty połączenia]],0)</f>
        <v>0</v>
      </c>
      <c r="P406">
        <f>IF(OR(telefony45[[#This Row],[czy komórkowy]]=1,telefony45[[#This Row],[czy stacjonarny]]=1),P405-telefony45[[#This Row],[połączenie w sekundach]],P405)</f>
        <v>-144624</v>
      </c>
      <c r="Q406">
        <f t="shared" si="5"/>
        <v>452</v>
      </c>
      <c r="R406">
        <f>IF(telefony45[[#This Row],[czy komórkowy]]=1,Q406+R405,R405)</f>
        <v>33198</v>
      </c>
      <c r="S406">
        <f>IF(telefony45[[#This Row],[czy stacjonarny]]=1,Q406+S405,S405)</f>
        <v>111426</v>
      </c>
    </row>
    <row r="407" spans="1:19" x14ac:dyDescent="0.3">
      <c r="A407" s="9" t="s">
        <v>351</v>
      </c>
      <c r="B407" s="1">
        <v>42922</v>
      </c>
      <c r="C407" s="2">
        <v>0.611724537037037</v>
      </c>
      <c r="D407" s="2">
        <v>0.62217592592592597</v>
      </c>
      <c r="E407">
        <f>DAY(telefony45[[#This Row],[data]])</f>
        <v>6</v>
      </c>
      <c r="F407">
        <f>IF(LEN(telefony45[[#This Row],[nr]])=8,1,0)</f>
        <v>0</v>
      </c>
      <c r="G407">
        <f>IF(LEN(telefony45[[#This Row],[nr]])=7,1,0)</f>
        <v>1</v>
      </c>
      <c r="H407" s="9">
        <f>IF(LEN(telefony45[[#This Row],[nr]])&gt;=10,1,0)</f>
        <v>0</v>
      </c>
      <c r="I407" s="2">
        <f>telefony45[[#This Row],[zakonczenie]]-telefony45[[#This Row],[rozpoczecie]]</f>
        <v>1.0451388888888968E-2</v>
      </c>
      <c r="J407" s="9">
        <f>HOUR(telefony45[[#This Row],[czas połączenia]])</f>
        <v>0</v>
      </c>
      <c r="K407" s="9">
        <f>MINUTE(telefony45[[#This Row],[czas połączenia]])</f>
        <v>15</v>
      </c>
      <c r="L407" s="9">
        <f>SECOND(telefony45[[#This Row],[czas połączenia]])</f>
        <v>3</v>
      </c>
      <c r="M407" s="9">
        <f>telefony45[[#This Row],[godziny połączenia]]*60*60+telefony45[[#This Row],[minuty połączenia]]*60+telefony45[[#This Row],[sekundy połączenia2]]</f>
        <v>903</v>
      </c>
      <c r="N407" s="9">
        <f>ROUNDUP(telefony45[[#This Row],[połączenie w sekundach]]/60,0)</f>
        <v>16</v>
      </c>
      <c r="O407" s="9">
        <f>IF(telefony45[[#This Row],[czy zagraniczny]]=1,telefony45[[#This Row],[zaczęt minuty połączenia]],0)</f>
        <v>0</v>
      </c>
      <c r="P407">
        <f>IF(OR(telefony45[[#This Row],[czy komórkowy]]=1,telefony45[[#This Row],[czy stacjonarny]]=1),P406-telefony45[[#This Row],[połączenie w sekundach]],P406)</f>
        <v>-145527</v>
      </c>
      <c r="Q407">
        <f t="shared" si="5"/>
        <v>903</v>
      </c>
      <c r="R407">
        <f>IF(telefony45[[#This Row],[czy komórkowy]]=1,Q407+R406,R406)</f>
        <v>33198</v>
      </c>
      <c r="S407">
        <f>IF(telefony45[[#This Row],[czy stacjonarny]]=1,Q407+S406,S406)</f>
        <v>112329</v>
      </c>
    </row>
    <row r="408" spans="1:19" x14ac:dyDescent="0.3">
      <c r="A408" s="9" t="s">
        <v>352</v>
      </c>
      <c r="B408" s="1">
        <v>42922</v>
      </c>
      <c r="C408" s="2">
        <v>0.6139930555555555</v>
      </c>
      <c r="D408" s="2">
        <v>0.62364583333333334</v>
      </c>
      <c r="E408">
        <f>DAY(telefony45[[#This Row],[data]])</f>
        <v>6</v>
      </c>
      <c r="F408">
        <f>IF(LEN(telefony45[[#This Row],[nr]])=8,1,0)</f>
        <v>0</v>
      </c>
      <c r="G408">
        <f>IF(LEN(telefony45[[#This Row],[nr]])=7,1,0)</f>
        <v>1</v>
      </c>
      <c r="H408" s="9">
        <f>IF(LEN(telefony45[[#This Row],[nr]])&gt;=10,1,0)</f>
        <v>0</v>
      </c>
      <c r="I408" s="2">
        <f>telefony45[[#This Row],[zakonczenie]]-telefony45[[#This Row],[rozpoczecie]]</f>
        <v>9.6527777777778434E-3</v>
      </c>
      <c r="J408" s="9">
        <f>HOUR(telefony45[[#This Row],[czas połączenia]])</f>
        <v>0</v>
      </c>
      <c r="K408" s="9">
        <f>MINUTE(telefony45[[#This Row],[czas połączenia]])</f>
        <v>13</v>
      </c>
      <c r="L408" s="9">
        <f>SECOND(telefony45[[#This Row],[czas połączenia]])</f>
        <v>54</v>
      </c>
      <c r="M408" s="9">
        <f>telefony45[[#This Row],[godziny połączenia]]*60*60+telefony45[[#This Row],[minuty połączenia]]*60+telefony45[[#This Row],[sekundy połączenia2]]</f>
        <v>834</v>
      </c>
      <c r="N408" s="9">
        <f>ROUNDUP(telefony45[[#This Row],[połączenie w sekundach]]/60,0)</f>
        <v>14</v>
      </c>
      <c r="O408" s="9">
        <f>IF(telefony45[[#This Row],[czy zagraniczny]]=1,telefony45[[#This Row],[zaczęt minuty połączenia]],0)</f>
        <v>0</v>
      </c>
      <c r="P408">
        <f>IF(OR(telefony45[[#This Row],[czy komórkowy]]=1,telefony45[[#This Row],[czy stacjonarny]]=1),P407-telefony45[[#This Row],[połączenie w sekundach]],P407)</f>
        <v>-146361</v>
      </c>
      <c r="Q408">
        <f t="shared" si="5"/>
        <v>834</v>
      </c>
      <c r="R408">
        <f>IF(telefony45[[#This Row],[czy komórkowy]]=1,Q408+R407,R407)</f>
        <v>33198</v>
      </c>
      <c r="S408">
        <f>IF(telefony45[[#This Row],[czy stacjonarny]]=1,Q408+S407,S407)</f>
        <v>113163</v>
      </c>
    </row>
    <row r="409" spans="1:19" x14ac:dyDescent="0.3">
      <c r="A409" s="9" t="s">
        <v>353</v>
      </c>
      <c r="B409" s="1">
        <v>42922</v>
      </c>
      <c r="C409" s="2">
        <v>0.61871527777777779</v>
      </c>
      <c r="D409" s="2">
        <v>0.62458333333333338</v>
      </c>
      <c r="E409">
        <f>DAY(telefony45[[#This Row],[data]])</f>
        <v>6</v>
      </c>
      <c r="F409">
        <f>IF(LEN(telefony45[[#This Row],[nr]])=8,1,0)</f>
        <v>0</v>
      </c>
      <c r="G409">
        <f>IF(LEN(telefony45[[#This Row],[nr]])=7,1,0)</f>
        <v>1</v>
      </c>
      <c r="H409" s="9">
        <f>IF(LEN(telefony45[[#This Row],[nr]])&gt;=10,1,0)</f>
        <v>0</v>
      </c>
      <c r="I409" s="2">
        <f>telefony45[[#This Row],[zakonczenie]]-telefony45[[#This Row],[rozpoczecie]]</f>
        <v>5.8680555555555847E-3</v>
      </c>
      <c r="J409" s="9">
        <f>HOUR(telefony45[[#This Row],[czas połączenia]])</f>
        <v>0</v>
      </c>
      <c r="K409" s="9">
        <f>MINUTE(telefony45[[#This Row],[czas połączenia]])</f>
        <v>8</v>
      </c>
      <c r="L409" s="9">
        <f>SECOND(telefony45[[#This Row],[czas połączenia]])</f>
        <v>27</v>
      </c>
      <c r="M409" s="9">
        <f>telefony45[[#This Row],[godziny połączenia]]*60*60+telefony45[[#This Row],[minuty połączenia]]*60+telefony45[[#This Row],[sekundy połączenia2]]</f>
        <v>507</v>
      </c>
      <c r="N409" s="9">
        <f>ROUNDUP(telefony45[[#This Row],[połączenie w sekundach]]/60,0)</f>
        <v>9</v>
      </c>
      <c r="O409" s="9">
        <f>IF(telefony45[[#This Row],[czy zagraniczny]]=1,telefony45[[#This Row],[zaczęt minuty połączenia]],0)</f>
        <v>0</v>
      </c>
      <c r="P409">
        <f>IF(OR(telefony45[[#This Row],[czy komórkowy]]=1,telefony45[[#This Row],[czy stacjonarny]]=1),P408-telefony45[[#This Row],[połączenie w sekundach]],P408)</f>
        <v>-146868</v>
      </c>
      <c r="Q409">
        <f t="shared" si="5"/>
        <v>507</v>
      </c>
      <c r="R409">
        <f>IF(telefony45[[#This Row],[czy komórkowy]]=1,Q409+R408,R408)</f>
        <v>33198</v>
      </c>
      <c r="S409">
        <f>IF(telefony45[[#This Row],[czy stacjonarny]]=1,Q409+S408,S408)</f>
        <v>113670</v>
      </c>
    </row>
    <row r="410" spans="1:19" x14ac:dyDescent="0.3">
      <c r="A410" s="9" t="s">
        <v>354</v>
      </c>
      <c r="B410" s="1">
        <v>42922</v>
      </c>
      <c r="C410" s="2">
        <v>0.6237731481481481</v>
      </c>
      <c r="D410" s="2">
        <v>0.63299768518518518</v>
      </c>
      <c r="E410">
        <f>DAY(telefony45[[#This Row],[data]])</f>
        <v>6</v>
      </c>
      <c r="F410">
        <f>IF(LEN(telefony45[[#This Row],[nr]])=8,1,0)</f>
        <v>0</v>
      </c>
      <c r="G410">
        <f>IF(LEN(telefony45[[#This Row],[nr]])=7,1,0)</f>
        <v>0</v>
      </c>
      <c r="H410" s="9">
        <f>IF(LEN(telefony45[[#This Row],[nr]])&gt;=10,1,0)</f>
        <v>1</v>
      </c>
      <c r="I410" s="2">
        <f>telefony45[[#This Row],[zakonczenie]]-telefony45[[#This Row],[rozpoczecie]]</f>
        <v>9.2245370370370727E-3</v>
      </c>
      <c r="J410" s="9">
        <f>HOUR(telefony45[[#This Row],[czas połączenia]])</f>
        <v>0</v>
      </c>
      <c r="K410" s="9">
        <f>MINUTE(telefony45[[#This Row],[czas połączenia]])</f>
        <v>13</v>
      </c>
      <c r="L410" s="9">
        <f>SECOND(telefony45[[#This Row],[czas połączenia]])</f>
        <v>17</v>
      </c>
      <c r="M410" s="9">
        <f>telefony45[[#This Row],[godziny połączenia]]*60*60+telefony45[[#This Row],[minuty połączenia]]*60+telefony45[[#This Row],[sekundy połączenia2]]</f>
        <v>797</v>
      </c>
      <c r="N410" s="9">
        <f>ROUNDUP(telefony45[[#This Row],[połączenie w sekundach]]/60,0)</f>
        <v>14</v>
      </c>
      <c r="O410" s="9">
        <f>IF(telefony45[[#This Row],[czy zagraniczny]]=1,telefony45[[#This Row],[zaczęt minuty połączenia]],0)</f>
        <v>14</v>
      </c>
      <c r="P410">
        <f>IF(OR(telefony45[[#This Row],[czy komórkowy]]=1,telefony45[[#This Row],[czy stacjonarny]]=1),P409-telefony45[[#This Row],[połączenie w sekundach]],P409)</f>
        <v>-146868</v>
      </c>
      <c r="Q410">
        <f t="shared" si="5"/>
        <v>0</v>
      </c>
      <c r="R410">
        <f>IF(telefony45[[#This Row],[czy komórkowy]]=1,Q410+R409,R409)</f>
        <v>33198</v>
      </c>
      <c r="S410">
        <f>IF(telefony45[[#This Row],[czy stacjonarny]]=1,Q410+S409,S409)</f>
        <v>113670</v>
      </c>
    </row>
    <row r="411" spans="1:19" x14ac:dyDescent="0.3">
      <c r="A411" s="9" t="s">
        <v>355</v>
      </c>
      <c r="B411" s="1">
        <v>42922</v>
      </c>
      <c r="C411" s="2">
        <v>0.62396990740740743</v>
      </c>
      <c r="D411" s="2">
        <v>0.62693287037037038</v>
      </c>
      <c r="E411">
        <f>DAY(telefony45[[#This Row],[data]])</f>
        <v>6</v>
      </c>
      <c r="F411">
        <f>IF(LEN(telefony45[[#This Row],[nr]])=8,1,0)</f>
        <v>0</v>
      </c>
      <c r="G411">
        <f>IF(LEN(telefony45[[#This Row],[nr]])=7,1,0)</f>
        <v>1</v>
      </c>
      <c r="H411" s="9">
        <f>IF(LEN(telefony45[[#This Row],[nr]])&gt;=10,1,0)</f>
        <v>0</v>
      </c>
      <c r="I411" s="2">
        <f>telefony45[[#This Row],[zakonczenie]]-telefony45[[#This Row],[rozpoczecie]]</f>
        <v>2.962962962962945E-3</v>
      </c>
      <c r="J411" s="9">
        <f>HOUR(telefony45[[#This Row],[czas połączenia]])</f>
        <v>0</v>
      </c>
      <c r="K411" s="9">
        <f>MINUTE(telefony45[[#This Row],[czas połączenia]])</f>
        <v>4</v>
      </c>
      <c r="L411" s="9">
        <f>SECOND(telefony45[[#This Row],[czas połączenia]])</f>
        <v>16</v>
      </c>
      <c r="M411" s="9">
        <f>telefony45[[#This Row],[godziny połączenia]]*60*60+telefony45[[#This Row],[minuty połączenia]]*60+telefony45[[#This Row],[sekundy połączenia2]]</f>
        <v>256</v>
      </c>
      <c r="N411" s="9">
        <f>ROUNDUP(telefony45[[#This Row],[połączenie w sekundach]]/60,0)</f>
        <v>5</v>
      </c>
      <c r="O411" s="9">
        <f>IF(telefony45[[#This Row],[czy zagraniczny]]=1,telefony45[[#This Row],[zaczęt minuty połączenia]],0)</f>
        <v>0</v>
      </c>
      <c r="P411">
        <f>IF(OR(telefony45[[#This Row],[czy komórkowy]]=1,telefony45[[#This Row],[czy stacjonarny]]=1),P410-telefony45[[#This Row],[połączenie w sekundach]],P410)</f>
        <v>-147124</v>
      </c>
      <c r="Q411">
        <f t="shared" si="5"/>
        <v>256</v>
      </c>
      <c r="R411">
        <f>IF(telefony45[[#This Row],[czy komórkowy]]=1,Q411+R410,R410)</f>
        <v>33198</v>
      </c>
      <c r="S411">
        <f>IF(telefony45[[#This Row],[czy stacjonarny]]=1,Q411+S410,S410)</f>
        <v>113926</v>
      </c>
    </row>
    <row r="412" spans="1:19" x14ac:dyDescent="0.3">
      <c r="A412" s="9" t="s">
        <v>147</v>
      </c>
      <c r="B412" s="1">
        <v>42922</v>
      </c>
      <c r="C412" s="2">
        <v>0.62491898148148151</v>
      </c>
      <c r="D412" s="2">
        <v>0.63265046296296301</v>
      </c>
      <c r="E412">
        <f>DAY(telefony45[[#This Row],[data]])</f>
        <v>6</v>
      </c>
      <c r="F412">
        <f>IF(LEN(telefony45[[#This Row],[nr]])=8,1,0)</f>
        <v>0</v>
      </c>
      <c r="G412">
        <f>IF(LEN(telefony45[[#This Row],[nr]])=7,1,0)</f>
        <v>1</v>
      </c>
      <c r="H412" s="9">
        <f>IF(LEN(telefony45[[#This Row],[nr]])&gt;=10,1,0)</f>
        <v>0</v>
      </c>
      <c r="I412" s="2">
        <f>telefony45[[#This Row],[zakonczenie]]-telefony45[[#This Row],[rozpoczecie]]</f>
        <v>7.7314814814815058E-3</v>
      </c>
      <c r="J412" s="9">
        <f>HOUR(telefony45[[#This Row],[czas połączenia]])</f>
        <v>0</v>
      </c>
      <c r="K412" s="9">
        <f>MINUTE(telefony45[[#This Row],[czas połączenia]])</f>
        <v>11</v>
      </c>
      <c r="L412" s="9">
        <f>SECOND(telefony45[[#This Row],[czas połączenia]])</f>
        <v>8</v>
      </c>
      <c r="M412" s="9">
        <f>telefony45[[#This Row],[godziny połączenia]]*60*60+telefony45[[#This Row],[minuty połączenia]]*60+telefony45[[#This Row],[sekundy połączenia2]]</f>
        <v>668</v>
      </c>
      <c r="N412" s="9">
        <f>ROUNDUP(telefony45[[#This Row],[połączenie w sekundach]]/60,0)</f>
        <v>12</v>
      </c>
      <c r="O412" s="9">
        <f>IF(telefony45[[#This Row],[czy zagraniczny]]=1,telefony45[[#This Row],[zaczęt minuty połączenia]],0)</f>
        <v>0</v>
      </c>
      <c r="P412">
        <f>IF(OR(telefony45[[#This Row],[czy komórkowy]]=1,telefony45[[#This Row],[czy stacjonarny]]=1),P411-telefony45[[#This Row],[połączenie w sekundach]],P411)</f>
        <v>-147792</v>
      </c>
      <c r="Q412">
        <f t="shared" si="5"/>
        <v>668</v>
      </c>
      <c r="R412">
        <f>IF(telefony45[[#This Row],[czy komórkowy]]=1,Q412+R411,R411)</f>
        <v>33198</v>
      </c>
      <c r="S412">
        <f>IF(telefony45[[#This Row],[czy stacjonarny]]=1,Q412+S411,S411)</f>
        <v>114594</v>
      </c>
    </row>
    <row r="413" spans="1:19" x14ac:dyDescent="0.3">
      <c r="A413" s="9" t="s">
        <v>356</v>
      </c>
      <c r="B413" s="1">
        <v>42922</v>
      </c>
      <c r="C413" s="2">
        <v>0.62614583333333329</v>
      </c>
      <c r="D413" s="2">
        <v>0.6318287037037037</v>
      </c>
      <c r="E413">
        <f>DAY(telefony45[[#This Row],[data]])</f>
        <v>6</v>
      </c>
      <c r="F413">
        <f>IF(LEN(telefony45[[#This Row],[nr]])=8,1,0)</f>
        <v>0</v>
      </c>
      <c r="G413">
        <f>IF(LEN(telefony45[[#This Row],[nr]])=7,1,0)</f>
        <v>1</v>
      </c>
      <c r="H413" s="9">
        <f>IF(LEN(telefony45[[#This Row],[nr]])&gt;=10,1,0)</f>
        <v>0</v>
      </c>
      <c r="I413" s="2">
        <f>telefony45[[#This Row],[zakonczenie]]-telefony45[[#This Row],[rozpoczecie]]</f>
        <v>5.6828703703704075E-3</v>
      </c>
      <c r="J413" s="9">
        <f>HOUR(telefony45[[#This Row],[czas połączenia]])</f>
        <v>0</v>
      </c>
      <c r="K413" s="9">
        <f>MINUTE(telefony45[[#This Row],[czas połączenia]])</f>
        <v>8</v>
      </c>
      <c r="L413" s="9">
        <f>SECOND(telefony45[[#This Row],[czas połączenia]])</f>
        <v>11</v>
      </c>
      <c r="M413" s="9">
        <f>telefony45[[#This Row],[godziny połączenia]]*60*60+telefony45[[#This Row],[minuty połączenia]]*60+telefony45[[#This Row],[sekundy połączenia2]]</f>
        <v>491</v>
      </c>
      <c r="N413" s="9">
        <f>ROUNDUP(telefony45[[#This Row],[połączenie w sekundach]]/60,0)</f>
        <v>9</v>
      </c>
      <c r="O413" s="9">
        <f>IF(telefony45[[#This Row],[czy zagraniczny]]=1,telefony45[[#This Row],[zaczęt minuty połączenia]],0)</f>
        <v>0</v>
      </c>
      <c r="P413">
        <f>IF(OR(telefony45[[#This Row],[czy komórkowy]]=1,telefony45[[#This Row],[czy stacjonarny]]=1),P412-telefony45[[#This Row],[połączenie w sekundach]],P412)</f>
        <v>-148283</v>
      </c>
      <c r="Q413">
        <f t="shared" si="5"/>
        <v>491</v>
      </c>
      <c r="R413">
        <f>IF(telefony45[[#This Row],[czy komórkowy]]=1,Q413+R412,R412)</f>
        <v>33198</v>
      </c>
      <c r="S413">
        <f>IF(telefony45[[#This Row],[czy stacjonarny]]=1,Q413+S412,S412)</f>
        <v>115085</v>
      </c>
    </row>
    <row r="414" spans="1:19" x14ac:dyDescent="0.3">
      <c r="A414" s="9" t="s">
        <v>357</v>
      </c>
      <c r="B414" s="1">
        <v>42923</v>
      </c>
      <c r="C414" s="2">
        <v>0.33677083333333335</v>
      </c>
      <c r="D414" s="2">
        <v>0.34700231481481481</v>
      </c>
      <c r="E414">
        <f>DAY(telefony45[[#This Row],[data]])</f>
        <v>7</v>
      </c>
      <c r="F414">
        <f>IF(LEN(telefony45[[#This Row],[nr]])=8,1,0)</f>
        <v>1</v>
      </c>
      <c r="G414">
        <f>IF(LEN(telefony45[[#This Row],[nr]])=7,1,0)</f>
        <v>0</v>
      </c>
      <c r="H414" s="9">
        <f>IF(LEN(telefony45[[#This Row],[nr]])&gt;=10,1,0)</f>
        <v>0</v>
      </c>
      <c r="I414" s="2">
        <f>telefony45[[#This Row],[zakonczenie]]-telefony45[[#This Row],[rozpoczecie]]</f>
        <v>1.0231481481481453E-2</v>
      </c>
      <c r="J414" s="9">
        <f>HOUR(telefony45[[#This Row],[czas połączenia]])</f>
        <v>0</v>
      </c>
      <c r="K414" s="9">
        <f>MINUTE(telefony45[[#This Row],[czas połączenia]])</f>
        <v>14</v>
      </c>
      <c r="L414" s="9">
        <f>SECOND(telefony45[[#This Row],[czas połączenia]])</f>
        <v>44</v>
      </c>
      <c r="M414" s="9">
        <f>telefony45[[#This Row],[godziny połączenia]]*60*60+telefony45[[#This Row],[minuty połączenia]]*60+telefony45[[#This Row],[sekundy połączenia2]]</f>
        <v>884</v>
      </c>
      <c r="N414" s="9">
        <f>ROUNDUP(telefony45[[#This Row],[połączenie w sekundach]]/60,0)</f>
        <v>15</v>
      </c>
      <c r="O414" s="9">
        <f>IF(telefony45[[#This Row],[czy zagraniczny]]=1,telefony45[[#This Row],[zaczęt minuty połączenia]],0)</f>
        <v>0</v>
      </c>
      <c r="P414">
        <f>IF(OR(telefony45[[#This Row],[czy komórkowy]]=1,telefony45[[#This Row],[czy stacjonarny]]=1),P413-telefony45[[#This Row],[połączenie w sekundach]],P413)</f>
        <v>-149167</v>
      </c>
      <c r="Q414">
        <f t="shared" si="5"/>
        <v>884</v>
      </c>
      <c r="R414">
        <f>IF(telefony45[[#This Row],[czy komórkowy]]=1,Q414+R413,R413)</f>
        <v>34082</v>
      </c>
      <c r="S414">
        <f>IF(telefony45[[#This Row],[czy stacjonarny]]=1,Q414+S413,S413)</f>
        <v>115085</v>
      </c>
    </row>
    <row r="415" spans="1:19" x14ac:dyDescent="0.3">
      <c r="A415" s="9" t="s">
        <v>358</v>
      </c>
      <c r="B415" s="1">
        <v>42923</v>
      </c>
      <c r="C415" s="2">
        <v>0.34092592592592591</v>
      </c>
      <c r="D415" s="2">
        <v>0.3448148148148148</v>
      </c>
      <c r="E415">
        <f>DAY(telefony45[[#This Row],[data]])</f>
        <v>7</v>
      </c>
      <c r="F415">
        <f>IF(LEN(telefony45[[#This Row],[nr]])=8,1,0)</f>
        <v>0</v>
      </c>
      <c r="G415">
        <f>IF(LEN(telefony45[[#This Row],[nr]])=7,1,0)</f>
        <v>1</v>
      </c>
      <c r="H415" s="9">
        <f>IF(LEN(telefony45[[#This Row],[nr]])&gt;=10,1,0)</f>
        <v>0</v>
      </c>
      <c r="I415" s="2">
        <f>telefony45[[#This Row],[zakonczenie]]-telefony45[[#This Row],[rozpoczecie]]</f>
        <v>3.8888888888888862E-3</v>
      </c>
      <c r="J415" s="9">
        <f>HOUR(telefony45[[#This Row],[czas połączenia]])</f>
        <v>0</v>
      </c>
      <c r="K415" s="9">
        <f>MINUTE(telefony45[[#This Row],[czas połączenia]])</f>
        <v>5</v>
      </c>
      <c r="L415" s="9">
        <f>SECOND(telefony45[[#This Row],[czas połączenia]])</f>
        <v>36</v>
      </c>
      <c r="M415" s="9">
        <f>telefony45[[#This Row],[godziny połączenia]]*60*60+telefony45[[#This Row],[minuty połączenia]]*60+telefony45[[#This Row],[sekundy połączenia2]]</f>
        <v>336</v>
      </c>
      <c r="N415" s="9">
        <f>ROUNDUP(telefony45[[#This Row],[połączenie w sekundach]]/60,0)</f>
        <v>6</v>
      </c>
      <c r="O415" s="9">
        <f>IF(telefony45[[#This Row],[czy zagraniczny]]=1,telefony45[[#This Row],[zaczęt minuty połączenia]],0)</f>
        <v>0</v>
      </c>
      <c r="P415">
        <f>IF(OR(telefony45[[#This Row],[czy komórkowy]]=1,telefony45[[#This Row],[czy stacjonarny]]=1),P414-telefony45[[#This Row],[połączenie w sekundach]],P414)</f>
        <v>-149503</v>
      </c>
      <c r="Q415">
        <f t="shared" si="5"/>
        <v>336</v>
      </c>
      <c r="R415">
        <f>IF(telefony45[[#This Row],[czy komórkowy]]=1,Q415+R414,R414)</f>
        <v>34082</v>
      </c>
      <c r="S415">
        <f>IF(telefony45[[#This Row],[czy stacjonarny]]=1,Q415+S414,S414)</f>
        <v>115421</v>
      </c>
    </row>
    <row r="416" spans="1:19" x14ac:dyDescent="0.3">
      <c r="A416" s="9" t="s">
        <v>359</v>
      </c>
      <c r="B416" s="1">
        <v>42923</v>
      </c>
      <c r="C416" s="2">
        <v>0.34288194444444442</v>
      </c>
      <c r="D416" s="2">
        <v>0.34506944444444443</v>
      </c>
      <c r="E416">
        <f>DAY(telefony45[[#This Row],[data]])</f>
        <v>7</v>
      </c>
      <c r="F416">
        <f>IF(LEN(telefony45[[#This Row],[nr]])=8,1,0)</f>
        <v>1</v>
      </c>
      <c r="G416">
        <f>IF(LEN(telefony45[[#This Row],[nr]])=7,1,0)</f>
        <v>0</v>
      </c>
      <c r="H416" s="9">
        <f>IF(LEN(telefony45[[#This Row],[nr]])&gt;=10,1,0)</f>
        <v>0</v>
      </c>
      <c r="I416" s="2">
        <f>telefony45[[#This Row],[zakonczenie]]-telefony45[[#This Row],[rozpoczecie]]</f>
        <v>2.1875000000000089E-3</v>
      </c>
      <c r="J416" s="9">
        <f>HOUR(telefony45[[#This Row],[czas połączenia]])</f>
        <v>0</v>
      </c>
      <c r="K416" s="9">
        <f>MINUTE(telefony45[[#This Row],[czas połączenia]])</f>
        <v>3</v>
      </c>
      <c r="L416" s="9">
        <f>SECOND(telefony45[[#This Row],[czas połączenia]])</f>
        <v>9</v>
      </c>
      <c r="M416" s="9">
        <f>telefony45[[#This Row],[godziny połączenia]]*60*60+telefony45[[#This Row],[minuty połączenia]]*60+telefony45[[#This Row],[sekundy połączenia2]]</f>
        <v>189</v>
      </c>
      <c r="N416" s="9">
        <f>ROUNDUP(telefony45[[#This Row],[połączenie w sekundach]]/60,0)</f>
        <v>4</v>
      </c>
      <c r="O416" s="9">
        <f>IF(telefony45[[#This Row],[czy zagraniczny]]=1,telefony45[[#This Row],[zaczęt minuty połączenia]],0)</f>
        <v>0</v>
      </c>
      <c r="P416">
        <f>IF(OR(telefony45[[#This Row],[czy komórkowy]]=1,telefony45[[#This Row],[czy stacjonarny]]=1),P415-telefony45[[#This Row],[połączenie w sekundach]],P415)</f>
        <v>-149692</v>
      </c>
      <c r="Q416">
        <f t="shared" si="5"/>
        <v>189</v>
      </c>
      <c r="R416">
        <f>IF(telefony45[[#This Row],[czy komórkowy]]=1,Q416+R415,R415)</f>
        <v>34271</v>
      </c>
      <c r="S416">
        <f>IF(telefony45[[#This Row],[czy stacjonarny]]=1,Q416+S415,S415)</f>
        <v>115421</v>
      </c>
    </row>
    <row r="417" spans="1:19" x14ac:dyDescent="0.3">
      <c r="A417" s="9" t="s">
        <v>360</v>
      </c>
      <c r="B417" s="1">
        <v>42923</v>
      </c>
      <c r="C417" s="2">
        <v>0.34465277777777775</v>
      </c>
      <c r="D417" s="2">
        <v>0.34819444444444442</v>
      </c>
      <c r="E417">
        <f>DAY(telefony45[[#This Row],[data]])</f>
        <v>7</v>
      </c>
      <c r="F417">
        <f>IF(LEN(telefony45[[#This Row],[nr]])=8,1,0)</f>
        <v>0</v>
      </c>
      <c r="G417">
        <f>IF(LEN(telefony45[[#This Row],[nr]])=7,1,0)</f>
        <v>1</v>
      </c>
      <c r="H417" s="9">
        <f>IF(LEN(telefony45[[#This Row],[nr]])&gt;=10,1,0)</f>
        <v>0</v>
      </c>
      <c r="I417" s="2">
        <f>telefony45[[#This Row],[zakonczenie]]-telefony45[[#This Row],[rozpoczecie]]</f>
        <v>3.5416666666666652E-3</v>
      </c>
      <c r="J417" s="9">
        <f>HOUR(telefony45[[#This Row],[czas połączenia]])</f>
        <v>0</v>
      </c>
      <c r="K417" s="9">
        <f>MINUTE(telefony45[[#This Row],[czas połączenia]])</f>
        <v>5</v>
      </c>
      <c r="L417" s="9">
        <f>SECOND(telefony45[[#This Row],[czas połączenia]])</f>
        <v>6</v>
      </c>
      <c r="M417" s="9">
        <f>telefony45[[#This Row],[godziny połączenia]]*60*60+telefony45[[#This Row],[minuty połączenia]]*60+telefony45[[#This Row],[sekundy połączenia2]]</f>
        <v>306</v>
      </c>
      <c r="N417" s="9">
        <f>ROUNDUP(telefony45[[#This Row],[połączenie w sekundach]]/60,0)</f>
        <v>6</v>
      </c>
      <c r="O417" s="9">
        <f>IF(telefony45[[#This Row],[czy zagraniczny]]=1,telefony45[[#This Row],[zaczęt minuty połączenia]],0)</f>
        <v>0</v>
      </c>
      <c r="P417">
        <f>IF(OR(telefony45[[#This Row],[czy komórkowy]]=1,telefony45[[#This Row],[czy stacjonarny]]=1),P416-telefony45[[#This Row],[połączenie w sekundach]],P416)</f>
        <v>-149998</v>
      </c>
      <c r="Q417">
        <f t="shared" si="5"/>
        <v>306</v>
      </c>
      <c r="R417">
        <f>IF(telefony45[[#This Row],[czy komórkowy]]=1,Q417+R416,R416)</f>
        <v>34271</v>
      </c>
      <c r="S417">
        <f>IF(telefony45[[#This Row],[czy stacjonarny]]=1,Q417+S416,S416)</f>
        <v>115727</v>
      </c>
    </row>
    <row r="418" spans="1:19" x14ac:dyDescent="0.3">
      <c r="A418" s="9" t="s">
        <v>360</v>
      </c>
      <c r="B418" s="1">
        <v>42923</v>
      </c>
      <c r="C418" s="2">
        <v>0.34848379629629628</v>
      </c>
      <c r="D418" s="2">
        <v>0.35015046296296298</v>
      </c>
      <c r="E418">
        <f>DAY(telefony45[[#This Row],[data]])</f>
        <v>7</v>
      </c>
      <c r="F418">
        <f>IF(LEN(telefony45[[#This Row],[nr]])=8,1,0)</f>
        <v>0</v>
      </c>
      <c r="G418">
        <f>IF(LEN(telefony45[[#This Row],[nr]])=7,1,0)</f>
        <v>1</v>
      </c>
      <c r="H418" s="9">
        <f>IF(LEN(telefony45[[#This Row],[nr]])&gt;=10,1,0)</f>
        <v>0</v>
      </c>
      <c r="I418" s="2">
        <f>telefony45[[#This Row],[zakonczenie]]-telefony45[[#This Row],[rozpoczecie]]</f>
        <v>1.6666666666667052E-3</v>
      </c>
      <c r="J418" s="9">
        <f>HOUR(telefony45[[#This Row],[czas połączenia]])</f>
        <v>0</v>
      </c>
      <c r="K418" s="9">
        <f>MINUTE(telefony45[[#This Row],[czas połączenia]])</f>
        <v>2</v>
      </c>
      <c r="L418" s="9">
        <f>SECOND(telefony45[[#This Row],[czas połączenia]])</f>
        <v>24</v>
      </c>
      <c r="M418" s="9">
        <f>telefony45[[#This Row],[godziny połączenia]]*60*60+telefony45[[#This Row],[minuty połączenia]]*60+telefony45[[#This Row],[sekundy połączenia2]]</f>
        <v>144</v>
      </c>
      <c r="N418" s="9">
        <f>ROUNDUP(telefony45[[#This Row],[połączenie w sekundach]]/60,0)</f>
        <v>3</v>
      </c>
      <c r="O418" s="9">
        <f>IF(telefony45[[#This Row],[czy zagraniczny]]=1,telefony45[[#This Row],[zaczęt minuty połączenia]],0)</f>
        <v>0</v>
      </c>
      <c r="P418">
        <f>IF(OR(telefony45[[#This Row],[czy komórkowy]]=1,telefony45[[#This Row],[czy stacjonarny]]=1),P417-telefony45[[#This Row],[połączenie w sekundach]],P417)</f>
        <v>-150142</v>
      </c>
      <c r="Q418">
        <f t="shared" si="5"/>
        <v>144</v>
      </c>
      <c r="R418">
        <f>IF(telefony45[[#This Row],[czy komórkowy]]=1,Q418+R417,R417)</f>
        <v>34271</v>
      </c>
      <c r="S418">
        <f>IF(telefony45[[#This Row],[czy stacjonarny]]=1,Q418+S417,S417)</f>
        <v>115871</v>
      </c>
    </row>
    <row r="419" spans="1:19" x14ac:dyDescent="0.3">
      <c r="A419" s="9" t="s">
        <v>361</v>
      </c>
      <c r="B419" s="1">
        <v>42923</v>
      </c>
      <c r="C419" s="2">
        <v>0.35130787037037037</v>
      </c>
      <c r="D419" s="2">
        <v>0.35899305555555555</v>
      </c>
      <c r="E419">
        <f>DAY(telefony45[[#This Row],[data]])</f>
        <v>7</v>
      </c>
      <c r="F419">
        <f>IF(LEN(telefony45[[#This Row],[nr]])=8,1,0)</f>
        <v>1</v>
      </c>
      <c r="G419">
        <f>IF(LEN(telefony45[[#This Row],[nr]])=7,1,0)</f>
        <v>0</v>
      </c>
      <c r="H419" s="9">
        <f>IF(LEN(telefony45[[#This Row],[nr]])&gt;=10,1,0)</f>
        <v>0</v>
      </c>
      <c r="I419" s="2">
        <f>telefony45[[#This Row],[zakonczenie]]-telefony45[[#This Row],[rozpoczecie]]</f>
        <v>7.6851851851851838E-3</v>
      </c>
      <c r="J419" s="9">
        <f>HOUR(telefony45[[#This Row],[czas połączenia]])</f>
        <v>0</v>
      </c>
      <c r="K419" s="9">
        <f>MINUTE(telefony45[[#This Row],[czas połączenia]])</f>
        <v>11</v>
      </c>
      <c r="L419" s="9">
        <f>SECOND(telefony45[[#This Row],[czas połączenia]])</f>
        <v>4</v>
      </c>
      <c r="M419" s="9">
        <f>telefony45[[#This Row],[godziny połączenia]]*60*60+telefony45[[#This Row],[minuty połączenia]]*60+telefony45[[#This Row],[sekundy połączenia2]]</f>
        <v>664</v>
      </c>
      <c r="N419" s="9">
        <f>ROUNDUP(telefony45[[#This Row],[połączenie w sekundach]]/60,0)</f>
        <v>12</v>
      </c>
      <c r="O419" s="9">
        <f>IF(telefony45[[#This Row],[czy zagraniczny]]=1,telefony45[[#This Row],[zaczęt minuty połączenia]],0)</f>
        <v>0</v>
      </c>
      <c r="P419">
        <f>IF(OR(telefony45[[#This Row],[czy komórkowy]]=1,telefony45[[#This Row],[czy stacjonarny]]=1),P418-telefony45[[#This Row],[połączenie w sekundach]],P418)</f>
        <v>-150806</v>
      </c>
      <c r="Q419">
        <f t="shared" si="5"/>
        <v>664</v>
      </c>
      <c r="R419">
        <f>IF(telefony45[[#This Row],[czy komórkowy]]=1,Q419+R418,R418)</f>
        <v>34935</v>
      </c>
      <c r="S419">
        <f>IF(telefony45[[#This Row],[czy stacjonarny]]=1,Q419+S418,S418)</f>
        <v>115871</v>
      </c>
    </row>
    <row r="420" spans="1:19" x14ac:dyDescent="0.3">
      <c r="A420" s="9" t="s">
        <v>362</v>
      </c>
      <c r="B420" s="1">
        <v>42923</v>
      </c>
      <c r="C420" s="2">
        <v>0.35699074074074072</v>
      </c>
      <c r="D420" s="2">
        <v>0.36546296296296299</v>
      </c>
      <c r="E420">
        <f>DAY(telefony45[[#This Row],[data]])</f>
        <v>7</v>
      </c>
      <c r="F420">
        <f>IF(LEN(telefony45[[#This Row],[nr]])=8,1,0)</f>
        <v>0</v>
      </c>
      <c r="G420">
        <f>IF(LEN(telefony45[[#This Row],[nr]])=7,1,0)</f>
        <v>1</v>
      </c>
      <c r="H420" s="9">
        <f>IF(LEN(telefony45[[#This Row],[nr]])&gt;=10,1,0)</f>
        <v>0</v>
      </c>
      <c r="I420" s="2">
        <f>telefony45[[#This Row],[zakonczenie]]-telefony45[[#This Row],[rozpoczecie]]</f>
        <v>8.4722222222222698E-3</v>
      </c>
      <c r="J420" s="9">
        <f>HOUR(telefony45[[#This Row],[czas połączenia]])</f>
        <v>0</v>
      </c>
      <c r="K420" s="9">
        <f>MINUTE(telefony45[[#This Row],[czas połączenia]])</f>
        <v>12</v>
      </c>
      <c r="L420" s="9">
        <f>SECOND(telefony45[[#This Row],[czas połączenia]])</f>
        <v>12</v>
      </c>
      <c r="M420" s="9">
        <f>telefony45[[#This Row],[godziny połączenia]]*60*60+telefony45[[#This Row],[minuty połączenia]]*60+telefony45[[#This Row],[sekundy połączenia2]]</f>
        <v>732</v>
      </c>
      <c r="N420" s="9">
        <f>ROUNDUP(telefony45[[#This Row],[połączenie w sekundach]]/60,0)</f>
        <v>13</v>
      </c>
      <c r="O420" s="9">
        <f>IF(telefony45[[#This Row],[czy zagraniczny]]=1,telefony45[[#This Row],[zaczęt minuty połączenia]],0)</f>
        <v>0</v>
      </c>
      <c r="P420">
        <f>IF(OR(telefony45[[#This Row],[czy komórkowy]]=1,telefony45[[#This Row],[czy stacjonarny]]=1),P419-telefony45[[#This Row],[połączenie w sekundach]],P419)</f>
        <v>-151538</v>
      </c>
      <c r="Q420">
        <f t="shared" si="5"/>
        <v>732</v>
      </c>
      <c r="R420">
        <f>IF(telefony45[[#This Row],[czy komórkowy]]=1,Q420+R419,R419)</f>
        <v>34935</v>
      </c>
      <c r="S420">
        <f>IF(telefony45[[#This Row],[czy stacjonarny]]=1,Q420+S419,S419)</f>
        <v>116603</v>
      </c>
    </row>
    <row r="421" spans="1:19" x14ac:dyDescent="0.3">
      <c r="A421" s="9" t="s">
        <v>363</v>
      </c>
      <c r="B421" s="1">
        <v>42923</v>
      </c>
      <c r="C421" s="2">
        <v>0.36015046296296294</v>
      </c>
      <c r="D421" s="2">
        <v>0.36656250000000001</v>
      </c>
      <c r="E421">
        <f>DAY(telefony45[[#This Row],[data]])</f>
        <v>7</v>
      </c>
      <c r="F421">
        <f>IF(LEN(telefony45[[#This Row],[nr]])=8,1,0)</f>
        <v>0</v>
      </c>
      <c r="G421">
        <f>IF(LEN(telefony45[[#This Row],[nr]])=7,1,0)</f>
        <v>1</v>
      </c>
      <c r="H421" s="9">
        <f>IF(LEN(telefony45[[#This Row],[nr]])&gt;=10,1,0)</f>
        <v>0</v>
      </c>
      <c r="I421" s="2">
        <f>telefony45[[#This Row],[zakonczenie]]-telefony45[[#This Row],[rozpoczecie]]</f>
        <v>6.4120370370370772E-3</v>
      </c>
      <c r="J421" s="9">
        <f>HOUR(telefony45[[#This Row],[czas połączenia]])</f>
        <v>0</v>
      </c>
      <c r="K421" s="9">
        <f>MINUTE(telefony45[[#This Row],[czas połączenia]])</f>
        <v>9</v>
      </c>
      <c r="L421" s="9">
        <f>SECOND(telefony45[[#This Row],[czas połączenia]])</f>
        <v>14</v>
      </c>
      <c r="M421" s="9">
        <f>telefony45[[#This Row],[godziny połączenia]]*60*60+telefony45[[#This Row],[minuty połączenia]]*60+telefony45[[#This Row],[sekundy połączenia2]]</f>
        <v>554</v>
      </c>
      <c r="N421" s="9">
        <f>ROUNDUP(telefony45[[#This Row],[połączenie w sekundach]]/60,0)</f>
        <v>10</v>
      </c>
      <c r="O421" s="9">
        <f>IF(telefony45[[#This Row],[czy zagraniczny]]=1,telefony45[[#This Row],[zaczęt minuty połączenia]],0)</f>
        <v>0</v>
      </c>
      <c r="P421">
        <f>IF(OR(telefony45[[#This Row],[czy komórkowy]]=1,telefony45[[#This Row],[czy stacjonarny]]=1),P420-telefony45[[#This Row],[połączenie w sekundach]],P420)</f>
        <v>-152092</v>
      </c>
      <c r="Q421">
        <f t="shared" si="5"/>
        <v>554</v>
      </c>
      <c r="R421">
        <f>IF(telefony45[[#This Row],[czy komórkowy]]=1,Q421+R420,R420)</f>
        <v>34935</v>
      </c>
      <c r="S421">
        <f>IF(telefony45[[#This Row],[czy stacjonarny]]=1,Q421+S420,S420)</f>
        <v>117157</v>
      </c>
    </row>
    <row r="422" spans="1:19" x14ac:dyDescent="0.3">
      <c r="A422" s="9" t="s">
        <v>364</v>
      </c>
      <c r="B422" s="1">
        <v>42923</v>
      </c>
      <c r="C422" s="2">
        <v>0.36069444444444443</v>
      </c>
      <c r="D422" s="2">
        <v>0.36572916666666666</v>
      </c>
      <c r="E422">
        <f>DAY(telefony45[[#This Row],[data]])</f>
        <v>7</v>
      </c>
      <c r="F422">
        <f>IF(LEN(telefony45[[#This Row],[nr]])=8,1,0)</f>
        <v>1</v>
      </c>
      <c r="G422">
        <f>IF(LEN(telefony45[[#This Row],[nr]])=7,1,0)</f>
        <v>0</v>
      </c>
      <c r="H422" s="9">
        <f>IF(LEN(telefony45[[#This Row],[nr]])&gt;=10,1,0)</f>
        <v>0</v>
      </c>
      <c r="I422" s="2">
        <f>telefony45[[#This Row],[zakonczenie]]-telefony45[[#This Row],[rozpoczecie]]</f>
        <v>5.0347222222222321E-3</v>
      </c>
      <c r="J422" s="9">
        <f>HOUR(telefony45[[#This Row],[czas połączenia]])</f>
        <v>0</v>
      </c>
      <c r="K422" s="9">
        <f>MINUTE(telefony45[[#This Row],[czas połączenia]])</f>
        <v>7</v>
      </c>
      <c r="L422" s="9">
        <f>SECOND(telefony45[[#This Row],[czas połączenia]])</f>
        <v>15</v>
      </c>
      <c r="M422" s="9">
        <f>telefony45[[#This Row],[godziny połączenia]]*60*60+telefony45[[#This Row],[minuty połączenia]]*60+telefony45[[#This Row],[sekundy połączenia2]]</f>
        <v>435</v>
      </c>
      <c r="N422" s="9">
        <f>ROUNDUP(telefony45[[#This Row],[połączenie w sekundach]]/60,0)</f>
        <v>8</v>
      </c>
      <c r="O422" s="9">
        <f>IF(telefony45[[#This Row],[czy zagraniczny]]=1,telefony45[[#This Row],[zaczęt minuty połączenia]],0)</f>
        <v>0</v>
      </c>
      <c r="P422">
        <f>IF(OR(telefony45[[#This Row],[czy komórkowy]]=1,telefony45[[#This Row],[czy stacjonarny]]=1),P421-telefony45[[#This Row],[połączenie w sekundach]],P421)</f>
        <v>-152527</v>
      </c>
      <c r="Q422">
        <f t="shared" si="5"/>
        <v>435</v>
      </c>
      <c r="R422">
        <f>IF(telefony45[[#This Row],[czy komórkowy]]=1,Q422+R421,R421)</f>
        <v>35370</v>
      </c>
      <c r="S422">
        <f>IF(telefony45[[#This Row],[czy stacjonarny]]=1,Q422+S421,S421)</f>
        <v>117157</v>
      </c>
    </row>
    <row r="423" spans="1:19" x14ac:dyDescent="0.3">
      <c r="A423" s="9" t="s">
        <v>365</v>
      </c>
      <c r="B423" s="1">
        <v>42923</v>
      </c>
      <c r="C423" s="2">
        <v>0.36225694444444445</v>
      </c>
      <c r="D423" s="2">
        <v>0.36364583333333333</v>
      </c>
      <c r="E423">
        <f>DAY(telefony45[[#This Row],[data]])</f>
        <v>7</v>
      </c>
      <c r="F423">
        <f>IF(LEN(telefony45[[#This Row],[nr]])=8,1,0)</f>
        <v>0</v>
      </c>
      <c r="G423">
        <f>IF(LEN(telefony45[[#This Row],[nr]])=7,1,0)</f>
        <v>1</v>
      </c>
      <c r="H423" s="9">
        <f>IF(LEN(telefony45[[#This Row],[nr]])&gt;=10,1,0)</f>
        <v>0</v>
      </c>
      <c r="I423" s="2">
        <f>telefony45[[#This Row],[zakonczenie]]-telefony45[[#This Row],[rozpoczecie]]</f>
        <v>1.388888888888884E-3</v>
      </c>
      <c r="J423" s="9">
        <f>HOUR(telefony45[[#This Row],[czas połączenia]])</f>
        <v>0</v>
      </c>
      <c r="K423" s="9">
        <f>MINUTE(telefony45[[#This Row],[czas połączenia]])</f>
        <v>2</v>
      </c>
      <c r="L423" s="9">
        <f>SECOND(telefony45[[#This Row],[czas połączenia]])</f>
        <v>0</v>
      </c>
      <c r="M423" s="9">
        <f>telefony45[[#This Row],[godziny połączenia]]*60*60+telefony45[[#This Row],[minuty połączenia]]*60+telefony45[[#This Row],[sekundy połączenia2]]</f>
        <v>120</v>
      </c>
      <c r="N423" s="9">
        <f>ROUNDUP(telefony45[[#This Row],[połączenie w sekundach]]/60,0)</f>
        <v>2</v>
      </c>
      <c r="O423" s="9">
        <f>IF(telefony45[[#This Row],[czy zagraniczny]]=1,telefony45[[#This Row],[zaczęt minuty połączenia]],0)</f>
        <v>0</v>
      </c>
      <c r="P423">
        <f>IF(OR(telefony45[[#This Row],[czy komórkowy]]=1,telefony45[[#This Row],[czy stacjonarny]]=1),P422-telefony45[[#This Row],[połączenie w sekundach]],P422)</f>
        <v>-152647</v>
      </c>
      <c r="Q423">
        <f t="shared" si="5"/>
        <v>120</v>
      </c>
      <c r="R423">
        <f>IF(telefony45[[#This Row],[czy komórkowy]]=1,Q423+R422,R422)</f>
        <v>35370</v>
      </c>
      <c r="S423">
        <f>IF(telefony45[[#This Row],[czy stacjonarny]]=1,Q423+S422,S422)</f>
        <v>117277</v>
      </c>
    </row>
    <row r="424" spans="1:19" x14ac:dyDescent="0.3">
      <c r="A424" s="9" t="s">
        <v>366</v>
      </c>
      <c r="B424" s="1">
        <v>42923</v>
      </c>
      <c r="C424" s="2">
        <v>0.36267361111111113</v>
      </c>
      <c r="D424" s="2">
        <v>0.36622685185185183</v>
      </c>
      <c r="E424">
        <f>DAY(telefony45[[#This Row],[data]])</f>
        <v>7</v>
      </c>
      <c r="F424">
        <f>IF(LEN(telefony45[[#This Row],[nr]])=8,1,0)</f>
        <v>1</v>
      </c>
      <c r="G424">
        <f>IF(LEN(telefony45[[#This Row],[nr]])=7,1,0)</f>
        <v>0</v>
      </c>
      <c r="H424" s="9">
        <f>IF(LEN(telefony45[[#This Row],[nr]])&gt;=10,1,0)</f>
        <v>0</v>
      </c>
      <c r="I424" s="2">
        <f>telefony45[[#This Row],[zakonczenie]]-telefony45[[#This Row],[rozpoczecie]]</f>
        <v>3.5532407407407041E-3</v>
      </c>
      <c r="J424" s="9">
        <f>HOUR(telefony45[[#This Row],[czas połączenia]])</f>
        <v>0</v>
      </c>
      <c r="K424" s="9">
        <f>MINUTE(telefony45[[#This Row],[czas połączenia]])</f>
        <v>5</v>
      </c>
      <c r="L424" s="9">
        <f>SECOND(telefony45[[#This Row],[czas połączenia]])</f>
        <v>7</v>
      </c>
      <c r="M424" s="9">
        <f>telefony45[[#This Row],[godziny połączenia]]*60*60+telefony45[[#This Row],[minuty połączenia]]*60+telefony45[[#This Row],[sekundy połączenia2]]</f>
        <v>307</v>
      </c>
      <c r="N424" s="9">
        <f>ROUNDUP(telefony45[[#This Row],[połączenie w sekundach]]/60,0)</f>
        <v>6</v>
      </c>
      <c r="O424" s="9">
        <f>IF(telefony45[[#This Row],[czy zagraniczny]]=1,telefony45[[#This Row],[zaczęt minuty połączenia]],0)</f>
        <v>0</v>
      </c>
      <c r="P424">
        <f>IF(OR(telefony45[[#This Row],[czy komórkowy]]=1,telefony45[[#This Row],[czy stacjonarny]]=1),P423-telefony45[[#This Row],[połączenie w sekundach]],P423)</f>
        <v>-152954</v>
      </c>
      <c r="Q424">
        <f t="shared" si="5"/>
        <v>307</v>
      </c>
      <c r="R424">
        <f>IF(telefony45[[#This Row],[czy komórkowy]]=1,Q424+R423,R423)</f>
        <v>35677</v>
      </c>
      <c r="S424">
        <f>IF(telefony45[[#This Row],[czy stacjonarny]]=1,Q424+S423,S423)</f>
        <v>117277</v>
      </c>
    </row>
    <row r="425" spans="1:19" x14ac:dyDescent="0.3">
      <c r="A425" s="9" t="s">
        <v>133</v>
      </c>
      <c r="B425" s="1">
        <v>42923</v>
      </c>
      <c r="C425" s="2">
        <v>0.36584490740740738</v>
      </c>
      <c r="D425" s="2">
        <v>0.37709490740740742</v>
      </c>
      <c r="E425">
        <f>DAY(telefony45[[#This Row],[data]])</f>
        <v>7</v>
      </c>
      <c r="F425">
        <f>IF(LEN(telefony45[[#This Row],[nr]])=8,1,0)</f>
        <v>0</v>
      </c>
      <c r="G425">
        <f>IF(LEN(telefony45[[#This Row],[nr]])=7,1,0)</f>
        <v>1</v>
      </c>
      <c r="H425" s="9">
        <f>IF(LEN(telefony45[[#This Row],[nr]])&gt;=10,1,0)</f>
        <v>0</v>
      </c>
      <c r="I425" s="2">
        <f>telefony45[[#This Row],[zakonczenie]]-telefony45[[#This Row],[rozpoczecie]]</f>
        <v>1.1250000000000038E-2</v>
      </c>
      <c r="J425" s="9">
        <f>HOUR(telefony45[[#This Row],[czas połączenia]])</f>
        <v>0</v>
      </c>
      <c r="K425" s="9">
        <f>MINUTE(telefony45[[#This Row],[czas połączenia]])</f>
        <v>16</v>
      </c>
      <c r="L425" s="9">
        <f>SECOND(telefony45[[#This Row],[czas połączenia]])</f>
        <v>12</v>
      </c>
      <c r="M425" s="9">
        <f>telefony45[[#This Row],[godziny połączenia]]*60*60+telefony45[[#This Row],[minuty połączenia]]*60+telefony45[[#This Row],[sekundy połączenia2]]</f>
        <v>972</v>
      </c>
      <c r="N425" s="9">
        <f>ROUNDUP(telefony45[[#This Row],[połączenie w sekundach]]/60,0)</f>
        <v>17</v>
      </c>
      <c r="O425" s="9">
        <f>IF(telefony45[[#This Row],[czy zagraniczny]]=1,telefony45[[#This Row],[zaczęt minuty połączenia]],0)</f>
        <v>0</v>
      </c>
      <c r="P425">
        <f>IF(OR(telefony45[[#This Row],[czy komórkowy]]=1,telefony45[[#This Row],[czy stacjonarny]]=1),P424-telefony45[[#This Row],[połączenie w sekundach]],P424)</f>
        <v>-153926</v>
      </c>
      <c r="Q425">
        <f t="shared" ref="Q425:Q488" si="6">IF(P425&lt;0,ABS(P425)-ABS(P424),Q424)</f>
        <v>972</v>
      </c>
      <c r="R425">
        <f>IF(telefony45[[#This Row],[czy komórkowy]]=1,Q425+R424,R424)</f>
        <v>35677</v>
      </c>
      <c r="S425">
        <f>IF(telefony45[[#This Row],[czy stacjonarny]]=1,Q425+S424,S424)</f>
        <v>118249</v>
      </c>
    </row>
    <row r="426" spans="1:19" x14ac:dyDescent="0.3">
      <c r="A426" s="9" t="s">
        <v>367</v>
      </c>
      <c r="B426" s="1">
        <v>42923</v>
      </c>
      <c r="C426" s="2">
        <v>0.36885416666666665</v>
      </c>
      <c r="D426" s="2">
        <v>0.36932870370370369</v>
      </c>
      <c r="E426">
        <f>DAY(telefony45[[#This Row],[data]])</f>
        <v>7</v>
      </c>
      <c r="F426">
        <f>IF(LEN(telefony45[[#This Row],[nr]])=8,1,0)</f>
        <v>0</v>
      </c>
      <c r="G426">
        <f>IF(LEN(telefony45[[#This Row],[nr]])=7,1,0)</f>
        <v>1</v>
      </c>
      <c r="H426" s="9">
        <f>IF(LEN(telefony45[[#This Row],[nr]])&gt;=10,1,0)</f>
        <v>0</v>
      </c>
      <c r="I426" s="2">
        <f>telefony45[[#This Row],[zakonczenie]]-telefony45[[#This Row],[rozpoczecie]]</f>
        <v>4.745370370370372E-4</v>
      </c>
      <c r="J426" s="9">
        <f>HOUR(telefony45[[#This Row],[czas połączenia]])</f>
        <v>0</v>
      </c>
      <c r="K426" s="9">
        <f>MINUTE(telefony45[[#This Row],[czas połączenia]])</f>
        <v>0</v>
      </c>
      <c r="L426" s="9">
        <f>SECOND(telefony45[[#This Row],[czas połączenia]])</f>
        <v>41</v>
      </c>
      <c r="M426" s="9">
        <f>telefony45[[#This Row],[godziny połączenia]]*60*60+telefony45[[#This Row],[minuty połączenia]]*60+telefony45[[#This Row],[sekundy połączenia2]]</f>
        <v>41</v>
      </c>
      <c r="N426" s="9">
        <f>ROUNDUP(telefony45[[#This Row],[połączenie w sekundach]]/60,0)</f>
        <v>1</v>
      </c>
      <c r="O426" s="9">
        <f>IF(telefony45[[#This Row],[czy zagraniczny]]=1,telefony45[[#This Row],[zaczęt minuty połączenia]],0)</f>
        <v>0</v>
      </c>
      <c r="P426">
        <f>IF(OR(telefony45[[#This Row],[czy komórkowy]]=1,telefony45[[#This Row],[czy stacjonarny]]=1),P425-telefony45[[#This Row],[połączenie w sekundach]],P425)</f>
        <v>-153967</v>
      </c>
      <c r="Q426">
        <f t="shared" si="6"/>
        <v>41</v>
      </c>
      <c r="R426">
        <f>IF(telefony45[[#This Row],[czy komórkowy]]=1,Q426+R425,R425)</f>
        <v>35677</v>
      </c>
      <c r="S426">
        <f>IF(telefony45[[#This Row],[czy stacjonarny]]=1,Q426+S425,S425)</f>
        <v>118290</v>
      </c>
    </row>
    <row r="427" spans="1:19" x14ac:dyDescent="0.3">
      <c r="A427" s="9" t="s">
        <v>368</v>
      </c>
      <c r="B427" s="1">
        <v>42923</v>
      </c>
      <c r="C427" s="2">
        <v>0.36996527777777777</v>
      </c>
      <c r="D427" s="2">
        <v>0.37149305555555556</v>
      </c>
      <c r="E427">
        <f>DAY(telefony45[[#This Row],[data]])</f>
        <v>7</v>
      </c>
      <c r="F427">
        <f>IF(LEN(telefony45[[#This Row],[nr]])=8,1,0)</f>
        <v>1</v>
      </c>
      <c r="G427">
        <f>IF(LEN(telefony45[[#This Row],[nr]])=7,1,0)</f>
        <v>0</v>
      </c>
      <c r="H427" s="9">
        <f>IF(LEN(telefony45[[#This Row],[nr]])&gt;=10,1,0)</f>
        <v>0</v>
      </c>
      <c r="I427" s="2">
        <f>telefony45[[#This Row],[zakonczenie]]-telefony45[[#This Row],[rozpoczecie]]</f>
        <v>1.5277777777777946E-3</v>
      </c>
      <c r="J427" s="9">
        <f>HOUR(telefony45[[#This Row],[czas połączenia]])</f>
        <v>0</v>
      </c>
      <c r="K427" s="9">
        <f>MINUTE(telefony45[[#This Row],[czas połączenia]])</f>
        <v>2</v>
      </c>
      <c r="L427" s="9">
        <f>SECOND(telefony45[[#This Row],[czas połączenia]])</f>
        <v>12</v>
      </c>
      <c r="M427" s="9">
        <f>telefony45[[#This Row],[godziny połączenia]]*60*60+telefony45[[#This Row],[minuty połączenia]]*60+telefony45[[#This Row],[sekundy połączenia2]]</f>
        <v>132</v>
      </c>
      <c r="N427" s="9">
        <f>ROUNDUP(telefony45[[#This Row],[połączenie w sekundach]]/60,0)</f>
        <v>3</v>
      </c>
      <c r="O427" s="9">
        <f>IF(telefony45[[#This Row],[czy zagraniczny]]=1,telefony45[[#This Row],[zaczęt minuty połączenia]],0)</f>
        <v>0</v>
      </c>
      <c r="P427">
        <f>IF(OR(telefony45[[#This Row],[czy komórkowy]]=1,telefony45[[#This Row],[czy stacjonarny]]=1),P426-telefony45[[#This Row],[połączenie w sekundach]],P426)</f>
        <v>-154099</v>
      </c>
      <c r="Q427">
        <f t="shared" si="6"/>
        <v>132</v>
      </c>
      <c r="R427">
        <f>IF(telefony45[[#This Row],[czy komórkowy]]=1,Q427+R426,R426)</f>
        <v>35809</v>
      </c>
      <c r="S427">
        <f>IF(telefony45[[#This Row],[czy stacjonarny]]=1,Q427+S426,S426)</f>
        <v>118290</v>
      </c>
    </row>
    <row r="428" spans="1:19" x14ac:dyDescent="0.3">
      <c r="A428" s="9" t="s">
        <v>243</v>
      </c>
      <c r="B428" s="1">
        <v>42923</v>
      </c>
      <c r="C428" s="2">
        <v>0.37112268518518521</v>
      </c>
      <c r="D428" s="2">
        <v>0.37534722222222222</v>
      </c>
      <c r="E428">
        <f>DAY(telefony45[[#This Row],[data]])</f>
        <v>7</v>
      </c>
      <c r="F428">
        <f>IF(LEN(telefony45[[#This Row],[nr]])=8,1,0)</f>
        <v>0</v>
      </c>
      <c r="G428">
        <f>IF(LEN(telefony45[[#This Row],[nr]])=7,1,0)</f>
        <v>1</v>
      </c>
      <c r="H428" s="9">
        <f>IF(LEN(telefony45[[#This Row],[nr]])&gt;=10,1,0)</f>
        <v>0</v>
      </c>
      <c r="I428" s="2">
        <f>telefony45[[#This Row],[zakonczenie]]-telefony45[[#This Row],[rozpoczecie]]</f>
        <v>4.2245370370370128E-3</v>
      </c>
      <c r="J428" s="9">
        <f>HOUR(telefony45[[#This Row],[czas połączenia]])</f>
        <v>0</v>
      </c>
      <c r="K428" s="9">
        <f>MINUTE(telefony45[[#This Row],[czas połączenia]])</f>
        <v>6</v>
      </c>
      <c r="L428" s="9">
        <f>SECOND(telefony45[[#This Row],[czas połączenia]])</f>
        <v>5</v>
      </c>
      <c r="M428" s="9">
        <f>telefony45[[#This Row],[godziny połączenia]]*60*60+telefony45[[#This Row],[minuty połączenia]]*60+telefony45[[#This Row],[sekundy połączenia2]]</f>
        <v>365</v>
      </c>
      <c r="N428" s="9">
        <f>ROUNDUP(telefony45[[#This Row],[połączenie w sekundach]]/60,0)</f>
        <v>7</v>
      </c>
      <c r="O428" s="9">
        <f>IF(telefony45[[#This Row],[czy zagraniczny]]=1,telefony45[[#This Row],[zaczęt minuty połączenia]],0)</f>
        <v>0</v>
      </c>
      <c r="P428">
        <f>IF(OR(telefony45[[#This Row],[czy komórkowy]]=1,telefony45[[#This Row],[czy stacjonarny]]=1),P427-telefony45[[#This Row],[połączenie w sekundach]],P427)</f>
        <v>-154464</v>
      </c>
      <c r="Q428">
        <f t="shared" si="6"/>
        <v>365</v>
      </c>
      <c r="R428">
        <f>IF(telefony45[[#This Row],[czy komórkowy]]=1,Q428+R427,R427)</f>
        <v>35809</v>
      </c>
      <c r="S428">
        <f>IF(telefony45[[#This Row],[czy stacjonarny]]=1,Q428+S427,S427)</f>
        <v>118655</v>
      </c>
    </row>
    <row r="429" spans="1:19" x14ac:dyDescent="0.3">
      <c r="A429" s="9" t="s">
        <v>369</v>
      </c>
      <c r="B429" s="1">
        <v>42923</v>
      </c>
      <c r="C429" s="2">
        <v>0.3721990740740741</v>
      </c>
      <c r="D429" s="2">
        <v>0.37956018518518519</v>
      </c>
      <c r="E429">
        <f>DAY(telefony45[[#This Row],[data]])</f>
        <v>7</v>
      </c>
      <c r="F429">
        <f>IF(LEN(telefony45[[#This Row],[nr]])=8,1,0)</f>
        <v>1</v>
      </c>
      <c r="G429">
        <f>IF(LEN(telefony45[[#This Row],[nr]])=7,1,0)</f>
        <v>0</v>
      </c>
      <c r="H429" s="9">
        <f>IF(LEN(telefony45[[#This Row],[nr]])&gt;=10,1,0)</f>
        <v>0</v>
      </c>
      <c r="I429" s="2">
        <f>telefony45[[#This Row],[zakonczenie]]-telefony45[[#This Row],[rozpoczecie]]</f>
        <v>7.3611111111110961E-3</v>
      </c>
      <c r="J429" s="9">
        <f>HOUR(telefony45[[#This Row],[czas połączenia]])</f>
        <v>0</v>
      </c>
      <c r="K429" s="9">
        <f>MINUTE(telefony45[[#This Row],[czas połączenia]])</f>
        <v>10</v>
      </c>
      <c r="L429" s="9">
        <f>SECOND(telefony45[[#This Row],[czas połączenia]])</f>
        <v>36</v>
      </c>
      <c r="M429" s="9">
        <f>telefony45[[#This Row],[godziny połączenia]]*60*60+telefony45[[#This Row],[minuty połączenia]]*60+telefony45[[#This Row],[sekundy połączenia2]]</f>
        <v>636</v>
      </c>
      <c r="N429" s="9">
        <f>ROUNDUP(telefony45[[#This Row],[połączenie w sekundach]]/60,0)</f>
        <v>11</v>
      </c>
      <c r="O429" s="9">
        <f>IF(telefony45[[#This Row],[czy zagraniczny]]=1,telefony45[[#This Row],[zaczęt minuty połączenia]],0)</f>
        <v>0</v>
      </c>
      <c r="P429">
        <f>IF(OR(telefony45[[#This Row],[czy komórkowy]]=1,telefony45[[#This Row],[czy stacjonarny]]=1),P428-telefony45[[#This Row],[połączenie w sekundach]],P428)</f>
        <v>-155100</v>
      </c>
      <c r="Q429">
        <f t="shared" si="6"/>
        <v>636</v>
      </c>
      <c r="R429">
        <f>IF(telefony45[[#This Row],[czy komórkowy]]=1,Q429+R428,R428)</f>
        <v>36445</v>
      </c>
      <c r="S429">
        <f>IF(telefony45[[#This Row],[czy stacjonarny]]=1,Q429+S428,S428)</f>
        <v>118655</v>
      </c>
    </row>
    <row r="430" spans="1:19" x14ac:dyDescent="0.3">
      <c r="A430" s="9" t="s">
        <v>370</v>
      </c>
      <c r="B430" s="1">
        <v>42923</v>
      </c>
      <c r="C430" s="2">
        <v>0.37445601851851851</v>
      </c>
      <c r="D430" s="2">
        <v>0.38145833333333334</v>
      </c>
      <c r="E430">
        <f>DAY(telefony45[[#This Row],[data]])</f>
        <v>7</v>
      </c>
      <c r="F430">
        <f>IF(LEN(telefony45[[#This Row],[nr]])=8,1,0)</f>
        <v>1</v>
      </c>
      <c r="G430">
        <f>IF(LEN(telefony45[[#This Row],[nr]])=7,1,0)</f>
        <v>0</v>
      </c>
      <c r="H430" s="9">
        <f>IF(LEN(telefony45[[#This Row],[nr]])&gt;=10,1,0)</f>
        <v>0</v>
      </c>
      <c r="I430" s="2">
        <f>telefony45[[#This Row],[zakonczenie]]-telefony45[[#This Row],[rozpoczecie]]</f>
        <v>7.0023148148148362E-3</v>
      </c>
      <c r="J430" s="9">
        <f>HOUR(telefony45[[#This Row],[czas połączenia]])</f>
        <v>0</v>
      </c>
      <c r="K430" s="9">
        <f>MINUTE(telefony45[[#This Row],[czas połączenia]])</f>
        <v>10</v>
      </c>
      <c r="L430" s="9">
        <f>SECOND(telefony45[[#This Row],[czas połączenia]])</f>
        <v>5</v>
      </c>
      <c r="M430" s="9">
        <f>telefony45[[#This Row],[godziny połączenia]]*60*60+telefony45[[#This Row],[minuty połączenia]]*60+telefony45[[#This Row],[sekundy połączenia2]]</f>
        <v>605</v>
      </c>
      <c r="N430" s="9">
        <f>ROUNDUP(telefony45[[#This Row],[połączenie w sekundach]]/60,0)</f>
        <v>11</v>
      </c>
      <c r="O430" s="9">
        <f>IF(telefony45[[#This Row],[czy zagraniczny]]=1,telefony45[[#This Row],[zaczęt minuty połączenia]],0)</f>
        <v>0</v>
      </c>
      <c r="P430">
        <f>IF(OR(telefony45[[#This Row],[czy komórkowy]]=1,telefony45[[#This Row],[czy stacjonarny]]=1),P429-telefony45[[#This Row],[połączenie w sekundach]],P429)</f>
        <v>-155705</v>
      </c>
      <c r="Q430">
        <f t="shared" si="6"/>
        <v>605</v>
      </c>
      <c r="R430">
        <f>IF(telefony45[[#This Row],[czy komórkowy]]=1,Q430+R429,R429)</f>
        <v>37050</v>
      </c>
      <c r="S430">
        <f>IF(telefony45[[#This Row],[czy stacjonarny]]=1,Q430+S429,S429)</f>
        <v>118655</v>
      </c>
    </row>
    <row r="431" spans="1:19" x14ac:dyDescent="0.3">
      <c r="A431" s="9" t="s">
        <v>68</v>
      </c>
      <c r="B431" s="1">
        <v>42923</v>
      </c>
      <c r="C431" s="2">
        <v>0.3767476851851852</v>
      </c>
      <c r="D431" s="2">
        <v>0.38192129629629629</v>
      </c>
      <c r="E431">
        <f>DAY(telefony45[[#This Row],[data]])</f>
        <v>7</v>
      </c>
      <c r="F431">
        <f>IF(LEN(telefony45[[#This Row],[nr]])=8,1,0)</f>
        <v>0</v>
      </c>
      <c r="G431">
        <f>IF(LEN(telefony45[[#This Row],[nr]])=7,1,0)</f>
        <v>1</v>
      </c>
      <c r="H431" s="9">
        <f>IF(LEN(telefony45[[#This Row],[nr]])&gt;=10,1,0)</f>
        <v>0</v>
      </c>
      <c r="I431" s="2">
        <f>telefony45[[#This Row],[zakonczenie]]-telefony45[[#This Row],[rozpoczecie]]</f>
        <v>5.1736111111110872E-3</v>
      </c>
      <c r="J431" s="9">
        <f>HOUR(telefony45[[#This Row],[czas połączenia]])</f>
        <v>0</v>
      </c>
      <c r="K431" s="9">
        <f>MINUTE(telefony45[[#This Row],[czas połączenia]])</f>
        <v>7</v>
      </c>
      <c r="L431" s="9">
        <f>SECOND(telefony45[[#This Row],[czas połączenia]])</f>
        <v>27</v>
      </c>
      <c r="M431" s="9">
        <f>telefony45[[#This Row],[godziny połączenia]]*60*60+telefony45[[#This Row],[minuty połączenia]]*60+telefony45[[#This Row],[sekundy połączenia2]]</f>
        <v>447</v>
      </c>
      <c r="N431" s="9">
        <f>ROUNDUP(telefony45[[#This Row],[połączenie w sekundach]]/60,0)</f>
        <v>8</v>
      </c>
      <c r="O431" s="9">
        <f>IF(telefony45[[#This Row],[czy zagraniczny]]=1,telefony45[[#This Row],[zaczęt minuty połączenia]],0)</f>
        <v>0</v>
      </c>
      <c r="P431">
        <f>IF(OR(telefony45[[#This Row],[czy komórkowy]]=1,telefony45[[#This Row],[czy stacjonarny]]=1),P430-telefony45[[#This Row],[połączenie w sekundach]],P430)</f>
        <v>-156152</v>
      </c>
      <c r="Q431">
        <f t="shared" si="6"/>
        <v>447</v>
      </c>
      <c r="R431">
        <f>IF(telefony45[[#This Row],[czy komórkowy]]=1,Q431+R430,R430)</f>
        <v>37050</v>
      </c>
      <c r="S431">
        <f>IF(telefony45[[#This Row],[czy stacjonarny]]=1,Q431+S430,S430)</f>
        <v>119102</v>
      </c>
    </row>
    <row r="432" spans="1:19" x14ac:dyDescent="0.3">
      <c r="A432" s="9" t="s">
        <v>371</v>
      </c>
      <c r="B432" s="1">
        <v>42923</v>
      </c>
      <c r="C432" s="2">
        <v>0.3778009259259259</v>
      </c>
      <c r="D432" s="2">
        <v>0.37927083333333333</v>
      </c>
      <c r="E432">
        <f>DAY(telefony45[[#This Row],[data]])</f>
        <v>7</v>
      </c>
      <c r="F432">
        <f>IF(LEN(telefony45[[#This Row],[nr]])=8,1,0)</f>
        <v>0</v>
      </c>
      <c r="G432">
        <f>IF(LEN(telefony45[[#This Row],[nr]])=7,1,0)</f>
        <v>0</v>
      </c>
      <c r="H432" s="9">
        <f>IF(LEN(telefony45[[#This Row],[nr]])&gt;=10,1,0)</f>
        <v>1</v>
      </c>
      <c r="I432" s="2">
        <f>telefony45[[#This Row],[zakonczenie]]-telefony45[[#This Row],[rozpoczecie]]</f>
        <v>1.4699074074074336E-3</v>
      </c>
      <c r="J432" s="9">
        <f>HOUR(telefony45[[#This Row],[czas połączenia]])</f>
        <v>0</v>
      </c>
      <c r="K432" s="9">
        <f>MINUTE(telefony45[[#This Row],[czas połączenia]])</f>
        <v>2</v>
      </c>
      <c r="L432" s="9">
        <f>SECOND(telefony45[[#This Row],[czas połączenia]])</f>
        <v>7</v>
      </c>
      <c r="M432" s="9">
        <f>telefony45[[#This Row],[godziny połączenia]]*60*60+telefony45[[#This Row],[minuty połączenia]]*60+telefony45[[#This Row],[sekundy połączenia2]]</f>
        <v>127</v>
      </c>
      <c r="N432" s="9">
        <f>ROUNDUP(telefony45[[#This Row],[połączenie w sekundach]]/60,0)</f>
        <v>3</v>
      </c>
      <c r="O432" s="9">
        <f>IF(telefony45[[#This Row],[czy zagraniczny]]=1,telefony45[[#This Row],[zaczęt minuty połączenia]],0)</f>
        <v>3</v>
      </c>
      <c r="P432">
        <f>IF(OR(telefony45[[#This Row],[czy komórkowy]]=1,telefony45[[#This Row],[czy stacjonarny]]=1),P431-telefony45[[#This Row],[połączenie w sekundach]],P431)</f>
        <v>-156152</v>
      </c>
      <c r="Q432">
        <f t="shared" si="6"/>
        <v>0</v>
      </c>
      <c r="R432">
        <f>IF(telefony45[[#This Row],[czy komórkowy]]=1,Q432+R431,R431)</f>
        <v>37050</v>
      </c>
      <c r="S432">
        <f>IF(telefony45[[#This Row],[czy stacjonarny]]=1,Q432+S431,S431)</f>
        <v>119102</v>
      </c>
    </row>
    <row r="433" spans="1:19" x14ac:dyDescent="0.3">
      <c r="A433" s="9" t="s">
        <v>372</v>
      </c>
      <c r="B433" s="1">
        <v>42923</v>
      </c>
      <c r="C433" s="2">
        <v>0.37998842592592591</v>
      </c>
      <c r="D433" s="2">
        <v>0.38434027777777779</v>
      </c>
      <c r="E433">
        <f>DAY(telefony45[[#This Row],[data]])</f>
        <v>7</v>
      </c>
      <c r="F433">
        <f>IF(LEN(telefony45[[#This Row],[nr]])=8,1,0)</f>
        <v>0</v>
      </c>
      <c r="G433">
        <f>IF(LEN(telefony45[[#This Row],[nr]])=7,1,0)</f>
        <v>1</v>
      </c>
      <c r="H433" s="9">
        <f>IF(LEN(telefony45[[#This Row],[nr]])&gt;=10,1,0)</f>
        <v>0</v>
      </c>
      <c r="I433" s="2">
        <f>telefony45[[#This Row],[zakonczenie]]-telefony45[[#This Row],[rozpoczecie]]</f>
        <v>4.3518518518518845E-3</v>
      </c>
      <c r="J433" s="9">
        <f>HOUR(telefony45[[#This Row],[czas połączenia]])</f>
        <v>0</v>
      </c>
      <c r="K433" s="9">
        <f>MINUTE(telefony45[[#This Row],[czas połączenia]])</f>
        <v>6</v>
      </c>
      <c r="L433" s="9">
        <f>SECOND(telefony45[[#This Row],[czas połączenia]])</f>
        <v>16</v>
      </c>
      <c r="M433" s="9">
        <f>telefony45[[#This Row],[godziny połączenia]]*60*60+telefony45[[#This Row],[minuty połączenia]]*60+telefony45[[#This Row],[sekundy połączenia2]]</f>
        <v>376</v>
      </c>
      <c r="N433" s="9">
        <f>ROUNDUP(telefony45[[#This Row],[połączenie w sekundach]]/60,0)</f>
        <v>7</v>
      </c>
      <c r="O433" s="9">
        <f>IF(telefony45[[#This Row],[czy zagraniczny]]=1,telefony45[[#This Row],[zaczęt minuty połączenia]],0)</f>
        <v>0</v>
      </c>
      <c r="P433">
        <f>IF(OR(telefony45[[#This Row],[czy komórkowy]]=1,telefony45[[#This Row],[czy stacjonarny]]=1),P432-telefony45[[#This Row],[połączenie w sekundach]],P432)</f>
        <v>-156528</v>
      </c>
      <c r="Q433">
        <f t="shared" si="6"/>
        <v>376</v>
      </c>
      <c r="R433">
        <f>IF(telefony45[[#This Row],[czy komórkowy]]=1,Q433+R432,R432)</f>
        <v>37050</v>
      </c>
      <c r="S433">
        <f>IF(telefony45[[#This Row],[czy stacjonarny]]=1,Q433+S432,S432)</f>
        <v>119478</v>
      </c>
    </row>
    <row r="434" spans="1:19" x14ac:dyDescent="0.3">
      <c r="A434" s="9" t="s">
        <v>373</v>
      </c>
      <c r="B434" s="1">
        <v>42923</v>
      </c>
      <c r="C434" s="2">
        <v>0.3835763888888889</v>
      </c>
      <c r="D434" s="2">
        <v>0.38965277777777779</v>
      </c>
      <c r="E434">
        <f>DAY(telefony45[[#This Row],[data]])</f>
        <v>7</v>
      </c>
      <c r="F434">
        <f>IF(LEN(telefony45[[#This Row],[nr]])=8,1,0)</f>
        <v>1</v>
      </c>
      <c r="G434">
        <f>IF(LEN(telefony45[[#This Row],[nr]])=7,1,0)</f>
        <v>0</v>
      </c>
      <c r="H434" s="9">
        <f>IF(LEN(telefony45[[#This Row],[nr]])&gt;=10,1,0)</f>
        <v>0</v>
      </c>
      <c r="I434" s="2">
        <f>telefony45[[#This Row],[zakonczenie]]-telefony45[[#This Row],[rozpoczecie]]</f>
        <v>6.0763888888888951E-3</v>
      </c>
      <c r="J434" s="9">
        <f>HOUR(telefony45[[#This Row],[czas połączenia]])</f>
        <v>0</v>
      </c>
      <c r="K434" s="9">
        <f>MINUTE(telefony45[[#This Row],[czas połączenia]])</f>
        <v>8</v>
      </c>
      <c r="L434" s="9">
        <f>SECOND(telefony45[[#This Row],[czas połączenia]])</f>
        <v>45</v>
      </c>
      <c r="M434" s="9">
        <f>telefony45[[#This Row],[godziny połączenia]]*60*60+telefony45[[#This Row],[minuty połączenia]]*60+telefony45[[#This Row],[sekundy połączenia2]]</f>
        <v>525</v>
      </c>
      <c r="N434" s="9">
        <f>ROUNDUP(telefony45[[#This Row],[połączenie w sekundach]]/60,0)</f>
        <v>9</v>
      </c>
      <c r="O434" s="9">
        <f>IF(telefony45[[#This Row],[czy zagraniczny]]=1,telefony45[[#This Row],[zaczęt minuty połączenia]],0)</f>
        <v>0</v>
      </c>
      <c r="P434">
        <f>IF(OR(telefony45[[#This Row],[czy komórkowy]]=1,telefony45[[#This Row],[czy stacjonarny]]=1),P433-telefony45[[#This Row],[połączenie w sekundach]],P433)</f>
        <v>-157053</v>
      </c>
      <c r="Q434">
        <f t="shared" si="6"/>
        <v>525</v>
      </c>
      <c r="R434">
        <f>IF(telefony45[[#This Row],[czy komórkowy]]=1,Q434+R433,R433)</f>
        <v>37575</v>
      </c>
      <c r="S434">
        <f>IF(telefony45[[#This Row],[czy stacjonarny]]=1,Q434+S433,S433)</f>
        <v>119478</v>
      </c>
    </row>
    <row r="435" spans="1:19" x14ac:dyDescent="0.3">
      <c r="A435" s="9" t="s">
        <v>374</v>
      </c>
      <c r="B435" s="1">
        <v>42923</v>
      </c>
      <c r="C435" s="2">
        <v>0.38922453703703702</v>
      </c>
      <c r="D435" s="2">
        <v>0.39096064814814813</v>
      </c>
      <c r="E435">
        <f>DAY(telefony45[[#This Row],[data]])</f>
        <v>7</v>
      </c>
      <c r="F435">
        <f>IF(LEN(telefony45[[#This Row],[nr]])=8,1,0)</f>
        <v>0</v>
      </c>
      <c r="G435">
        <f>IF(LEN(telefony45[[#This Row],[nr]])=7,1,0)</f>
        <v>1</v>
      </c>
      <c r="H435" s="9">
        <f>IF(LEN(telefony45[[#This Row],[nr]])&gt;=10,1,0)</f>
        <v>0</v>
      </c>
      <c r="I435" s="2">
        <f>telefony45[[#This Row],[zakonczenie]]-telefony45[[#This Row],[rozpoczecie]]</f>
        <v>1.7361111111111049E-3</v>
      </c>
      <c r="J435" s="9">
        <f>HOUR(telefony45[[#This Row],[czas połączenia]])</f>
        <v>0</v>
      </c>
      <c r="K435" s="9">
        <f>MINUTE(telefony45[[#This Row],[czas połączenia]])</f>
        <v>2</v>
      </c>
      <c r="L435" s="9">
        <f>SECOND(telefony45[[#This Row],[czas połączenia]])</f>
        <v>30</v>
      </c>
      <c r="M435" s="9">
        <f>telefony45[[#This Row],[godziny połączenia]]*60*60+telefony45[[#This Row],[minuty połączenia]]*60+telefony45[[#This Row],[sekundy połączenia2]]</f>
        <v>150</v>
      </c>
      <c r="N435" s="9">
        <f>ROUNDUP(telefony45[[#This Row],[połączenie w sekundach]]/60,0)</f>
        <v>3</v>
      </c>
      <c r="O435" s="9">
        <f>IF(telefony45[[#This Row],[czy zagraniczny]]=1,telefony45[[#This Row],[zaczęt minuty połączenia]],0)</f>
        <v>0</v>
      </c>
      <c r="P435">
        <f>IF(OR(telefony45[[#This Row],[czy komórkowy]]=1,telefony45[[#This Row],[czy stacjonarny]]=1),P434-telefony45[[#This Row],[połączenie w sekundach]],P434)</f>
        <v>-157203</v>
      </c>
      <c r="Q435">
        <f t="shared" si="6"/>
        <v>150</v>
      </c>
      <c r="R435">
        <f>IF(telefony45[[#This Row],[czy komórkowy]]=1,Q435+R434,R434)</f>
        <v>37575</v>
      </c>
      <c r="S435">
        <f>IF(telefony45[[#This Row],[czy stacjonarny]]=1,Q435+S434,S434)</f>
        <v>119628</v>
      </c>
    </row>
    <row r="436" spans="1:19" x14ac:dyDescent="0.3">
      <c r="A436" s="9" t="s">
        <v>375</v>
      </c>
      <c r="B436" s="1">
        <v>42923</v>
      </c>
      <c r="C436" s="2">
        <v>0.39091435185185186</v>
      </c>
      <c r="D436" s="2">
        <v>0.39620370370370372</v>
      </c>
      <c r="E436">
        <f>DAY(telefony45[[#This Row],[data]])</f>
        <v>7</v>
      </c>
      <c r="F436">
        <f>IF(LEN(telefony45[[#This Row],[nr]])=8,1,0)</f>
        <v>0</v>
      </c>
      <c r="G436">
        <f>IF(LEN(telefony45[[#This Row],[nr]])=7,1,0)</f>
        <v>0</v>
      </c>
      <c r="H436" s="9">
        <f>IF(LEN(telefony45[[#This Row],[nr]])&gt;=10,1,0)</f>
        <v>1</v>
      </c>
      <c r="I436" s="2">
        <f>telefony45[[#This Row],[zakonczenie]]-telefony45[[#This Row],[rozpoczecie]]</f>
        <v>5.2893518518518645E-3</v>
      </c>
      <c r="J436" s="9">
        <f>HOUR(telefony45[[#This Row],[czas połączenia]])</f>
        <v>0</v>
      </c>
      <c r="K436" s="9">
        <f>MINUTE(telefony45[[#This Row],[czas połączenia]])</f>
        <v>7</v>
      </c>
      <c r="L436" s="9">
        <f>SECOND(telefony45[[#This Row],[czas połączenia]])</f>
        <v>37</v>
      </c>
      <c r="M436" s="9">
        <f>telefony45[[#This Row],[godziny połączenia]]*60*60+telefony45[[#This Row],[minuty połączenia]]*60+telefony45[[#This Row],[sekundy połączenia2]]</f>
        <v>457</v>
      </c>
      <c r="N436" s="9">
        <f>ROUNDUP(telefony45[[#This Row],[połączenie w sekundach]]/60,0)</f>
        <v>8</v>
      </c>
      <c r="O436" s="9">
        <f>IF(telefony45[[#This Row],[czy zagraniczny]]=1,telefony45[[#This Row],[zaczęt minuty połączenia]],0)</f>
        <v>8</v>
      </c>
      <c r="P436">
        <f>IF(OR(telefony45[[#This Row],[czy komórkowy]]=1,telefony45[[#This Row],[czy stacjonarny]]=1),P435-telefony45[[#This Row],[połączenie w sekundach]],P435)</f>
        <v>-157203</v>
      </c>
      <c r="Q436">
        <f t="shared" si="6"/>
        <v>0</v>
      </c>
      <c r="R436">
        <f>IF(telefony45[[#This Row],[czy komórkowy]]=1,Q436+R435,R435)</f>
        <v>37575</v>
      </c>
      <c r="S436">
        <f>IF(telefony45[[#This Row],[czy stacjonarny]]=1,Q436+S435,S435)</f>
        <v>119628</v>
      </c>
    </row>
    <row r="437" spans="1:19" x14ac:dyDescent="0.3">
      <c r="A437" s="9" t="s">
        <v>376</v>
      </c>
      <c r="B437" s="1">
        <v>42923</v>
      </c>
      <c r="C437" s="2">
        <v>0.39196759259259262</v>
      </c>
      <c r="D437" s="2">
        <v>0.39486111111111111</v>
      </c>
      <c r="E437">
        <f>DAY(telefony45[[#This Row],[data]])</f>
        <v>7</v>
      </c>
      <c r="F437">
        <f>IF(LEN(telefony45[[#This Row],[nr]])=8,1,0)</f>
        <v>0</v>
      </c>
      <c r="G437">
        <f>IF(LEN(telefony45[[#This Row],[nr]])=7,1,0)</f>
        <v>1</v>
      </c>
      <c r="H437" s="9">
        <f>IF(LEN(telefony45[[#This Row],[nr]])&gt;=10,1,0)</f>
        <v>0</v>
      </c>
      <c r="I437" s="2">
        <f>telefony45[[#This Row],[zakonczenie]]-telefony45[[#This Row],[rozpoczecie]]</f>
        <v>2.8935185185184897E-3</v>
      </c>
      <c r="J437" s="9">
        <f>HOUR(telefony45[[#This Row],[czas połączenia]])</f>
        <v>0</v>
      </c>
      <c r="K437" s="9">
        <f>MINUTE(telefony45[[#This Row],[czas połączenia]])</f>
        <v>4</v>
      </c>
      <c r="L437" s="9">
        <f>SECOND(telefony45[[#This Row],[czas połączenia]])</f>
        <v>10</v>
      </c>
      <c r="M437" s="9">
        <f>telefony45[[#This Row],[godziny połączenia]]*60*60+telefony45[[#This Row],[minuty połączenia]]*60+telefony45[[#This Row],[sekundy połączenia2]]</f>
        <v>250</v>
      </c>
      <c r="N437" s="9">
        <f>ROUNDUP(telefony45[[#This Row],[połączenie w sekundach]]/60,0)</f>
        <v>5</v>
      </c>
      <c r="O437" s="9">
        <f>IF(telefony45[[#This Row],[czy zagraniczny]]=1,telefony45[[#This Row],[zaczęt minuty połączenia]],0)</f>
        <v>0</v>
      </c>
      <c r="P437">
        <f>IF(OR(telefony45[[#This Row],[czy komórkowy]]=1,telefony45[[#This Row],[czy stacjonarny]]=1),P436-telefony45[[#This Row],[połączenie w sekundach]],P436)</f>
        <v>-157453</v>
      </c>
      <c r="Q437">
        <f t="shared" si="6"/>
        <v>250</v>
      </c>
      <c r="R437">
        <f>IF(telefony45[[#This Row],[czy komórkowy]]=1,Q437+R436,R436)</f>
        <v>37575</v>
      </c>
      <c r="S437">
        <f>IF(telefony45[[#This Row],[czy stacjonarny]]=1,Q437+S436,S436)</f>
        <v>119878</v>
      </c>
    </row>
    <row r="438" spans="1:19" x14ac:dyDescent="0.3">
      <c r="A438" s="9" t="s">
        <v>377</v>
      </c>
      <c r="B438" s="1">
        <v>42923</v>
      </c>
      <c r="C438" s="2">
        <v>0.39731481481481479</v>
      </c>
      <c r="D438" s="2">
        <v>0.40688657407407408</v>
      </c>
      <c r="E438">
        <f>DAY(telefony45[[#This Row],[data]])</f>
        <v>7</v>
      </c>
      <c r="F438">
        <f>IF(LEN(telefony45[[#This Row],[nr]])=8,1,0)</f>
        <v>0</v>
      </c>
      <c r="G438">
        <f>IF(LEN(telefony45[[#This Row],[nr]])=7,1,0)</f>
        <v>1</v>
      </c>
      <c r="H438" s="9">
        <f>IF(LEN(telefony45[[#This Row],[nr]])&gt;=10,1,0)</f>
        <v>0</v>
      </c>
      <c r="I438" s="2">
        <f>telefony45[[#This Row],[zakonczenie]]-telefony45[[#This Row],[rozpoczecie]]</f>
        <v>9.5717592592592937E-3</v>
      </c>
      <c r="J438" s="9">
        <f>HOUR(telefony45[[#This Row],[czas połączenia]])</f>
        <v>0</v>
      </c>
      <c r="K438" s="9">
        <f>MINUTE(telefony45[[#This Row],[czas połączenia]])</f>
        <v>13</v>
      </c>
      <c r="L438" s="9">
        <f>SECOND(telefony45[[#This Row],[czas połączenia]])</f>
        <v>47</v>
      </c>
      <c r="M438" s="9">
        <f>telefony45[[#This Row],[godziny połączenia]]*60*60+telefony45[[#This Row],[minuty połączenia]]*60+telefony45[[#This Row],[sekundy połączenia2]]</f>
        <v>827</v>
      </c>
      <c r="N438" s="9">
        <f>ROUNDUP(telefony45[[#This Row],[połączenie w sekundach]]/60,0)</f>
        <v>14</v>
      </c>
      <c r="O438" s="9">
        <f>IF(telefony45[[#This Row],[czy zagraniczny]]=1,telefony45[[#This Row],[zaczęt minuty połączenia]],0)</f>
        <v>0</v>
      </c>
      <c r="P438">
        <f>IF(OR(telefony45[[#This Row],[czy komórkowy]]=1,telefony45[[#This Row],[czy stacjonarny]]=1),P437-telefony45[[#This Row],[połączenie w sekundach]],P437)</f>
        <v>-158280</v>
      </c>
      <c r="Q438">
        <f t="shared" si="6"/>
        <v>827</v>
      </c>
      <c r="R438">
        <f>IF(telefony45[[#This Row],[czy komórkowy]]=1,Q438+R437,R437)</f>
        <v>37575</v>
      </c>
      <c r="S438">
        <f>IF(telefony45[[#This Row],[czy stacjonarny]]=1,Q438+S437,S437)</f>
        <v>120705</v>
      </c>
    </row>
    <row r="439" spans="1:19" x14ac:dyDescent="0.3">
      <c r="A439" s="9" t="s">
        <v>378</v>
      </c>
      <c r="B439" s="1">
        <v>42923</v>
      </c>
      <c r="C439" s="2">
        <v>0.40283564814814815</v>
      </c>
      <c r="D439" s="2">
        <v>0.41091435185185188</v>
      </c>
      <c r="E439">
        <f>DAY(telefony45[[#This Row],[data]])</f>
        <v>7</v>
      </c>
      <c r="F439">
        <f>IF(LEN(telefony45[[#This Row],[nr]])=8,1,0)</f>
        <v>0</v>
      </c>
      <c r="G439">
        <f>IF(LEN(telefony45[[#This Row],[nr]])=7,1,0)</f>
        <v>1</v>
      </c>
      <c r="H439" s="9">
        <f>IF(LEN(telefony45[[#This Row],[nr]])&gt;=10,1,0)</f>
        <v>0</v>
      </c>
      <c r="I439" s="2">
        <f>telefony45[[#This Row],[zakonczenie]]-telefony45[[#This Row],[rozpoczecie]]</f>
        <v>8.0787037037037268E-3</v>
      </c>
      <c r="J439" s="9">
        <f>HOUR(telefony45[[#This Row],[czas połączenia]])</f>
        <v>0</v>
      </c>
      <c r="K439" s="9">
        <f>MINUTE(telefony45[[#This Row],[czas połączenia]])</f>
        <v>11</v>
      </c>
      <c r="L439" s="9">
        <f>SECOND(telefony45[[#This Row],[czas połączenia]])</f>
        <v>38</v>
      </c>
      <c r="M439" s="9">
        <f>telefony45[[#This Row],[godziny połączenia]]*60*60+telefony45[[#This Row],[minuty połączenia]]*60+telefony45[[#This Row],[sekundy połączenia2]]</f>
        <v>698</v>
      </c>
      <c r="N439" s="9">
        <f>ROUNDUP(telefony45[[#This Row],[połączenie w sekundach]]/60,0)</f>
        <v>12</v>
      </c>
      <c r="O439" s="9">
        <f>IF(telefony45[[#This Row],[czy zagraniczny]]=1,telefony45[[#This Row],[zaczęt minuty połączenia]],0)</f>
        <v>0</v>
      </c>
      <c r="P439">
        <f>IF(OR(telefony45[[#This Row],[czy komórkowy]]=1,telefony45[[#This Row],[czy stacjonarny]]=1),P438-telefony45[[#This Row],[połączenie w sekundach]],P438)</f>
        <v>-158978</v>
      </c>
      <c r="Q439">
        <f t="shared" si="6"/>
        <v>698</v>
      </c>
      <c r="R439">
        <f>IF(telefony45[[#This Row],[czy komórkowy]]=1,Q439+R438,R438)</f>
        <v>37575</v>
      </c>
      <c r="S439">
        <f>IF(telefony45[[#This Row],[czy stacjonarny]]=1,Q439+S438,S438)</f>
        <v>121403</v>
      </c>
    </row>
    <row r="440" spans="1:19" x14ac:dyDescent="0.3">
      <c r="A440" s="9" t="s">
        <v>379</v>
      </c>
      <c r="B440" s="1">
        <v>42923</v>
      </c>
      <c r="C440" s="2">
        <v>0.4039814814814815</v>
      </c>
      <c r="D440" s="2">
        <v>0.41211805555555553</v>
      </c>
      <c r="E440">
        <f>DAY(telefony45[[#This Row],[data]])</f>
        <v>7</v>
      </c>
      <c r="F440">
        <f>IF(LEN(telefony45[[#This Row],[nr]])=8,1,0)</f>
        <v>0</v>
      </c>
      <c r="G440">
        <f>IF(LEN(telefony45[[#This Row],[nr]])=7,1,0)</f>
        <v>1</v>
      </c>
      <c r="H440" s="9">
        <f>IF(LEN(telefony45[[#This Row],[nr]])&gt;=10,1,0)</f>
        <v>0</v>
      </c>
      <c r="I440" s="2">
        <f>telefony45[[#This Row],[zakonczenie]]-telefony45[[#This Row],[rozpoczecie]]</f>
        <v>8.1365740740740322E-3</v>
      </c>
      <c r="J440" s="9">
        <f>HOUR(telefony45[[#This Row],[czas połączenia]])</f>
        <v>0</v>
      </c>
      <c r="K440" s="9">
        <f>MINUTE(telefony45[[#This Row],[czas połączenia]])</f>
        <v>11</v>
      </c>
      <c r="L440" s="9">
        <f>SECOND(telefony45[[#This Row],[czas połączenia]])</f>
        <v>43</v>
      </c>
      <c r="M440" s="9">
        <f>telefony45[[#This Row],[godziny połączenia]]*60*60+telefony45[[#This Row],[minuty połączenia]]*60+telefony45[[#This Row],[sekundy połączenia2]]</f>
        <v>703</v>
      </c>
      <c r="N440" s="9">
        <f>ROUNDUP(telefony45[[#This Row],[połączenie w sekundach]]/60,0)</f>
        <v>12</v>
      </c>
      <c r="O440" s="9">
        <f>IF(telefony45[[#This Row],[czy zagraniczny]]=1,telefony45[[#This Row],[zaczęt minuty połączenia]],0)</f>
        <v>0</v>
      </c>
      <c r="P440">
        <f>IF(OR(telefony45[[#This Row],[czy komórkowy]]=1,telefony45[[#This Row],[czy stacjonarny]]=1),P439-telefony45[[#This Row],[połączenie w sekundach]],P439)</f>
        <v>-159681</v>
      </c>
      <c r="Q440">
        <f t="shared" si="6"/>
        <v>703</v>
      </c>
      <c r="R440">
        <f>IF(telefony45[[#This Row],[czy komórkowy]]=1,Q440+R439,R439)</f>
        <v>37575</v>
      </c>
      <c r="S440">
        <f>IF(telefony45[[#This Row],[czy stacjonarny]]=1,Q440+S439,S439)</f>
        <v>122106</v>
      </c>
    </row>
    <row r="441" spans="1:19" x14ac:dyDescent="0.3">
      <c r="A441" s="9" t="s">
        <v>380</v>
      </c>
      <c r="B441" s="1">
        <v>42923</v>
      </c>
      <c r="C441" s="2">
        <v>0.40534722222222225</v>
      </c>
      <c r="D441" s="2">
        <v>0.40887731481481482</v>
      </c>
      <c r="E441">
        <f>DAY(telefony45[[#This Row],[data]])</f>
        <v>7</v>
      </c>
      <c r="F441">
        <f>IF(LEN(telefony45[[#This Row],[nr]])=8,1,0)</f>
        <v>0</v>
      </c>
      <c r="G441">
        <f>IF(LEN(telefony45[[#This Row],[nr]])=7,1,0)</f>
        <v>1</v>
      </c>
      <c r="H441" s="9">
        <f>IF(LEN(telefony45[[#This Row],[nr]])&gt;=10,1,0)</f>
        <v>0</v>
      </c>
      <c r="I441" s="2">
        <f>telefony45[[#This Row],[zakonczenie]]-telefony45[[#This Row],[rozpoczecie]]</f>
        <v>3.5300925925925708E-3</v>
      </c>
      <c r="J441" s="9">
        <f>HOUR(telefony45[[#This Row],[czas połączenia]])</f>
        <v>0</v>
      </c>
      <c r="K441" s="9">
        <f>MINUTE(telefony45[[#This Row],[czas połączenia]])</f>
        <v>5</v>
      </c>
      <c r="L441" s="9">
        <f>SECOND(telefony45[[#This Row],[czas połączenia]])</f>
        <v>5</v>
      </c>
      <c r="M441" s="9">
        <f>telefony45[[#This Row],[godziny połączenia]]*60*60+telefony45[[#This Row],[minuty połączenia]]*60+telefony45[[#This Row],[sekundy połączenia2]]</f>
        <v>305</v>
      </c>
      <c r="N441" s="9">
        <f>ROUNDUP(telefony45[[#This Row],[połączenie w sekundach]]/60,0)</f>
        <v>6</v>
      </c>
      <c r="O441" s="9">
        <f>IF(telefony45[[#This Row],[czy zagraniczny]]=1,telefony45[[#This Row],[zaczęt minuty połączenia]],0)</f>
        <v>0</v>
      </c>
      <c r="P441">
        <f>IF(OR(telefony45[[#This Row],[czy komórkowy]]=1,telefony45[[#This Row],[czy stacjonarny]]=1),P440-telefony45[[#This Row],[połączenie w sekundach]],P440)</f>
        <v>-159986</v>
      </c>
      <c r="Q441">
        <f t="shared" si="6"/>
        <v>305</v>
      </c>
      <c r="R441">
        <f>IF(telefony45[[#This Row],[czy komórkowy]]=1,Q441+R440,R440)</f>
        <v>37575</v>
      </c>
      <c r="S441">
        <f>IF(telefony45[[#This Row],[czy stacjonarny]]=1,Q441+S440,S440)</f>
        <v>122411</v>
      </c>
    </row>
    <row r="442" spans="1:19" x14ac:dyDescent="0.3">
      <c r="A442" s="9" t="s">
        <v>381</v>
      </c>
      <c r="B442" s="1">
        <v>42923</v>
      </c>
      <c r="C442" s="2">
        <v>0.41025462962962961</v>
      </c>
      <c r="D442" s="2">
        <v>0.41064814814814815</v>
      </c>
      <c r="E442">
        <f>DAY(telefony45[[#This Row],[data]])</f>
        <v>7</v>
      </c>
      <c r="F442">
        <f>IF(LEN(telefony45[[#This Row],[nr]])=8,1,0)</f>
        <v>1</v>
      </c>
      <c r="G442">
        <f>IF(LEN(telefony45[[#This Row],[nr]])=7,1,0)</f>
        <v>0</v>
      </c>
      <c r="H442" s="9">
        <f>IF(LEN(telefony45[[#This Row],[nr]])&gt;=10,1,0)</f>
        <v>0</v>
      </c>
      <c r="I442" s="2">
        <f>telefony45[[#This Row],[zakonczenie]]-telefony45[[#This Row],[rozpoczecie]]</f>
        <v>3.9351851851854303E-4</v>
      </c>
      <c r="J442" s="9">
        <f>HOUR(telefony45[[#This Row],[czas połączenia]])</f>
        <v>0</v>
      </c>
      <c r="K442" s="9">
        <f>MINUTE(telefony45[[#This Row],[czas połączenia]])</f>
        <v>0</v>
      </c>
      <c r="L442" s="9">
        <f>SECOND(telefony45[[#This Row],[czas połączenia]])</f>
        <v>34</v>
      </c>
      <c r="M442" s="9">
        <f>telefony45[[#This Row],[godziny połączenia]]*60*60+telefony45[[#This Row],[minuty połączenia]]*60+telefony45[[#This Row],[sekundy połączenia2]]</f>
        <v>34</v>
      </c>
      <c r="N442" s="9">
        <f>ROUNDUP(telefony45[[#This Row],[połączenie w sekundach]]/60,0)</f>
        <v>1</v>
      </c>
      <c r="O442" s="9">
        <f>IF(telefony45[[#This Row],[czy zagraniczny]]=1,telefony45[[#This Row],[zaczęt minuty połączenia]],0)</f>
        <v>0</v>
      </c>
      <c r="P442">
        <f>IF(OR(telefony45[[#This Row],[czy komórkowy]]=1,telefony45[[#This Row],[czy stacjonarny]]=1),P441-telefony45[[#This Row],[połączenie w sekundach]],P441)</f>
        <v>-160020</v>
      </c>
      <c r="Q442">
        <f t="shared" si="6"/>
        <v>34</v>
      </c>
      <c r="R442">
        <f>IF(telefony45[[#This Row],[czy komórkowy]]=1,Q442+R441,R441)</f>
        <v>37609</v>
      </c>
      <c r="S442">
        <f>IF(telefony45[[#This Row],[czy stacjonarny]]=1,Q442+S441,S441)</f>
        <v>122411</v>
      </c>
    </row>
    <row r="443" spans="1:19" x14ac:dyDescent="0.3">
      <c r="A443" s="9" t="s">
        <v>382</v>
      </c>
      <c r="B443" s="1">
        <v>42923</v>
      </c>
      <c r="C443" s="2">
        <v>0.4103472222222222</v>
      </c>
      <c r="D443" s="2">
        <v>0.41578703703703701</v>
      </c>
      <c r="E443">
        <f>DAY(telefony45[[#This Row],[data]])</f>
        <v>7</v>
      </c>
      <c r="F443">
        <f>IF(LEN(telefony45[[#This Row],[nr]])=8,1,0)</f>
        <v>0</v>
      </c>
      <c r="G443">
        <f>IF(LEN(telefony45[[#This Row],[nr]])=7,1,0)</f>
        <v>1</v>
      </c>
      <c r="H443" s="9">
        <f>IF(LEN(telefony45[[#This Row],[nr]])&gt;=10,1,0)</f>
        <v>0</v>
      </c>
      <c r="I443" s="2">
        <f>telefony45[[#This Row],[zakonczenie]]-telefony45[[#This Row],[rozpoczecie]]</f>
        <v>5.439814814814814E-3</v>
      </c>
      <c r="J443" s="9">
        <f>HOUR(telefony45[[#This Row],[czas połączenia]])</f>
        <v>0</v>
      </c>
      <c r="K443" s="9">
        <f>MINUTE(telefony45[[#This Row],[czas połączenia]])</f>
        <v>7</v>
      </c>
      <c r="L443" s="9">
        <f>SECOND(telefony45[[#This Row],[czas połączenia]])</f>
        <v>50</v>
      </c>
      <c r="M443" s="9">
        <f>telefony45[[#This Row],[godziny połączenia]]*60*60+telefony45[[#This Row],[minuty połączenia]]*60+telefony45[[#This Row],[sekundy połączenia2]]</f>
        <v>470</v>
      </c>
      <c r="N443" s="9">
        <f>ROUNDUP(telefony45[[#This Row],[połączenie w sekundach]]/60,0)</f>
        <v>8</v>
      </c>
      <c r="O443" s="9">
        <f>IF(telefony45[[#This Row],[czy zagraniczny]]=1,telefony45[[#This Row],[zaczęt minuty połączenia]],0)</f>
        <v>0</v>
      </c>
      <c r="P443">
        <f>IF(OR(telefony45[[#This Row],[czy komórkowy]]=1,telefony45[[#This Row],[czy stacjonarny]]=1),P442-telefony45[[#This Row],[połączenie w sekundach]],P442)</f>
        <v>-160490</v>
      </c>
      <c r="Q443">
        <f t="shared" si="6"/>
        <v>470</v>
      </c>
      <c r="R443">
        <f>IF(telefony45[[#This Row],[czy komórkowy]]=1,Q443+R442,R442)</f>
        <v>37609</v>
      </c>
      <c r="S443">
        <f>IF(telefony45[[#This Row],[czy stacjonarny]]=1,Q443+S442,S442)</f>
        <v>122881</v>
      </c>
    </row>
    <row r="444" spans="1:19" x14ac:dyDescent="0.3">
      <c r="A444" s="9" t="s">
        <v>383</v>
      </c>
      <c r="B444" s="1">
        <v>42923</v>
      </c>
      <c r="C444" s="2">
        <v>0.41248842592592594</v>
      </c>
      <c r="D444" s="2">
        <v>0.41328703703703706</v>
      </c>
      <c r="E444">
        <f>DAY(telefony45[[#This Row],[data]])</f>
        <v>7</v>
      </c>
      <c r="F444">
        <f>IF(LEN(telefony45[[#This Row],[nr]])=8,1,0)</f>
        <v>1</v>
      </c>
      <c r="G444">
        <f>IF(LEN(telefony45[[#This Row],[nr]])=7,1,0)</f>
        <v>0</v>
      </c>
      <c r="H444" s="9">
        <f>IF(LEN(telefony45[[#This Row],[nr]])&gt;=10,1,0)</f>
        <v>0</v>
      </c>
      <c r="I444" s="2">
        <f>telefony45[[#This Row],[zakonczenie]]-telefony45[[#This Row],[rozpoczecie]]</f>
        <v>7.9861111111112493E-4</v>
      </c>
      <c r="J444" s="9">
        <f>HOUR(telefony45[[#This Row],[czas połączenia]])</f>
        <v>0</v>
      </c>
      <c r="K444" s="9">
        <f>MINUTE(telefony45[[#This Row],[czas połączenia]])</f>
        <v>1</v>
      </c>
      <c r="L444" s="9">
        <f>SECOND(telefony45[[#This Row],[czas połączenia]])</f>
        <v>9</v>
      </c>
      <c r="M444" s="9">
        <f>telefony45[[#This Row],[godziny połączenia]]*60*60+telefony45[[#This Row],[minuty połączenia]]*60+telefony45[[#This Row],[sekundy połączenia2]]</f>
        <v>69</v>
      </c>
      <c r="N444" s="9">
        <f>ROUNDUP(telefony45[[#This Row],[połączenie w sekundach]]/60,0)</f>
        <v>2</v>
      </c>
      <c r="O444" s="9">
        <f>IF(telefony45[[#This Row],[czy zagraniczny]]=1,telefony45[[#This Row],[zaczęt minuty połączenia]],0)</f>
        <v>0</v>
      </c>
      <c r="P444">
        <f>IF(OR(telefony45[[#This Row],[czy komórkowy]]=1,telefony45[[#This Row],[czy stacjonarny]]=1),P443-telefony45[[#This Row],[połączenie w sekundach]],P443)</f>
        <v>-160559</v>
      </c>
      <c r="Q444">
        <f t="shared" si="6"/>
        <v>69</v>
      </c>
      <c r="R444">
        <f>IF(telefony45[[#This Row],[czy komórkowy]]=1,Q444+R443,R443)</f>
        <v>37678</v>
      </c>
      <c r="S444">
        <f>IF(telefony45[[#This Row],[czy stacjonarny]]=1,Q444+S443,S443)</f>
        <v>122881</v>
      </c>
    </row>
    <row r="445" spans="1:19" x14ac:dyDescent="0.3">
      <c r="A445" s="9" t="s">
        <v>384</v>
      </c>
      <c r="B445" s="1">
        <v>42923</v>
      </c>
      <c r="C445" s="2">
        <v>0.41260416666666666</v>
      </c>
      <c r="D445" s="2">
        <v>0.41520833333333335</v>
      </c>
      <c r="E445">
        <f>DAY(telefony45[[#This Row],[data]])</f>
        <v>7</v>
      </c>
      <c r="F445">
        <f>IF(LEN(telefony45[[#This Row],[nr]])=8,1,0)</f>
        <v>0</v>
      </c>
      <c r="G445">
        <f>IF(LEN(telefony45[[#This Row],[nr]])=7,1,0)</f>
        <v>1</v>
      </c>
      <c r="H445" s="9">
        <f>IF(LEN(telefony45[[#This Row],[nr]])&gt;=10,1,0)</f>
        <v>0</v>
      </c>
      <c r="I445" s="2">
        <f>telefony45[[#This Row],[zakonczenie]]-telefony45[[#This Row],[rozpoczecie]]</f>
        <v>2.6041666666666852E-3</v>
      </c>
      <c r="J445" s="9">
        <f>HOUR(telefony45[[#This Row],[czas połączenia]])</f>
        <v>0</v>
      </c>
      <c r="K445" s="9">
        <f>MINUTE(telefony45[[#This Row],[czas połączenia]])</f>
        <v>3</v>
      </c>
      <c r="L445" s="9">
        <f>SECOND(telefony45[[#This Row],[czas połączenia]])</f>
        <v>45</v>
      </c>
      <c r="M445" s="9">
        <f>telefony45[[#This Row],[godziny połączenia]]*60*60+telefony45[[#This Row],[minuty połączenia]]*60+telefony45[[#This Row],[sekundy połączenia2]]</f>
        <v>225</v>
      </c>
      <c r="N445" s="9">
        <f>ROUNDUP(telefony45[[#This Row],[połączenie w sekundach]]/60,0)</f>
        <v>4</v>
      </c>
      <c r="O445" s="9">
        <f>IF(telefony45[[#This Row],[czy zagraniczny]]=1,telefony45[[#This Row],[zaczęt minuty połączenia]],0)</f>
        <v>0</v>
      </c>
      <c r="P445">
        <f>IF(OR(telefony45[[#This Row],[czy komórkowy]]=1,telefony45[[#This Row],[czy stacjonarny]]=1),P444-telefony45[[#This Row],[połączenie w sekundach]],P444)</f>
        <v>-160784</v>
      </c>
      <c r="Q445">
        <f t="shared" si="6"/>
        <v>225</v>
      </c>
      <c r="R445">
        <f>IF(telefony45[[#This Row],[czy komórkowy]]=1,Q445+R444,R444)</f>
        <v>37678</v>
      </c>
      <c r="S445">
        <f>IF(telefony45[[#This Row],[czy stacjonarny]]=1,Q445+S444,S444)</f>
        <v>123106</v>
      </c>
    </row>
    <row r="446" spans="1:19" x14ac:dyDescent="0.3">
      <c r="A446" s="9" t="s">
        <v>171</v>
      </c>
      <c r="B446" s="1">
        <v>42923</v>
      </c>
      <c r="C446" s="2">
        <v>0.41680555555555554</v>
      </c>
      <c r="D446" s="2">
        <v>0.4243865740740741</v>
      </c>
      <c r="E446">
        <f>DAY(telefony45[[#This Row],[data]])</f>
        <v>7</v>
      </c>
      <c r="F446">
        <f>IF(LEN(telefony45[[#This Row],[nr]])=8,1,0)</f>
        <v>1</v>
      </c>
      <c r="G446">
        <f>IF(LEN(telefony45[[#This Row],[nr]])=7,1,0)</f>
        <v>0</v>
      </c>
      <c r="H446" s="9">
        <f>IF(LEN(telefony45[[#This Row],[nr]])&gt;=10,1,0)</f>
        <v>0</v>
      </c>
      <c r="I446" s="2">
        <f>telefony45[[#This Row],[zakonczenie]]-telefony45[[#This Row],[rozpoczecie]]</f>
        <v>7.5810185185185563E-3</v>
      </c>
      <c r="J446" s="9">
        <f>HOUR(telefony45[[#This Row],[czas połączenia]])</f>
        <v>0</v>
      </c>
      <c r="K446" s="9">
        <f>MINUTE(telefony45[[#This Row],[czas połączenia]])</f>
        <v>10</v>
      </c>
      <c r="L446" s="9">
        <f>SECOND(telefony45[[#This Row],[czas połączenia]])</f>
        <v>55</v>
      </c>
      <c r="M446" s="9">
        <f>telefony45[[#This Row],[godziny połączenia]]*60*60+telefony45[[#This Row],[minuty połączenia]]*60+telefony45[[#This Row],[sekundy połączenia2]]</f>
        <v>655</v>
      </c>
      <c r="N446" s="9">
        <f>ROUNDUP(telefony45[[#This Row],[połączenie w sekundach]]/60,0)</f>
        <v>11</v>
      </c>
      <c r="O446" s="9">
        <f>IF(telefony45[[#This Row],[czy zagraniczny]]=1,telefony45[[#This Row],[zaczęt minuty połączenia]],0)</f>
        <v>0</v>
      </c>
      <c r="P446">
        <f>IF(OR(telefony45[[#This Row],[czy komórkowy]]=1,telefony45[[#This Row],[czy stacjonarny]]=1),P445-telefony45[[#This Row],[połączenie w sekundach]],P445)</f>
        <v>-161439</v>
      </c>
      <c r="Q446">
        <f t="shared" si="6"/>
        <v>655</v>
      </c>
      <c r="R446">
        <f>IF(telefony45[[#This Row],[czy komórkowy]]=1,Q446+R445,R445)</f>
        <v>38333</v>
      </c>
      <c r="S446">
        <f>IF(telefony45[[#This Row],[czy stacjonarny]]=1,Q446+S445,S445)</f>
        <v>123106</v>
      </c>
    </row>
    <row r="447" spans="1:19" x14ac:dyDescent="0.3">
      <c r="A447" s="9" t="s">
        <v>385</v>
      </c>
      <c r="B447" s="1">
        <v>42923</v>
      </c>
      <c r="C447" s="2">
        <v>0.41829861111111111</v>
      </c>
      <c r="D447" s="2">
        <v>0.42706018518518518</v>
      </c>
      <c r="E447">
        <f>DAY(telefony45[[#This Row],[data]])</f>
        <v>7</v>
      </c>
      <c r="F447">
        <f>IF(LEN(telefony45[[#This Row],[nr]])=8,1,0)</f>
        <v>0</v>
      </c>
      <c r="G447">
        <f>IF(LEN(telefony45[[#This Row],[nr]])=7,1,0)</f>
        <v>1</v>
      </c>
      <c r="H447" s="9">
        <f>IF(LEN(telefony45[[#This Row],[nr]])&gt;=10,1,0)</f>
        <v>0</v>
      </c>
      <c r="I447" s="2">
        <f>telefony45[[#This Row],[zakonczenie]]-telefony45[[#This Row],[rozpoczecie]]</f>
        <v>8.7615740740740744E-3</v>
      </c>
      <c r="J447" s="9">
        <f>HOUR(telefony45[[#This Row],[czas połączenia]])</f>
        <v>0</v>
      </c>
      <c r="K447" s="9">
        <f>MINUTE(telefony45[[#This Row],[czas połączenia]])</f>
        <v>12</v>
      </c>
      <c r="L447" s="9">
        <f>SECOND(telefony45[[#This Row],[czas połączenia]])</f>
        <v>37</v>
      </c>
      <c r="M447" s="9">
        <f>telefony45[[#This Row],[godziny połączenia]]*60*60+telefony45[[#This Row],[minuty połączenia]]*60+telefony45[[#This Row],[sekundy połączenia2]]</f>
        <v>757</v>
      </c>
      <c r="N447" s="9">
        <f>ROUNDUP(telefony45[[#This Row],[połączenie w sekundach]]/60,0)</f>
        <v>13</v>
      </c>
      <c r="O447" s="9">
        <f>IF(telefony45[[#This Row],[czy zagraniczny]]=1,telefony45[[#This Row],[zaczęt minuty połączenia]],0)</f>
        <v>0</v>
      </c>
      <c r="P447">
        <f>IF(OR(telefony45[[#This Row],[czy komórkowy]]=1,telefony45[[#This Row],[czy stacjonarny]]=1),P446-telefony45[[#This Row],[połączenie w sekundach]],P446)</f>
        <v>-162196</v>
      </c>
      <c r="Q447">
        <f t="shared" si="6"/>
        <v>757</v>
      </c>
      <c r="R447">
        <f>IF(telefony45[[#This Row],[czy komórkowy]]=1,Q447+R446,R446)</f>
        <v>38333</v>
      </c>
      <c r="S447">
        <f>IF(telefony45[[#This Row],[czy stacjonarny]]=1,Q447+S446,S446)</f>
        <v>123863</v>
      </c>
    </row>
    <row r="448" spans="1:19" x14ac:dyDescent="0.3">
      <c r="A448" s="9" t="s">
        <v>386</v>
      </c>
      <c r="B448" s="1">
        <v>42923</v>
      </c>
      <c r="C448" s="2">
        <v>0.4199074074074074</v>
      </c>
      <c r="D448" s="2">
        <v>0.42357638888888888</v>
      </c>
      <c r="E448">
        <f>DAY(telefony45[[#This Row],[data]])</f>
        <v>7</v>
      </c>
      <c r="F448">
        <f>IF(LEN(telefony45[[#This Row],[nr]])=8,1,0)</f>
        <v>1</v>
      </c>
      <c r="G448">
        <f>IF(LEN(telefony45[[#This Row],[nr]])=7,1,0)</f>
        <v>0</v>
      </c>
      <c r="H448" s="9">
        <f>IF(LEN(telefony45[[#This Row],[nr]])&gt;=10,1,0)</f>
        <v>0</v>
      </c>
      <c r="I448" s="2">
        <f>telefony45[[#This Row],[zakonczenie]]-telefony45[[#This Row],[rozpoczecie]]</f>
        <v>3.6689814814814814E-3</v>
      </c>
      <c r="J448" s="9">
        <f>HOUR(telefony45[[#This Row],[czas połączenia]])</f>
        <v>0</v>
      </c>
      <c r="K448" s="9">
        <f>MINUTE(telefony45[[#This Row],[czas połączenia]])</f>
        <v>5</v>
      </c>
      <c r="L448" s="9">
        <f>SECOND(telefony45[[#This Row],[czas połączenia]])</f>
        <v>17</v>
      </c>
      <c r="M448" s="9">
        <f>telefony45[[#This Row],[godziny połączenia]]*60*60+telefony45[[#This Row],[minuty połączenia]]*60+telefony45[[#This Row],[sekundy połączenia2]]</f>
        <v>317</v>
      </c>
      <c r="N448" s="9">
        <f>ROUNDUP(telefony45[[#This Row],[połączenie w sekundach]]/60,0)</f>
        <v>6</v>
      </c>
      <c r="O448" s="9">
        <f>IF(telefony45[[#This Row],[czy zagraniczny]]=1,telefony45[[#This Row],[zaczęt minuty połączenia]],0)</f>
        <v>0</v>
      </c>
      <c r="P448">
        <f>IF(OR(telefony45[[#This Row],[czy komórkowy]]=1,telefony45[[#This Row],[czy stacjonarny]]=1),P447-telefony45[[#This Row],[połączenie w sekundach]],P447)</f>
        <v>-162513</v>
      </c>
      <c r="Q448">
        <f t="shared" si="6"/>
        <v>317</v>
      </c>
      <c r="R448">
        <f>IF(telefony45[[#This Row],[czy komórkowy]]=1,Q448+R447,R447)</f>
        <v>38650</v>
      </c>
      <c r="S448">
        <f>IF(telefony45[[#This Row],[czy stacjonarny]]=1,Q448+S447,S447)</f>
        <v>123863</v>
      </c>
    </row>
    <row r="449" spans="1:19" x14ac:dyDescent="0.3">
      <c r="A449" s="9" t="s">
        <v>387</v>
      </c>
      <c r="B449" s="1">
        <v>42923</v>
      </c>
      <c r="C449" s="2">
        <v>0.42149305555555555</v>
      </c>
      <c r="D449" s="2">
        <v>0.42736111111111114</v>
      </c>
      <c r="E449">
        <f>DAY(telefony45[[#This Row],[data]])</f>
        <v>7</v>
      </c>
      <c r="F449">
        <f>IF(LEN(telefony45[[#This Row],[nr]])=8,1,0)</f>
        <v>0</v>
      </c>
      <c r="G449">
        <f>IF(LEN(telefony45[[#This Row],[nr]])=7,1,0)</f>
        <v>1</v>
      </c>
      <c r="H449" s="9">
        <f>IF(LEN(telefony45[[#This Row],[nr]])&gt;=10,1,0)</f>
        <v>0</v>
      </c>
      <c r="I449" s="2">
        <f>telefony45[[#This Row],[zakonczenie]]-telefony45[[#This Row],[rozpoczecie]]</f>
        <v>5.8680555555555847E-3</v>
      </c>
      <c r="J449" s="9">
        <f>HOUR(telefony45[[#This Row],[czas połączenia]])</f>
        <v>0</v>
      </c>
      <c r="K449" s="9">
        <f>MINUTE(telefony45[[#This Row],[czas połączenia]])</f>
        <v>8</v>
      </c>
      <c r="L449" s="9">
        <f>SECOND(telefony45[[#This Row],[czas połączenia]])</f>
        <v>27</v>
      </c>
      <c r="M449" s="9">
        <f>telefony45[[#This Row],[godziny połączenia]]*60*60+telefony45[[#This Row],[minuty połączenia]]*60+telefony45[[#This Row],[sekundy połączenia2]]</f>
        <v>507</v>
      </c>
      <c r="N449" s="9">
        <f>ROUNDUP(telefony45[[#This Row],[połączenie w sekundach]]/60,0)</f>
        <v>9</v>
      </c>
      <c r="O449" s="9">
        <f>IF(telefony45[[#This Row],[czy zagraniczny]]=1,telefony45[[#This Row],[zaczęt minuty połączenia]],0)</f>
        <v>0</v>
      </c>
      <c r="P449">
        <f>IF(OR(telefony45[[#This Row],[czy komórkowy]]=1,telefony45[[#This Row],[czy stacjonarny]]=1),P448-telefony45[[#This Row],[połączenie w sekundach]],P448)</f>
        <v>-163020</v>
      </c>
      <c r="Q449">
        <f t="shared" si="6"/>
        <v>507</v>
      </c>
      <c r="R449">
        <f>IF(telefony45[[#This Row],[czy komórkowy]]=1,Q449+R448,R448)</f>
        <v>38650</v>
      </c>
      <c r="S449">
        <f>IF(telefony45[[#This Row],[czy stacjonarny]]=1,Q449+S448,S448)</f>
        <v>124370</v>
      </c>
    </row>
    <row r="450" spans="1:19" x14ac:dyDescent="0.3">
      <c r="A450" s="9" t="s">
        <v>388</v>
      </c>
      <c r="B450" s="1">
        <v>42923</v>
      </c>
      <c r="C450" s="2">
        <v>0.4255902777777778</v>
      </c>
      <c r="D450" s="2">
        <v>0.43464120370370368</v>
      </c>
      <c r="E450">
        <f>DAY(telefony45[[#This Row],[data]])</f>
        <v>7</v>
      </c>
      <c r="F450">
        <f>IF(LEN(telefony45[[#This Row],[nr]])=8,1,0)</f>
        <v>0</v>
      </c>
      <c r="G450">
        <f>IF(LEN(telefony45[[#This Row],[nr]])=7,1,0)</f>
        <v>1</v>
      </c>
      <c r="H450" s="9">
        <f>IF(LEN(telefony45[[#This Row],[nr]])&gt;=10,1,0)</f>
        <v>0</v>
      </c>
      <c r="I450" s="2">
        <f>telefony45[[#This Row],[zakonczenie]]-telefony45[[#This Row],[rozpoczecie]]</f>
        <v>9.050925925925879E-3</v>
      </c>
      <c r="J450" s="9">
        <f>HOUR(telefony45[[#This Row],[czas połączenia]])</f>
        <v>0</v>
      </c>
      <c r="K450" s="9">
        <f>MINUTE(telefony45[[#This Row],[czas połączenia]])</f>
        <v>13</v>
      </c>
      <c r="L450" s="9">
        <f>SECOND(telefony45[[#This Row],[czas połączenia]])</f>
        <v>2</v>
      </c>
      <c r="M450" s="9">
        <f>telefony45[[#This Row],[godziny połączenia]]*60*60+telefony45[[#This Row],[minuty połączenia]]*60+telefony45[[#This Row],[sekundy połączenia2]]</f>
        <v>782</v>
      </c>
      <c r="N450" s="9">
        <f>ROUNDUP(telefony45[[#This Row],[połączenie w sekundach]]/60,0)</f>
        <v>14</v>
      </c>
      <c r="O450" s="9">
        <f>IF(telefony45[[#This Row],[czy zagraniczny]]=1,telefony45[[#This Row],[zaczęt minuty połączenia]],0)</f>
        <v>0</v>
      </c>
      <c r="P450">
        <f>IF(OR(telefony45[[#This Row],[czy komórkowy]]=1,telefony45[[#This Row],[czy stacjonarny]]=1),P449-telefony45[[#This Row],[połączenie w sekundach]],P449)</f>
        <v>-163802</v>
      </c>
      <c r="Q450">
        <f t="shared" si="6"/>
        <v>782</v>
      </c>
      <c r="R450">
        <f>IF(telefony45[[#This Row],[czy komórkowy]]=1,Q450+R449,R449)</f>
        <v>38650</v>
      </c>
      <c r="S450">
        <f>IF(telefony45[[#This Row],[czy stacjonarny]]=1,Q450+S449,S449)</f>
        <v>125152</v>
      </c>
    </row>
    <row r="451" spans="1:19" x14ac:dyDescent="0.3">
      <c r="A451" s="9" t="s">
        <v>389</v>
      </c>
      <c r="B451" s="1">
        <v>42923</v>
      </c>
      <c r="C451" s="2">
        <v>0.43016203703703704</v>
      </c>
      <c r="D451" s="2">
        <v>0.44123842592592594</v>
      </c>
      <c r="E451">
        <f>DAY(telefony45[[#This Row],[data]])</f>
        <v>7</v>
      </c>
      <c r="F451">
        <f>IF(LEN(telefony45[[#This Row],[nr]])=8,1,0)</f>
        <v>0</v>
      </c>
      <c r="G451">
        <f>IF(LEN(telefony45[[#This Row],[nr]])=7,1,0)</f>
        <v>0</v>
      </c>
      <c r="H451" s="9">
        <f>IF(LEN(telefony45[[#This Row],[nr]])&gt;=10,1,0)</f>
        <v>1</v>
      </c>
      <c r="I451" s="2">
        <f>telefony45[[#This Row],[zakonczenie]]-telefony45[[#This Row],[rozpoczecie]]</f>
        <v>1.1076388888888899E-2</v>
      </c>
      <c r="J451" s="9">
        <f>HOUR(telefony45[[#This Row],[czas połączenia]])</f>
        <v>0</v>
      </c>
      <c r="K451" s="9">
        <f>MINUTE(telefony45[[#This Row],[czas połączenia]])</f>
        <v>15</v>
      </c>
      <c r="L451" s="9">
        <f>SECOND(telefony45[[#This Row],[czas połączenia]])</f>
        <v>57</v>
      </c>
      <c r="M451" s="9">
        <f>telefony45[[#This Row],[godziny połączenia]]*60*60+telefony45[[#This Row],[minuty połączenia]]*60+telefony45[[#This Row],[sekundy połączenia2]]</f>
        <v>957</v>
      </c>
      <c r="N451" s="9">
        <f>ROUNDUP(telefony45[[#This Row],[połączenie w sekundach]]/60,0)</f>
        <v>16</v>
      </c>
      <c r="O451" s="9">
        <f>IF(telefony45[[#This Row],[czy zagraniczny]]=1,telefony45[[#This Row],[zaczęt minuty połączenia]],0)</f>
        <v>16</v>
      </c>
      <c r="P451">
        <f>IF(OR(telefony45[[#This Row],[czy komórkowy]]=1,telefony45[[#This Row],[czy stacjonarny]]=1),P450-telefony45[[#This Row],[połączenie w sekundach]],P450)</f>
        <v>-163802</v>
      </c>
      <c r="Q451">
        <f t="shared" si="6"/>
        <v>0</v>
      </c>
      <c r="R451">
        <f>IF(telefony45[[#This Row],[czy komórkowy]]=1,Q451+R450,R450)</f>
        <v>38650</v>
      </c>
      <c r="S451">
        <f>IF(telefony45[[#This Row],[czy stacjonarny]]=1,Q451+S450,S450)</f>
        <v>125152</v>
      </c>
    </row>
    <row r="452" spans="1:19" x14ac:dyDescent="0.3">
      <c r="A452" s="9" t="s">
        <v>390</v>
      </c>
      <c r="B452" s="1">
        <v>42923</v>
      </c>
      <c r="C452" s="2">
        <v>0.43146990740740743</v>
      </c>
      <c r="D452" s="2">
        <v>0.43192129629629628</v>
      </c>
      <c r="E452">
        <f>DAY(telefony45[[#This Row],[data]])</f>
        <v>7</v>
      </c>
      <c r="F452">
        <f>IF(LEN(telefony45[[#This Row],[nr]])=8,1,0)</f>
        <v>1</v>
      </c>
      <c r="G452">
        <f>IF(LEN(telefony45[[#This Row],[nr]])=7,1,0)</f>
        <v>0</v>
      </c>
      <c r="H452" s="9">
        <f>IF(LEN(telefony45[[#This Row],[nr]])&gt;=10,1,0)</f>
        <v>0</v>
      </c>
      <c r="I452" s="2">
        <f>telefony45[[#This Row],[zakonczenie]]-telefony45[[#This Row],[rozpoczecie]]</f>
        <v>4.5138888888884843E-4</v>
      </c>
      <c r="J452" s="9">
        <f>HOUR(telefony45[[#This Row],[czas połączenia]])</f>
        <v>0</v>
      </c>
      <c r="K452" s="9">
        <f>MINUTE(telefony45[[#This Row],[czas połączenia]])</f>
        <v>0</v>
      </c>
      <c r="L452" s="9">
        <f>SECOND(telefony45[[#This Row],[czas połączenia]])</f>
        <v>39</v>
      </c>
      <c r="M452" s="9">
        <f>telefony45[[#This Row],[godziny połączenia]]*60*60+telefony45[[#This Row],[minuty połączenia]]*60+telefony45[[#This Row],[sekundy połączenia2]]</f>
        <v>39</v>
      </c>
      <c r="N452" s="9">
        <f>ROUNDUP(telefony45[[#This Row],[połączenie w sekundach]]/60,0)</f>
        <v>1</v>
      </c>
      <c r="O452" s="9">
        <f>IF(telefony45[[#This Row],[czy zagraniczny]]=1,telefony45[[#This Row],[zaczęt minuty połączenia]],0)</f>
        <v>0</v>
      </c>
      <c r="P452">
        <f>IF(OR(telefony45[[#This Row],[czy komórkowy]]=1,telefony45[[#This Row],[czy stacjonarny]]=1),P451-telefony45[[#This Row],[połączenie w sekundach]],P451)</f>
        <v>-163841</v>
      </c>
      <c r="Q452">
        <f t="shared" si="6"/>
        <v>39</v>
      </c>
      <c r="R452">
        <f>IF(telefony45[[#This Row],[czy komórkowy]]=1,Q452+R451,R451)</f>
        <v>38689</v>
      </c>
      <c r="S452">
        <f>IF(telefony45[[#This Row],[czy stacjonarny]]=1,Q452+S451,S451)</f>
        <v>125152</v>
      </c>
    </row>
    <row r="453" spans="1:19" x14ac:dyDescent="0.3">
      <c r="A453" s="9" t="s">
        <v>391</v>
      </c>
      <c r="B453" s="1">
        <v>42923</v>
      </c>
      <c r="C453" s="2">
        <v>0.43313657407407408</v>
      </c>
      <c r="D453" s="2">
        <v>0.43811342592592595</v>
      </c>
      <c r="E453">
        <f>DAY(telefony45[[#This Row],[data]])</f>
        <v>7</v>
      </c>
      <c r="F453">
        <f>IF(LEN(telefony45[[#This Row],[nr]])=8,1,0)</f>
        <v>1</v>
      </c>
      <c r="G453">
        <f>IF(LEN(telefony45[[#This Row],[nr]])=7,1,0)</f>
        <v>0</v>
      </c>
      <c r="H453" s="9">
        <f>IF(LEN(telefony45[[#This Row],[nr]])&gt;=10,1,0)</f>
        <v>0</v>
      </c>
      <c r="I453" s="2">
        <f>telefony45[[#This Row],[zakonczenie]]-telefony45[[#This Row],[rozpoczecie]]</f>
        <v>4.9768518518518712E-3</v>
      </c>
      <c r="J453" s="9">
        <f>HOUR(telefony45[[#This Row],[czas połączenia]])</f>
        <v>0</v>
      </c>
      <c r="K453" s="9">
        <f>MINUTE(telefony45[[#This Row],[czas połączenia]])</f>
        <v>7</v>
      </c>
      <c r="L453" s="9">
        <f>SECOND(telefony45[[#This Row],[czas połączenia]])</f>
        <v>10</v>
      </c>
      <c r="M453" s="9">
        <f>telefony45[[#This Row],[godziny połączenia]]*60*60+telefony45[[#This Row],[minuty połączenia]]*60+telefony45[[#This Row],[sekundy połączenia2]]</f>
        <v>430</v>
      </c>
      <c r="N453" s="9">
        <f>ROUNDUP(telefony45[[#This Row],[połączenie w sekundach]]/60,0)</f>
        <v>8</v>
      </c>
      <c r="O453" s="9">
        <f>IF(telefony45[[#This Row],[czy zagraniczny]]=1,telefony45[[#This Row],[zaczęt minuty połączenia]],0)</f>
        <v>0</v>
      </c>
      <c r="P453">
        <f>IF(OR(telefony45[[#This Row],[czy komórkowy]]=1,telefony45[[#This Row],[czy stacjonarny]]=1),P452-telefony45[[#This Row],[połączenie w sekundach]],P452)</f>
        <v>-164271</v>
      </c>
      <c r="Q453">
        <f t="shared" si="6"/>
        <v>430</v>
      </c>
      <c r="R453">
        <f>IF(telefony45[[#This Row],[czy komórkowy]]=1,Q453+R452,R452)</f>
        <v>39119</v>
      </c>
      <c r="S453">
        <f>IF(telefony45[[#This Row],[czy stacjonarny]]=1,Q453+S452,S452)</f>
        <v>125152</v>
      </c>
    </row>
    <row r="454" spans="1:19" x14ac:dyDescent="0.3">
      <c r="A454" s="9" t="s">
        <v>223</v>
      </c>
      <c r="B454" s="1">
        <v>42923</v>
      </c>
      <c r="C454" s="2">
        <v>0.43752314814814813</v>
      </c>
      <c r="D454" s="2">
        <v>0.44806712962962963</v>
      </c>
      <c r="E454">
        <f>DAY(telefony45[[#This Row],[data]])</f>
        <v>7</v>
      </c>
      <c r="F454">
        <f>IF(LEN(telefony45[[#This Row],[nr]])=8,1,0)</f>
        <v>0</v>
      </c>
      <c r="G454">
        <f>IF(LEN(telefony45[[#This Row],[nr]])=7,1,0)</f>
        <v>1</v>
      </c>
      <c r="H454" s="9">
        <f>IF(LEN(telefony45[[#This Row],[nr]])&gt;=10,1,0)</f>
        <v>0</v>
      </c>
      <c r="I454" s="2">
        <f>telefony45[[#This Row],[zakonczenie]]-telefony45[[#This Row],[rozpoczecie]]</f>
        <v>1.0543981481481501E-2</v>
      </c>
      <c r="J454" s="9">
        <f>HOUR(telefony45[[#This Row],[czas połączenia]])</f>
        <v>0</v>
      </c>
      <c r="K454" s="9">
        <f>MINUTE(telefony45[[#This Row],[czas połączenia]])</f>
        <v>15</v>
      </c>
      <c r="L454" s="9">
        <f>SECOND(telefony45[[#This Row],[czas połączenia]])</f>
        <v>11</v>
      </c>
      <c r="M454" s="9">
        <f>telefony45[[#This Row],[godziny połączenia]]*60*60+telefony45[[#This Row],[minuty połączenia]]*60+telefony45[[#This Row],[sekundy połączenia2]]</f>
        <v>911</v>
      </c>
      <c r="N454" s="9">
        <f>ROUNDUP(telefony45[[#This Row],[połączenie w sekundach]]/60,0)</f>
        <v>16</v>
      </c>
      <c r="O454" s="9">
        <f>IF(telefony45[[#This Row],[czy zagraniczny]]=1,telefony45[[#This Row],[zaczęt minuty połączenia]],0)</f>
        <v>0</v>
      </c>
      <c r="P454">
        <f>IF(OR(telefony45[[#This Row],[czy komórkowy]]=1,telefony45[[#This Row],[czy stacjonarny]]=1),P453-telefony45[[#This Row],[połączenie w sekundach]],P453)</f>
        <v>-165182</v>
      </c>
      <c r="Q454">
        <f t="shared" si="6"/>
        <v>911</v>
      </c>
      <c r="R454">
        <f>IF(telefony45[[#This Row],[czy komórkowy]]=1,Q454+R453,R453)</f>
        <v>39119</v>
      </c>
      <c r="S454">
        <f>IF(telefony45[[#This Row],[czy stacjonarny]]=1,Q454+S453,S453)</f>
        <v>126063</v>
      </c>
    </row>
    <row r="455" spans="1:19" x14ac:dyDescent="0.3">
      <c r="A455" s="9" t="s">
        <v>68</v>
      </c>
      <c r="B455" s="1">
        <v>42923</v>
      </c>
      <c r="C455" s="2">
        <v>0.44184027777777779</v>
      </c>
      <c r="D455" s="2">
        <v>0.44582175925925926</v>
      </c>
      <c r="E455">
        <f>DAY(telefony45[[#This Row],[data]])</f>
        <v>7</v>
      </c>
      <c r="F455">
        <f>IF(LEN(telefony45[[#This Row],[nr]])=8,1,0)</f>
        <v>0</v>
      </c>
      <c r="G455">
        <f>IF(LEN(telefony45[[#This Row],[nr]])=7,1,0)</f>
        <v>1</v>
      </c>
      <c r="H455" s="9">
        <f>IF(LEN(telefony45[[#This Row],[nr]])&gt;=10,1,0)</f>
        <v>0</v>
      </c>
      <c r="I455" s="2">
        <f>telefony45[[#This Row],[zakonczenie]]-telefony45[[#This Row],[rozpoczecie]]</f>
        <v>3.9814814814814747E-3</v>
      </c>
      <c r="J455" s="9">
        <f>HOUR(telefony45[[#This Row],[czas połączenia]])</f>
        <v>0</v>
      </c>
      <c r="K455" s="9">
        <f>MINUTE(telefony45[[#This Row],[czas połączenia]])</f>
        <v>5</v>
      </c>
      <c r="L455" s="9">
        <f>SECOND(telefony45[[#This Row],[czas połączenia]])</f>
        <v>44</v>
      </c>
      <c r="M455" s="9">
        <f>telefony45[[#This Row],[godziny połączenia]]*60*60+telefony45[[#This Row],[minuty połączenia]]*60+telefony45[[#This Row],[sekundy połączenia2]]</f>
        <v>344</v>
      </c>
      <c r="N455" s="9">
        <f>ROUNDUP(telefony45[[#This Row],[połączenie w sekundach]]/60,0)</f>
        <v>6</v>
      </c>
      <c r="O455" s="9">
        <f>IF(telefony45[[#This Row],[czy zagraniczny]]=1,telefony45[[#This Row],[zaczęt minuty połączenia]],0)</f>
        <v>0</v>
      </c>
      <c r="P455">
        <f>IF(OR(telefony45[[#This Row],[czy komórkowy]]=1,telefony45[[#This Row],[czy stacjonarny]]=1),P454-telefony45[[#This Row],[połączenie w sekundach]],P454)</f>
        <v>-165526</v>
      </c>
      <c r="Q455">
        <f t="shared" si="6"/>
        <v>344</v>
      </c>
      <c r="R455">
        <f>IF(telefony45[[#This Row],[czy komórkowy]]=1,Q455+R454,R454)</f>
        <v>39119</v>
      </c>
      <c r="S455">
        <f>IF(telefony45[[#This Row],[czy stacjonarny]]=1,Q455+S454,S454)</f>
        <v>126407</v>
      </c>
    </row>
    <row r="456" spans="1:19" x14ac:dyDescent="0.3">
      <c r="A456" s="9" t="s">
        <v>392</v>
      </c>
      <c r="B456" s="1">
        <v>42923</v>
      </c>
      <c r="C456" s="2">
        <v>0.44543981481481482</v>
      </c>
      <c r="D456" s="2">
        <v>0.45271990740740742</v>
      </c>
      <c r="E456">
        <f>DAY(telefony45[[#This Row],[data]])</f>
        <v>7</v>
      </c>
      <c r="F456">
        <f>IF(LEN(telefony45[[#This Row],[nr]])=8,1,0)</f>
        <v>0</v>
      </c>
      <c r="G456">
        <f>IF(LEN(telefony45[[#This Row],[nr]])=7,1,0)</f>
        <v>1</v>
      </c>
      <c r="H456" s="9">
        <f>IF(LEN(telefony45[[#This Row],[nr]])&gt;=10,1,0)</f>
        <v>0</v>
      </c>
      <c r="I456" s="2">
        <f>telefony45[[#This Row],[zakonczenie]]-telefony45[[#This Row],[rozpoczecie]]</f>
        <v>7.2800925925926019E-3</v>
      </c>
      <c r="J456" s="9">
        <f>HOUR(telefony45[[#This Row],[czas połączenia]])</f>
        <v>0</v>
      </c>
      <c r="K456" s="9">
        <f>MINUTE(telefony45[[#This Row],[czas połączenia]])</f>
        <v>10</v>
      </c>
      <c r="L456" s="9">
        <f>SECOND(telefony45[[#This Row],[czas połączenia]])</f>
        <v>29</v>
      </c>
      <c r="M456" s="9">
        <f>telefony45[[#This Row],[godziny połączenia]]*60*60+telefony45[[#This Row],[minuty połączenia]]*60+telefony45[[#This Row],[sekundy połączenia2]]</f>
        <v>629</v>
      </c>
      <c r="N456" s="9">
        <f>ROUNDUP(telefony45[[#This Row],[połączenie w sekundach]]/60,0)</f>
        <v>11</v>
      </c>
      <c r="O456" s="9">
        <f>IF(telefony45[[#This Row],[czy zagraniczny]]=1,telefony45[[#This Row],[zaczęt minuty połączenia]],0)</f>
        <v>0</v>
      </c>
      <c r="P456">
        <f>IF(OR(telefony45[[#This Row],[czy komórkowy]]=1,telefony45[[#This Row],[czy stacjonarny]]=1),P455-telefony45[[#This Row],[połączenie w sekundach]],P455)</f>
        <v>-166155</v>
      </c>
      <c r="Q456">
        <f t="shared" si="6"/>
        <v>629</v>
      </c>
      <c r="R456">
        <f>IF(telefony45[[#This Row],[czy komórkowy]]=1,Q456+R455,R455)</f>
        <v>39119</v>
      </c>
      <c r="S456">
        <f>IF(telefony45[[#This Row],[czy stacjonarny]]=1,Q456+S455,S455)</f>
        <v>127036</v>
      </c>
    </row>
    <row r="457" spans="1:19" x14ac:dyDescent="0.3">
      <c r="A457" s="9" t="s">
        <v>393</v>
      </c>
      <c r="B457" s="1">
        <v>42923</v>
      </c>
      <c r="C457" s="2">
        <v>0.44775462962962964</v>
      </c>
      <c r="D457" s="2">
        <v>0.45450231481481479</v>
      </c>
      <c r="E457">
        <f>DAY(telefony45[[#This Row],[data]])</f>
        <v>7</v>
      </c>
      <c r="F457">
        <f>IF(LEN(telefony45[[#This Row],[nr]])=8,1,0)</f>
        <v>0</v>
      </c>
      <c r="G457">
        <f>IF(LEN(telefony45[[#This Row],[nr]])=7,1,0)</f>
        <v>1</v>
      </c>
      <c r="H457" s="9">
        <f>IF(LEN(telefony45[[#This Row],[nr]])&gt;=10,1,0)</f>
        <v>0</v>
      </c>
      <c r="I457" s="2">
        <f>telefony45[[#This Row],[zakonczenie]]-telefony45[[#This Row],[rozpoczecie]]</f>
        <v>6.7476851851851483E-3</v>
      </c>
      <c r="J457" s="9">
        <f>HOUR(telefony45[[#This Row],[czas połączenia]])</f>
        <v>0</v>
      </c>
      <c r="K457" s="9">
        <f>MINUTE(telefony45[[#This Row],[czas połączenia]])</f>
        <v>9</v>
      </c>
      <c r="L457" s="9">
        <f>SECOND(telefony45[[#This Row],[czas połączenia]])</f>
        <v>43</v>
      </c>
      <c r="M457" s="9">
        <f>telefony45[[#This Row],[godziny połączenia]]*60*60+telefony45[[#This Row],[minuty połączenia]]*60+telefony45[[#This Row],[sekundy połączenia2]]</f>
        <v>583</v>
      </c>
      <c r="N457" s="9">
        <f>ROUNDUP(telefony45[[#This Row],[połączenie w sekundach]]/60,0)</f>
        <v>10</v>
      </c>
      <c r="O457" s="9">
        <f>IF(telefony45[[#This Row],[czy zagraniczny]]=1,telefony45[[#This Row],[zaczęt minuty połączenia]],0)</f>
        <v>0</v>
      </c>
      <c r="P457">
        <f>IF(OR(telefony45[[#This Row],[czy komórkowy]]=1,telefony45[[#This Row],[czy stacjonarny]]=1),P456-telefony45[[#This Row],[połączenie w sekundach]],P456)</f>
        <v>-166738</v>
      </c>
      <c r="Q457">
        <f t="shared" si="6"/>
        <v>583</v>
      </c>
      <c r="R457">
        <f>IF(telefony45[[#This Row],[czy komórkowy]]=1,Q457+R456,R456)</f>
        <v>39119</v>
      </c>
      <c r="S457">
        <f>IF(telefony45[[#This Row],[czy stacjonarny]]=1,Q457+S456,S456)</f>
        <v>127619</v>
      </c>
    </row>
    <row r="458" spans="1:19" x14ac:dyDescent="0.3">
      <c r="A458" s="9" t="s">
        <v>394</v>
      </c>
      <c r="B458" s="1">
        <v>42923</v>
      </c>
      <c r="C458" s="2">
        <v>0.44927083333333334</v>
      </c>
      <c r="D458" s="2">
        <v>0.45666666666666667</v>
      </c>
      <c r="E458">
        <f>DAY(telefony45[[#This Row],[data]])</f>
        <v>7</v>
      </c>
      <c r="F458">
        <f>IF(LEN(telefony45[[#This Row],[nr]])=8,1,0)</f>
        <v>0</v>
      </c>
      <c r="G458">
        <f>IF(LEN(telefony45[[#This Row],[nr]])=7,1,0)</f>
        <v>1</v>
      </c>
      <c r="H458" s="9">
        <f>IF(LEN(telefony45[[#This Row],[nr]])&gt;=10,1,0)</f>
        <v>0</v>
      </c>
      <c r="I458" s="2">
        <f>telefony45[[#This Row],[zakonczenie]]-telefony45[[#This Row],[rozpoczecie]]</f>
        <v>7.3958333333333237E-3</v>
      </c>
      <c r="J458" s="9">
        <f>HOUR(telefony45[[#This Row],[czas połączenia]])</f>
        <v>0</v>
      </c>
      <c r="K458" s="9">
        <f>MINUTE(telefony45[[#This Row],[czas połączenia]])</f>
        <v>10</v>
      </c>
      <c r="L458" s="9">
        <f>SECOND(telefony45[[#This Row],[czas połączenia]])</f>
        <v>39</v>
      </c>
      <c r="M458" s="9">
        <f>telefony45[[#This Row],[godziny połączenia]]*60*60+telefony45[[#This Row],[minuty połączenia]]*60+telefony45[[#This Row],[sekundy połączenia2]]</f>
        <v>639</v>
      </c>
      <c r="N458" s="9">
        <f>ROUNDUP(telefony45[[#This Row],[połączenie w sekundach]]/60,0)</f>
        <v>11</v>
      </c>
      <c r="O458" s="9">
        <f>IF(telefony45[[#This Row],[czy zagraniczny]]=1,telefony45[[#This Row],[zaczęt minuty połączenia]],0)</f>
        <v>0</v>
      </c>
      <c r="P458">
        <f>IF(OR(telefony45[[#This Row],[czy komórkowy]]=1,telefony45[[#This Row],[czy stacjonarny]]=1),P457-telefony45[[#This Row],[połączenie w sekundach]],P457)</f>
        <v>-167377</v>
      </c>
      <c r="Q458">
        <f t="shared" si="6"/>
        <v>639</v>
      </c>
      <c r="R458">
        <f>IF(telefony45[[#This Row],[czy komórkowy]]=1,Q458+R457,R457)</f>
        <v>39119</v>
      </c>
      <c r="S458">
        <f>IF(telefony45[[#This Row],[czy stacjonarny]]=1,Q458+S457,S457)</f>
        <v>128258</v>
      </c>
    </row>
    <row r="459" spans="1:19" x14ac:dyDescent="0.3">
      <c r="A459" s="9" t="s">
        <v>395</v>
      </c>
      <c r="B459" s="1">
        <v>42923</v>
      </c>
      <c r="C459" s="2">
        <v>0.45091435185185186</v>
      </c>
      <c r="D459" s="2">
        <v>0.4586574074074074</v>
      </c>
      <c r="E459">
        <f>DAY(telefony45[[#This Row],[data]])</f>
        <v>7</v>
      </c>
      <c r="F459">
        <f>IF(LEN(telefony45[[#This Row],[nr]])=8,1,0)</f>
        <v>0</v>
      </c>
      <c r="G459">
        <f>IF(LEN(telefony45[[#This Row],[nr]])=7,1,0)</f>
        <v>0</v>
      </c>
      <c r="H459" s="9">
        <f>IF(LEN(telefony45[[#This Row],[nr]])&gt;=10,1,0)</f>
        <v>1</v>
      </c>
      <c r="I459" s="2">
        <f>telefony45[[#This Row],[zakonczenie]]-telefony45[[#This Row],[rozpoczecie]]</f>
        <v>7.7430555555555447E-3</v>
      </c>
      <c r="J459" s="9">
        <f>HOUR(telefony45[[#This Row],[czas połączenia]])</f>
        <v>0</v>
      </c>
      <c r="K459" s="9">
        <f>MINUTE(telefony45[[#This Row],[czas połączenia]])</f>
        <v>11</v>
      </c>
      <c r="L459" s="9">
        <f>SECOND(telefony45[[#This Row],[czas połączenia]])</f>
        <v>9</v>
      </c>
      <c r="M459" s="9">
        <f>telefony45[[#This Row],[godziny połączenia]]*60*60+telefony45[[#This Row],[minuty połączenia]]*60+telefony45[[#This Row],[sekundy połączenia2]]</f>
        <v>669</v>
      </c>
      <c r="N459" s="9">
        <f>ROUNDUP(telefony45[[#This Row],[połączenie w sekundach]]/60,0)</f>
        <v>12</v>
      </c>
      <c r="O459" s="9">
        <f>IF(telefony45[[#This Row],[czy zagraniczny]]=1,telefony45[[#This Row],[zaczęt minuty połączenia]],0)</f>
        <v>12</v>
      </c>
      <c r="P459">
        <f>IF(OR(telefony45[[#This Row],[czy komórkowy]]=1,telefony45[[#This Row],[czy stacjonarny]]=1),P458-telefony45[[#This Row],[połączenie w sekundach]],P458)</f>
        <v>-167377</v>
      </c>
      <c r="Q459">
        <f t="shared" si="6"/>
        <v>0</v>
      </c>
      <c r="R459">
        <f>IF(telefony45[[#This Row],[czy komórkowy]]=1,Q459+R458,R458)</f>
        <v>39119</v>
      </c>
      <c r="S459">
        <f>IF(telefony45[[#This Row],[czy stacjonarny]]=1,Q459+S458,S458)</f>
        <v>128258</v>
      </c>
    </row>
    <row r="460" spans="1:19" x14ac:dyDescent="0.3">
      <c r="A460" s="9" t="s">
        <v>396</v>
      </c>
      <c r="B460" s="1">
        <v>42923</v>
      </c>
      <c r="C460" s="2">
        <v>0.45416666666666666</v>
      </c>
      <c r="D460" s="2">
        <v>0.46155092592592595</v>
      </c>
      <c r="E460">
        <f>DAY(telefony45[[#This Row],[data]])</f>
        <v>7</v>
      </c>
      <c r="F460">
        <f>IF(LEN(telefony45[[#This Row],[nr]])=8,1,0)</f>
        <v>0</v>
      </c>
      <c r="G460">
        <f>IF(LEN(telefony45[[#This Row],[nr]])=7,1,0)</f>
        <v>1</v>
      </c>
      <c r="H460" s="9">
        <f>IF(LEN(telefony45[[#This Row],[nr]])&gt;=10,1,0)</f>
        <v>0</v>
      </c>
      <c r="I460" s="2">
        <f>telefony45[[#This Row],[zakonczenie]]-telefony45[[#This Row],[rozpoczecie]]</f>
        <v>7.3842592592592848E-3</v>
      </c>
      <c r="J460" s="9">
        <f>HOUR(telefony45[[#This Row],[czas połączenia]])</f>
        <v>0</v>
      </c>
      <c r="K460" s="9">
        <f>MINUTE(telefony45[[#This Row],[czas połączenia]])</f>
        <v>10</v>
      </c>
      <c r="L460" s="9">
        <f>SECOND(telefony45[[#This Row],[czas połączenia]])</f>
        <v>38</v>
      </c>
      <c r="M460" s="9">
        <f>telefony45[[#This Row],[godziny połączenia]]*60*60+telefony45[[#This Row],[minuty połączenia]]*60+telefony45[[#This Row],[sekundy połączenia2]]</f>
        <v>638</v>
      </c>
      <c r="N460" s="9">
        <f>ROUNDUP(telefony45[[#This Row],[połączenie w sekundach]]/60,0)</f>
        <v>11</v>
      </c>
      <c r="O460" s="9">
        <f>IF(telefony45[[#This Row],[czy zagraniczny]]=1,telefony45[[#This Row],[zaczęt minuty połączenia]],0)</f>
        <v>0</v>
      </c>
      <c r="P460">
        <f>IF(OR(telefony45[[#This Row],[czy komórkowy]]=1,telefony45[[#This Row],[czy stacjonarny]]=1),P459-telefony45[[#This Row],[połączenie w sekundach]],P459)</f>
        <v>-168015</v>
      </c>
      <c r="Q460">
        <f t="shared" si="6"/>
        <v>638</v>
      </c>
      <c r="R460">
        <f>IF(telefony45[[#This Row],[czy komórkowy]]=1,Q460+R459,R459)</f>
        <v>39119</v>
      </c>
      <c r="S460">
        <f>IF(telefony45[[#This Row],[czy stacjonarny]]=1,Q460+S459,S459)</f>
        <v>128896</v>
      </c>
    </row>
    <row r="461" spans="1:19" x14ac:dyDescent="0.3">
      <c r="A461" s="9" t="s">
        <v>397</v>
      </c>
      <c r="B461" s="1">
        <v>42923</v>
      </c>
      <c r="C461" s="2">
        <v>0.45950231481481479</v>
      </c>
      <c r="D461" s="2">
        <v>0.46091435185185187</v>
      </c>
      <c r="E461">
        <f>DAY(telefony45[[#This Row],[data]])</f>
        <v>7</v>
      </c>
      <c r="F461">
        <f>IF(LEN(telefony45[[#This Row],[nr]])=8,1,0)</f>
        <v>0</v>
      </c>
      <c r="G461">
        <f>IF(LEN(telefony45[[#This Row],[nr]])=7,1,0)</f>
        <v>1</v>
      </c>
      <c r="H461" s="9">
        <f>IF(LEN(telefony45[[#This Row],[nr]])&gt;=10,1,0)</f>
        <v>0</v>
      </c>
      <c r="I461" s="2">
        <f>telefony45[[#This Row],[zakonczenie]]-telefony45[[#This Row],[rozpoczecie]]</f>
        <v>1.4120370370370727E-3</v>
      </c>
      <c r="J461" s="9">
        <f>HOUR(telefony45[[#This Row],[czas połączenia]])</f>
        <v>0</v>
      </c>
      <c r="K461" s="9">
        <f>MINUTE(telefony45[[#This Row],[czas połączenia]])</f>
        <v>2</v>
      </c>
      <c r="L461" s="9">
        <f>SECOND(telefony45[[#This Row],[czas połączenia]])</f>
        <v>2</v>
      </c>
      <c r="M461" s="9">
        <f>telefony45[[#This Row],[godziny połączenia]]*60*60+telefony45[[#This Row],[minuty połączenia]]*60+telefony45[[#This Row],[sekundy połączenia2]]</f>
        <v>122</v>
      </c>
      <c r="N461" s="9">
        <f>ROUNDUP(telefony45[[#This Row],[połączenie w sekundach]]/60,0)</f>
        <v>3</v>
      </c>
      <c r="O461" s="9">
        <f>IF(telefony45[[#This Row],[czy zagraniczny]]=1,telefony45[[#This Row],[zaczęt minuty połączenia]],0)</f>
        <v>0</v>
      </c>
      <c r="P461">
        <f>IF(OR(telefony45[[#This Row],[czy komórkowy]]=1,telefony45[[#This Row],[czy stacjonarny]]=1),P460-telefony45[[#This Row],[połączenie w sekundach]],P460)</f>
        <v>-168137</v>
      </c>
      <c r="Q461">
        <f t="shared" si="6"/>
        <v>122</v>
      </c>
      <c r="R461">
        <f>IF(telefony45[[#This Row],[czy komórkowy]]=1,Q461+R460,R460)</f>
        <v>39119</v>
      </c>
      <c r="S461">
        <f>IF(telefony45[[#This Row],[czy stacjonarny]]=1,Q461+S460,S460)</f>
        <v>129018</v>
      </c>
    </row>
    <row r="462" spans="1:19" x14ac:dyDescent="0.3">
      <c r="A462" s="9" t="s">
        <v>398</v>
      </c>
      <c r="B462" s="1">
        <v>42923</v>
      </c>
      <c r="C462" s="2">
        <v>0.45981481481481479</v>
      </c>
      <c r="D462" s="2">
        <v>0.46148148148148149</v>
      </c>
      <c r="E462">
        <f>DAY(telefony45[[#This Row],[data]])</f>
        <v>7</v>
      </c>
      <c r="F462">
        <f>IF(LEN(telefony45[[#This Row],[nr]])=8,1,0)</f>
        <v>0</v>
      </c>
      <c r="G462">
        <f>IF(LEN(telefony45[[#This Row],[nr]])=7,1,0)</f>
        <v>1</v>
      </c>
      <c r="H462" s="9">
        <f>IF(LEN(telefony45[[#This Row],[nr]])&gt;=10,1,0)</f>
        <v>0</v>
      </c>
      <c r="I462" s="2">
        <f>telefony45[[#This Row],[zakonczenie]]-telefony45[[#This Row],[rozpoczecie]]</f>
        <v>1.6666666666667052E-3</v>
      </c>
      <c r="J462" s="9">
        <f>HOUR(telefony45[[#This Row],[czas połączenia]])</f>
        <v>0</v>
      </c>
      <c r="K462" s="9">
        <f>MINUTE(telefony45[[#This Row],[czas połączenia]])</f>
        <v>2</v>
      </c>
      <c r="L462" s="9">
        <f>SECOND(telefony45[[#This Row],[czas połączenia]])</f>
        <v>24</v>
      </c>
      <c r="M462" s="9">
        <f>telefony45[[#This Row],[godziny połączenia]]*60*60+telefony45[[#This Row],[minuty połączenia]]*60+telefony45[[#This Row],[sekundy połączenia2]]</f>
        <v>144</v>
      </c>
      <c r="N462" s="9">
        <f>ROUNDUP(telefony45[[#This Row],[połączenie w sekundach]]/60,0)</f>
        <v>3</v>
      </c>
      <c r="O462" s="9">
        <f>IF(telefony45[[#This Row],[czy zagraniczny]]=1,telefony45[[#This Row],[zaczęt minuty połączenia]],0)</f>
        <v>0</v>
      </c>
      <c r="P462">
        <f>IF(OR(telefony45[[#This Row],[czy komórkowy]]=1,telefony45[[#This Row],[czy stacjonarny]]=1),P461-telefony45[[#This Row],[połączenie w sekundach]],P461)</f>
        <v>-168281</v>
      </c>
      <c r="Q462">
        <f t="shared" si="6"/>
        <v>144</v>
      </c>
      <c r="R462">
        <f>IF(telefony45[[#This Row],[czy komórkowy]]=1,Q462+R461,R461)</f>
        <v>39119</v>
      </c>
      <c r="S462">
        <f>IF(telefony45[[#This Row],[czy stacjonarny]]=1,Q462+S461,S461)</f>
        <v>129162</v>
      </c>
    </row>
    <row r="463" spans="1:19" x14ac:dyDescent="0.3">
      <c r="A463" s="9" t="s">
        <v>399</v>
      </c>
      <c r="B463" s="1">
        <v>42923</v>
      </c>
      <c r="C463" s="2">
        <v>0.46357638888888891</v>
      </c>
      <c r="D463" s="2">
        <v>0.46807870370370369</v>
      </c>
      <c r="E463">
        <f>DAY(telefony45[[#This Row],[data]])</f>
        <v>7</v>
      </c>
      <c r="F463">
        <f>IF(LEN(telefony45[[#This Row],[nr]])=8,1,0)</f>
        <v>1</v>
      </c>
      <c r="G463">
        <f>IF(LEN(telefony45[[#This Row],[nr]])=7,1,0)</f>
        <v>0</v>
      </c>
      <c r="H463" s="9">
        <f>IF(LEN(telefony45[[#This Row],[nr]])&gt;=10,1,0)</f>
        <v>0</v>
      </c>
      <c r="I463" s="2">
        <f>telefony45[[#This Row],[zakonczenie]]-telefony45[[#This Row],[rozpoczecie]]</f>
        <v>4.5023148148147785E-3</v>
      </c>
      <c r="J463" s="9">
        <f>HOUR(telefony45[[#This Row],[czas połączenia]])</f>
        <v>0</v>
      </c>
      <c r="K463" s="9">
        <f>MINUTE(telefony45[[#This Row],[czas połączenia]])</f>
        <v>6</v>
      </c>
      <c r="L463" s="9">
        <f>SECOND(telefony45[[#This Row],[czas połączenia]])</f>
        <v>29</v>
      </c>
      <c r="M463" s="9">
        <f>telefony45[[#This Row],[godziny połączenia]]*60*60+telefony45[[#This Row],[minuty połączenia]]*60+telefony45[[#This Row],[sekundy połączenia2]]</f>
        <v>389</v>
      </c>
      <c r="N463" s="9">
        <f>ROUNDUP(telefony45[[#This Row],[połączenie w sekundach]]/60,0)</f>
        <v>7</v>
      </c>
      <c r="O463" s="9">
        <f>IF(telefony45[[#This Row],[czy zagraniczny]]=1,telefony45[[#This Row],[zaczęt minuty połączenia]],0)</f>
        <v>0</v>
      </c>
      <c r="P463">
        <f>IF(OR(telefony45[[#This Row],[czy komórkowy]]=1,telefony45[[#This Row],[czy stacjonarny]]=1),P462-telefony45[[#This Row],[połączenie w sekundach]],P462)</f>
        <v>-168670</v>
      </c>
      <c r="Q463">
        <f t="shared" si="6"/>
        <v>389</v>
      </c>
      <c r="R463">
        <f>IF(telefony45[[#This Row],[czy komórkowy]]=1,Q463+R462,R462)</f>
        <v>39508</v>
      </c>
      <c r="S463">
        <f>IF(telefony45[[#This Row],[czy stacjonarny]]=1,Q463+S462,S462)</f>
        <v>129162</v>
      </c>
    </row>
    <row r="464" spans="1:19" x14ac:dyDescent="0.3">
      <c r="A464" s="9" t="s">
        <v>126</v>
      </c>
      <c r="B464" s="1">
        <v>42923</v>
      </c>
      <c r="C464" s="2">
        <v>0.46891203703703704</v>
      </c>
      <c r="D464" s="2">
        <v>0.47209490740740739</v>
      </c>
      <c r="E464">
        <f>DAY(telefony45[[#This Row],[data]])</f>
        <v>7</v>
      </c>
      <c r="F464">
        <f>IF(LEN(telefony45[[#This Row],[nr]])=8,1,0)</f>
        <v>0</v>
      </c>
      <c r="G464">
        <f>IF(LEN(telefony45[[#This Row],[nr]])=7,1,0)</f>
        <v>1</v>
      </c>
      <c r="H464" s="9">
        <f>IF(LEN(telefony45[[#This Row],[nr]])&gt;=10,1,0)</f>
        <v>0</v>
      </c>
      <c r="I464" s="2">
        <f>telefony45[[#This Row],[zakonczenie]]-telefony45[[#This Row],[rozpoczecie]]</f>
        <v>3.1828703703703498E-3</v>
      </c>
      <c r="J464" s="9">
        <f>HOUR(telefony45[[#This Row],[czas połączenia]])</f>
        <v>0</v>
      </c>
      <c r="K464" s="9">
        <f>MINUTE(telefony45[[#This Row],[czas połączenia]])</f>
        <v>4</v>
      </c>
      <c r="L464" s="9">
        <f>SECOND(telefony45[[#This Row],[czas połączenia]])</f>
        <v>35</v>
      </c>
      <c r="M464" s="9">
        <f>telefony45[[#This Row],[godziny połączenia]]*60*60+telefony45[[#This Row],[minuty połączenia]]*60+telefony45[[#This Row],[sekundy połączenia2]]</f>
        <v>275</v>
      </c>
      <c r="N464" s="9">
        <f>ROUNDUP(telefony45[[#This Row],[połączenie w sekundach]]/60,0)</f>
        <v>5</v>
      </c>
      <c r="O464" s="9">
        <f>IF(telefony45[[#This Row],[czy zagraniczny]]=1,telefony45[[#This Row],[zaczęt minuty połączenia]],0)</f>
        <v>0</v>
      </c>
      <c r="P464">
        <f>IF(OR(telefony45[[#This Row],[czy komórkowy]]=1,telefony45[[#This Row],[czy stacjonarny]]=1),P463-telefony45[[#This Row],[połączenie w sekundach]],P463)</f>
        <v>-168945</v>
      </c>
      <c r="Q464">
        <f t="shared" si="6"/>
        <v>275</v>
      </c>
      <c r="R464">
        <f>IF(telefony45[[#This Row],[czy komórkowy]]=1,Q464+R463,R463)</f>
        <v>39508</v>
      </c>
      <c r="S464">
        <f>IF(telefony45[[#This Row],[czy stacjonarny]]=1,Q464+S463,S463)</f>
        <v>129437</v>
      </c>
    </row>
    <row r="465" spans="1:19" x14ac:dyDescent="0.3">
      <c r="A465" s="9" t="s">
        <v>400</v>
      </c>
      <c r="B465" s="1">
        <v>42923</v>
      </c>
      <c r="C465" s="2">
        <v>0.47127314814814814</v>
      </c>
      <c r="D465" s="2">
        <v>0.47475694444444444</v>
      </c>
      <c r="E465">
        <f>DAY(telefony45[[#This Row],[data]])</f>
        <v>7</v>
      </c>
      <c r="F465">
        <f>IF(LEN(telefony45[[#This Row],[nr]])=8,1,0)</f>
        <v>1</v>
      </c>
      <c r="G465">
        <f>IF(LEN(telefony45[[#This Row],[nr]])=7,1,0)</f>
        <v>0</v>
      </c>
      <c r="H465" s="9">
        <f>IF(LEN(telefony45[[#This Row],[nr]])&gt;=10,1,0)</f>
        <v>0</v>
      </c>
      <c r="I465" s="2">
        <f>telefony45[[#This Row],[zakonczenie]]-telefony45[[#This Row],[rozpoczecie]]</f>
        <v>3.4837962962963043E-3</v>
      </c>
      <c r="J465" s="9">
        <f>HOUR(telefony45[[#This Row],[czas połączenia]])</f>
        <v>0</v>
      </c>
      <c r="K465" s="9">
        <f>MINUTE(telefony45[[#This Row],[czas połączenia]])</f>
        <v>5</v>
      </c>
      <c r="L465" s="9">
        <f>SECOND(telefony45[[#This Row],[czas połączenia]])</f>
        <v>1</v>
      </c>
      <c r="M465" s="9">
        <f>telefony45[[#This Row],[godziny połączenia]]*60*60+telefony45[[#This Row],[minuty połączenia]]*60+telefony45[[#This Row],[sekundy połączenia2]]</f>
        <v>301</v>
      </c>
      <c r="N465" s="9">
        <f>ROUNDUP(telefony45[[#This Row],[połączenie w sekundach]]/60,0)</f>
        <v>6</v>
      </c>
      <c r="O465" s="9">
        <f>IF(telefony45[[#This Row],[czy zagraniczny]]=1,telefony45[[#This Row],[zaczęt minuty połączenia]],0)</f>
        <v>0</v>
      </c>
      <c r="P465">
        <f>IF(OR(telefony45[[#This Row],[czy komórkowy]]=1,telefony45[[#This Row],[czy stacjonarny]]=1),P464-telefony45[[#This Row],[połączenie w sekundach]],P464)</f>
        <v>-169246</v>
      </c>
      <c r="Q465">
        <f t="shared" si="6"/>
        <v>301</v>
      </c>
      <c r="R465">
        <f>IF(telefony45[[#This Row],[czy komórkowy]]=1,Q465+R464,R464)</f>
        <v>39809</v>
      </c>
      <c r="S465">
        <f>IF(telefony45[[#This Row],[czy stacjonarny]]=1,Q465+S464,S464)</f>
        <v>129437</v>
      </c>
    </row>
    <row r="466" spans="1:19" x14ac:dyDescent="0.3">
      <c r="A466" s="9" t="s">
        <v>401</v>
      </c>
      <c r="B466" s="1">
        <v>42923</v>
      </c>
      <c r="C466" s="2">
        <v>0.47285879629629629</v>
      </c>
      <c r="D466" s="2">
        <v>0.47479166666666667</v>
      </c>
      <c r="E466">
        <f>DAY(telefony45[[#This Row],[data]])</f>
        <v>7</v>
      </c>
      <c r="F466">
        <f>IF(LEN(telefony45[[#This Row],[nr]])=8,1,0)</f>
        <v>0</v>
      </c>
      <c r="G466">
        <f>IF(LEN(telefony45[[#This Row],[nr]])=7,1,0)</f>
        <v>1</v>
      </c>
      <c r="H466" s="9">
        <f>IF(LEN(telefony45[[#This Row],[nr]])&gt;=10,1,0)</f>
        <v>0</v>
      </c>
      <c r="I466" s="2">
        <f>telefony45[[#This Row],[zakonczenie]]-telefony45[[#This Row],[rozpoczecie]]</f>
        <v>1.9328703703703765E-3</v>
      </c>
      <c r="J466" s="9">
        <f>HOUR(telefony45[[#This Row],[czas połączenia]])</f>
        <v>0</v>
      </c>
      <c r="K466" s="9">
        <f>MINUTE(telefony45[[#This Row],[czas połączenia]])</f>
        <v>2</v>
      </c>
      <c r="L466" s="9">
        <f>SECOND(telefony45[[#This Row],[czas połączenia]])</f>
        <v>47</v>
      </c>
      <c r="M466" s="9">
        <f>telefony45[[#This Row],[godziny połączenia]]*60*60+telefony45[[#This Row],[minuty połączenia]]*60+telefony45[[#This Row],[sekundy połączenia2]]</f>
        <v>167</v>
      </c>
      <c r="N466" s="9">
        <f>ROUNDUP(telefony45[[#This Row],[połączenie w sekundach]]/60,0)</f>
        <v>3</v>
      </c>
      <c r="O466" s="9">
        <f>IF(telefony45[[#This Row],[czy zagraniczny]]=1,telefony45[[#This Row],[zaczęt minuty połączenia]],0)</f>
        <v>0</v>
      </c>
      <c r="P466">
        <f>IF(OR(telefony45[[#This Row],[czy komórkowy]]=1,telefony45[[#This Row],[czy stacjonarny]]=1),P465-telefony45[[#This Row],[połączenie w sekundach]],P465)</f>
        <v>-169413</v>
      </c>
      <c r="Q466">
        <f t="shared" si="6"/>
        <v>167</v>
      </c>
      <c r="R466">
        <f>IF(telefony45[[#This Row],[czy komórkowy]]=1,Q466+R465,R465)</f>
        <v>39809</v>
      </c>
      <c r="S466">
        <f>IF(telefony45[[#This Row],[czy stacjonarny]]=1,Q466+S465,S465)</f>
        <v>129604</v>
      </c>
    </row>
    <row r="467" spans="1:19" x14ac:dyDescent="0.3">
      <c r="A467" s="9" t="s">
        <v>402</v>
      </c>
      <c r="B467" s="1">
        <v>42923</v>
      </c>
      <c r="C467" s="2">
        <v>0.47409722222222223</v>
      </c>
      <c r="D467" s="2">
        <v>0.48534722222222221</v>
      </c>
      <c r="E467">
        <f>DAY(telefony45[[#This Row],[data]])</f>
        <v>7</v>
      </c>
      <c r="F467">
        <f>IF(LEN(telefony45[[#This Row],[nr]])=8,1,0)</f>
        <v>1</v>
      </c>
      <c r="G467">
        <f>IF(LEN(telefony45[[#This Row],[nr]])=7,1,0)</f>
        <v>0</v>
      </c>
      <c r="H467" s="9">
        <f>IF(LEN(telefony45[[#This Row],[nr]])&gt;=10,1,0)</f>
        <v>0</v>
      </c>
      <c r="I467" s="2">
        <f>telefony45[[#This Row],[zakonczenie]]-telefony45[[#This Row],[rozpoczecie]]</f>
        <v>1.1249999999999982E-2</v>
      </c>
      <c r="J467" s="9">
        <f>HOUR(telefony45[[#This Row],[czas połączenia]])</f>
        <v>0</v>
      </c>
      <c r="K467" s="9">
        <f>MINUTE(telefony45[[#This Row],[czas połączenia]])</f>
        <v>16</v>
      </c>
      <c r="L467" s="9">
        <f>SECOND(telefony45[[#This Row],[czas połączenia]])</f>
        <v>12</v>
      </c>
      <c r="M467" s="9">
        <f>telefony45[[#This Row],[godziny połączenia]]*60*60+telefony45[[#This Row],[minuty połączenia]]*60+telefony45[[#This Row],[sekundy połączenia2]]</f>
        <v>972</v>
      </c>
      <c r="N467" s="9">
        <f>ROUNDUP(telefony45[[#This Row],[połączenie w sekundach]]/60,0)</f>
        <v>17</v>
      </c>
      <c r="O467" s="9">
        <f>IF(telefony45[[#This Row],[czy zagraniczny]]=1,telefony45[[#This Row],[zaczęt minuty połączenia]],0)</f>
        <v>0</v>
      </c>
      <c r="P467">
        <f>IF(OR(telefony45[[#This Row],[czy komórkowy]]=1,telefony45[[#This Row],[czy stacjonarny]]=1),P466-telefony45[[#This Row],[połączenie w sekundach]],P466)</f>
        <v>-170385</v>
      </c>
      <c r="Q467">
        <f t="shared" si="6"/>
        <v>972</v>
      </c>
      <c r="R467">
        <f>IF(telefony45[[#This Row],[czy komórkowy]]=1,Q467+R466,R466)</f>
        <v>40781</v>
      </c>
      <c r="S467">
        <f>IF(telefony45[[#This Row],[czy stacjonarny]]=1,Q467+S466,S466)</f>
        <v>129604</v>
      </c>
    </row>
    <row r="468" spans="1:19" x14ac:dyDescent="0.3">
      <c r="A468" s="9" t="s">
        <v>403</v>
      </c>
      <c r="B468" s="1">
        <v>42923</v>
      </c>
      <c r="C468" s="2">
        <v>0.47561342592592593</v>
      </c>
      <c r="D468" s="2">
        <v>0.47950231481481481</v>
      </c>
      <c r="E468">
        <f>DAY(telefony45[[#This Row],[data]])</f>
        <v>7</v>
      </c>
      <c r="F468">
        <f>IF(LEN(telefony45[[#This Row],[nr]])=8,1,0)</f>
        <v>0</v>
      </c>
      <c r="G468">
        <f>IF(LEN(telefony45[[#This Row],[nr]])=7,1,0)</f>
        <v>1</v>
      </c>
      <c r="H468" s="9">
        <f>IF(LEN(telefony45[[#This Row],[nr]])&gt;=10,1,0)</f>
        <v>0</v>
      </c>
      <c r="I468" s="2">
        <f>telefony45[[#This Row],[zakonczenie]]-telefony45[[#This Row],[rozpoczecie]]</f>
        <v>3.8888888888888862E-3</v>
      </c>
      <c r="J468" s="9">
        <f>HOUR(telefony45[[#This Row],[czas połączenia]])</f>
        <v>0</v>
      </c>
      <c r="K468" s="9">
        <f>MINUTE(telefony45[[#This Row],[czas połączenia]])</f>
        <v>5</v>
      </c>
      <c r="L468" s="9">
        <f>SECOND(telefony45[[#This Row],[czas połączenia]])</f>
        <v>36</v>
      </c>
      <c r="M468" s="9">
        <f>telefony45[[#This Row],[godziny połączenia]]*60*60+telefony45[[#This Row],[minuty połączenia]]*60+telefony45[[#This Row],[sekundy połączenia2]]</f>
        <v>336</v>
      </c>
      <c r="N468" s="9">
        <f>ROUNDUP(telefony45[[#This Row],[połączenie w sekundach]]/60,0)</f>
        <v>6</v>
      </c>
      <c r="O468" s="9">
        <f>IF(telefony45[[#This Row],[czy zagraniczny]]=1,telefony45[[#This Row],[zaczęt minuty połączenia]],0)</f>
        <v>0</v>
      </c>
      <c r="P468">
        <f>IF(OR(telefony45[[#This Row],[czy komórkowy]]=1,telefony45[[#This Row],[czy stacjonarny]]=1),P467-telefony45[[#This Row],[połączenie w sekundach]],P467)</f>
        <v>-170721</v>
      </c>
      <c r="Q468">
        <f t="shared" si="6"/>
        <v>336</v>
      </c>
      <c r="R468">
        <f>IF(telefony45[[#This Row],[czy komórkowy]]=1,Q468+R467,R467)</f>
        <v>40781</v>
      </c>
      <c r="S468">
        <f>IF(telefony45[[#This Row],[czy stacjonarny]]=1,Q468+S467,S467)</f>
        <v>129940</v>
      </c>
    </row>
    <row r="469" spans="1:19" x14ac:dyDescent="0.3">
      <c r="A469" s="9" t="s">
        <v>404</v>
      </c>
      <c r="B469" s="1">
        <v>42923</v>
      </c>
      <c r="C469" s="2">
        <v>0.4788425925925926</v>
      </c>
      <c r="D469" s="2">
        <v>0.48685185185185187</v>
      </c>
      <c r="E469">
        <f>DAY(telefony45[[#This Row],[data]])</f>
        <v>7</v>
      </c>
      <c r="F469">
        <f>IF(LEN(telefony45[[#This Row],[nr]])=8,1,0)</f>
        <v>0</v>
      </c>
      <c r="G469">
        <f>IF(LEN(telefony45[[#This Row],[nr]])=7,1,0)</f>
        <v>1</v>
      </c>
      <c r="H469" s="9">
        <f>IF(LEN(telefony45[[#This Row],[nr]])&gt;=10,1,0)</f>
        <v>0</v>
      </c>
      <c r="I469" s="2">
        <f>telefony45[[#This Row],[zakonczenie]]-telefony45[[#This Row],[rozpoczecie]]</f>
        <v>8.0092592592592715E-3</v>
      </c>
      <c r="J469" s="9">
        <f>HOUR(telefony45[[#This Row],[czas połączenia]])</f>
        <v>0</v>
      </c>
      <c r="K469" s="9">
        <f>MINUTE(telefony45[[#This Row],[czas połączenia]])</f>
        <v>11</v>
      </c>
      <c r="L469" s="9">
        <f>SECOND(telefony45[[#This Row],[czas połączenia]])</f>
        <v>32</v>
      </c>
      <c r="M469" s="9">
        <f>telefony45[[#This Row],[godziny połączenia]]*60*60+telefony45[[#This Row],[minuty połączenia]]*60+telefony45[[#This Row],[sekundy połączenia2]]</f>
        <v>692</v>
      </c>
      <c r="N469" s="9">
        <f>ROUNDUP(telefony45[[#This Row],[połączenie w sekundach]]/60,0)</f>
        <v>12</v>
      </c>
      <c r="O469" s="9">
        <f>IF(telefony45[[#This Row],[czy zagraniczny]]=1,telefony45[[#This Row],[zaczęt minuty połączenia]],0)</f>
        <v>0</v>
      </c>
      <c r="P469">
        <f>IF(OR(telefony45[[#This Row],[czy komórkowy]]=1,telefony45[[#This Row],[czy stacjonarny]]=1),P468-telefony45[[#This Row],[połączenie w sekundach]],P468)</f>
        <v>-171413</v>
      </c>
      <c r="Q469">
        <f t="shared" si="6"/>
        <v>692</v>
      </c>
      <c r="R469">
        <f>IF(telefony45[[#This Row],[czy komórkowy]]=1,Q469+R468,R468)</f>
        <v>40781</v>
      </c>
      <c r="S469">
        <f>IF(telefony45[[#This Row],[czy stacjonarny]]=1,Q469+S468,S468)</f>
        <v>130632</v>
      </c>
    </row>
    <row r="470" spans="1:19" x14ac:dyDescent="0.3">
      <c r="A470" s="9" t="s">
        <v>405</v>
      </c>
      <c r="B470" s="1">
        <v>42923</v>
      </c>
      <c r="C470" s="2">
        <v>0.48380787037037037</v>
      </c>
      <c r="D470" s="2">
        <v>0.49267361111111113</v>
      </c>
      <c r="E470">
        <f>DAY(telefony45[[#This Row],[data]])</f>
        <v>7</v>
      </c>
      <c r="F470">
        <f>IF(LEN(telefony45[[#This Row],[nr]])=8,1,0)</f>
        <v>0</v>
      </c>
      <c r="G470">
        <f>IF(LEN(telefony45[[#This Row],[nr]])=7,1,0)</f>
        <v>1</v>
      </c>
      <c r="H470" s="9">
        <f>IF(LEN(telefony45[[#This Row],[nr]])&gt;=10,1,0)</f>
        <v>0</v>
      </c>
      <c r="I470" s="2">
        <f>telefony45[[#This Row],[zakonczenie]]-telefony45[[#This Row],[rozpoczecie]]</f>
        <v>8.8657407407407574E-3</v>
      </c>
      <c r="J470" s="9">
        <f>HOUR(telefony45[[#This Row],[czas połączenia]])</f>
        <v>0</v>
      </c>
      <c r="K470" s="9">
        <f>MINUTE(telefony45[[#This Row],[czas połączenia]])</f>
        <v>12</v>
      </c>
      <c r="L470" s="9">
        <f>SECOND(telefony45[[#This Row],[czas połączenia]])</f>
        <v>46</v>
      </c>
      <c r="M470" s="9">
        <f>telefony45[[#This Row],[godziny połączenia]]*60*60+telefony45[[#This Row],[minuty połączenia]]*60+telefony45[[#This Row],[sekundy połączenia2]]</f>
        <v>766</v>
      </c>
      <c r="N470" s="9">
        <f>ROUNDUP(telefony45[[#This Row],[połączenie w sekundach]]/60,0)</f>
        <v>13</v>
      </c>
      <c r="O470" s="9">
        <f>IF(telefony45[[#This Row],[czy zagraniczny]]=1,telefony45[[#This Row],[zaczęt minuty połączenia]],0)</f>
        <v>0</v>
      </c>
      <c r="P470">
        <f>IF(OR(telefony45[[#This Row],[czy komórkowy]]=1,telefony45[[#This Row],[czy stacjonarny]]=1),P469-telefony45[[#This Row],[połączenie w sekundach]],P469)</f>
        <v>-172179</v>
      </c>
      <c r="Q470">
        <f t="shared" si="6"/>
        <v>766</v>
      </c>
      <c r="R470">
        <f>IF(telefony45[[#This Row],[czy komórkowy]]=1,Q470+R469,R469)</f>
        <v>40781</v>
      </c>
      <c r="S470">
        <f>IF(telefony45[[#This Row],[czy stacjonarny]]=1,Q470+S469,S469)</f>
        <v>131398</v>
      </c>
    </row>
    <row r="471" spans="1:19" x14ac:dyDescent="0.3">
      <c r="A471" s="9" t="s">
        <v>406</v>
      </c>
      <c r="B471" s="1">
        <v>42923</v>
      </c>
      <c r="C471" s="2">
        <v>0.48699074074074072</v>
      </c>
      <c r="D471" s="2">
        <v>0.48884259259259261</v>
      </c>
      <c r="E471">
        <f>DAY(telefony45[[#This Row],[data]])</f>
        <v>7</v>
      </c>
      <c r="F471">
        <f>IF(LEN(telefony45[[#This Row],[nr]])=8,1,0)</f>
        <v>1</v>
      </c>
      <c r="G471">
        <f>IF(LEN(telefony45[[#This Row],[nr]])=7,1,0)</f>
        <v>0</v>
      </c>
      <c r="H471" s="9">
        <f>IF(LEN(telefony45[[#This Row],[nr]])&gt;=10,1,0)</f>
        <v>0</v>
      </c>
      <c r="I471" s="2">
        <f>telefony45[[#This Row],[zakonczenie]]-telefony45[[#This Row],[rozpoczecie]]</f>
        <v>1.8518518518518823E-3</v>
      </c>
      <c r="J471" s="9">
        <f>HOUR(telefony45[[#This Row],[czas połączenia]])</f>
        <v>0</v>
      </c>
      <c r="K471" s="9">
        <f>MINUTE(telefony45[[#This Row],[czas połączenia]])</f>
        <v>2</v>
      </c>
      <c r="L471" s="9">
        <f>SECOND(telefony45[[#This Row],[czas połączenia]])</f>
        <v>40</v>
      </c>
      <c r="M471" s="9">
        <f>telefony45[[#This Row],[godziny połączenia]]*60*60+telefony45[[#This Row],[minuty połączenia]]*60+telefony45[[#This Row],[sekundy połączenia2]]</f>
        <v>160</v>
      </c>
      <c r="N471" s="9">
        <f>ROUNDUP(telefony45[[#This Row],[połączenie w sekundach]]/60,0)</f>
        <v>3</v>
      </c>
      <c r="O471" s="9">
        <f>IF(telefony45[[#This Row],[czy zagraniczny]]=1,telefony45[[#This Row],[zaczęt minuty połączenia]],0)</f>
        <v>0</v>
      </c>
      <c r="P471">
        <f>IF(OR(telefony45[[#This Row],[czy komórkowy]]=1,telefony45[[#This Row],[czy stacjonarny]]=1),P470-telefony45[[#This Row],[połączenie w sekundach]],P470)</f>
        <v>-172339</v>
      </c>
      <c r="Q471">
        <f t="shared" si="6"/>
        <v>160</v>
      </c>
      <c r="R471">
        <f>IF(telefony45[[#This Row],[czy komórkowy]]=1,Q471+R470,R470)</f>
        <v>40941</v>
      </c>
      <c r="S471">
        <f>IF(telefony45[[#This Row],[czy stacjonarny]]=1,Q471+S470,S470)</f>
        <v>131398</v>
      </c>
    </row>
    <row r="472" spans="1:19" x14ac:dyDescent="0.3">
      <c r="A472" s="9" t="s">
        <v>180</v>
      </c>
      <c r="B472" s="1">
        <v>42923</v>
      </c>
      <c r="C472" s="2">
        <v>0.49206018518518518</v>
      </c>
      <c r="D472" s="2">
        <v>0.50086805555555558</v>
      </c>
      <c r="E472">
        <f>DAY(telefony45[[#This Row],[data]])</f>
        <v>7</v>
      </c>
      <c r="F472">
        <f>IF(LEN(telefony45[[#This Row],[nr]])=8,1,0)</f>
        <v>0</v>
      </c>
      <c r="G472">
        <f>IF(LEN(telefony45[[#This Row],[nr]])=7,1,0)</f>
        <v>1</v>
      </c>
      <c r="H472" s="9">
        <f>IF(LEN(telefony45[[#This Row],[nr]])&gt;=10,1,0)</f>
        <v>0</v>
      </c>
      <c r="I472" s="2">
        <f>telefony45[[#This Row],[zakonczenie]]-telefony45[[#This Row],[rozpoczecie]]</f>
        <v>8.8078703703703964E-3</v>
      </c>
      <c r="J472" s="9">
        <f>HOUR(telefony45[[#This Row],[czas połączenia]])</f>
        <v>0</v>
      </c>
      <c r="K472" s="9">
        <f>MINUTE(telefony45[[#This Row],[czas połączenia]])</f>
        <v>12</v>
      </c>
      <c r="L472" s="9">
        <f>SECOND(telefony45[[#This Row],[czas połączenia]])</f>
        <v>41</v>
      </c>
      <c r="M472" s="9">
        <f>telefony45[[#This Row],[godziny połączenia]]*60*60+telefony45[[#This Row],[minuty połączenia]]*60+telefony45[[#This Row],[sekundy połączenia2]]</f>
        <v>761</v>
      </c>
      <c r="N472" s="9">
        <f>ROUNDUP(telefony45[[#This Row],[połączenie w sekundach]]/60,0)</f>
        <v>13</v>
      </c>
      <c r="O472" s="9">
        <f>IF(telefony45[[#This Row],[czy zagraniczny]]=1,telefony45[[#This Row],[zaczęt minuty połączenia]],0)</f>
        <v>0</v>
      </c>
      <c r="P472">
        <f>IF(OR(telefony45[[#This Row],[czy komórkowy]]=1,telefony45[[#This Row],[czy stacjonarny]]=1),P471-telefony45[[#This Row],[połączenie w sekundach]],P471)</f>
        <v>-173100</v>
      </c>
      <c r="Q472">
        <f t="shared" si="6"/>
        <v>761</v>
      </c>
      <c r="R472">
        <f>IF(telefony45[[#This Row],[czy komórkowy]]=1,Q472+R471,R471)</f>
        <v>40941</v>
      </c>
      <c r="S472">
        <f>IF(telefony45[[#This Row],[czy stacjonarny]]=1,Q472+S471,S471)</f>
        <v>132159</v>
      </c>
    </row>
    <row r="473" spans="1:19" x14ac:dyDescent="0.3">
      <c r="A473" s="9" t="s">
        <v>407</v>
      </c>
      <c r="B473" s="1">
        <v>42923</v>
      </c>
      <c r="C473" s="2">
        <v>0.49668981481481483</v>
      </c>
      <c r="D473" s="2">
        <v>0.50266203703703705</v>
      </c>
      <c r="E473">
        <f>DAY(telefony45[[#This Row],[data]])</f>
        <v>7</v>
      </c>
      <c r="F473">
        <f>IF(LEN(telefony45[[#This Row],[nr]])=8,1,0)</f>
        <v>1</v>
      </c>
      <c r="G473">
        <f>IF(LEN(telefony45[[#This Row],[nr]])=7,1,0)</f>
        <v>0</v>
      </c>
      <c r="H473" s="9">
        <f>IF(LEN(telefony45[[#This Row],[nr]])&gt;=10,1,0)</f>
        <v>0</v>
      </c>
      <c r="I473" s="2">
        <f>telefony45[[#This Row],[zakonczenie]]-telefony45[[#This Row],[rozpoczecie]]</f>
        <v>5.9722222222222121E-3</v>
      </c>
      <c r="J473" s="9">
        <f>HOUR(telefony45[[#This Row],[czas połączenia]])</f>
        <v>0</v>
      </c>
      <c r="K473" s="9">
        <f>MINUTE(telefony45[[#This Row],[czas połączenia]])</f>
        <v>8</v>
      </c>
      <c r="L473" s="9">
        <f>SECOND(telefony45[[#This Row],[czas połączenia]])</f>
        <v>36</v>
      </c>
      <c r="M473" s="9">
        <f>telefony45[[#This Row],[godziny połączenia]]*60*60+telefony45[[#This Row],[minuty połączenia]]*60+telefony45[[#This Row],[sekundy połączenia2]]</f>
        <v>516</v>
      </c>
      <c r="N473" s="9">
        <f>ROUNDUP(telefony45[[#This Row],[połączenie w sekundach]]/60,0)</f>
        <v>9</v>
      </c>
      <c r="O473" s="9">
        <f>IF(telefony45[[#This Row],[czy zagraniczny]]=1,telefony45[[#This Row],[zaczęt minuty połączenia]],0)</f>
        <v>0</v>
      </c>
      <c r="P473">
        <f>IF(OR(telefony45[[#This Row],[czy komórkowy]]=1,telefony45[[#This Row],[czy stacjonarny]]=1),P472-telefony45[[#This Row],[połączenie w sekundach]],P472)</f>
        <v>-173616</v>
      </c>
      <c r="Q473">
        <f t="shared" si="6"/>
        <v>516</v>
      </c>
      <c r="R473">
        <f>IF(telefony45[[#This Row],[czy komórkowy]]=1,Q473+R472,R472)</f>
        <v>41457</v>
      </c>
      <c r="S473">
        <f>IF(telefony45[[#This Row],[czy stacjonarny]]=1,Q473+S472,S472)</f>
        <v>132159</v>
      </c>
    </row>
    <row r="474" spans="1:19" x14ac:dyDescent="0.3">
      <c r="A474" s="9" t="s">
        <v>408</v>
      </c>
      <c r="B474" s="1">
        <v>42923</v>
      </c>
      <c r="C474" s="2">
        <v>0.50232638888888892</v>
      </c>
      <c r="D474" s="2">
        <v>0.50351851851851848</v>
      </c>
      <c r="E474">
        <f>DAY(telefony45[[#This Row],[data]])</f>
        <v>7</v>
      </c>
      <c r="F474">
        <f>IF(LEN(telefony45[[#This Row],[nr]])=8,1,0)</f>
        <v>1</v>
      </c>
      <c r="G474">
        <f>IF(LEN(telefony45[[#This Row],[nr]])=7,1,0)</f>
        <v>0</v>
      </c>
      <c r="H474" s="9">
        <f>IF(LEN(telefony45[[#This Row],[nr]])&gt;=10,1,0)</f>
        <v>0</v>
      </c>
      <c r="I474" s="2">
        <f>telefony45[[#This Row],[zakonczenie]]-telefony45[[#This Row],[rozpoczecie]]</f>
        <v>1.1921296296295569E-3</v>
      </c>
      <c r="J474" s="9">
        <f>HOUR(telefony45[[#This Row],[czas połączenia]])</f>
        <v>0</v>
      </c>
      <c r="K474" s="9">
        <f>MINUTE(telefony45[[#This Row],[czas połączenia]])</f>
        <v>1</v>
      </c>
      <c r="L474" s="9">
        <f>SECOND(telefony45[[#This Row],[czas połączenia]])</f>
        <v>43</v>
      </c>
      <c r="M474" s="9">
        <f>telefony45[[#This Row],[godziny połączenia]]*60*60+telefony45[[#This Row],[minuty połączenia]]*60+telefony45[[#This Row],[sekundy połączenia2]]</f>
        <v>103</v>
      </c>
      <c r="N474" s="9">
        <f>ROUNDUP(telefony45[[#This Row],[połączenie w sekundach]]/60,0)</f>
        <v>2</v>
      </c>
      <c r="O474" s="9">
        <f>IF(telefony45[[#This Row],[czy zagraniczny]]=1,telefony45[[#This Row],[zaczęt minuty połączenia]],0)</f>
        <v>0</v>
      </c>
      <c r="P474">
        <f>IF(OR(telefony45[[#This Row],[czy komórkowy]]=1,telefony45[[#This Row],[czy stacjonarny]]=1),P473-telefony45[[#This Row],[połączenie w sekundach]],P473)</f>
        <v>-173719</v>
      </c>
      <c r="Q474">
        <f t="shared" si="6"/>
        <v>103</v>
      </c>
      <c r="R474">
        <f>IF(telefony45[[#This Row],[czy komórkowy]]=1,Q474+R473,R473)</f>
        <v>41560</v>
      </c>
      <c r="S474">
        <f>IF(telefony45[[#This Row],[czy stacjonarny]]=1,Q474+S473,S473)</f>
        <v>132159</v>
      </c>
    </row>
    <row r="475" spans="1:19" x14ac:dyDescent="0.3">
      <c r="A475" s="9" t="s">
        <v>409</v>
      </c>
      <c r="B475" s="1">
        <v>42923</v>
      </c>
      <c r="C475" s="2">
        <v>0.50498842592592597</v>
      </c>
      <c r="D475" s="2">
        <v>0.50807870370370367</v>
      </c>
      <c r="E475">
        <f>DAY(telefony45[[#This Row],[data]])</f>
        <v>7</v>
      </c>
      <c r="F475">
        <f>IF(LEN(telefony45[[#This Row],[nr]])=8,1,0)</f>
        <v>0</v>
      </c>
      <c r="G475">
        <f>IF(LEN(telefony45[[#This Row],[nr]])=7,1,0)</f>
        <v>1</v>
      </c>
      <c r="H475" s="9">
        <f>IF(LEN(telefony45[[#This Row],[nr]])&gt;=10,1,0)</f>
        <v>0</v>
      </c>
      <c r="I475" s="2">
        <f>telefony45[[#This Row],[zakonczenie]]-telefony45[[#This Row],[rozpoczecie]]</f>
        <v>3.0902777777777057E-3</v>
      </c>
      <c r="J475" s="9">
        <f>HOUR(telefony45[[#This Row],[czas połączenia]])</f>
        <v>0</v>
      </c>
      <c r="K475" s="9">
        <f>MINUTE(telefony45[[#This Row],[czas połączenia]])</f>
        <v>4</v>
      </c>
      <c r="L475" s="9">
        <f>SECOND(telefony45[[#This Row],[czas połączenia]])</f>
        <v>27</v>
      </c>
      <c r="M475" s="9">
        <f>telefony45[[#This Row],[godziny połączenia]]*60*60+telefony45[[#This Row],[minuty połączenia]]*60+telefony45[[#This Row],[sekundy połączenia2]]</f>
        <v>267</v>
      </c>
      <c r="N475" s="9">
        <f>ROUNDUP(telefony45[[#This Row],[połączenie w sekundach]]/60,0)</f>
        <v>5</v>
      </c>
      <c r="O475" s="9">
        <f>IF(telefony45[[#This Row],[czy zagraniczny]]=1,telefony45[[#This Row],[zaczęt minuty połączenia]],0)</f>
        <v>0</v>
      </c>
      <c r="P475">
        <f>IF(OR(telefony45[[#This Row],[czy komórkowy]]=1,telefony45[[#This Row],[czy stacjonarny]]=1),P474-telefony45[[#This Row],[połączenie w sekundach]],P474)</f>
        <v>-173986</v>
      </c>
      <c r="Q475">
        <f t="shared" si="6"/>
        <v>267</v>
      </c>
      <c r="R475">
        <f>IF(telefony45[[#This Row],[czy komórkowy]]=1,Q475+R474,R474)</f>
        <v>41560</v>
      </c>
      <c r="S475">
        <f>IF(telefony45[[#This Row],[czy stacjonarny]]=1,Q475+S474,S474)</f>
        <v>132426</v>
      </c>
    </row>
    <row r="476" spans="1:19" x14ac:dyDescent="0.3">
      <c r="A476" s="9" t="s">
        <v>410</v>
      </c>
      <c r="B476" s="1">
        <v>42923</v>
      </c>
      <c r="C476" s="2">
        <v>0.50883101851851853</v>
      </c>
      <c r="D476" s="2">
        <v>0.50998842592592597</v>
      </c>
      <c r="E476">
        <f>DAY(telefony45[[#This Row],[data]])</f>
        <v>7</v>
      </c>
      <c r="F476">
        <f>IF(LEN(telefony45[[#This Row],[nr]])=8,1,0)</f>
        <v>0</v>
      </c>
      <c r="G476">
        <f>IF(LEN(telefony45[[#This Row],[nr]])=7,1,0)</f>
        <v>1</v>
      </c>
      <c r="H476" s="9">
        <f>IF(LEN(telefony45[[#This Row],[nr]])&gt;=10,1,0)</f>
        <v>0</v>
      </c>
      <c r="I476" s="2">
        <f>telefony45[[#This Row],[zakonczenie]]-telefony45[[#This Row],[rozpoczecie]]</f>
        <v>1.1574074074074403E-3</v>
      </c>
      <c r="J476" s="9">
        <f>HOUR(telefony45[[#This Row],[czas połączenia]])</f>
        <v>0</v>
      </c>
      <c r="K476" s="9">
        <f>MINUTE(telefony45[[#This Row],[czas połączenia]])</f>
        <v>1</v>
      </c>
      <c r="L476" s="9">
        <f>SECOND(telefony45[[#This Row],[czas połączenia]])</f>
        <v>40</v>
      </c>
      <c r="M476" s="9">
        <f>telefony45[[#This Row],[godziny połączenia]]*60*60+telefony45[[#This Row],[minuty połączenia]]*60+telefony45[[#This Row],[sekundy połączenia2]]</f>
        <v>100</v>
      </c>
      <c r="N476" s="9">
        <f>ROUNDUP(telefony45[[#This Row],[połączenie w sekundach]]/60,0)</f>
        <v>2</v>
      </c>
      <c r="O476" s="9">
        <f>IF(telefony45[[#This Row],[czy zagraniczny]]=1,telefony45[[#This Row],[zaczęt minuty połączenia]],0)</f>
        <v>0</v>
      </c>
      <c r="P476">
        <f>IF(OR(telefony45[[#This Row],[czy komórkowy]]=1,telefony45[[#This Row],[czy stacjonarny]]=1),P475-telefony45[[#This Row],[połączenie w sekundach]],P475)</f>
        <v>-174086</v>
      </c>
      <c r="Q476">
        <f t="shared" si="6"/>
        <v>100</v>
      </c>
      <c r="R476">
        <f>IF(telefony45[[#This Row],[czy komórkowy]]=1,Q476+R475,R475)</f>
        <v>41560</v>
      </c>
      <c r="S476">
        <f>IF(telefony45[[#This Row],[czy stacjonarny]]=1,Q476+S475,S475)</f>
        <v>132526</v>
      </c>
    </row>
    <row r="477" spans="1:19" x14ac:dyDescent="0.3">
      <c r="A477" s="9" t="s">
        <v>411</v>
      </c>
      <c r="B477" s="1">
        <v>42923</v>
      </c>
      <c r="C477" s="2">
        <v>0.51253472222222218</v>
      </c>
      <c r="D477" s="2">
        <v>0.51974537037037039</v>
      </c>
      <c r="E477">
        <f>DAY(telefony45[[#This Row],[data]])</f>
        <v>7</v>
      </c>
      <c r="F477">
        <f>IF(LEN(telefony45[[#This Row],[nr]])=8,1,0)</f>
        <v>0</v>
      </c>
      <c r="G477">
        <f>IF(LEN(telefony45[[#This Row],[nr]])=7,1,0)</f>
        <v>1</v>
      </c>
      <c r="H477" s="9">
        <f>IF(LEN(telefony45[[#This Row],[nr]])&gt;=10,1,0)</f>
        <v>0</v>
      </c>
      <c r="I477" s="2">
        <f>telefony45[[#This Row],[zakonczenie]]-telefony45[[#This Row],[rozpoczecie]]</f>
        <v>7.2106481481482021E-3</v>
      </c>
      <c r="J477" s="9">
        <f>HOUR(telefony45[[#This Row],[czas połączenia]])</f>
        <v>0</v>
      </c>
      <c r="K477" s="9">
        <f>MINUTE(telefony45[[#This Row],[czas połączenia]])</f>
        <v>10</v>
      </c>
      <c r="L477" s="9">
        <f>SECOND(telefony45[[#This Row],[czas połączenia]])</f>
        <v>23</v>
      </c>
      <c r="M477" s="9">
        <f>telefony45[[#This Row],[godziny połączenia]]*60*60+telefony45[[#This Row],[minuty połączenia]]*60+telefony45[[#This Row],[sekundy połączenia2]]</f>
        <v>623</v>
      </c>
      <c r="N477" s="9">
        <f>ROUNDUP(telefony45[[#This Row],[połączenie w sekundach]]/60,0)</f>
        <v>11</v>
      </c>
      <c r="O477" s="9">
        <f>IF(telefony45[[#This Row],[czy zagraniczny]]=1,telefony45[[#This Row],[zaczęt minuty połączenia]],0)</f>
        <v>0</v>
      </c>
      <c r="P477">
        <f>IF(OR(telefony45[[#This Row],[czy komórkowy]]=1,telefony45[[#This Row],[czy stacjonarny]]=1),P476-telefony45[[#This Row],[połączenie w sekundach]],P476)</f>
        <v>-174709</v>
      </c>
      <c r="Q477">
        <f t="shared" si="6"/>
        <v>623</v>
      </c>
      <c r="R477">
        <f>IF(telefony45[[#This Row],[czy komórkowy]]=1,Q477+R476,R476)</f>
        <v>41560</v>
      </c>
      <c r="S477">
        <f>IF(telefony45[[#This Row],[czy stacjonarny]]=1,Q477+S476,S476)</f>
        <v>133149</v>
      </c>
    </row>
    <row r="478" spans="1:19" x14ac:dyDescent="0.3">
      <c r="A478" s="9" t="s">
        <v>412</v>
      </c>
      <c r="B478" s="1">
        <v>42923</v>
      </c>
      <c r="C478" s="2">
        <v>0.51744212962962965</v>
      </c>
      <c r="D478" s="2">
        <v>0.52157407407407408</v>
      </c>
      <c r="E478">
        <f>DAY(telefony45[[#This Row],[data]])</f>
        <v>7</v>
      </c>
      <c r="F478">
        <f>IF(LEN(telefony45[[#This Row],[nr]])=8,1,0)</f>
        <v>0</v>
      </c>
      <c r="G478">
        <f>IF(LEN(telefony45[[#This Row],[nr]])=7,1,0)</f>
        <v>1</v>
      </c>
      <c r="H478" s="9">
        <f>IF(LEN(telefony45[[#This Row],[nr]])&gt;=10,1,0)</f>
        <v>0</v>
      </c>
      <c r="I478" s="2">
        <f>telefony45[[#This Row],[zakonczenie]]-telefony45[[#This Row],[rozpoczecie]]</f>
        <v>4.1319444444444242E-3</v>
      </c>
      <c r="J478" s="9">
        <f>HOUR(telefony45[[#This Row],[czas połączenia]])</f>
        <v>0</v>
      </c>
      <c r="K478" s="9">
        <f>MINUTE(telefony45[[#This Row],[czas połączenia]])</f>
        <v>5</v>
      </c>
      <c r="L478" s="9">
        <f>SECOND(telefony45[[#This Row],[czas połączenia]])</f>
        <v>57</v>
      </c>
      <c r="M478" s="9">
        <f>telefony45[[#This Row],[godziny połączenia]]*60*60+telefony45[[#This Row],[minuty połączenia]]*60+telefony45[[#This Row],[sekundy połączenia2]]</f>
        <v>357</v>
      </c>
      <c r="N478" s="9">
        <f>ROUNDUP(telefony45[[#This Row],[połączenie w sekundach]]/60,0)</f>
        <v>6</v>
      </c>
      <c r="O478" s="9">
        <f>IF(telefony45[[#This Row],[czy zagraniczny]]=1,telefony45[[#This Row],[zaczęt minuty połączenia]],0)</f>
        <v>0</v>
      </c>
      <c r="P478">
        <f>IF(OR(telefony45[[#This Row],[czy komórkowy]]=1,telefony45[[#This Row],[czy stacjonarny]]=1),P477-telefony45[[#This Row],[połączenie w sekundach]],P477)</f>
        <v>-175066</v>
      </c>
      <c r="Q478">
        <f t="shared" si="6"/>
        <v>357</v>
      </c>
      <c r="R478">
        <f>IF(telefony45[[#This Row],[czy komórkowy]]=1,Q478+R477,R477)</f>
        <v>41560</v>
      </c>
      <c r="S478">
        <f>IF(telefony45[[#This Row],[czy stacjonarny]]=1,Q478+S477,S477)</f>
        <v>133506</v>
      </c>
    </row>
    <row r="479" spans="1:19" x14ac:dyDescent="0.3">
      <c r="A479" s="9" t="s">
        <v>413</v>
      </c>
      <c r="B479" s="1">
        <v>42923</v>
      </c>
      <c r="C479" s="2">
        <v>0.51883101851851854</v>
      </c>
      <c r="D479" s="2">
        <v>0.52545138888888887</v>
      </c>
      <c r="E479">
        <f>DAY(telefony45[[#This Row],[data]])</f>
        <v>7</v>
      </c>
      <c r="F479">
        <f>IF(LEN(telefony45[[#This Row],[nr]])=8,1,0)</f>
        <v>0</v>
      </c>
      <c r="G479">
        <f>IF(LEN(telefony45[[#This Row],[nr]])=7,1,0)</f>
        <v>1</v>
      </c>
      <c r="H479" s="9">
        <f>IF(LEN(telefony45[[#This Row],[nr]])&gt;=10,1,0)</f>
        <v>0</v>
      </c>
      <c r="I479" s="2">
        <f>telefony45[[#This Row],[zakonczenie]]-telefony45[[#This Row],[rozpoczecie]]</f>
        <v>6.620370370370332E-3</v>
      </c>
      <c r="J479" s="9">
        <f>HOUR(telefony45[[#This Row],[czas połączenia]])</f>
        <v>0</v>
      </c>
      <c r="K479" s="9">
        <f>MINUTE(telefony45[[#This Row],[czas połączenia]])</f>
        <v>9</v>
      </c>
      <c r="L479" s="9">
        <f>SECOND(telefony45[[#This Row],[czas połączenia]])</f>
        <v>32</v>
      </c>
      <c r="M479" s="9">
        <f>telefony45[[#This Row],[godziny połączenia]]*60*60+telefony45[[#This Row],[minuty połączenia]]*60+telefony45[[#This Row],[sekundy połączenia2]]</f>
        <v>572</v>
      </c>
      <c r="N479" s="9">
        <f>ROUNDUP(telefony45[[#This Row],[połączenie w sekundach]]/60,0)</f>
        <v>10</v>
      </c>
      <c r="O479" s="9">
        <f>IF(telefony45[[#This Row],[czy zagraniczny]]=1,telefony45[[#This Row],[zaczęt minuty połączenia]],0)</f>
        <v>0</v>
      </c>
      <c r="P479">
        <f>IF(OR(telefony45[[#This Row],[czy komórkowy]]=1,telefony45[[#This Row],[czy stacjonarny]]=1),P478-telefony45[[#This Row],[połączenie w sekundach]],P478)</f>
        <v>-175638</v>
      </c>
      <c r="Q479">
        <f t="shared" si="6"/>
        <v>572</v>
      </c>
      <c r="R479">
        <f>IF(telefony45[[#This Row],[czy komórkowy]]=1,Q479+R478,R478)</f>
        <v>41560</v>
      </c>
      <c r="S479">
        <f>IF(telefony45[[#This Row],[czy stacjonarny]]=1,Q479+S478,S478)</f>
        <v>134078</v>
      </c>
    </row>
    <row r="480" spans="1:19" x14ac:dyDescent="0.3">
      <c r="A480" s="9" t="s">
        <v>414</v>
      </c>
      <c r="B480" s="1">
        <v>42923</v>
      </c>
      <c r="C480" s="2">
        <v>0.52357638888888891</v>
      </c>
      <c r="D480" s="2">
        <v>0.53096064814814814</v>
      </c>
      <c r="E480">
        <f>DAY(telefony45[[#This Row],[data]])</f>
        <v>7</v>
      </c>
      <c r="F480">
        <f>IF(LEN(telefony45[[#This Row],[nr]])=8,1,0)</f>
        <v>0</v>
      </c>
      <c r="G480">
        <f>IF(LEN(telefony45[[#This Row],[nr]])=7,1,0)</f>
        <v>1</v>
      </c>
      <c r="H480" s="9">
        <f>IF(LEN(telefony45[[#This Row],[nr]])&gt;=10,1,0)</f>
        <v>0</v>
      </c>
      <c r="I480" s="2">
        <f>telefony45[[#This Row],[zakonczenie]]-telefony45[[#This Row],[rozpoczecie]]</f>
        <v>7.3842592592592293E-3</v>
      </c>
      <c r="J480" s="9">
        <f>HOUR(telefony45[[#This Row],[czas połączenia]])</f>
        <v>0</v>
      </c>
      <c r="K480" s="9">
        <f>MINUTE(telefony45[[#This Row],[czas połączenia]])</f>
        <v>10</v>
      </c>
      <c r="L480" s="9">
        <f>SECOND(telefony45[[#This Row],[czas połączenia]])</f>
        <v>38</v>
      </c>
      <c r="M480" s="9">
        <f>telefony45[[#This Row],[godziny połączenia]]*60*60+telefony45[[#This Row],[minuty połączenia]]*60+telefony45[[#This Row],[sekundy połączenia2]]</f>
        <v>638</v>
      </c>
      <c r="N480" s="9">
        <f>ROUNDUP(telefony45[[#This Row],[połączenie w sekundach]]/60,0)</f>
        <v>11</v>
      </c>
      <c r="O480" s="9">
        <f>IF(telefony45[[#This Row],[czy zagraniczny]]=1,telefony45[[#This Row],[zaczęt minuty połączenia]],0)</f>
        <v>0</v>
      </c>
      <c r="P480">
        <f>IF(OR(telefony45[[#This Row],[czy komórkowy]]=1,telefony45[[#This Row],[czy stacjonarny]]=1),P479-telefony45[[#This Row],[połączenie w sekundach]],P479)</f>
        <v>-176276</v>
      </c>
      <c r="Q480">
        <f t="shared" si="6"/>
        <v>638</v>
      </c>
      <c r="R480">
        <f>IF(telefony45[[#This Row],[czy komórkowy]]=1,Q480+R479,R479)</f>
        <v>41560</v>
      </c>
      <c r="S480">
        <f>IF(telefony45[[#This Row],[czy stacjonarny]]=1,Q480+S479,S479)</f>
        <v>134716</v>
      </c>
    </row>
    <row r="481" spans="1:19" x14ac:dyDescent="0.3">
      <c r="A481" s="9" t="s">
        <v>415</v>
      </c>
      <c r="B481" s="1">
        <v>42923</v>
      </c>
      <c r="C481" s="2">
        <v>0.52484953703703707</v>
      </c>
      <c r="D481" s="2">
        <v>0.53331018518518514</v>
      </c>
      <c r="E481">
        <f>DAY(telefony45[[#This Row],[data]])</f>
        <v>7</v>
      </c>
      <c r="F481">
        <f>IF(LEN(telefony45[[#This Row],[nr]])=8,1,0)</f>
        <v>0</v>
      </c>
      <c r="G481">
        <f>IF(LEN(telefony45[[#This Row],[nr]])=7,1,0)</f>
        <v>1</v>
      </c>
      <c r="H481" s="9">
        <f>IF(LEN(telefony45[[#This Row],[nr]])&gt;=10,1,0)</f>
        <v>0</v>
      </c>
      <c r="I481" s="2">
        <f>telefony45[[#This Row],[zakonczenie]]-telefony45[[#This Row],[rozpoczecie]]</f>
        <v>8.4606481481480644E-3</v>
      </c>
      <c r="J481" s="9">
        <f>HOUR(telefony45[[#This Row],[czas połączenia]])</f>
        <v>0</v>
      </c>
      <c r="K481" s="9">
        <f>MINUTE(telefony45[[#This Row],[czas połączenia]])</f>
        <v>12</v>
      </c>
      <c r="L481" s="9">
        <f>SECOND(telefony45[[#This Row],[czas połączenia]])</f>
        <v>11</v>
      </c>
      <c r="M481" s="9">
        <f>telefony45[[#This Row],[godziny połączenia]]*60*60+telefony45[[#This Row],[minuty połączenia]]*60+telefony45[[#This Row],[sekundy połączenia2]]</f>
        <v>731</v>
      </c>
      <c r="N481" s="9">
        <f>ROUNDUP(telefony45[[#This Row],[połączenie w sekundach]]/60,0)</f>
        <v>13</v>
      </c>
      <c r="O481" s="9">
        <f>IF(telefony45[[#This Row],[czy zagraniczny]]=1,telefony45[[#This Row],[zaczęt minuty połączenia]],0)</f>
        <v>0</v>
      </c>
      <c r="P481">
        <f>IF(OR(telefony45[[#This Row],[czy komórkowy]]=1,telefony45[[#This Row],[czy stacjonarny]]=1),P480-telefony45[[#This Row],[połączenie w sekundach]],P480)</f>
        <v>-177007</v>
      </c>
      <c r="Q481">
        <f t="shared" si="6"/>
        <v>731</v>
      </c>
      <c r="R481">
        <f>IF(telefony45[[#This Row],[czy komórkowy]]=1,Q481+R480,R480)</f>
        <v>41560</v>
      </c>
      <c r="S481">
        <f>IF(telefony45[[#This Row],[czy stacjonarny]]=1,Q481+S480,S480)</f>
        <v>135447</v>
      </c>
    </row>
    <row r="482" spans="1:19" x14ac:dyDescent="0.3">
      <c r="A482" s="9" t="s">
        <v>416</v>
      </c>
      <c r="B482" s="1">
        <v>42923</v>
      </c>
      <c r="C482" s="2">
        <v>0.52690972222222221</v>
      </c>
      <c r="D482" s="2">
        <v>0.53266203703703707</v>
      </c>
      <c r="E482">
        <f>DAY(telefony45[[#This Row],[data]])</f>
        <v>7</v>
      </c>
      <c r="F482">
        <f>IF(LEN(telefony45[[#This Row],[nr]])=8,1,0)</f>
        <v>0</v>
      </c>
      <c r="G482">
        <f>IF(LEN(telefony45[[#This Row],[nr]])=7,1,0)</f>
        <v>1</v>
      </c>
      <c r="H482" s="9">
        <f>IF(LEN(telefony45[[#This Row],[nr]])&gt;=10,1,0)</f>
        <v>0</v>
      </c>
      <c r="I482" s="2">
        <f>telefony45[[#This Row],[zakonczenie]]-telefony45[[#This Row],[rozpoczecie]]</f>
        <v>5.7523148148148628E-3</v>
      </c>
      <c r="J482" s="9">
        <f>HOUR(telefony45[[#This Row],[czas połączenia]])</f>
        <v>0</v>
      </c>
      <c r="K482" s="9">
        <f>MINUTE(telefony45[[#This Row],[czas połączenia]])</f>
        <v>8</v>
      </c>
      <c r="L482" s="9">
        <f>SECOND(telefony45[[#This Row],[czas połączenia]])</f>
        <v>17</v>
      </c>
      <c r="M482" s="9">
        <f>telefony45[[#This Row],[godziny połączenia]]*60*60+telefony45[[#This Row],[minuty połączenia]]*60+telefony45[[#This Row],[sekundy połączenia2]]</f>
        <v>497</v>
      </c>
      <c r="N482" s="9">
        <f>ROUNDUP(telefony45[[#This Row],[połączenie w sekundach]]/60,0)</f>
        <v>9</v>
      </c>
      <c r="O482" s="9">
        <f>IF(telefony45[[#This Row],[czy zagraniczny]]=1,telefony45[[#This Row],[zaczęt minuty połączenia]],0)</f>
        <v>0</v>
      </c>
      <c r="P482">
        <f>IF(OR(telefony45[[#This Row],[czy komórkowy]]=1,telefony45[[#This Row],[czy stacjonarny]]=1),P481-telefony45[[#This Row],[połączenie w sekundach]],P481)</f>
        <v>-177504</v>
      </c>
      <c r="Q482">
        <f t="shared" si="6"/>
        <v>497</v>
      </c>
      <c r="R482">
        <f>IF(telefony45[[#This Row],[czy komórkowy]]=1,Q482+R481,R481)</f>
        <v>41560</v>
      </c>
      <c r="S482">
        <f>IF(telefony45[[#This Row],[czy stacjonarny]]=1,Q482+S481,S481)</f>
        <v>135944</v>
      </c>
    </row>
    <row r="483" spans="1:19" x14ac:dyDescent="0.3">
      <c r="A483" s="9" t="s">
        <v>417</v>
      </c>
      <c r="B483" s="1">
        <v>42923</v>
      </c>
      <c r="C483" s="2">
        <v>0.52921296296296294</v>
      </c>
      <c r="D483" s="2">
        <v>0.53706018518518517</v>
      </c>
      <c r="E483">
        <f>DAY(telefony45[[#This Row],[data]])</f>
        <v>7</v>
      </c>
      <c r="F483">
        <f>IF(LEN(telefony45[[#This Row],[nr]])=8,1,0)</f>
        <v>1</v>
      </c>
      <c r="G483">
        <f>IF(LEN(telefony45[[#This Row],[nr]])=7,1,0)</f>
        <v>0</v>
      </c>
      <c r="H483" s="9">
        <f>IF(LEN(telefony45[[#This Row],[nr]])&gt;=10,1,0)</f>
        <v>0</v>
      </c>
      <c r="I483" s="2">
        <f>telefony45[[#This Row],[zakonczenie]]-telefony45[[#This Row],[rozpoczecie]]</f>
        <v>7.8472222222222276E-3</v>
      </c>
      <c r="J483" s="9">
        <f>HOUR(telefony45[[#This Row],[czas połączenia]])</f>
        <v>0</v>
      </c>
      <c r="K483" s="9">
        <f>MINUTE(telefony45[[#This Row],[czas połączenia]])</f>
        <v>11</v>
      </c>
      <c r="L483" s="9">
        <f>SECOND(telefony45[[#This Row],[czas połączenia]])</f>
        <v>18</v>
      </c>
      <c r="M483" s="9">
        <f>telefony45[[#This Row],[godziny połączenia]]*60*60+telefony45[[#This Row],[minuty połączenia]]*60+telefony45[[#This Row],[sekundy połączenia2]]</f>
        <v>678</v>
      </c>
      <c r="N483" s="9">
        <f>ROUNDUP(telefony45[[#This Row],[połączenie w sekundach]]/60,0)</f>
        <v>12</v>
      </c>
      <c r="O483" s="9">
        <f>IF(telefony45[[#This Row],[czy zagraniczny]]=1,telefony45[[#This Row],[zaczęt minuty połączenia]],0)</f>
        <v>0</v>
      </c>
      <c r="P483">
        <f>IF(OR(telefony45[[#This Row],[czy komórkowy]]=1,telefony45[[#This Row],[czy stacjonarny]]=1),P482-telefony45[[#This Row],[połączenie w sekundach]],P482)</f>
        <v>-178182</v>
      </c>
      <c r="Q483">
        <f t="shared" si="6"/>
        <v>678</v>
      </c>
      <c r="R483">
        <f>IF(telefony45[[#This Row],[czy komórkowy]]=1,Q483+R482,R482)</f>
        <v>42238</v>
      </c>
      <c r="S483">
        <f>IF(telefony45[[#This Row],[czy stacjonarny]]=1,Q483+S482,S482)</f>
        <v>135944</v>
      </c>
    </row>
    <row r="484" spans="1:19" x14ac:dyDescent="0.3">
      <c r="A484" s="9" t="s">
        <v>418</v>
      </c>
      <c r="B484" s="1">
        <v>42923</v>
      </c>
      <c r="C484" s="2">
        <v>0.52964120370370371</v>
      </c>
      <c r="D484" s="2">
        <v>0.53607638888888887</v>
      </c>
      <c r="E484">
        <f>DAY(telefony45[[#This Row],[data]])</f>
        <v>7</v>
      </c>
      <c r="F484">
        <f>IF(LEN(telefony45[[#This Row],[nr]])=8,1,0)</f>
        <v>0</v>
      </c>
      <c r="G484">
        <f>IF(LEN(telefony45[[#This Row],[nr]])=7,1,0)</f>
        <v>1</v>
      </c>
      <c r="H484" s="9">
        <f>IF(LEN(telefony45[[#This Row],[nr]])&gt;=10,1,0)</f>
        <v>0</v>
      </c>
      <c r="I484" s="2">
        <f>telefony45[[#This Row],[zakonczenie]]-telefony45[[#This Row],[rozpoczecie]]</f>
        <v>6.4351851851851549E-3</v>
      </c>
      <c r="J484" s="9">
        <f>HOUR(telefony45[[#This Row],[czas połączenia]])</f>
        <v>0</v>
      </c>
      <c r="K484" s="9">
        <f>MINUTE(telefony45[[#This Row],[czas połączenia]])</f>
        <v>9</v>
      </c>
      <c r="L484" s="9">
        <f>SECOND(telefony45[[#This Row],[czas połączenia]])</f>
        <v>16</v>
      </c>
      <c r="M484" s="9">
        <f>telefony45[[#This Row],[godziny połączenia]]*60*60+telefony45[[#This Row],[minuty połączenia]]*60+telefony45[[#This Row],[sekundy połączenia2]]</f>
        <v>556</v>
      </c>
      <c r="N484" s="9">
        <f>ROUNDUP(telefony45[[#This Row],[połączenie w sekundach]]/60,0)</f>
        <v>10</v>
      </c>
      <c r="O484" s="9">
        <f>IF(telefony45[[#This Row],[czy zagraniczny]]=1,telefony45[[#This Row],[zaczęt minuty połączenia]],0)</f>
        <v>0</v>
      </c>
      <c r="P484">
        <f>IF(OR(telefony45[[#This Row],[czy komórkowy]]=1,telefony45[[#This Row],[czy stacjonarny]]=1),P483-telefony45[[#This Row],[połączenie w sekundach]],P483)</f>
        <v>-178738</v>
      </c>
      <c r="Q484">
        <f t="shared" si="6"/>
        <v>556</v>
      </c>
      <c r="R484">
        <f>IF(telefony45[[#This Row],[czy komórkowy]]=1,Q484+R483,R483)</f>
        <v>42238</v>
      </c>
      <c r="S484">
        <f>IF(telefony45[[#This Row],[czy stacjonarny]]=1,Q484+S483,S483)</f>
        <v>136500</v>
      </c>
    </row>
    <row r="485" spans="1:19" x14ac:dyDescent="0.3">
      <c r="A485" s="9" t="s">
        <v>419</v>
      </c>
      <c r="B485" s="1">
        <v>42923</v>
      </c>
      <c r="C485" s="2">
        <v>0.52968749999999998</v>
      </c>
      <c r="D485" s="2">
        <v>0.53865740740740742</v>
      </c>
      <c r="E485">
        <f>DAY(telefony45[[#This Row],[data]])</f>
        <v>7</v>
      </c>
      <c r="F485">
        <f>IF(LEN(telefony45[[#This Row],[nr]])=8,1,0)</f>
        <v>0</v>
      </c>
      <c r="G485">
        <f>IF(LEN(telefony45[[#This Row],[nr]])=7,1,0)</f>
        <v>1</v>
      </c>
      <c r="H485" s="9">
        <f>IF(LEN(telefony45[[#This Row],[nr]])&gt;=10,1,0)</f>
        <v>0</v>
      </c>
      <c r="I485" s="2">
        <f>telefony45[[#This Row],[zakonczenie]]-telefony45[[#This Row],[rozpoczecie]]</f>
        <v>8.9699074074074403E-3</v>
      </c>
      <c r="J485" s="9">
        <f>HOUR(telefony45[[#This Row],[czas połączenia]])</f>
        <v>0</v>
      </c>
      <c r="K485" s="9">
        <f>MINUTE(telefony45[[#This Row],[czas połączenia]])</f>
        <v>12</v>
      </c>
      <c r="L485" s="9">
        <f>SECOND(telefony45[[#This Row],[czas połączenia]])</f>
        <v>55</v>
      </c>
      <c r="M485" s="9">
        <f>telefony45[[#This Row],[godziny połączenia]]*60*60+telefony45[[#This Row],[minuty połączenia]]*60+telefony45[[#This Row],[sekundy połączenia2]]</f>
        <v>775</v>
      </c>
      <c r="N485" s="9">
        <f>ROUNDUP(telefony45[[#This Row],[połączenie w sekundach]]/60,0)</f>
        <v>13</v>
      </c>
      <c r="O485" s="9">
        <f>IF(telefony45[[#This Row],[czy zagraniczny]]=1,telefony45[[#This Row],[zaczęt minuty połączenia]],0)</f>
        <v>0</v>
      </c>
      <c r="P485">
        <f>IF(OR(telefony45[[#This Row],[czy komórkowy]]=1,telefony45[[#This Row],[czy stacjonarny]]=1),P484-telefony45[[#This Row],[połączenie w sekundach]],P484)</f>
        <v>-179513</v>
      </c>
      <c r="Q485">
        <f t="shared" si="6"/>
        <v>775</v>
      </c>
      <c r="R485">
        <f>IF(telefony45[[#This Row],[czy komórkowy]]=1,Q485+R484,R484)</f>
        <v>42238</v>
      </c>
      <c r="S485">
        <f>IF(telefony45[[#This Row],[czy stacjonarny]]=1,Q485+S484,S484)</f>
        <v>137275</v>
      </c>
    </row>
    <row r="486" spans="1:19" x14ac:dyDescent="0.3">
      <c r="A486" s="9" t="s">
        <v>232</v>
      </c>
      <c r="B486" s="1">
        <v>42923</v>
      </c>
      <c r="C486" s="2">
        <v>0.53372685185185187</v>
      </c>
      <c r="D486" s="2">
        <v>0.54082175925925924</v>
      </c>
      <c r="E486">
        <f>DAY(telefony45[[#This Row],[data]])</f>
        <v>7</v>
      </c>
      <c r="F486">
        <f>IF(LEN(telefony45[[#This Row],[nr]])=8,1,0)</f>
        <v>0</v>
      </c>
      <c r="G486">
        <f>IF(LEN(telefony45[[#This Row],[nr]])=7,1,0)</f>
        <v>1</v>
      </c>
      <c r="H486" s="9">
        <f>IF(LEN(telefony45[[#This Row],[nr]])&gt;=10,1,0)</f>
        <v>0</v>
      </c>
      <c r="I486" s="2">
        <f>telefony45[[#This Row],[zakonczenie]]-telefony45[[#This Row],[rozpoczecie]]</f>
        <v>7.0949074074073692E-3</v>
      </c>
      <c r="J486" s="9">
        <f>HOUR(telefony45[[#This Row],[czas połączenia]])</f>
        <v>0</v>
      </c>
      <c r="K486" s="9">
        <f>MINUTE(telefony45[[#This Row],[czas połączenia]])</f>
        <v>10</v>
      </c>
      <c r="L486" s="9">
        <f>SECOND(telefony45[[#This Row],[czas połączenia]])</f>
        <v>13</v>
      </c>
      <c r="M486" s="9">
        <f>telefony45[[#This Row],[godziny połączenia]]*60*60+telefony45[[#This Row],[minuty połączenia]]*60+telefony45[[#This Row],[sekundy połączenia2]]</f>
        <v>613</v>
      </c>
      <c r="N486" s="9">
        <f>ROUNDUP(telefony45[[#This Row],[połączenie w sekundach]]/60,0)</f>
        <v>11</v>
      </c>
      <c r="O486" s="9">
        <f>IF(telefony45[[#This Row],[czy zagraniczny]]=1,telefony45[[#This Row],[zaczęt minuty połączenia]],0)</f>
        <v>0</v>
      </c>
      <c r="P486">
        <f>IF(OR(telefony45[[#This Row],[czy komórkowy]]=1,telefony45[[#This Row],[czy stacjonarny]]=1),P485-telefony45[[#This Row],[połączenie w sekundach]],P485)</f>
        <v>-180126</v>
      </c>
      <c r="Q486">
        <f t="shared" si="6"/>
        <v>613</v>
      </c>
      <c r="R486">
        <f>IF(telefony45[[#This Row],[czy komórkowy]]=1,Q486+R485,R485)</f>
        <v>42238</v>
      </c>
      <c r="S486">
        <f>IF(telefony45[[#This Row],[czy stacjonarny]]=1,Q486+S485,S485)</f>
        <v>137888</v>
      </c>
    </row>
    <row r="487" spans="1:19" x14ac:dyDescent="0.3">
      <c r="A487" s="9" t="s">
        <v>420</v>
      </c>
      <c r="B487" s="1">
        <v>42923</v>
      </c>
      <c r="C487" s="2">
        <v>0.5345833333333333</v>
      </c>
      <c r="D487" s="2">
        <v>0.54532407407407413</v>
      </c>
      <c r="E487">
        <f>DAY(telefony45[[#This Row],[data]])</f>
        <v>7</v>
      </c>
      <c r="F487">
        <f>IF(LEN(telefony45[[#This Row],[nr]])=8,1,0)</f>
        <v>0</v>
      </c>
      <c r="G487">
        <f>IF(LEN(telefony45[[#This Row],[nr]])=7,1,0)</f>
        <v>1</v>
      </c>
      <c r="H487" s="9">
        <f>IF(LEN(telefony45[[#This Row],[nr]])&gt;=10,1,0)</f>
        <v>0</v>
      </c>
      <c r="I487" s="2">
        <f>telefony45[[#This Row],[zakonczenie]]-telefony45[[#This Row],[rozpoczecie]]</f>
        <v>1.0740740740740828E-2</v>
      </c>
      <c r="J487" s="9">
        <f>HOUR(telefony45[[#This Row],[czas połączenia]])</f>
        <v>0</v>
      </c>
      <c r="K487" s="9">
        <f>MINUTE(telefony45[[#This Row],[czas połączenia]])</f>
        <v>15</v>
      </c>
      <c r="L487" s="9">
        <f>SECOND(telefony45[[#This Row],[czas połączenia]])</f>
        <v>28</v>
      </c>
      <c r="M487" s="9">
        <f>telefony45[[#This Row],[godziny połączenia]]*60*60+telefony45[[#This Row],[minuty połączenia]]*60+telefony45[[#This Row],[sekundy połączenia2]]</f>
        <v>928</v>
      </c>
      <c r="N487" s="9">
        <f>ROUNDUP(telefony45[[#This Row],[połączenie w sekundach]]/60,0)</f>
        <v>16</v>
      </c>
      <c r="O487" s="9">
        <f>IF(telefony45[[#This Row],[czy zagraniczny]]=1,telefony45[[#This Row],[zaczęt minuty połączenia]],0)</f>
        <v>0</v>
      </c>
      <c r="P487">
        <f>IF(OR(telefony45[[#This Row],[czy komórkowy]]=1,telefony45[[#This Row],[czy stacjonarny]]=1),P486-telefony45[[#This Row],[połączenie w sekundach]],P486)</f>
        <v>-181054</v>
      </c>
      <c r="Q487">
        <f t="shared" si="6"/>
        <v>928</v>
      </c>
      <c r="R487">
        <f>IF(telefony45[[#This Row],[czy komórkowy]]=1,Q487+R486,R486)</f>
        <v>42238</v>
      </c>
      <c r="S487">
        <f>IF(telefony45[[#This Row],[czy stacjonarny]]=1,Q487+S486,S486)</f>
        <v>138816</v>
      </c>
    </row>
    <row r="488" spans="1:19" x14ac:dyDescent="0.3">
      <c r="A488" s="9" t="s">
        <v>421</v>
      </c>
      <c r="B488" s="1">
        <v>42923</v>
      </c>
      <c r="C488" s="2">
        <v>0.5385416666666667</v>
      </c>
      <c r="D488" s="2">
        <v>0.53870370370370368</v>
      </c>
      <c r="E488">
        <f>DAY(telefony45[[#This Row],[data]])</f>
        <v>7</v>
      </c>
      <c r="F488">
        <f>IF(LEN(telefony45[[#This Row],[nr]])=8,1,0)</f>
        <v>0</v>
      </c>
      <c r="G488">
        <f>IF(LEN(telefony45[[#This Row],[nr]])=7,1,0)</f>
        <v>1</v>
      </c>
      <c r="H488" s="9">
        <f>IF(LEN(telefony45[[#This Row],[nr]])&gt;=10,1,0)</f>
        <v>0</v>
      </c>
      <c r="I488" s="2">
        <f>telefony45[[#This Row],[zakonczenie]]-telefony45[[#This Row],[rozpoczecie]]</f>
        <v>1.6203703703698835E-4</v>
      </c>
      <c r="J488" s="9">
        <f>HOUR(telefony45[[#This Row],[czas połączenia]])</f>
        <v>0</v>
      </c>
      <c r="K488" s="9">
        <f>MINUTE(telefony45[[#This Row],[czas połączenia]])</f>
        <v>0</v>
      </c>
      <c r="L488" s="9">
        <f>SECOND(telefony45[[#This Row],[czas połączenia]])</f>
        <v>14</v>
      </c>
      <c r="M488" s="9">
        <f>telefony45[[#This Row],[godziny połączenia]]*60*60+telefony45[[#This Row],[minuty połączenia]]*60+telefony45[[#This Row],[sekundy połączenia2]]</f>
        <v>14</v>
      </c>
      <c r="N488" s="9">
        <f>ROUNDUP(telefony45[[#This Row],[połączenie w sekundach]]/60,0)</f>
        <v>1</v>
      </c>
      <c r="O488" s="9">
        <f>IF(telefony45[[#This Row],[czy zagraniczny]]=1,telefony45[[#This Row],[zaczęt minuty połączenia]],0)</f>
        <v>0</v>
      </c>
      <c r="P488">
        <f>IF(OR(telefony45[[#This Row],[czy komórkowy]]=1,telefony45[[#This Row],[czy stacjonarny]]=1),P487-telefony45[[#This Row],[połączenie w sekundach]],P487)</f>
        <v>-181068</v>
      </c>
      <c r="Q488">
        <f t="shared" si="6"/>
        <v>14</v>
      </c>
      <c r="R488">
        <f>IF(telefony45[[#This Row],[czy komórkowy]]=1,Q488+R487,R487)</f>
        <v>42238</v>
      </c>
      <c r="S488">
        <f>IF(telefony45[[#This Row],[czy stacjonarny]]=1,Q488+S487,S487)</f>
        <v>138830</v>
      </c>
    </row>
    <row r="489" spans="1:19" x14ac:dyDescent="0.3">
      <c r="A489" s="9" t="s">
        <v>422</v>
      </c>
      <c r="B489" s="1">
        <v>42923</v>
      </c>
      <c r="C489" s="2">
        <v>0.54137731481481477</v>
      </c>
      <c r="D489" s="2">
        <v>0.55253472222222222</v>
      </c>
      <c r="E489">
        <f>DAY(telefony45[[#This Row],[data]])</f>
        <v>7</v>
      </c>
      <c r="F489">
        <f>IF(LEN(telefony45[[#This Row],[nr]])=8,1,0)</f>
        <v>1</v>
      </c>
      <c r="G489">
        <f>IF(LEN(telefony45[[#This Row],[nr]])=7,1,0)</f>
        <v>0</v>
      </c>
      <c r="H489" s="9">
        <f>IF(LEN(telefony45[[#This Row],[nr]])&gt;=10,1,0)</f>
        <v>0</v>
      </c>
      <c r="I489" s="2">
        <f>telefony45[[#This Row],[zakonczenie]]-telefony45[[#This Row],[rozpoczecie]]</f>
        <v>1.1157407407407449E-2</v>
      </c>
      <c r="J489" s="9">
        <f>HOUR(telefony45[[#This Row],[czas połączenia]])</f>
        <v>0</v>
      </c>
      <c r="K489" s="9">
        <f>MINUTE(telefony45[[#This Row],[czas połączenia]])</f>
        <v>16</v>
      </c>
      <c r="L489" s="9">
        <f>SECOND(telefony45[[#This Row],[czas połączenia]])</f>
        <v>4</v>
      </c>
      <c r="M489" s="9">
        <f>telefony45[[#This Row],[godziny połączenia]]*60*60+telefony45[[#This Row],[minuty połączenia]]*60+telefony45[[#This Row],[sekundy połączenia2]]</f>
        <v>964</v>
      </c>
      <c r="N489" s="9">
        <f>ROUNDUP(telefony45[[#This Row],[połączenie w sekundach]]/60,0)</f>
        <v>17</v>
      </c>
      <c r="O489" s="9">
        <f>IF(telefony45[[#This Row],[czy zagraniczny]]=1,telefony45[[#This Row],[zaczęt minuty połączenia]],0)</f>
        <v>0</v>
      </c>
      <c r="P489">
        <f>IF(OR(telefony45[[#This Row],[czy komórkowy]]=1,telefony45[[#This Row],[czy stacjonarny]]=1),P488-telefony45[[#This Row],[połączenie w sekundach]],P488)</f>
        <v>-182032</v>
      </c>
      <c r="Q489">
        <f t="shared" ref="Q489:Q552" si="7">IF(P489&lt;0,ABS(P489)-ABS(P488),Q488)</f>
        <v>964</v>
      </c>
      <c r="R489">
        <f>IF(telefony45[[#This Row],[czy komórkowy]]=1,Q489+R488,R488)</f>
        <v>43202</v>
      </c>
      <c r="S489">
        <f>IF(telefony45[[#This Row],[czy stacjonarny]]=1,Q489+S488,S488)</f>
        <v>138830</v>
      </c>
    </row>
    <row r="490" spans="1:19" x14ac:dyDescent="0.3">
      <c r="A490" s="9" t="s">
        <v>423</v>
      </c>
      <c r="B490" s="1">
        <v>42923</v>
      </c>
      <c r="C490" s="2">
        <v>0.54305555555555551</v>
      </c>
      <c r="D490" s="2">
        <v>0.5444444444444444</v>
      </c>
      <c r="E490">
        <f>DAY(telefony45[[#This Row],[data]])</f>
        <v>7</v>
      </c>
      <c r="F490">
        <f>IF(LEN(telefony45[[#This Row],[nr]])=8,1,0)</f>
        <v>0</v>
      </c>
      <c r="G490">
        <f>IF(LEN(telefony45[[#This Row],[nr]])=7,1,0)</f>
        <v>1</v>
      </c>
      <c r="H490" s="9">
        <f>IF(LEN(telefony45[[#This Row],[nr]])&gt;=10,1,0)</f>
        <v>0</v>
      </c>
      <c r="I490" s="2">
        <f>telefony45[[#This Row],[zakonczenie]]-telefony45[[#This Row],[rozpoczecie]]</f>
        <v>1.388888888888884E-3</v>
      </c>
      <c r="J490" s="9">
        <f>HOUR(telefony45[[#This Row],[czas połączenia]])</f>
        <v>0</v>
      </c>
      <c r="K490" s="9">
        <f>MINUTE(telefony45[[#This Row],[czas połączenia]])</f>
        <v>2</v>
      </c>
      <c r="L490" s="9">
        <f>SECOND(telefony45[[#This Row],[czas połączenia]])</f>
        <v>0</v>
      </c>
      <c r="M490" s="9">
        <f>telefony45[[#This Row],[godziny połączenia]]*60*60+telefony45[[#This Row],[minuty połączenia]]*60+telefony45[[#This Row],[sekundy połączenia2]]</f>
        <v>120</v>
      </c>
      <c r="N490" s="9">
        <f>ROUNDUP(telefony45[[#This Row],[połączenie w sekundach]]/60,0)</f>
        <v>2</v>
      </c>
      <c r="O490" s="9">
        <f>IF(telefony45[[#This Row],[czy zagraniczny]]=1,telefony45[[#This Row],[zaczęt minuty połączenia]],0)</f>
        <v>0</v>
      </c>
      <c r="P490">
        <f>IF(OR(telefony45[[#This Row],[czy komórkowy]]=1,telefony45[[#This Row],[czy stacjonarny]]=1),P489-telefony45[[#This Row],[połączenie w sekundach]],P489)</f>
        <v>-182152</v>
      </c>
      <c r="Q490">
        <f t="shared" si="7"/>
        <v>120</v>
      </c>
      <c r="R490">
        <f>IF(telefony45[[#This Row],[czy komórkowy]]=1,Q490+R489,R489)</f>
        <v>43202</v>
      </c>
      <c r="S490">
        <f>IF(telefony45[[#This Row],[czy stacjonarny]]=1,Q490+S489,S489)</f>
        <v>138950</v>
      </c>
    </row>
    <row r="491" spans="1:19" x14ac:dyDescent="0.3">
      <c r="A491" s="9" t="s">
        <v>424</v>
      </c>
      <c r="B491" s="1">
        <v>42923</v>
      </c>
      <c r="C491" s="2">
        <v>0.5434606481481481</v>
      </c>
      <c r="D491" s="2">
        <v>0.55003472222222227</v>
      </c>
      <c r="E491">
        <f>DAY(telefony45[[#This Row],[data]])</f>
        <v>7</v>
      </c>
      <c r="F491">
        <f>IF(LEN(telefony45[[#This Row],[nr]])=8,1,0)</f>
        <v>1</v>
      </c>
      <c r="G491">
        <f>IF(LEN(telefony45[[#This Row],[nr]])=7,1,0)</f>
        <v>0</v>
      </c>
      <c r="H491" s="9">
        <f>IF(LEN(telefony45[[#This Row],[nr]])&gt;=10,1,0)</f>
        <v>0</v>
      </c>
      <c r="I491" s="2">
        <f>telefony45[[#This Row],[zakonczenie]]-telefony45[[#This Row],[rozpoczecie]]</f>
        <v>6.5740740740741765E-3</v>
      </c>
      <c r="J491" s="9">
        <f>HOUR(telefony45[[#This Row],[czas połączenia]])</f>
        <v>0</v>
      </c>
      <c r="K491" s="9">
        <f>MINUTE(telefony45[[#This Row],[czas połączenia]])</f>
        <v>9</v>
      </c>
      <c r="L491" s="9">
        <f>SECOND(telefony45[[#This Row],[czas połączenia]])</f>
        <v>28</v>
      </c>
      <c r="M491" s="9">
        <f>telefony45[[#This Row],[godziny połączenia]]*60*60+telefony45[[#This Row],[minuty połączenia]]*60+telefony45[[#This Row],[sekundy połączenia2]]</f>
        <v>568</v>
      </c>
      <c r="N491" s="9">
        <f>ROUNDUP(telefony45[[#This Row],[połączenie w sekundach]]/60,0)</f>
        <v>10</v>
      </c>
      <c r="O491" s="9">
        <f>IF(telefony45[[#This Row],[czy zagraniczny]]=1,telefony45[[#This Row],[zaczęt minuty połączenia]],0)</f>
        <v>0</v>
      </c>
      <c r="P491">
        <f>IF(OR(telefony45[[#This Row],[czy komórkowy]]=1,telefony45[[#This Row],[czy stacjonarny]]=1),P490-telefony45[[#This Row],[połączenie w sekundach]],P490)</f>
        <v>-182720</v>
      </c>
      <c r="Q491">
        <f t="shared" si="7"/>
        <v>568</v>
      </c>
      <c r="R491">
        <f>IF(telefony45[[#This Row],[czy komórkowy]]=1,Q491+R490,R490)</f>
        <v>43770</v>
      </c>
      <c r="S491">
        <f>IF(telefony45[[#This Row],[czy stacjonarny]]=1,Q491+S490,S490)</f>
        <v>138950</v>
      </c>
    </row>
    <row r="492" spans="1:19" x14ac:dyDescent="0.3">
      <c r="A492" s="9" t="s">
        <v>424</v>
      </c>
      <c r="B492" s="1">
        <v>42923</v>
      </c>
      <c r="C492" s="2">
        <v>0.54372685185185188</v>
      </c>
      <c r="D492" s="2">
        <v>0.54856481481481478</v>
      </c>
      <c r="E492">
        <f>DAY(telefony45[[#This Row],[data]])</f>
        <v>7</v>
      </c>
      <c r="F492">
        <f>IF(LEN(telefony45[[#This Row],[nr]])=8,1,0)</f>
        <v>1</v>
      </c>
      <c r="G492">
        <f>IF(LEN(telefony45[[#This Row],[nr]])=7,1,0)</f>
        <v>0</v>
      </c>
      <c r="H492" s="9">
        <f>IF(LEN(telefony45[[#This Row],[nr]])&gt;=10,1,0)</f>
        <v>0</v>
      </c>
      <c r="I492" s="2">
        <f>telefony45[[#This Row],[zakonczenie]]-telefony45[[#This Row],[rozpoczecie]]</f>
        <v>4.8379629629629051E-3</v>
      </c>
      <c r="J492" s="9">
        <f>HOUR(telefony45[[#This Row],[czas połączenia]])</f>
        <v>0</v>
      </c>
      <c r="K492" s="9">
        <f>MINUTE(telefony45[[#This Row],[czas połączenia]])</f>
        <v>6</v>
      </c>
      <c r="L492" s="9">
        <f>SECOND(telefony45[[#This Row],[czas połączenia]])</f>
        <v>58</v>
      </c>
      <c r="M492" s="9">
        <f>telefony45[[#This Row],[godziny połączenia]]*60*60+telefony45[[#This Row],[minuty połączenia]]*60+telefony45[[#This Row],[sekundy połączenia2]]</f>
        <v>418</v>
      </c>
      <c r="N492" s="9">
        <f>ROUNDUP(telefony45[[#This Row],[połączenie w sekundach]]/60,0)</f>
        <v>7</v>
      </c>
      <c r="O492" s="9">
        <f>IF(telefony45[[#This Row],[czy zagraniczny]]=1,telefony45[[#This Row],[zaczęt minuty połączenia]],0)</f>
        <v>0</v>
      </c>
      <c r="P492">
        <f>IF(OR(telefony45[[#This Row],[czy komórkowy]]=1,telefony45[[#This Row],[czy stacjonarny]]=1),P491-telefony45[[#This Row],[połączenie w sekundach]],P491)</f>
        <v>-183138</v>
      </c>
      <c r="Q492">
        <f t="shared" si="7"/>
        <v>418</v>
      </c>
      <c r="R492">
        <f>IF(telefony45[[#This Row],[czy komórkowy]]=1,Q492+R491,R491)</f>
        <v>44188</v>
      </c>
      <c r="S492">
        <f>IF(telefony45[[#This Row],[czy stacjonarny]]=1,Q492+S491,S491)</f>
        <v>138950</v>
      </c>
    </row>
    <row r="493" spans="1:19" x14ac:dyDescent="0.3">
      <c r="A493" s="9" t="s">
        <v>425</v>
      </c>
      <c r="B493" s="1">
        <v>42923</v>
      </c>
      <c r="C493" s="2">
        <v>0.54379629629629633</v>
      </c>
      <c r="D493" s="2">
        <v>0.54679398148148151</v>
      </c>
      <c r="E493">
        <f>DAY(telefony45[[#This Row],[data]])</f>
        <v>7</v>
      </c>
      <c r="F493">
        <f>IF(LEN(telefony45[[#This Row],[nr]])=8,1,0)</f>
        <v>0</v>
      </c>
      <c r="G493">
        <f>IF(LEN(telefony45[[#This Row],[nr]])=7,1,0)</f>
        <v>1</v>
      </c>
      <c r="H493" s="9">
        <f>IF(LEN(telefony45[[#This Row],[nr]])&gt;=10,1,0)</f>
        <v>0</v>
      </c>
      <c r="I493" s="2">
        <f>telefony45[[#This Row],[zakonczenie]]-telefony45[[#This Row],[rozpoczecie]]</f>
        <v>2.9976851851851727E-3</v>
      </c>
      <c r="J493" s="9">
        <f>HOUR(telefony45[[#This Row],[czas połączenia]])</f>
        <v>0</v>
      </c>
      <c r="K493" s="9">
        <f>MINUTE(telefony45[[#This Row],[czas połączenia]])</f>
        <v>4</v>
      </c>
      <c r="L493" s="9">
        <f>SECOND(telefony45[[#This Row],[czas połączenia]])</f>
        <v>19</v>
      </c>
      <c r="M493" s="9">
        <f>telefony45[[#This Row],[godziny połączenia]]*60*60+telefony45[[#This Row],[minuty połączenia]]*60+telefony45[[#This Row],[sekundy połączenia2]]</f>
        <v>259</v>
      </c>
      <c r="N493" s="9">
        <f>ROUNDUP(telefony45[[#This Row],[połączenie w sekundach]]/60,0)</f>
        <v>5</v>
      </c>
      <c r="O493" s="9">
        <f>IF(telefony45[[#This Row],[czy zagraniczny]]=1,telefony45[[#This Row],[zaczęt minuty połączenia]],0)</f>
        <v>0</v>
      </c>
      <c r="P493">
        <f>IF(OR(telefony45[[#This Row],[czy komórkowy]]=1,telefony45[[#This Row],[czy stacjonarny]]=1),P492-telefony45[[#This Row],[połączenie w sekundach]],P492)</f>
        <v>-183397</v>
      </c>
      <c r="Q493">
        <f t="shared" si="7"/>
        <v>259</v>
      </c>
      <c r="R493">
        <f>IF(telefony45[[#This Row],[czy komórkowy]]=1,Q493+R492,R492)</f>
        <v>44188</v>
      </c>
      <c r="S493">
        <f>IF(telefony45[[#This Row],[czy stacjonarny]]=1,Q493+S492,S492)</f>
        <v>139209</v>
      </c>
    </row>
    <row r="494" spans="1:19" x14ac:dyDescent="0.3">
      <c r="A494" s="9" t="s">
        <v>426</v>
      </c>
      <c r="B494" s="1">
        <v>42923</v>
      </c>
      <c r="C494" s="2">
        <v>0.54752314814814818</v>
      </c>
      <c r="D494" s="2">
        <v>0.5486805555555555</v>
      </c>
      <c r="E494">
        <f>DAY(telefony45[[#This Row],[data]])</f>
        <v>7</v>
      </c>
      <c r="F494">
        <f>IF(LEN(telefony45[[#This Row],[nr]])=8,1,0)</f>
        <v>0</v>
      </c>
      <c r="G494">
        <f>IF(LEN(telefony45[[#This Row],[nr]])=7,1,0)</f>
        <v>1</v>
      </c>
      <c r="H494" s="9">
        <f>IF(LEN(telefony45[[#This Row],[nr]])&gt;=10,1,0)</f>
        <v>0</v>
      </c>
      <c r="I494" s="2">
        <f>telefony45[[#This Row],[zakonczenie]]-telefony45[[#This Row],[rozpoczecie]]</f>
        <v>1.1574074074073293E-3</v>
      </c>
      <c r="J494" s="9">
        <f>HOUR(telefony45[[#This Row],[czas połączenia]])</f>
        <v>0</v>
      </c>
      <c r="K494" s="9">
        <f>MINUTE(telefony45[[#This Row],[czas połączenia]])</f>
        <v>1</v>
      </c>
      <c r="L494" s="9">
        <f>SECOND(telefony45[[#This Row],[czas połączenia]])</f>
        <v>40</v>
      </c>
      <c r="M494" s="9">
        <f>telefony45[[#This Row],[godziny połączenia]]*60*60+telefony45[[#This Row],[minuty połączenia]]*60+telefony45[[#This Row],[sekundy połączenia2]]</f>
        <v>100</v>
      </c>
      <c r="N494" s="9">
        <f>ROUNDUP(telefony45[[#This Row],[połączenie w sekundach]]/60,0)</f>
        <v>2</v>
      </c>
      <c r="O494" s="9">
        <f>IF(telefony45[[#This Row],[czy zagraniczny]]=1,telefony45[[#This Row],[zaczęt minuty połączenia]],0)</f>
        <v>0</v>
      </c>
      <c r="P494">
        <f>IF(OR(telefony45[[#This Row],[czy komórkowy]]=1,telefony45[[#This Row],[czy stacjonarny]]=1),P493-telefony45[[#This Row],[połączenie w sekundach]],P493)</f>
        <v>-183497</v>
      </c>
      <c r="Q494">
        <f t="shared" si="7"/>
        <v>100</v>
      </c>
      <c r="R494">
        <f>IF(telefony45[[#This Row],[czy komórkowy]]=1,Q494+R493,R493)</f>
        <v>44188</v>
      </c>
      <c r="S494">
        <f>IF(telefony45[[#This Row],[czy stacjonarny]]=1,Q494+S493,S493)</f>
        <v>139309</v>
      </c>
    </row>
    <row r="495" spans="1:19" x14ac:dyDescent="0.3">
      <c r="A495" s="9" t="s">
        <v>427</v>
      </c>
      <c r="B495" s="1">
        <v>42923</v>
      </c>
      <c r="C495" s="2">
        <v>0.54858796296296297</v>
      </c>
      <c r="D495" s="2">
        <v>0.55723379629629632</v>
      </c>
      <c r="E495">
        <f>DAY(telefony45[[#This Row],[data]])</f>
        <v>7</v>
      </c>
      <c r="F495">
        <f>IF(LEN(telefony45[[#This Row],[nr]])=8,1,0)</f>
        <v>1</v>
      </c>
      <c r="G495">
        <f>IF(LEN(telefony45[[#This Row],[nr]])=7,1,0)</f>
        <v>0</v>
      </c>
      <c r="H495" s="9">
        <f>IF(LEN(telefony45[[#This Row],[nr]])&gt;=10,1,0)</f>
        <v>0</v>
      </c>
      <c r="I495" s="2">
        <f>telefony45[[#This Row],[zakonczenie]]-telefony45[[#This Row],[rozpoczecie]]</f>
        <v>8.6458333333333526E-3</v>
      </c>
      <c r="J495" s="9">
        <f>HOUR(telefony45[[#This Row],[czas połączenia]])</f>
        <v>0</v>
      </c>
      <c r="K495" s="9">
        <f>MINUTE(telefony45[[#This Row],[czas połączenia]])</f>
        <v>12</v>
      </c>
      <c r="L495" s="9">
        <f>SECOND(telefony45[[#This Row],[czas połączenia]])</f>
        <v>27</v>
      </c>
      <c r="M495" s="9">
        <f>telefony45[[#This Row],[godziny połączenia]]*60*60+telefony45[[#This Row],[minuty połączenia]]*60+telefony45[[#This Row],[sekundy połączenia2]]</f>
        <v>747</v>
      </c>
      <c r="N495" s="9">
        <f>ROUNDUP(telefony45[[#This Row],[połączenie w sekundach]]/60,0)</f>
        <v>13</v>
      </c>
      <c r="O495" s="9">
        <f>IF(telefony45[[#This Row],[czy zagraniczny]]=1,telefony45[[#This Row],[zaczęt minuty połączenia]],0)</f>
        <v>0</v>
      </c>
      <c r="P495">
        <f>IF(OR(telefony45[[#This Row],[czy komórkowy]]=1,telefony45[[#This Row],[czy stacjonarny]]=1),P494-telefony45[[#This Row],[połączenie w sekundach]],P494)</f>
        <v>-184244</v>
      </c>
      <c r="Q495">
        <f t="shared" si="7"/>
        <v>747</v>
      </c>
      <c r="R495">
        <f>IF(telefony45[[#This Row],[czy komórkowy]]=1,Q495+R494,R494)</f>
        <v>44935</v>
      </c>
      <c r="S495">
        <f>IF(telefony45[[#This Row],[czy stacjonarny]]=1,Q495+S494,S494)</f>
        <v>139309</v>
      </c>
    </row>
    <row r="496" spans="1:19" x14ac:dyDescent="0.3">
      <c r="A496" s="9" t="s">
        <v>428</v>
      </c>
      <c r="B496" s="1">
        <v>42923</v>
      </c>
      <c r="C496" s="2">
        <v>0.55363425925925924</v>
      </c>
      <c r="D496" s="2">
        <v>0.55819444444444444</v>
      </c>
      <c r="E496">
        <f>DAY(telefony45[[#This Row],[data]])</f>
        <v>7</v>
      </c>
      <c r="F496">
        <f>IF(LEN(telefony45[[#This Row],[nr]])=8,1,0)</f>
        <v>0</v>
      </c>
      <c r="G496">
        <f>IF(LEN(telefony45[[#This Row],[nr]])=7,1,0)</f>
        <v>1</v>
      </c>
      <c r="H496" s="9">
        <f>IF(LEN(telefony45[[#This Row],[nr]])&gt;=10,1,0)</f>
        <v>0</v>
      </c>
      <c r="I496" s="2">
        <f>telefony45[[#This Row],[zakonczenie]]-telefony45[[#This Row],[rozpoczecie]]</f>
        <v>4.5601851851851949E-3</v>
      </c>
      <c r="J496" s="9">
        <f>HOUR(telefony45[[#This Row],[czas połączenia]])</f>
        <v>0</v>
      </c>
      <c r="K496" s="9">
        <f>MINUTE(telefony45[[#This Row],[czas połączenia]])</f>
        <v>6</v>
      </c>
      <c r="L496" s="9">
        <f>SECOND(telefony45[[#This Row],[czas połączenia]])</f>
        <v>34</v>
      </c>
      <c r="M496" s="9">
        <f>telefony45[[#This Row],[godziny połączenia]]*60*60+telefony45[[#This Row],[minuty połączenia]]*60+telefony45[[#This Row],[sekundy połączenia2]]</f>
        <v>394</v>
      </c>
      <c r="N496" s="9">
        <f>ROUNDUP(telefony45[[#This Row],[połączenie w sekundach]]/60,0)</f>
        <v>7</v>
      </c>
      <c r="O496" s="9">
        <f>IF(telefony45[[#This Row],[czy zagraniczny]]=1,telefony45[[#This Row],[zaczęt minuty połączenia]],0)</f>
        <v>0</v>
      </c>
      <c r="P496">
        <f>IF(OR(telefony45[[#This Row],[czy komórkowy]]=1,telefony45[[#This Row],[czy stacjonarny]]=1),P495-telefony45[[#This Row],[połączenie w sekundach]],P495)</f>
        <v>-184638</v>
      </c>
      <c r="Q496">
        <f t="shared" si="7"/>
        <v>394</v>
      </c>
      <c r="R496">
        <f>IF(telefony45[[#This Row],[czy komórkowy]]=1,Q496+R495,R495)</f>
        <v>44935</v>
      </c>
      <c r="S496">
        <f>IF(telefony45[[#This Row],[czy stacjonarny]]=1,Q496+S495,S495)</f>
        <v>139703</v>
      </c>
    </row>
    <row r="497" spans="1:19" x14ac:dyDescent="0.3">
      <c r="A497" s="9" t="s">
        <v>429</v>
      </c>
      <c r="B497" s="1">
        <v>42923</v>
      </c>
      <c r="C497" s="2">
        <v>0.55532407407407403</v>
      </c>
      <c r="D497" s="2">
        <v>0.56598379629629625</v>
      </c>
      <c r="E497">
        <f>DAY(telefony45[[#This Row],[data]])</f>
        <v>7</v>
      </c>
      <c r="F497">
        <f>IF(LEN(telefony45[[#This Row],[nr]])=8,1,0)</f>
        <v>1</v>
      </c>
      <c r="G497">
        <f>IF(LEN(telefony45[[#This Row],[nr]])=7,1,0)</f>
        <v>0</v>
      </c>
      <c r="H497" s="9">
        <f>IF(LEN(telefony45[[#This Row],[nr]])&gt;=10,1,0)</f>
        <v>0</v>
      </c>
      <c r="I497" s="2">
        <f>telefony45[[#This Row],[zakonczenie]]-telefony45[[#This Row],[rozpoczecie]]</f>
        <v>1.0659722222222223E-2</v>
      </c>
      <c r="J497" s="9">
        <f>HOUR(telefony45[[#This Row],[czas połączenia]])</f>
        <v>0</v>
      </c>
      <c r="K497" s="9">
        <f>MINUTE(telefony45[[#This Row],[czas połączenia]])</f>
        <v>15</v>
      </c>
      <c r="L497" s="9">
        <f>SECOND(telefony45[[#This Row],[czas połączenia]])</f>
        <v>21</v>
      </c>
      <c r="M497" s="9">
        <f>telefony45[[#This Row],[godziny połączenia]]*60*60+telefony45[[#This Row],[minuty połączenia]]*60+telefony45[[#This Row],[sekundy połączenia2]]</f>
        <v>921</v>
      </c>
      <c r="N497" s="9">
        <f>ROUNDUP(telefony45[[#This Row],[połączenie w sekundach]]/60,0)</f>
        <v>16</v>
      </c>
      <c r="O497" s="9">
        <f>IF(telefony45[[#This Row],[czy zagraniczny]]=1,telefony45[[#This Row],[zaczęt minuty połączenia]],0)</f>
        <v>0</v>
      </c>
      <c r="P497">
        <f>IF(OR(telefony45[[#This Row],[czy komórkowy]]=1,telefony45[[#This Row],[czy stacjonarny]]=1),P496-telefony45[[#This Row],[połączenie w sekundach]],P496)</f>
        <v>-185559</v>
      </c>
      <c r="Q497">
        <f t="shared" si="7"/>
        <v>921</v>
      </c>
      <c r="R497">
        <f>IF(telefony45[[#This Row],[czy komórkowy]]=1,Q497+R496,R496)</f>
        <v>45856</v>
      </c>
      <c r="S497">
        <f>IF(telefony45[[#This Row],[czy stacjonarny]]=1,Q497+S496,S496)</f>
        <v>139703</v>
      </c>
    </row>
    <row r="498" spans="1:19" x14ac:dyDescent="0.3">
      <c r="A498" s="9" t="s">
        <v>98</v>
      </c>
      <c r="B498" s="1">
        <v>42923</v>
      </c>
      <c r="C498" s="2">
        <v>0.56019675925925927</v>
      </c>
      <c r="D498" s="2">
        <v>0.56783564814814813</v>
      </c>
      <c r="E498">
        <f>DAY(telefony45[[#This Row],[data]])</f>
        <v>7</v>
      </c>
      <c r="F498">
        <f>IF(LEN(telefony45[[#This Row],[nr]])=8,1,0)</f>
        <v>0</v>
      </c>
      <c r="G498">
        <f>IF(LEN(telefony45[[#This Row],[nr]])=7,1,0)</f>
        <v>1</v>
      </c>
      <c r="H498" s="9">
        <f>IF(LEN(telefony45[[#This Row],[nr]])&gt;=10,1,0)</f>
        <v>0</v>
      </c>
      <c r="I498" s="2">
        <f>telefony45[[#This Row],[zakonczenie]]-telefony45[[#This Row],[rozpoczecie]]</f>
        <v>7.6388888888888618E-3</v>
      </c>
      <c r="J498" s="9">
        <f>HOUR(telefony45[[#This Row],[czas połączenia]])</f>
        <v>0</v>
      </c>
      <c r="K498" s="9">
        <f>MINUTE(telefony45[[#This Row],[czas połączenia]])</f>
        <v>11</v>
      </c>
      <c r="L498" s="9">
        <f>SECOND(telefony45[[#This Row],[czas połączenia]])</f>
        <v>0</v>
      </c>
      <c r="M498" s="9">
        <f>telefony45[[#This Row],[godziny połączenia]]*60*60+telefony45[[#This Row],[minuty połączenia]]*60+telefony45[[#This Row],[sekundy połączenia2]]</f>
        <v>660</v>
      </c>
      <c r="N498" s="9">
        <f>ROUNDUP(telefony45[[#This Row],[połączenie w sekundach]]/60,0)</f>
        <v>11</v>
      </c>
      <c r="O498" s="9">
        <f>IF(telefony45[[#This Row],[czy zagraniczny]]=1,telefony45[[#This Row],[zaczęt minuty połączenia]],0)</f>
        <v>0</v>
      </c>
      <c r="P498">
        <f>IF(OR(telefony45[[#This Row],[czy komórkowy]]=1,telefony45[[#This Row],[czy stacjonarny]]=1),P497-telefony45[[#This Row],[połączenie w sekundach]],P497)</f>
        <v>-186219</v>
      </c>
      <c r="Q498">
        <f t="shared" si="7"/>
        <v>660</v>
      </c>
      <c r="R498">
        <f>IF(telefony45[[#This Row],[czy komórkowy]]=1,Q498+R497,R497)</f>
        <v>45856</v>
      </c>
      <c r="S498">
        <f>IF(telefony45[[#This Row],[czy stacjonarny]]=1,Q498+S497,S497)</f>
        <v>140363</v>
      </c>
    </row>
    <row r="499" spans="1:19" x14ac:dyDescent="0.3">
      <c r="A499" s="9" t="s">
        <v>430</v>
      </c>
      <c r="B499" s="1">
        <v>42923</v>
      </c>
      <c r="C499" s="2">
        <v>0.56347222222222226</v>
      </c>
      <c r="D499" s="2">
        <v>0.57157407407407412</v>
      </c>
      <c r="E499">
        <f>DAY(telefony45[[#This Row],[data]])</f>
        <v>7</v>
      </c>
      <c r="F499">
        <f>IF(LEN(telefony45[[#This Row],[nr]])=8,1,0)</f>
        <v>0</v>
      </c>
      <c r="G499">
        <f>IF(LEN(telefony45[[#This Row],[nr]])=7,1,0)</f>
        <v>0</v>
      </c>
      <c r="H499" s="9">
        <f>IF(LEN(telefony45[[#This Row],[nr]])&gt;=10,1,0)</f>
        <v>1</v>
      </c>
      <c r="I499" s="2">
        <f>telefony45[[#This Row],[zakonczenie]]-telefony45[[#This Row],[rozpoczecie]]</f>
        <v>8.1018518518518601E-3</v>
      </c>
      <c r="J499" s="9">
        <f>HOUR(telefony45[[#This Row],[czas połączenia]])</f>
        <v>0</v>
      </c>
      <c r="K499" s="9">
        <f>MINUTE(telefony45[[#This Row],[czas połączenia]])</f>
        <v>11</v>
      </c>
      <c r="L499" s="9">
        <f>SECOND(telefony45[[#This Row],[czas połączenia]])</f>
        <v>40</v>
      </c>
      <c r="M499" s="9">
        <f>telefony45[[#This Row],[godziny połączenia]]*60*60+telefony45[[#This Row],[minuty połączenia]]*60+telefony45[[#This Row],[sekundy połączenia2]]</f>
        <v>700</v>
      </c>
      <c r="N499" s="9">
        <f>ROUNDUP(telefony45[[#This Row],[połączenie w sekundach]]/60,0)</f>
        <v>12</v>
      </c>
      <c r="O499" s="9">
        <f>IF(telefony45[[#This Row],[czy zagraniczny]]=1,telefony45[[#This Row],[zaczęt minuty połączenia]],0)</f>
        <v>12</v>
      </c>
      <c r="P499">
        <f>IF(OR(telefony45[[#This Row],[czy komórkowy]]=1,telefony45[[#This Row],[czy stacjonarny]]=1),P498-telefony45[[#This Row],[połączenie w sekundach]],P498)</f>
        <v>-186219</v>
      </c>
      <c r="Q499">
        <f t="shared" si="7"/>
        <v>0</v>
      </c>
      <c r="R499">
        <f>IF(telefony45[[#This Row],[czy komórkowy]]=1,Q499+R498,R498)</f>
        <v>45856</v>
      </c>
      <c r="S499">
        <f>IF(telefony45[[#This Row],[czy stacjonarny]]=1,Q499+S498,S498)</f>
        <v>140363</v>
      </c>
    </row>
    <row r="500" spans="1:19" x14ac:dyDescent="0.3">
      <c r="A500" s="9" t="s">
        <v>431</v>
      </c>
      <c r="B500" s="1">
        <v>42923</v>
      </c>
      <c r="C500" s="2">
        <v>0.56795138888888885</v>
      </c>
      <c r="D500" s="2">
        <v>0.57596064814814818</v>
      </c>
      <c r="E500">
        <f>DAY(telefony45[[#This Row],[data]])</f>
        <v>7</v>
      </c>
      <c r="F500">
        <f>IF(LEN(telefony45[[#This Row],[nr]])=8,1,0)</f>
        <v>0</v>
      </c>
      <c r="G500">
        <f>IF(LEN(telefony45[[#This Row],[nr]])=7,1,0)</f>
        <v>1</v>
      </c>
      <c r="H500" s="9">
        <f>IF(LEN(telefony45[[#This Row],[nr]])&gt;=10,1,0)</f>
        <v>0</v>
      </c>
      <c r="I500" s="2">
        <f>telefony45[[#This Row],[zakonczenie]]-telefony45[[#This Row],[rozpoczecie]]</f>
        <v>8.009259259259327E-3</v>
      </c>
      <c r="J500" s="9">
        <f>HOUR(telefony45[[#This Row],[czas połączenia]])</f>
        <v>0</v>
      </c>
      <c r="K500" s="9">
        <f>MINUTE(telefony45[[#This Row],[czas połączenia]])</f>
        <v>11</v>
      </c>
      <c r="L500" s="9">
        <f>SECOND(telefony45[[#This Row],[czas połączenia]])</f>
        <v>32</v>
      </c>
      <c r="M500" s="9">
        <f>telefony45[[#This Row],[godziny połączenia]]*60*60+telefony45[[#This Row],[minuty połączenia]]*60+telefony45[[#This Row],[sekundy połączenia2]]</f>
        <v>692</v>
      </c>
      <c r="N500" s="9">
        <f>ROUNDUP(telefony45[[#This Row],[połączenie w sekundach]]/60,0)</f>
        <v>12</v>
      </c>
      <c r="O500" s="9">
        <f>IF(telefony45[[#This Row],[czy zagraniczny]]=1,telefony45[[#This Row],[zaczęt minuty połączenia]],0)</f>
        <v>0</v>
      </c>
      <c r="P500">
        <f>IF(OR(telefony45[[#This Row],[czy komórkowy]]=1,telefony45[[#This Row],[czy stacjonarny]]=1),P499-telefony45[[#This Row],[połączenie w sekundach]],P499)</f>
        <v>-186911</v>
      </c>
      <c r="Q500">
        <f t="shared" si="7"/>
        <v>692</v>
      </c>
      <c r="R500">
        <f>IF(telefony45[[#This Row],[czy komórkowy]]=1,Q500+R499,R499)</f>
        <v>45856</v>
      </c>
      <c r="S500">
        <f>IF(telefony45[[#This Row],[czy stacjonarny]]=1,Q500+S499,S499)</f>
        <v>141055</v>
      </c>
    </row>
    <row r="501" spans="1:19" x14ac:dyDescent="0.3">
      <c r="A501" s="9" t="s">
        <v>432</v>
      </c>
      <c r="B501" s="1">
        <v>42923</v>
      </c>
      <c r="C501" s="2">
        <v>0.57093749999999999</v>
      </c>
      <c r="D501" s="2">
        <v>0.5765393518518519</v>
      </c>
      <c r="E501">
        <f>DAY(telefony45[[#This Row],[data]])</f>
        <v>7</v>
      </c>
      <c r="F501">
        <f>IF(LEN(telefony45[[#This Row],[nr]])=8,1,0)</f>
        <v>0</v>
      </c>
      <c r="G501">
        <f>IF(LEN(telefony45[[#This Row],[nr]])=7,1,0)</f>
        <v>1</v>
      </c>
      <c r="H501" s="9">
        <f>IF(LEN(telefony45[[#This Row],[nr]])&gt;=10,1,0)</f>
        <v>0</v>
      </c>
      <c r="I501" s="2">
        <f>telefony45[[#This Row],[zakonczenie]]-telefony45[[#This Row],[rozpoczecie]]</f>
        <v>5.6018518518519134E-3</v>
      </c>
      <c r="J501" s="9">
        <f>HOUR(telefony45[[#This Row],[czas połączenia]])</f>
        <v>0</v>
      </c>
      <c r="K501" s="9">
        <f>MINUTE(telefony45[[#This Row],[czas połączenia]])</f>
        <v>8</v>
      </c>
      <c r="L501" s="9">
        <f>SECOND(telefony45[[#This Row],[czas połączenia]])</f>
        <v>4</v>
      </c>
      <c r="M501" s="9">
        <f>telefony45[[#This Row],[godziny połączenia]]*60*60+telefony45[[#This Row],[minuty połączenia]]*60+telefony45[[#This Row],[sekundy połączenia2]]</f>
        <v>484</v>
      </c>
      <c r="N501" s="9">
        <f>ROUNDUP(telefony45[[#This Row],[połączenie w sekundach]]/60,0)</f>
        <v>9</v>
      </c>
      <c r="O501" s="9">
        <f>IF(telefony45[[#This Row],[czy zagraniczny]]=1,telefony45[[#This Row],[zaczęt minuty połączenia]],0)</f>
        <v>0</v>
      </c>
      <c r="P501">
        <f>IF(OR(telefony45[[#This Row],[czy komórkowy]]=1,telefony45[[#This Row],[czy stacjonarny]]=1),P500-telefony45[[#This Row],[połączenie w sekundach]],P500)</f>
        <v>-187395</v>
      </c>
      <c r="Q501">
        <f t="shared" si="7"/>
        <v>484</v>
      </c>
      <c r="R501">
        <f>IF(telefony45[[#This Row],[czy komórkowy]]=1,Q501+R500,R500)</f>
        <v>45856</v>
      </c>
      <c r="S501">
        <f>IF(telefony45[[#This Row],[czy stacjonarny]]=1,Q501+S500,S500)</f>
        <v>141539</v>
      </c>
    </row>
    <row r="502" spans="1:19" x14ac:dyDescent="0.3">
      <c r="A502" s="9" t="s">
        <v>433</v>
      </c>
      <c r="B502" s="1">
        <v>42923</v>
      </c>
      <c r="C502" s="2">
        <v>0.57523148148148151</v>
      </c>
      <c r="D502" s="2">
        <v>0.57535879629629627</v>
      </c>
      <c r="E502">
        <f>DAY(telefony45[[#This Row],[data]])</f>
        <v>7</v>
      </c>
      <c r="F502">
        <f>IF(LEN(telefony45[[#This Row],[nr]])=8,1,0)</f>
        <v>0</v>
      </c>
      <c r="G502">
        <f>IF(LEN(telefony45[[#This Row],[nr]])=7,1,0)</f>
        <v>1</v>
      </c>
      <c r="H502" s="9">
        <f>IF(LEN(telefony45[[#This Row],[nr]])&gt;=10,1,0)</f>
        <v>0</v>
      </c>
      <c r="I502" s="2">
        <f>telefony45[[#This Row],[zakonczenie]]-telefony45[[#This Row],[rozpoczecie]]</f>
        <v>1.273148148147607E-4</v>
      </c>
      <c r="J502" s="9">
        <f>HOUR(telefony45[[#This Row],[czas połączenia]])</f>
        <v>0</v>
      </c>
      <c r="K502" s="9">
        <f>MINUTE(telefony45[[#This Row],[czas połączenia]])</f>
        <v>0</v>
      </c>
      <c r="L502" s="9">
        <f>SECOND(telefony45[[#This Row],[czas połączenia]])</f>
        <v>11</v>
      </c>
      <c r="M502" s="9">
        <f>telefony45[[#This Row],[godziny połączenia]]*60*60+telefony45[[#This Row],[minuty połączenia]]*60+telefony45[[#This Row],[sekundy połączenia2]]</f>
        <v>11</v>
      </c>
      <c r="N502" s="9">
        <f>ROUNDUP(telefony45[[#This Row],[połączenie w sekundach]]/60,0)</f>
        <v>1</v>
      </c>
      <c r="O502" s="9">
        <f>IF(telefony45[[#This Row],[czy zagraniczny]]=1,telefony45[[#This Row],[zaczęt minuty połączenia]],0)</f>
        <v>0</v>
      </c>
      <c r="P502">
        <f>IF(OR(telefony45[[#This Row],[czy komórkowy]]=1,telefony45[[#This Row],[czy stacjonarny]]=1),P501-telefony45[[#This Row],[połączenie w sekundach]],P501)</f>
        <v>-187406</v>
      </c>
      <c r="Q502">
        <f t="shared" si="7"/>
        <v>11</v>
      </c>
      <c r="R502">
        <f>IF(telefony45[[#This Row],[czy komórkowy]]=1,Q502+R501,R501)</f>
        <v>45856</v>
      </c>
      <c r="S502">
        <f>IF(telefony45[[#This Row],[czy stacjonarny]]=1,Q502+S501,S501)</f>
        <v>141550</v>
      </c>
    </row>
    <row r="503" spans="1:19" x14ac:dyDescent="0.3">
      <c r="A503" s="9" t="s">
        <v>434</v>
      </c>
      <c r="B503" s="1">
        <v>42923</v>
      </c>
      <c r="C503" s="2">
        <v>0.57768518518518519</v>
      </c>
      <c r="D503" s="2">
        <v>0.58636574074074077</v>
      </c>
      <c r="E503">
        <f>DAY(telefony45[[#This Row],[data]])</f>
        <v>7</v>
      </c>
      <c r="F503">
        <f>IF(LEN(telefony45[[#This Row],[nr]])=8,1,0)</f>
        <v>1</v>
      </c>
      <c r="G503">
        <f>IF(LEN(telefony45[[#This Row],[nr]])=7,1,0)</f>
        <v>0</v>
      </c>
      <c r="H503" s="9">
        <f>IF(LEN(telefony45[[#This Row],[nr]])&gt;=10,1,0)</f>
        <v>0</v>
      </c>
      <c r="I503" s="2">
        <f>telefony45[[#This Row],[zakonczenie]]-telefony45[[#This Row],[rozpoczecie]]</f>
        <v>8.6805555555555802E-3</v>
      </c>
      <c r="J503" s="9">
        <f>HOUR(telefony45[[#This Row],[czas połączenia]])</f>
        <v>0</v>
      </c>
      <c r="K503" s="9">
        <f>MINUTE(telefony45[[#This Row],[czas połączenia]])</f>
        <v>12</v>
      </c>
      <c r="L503" s="9">
        <f>SECOND(telefony45[[#This Row],[czas połączenia]])</f>
        <v>30</v>
      </c>
      <c r="M503" s="9">
        <f>telefony45[[#This Row],[godziny połączenia]]*60*60+telefony45[[#This Row],[minuty połączenia]]*60+telefony45[[#This Row],[sekundy połączenia2]]</f>
        <v>750</v>
      </c>
      <c r="N503" s="9">
        <f>ROUNDUP(telefony45[[#This Row],[połączenie w sekundach]]/60,0)</f>
        <v>13</v>
      </c>
      <c r="O503" s="9">
        <f>IF(telefony45[[#This Row],[czy zagraniczny]]=1,telefony45[[#This Row],[zaczęt minuty połączenia]],0)</f>
        <v>0</v>
      </c>
      <c r="P503">
        <f>IF(OR(telefony45[[#This Row],[czy komórkowy]]=1,telefony45[[#This Row],[czy stacjonarny]]=1),P502-telefony45[[#This Row],[połączenie w sekundach]],P502)</f>
        <v>-188156</v>
      </c>
      <c r="Q503">
        <f t="shared" si="7"/>
        <v>750</v>
      </c>
      <c r="R503">
        <f>IF(telefony45[[#This Row],[czy komórkowy]]=1,Q503+R502,R502)</f>
        <v>46606</v>
      </c>
      <c r="S503">
        <f>IF(telefony45[[#This Row],[czy stacjonarny]]=1,Q503+S502,S502)</f>
        <v>141550</v>
      </c>
    </row>
    <row r="504" spans="1:19" x14ac:dyDescent="0.3">
      <c r="A504" s="9" t="s">
        <v>435</v>
      </c>
      <c r="B504" s="1">
        <v>42923</v>
      </c>
      <c r="C504" s="2">
        <v>0.57922453703703702</v>
      </c>
      <c r="D504" s="2">
        <v>0.58821759259259254</v>
      </c>
      <c r="E504">
        <f>DAY(telefony45[[#This Row],[data]])</f>
        <v>7</v>
      </c>
      <c r="F504">
        <f>IF(LEN(telefony45[[#This Row],[nr]])=8,1,0)</f>
        <v>1</v>
      </c>
      <c r="G504">
        <f>IF(LEN(telefony45[[#This Row],[nr]])=7,1,0)</f>
        <v>0</v>
      </c>
      <c r="H504" s="9">
        <f>IF(LEN(telefony45[[#This Row],[nr]])&gt;=10,1,0)</f>
        <v>0</v>
      </c>
      <c r="I504" s="2">
        <f>telefony45[[#This Row],[zakonczenie]]-telefony45[[#This Row],[rozpoczecie]]</f>
        <v>8.9930555555555181E-3</v>
      </c>
      <c r="J504" s="9">
        <f>HOUR(telefony45[[#This Row],[czas połączenia]])</f>
        <v>0</v>
      </c>
      <c r="K504" s="9">
        <f>MINUTE(telefony45[[#This Row],[czas połączenia]])</f>
        <v>12</v>
      </c>
      <c r="L504" s="9">
        <f>SECOND(telefony45[[#This Row],[czas połączenia]])</f>
        <v>57</v>
      </c>
      <c r="M504" s="9">
        <f>telefony45[[#This Row],[godziny połączenia]]*60*60+telefony45[[#This Row],[minuty połączenia]]*60+telefony45[[#This Row],[sekundy połączenia2]]</f>
        <v>777</v>
      </c>
      <c r="N504" s="9">
        <f>ROUNDUP(telefony45[[#This Row],[połączenie w sekundach]]/60,0)</f>
        <v>13</v>
      </c>
      <c r="O504" s="9">
        <f>IF(telefony45[[#This Row],[czy zagraniczny]]=1,telefony45[[#This Row],[zaczęt minuty połączenia]],0)</f>
        <v>0</v>
      </c>
      <c r="P504">
        <f>IF(OR(telefony45[[#This Row],[czy komórkowy]]=1,telefony45[[#This Row],[czy stacjonarny]]=1),P503-telefony45[[#This Row],[połączenie w sekundach]],P503)</f>
        <v>-188933</v>
      </c>
      <c r="Q504">
        <f t="shared" si="7"/>
        <v>777</v>
      </c>
      <c r="R504">
        <f>IF(telefony45[[#This Row],[czy komórkowy]]=1,Q504+R503,R503)</f>
        <v>47383</v>
      </c>
      <c r="S504">
        <f>IF(telefony45[[#This Row],[czy stacjonarny]]=1,Q504+S503,S503)</f>
        <v>141550</v>
      </c>
    </row>
    <row r="505" spans="1:19" x14ac:dyDescent="0.3">
      <c r="A505" s="9" t="s">
        <v>174</v>
      </c>
      <c r="B505" s="1">
        <v>42923</v>
      </c>
      <c r="C505" s="2">
        <v>0.58484953703703701</v>
      </c>
      <c r="D505" s="2">
        <v>0.5869212962962963</v>
      </c>
      <c r="E505">
        <f>DAY(telefony45[[#This Row],[data]])</f>
        <v>7</v>
      </c>
      <c r="F505">
        <f>IF(LEN(telefony45[[#This Row],[nr]])=8,1,0)</f>
        <v>0</v>
      </c>
      <c r="G505">
        <f>IF(LEN(telefony45[[#This Row],[nr]])=7,1,0)</f>
        <v>1</v>
      </c>
      <c r="H505" s="9">
        <f>IF(LEN(telefony45[[#This Row],[nr]])&gt;=10,1,0)</f>
        <v>0</v>
      </c>
      <c r="I505" s="2">
        <f>telefony45[[#This Row],[zakonczenie]]-telefony45[[#This Row],[rozpoczecie]]</f>
        <v>2.0717592592592871E-3</v>
      </c>
      <c r="J505" s="9">
        <f>HOUR(telefony45[[#This Row],[czas połączenia]])</f>
        <v>0</v>
      </c>
      <c r="K505" s="9">
        <f>MINUTE(telefony45[[#This Row],[czas połączenia]])</f>
        <v>2</v>
      </c>
      <c r="L505" s="9">
        <f>SECOND(telefony45[[#This Row],[czas połączenia]])</f>
        <v>59</v>
      </c>
      <c r="M505" s="9">
        <f>telefony45[[#This Row],[godziny połączenia]]*60*60+telefony45[[#This Row],[minuty połączenia]]*60+telefony45[[#This Row],[sekundy połączenia2]]</f>
        <v>179</v>
      </c>
      <c r="N505" s="9">
        <f>ROUNDUP(telefony45[[#This Row],[połączenie w sekundach]]/60,0)</f>
        <v>3</v>
      </c>
      <c r="O505" s="9">
        <f>IF(telefony45[[#This Row],[czy zagraniczny]]=1,telefony45[[#This Row],[zaczęt minuty połączenia]],0)</f>
        <v>0</v>
      </c>
      <c r="P505">
        <f>IF(OR(telefony45[[#This Row],[czy komórkowy]]=1,telefony45[[#This Row],[czy stacjonarny]]=1),P504-telefony45[[#This Row],[połączenie w sekundach]],P504)</f>
        <v>-189112</v>
      </c>
      <c r="Q505">
        <f t="shared" si="7"/>
        <v>179</v>
      </c>
      <c r="R505">
        <f>IF(telefony45[[#This Row],[czy komórkowy]]=1,Q505+R504,R504)</f>
        <v>47383</v>
      </c>
      <c r="S505">
        <f>IF(telefony45[[#This Row],[czy stacjonarny]]=1,Q505+S504,S504)</f>
        <v>141729</v>
      </c>
    </row>
    <row r="506" spans="1:19" x14ac:dyDescent="0.3">
      <c r="A506" s="9" t="s">
        <v>436</v>
      </c>
      <c r="B506" s="1">
        <v>42923</v>
      </c>
      <c r="C506" s="2">
        <v>0.58508101851851857</v>
      </c>
      <c r="D506" s="2">
        <v>0.58635416666666662</v>
      </c>
      <c r="E506">
        <f>DAY(telefony45[[#This Row],[data]])</f>
        <v>7</v>
      </c>
      <c r="F506">
        <f>IF(LEN(telefony45[[#This Row],[nr]])=8,1,0)</f>
        <v>0</v>
      </c>
      <c r="G506">
        <f>IF(LEN(telefony45[[#This Row],[nr]])=7,1,0)</f>
        <v>1</v>
      </c>
      <c r="H506" s="9">
        <f>IF(LEN(telefony45[[#This Row],[nr]])&gt;=10,1,0)</f>
        <v>0</v>
      </c>
      <c r="I506" s="2">
        <f>telefony45[[#This Row],[zakonczenie]]-telefony45[[#This Row],[rozpoczecie]]</f>
        <v>1.2731481481480511E-3</v>
      </c>
      <c r="J506" s="9">
        <f>HOUR(telefony45[[#This Row],[czas połączenia]])</f>
        <v>0</v>
      </c>
      <c r="K506" s="9">
        <f>MINUTE(telefony45[[#This Row],[czas połączenia]])</f>
        <v>1</v>
      </c>
      <c r="L506" s="9">
        <f>SECOND(telefony45[[#This Row],[czas połączenia]])</f>
        <v>50</v>
      </c>
      <c r="M506" s="9">
        <f>telefony45[[#This Row],[godziny połączenia]]*60*60+telefony45[[#This Row],[minuty połączenia]]*60+telefony45[[#This Row],[sekundy połączenia2]]</f>
        <v>110</v>
      </c>
      <c r="N506" s="9">
        <f>ROUNDUP(telefony45[[#This Row],[połączenie w sekundach]]/60,0)</f>
        <v>2</v>
      </c>
      <c r="O506" s="9">
        <f>IF(telefony45[[#This Row],[czy zagraniczny]]=1,telefony45[[#This Row],[zaczęt minuty połączenia]],0)</f>
        <v>0</v>
      </c>
      <c r="P506">
        <f>IF(OR(telefony45[[#This Row],[czy komórkowy]]=1,telefony45[[#This Row],[czy stacjonarny]]=1),P505-telefony45[[#This Row],[połączenie w sekundach]],P505)</f>
        <v>-189222</v>
      </c>
      <c r="Q506">
        <f t="shared" si="7"/>
        <v>110</v>
      </c>
      <c r="R506">
        <f>IF(telefony45[[#This Row],[czy komórkowy]]=1,Q506+R505,R505)</f>
        <v>47383</v>
      </c>
      <c r="S506">
        <f>IF(telefony45[[#This Row],[czy stacjonarny]]=1,Q506+S505,S505)</f>
        <v>141839</v>
      </c>
    </row>
    <row r="507" spans="1:19" x14ac:dyDescent="0.3">
      <c r="A507" s="9" t="s">
        <v>437</v>
      </c>
      <c r="B507" s="1">
        <v>42923</v>
      </c>
      <c r="C507" s="2">
        <v>0.58832175925925922</v>
      </c>
      <c r="D507" s="2">
        <v>0.59277777777777774</v>
      </c>
      <c r="E507">
        <f>DAY(telefony45[[#This Row],[data]])</f>
        <v>7</v>
      </c>
      <c r="F507">
        <f>IF(LEN(telefony45[[#This Row],[nr]])=8,1,0)</f>
        <v>0</v>
      </c>
      <c r="G507">
        <f>IF(LEN(telefony45[[#This Row],[nr]])=7,1,0)</f>
        <v>1</v>
      </c>
      <c r="H507" s="9">
        <f>IF(LEN(telefony45[[#This Row],[nr]])&gt;=10,1,0)</f>
        <v>0</v>
      </c>
      <c r="I507" s="2">
        <f>telefony45[[#This Row],[zakonczenie]]-telefony45[[#This Row],[rozpoczecie]]</f>
        <v>4.4560185185185119E-3</v>
      </c>
      <c r="J507" s="9">
        <f>HOUR(telefony45[[#This Row],[czas połączenia]])</f>
        <v>0</v>
      </c>
      <c r="K507" s="9">
        <f>MINUTE(telefony45[[#This Row],[czas połączenia]])</f>
        <v>6</v>
      </c>
      <c r="L507" s="9">
        <f>SECOND(telefony45[[#This Row],[czas połączenia]])</f>
        <v>25</v>
      </c>
      <c r="M507" s="9">
        <f>telefony45[[#This Row],[godziny połączenia]]*60*60+telefony45[[#This Row],[minuty połączenia]]*60+telefony45[[#This Row],[sekundy połączenia2]]</f>
        <v>385</v>
      </c>
      <c r="N507" s="9">
        <f>ROUNDUP(telefony45[[#This Row],[połączenie w sekundach]]/60,0)</f>
        <v>7</v>
      </c>
      <c r="O507" s="9">
        <f>IF(telefony45[[#This Row],[czy zagraniczny]]=1,telefony45[[#This Row],[zaczęt minuty połączenia]],0)</f>
        <v>0</v>
      </c>
      <c r="P507">
        <f>IF(OR(telefony45[[#This Row],[czy komórkowy]]=1,telefony45[[#This Row],[czy stacjonarny]]=1),P506-telefony45[[#This Row],[połączenie w sekundach]],P506)</f>
        <v>-189607</v>
      </c>
      <c r="Q507">
        <f t="shared" si="7"/>
        <v>385</v>
      </c>
      <c r="R507">
        <f>IF(telefony45[[#This Row],[czy komórkowy]]=1,Q507+R506,R506)</f>
        <v>47383</v>
      </c>
      <c r="S507">
        <f>IF(telefony45[[#This Row],[czy stacjonarny]]=1,Q507+S506,S506)</f>
        <v>142224</v>
      </c>
    </row>
    <row r="508" spans="1:19" x14ac:dyDescent="0.3">
      <c r="A508" s="9" t="s">
        <v>438</v>
      </c>
      <c r="B508" s="1">
        <v>42923</v>
      </c>
      <c r="C508" s="2">
        <v>0.59281249999999996</v>
      </c>
      <c r="D508" s="2">
        <v>0.59375</v>
      </c>
      <c r="E508">
        <f>DAY(telefony45[[#This Row],[data]])</f>
        <v>7</v>
      </c>
      <c r="F508">
        <f>IF(LEN(telefony45[[#This Row],[nr]])=8,1,0)</f>
        <v>0</v>
      </c>
      <c r="G508">
        <f>IF(LEN(telefony45[[#This Row],[nr]])=7,1,0)</f>
        <v>1</v>
      </c>
      <c r="H508" s="9">
        <f>IF(LEN(telefony45[[#This Row],[nr]])&gt;=10,1,0)</f>
        <v>0</v>
      </c>
      <c r="I508" s="2">
        <f>telefony45[[#This Row],[zakonczenie]]-telefony45[[#This Row],[rozpoczecie]]</f>
        <v>9.3750000000003553E-4</v>
      </c>
      <c r="J508" s="9">
        <f>HOUR(telefony45[[#This Row],[czas połączenia]])</f>
        <v>0</v>
      </c>
      <c r="K508" s="9">
        <f>MINUTE(telefony45[[#This Row],[czas połączenia]])</f>
        <v>1</v>
      </c>
      <c r="L508" s="9">
        <f>SECOND(telefony45[[#This Row],[czas połączenia]])</f>
        <v>21</v>
      </c>
      <c r="M508" s="9">
        <f>telefony45[[#This Row],[godziny połączenia]]*60*60+telefony45[[#This Row],[minuty połączenia]]*60+telefony45[[#This Row],[sekundy połączenia2]]</f>
        <v>81</v>
      </c>
      <c r="N508" s="9">
        <f>ROUNDUP(telefony45[[#This Row],[połączenie w sekundach]]/60,0)</f>
        <v>2</v>
      </c>
      <c r="O508" s="9">
        <f>IF(telefony45[[#This Row],[czy zagraniczny]]=1,telefony45[[#This Row],[zaczęt minuty połączenia]],0)</f>
        <v>0</v>
      </c>
      <c r="P508">
        <f>IF(OR(telefony45[[#This Row],[czy komórkowy]]=1,telefony45[[#This Row],[czy stacjonarny]]=1),P507-telefony45[[#This Row],[połączenie w sekundach]],P507)</f>
        <v>-189688</v>
      </c>
      <c r="Q508">
        <f t="shared" si="7"/>
        <v>81</v>
      </c>
      <c r="R508">
        <f>IF(telefony45[[#This Row],[czy komórkowy]]=1,Q508+R507,R507)</f>
        <v>47383</v>
      </c>
      <c r="S508">
        <f>IF(telefony45[[#This Row],[czy stacjonarny]]=1,Q508+S507,S507)</f>
        <v>142305</v>
      </c>
    </row>
    <row r="509" spans="1:19" x14ac:dyDescent="0.3">
      <c r="A509" s="9" t="s">
        <v>439</v>
      </c>
      <c r="B509" s="1">
        <v>42923</v>
      </c>
      <c r="C509" s="2">
        <v>0.59672453703703698</v>
      </c>
      <c r="D509" s="2">
        <v>0.60435185185185181</v>
      </c>
      <c r="E509">
        <f>DAY(telefony45[[#This Row],[data]])</f>
        <v>7</v>
      </c>
      <c r="F509">
        <f>IF(LEN(telefony45[[#This Row],[nr]])=8,1,0)</f>
        <v>0</v>
      </c>
      <c r="G509">
        <f>IF(LEN(telefony45[[#This Row],[nr]])=7,1,0)</f>
        <v>1</v>
      </c>
      <c r="H509" s="9">
        <f>IF(LEN(telefony45[[#This Row],[nr]])&gt;=10,1,0)</f>
        <v>0</v>
      </c>
      <c r="I509" s="2">
        <f>telefony45[[#This Row],[zakonczenie]]-telefony45[[#This Row],[rozpoczecie]]</f>
        <v>7.6273148148148229E-3</v>
      </c>
      <c r="J509" s="9">
        <f>HOUR(telefony45[[#This Row],[czas połączenia]])</f>
        <v>0</v>
      </c>
      <c r="K509" s="9">
        <f>MINUTE(telefony45[[#This Row],[czas połączenia]])</f>
        <v>10</v>
      </c>
      <c r="L509" s="9">
        <f>SECOND(telefony45[[#This Row],[czas połączenia]])</f>
        <v>59</v>
      </c>
      <c r="M509" s="9">
        <f>telefony45[[#This Row],[godziny połączenia]]*60*60+telefony45[[#This Row],[minuty połączenia]]*60+telefony45[[#This Row],[sekundy połączenia2]]</f>
        <v>659</v>
      </c>
      <c r="N509" s="9">
        <f>ROUNDUP(telefony45[[#This Row],[połączenie w sekundach]]/60,0)</f>
        <v>11</v>
      </c>
      <c r="O509" s="9">
        <f>IF(telefony45[[#This Row],[czy zagraniczny]]=1,telefony45[[#This Row],[zaczęt minuty połączenia]],0)</f>
        <v>0</v>
      </c>
      <c r="P509">
        <f>IF(OR(telefony45[[#This Row],[czy komórkowy]]=1,telefony45[[#This Row],[czy stacjonarny]]=1),P508-telefony45[[#This Row],[połączenie w sekundach]],P508)</f>
        <v>-190347</v>
      </c>
      <c r="Q509">
        <f t="shared" si="7"/>
        <v>659</v>
      </c>
      <c r="R509">
        <f>IF(telefony45[[#This Row],[czy komórkowy]]=1,Q509+R508,R508)</f>
        <v>47383</v>
      </c>
      <c r="S509">
        <f>IF(telefony45[[#This Row],[czy stacjonarny]]=1,Q509+S508,S508)</f>
        <v>142964</v>
      </c>
    </row>
    <row r="510" spans="1:19" x14ac:dyDescent="0.3">
      <c r="A510" s="9" t="s">
        <v>440</v>
      </c>
      <c r="B510" s="1">
        <v>42923</v>
      </c>
      <c r="C510" s="2">
        <v>0.6004976851851852</v>
      </c>
      <c r="D510" s="2">
        <v>0.61106481481481478</v>
      </c>
      <c r="E510">
        <f>DAY(telefony45[[#This Row],[data]])</f>
        <v>7</v>
      </c>
      <c r="F510">
        <f>IF(LEN(telefony45[[#This Row],[nr]])=8,1,0)</f>
        <v>1</v>
      </c>
      <c r="G510">
        <f>IF(LEN(telefony45[[#This Row],[nr]])=7,1,0)</f>
        <v>0</v>
      </c>
      <c r="H510" s="9">
        <f>IF(LEN(telefony45[[#This Row],[nr]])&gt;=10,1,0)</f>
        <v>0</v>
      </c>
      <c r="I510" s="2">
        <f>telefony45[[#This Row],[zakonczenie]]-telefony45[[#This Row],[rozpoczecie]]</f>
        <v>1.0567129629629579E-2</v>
      </c>
      <c r="J510" s="9">
        <f>HOUR(telefony45[[#This Row],[czas połączenia]])</f>
        <v>0</v>
      </c>
      <c r="K510" s="9">
        <f>MINUTE(telefony45[[#This Row],[czas połączenia]])</f>
        <v>15</v>
      </c>
      <c r="L510" s="9">
        <f>SECOND(telefony45[[#This Row],[czas połączenia]])</f>
        <v>13</v>
      </c>
      <c r="M510" s="9">
        <f>telefony45[[#This Row],[godziny połączenia]]*60*60+telefony45[[#This Row],[minuty połączenia]]*60+telefony45[[#This Row],[sekundy połączenia2]]</f>
        <v>913</v>
      </c>
      <c r="N510" s="9">
        <f>ROUNDUP(telefony45[[#This Row],[połączenie w sekundach]]/60,0)</f>
        <v>16</v>
      </c>
      <c r="O510" s="9">
        <f>IF(telefony45[[#This Row],[czy zagraniczny]]=1,telefony45[[#This Row],[zaczęt minuty połączenia]],0)</f>
        <v>0</v>
      </c>
      <c r="P510">
        <f>IF(OR(telefony45[[#This Row],[czy komórkowy]]=1,telefony45[[#This Row],[czy stacjonarny]]=1),P509-telefony45[[#This Row],[połączenie w sekundach]],P509)</f>
        <v>-191260</v>
      </c>
      <c r="Q510">
        <f t="shared" si="7"/>
        <v>913</v>
      </c>
      <c r="R510">
        <f>IF(telefony45[[#This Row],[czy komórkowy]]=1,Q510+R509,R509)</f>
        <v>48296</v>
      </c>
      <c r="S510">
        <f>IF(telefony45[[#This Row],[czy stacjonarny]]=1,Q510+S509,S509)</f>
        <v>142964</v>
      </c>
    </row>
    <row r="511" spans="1:19" x14ac:dyDescent="0.3">
      <c r="A511" s="9" t="s">
        <v>441</v>
      </c>
      <c r="B511" s="1">
        <v>42923</v>
      </c>
      <c r="C511" s="2">
        <v>0.60381944444444446</v>
      </c>
      <c r="D511" s="2">
        <v>0.60589120370370375</v>
      </c>
      <c r="E511">
        <f>DAY(telefony45[[#This Row],[data]])</f>
        <v>7</v>
      </c>
      <c r="F511">
        <f>IF(LEN(telefony45[[#This Row],[nr]])=8,1,0)</f>
        <v>0</v>
      </c>
      <c r="G511">
        <f>IF(LEN(telefony45[[#This Row],[nr]])=7,1,0)</f>
        <v>1</v>
      </c>
      <c r="H511" s="9">
        <f>IF(LEN(telefony45[[#This Row],[nr]])&gt;=10,1,0)</f>
        <v>0</v>
      </c>
      <c r="I511" s="2">
        <f>telefony45[[#This Row],[zakonczenie]]-telefony45[[#This Row],[rozpoczecie]]</f>
        <v>2.0717592592592871E-3</v>
      </c>
      <c r="J511" s="9">
        <f>HOUR(telefony45[[#This Row],[czas połączenia]])</f>
        <v>0</v>
      </c>
      <c r="K511" s="9">
        <f>MINUTE(telefony45[[#This Row],[czas połączenia]])</f>
        <v>2</v>
      </c>
      <c r="L511" s="9">
        <f>SECOND(telefony45[[#This Row],[czas połączenia]])</f>
        <v>59</v>
      </c>
      <c r="M511" s="9">
        <f>telefony45[[#This Row],[godziny połączenia]]*60*60+telefony45[[#This Row],[minuty połączenia]]*60+telefony45[[#This Row],[sekundy połączenia2]]</f>
        <v>179</v>
      </c>
      <c r="N511" s="9">
        <f>ROUNDUP(telefony45[[#This Row],[połączenie w sekundach]]/60,0)</f>
        <v>3</v>
      </c>
      <c r="O511" s="9">
        <f>IF(telefony45[[#This Row],[czy zagraniczny]]=1,telefony45[[#This Row],[zaczęt minuty połączenia]],0)</f>
        <v>0</v>
      </c>
      <c r="P511">
        <f>IF(OR(telefony45[[#This Row],[czy komórkowy]]=1,telefony45[[#This Row],[czy stacjonarny]]=1),P510-telefony45[[#This Row],[połączenie w sekundach]],P510)</f>
        <v>-191439</v>
      </c>
      <c r="Q511">
        <f t="shared" si="7"/>
        <v>179</v>
      </c>
      <c r="R511">
        <f>IF(telefony45[[#This Row],[czy komórkowy]]=1,Q511+R510,R510)</f>
        <v>48296</v>
      </c>
      <c r="S511">
        <f>IF(telefony45[[#This Row],[czy stacjonarny]]=1,Q511+S510,S510)</f>
        <v>143143</v>
      </c>
    </row>
    <row r="512" spans="1:19" x14ac:dyDescent="0.3">
      <c r="A512" s="9" t="s">
        <v>442</v>
      </c>
      <c r="B512" s="1">
        <v>42923</v>
      </c>
      <c r="C512" s="2">
        <v>0.60758101851851853</v>
      </c>
      <c r="D512" s="2">
        <v>0.61008101851851848</v>
      </c>
      <c r="E512">
        <f>DAY(telefony45[[#This Row],[data]])</f>
        <v>7</v>
      </c>
      <c r="F512">
        <f>IF(LEN(telefony45[[#This Row],[nr]])=8,1,0)</f>
        <v>0</v>
      </c>
      <c r="G512">
        <f>IF(LEN(telefony45[[#This Row],[nr]])=7,1,0)</f>
        <v>1</v>
      </c>
      <c r="H512" s="9">
        <f>IF(LEN(telefony45[[#This Row],[nr]])&gt;=10,1,0)</f>
        <v>0</v>
      </c>
      <c r="I512" s="2">
        <f>telefony45[[#This Row],[zakonczenie]]-telefony45[[#This Row],[rozpoczecie]]</f>
        <v>2.4999999999999467E-3</v>
      </c>
      <c r="J512" s="9">
        <f>HOUR(telefony45[[#This Row],[czas połączenia]])</f>
        <v>0</v>
      </c>
      <c r="K512" s="9">
        <f>MINUTE(telefony45[[#This Row],[czas połączenia]])</f>
        <v>3</v>
      </c>
      <c r="L512" s="9">
        <f>SECOND(telefony45[[#This Row],[czas połączenia]])</f>
        <v>36</v>
      </c>
      <c r="M512" s="9">
        <f>telefony45[[#This Row],[godziny połączenia]]*60*60+telefony45[[#This Row],[minuty połączenia]]*60+telefony45[[#This Row],[sekundy połączenia2]]</f>
        <v>216</v>
      </c>
      <c r="N512" s="9">
        <f>ROUNDUP(telefony45[[#This Row],[połączenie w sekundach]]/60,0)</f>
        <v>4</v>
      </c>
      <c r="O512" s="9">
        <f>IF(telefony45[[#This Row],[czy zagraniczny]]=1,telefony45[[#This Row],[zaczęt minuty połączenia]],0)</f>
        <v>0</v>
      </c>
      <c r="P512">
        <f>IF(OR(telefony45[[#This Row],[czy komórkowy]]=1,telefony45[[#This Row],[czy stacjonarny]]=1),P511-telefony45[[#This Row],[połączenie w sekundach]],P511)</f>
        <v>-191655</v>
      </c>
      <c r="Q512">
        <f t="shared" si="7"/>
        <v>216</v>
      </c>
      <c r="R512">
        <f>IF(telefony45[[#This Row],[czy komórkowy]]=1,Q512+R511,R511)</f>
        <v>48296</v>
      </c>
      <c r="S512">
        <f>IF(telefony45[[#This Row],[czy stacjonarny]]=1,Q512+S511,S511)</f>
        <v>143359</v>
      </c>
    </row>
    <row r="513" spans="1:19" x14ac:dyDescent="0.3">
      <c r="A513" s="9" t="s">
        <v>443</v>
      </c>
      <c r="B513" s="1">
        <v>42923</v>
      </c>
      <c r="C513" s="2">
        <v>0.60930555555555554</v>
      </c>
      <c r="D513" s="2">
        <v>0.62085648148148154</v>
      </c>
      <c r="E513">
        <f>DAY(telefony45[[#This Row],[data]])</f>
        <v>7</v>
      </c>
      <c r="F513">
        <f>IF(LEN(telefony45[[#This Row],[nr]])=8,1,0)</f>
        <v>0</v>
      </c>
      <c r="G513">
        <f>IF(LEN(telefony45[[#This Row],[nr]])=7,1,0)</f>
        <v>1</v>
      </c>
      <c r="H513" s="9">
        <f>IF(LEN(telefony45[[#This Row],[nr]])&gt;=10,1,0)</f>
        <v>0</v>
      </c>
      <c r="I513" s="2">
        <f>telefony45[[#This Row],[zakonczenie]]-telefony45[[#This Row],[rozpoczecie]]</f>
        <v>1.1550925925925992E-2</v>
      </c>
      <c r="J513" s="9">
        <f>HOUR(telefony45[[#This Row],[czas połączenia]])</f>
        <v>0</v>
      </c>
      <c r="K513" s="9">
        <f>MINUTE(telefony45[[#This Row],[czas połączenia]])</f>
        <v>16</v>
      </c>
      <c r="L513" s="9">
        <f>SECOND(telefony45[[#This Row],[czas połączenia]])</f>
        <v>38</v>
      </c>
      <c r="M513" s="9">
        <f>telefony45[[#This Row],[godziny połączenia]]*60*60+telefony45[[#This Row],[minuty połączenia]]*60+telefony45[[#This Row],[sekundy połączenia2]]</f>
        <v>998</v>
      </c>
      <c r="N513" s="9">
        <f>ROUNDUP(telefony45[[#This Row],[połączenie w sekundach]]/60,0)</f>
        <v>17</v>
      </c>
      <c r="O513" s="9">
        <f>IF(telefony45[[#This Row],[czy zagraniczny]]=1,telefony45[[#This Row],[zaczęt minuty połączenia]],0)</f>
        <v>0</v>
      </c>
      <c r="P513">
        <f>IF(OR(telefony45[[#This Row],[czy komórkowy]]=1,telefony45[[#This Row],[czy stacjonarny]]=1),P512-telefony45[[#This Row],[połączenie w sekundach]],P512)</f>
        <v>-192653</v>
      </c>
      <c r="Q513">
        <f t="shared" si="7"/>
        <v>998</v>
      </c>
      <c r="R513">
        <f>IF(telefony45[[#This Row],[czy komórkowy]]=1,Q513+R512,R512)</f>
        <v>48296</v>
      </c>
      <c r="S513">
        <f>IF(telefony45[[#This Row],[czy stacjonarny]]=1,Q513+S512,S512)</f>
        <v>144357</v>
      </c>
    </row>
    <row r="514" spans="1:19" x14ac:dyDescent="0.3">
      <c r="A514" s="9" t="s">
        <v>444</v>
      </c>
      <c r="B514" s="1">
        <v>42923</v>
      </c>
      <c r="C514" s="2">
        <v>0.61412037037037037</v>
      </c>
      <c r="D514" s="2">
        <v>0.62342592592592594</v>
      </c>
      <c r="E514">
        <f>DAY(telefony45[[#This Row],[data]])</f>
        <v>7</v>
      </c>
      <c r="F514">
        <f>IF(LEN(telefony45[[#This Row],[nr]])=8,1,0)</f>
        <v>0</v>
      </c>
      <c r="G514">
        <f>IF(LEN(telefony45[[#This Row],[nr]])=7,1,0)</f>
        <v>1</v>
      </c>
      <c r="H514" s="9">
        <f>IF(LEN(telefony45[[#This Row],[nr]])&gt;=10,1,0)</f>
        <v>0</v>
      </c>
      <c r="I514" s="2">
        <f>telefony45[[#This Row],[zakonczenie]]-telefony45[[#This Row],[rozpoczecie]]</f>
        <v>9.3055555555555669E-3</v>
      </c>
      <c r="J514" s="9">
        <f>HOUR(telefony45[[#This Row],[czas połączenia]])</f>
        <v>0</v>
      </c>
      <c r="K514" s="9">
        <f>MINUTE(telefony45[[#This Row],[czas połączenia]])</f>
        <v>13</v>
      </c>
      <c r="L514" s="9">
        <f>SECOND(telefony45[[#This Row],[czas połączenia]])</f>
        <v>24</v>
      </c>
      <c r="M514" s="9">
        <f>telefony45[[#This Row],[godziny połączenia]]*60*60+telefony45[[#This Row],[minuty połączenia]]*60+telefony45[[#This Row],[sekundy połączenia2]]</f>
        <v>804</v>
      </c>
      <c r="N514" s="9">
        <f>ROUNDUP(telefony45[[#This Row],[połączenie w sekundach]]/60,0)</f>
        <v>14</v>
      </c>
      <c r="O514" s="9">
        <f>IF(telefony45[[#This Row],[czy zagraniczny]]=1,telefony45[[#This Row],[zaczęt minuty połączenia]],0)</f>
        <v>0</v>
      </c>
      <c r="P514">
        <f>IF(OR(telefony45[[#This Row],[czy komórkowy]]=1,telefony45[[#This Row],[czy stacjonarny]]=1),P513-telefony45[[#This Row],[połączenie w sekundach]],P513)</f>
        <v>-193457</v>
      </c>
      <c r="Q514">
        <f t="shared" si="7"/>
        <v>804</v>
      </c>
      <c r="R514">
        <f>IF(telefony45[[#This Row],[czy komórkowy]]=1,Q514+R513,R513)</f>
        <v>48296</v>
      </c>
      <c r="S514">
        <f>IF(telefony45[[#This Row],[czy stacjonarny]]=1,Q514+S513,S513)</f>
        <v>145161</v>
      </c>
    </row>
    <row r="515" spans="1:19" x14ac:dyDescent="0.3">
      <c r="A515" s="9" t="s">
        <v>445</v>
      </c>
      <c r="B515" s="1">
        <v>42923</v>
      </c>
      <c r="C515" s="2">
        <v>0.61557870370370371</v>
      </c>
      <c r="D515" s="2">
        <v>0.61946759259259254</v>
      </c>
      <c r="E515">
        <f>DAY(telefony45[[#This Row],[data]])</f>
        <v>7</v>
      </c>
      <c r="F515">
        <f>IF(LEN(telefony45[[#This Row],[nr]])=8,1,0)</f>
        <v>0</v>
      </c>
      <c r="G515">
        <f>IF(LEN(telefony45[[#This Row],[nr]])=7,1,0)</f>
        <v>1</v>
      </c>
      <c r="H515" s="9">
        <f>IF(LEN(telefony45[[#This Row],[nr]])&gt;=10,1,0)</f>
        <v>0</v>
      </c>
      <c r="I515" s="2">
        <f>telefony45[[#This Row],[zakonczenie]]-telefony45[[#This Row],[rozpoczecie]]</f>
        <v>3.8888888888888307E-3</v>
      </c>
      <c r="J515" s="9">
        <f>HOUR(telefony45[[#This Row],[czas połączenia]])</f>
        <v>0</v>
      </c>
      <c r="K515" s="9">
        <f>MINUTE(telefony45[[#This Row],[czas połączenia]])</f>
        <v>5</v>
      </c>
      <c r="L515" s="9">
        <f>SECOND(telefony45[[#This Row],[czas połączenia]])</f>
        <v>36</v>
      </c>
      <c r="M515" s="9">
        <f>telefony45[[#This Row],[godziny połączenia]]*60*60+telefony45[[#This Row],[minuty połączenia]]*60+telefony45[[#This Row],[sekundy połączenia2]]</f>
        <v>336</v>
      </c>
      <c r="N515" s="9">
        <f>ROUNDUP(telefony45[[#This Row],[połączenie w sekundach]]/60,0)</f>
        <v>6</v>
      </c>
      <c r="O515" s="9">
        <f>IF(telefony45[[#This Row],[czy zagraniczny]]=1,telefony45[[#This Row],[zaczęt minuty połączenia]],0)</f>
        <v>0</v>
      </c>
      <c r="P515">
        <f>IF(OR(telefony45[[#This Row],[czy komórkowy]]=1,telefony45[[#This Row],[czy stacjonarny]]=1),P514-telefony45[[#This Row],[połączenie w sekundach]],P514)</f>
        <v>-193793</v>
      </c>
      <c r="Q515">
        <f t="shared" si="7"/>
        <v>336</v>
      </c>
      <c r="R515">
        <f>IF(telefony45[[#This Row],[czy komórkowy]]=1,Q515+R514,R514)</f>
        <v>48296</v>
      </c>
      <c r="S515">
        <f>IF(telefony45[[#This Row],[czy stacjonarny]]=1,Q515+S514,S514)</f>
        <v>145497</v>
      </c>
    </row>
    <row r="516" spans="1:19" x14ac:dyDescent="0.3">
      <c r="A516" s="9" t="s">
        <v>446</v>
      </c>
      <c r="B516" s="1">
        <v>42923</v>
      </c>
      <c r="C516" s="2">
        <v>0.61901620370370369</v>
      </c>
      <c r="D516" s="2">
        <v>0.62861111111111112</v>
      </c>
      <c r="E516">
        <f>DAY(telefony45[[#This Row],[data]])</f>
        <v>7</v>
      </c>
      <c r="F516">
        <f>IF(LEN(telefony45[[#This Row],[nr]])=8,1,0)</f>
        <v>0</v>
      </c>
      <c r="G516">
        <f>IF(LEN(telefony45[[#This Row],[nr]])=7,1,0)</f>
        <v>1</v>
      </c>
      <c r="H516" s="9">
        <f>IF(LEN(telefony45[[#This Row],[nr]])&gt;=10,1,0)</f>
        <v>0</v>
      </c>
      <c r="I516" s="2">
        <f>telefony45[[#This Row],[zakonczenie]]-telefony45[[#This Row],[rozpoczecie]]</f>
        <v>9.594907407407427E-3</v>
      </c>
      <c r="J516" s="9">
        <f>HOUR(telefony45[[#This Row],[czas połączenia]])</f>
        <v>0</v>
      </c>
      <c r="K516" s="9">
        <f>MINUTE(telefony45[[#This Row],[czas połączenia]])</f>
        <v>13</v>
      </c>
      <c r="L516" s="9">
        <f>SECOND(telefony45[[#This Row],[czas połączenia]])</f>
        <v>49</v>
      </c>
      <c r="M516" s="9">
        <f>telefony45[[#This Row],[godziny połączenia]]*60*60+telefony45[[#This Row],[minuty połączenia]]*60+telefony45[[#This Row],[sekundy połączenia2]]</f>
        <v>829</v>
      </c>
      <c r="N516" s="9">
        <f>ROUNDUP(telefony45[[#This Row],[połączenie w sekundach]]/60,0)</f>
        <v>14</v>
      </c>
      <c r="O516" s="9">
        <f>IF(telefony45[[#This Row],[czy zagraniczny]]=1,telefony45[[#This Row],[zaczęt minuty połączenia]],0)</f>
        <v>0</v>
      </c>
      <c r="P516">
        <f>IF(OR(telefony45[[#This Row],[czy komórkowy]]=1,telefony45[[#This Row],[czy stacjonarny]]=1),P515-telefony45[[#This Row],[połączenie w sekundach]],P515)</f>
        <v>-194622</v>
      </c>
      <c r="Q516">
        <f t="shared" si="7"/>
        <v>829</v>
      </c>
      <c r="R516">
        <f>IF(telefony45[[#This Row],[czy komórkowy]]=1,Q516+R515,R515)</f>
        <v>48296</v>
      </c>
      <c r="S516">
        <f>IF(telefony45[[#This Row],[czy stacjonarny]]=1,Q516+S515,S515)</f>
        <v>146326</v>
      </c>
    </row>
    <row r="517" spans="1:19" x14ac:dyDescent="0.3">
      <c r="A517" s="9" t="s">
        <v>447</v>
      </c>
      <c r="B517" s="1">
        <v>42923</v>
      </c>
      <c r="C517" s="2">
        <v>0.62306712962962962</v>
      </c>
      <c r="D517" s="2">
        <v>0.63328703703703704</v>
      </c>
      <c r="E517">
        <f>DAY(telefony45[[#This Row],[data]])</f>
        <v>7</v>
      </c>
      <c r="F517">
        <f>IF(LEN(telefony45[[#This Row],[nr]])=8,1,0)</f>
        <v>0</v>
      </c>
      <c r="G517">
        <f>IF(LEN(telefony45[[#This Row],[nr]])=7,1,0)</f>
        <v>1</v>
      </c>
      <c r="H517" s="9">
        <f>IF(LEN(telefony45[[#This Row],[nr]])&gt;=10,1,0)</f>
        <v>0</v>
      </c>
      <c r="I517" s="2">
        <f>telefony45[[#This Row],[zakonczenie]]-telefony45[[#This Row],[rozpoczecie]]</f>
        <v>1.0219907407407414E-2</v>
      </c>
      <c r="J517" s="9">
        <f>HOUR(telefony45[[#This Row],[czas połączenia]])</f>
        <v>0</v>
      </c>
      <c r="K517" s="9">
        <f>MINUTE(telefony45[[#This Row],[czas połączenia]])</f>
        <v>14</v>
      </c>
      <c r="L517" s="9">
        <f>SECOND(telefony45[[#This Row],[czas połączenia]])</f>
        <v>43</v>
      </c>
      <c r="M517" s="9">
        <f>telefony45[[#This Row],[godziny połączenia]]*60*60+telefony45[[#This Row],[minuty połączenia]]*60+telefony45[[#This Row],[sekundy połączenia2]]</f>
        <v>883</v>
      </c>
      <c r="N517" s="9">
        <f>ROUNDUP(telefony45[[#This Row],[połączenie w sekundach]]/60,0)</f>
        <v>15</v>
      </c>
      <c r="O517" s="9">
        <f>IF(telefony45[[#This Row],[czy zagraniczny]]=1,telefony45[[#This Row],[zaczęt minuty połączenia]],0)</f>
        <v>0</v>
      </c>
      <c r="P517">
        <f>IF(OR(telefony45[[#This Row],[czy komórkowy]]=1,telefony45[[#This Row],[czy stacjonarny]]=1),P516-telefony45[[#This Row],[połączenie w sekundach]],P516)</f>
        <v>-195505</v>
      </c>
      <c r="Q517">
        <f t="shared" si="7"/>
        <v>883</v>
      </c>
      <c r="R517">
        <f>IF(telefony45[[#This Row],[czy komórkowy]]=1,Q517+R516,R516)</f>
        <v>48296</v>
      </c>
      <c r="S517">
        <f>IF(telefony45[[#This Row],[czy stacjonarny]]=1,Q517+S516,S516)</f>
        <v>147209</v>
      </c>
    </row>
    <row r="518" spans="1:19" x14ac:dyDescent="0.3">
      <c r="A518" s="9" t="s">
        <v>448</v>
      </c>
      <c r="B518" s="1">
        <v>42923</v>
      </c>
      <c r="C518" s="2">
        <v>0.62537037037037035</v>
      </c>
      <c r="D518" s="2">
        <v>0.63498842592592597</v>
      </c>
      <c r="E518">
        <f>DAY(telefony45[[#This Row],[data]])</f>
        <v>7</v>
      </c>
      <c r="F518">
        <f>IF(LEN(telefony45[[#This Row],[nr]])=8,1,0)</f>
        <v>1</v>
      </c>
      <c r="G518">
        <f>IF(LEN(telefony45[[#This Row],[nr]])=7,1,0)</f>
        <v>0</v>
      </c>
      <c r="H518" s="9">
        <f>IF(LEN(telefony45[[#This Row],[nr]])&gt;=10,1,0)</f>
        <v>0</v>
      </c>
      <c r="I518" s="2">
        <f>telefony45[[#This Row],[zakonczenie]]-telefony45[[#This Row],[rozpoczecie]]</f>
        <v>9.6180555555556158E-3</v>
      </c>
      <c r="J518" s="9">
        <f>HOUR(telefony45[[#This Row],[czas połączenia]])</f>
        <v>0</v>
      </c>
      <c r="K518" s="9">
        <f>MINUTE(telefony45[[#This Row],[czas połączenia]])</f>
        <v>13</v>
      </c>
      <c r="L518" s="9">
        <f>SECOND(telefony45[[#This Row],[czas połączenia]])</f>
        <v>51</v>
      </c>
      <c r="M518" s="9">
        <f>telefony45[[#This Row],[godziny połączenia]]*60*60+telefony45[[#This Row],[minuty połączenia]]*60+telefony45[[#This Row],[sekundy połączenia2]]</f>
        <v>831</v>
      </c>
      <c r="N518" s="9">
        <f>ROUNDUP(telefony45[[#This Row],[połączenie w sekundach]]/60,0)</f>
        <v>14</v>
      </c>
      <c r="O518" s="9">
        <f>IF(telefony45[[#This Row],[czy zagraniczny]]=1,telefony45[[#This Row],[zaczęt minuty połączenia]],0)</f>
        <v>0</v>
      </c>
      <c r="P518">
        <f>IF(OR(telefony45[[#This Row],[czy komórkowy]]=1,telefony45[[#This Row],[czy stacjonarny]]=1),P517-telefony45[[#This Row],[połączenie w sekundach]],P517)</f>
        <v>-196336</v>
      </c>
      <c r="Q518">
        <f t="shared" si="7"/>
        <v>831</v>
      </c>
      <c r="R518">
        <f>IF(telefony45[[#This Row],[czy komórkowy]]=1,Q518+R517,R517)</f>
        <v>49127</v>
      </c>
      <c r="S518">
        <f>IF(telefony45[[#This Row],[czy stacjonarny]]=1,Q518+S517,S517)</f>
        <v>147209</v>
      </c>
    </row>
    <row r="519" spans="1:19" x14ac:dyDescent="0.3">
      <c r="A519" s="9" t="s">
        <v>449</v>
      </c>
      <c r="B519" s="1">
        <v>42926</v>
      </c>
      <c r="C519" s="2">
        <v>0.33759259259259261</v>
      </c>
      <c r="D519" s="2">
        <v>0.34880787037037037</v>
      </c>
      <c r="E519">
        <f>DAY(telefony45[[#This Row],[data]])</f>
        <v>10</v>
      </c>
      <c r="F519">
        <f>IF(LEN(telefony45[[#This Row],[nr]])=8,1,0)</f>
        <v>0</v>
      </c>
      <c r="G519">
        <f>IF(LEN(telefony45[[#This Row],[nr]])=7,1,0)</f>
        <v>1</v>
      </c>
      <c r="H519" s="9">
        <f>IF(LEN(telefony45[[#This Row],[nr]])&gt;=10,1,0)</f>
        <v>0</v>
      </c>
      <c r="I519" s="2">
        <f>telefony45[[#This Row],[zakonczenie]]-telefony45[[#This Row],[rozpoczecie]]</f>
        <v>1.1215277777777755E-2</v>
      </c>
      <c r="J519" s="9">
        <f>HOUR(telefony45[[#This Row],[czas połączenia]])</f>
        <v>0</v>
      </c>
      <c r="K519" s="9">
        <f>MINUTE(telefony45[[#This Row],[czas połączenia]])</f>
        <v>16</v>
      </c>
      <c r="L519" s="9">
        <f>SECOND(telefony45[[#This Row],[czas połączenia]])</f>
        <v>9</v>
      </c>
      <c r="M519" s="9">
        <f>telefony45[[#This Row],[godziny połączenia]]*60*60+telefony45[[#This Row],[minuty połączenia]]*60+telefony45[[#This Row],[sekundy połączenia2]]</f>
        <v>969</v>
      </c>
      <c r="N519" s="9">
        <f>ROUNDUP(telefony45[[#This Row],[połączenie w sekundach]]/60,0)</f>
        <v>17</v>
      </c>
      <c r="O519" s="9">
        <f>IF(telefony45[[#This Row],[czy zagraniczny]]=1,telefony45[[#This Row],[zaczęt minuty połączenia]],0)</f>
        <v>0</v>
      </c>
      <c r="P519">
        <f>IF(OR(telefony45[[#This Row],[czy komórkowy]]=1,telefony45[[#This Row],[czy stacjonarny]]=1),P518-telefony45[[#This Row],[połączenie w sekundach]],P518)</f>
        <v>-197305</v>
      </c>
      <c r="Q519">
        <f t="shared" si="7"/>
        <v>969</v>
      </c>
      <c r="R519">
        <f>IF(telefony45[[#This Row],[czy komórkowy]]=1,Q519+R518,R518)</f>
        <v>49127</v>
      </c>
      <c r="S519">
        <f>IF(telefony45[[#This Row],[czy stacjonarny]]=1,Q519+S518,S518)</f>
        <v>148178</v>
      </c>
    </row>
    <row r="520" spans="1:19" x14ac:dyDescent="0.3">
      <c r="A520" s="9" t="s">
        <v>450</v>
      </c>
      <c r="B520" s="1">
        <v>42926</v>
      </c>
      <c r="C520" s="2">
        <v>0.34016203703703701</v>
      </c>
      <c r="D520" s="2">
        <v>0.3495138888888889</v>
      </c>
      <c r="E520">
        <f>DAY(telefony45[[#This Row],[data]])</f>
        <v>10</v>
      </c>
      <c r="F520">
        <f>IF(LEN(telefony45[[#This Row],[nr]])=8,1,0)</f>
        <v>0</v>
      </c>
      <c r="G520">
        <f>IF(LEN(telefony45[[#This Row],[nr]])=7,1,0)</f>
        <v>1</v>
      </c>
      <c r="H520" s="9">
        <f>IF(LEN(telefony45[[#This Row],[nr]])&gt;=10,1,0)</f>
        <v>0</v>
      </c>
      <c r="I520" s="2">
        <f>telefony45[[#This Row],[zakonczenie]]-telefony45[[#This Row],[rozpoczecie]]</f>
        <v>9.3518518518518889E-3</v>
      </c>
      <c r="J520" s="9">
        <f>HOUR(telefony45[[#This Row],[czas połączenia]])</f>
        <v>0</v>
      </c>
      <c r="K520" s="9">
        <f>MINUTE(telefony45[[#This Row],[czas połączenia]])</f>
        <v>13</v>
      </c>
      <c r="L520" s="9">
        <f>SECOND(telefony45[[#This Row],[czas połączenia]])</f>
        <v>28</v>
      </c>
      <c r="M520" s="9">
        <f>telefony45[[#This Row],[godziny połączenia]]*60*60+telefony45[[#This Row],[minuty połączenia]]*60+telefony45[[#This Row],[sekundy połączenia2]]</f>
        <v>808</v>
      </c>
      <c r="N520" s="9">
        <f>ROUNDUP(telefony45[[#This Row],[połączenie w sekundach]]/60,0)</f>
        <v>14</v>
      </c>
      <c r="O520" s="9">
        <f>IF(telefony45[[#This Row],[czy zagraniczny]]=1,telefony45[[#This Row],[zaczęt minuty połączenia]],0)</f>
        <v>0</v>
      </c>
      <c r="P520">
        <f>IF(OR(telefony45[[#This Row],[czy komórkowy]]=1,telefony45[[#This Row],[czy stacjonarny]]=1),P519-telefony45[[#This Row],[połączenie w sekundach]],P519)</f>
        <v>-198113</v>
      </c>
      <c r="Q520">
        <f t="shared" si="7"/>
        <v>808</v>
      </c>
      <c r="R520">
        <f>IF(telefony45[[#This Row],[czy komórkowy]]=1,Q520+R519,R519)</f>
        <v>49127</v>
      </c>
      <c r="S520">
        <f>IF(telefony45[[#This Row],[czy stacjonarny]]=1,Q520+S519,S519)</f>
        <v>148986</v>
      </c>
    </row>
    <row r="521" spans="1:19" x14ac:dyDescent="0.3">
      <c r="A521" s="9" t="s">
        <v>127</v>
      </c>
      <c r="B521" s="1">
        <v>42926</v>
      </c>
      <c r="C521" s="2">
        <v>0.34312500000000001</v>
      </c>
      <c r="D521" s="2">
        <v>0.34373842592592591</v>
      </c>
      <c r="E521">
        <f>DAY(telefony45[[#This Row],[data]])</f>
        <v>10</v>
      </c>
      <c r="F521">
        <f>IF(LEN(telefony45[[#This Row],[nr]])=8,1,0)</f>
        <v>1</v>
      </c>
      <c r="G521">
        <f>IF(LEN(telefony45[[#This Row],[nr]])=7,1,0)</f>
        <v>0</v>
      </c>
      <c r="H521" s="9">
        <f>IF(LEN(telefony45[[#This Row],[nr]])&gt;=10,1,0)</f>
        <v>0</v>
      </c>
      <c r="I521" s="2">
        <f>telefony45[[#This Row],[zakonczenie]]-telefony45[[#This Row],[rozpoczecie]]</f>
        <v>6.1342592592589229E-4</v>
      </c>
      <c r="J521" s="9">
        <f>HOUR(telefony45[[#This Row],[czas połączenia]])</f>
        <v>0</v>
      </c>
      <c r="K521" s="9">
        <f>MINUTE(telefony45[[#This Row],[czas połączenia]])</f>
        <v>0</v>
      </c>
      <c r="L521" s="9">
        <f>SECOND(telefony45[[#This Row],[czas połączenia]])</f>
        <v>53</v>
      </c>
      <c r="M521" s="9">
        <f>telefony45[[#This Row],[godziny połączenia]]*60*60+telefony45[[#This Row],[minuty połączenia]]*60+telefony45[[#This Row],[sekundy połączenia2]]</f>
        <v>53</v>
      </c>
      <c r="N521" s="9">
        <f>ROUNDUP(telefony45[[#This Row],[połączenie w sekundach]]/60,0)</f>
        <v>1</v>
      </c>
      <c r="O521" s="9">
        <f>IF(telefony45[[#This Row],[czy zagraniczny]]=1,telefony45[[#This Row],[zaczęt minuty połączenia]],0)</f>
        <v>0</v>
      </c>
      <c r="P521">
        <f>IF(OR(telefony45[[#This Row],[czy komórkowy]]=1,telefony45[[#This Row],[czy stacjonarny]]=1),P520-telefony45[[#This Row],[połączenie w sekundach]],P520)</f>
        <v>-198166</v>
      </c>
      <c r="Q521">
        <f t="shared" si="7"/>
        <v>53</v>
      </c>
      <c r="R521">
        <f>IF(telefony45[[#This Row],[czy komórkowy]]=1,Q521+R520,R520)</f>
        <v>49180</v>
      </c>
      <c r="S521">
        <f>IF(telefony45[[#This Row],[czy stacjonarny]]=1,Q521+S520,S520)</f>
        <v>148986</v>
      </c>
    </row>
    <row r="522" spans="1:19" x14ac:dyDescent="0.3">
      <c r="A522" s="9" t="s">
        <v>451</v>
      </c>
      <c r="B522" s="1">
        <v>42926</v>
      </c>
      <c r="C522" s="2">
        <v>0.34364583333333332</v>
      </c>
      <c r="D522" s="2">
        <v>0.3492824074074074</v>
      </c>
      <c r="E522">
        <f>DAY(telefony45[[#This Row],[data]])</f>
        <v>10</v>
      </c>
      <c r="F522">
        <f>IF(LEN(telefony45[[#This Row],[nr]])=8,1,0)</f>
        <v>0</v>
      </c>
      <c r="G522">
        <f>IF(LEN(telefony45[[#This Row],[nr]])=7,1,0)</f>
        <v>1</v>
      </c>
      <c r="H522" s="9">
        <f>IF(LEN(telefony45[[#This Row],[nr]])&gt;=10,1,0)</f>
        <v>0</v>
      </c>
      <c r="I522" s="2">
        <f>telefony45[[#This Row],[zakonczenie]]-telefony45[[#This Row],[rozpoczecie]]</f>
        <v>5.6365740740740855E-3</v>
      </c>
      <c r="J522" s="9">
        <f>HOUR(telefony45[[#This Row],[czas połączenia]])</f>
        <v>0</v>
      </c>
      <c r="K522" s="9">
        <f>MINUTE(telefony45[[#This Row],[czas połączenia]])</f>
        <v>8</v>
      </c>
      <c r="L522" s="9">
        <f>SECOND(telefony45[[#This Row],[czas połączenia]])</f>
        <v>7</v>
      </c>
      <c r="M522" s="9">
        <f>telefony45[[#This Row],[godziny połączenia]]*60*60+telefony45[[#This Row],[minuty połączenia]]*60+telefony45[[#This Row],[sekundy połączenia2]]</f>
        <v>487</v>
      </c>
      <c r="N522" s="9">
        <f>ROUNDUP(telefony45[[#This Row],[połączenie w sekundach]]/60,0)</f>
        <v>9</v>
      </c>
      <c r="O522" s="9">
        <f>IF(telefony45[[#This Row],[czy zagraniczny]]=1,telefony45[[#This Row],[zaczęt minuty połączenia]],0)</f>
        <v>0</v>
      </c>
      <c r="P522">
        <f>IF(OR(telefony45[[#This Row],[czy komórkowy]]=1,telefony45[[#This Row],[czy stacjonarny]]=1),P521-telefony45[[#This Row],[połączenie w sekundach]],P521)</f>
        <v>-198653</v>
      </c>
      <c r="Q522">
        <f t="shared" si="7"/>
        <v>487</v>
      </c>
      <c r="R522">
        <f>IF(telefony45[[#This Row],[czy komórkowy]]=1,Q522+R521,R521)</f>
        <v>49180</v>
      </c>
      <c r="S522">
        <f>IF(telefony45[[#This Row],[czy stacjonarny]]=1,Q522+S521,S521)</f>
        <v>149473</v>
      </c>
    </row>
    <row r="523" spans="1:19" x14ac:dyDescent="0.3">
      <c r="A523" s="9" t="s">
        <v>452</v>
      </c>
      <c r="B523" s="1">
        <v>42926</v>
      </c>
      <c r="C523" s="2">
        <v>0.34796296296296297</v>
      </c>
      <c r="D523" s="2">
        <v>0.35728009259259258</v>
      </c>
      <c r="E523">
        <f>DAY(telefony45[[#This Row],[data]])</f>
        <v>10</v>
      </c>
      <c r="F523">
        <f>IF(LEN(telefony45[[#This Row],[nr]])=8,1,0)</f>
        <v>1</v>
      </c>
      <c r="G523">
        <f>IF(LEN(telefony45[[#This Row],[nr]])=7,1,0)</f>
        <v>0</v>
      </c>
      <c r="H523" s="9">
        <f>IF(LEN(telefony45[[#This Row],[nr]])&gt;=10,1,0)</f>
        <v>0</v>
      </c>
      <c r="I523" s="2">
        <f>telefony45[[#This Row],[zakonczenie]]-telefony45[[#This Row],[rozpoczecie]]</f>
        <v>9.3171296296296058E-3</v>
      </c>
      <c r="J523" s="9">
        <f>HOUR(telefony45[[#This Row],[czas połączenia]])</f>
        <v>0</v>
      </c>
      <c r="K523" s="9">
        <f>MINUTE(telefony45[[#This Row],[czas połączenia]])</f>
        <v>13</v>
      </c>
      <c r="L523" s="9">
        <f>SECOND(telefony45[[#This Row],[czas połączenia]])</f>
        <v>25</v>
      </c>
      <c r="M523" s="9">
        <f>telefony45[[#This Row],[godziny połączenia]]*60*60+telefony45[[#This Row],[minuty połączenia]]*60+telefony45[[#This Row],[sekundy połączenia2]]</f>
        <v>805</v>
      </c>
      <c r="N523" s="9">
        <f>ROUNDUP(telefony45[[#This Row],[połączenie w sekundach]]/60,0)</f>
        <v>14</v>
      </c>
      <c r="O523" s="9">
        <f>IF(telefony45[[#This Row],[czy zagraniczny]]=1,telefony45[[#This Row],[zaczęt minuty połączenia]],0)</f>
        <v>0</v>
      </c>
      <c r="P523">
        <f>IF(OR(telefony45[[#This Row],[czy komórkowy]]=1,telefony45[[#This Row],[czy stacjonarny]]=1),P522-telefony45[[#This Row],[połączenie w sekundach]],P522)</f>
        <v>-199458</v>
      </c>
      <c r="Q523">
        <f t="shared" si="7"/>
        <v>805</v>
      </c>
      <c r="R523">
        <f>IF(telefony45[[#This Row],[czy komórkowy]]=1,Q523+R522,R522)</f>
        <v>49985</v>
      </c>
      <c r="S523">
        <f>IF(telefony45[[#This Row],[czy stacjonarny]]=1,Q523+S522,S522)</f>
        <v>149473</v>
      </c>
    </row>
    <row r="524" spans="1:19" x14ac:dyDescent="0.3">
      <c r="A524" s="9" t="s">
        <v>453</v>
      </c>
      <c r="B524" s="1">
        <v>42926</v>
      </c>
      <c r="C524" s="2">
        <v>0.35249999999999998</v>
      </c>
      <c r="D524" s="2">
        <v>0.35278935185185184</v>
      </c>
      <c r="E524">
        <f>DAY(telefony45[[#This Row],[data]])</f>
        <v>10</v>
      </c>
      <c r="F524">
        <f>IF(LEN(telefony45[[#This Row],[nr]])=8,1,0)</f>
        <v>0</v>
      </c>
      <c r="G524">
        <f>IF(LEN(telefony45[[#This Row],[nr]])=7,1,0)</f>
        <v>1</v>
      </c>
      <c r="H524" s="9">
        <f>IF(LEN(telefony45[[#This Row],[nr]])&gt;=10,1,0)</f>
        <v>0</v>
      </c>
      <c r="I524" s="2">
        <f>telefony45[[#This Row],[zakonczenie]]-telefony45[[#This Row],[rozpoczecie]]</f>
        <v>2.8935185185186008E-4</v>
      </c>
      <c r="J524" s="9">
        <f>HOUR(telefony45[[#This Row],[czas połączenia]])</f>
        <v>0</v>
      </c>
      <c r="K524" s="9">
        <f>MINUTE(telefony45[[#This Row],[czas połączenia]])</f>
        <v>0</v>
      </c>
      <c r="L524" s="9">
        <f>SECOND(telefony45[[#This Row],[czas połączenia]])</f>
        <v>25</v>
      </c>
      <c r="M524" s="9">
        <f>telefony45[[#This Row],[godziny połączenia]]*60*60+telefony45[[#This Row],[minuty połączenia]]*60+telefony45[[#This Row],[sekundy połączenia2]]</f>
        <v>25</v>
      </c>
      <c r="N524" s="9">
        <f>ROUNDUP(telefony45[[#This Row],[połączenie w sekundach]]/60,0)</f>
        <v>1</v>
      </c>
      <c r="O524" s="9">
        <f>IF(telefony45[[#This Row],[czy zagraniczny]]=1,telefony45[[#This Row],[zaczęt minuty połączenia]],0)</f>
        <v>0</v>
      </c>
      <c r="P524">
        <f>IF(OR(telefony45[[#This Row],[czy komórkowy]]=1,telefony45[[#This Row],[czy stacjonarny]]=1),P523-telefony45[[#This Row],[połączenie w sekundach]],P523)</f>
        <v>-199483</v>
      </c>
      <c r="Q524">
        <f t="shared" si="7"/>
        <v>25</v>
      </c>
      <c r="R524">
        <f>IF(telefony45[[#This Row],[czy komórkowy]]=1,Q524+R523,R523)</f>
        <v>49985</v>
      </c>
      <c r="S524">
        <f>IF(telefony45[[#This Row],[czy stacjonarny]]=1,Q524+S523,S523)</f>
        <v>149498</v>
      </c>
    </row>
    <row r="525" spans="1:19" x14ac:dyDescent="0.3">
      <c r="A525" s="9" t="s">
        <v>454</v>
      </c>
      <c r="B525" s="1">
        <v>42926</v>
      </c>
      <c r="C525" s="2">
        <v>0.35483796296296294</v>
      </c>
      <c r="D525" s="2">
        <v>0.35699074074074072</v>
      </c>
      <c r="E525">
        <f>DAY(telefony45[[#This Row],[data]])</f>
        <v>10</v>
      </c>
      <c r="F525">
        <f>IF(LEN(telefony45[[#This Row],[nr]])=8,1,0)</f>
        <v>0</v>
      </c>
      <c r="G525">
        <f>IF(LEN(telefony45[[#This Row],[nr]])=7,1,0)</f>
        <v>1</v>
      </c>
      <c r="H525" s="9">
        <f>IF(LEN(telefony45[[#This Row],[nr]])&gt;=10,1,0)</f>
        <v>0</v>
      </c>
      <c r="I525" s="2">
        <f>telefony45[[#This Row],[zakonczenie]]-telefony45[[#This Row],[rozpoczecie]]</f>
        <v>2.1527777777777812E-3</v>
      </c>
      <c r="J525" s="9">
        <f>HOUR(telefony45[[#This Row],[czas połączenia]])</f>
        <v>0</v>
      </c>
      <c r="K525" s="9">
        <f>MINUTE(telefony45[[#This Row],[czas połączenia]])</f>
        <v>3</v>
      </c>
      <c r="L525" s="9">
        <f>SECOND(telefony45[[#This Row],[czas połączenia]])</f>
        <v>6</v>
      </c>
      <c r="M525" s="9">
        <f>telefony45[[#This Row],[godziny połączenia]]*60*60+telefony45[[#This Row],[minuty połączenia]]*60+telefony45[[#This Row],[sekundy połączenia2]]</f>
        <v>186</v>
      </c>
      <c r="N525" s="9">
        <f>ROUNDUP(telefony45[[#This Row],[połączenie w sekundach]]/60,0)</f>
        <v>4</v>
      </c>
      <c r="O525" s="9">
        <f>IF(telefony45[[#This Row],[czy zagraniczny]]=1,telefony45[[#This Row],[zaczęt minuty połączenia]],0)</f>
        <v>0</v>
      </c>
      <c r="P525">
        <f>IF(OR(telefony45[[#This Row],[czy komórkowy]]=1,telefony45[[#This Row],[czy stacjonarny]]=1),P524-telefony45[[#This Row],[połączenie w sekundach]],P524)</f>
        <v>-199669</v>
      </c>
      <c r="Q525">
        <f t="shared" si="7"/>
        <v>186</v>
      </c>
      <c r="R525">
        <f>IF(telefony45[[#This Row],[czy komórkowy]]=1,Q525+R524,R524)</f>
        <v>49985</v>
      </c>
      <c r="S525">
        <f>IF(telefony45[[#This Row],[czy stacjonarny]]=1,Q525+S524,S524)</f>
        <v>149684</v>
      </c>
    </row>
    <row r="526" spans="1:19" x14ac:dyDescent="0.3">
      <c r="A526" s="9" t="s">
        <v>455</v>
      </c>
      <c r="B526" s="1">
        <v>42926</v>
      </c>
      <c r="C526" s="2">
        <v>0.35760416666666667</v>
      </c>
      <c r="D526" s="2">
        <v>0.35951388888888891</v>
      </c>
      <c r="E526">
        <f>DAY(telefony45[[#This Row],[data]])</f>
        <v>10</v>
      </c>
      <c r="F526">
        <f>IF(LEN(telefony45[[#This Row],[nr]])=8,1,0)</f>
        <v>0</v>
      </c>
      <c r="G526">
        <f>IF(LEN(telefony45[[#This Row],[nr]])=7,1,0)</f>
        <v>1</v>
      </c>
      <c r="H526" s="9">
        <f>IF(LEN(telefony45[[#This Row],[nr]])&gt;=10,1,0)</f>
        <v>0</v>
      </c>
      <c r="I526" s="2">
        <f>telefony45[[#This Row],[zakonczenie]]-telefony45[[#This Row],[rozpoczecie]]</f>
        <v>1.9097222222222432E-3</v>
      </c>
      <c r="J526" s="9">
        <f>HOUR(telefony45[[#This Row],[czas połączenia]])</f>
        <v>0</v>
      </c>
      <c r="K526" s="9">
        <f>MINUTE(telefony45[[#This Row],[czas połączenia]])</f>
        <v>2</v>
      </c>
      <c r="L526" s="9">
        <f>SECOND(telefony45[[#This Row],[czas połączenia]])</f>
        <v>45</v>
      </c>
      <c r="M526" s="9">
        <f>telefony45[[#This Row],[godziny połączenia]]*60*60+telefony45[[#This Row],[minuty połączenia]]*60+telefony45[[#This Row],[sekundy połączenia2]]</f>
        <v>165</v>
      </c>
      <c r="N526" s="9">
        <f>ROUNDUP(telefony45[[#This Row],[połączenie w sekundach]]/60,0)</f>
        <v>3</v>
      </c>
      <c r="O526" s="9">
        <f>IF(telefony45[[#This Row],[czy zagraniczny]]=1,telefony45[[#This Row],[zaczęt minuty połączenia]],0)</f>
        <v>0</v>
      </c>
      <c r="P526">
        <f>IF(OR(telefony45[[#This Row],[czy komórkowy]]=1,telefony45[[#This Row],[czy stacjonarny]]=1),P525-telefony45[[#This Row],[połączenie w sekundach]],P525)</f>
        <v>-199834</v>
      </c>
      <c r="Q526">
        <f t="shared" si="7"/>
        <v>165</v>
      </c>
      <c r="R526">
        <f>IF(telefony45[[#This Row],[czy komórkowy]]=1,Q526+R525,R525)</f>
        <v>49985</v>
      </c>
      <c r="S526">
        <f>IF(telefony45[[#This Row],[czy stacjonarny]]=1,Q526+S525,S525)</f>
        <v>149849</v>
      </c>
    </row>
    <row r="527" spans="1:19" x14ac:dyDescent="0.3">
      <c r="A527" s="9" t="s">
        <v>456</v>
      </c>
      <c r="B527" s="1">
        <v>42926</v>
      </c>
      <c r="C527" s="2">
        <v>0.36282407407407408</v>
      </c>
      <c r="D527" s="2">
        <v>0.37093749999999998</v>
      </c>
      <c r="E527">
        <f>DAY(telefony45[[#This Row],[data]])</f>
        <v>10</v>
      </c>
      <c r="F527">
        <f>IF(LEN(telefony45[[#This Row],[nr]])=8,1,0)</f>
        <v>0</v>
      </c>
      <c r="G527">
        <f>IF(LEN(telefony45[[#This Row],[nr]])=7,1,0)</f>
        <v>1</v>
      </c>
      <c r="H527" s="9">
        <f>IF(LEN(telefony45[[#This Row],[nr]])&gt;=10,1,0)</f>
        <v>0</v>
      </c>
      <c r="I527" s="2">
        <f>telefony45[[#This Row],[zakonczenie]]-telefony45[[#This Row],[rozpoczecie]]</f>
        <v>8.113425925925899E-3</v>
      </c>
      <c r="J527" s="9">
        <f>HOUR(telefony45[[#This Row],[czas połączenia]])</f>
        <v>0</v>
      </c>
      <c r="K527" s="9">
        <f>MINUTE(telefony45[[#This Row],[czas połączenia]])</f>
        <v>11</v>
      </c>
      <c r="L527" s="9">
        <f>SECOND(telefony45[[#This Row],[czas połączenia]])</f>
        <v>41</v>
      </c>
      <c r="M527" s="9">
        <f>telefony45[[#This Row],[godziny połączenia]]*60*60+telefony45[[#This Row],[minuty połączenia]]*60+telefony45[[#This Row],[sekundy połączenia2]]</f>
        <v>701</v>
      </c>
      <c r="N527" s="9">
        <f>ROUNDUP(telefony45[[#This Row],[połączenie w sekundach]]/60,0)</f>
        <v>12</v>
      </c>
      <c r="O527" s="9">
        <f>IF(telefony45[[#This Row],[czy zagraniczny]]=1,telefony45[[#This Row],[zaczęt minuty połączenia]],0)</f>
        <v>0</v>
      </c>
      <c r="P527">
        <f>IF(OR(telefony45[[#This Row],[czy komórkowy]]=1,telefony45[[#This Row],[czy stacjonarny]]=1),P526-telefony45[[#This Row],[połączenie w sekundach]],P526)</f>
        <v>-200535</v>
      </c>
      <c r="Q527">
        <f t="shared" si="7"/>
        <v>701</v>
      </c>
      <c r="R527">
        <f>IF(telefony45[[#This Row],[czy komórkowy]]=1,Q527+R526,R526)</f>
        <v>49985</v>
      </c>
      <c r="S527">
        <f>IF(telefony45[[#This Row],[czy stacjonarny]]=1,Q527+S526,S526)</f>
        <v>150550</v>
      </c>
    </row>
    <row r="528" spans="1:19" x14ac:dyDescent="0.3">
      <c r="A528" s="9" t="s">
        <v>457</v>
      </c>
      <c r="B528" s="1">
        <v>42926</v>
      </c>
      <c r="C528" s="2">
        <v>0.36803240740740739</v>
      </c>
      <c r="D528" s="2">
        <v>0.37565972222222221</v>
      </c>
      <c r="E528">
        <f>DAY(telefony45[[#This Row],[data]])</f>
        <v>10</v>
      </c>
      <c r="F528">
        <f>IF(LEN(telefony45[[#This Row],[nr]])=8,1,0)</f>
        <v>1</v>
      </c>
      <c r="G528">
        <f>IF(LEN(telefony45[[#This Row],[nr]])=7,1,0)</f>
        <v>0</v>
      </c>
      <c r="H528" s="9">
        <f>IF(LEN(telefony45[[#This Row],[nr]])&gt;=10,1,0)</f>
        <v>0</v>
      </c>
      <c r="I528" s="2">
        <f>telefony45[[#This Row],[zakonczenie]]-telefony45[[#This Row],[rozpoczecie]]</f>
        <v>7.6273148148148229E-3</v>
      </c>
      <c r="J528" s="9">
        <f>HOUR(telefony45[[#This Row],[czas połączenia]])</f>
        <v>0</v>
      </c>
      <c r="K528" s="9">
        <f>MINUTE(telefony45[[#This Row],[czas połączenia]])</f>
        <v>10</v>
      </c>
      <c r="L528" s="9">
        <f>SECOND(telefony45[[#This Row],[czas połączenia]])</f>
        <v>59</v>
      </c>
      <c r="M528" s="9">
        <f>telefony45[[#This Row],[godziny połączenia]]*60*60+telefony45[[#This Row],[minuty połączenia]]*60+telefony45[[#This Row],[sekundy połączenia2]]</f>
        <v>659</v>
      </c>
      <c r="N528" s="9">
        <f>ROUNDUP(telefony45[[#This Row],[połączenie w sekundach]]/60,0)</f>
        <v>11</v>
      </c>
      <c r="O528" s="9">
        <f>IF(telefony45[[#This Row],[czy zagraniczny]]=1,telefony45[[#This Row],[zaczęt minuty połączenia]],0)</f>
        <v>0</v>
      </c>
      <c r="P528">
        <f>IF(OR(telefony45[[#This Row],[czy komórkowy]]=1,telefony45[[#This Row],[czy stacjonarny]]=1),P527-telefony45[[#This Row],[połączenie w sekundach]],P527)</f>
        <v>-201194</v>
      </c>
      <c r="Q528">
        <f t="shared" si="7"/>
        <v>659</v>
      </c>
      <c r="R528">
        <f>IF(telefony45[[#This Row],[czy komórkowy]]=1,Q528+R527,R527)</f>
        <v>50644</v>
      </c>
      <c r="S528">
        <f>IF(telefony45[[#This Row],[czy stacjonarny]]=1,Q528+S527,S527)</f>
        <v>150550</v>
      </c>
    </row>
    <row r="529" spans="1:19" x14ac:dyDescent="0.3">
      <c r="A529" s="9" t="s">
        <v>458</v>
      </c>
      <c r="B529" s="1">
        <v>42926</v>
      </c>
      <c r="C529" s="2">
        <v>0.36895833333333333</v>
      </c>
      <c r="D529" s="2">
        <v>0.37655092592592593</v>
      </c>
      <c r="E529">
        <f>DAY(telefony45[[#This Row],[data]])</f>
        <v>10</v>
      </c>
      <c r="F529">
        <f>IF(LEN(telefony45[[#This Row],[nr]])=8,1,0)</f>
        <v>0</v>
      </c>
      <c r="G529">
        <f>IF(LEN(telefony45[[#This Row],[nr]])=7,1,0)</f>
        <v>1</v>
      </c>
      <c r="H529" s="9">
        <f>IF(LEN(telefony45[[#This Row],[nr]])&gt;=10,1,0)</f>
        <v>0</v>
      </c>
      <c r="I529" s="2">
        <f>telefony45[[#This Row],[zakonczenie]]-telefony45[[#This Row],[rozpoczecie]]</f>
        <v>7.5925925925925952E-3</v>
      </c>
      <c r="J529" s="9">
        <f>HOUR(telefony45[[#This Row],[czas połączenia]])</f>
        <v>0</v>
      </c>
      <c r="K529" s="9">
        <f>MINUTE(telefony45[[#This Row],[czas połączenia]])</f>
        <v>10</v>
      </c>
      <c r="L529" s="9">
        <f>SECOND(telefony45[[#This Row],[czas połączenia]])</f>
        <v>56</v>
      </c>
      <c r="M529" s="9">
        <f>telefony45[[#This Row],[godziny połączenia]]*60*60+telefony45[[#This Row],[minuty połączenia]]*60+telefony45[[#This Row],[sekundy połączenia2]]</f>
        <v>656</v>
      </c>
      <c r="N529" s="9">
        <f>ROUNDUP(telefony45[[#This Row],[połączenie w sekundach]]/60,0)</f>
        <v>11</v>
      </c>
      <c r="O529" s="9">
        <f>IF(telefony45[[#This Row],[czy zagraniczny]]=1,telefony45[[#This Row],[zaczęt minuty połączenia]],0)</f>
        <v>0</v>
      </c>
      <c r="P529">
        <f>IF(OR(telefony45[[#This Row],[czy komórkowy]]=1,telefony45[[#This Row],[czy stacjonarny]]=1),P528-telefony45[[#This Row],[połączenie w sekundach]],P528)</f>
        <v>-201850</v>
      </c>
      <c r="Q529">
        <f t="shared" si="7"/>
        <v>656</v>
      </c>
      <c r="R529">
        <f>IF(telefony45[[#This Row],[czy komórkowy]]=1,Q529+R528,R528)</f>
        <v>50644</v>
      </c>
      <c r="S529">
        <f>IF(telefony45[[#This Row],[czy stacjonarny]]=1,Q529+S528,S528)</f>
        <v>151206</v>
      </c>
    </row>
    <row r="530" spans="1:19" x14ac:dyDescent="0.3">
      <c r="A530" s="9" t="s">
        <v>459</v>
      </c>
      <c r="B530" s="1">
        <v>42926</v>
      </c>
      <c r="C530" s="2">
        <v>0.36996527777777777</v>
      </c>
      <c r="D530" s="2">
        <v>0.37988425925925928</v>
      </c>
      <c r="E530">
        <f>DAY(telefony45[[#This Row],[data]])</f>
        <v>10</v>
      </c>
      <c r="F530">
        <f>IF(LEN(telefony45[[#This Row],[nr]])=8,1,0)</f>
        <v>0</v>
      </c>
      <c r="G530">
        <f>IF(LEN(telefony45[[#This Row],[nr]])=7,1,0)</f>
        <v>1</v>
      </c>
      <c r="H530" s="9">
        <f>IF(LEN(telefony45[[#This Row],[nr]])&gt;=10,1,0)</f>
        <v>0</v>
      </c>
      <c r="I530" s="2">
        <f>telefony45[[#This Row],[zakonczenie]]-telefony45[[#This Row],[rozpoczecie]]</f>
        <v>9.9189814814815147E-3</v>
      </c>
      <c r="J530" s="9">
        <f>HOUR(telefony45[[#This Row],[czas połączenia]])</f>
        <v>0</v>
      </c>
      <c r="K530" s="9">
        <f>MINUTE(telefony45[[#This Row],[czas połączenia]])</f>
        <v>14</v>
      </c>
      <c r="L530" s="9">
        <f>SECOND(telefony45[[#This Row],[czas połączenia]])</f>
        <v>17</v>
      </c>
      <c r="M530" s="9">
        <f>telefony45[[#This Row],[godziny połączenia]]*60*60+telefony45[[#This Row],[minuty połączenia]]*60+telefony45[[#This Row],[sekundy połączenia2]]</f>
        <v>857</v>
      </c>
      <c r="N530" s="9">
        <f>ROUNDUP(telefony45[[#This Row],[połączenie w sekundach]]/60,0)</f>
        <v>15</v>
      </c>
      <c r="O530" s="9">
        <f>IF(telefony45[[#This Row],[czy zagraniczny]]=1,telefony45[[#This Row],[zaczęt minuty połączenia]],0)</f>
        <v>0</v>
      </c>
      <c r="P530">
        <f>IF(OR(telefony45[[#This Row],[czy komórkowy]]=1,telefony45[[#This Row],[czy stacjonarny]]=1),P529-telefony45[[#This Row],[połączenie w sekundach]],P529)</f>
        <v>-202707</v>
      </c>
      <c r="Q530">
        <f t="shared" si="7"/>
        <v>857</v>
      </c>
      <c r="R530">
        <f>IF(telefony45[[#This Row],[czy komórkowy]]=1,Q530+R529,R529)</f>
        <v>50644</v>
      </c>
      <c r="S530">
        <f>IF(telefony45[[#This Row],[czy stacjonarny]]=1,Q530+S529,S529)</f>
        <v>152063</v>
      </c>
    </row>
    <row r="531" spans="1:19" x14ac:dyDescent="0.3">
      <c r="A531" s="9" t="s">
        <v>460</v>
      </c>
      <c r="B531" s="1">
        <v>42926</v>
      </c>
      <c r="C531" s="2">
        <v>0.37015046296296295</v>
      </c>
      <c r="D531" s="2">
        <v>0.37528935185185186</v>
      </c>
      <c r="E531">
        <f>DAY(telefony45[[#This Row],[data]])</f>
        <v>10</v>
      </c>
      <c r="F531">
        <f>IF(LEN(telefony45[[#This Row],[nr]])=8,1,0)</f>
        <v>0</v>
      </c>
      <c r="G531">
        <f>IF(LEN(telefony45[[#This Row],[nr]])=7,1,0)</f>
        <v>1</v>
      </c>
      <c r="H531" s="9">
        <f>IF(LEN(telefony45[[#This Row],[nr]])&gt;=10,1,0)</f>
        <v>0</v>
      </c>
      <c r="I531" s="2">
        <f>telefony45[[#This Row],[zakonczenie]]-telefony45[[#This Row],[rozpoczecie]]</f>
        <v>5.138888888888915E-3</v>
      </c>
      <c r="J531" s="9">
        <f>HOUR(telefony45[[#This Row],[czas połączenia]])</f>
        <v>0</v>
      </c>
      <c r="K531" s="9">
        <f>MINUTE(telefony45[[#This Row],[czas połączenia]])</f>
        <v>7</v>
      </c>
      <c r="L531" s="9">
        <f>SECOND(telefony45[[#This Row],[czas połączenia]])</f>
        <v>24</v>
      </c>
      <c r="M531" s="9">
        <f>telefony45[[#This Row],[godziny połączenia]]*60*60+telefony45[[#This Row],[minuty połączenia]]*60+telefony45[[#This Row],[sekundy połączenia2]]</f>
        <v>444</v>
      </c>
      <c r="N531" s="9">
        <f>ROUNDUP(telefony45[[#This Row],[połączenie w sekundach]]/60,0)</f>
        <v>8</v>
      </c>
      <c r="O531" s="9">
        <f>IF(telefony45[[#This Row],[czy zagraniczny]]=1,telefony45[[#This Row],[zaczęt minuty połączenia]],0)</f>
        <v>0</v>
      </c>
      <c r="P531">
        <f>IF(OR(telefony45[[#This Row],[czy komórkowy]]=1,telefony45[[#This Row],[czy stacjonarny]]=1),P530-telefony45[[#This Row],[połączenie w sekundach]],P530)</f>
        <v>-203151</v>
      </c>
      <c r="Q531">
        <f t="shared" si="7"/>
        <v>444</v>
      </c>
      <c r="R531">
        <f>IF(telefony45[[#This Row],[czy komórkowy]]=1,Q531+R530,R530)</f>
        <v>50644</v>
      </c>
      <c r="S531">
        <f>IF(telefony45[[#This Row],[czy stacjonarny]]=1,Q531+S530,S530)</f>
        <v>152507</v>
      </c>
    </row>
    <row r="532" spans="1:19" x14ac:dyDescent="0.3">
      <c r="A532" s="9" t="s">
        <v>235</v>
      </c>
      <c r="B532" s="1">
        <v>42926</v>
      </c>
      <c r="C532" s="2">
        <v>0.3706712962962963</v>
      </c>
      <c r="D532" s="2">
        <v>0.37572916666666667</v>
      </c>
      <c r="E532">
        <f>DAY(telefony45[[#This Row],[data]])</f>
        <v>10</v>
      </c>
      <c r="F532">
        <f>IF(LEN(telefony45[[#This Row],[nr]])=8,1,0)</f>
        <v>0</v>
      </c>
      <c r="G532">
        <f>IF(LEN(telefony45[[#This Row],[nr]])=7,1,0)</f>
        <v>0</v>
      </c>
      <c r="H532" s="9">
        <f>IF(LEN(telefony45[[#This Row],[nr]])&gt;=10,1,0)</f>
        <v>1</v>
      </c>
      <c r="I532" s="2">
        <f>telefony45[[#This Row],[zakonczenie]]-telefony45[[#This Row],[rozpoczecie]]</f>
        <v>5.0578703703703654E-3</v>
      </c>
      <c r="J532" s="9">
        <f>HOUR(telefony45[[#This Row],[czas połączenia]])</f>
        <v>0</v>
      </c>
      <c r="K532" s="9">
        <f>MINUTE(telefony45[[#This Row],[czas połączenia]])</f>
        <v>7</v>
      </c>
      <c r="L532" s="9">
        <f>SECOND(telefony45[[#This Row],[czas połączenia]])</f>
        <v>17</v>
      </c>
      <c r="M532" s="9">
        <f>telefony45[[#This Row],[godziny połączenia]]*60*60+telefony45[[#This Row],[minuty połączenia]]*60+telefony45[[#This Row],[sekundy połączenia2]]</f>
        <v>437</v>
      </c>
      <c r="N532" s="9">
        <f>ROUNDUP(telefony45[[#This Row],[połączenie w sekundach]]/60,0)</f>
        <v>8</v>
      </c>
      <c r="O532" s="9">
        <f>IF(telefony45[[#This Row],[czy zagraniczny]]=1,telefony45[[#This Row],[zaczęt minuty połączenia]],0)</f>
        <v>8</v>
      </c>
      <c r="P532">
        <f>IF(OR(telefony45[[#This Row],[czy komórkowy]]=1,telefony45[[#This Row],[czy stacjonarny]]=1),P531-telefony45[[#This Row],[połączenie w sekundach]],P531)</f>
        <v>-203151</v>
      </c>
      <c r="Q532">
        <f t="shared" si="7"/>
        <v>0</v>
      </c>
      <c r="R532">
        <f>IF(telefony45[[#This Row],[czy komórkowy]]=1,Q532+R531,R531)</f>
        <v>50644</v>
      </c>
      <c r="S532">
        <f>IF(telefony45[[#This Row],[czy stacjonarny]]=1,Q532+S531,S531)</f>
        <v>152507</v>
      </c>
    </row>
    <row r="533" spans="1:19" x14ac:dyDescent="0.3">
      <c r="A533" s="9" t="s">
        <v>138</v>
      </c>
      <c r="B533" s="1">
        <v>42926</v>
      </c>
      <c r="C533" s="2">
        <v>0.37207175925925928</v>
      </c>
      <c r="D533" s="2">
        <v>0.37332175925925926</v>
      </c>
      <c r="E533">
        <f>DAY(telefony45[[#This Row],[data]])</f>
        <v>10</v>
      </c>
      <c r="F533">
        <f>IF(LEN(telefony45[[#This Row],[nr]])=8,1,0)</f>
        <v>1</v>
      </c>
      <c r="G533">
        <f>IF(LEN(telefony45[[#This Row],[nr]])=7,1,0)</f>
        <v>0</v>
      </c>
      <c r="H533" s="9">
        <f>IF(LEN(telefony45[[#This Row],[nr]])&gt;=10,1,0)</f>
        <v>0</v>
      </c>
      <c r="I533" s="2">
        <f>telefony45[[#This Row],[zakonczenie]]-telefony45[[#This Row],[rozpoczecie]]</f>
        <v>1.2499999999999734E-3</v>
      </c>
      <c r="J533" s="9">
        <f>HOUR(telefony45[[#This Row],[czas połączenia]])</f>
        <v>0</v>
      </c>
      <c r="K533" s="9">
        <f>MINUTE(telefony45[[#This Row],[czas połączenia]])</f>
        <v>1</v>
      </c>
      <c r="L533" s="9">
        <f>SECOND(telefony45[[#This Row],[czas połączenia]])</f>
        <v>48</v>
      </c>
      <c r="M533" s="9">
        <f>telefony45[[#This Row],[godziny połączenia]]*60*60+telefony45[[#This Row],[minuty połączenia]]*60+telefony45[[#This Row],[sekundy połączenia2]]</f>
        <v>108</v>
      </c>
      <c r="N533" s="9">
        <f>ROUNDUP(telefony45[[#This Row],[połączenie w sekundach]]/60,0)</f>
        <v>2</v>
      </c>
      <c r="O533" s="9">
        <f>IF(telefony45[[#This Row],[czy zagraniczny]]=1,telefony45[[#This Row],[zaczęt minuty połączenia]],0)</f>
        <v>0</v>
      </c>
      <c r="P533">
        <f>IF(OR(telefony45[[#This Row],[czy komórkowy]]=1,telefony45[[#This Row],[czy stacjonarny]]=1),P532-telefony45[[#This Row],[połączenie w sekundach]],P532)</f>
        <v>-203259</v>
      </c>
      <c r="Q533">
        <f t="shared" si="7"/>
        <v>108</v>
      </c>
      <c r="R533">
        <f>IF(telefony45[[#This Row],[czy komórkowy]]=1,Q533+R532,R532)</f>
        <v>50752</v>
      </c>
      <c r="S533">
        <f>IF(telefony45[[#This Row],[czy stacjonarny]]=1,Q533+S532,S532)</f>
        <v>152507</v>
      </c>
    </row>
    <row r="534" spans="1:19" x14ac:dyDescent="0.3">
      <c r="A534" s="9" t="s">
        <v>461</v>
      </c>
      <c r="B534" s="1">
        <v>42926</v>
      </c>
      <c r="C534" s="2">
        <v>0.37747685185185187</v>
      </c>
      <c r="D534" s="2">
        <v>0.38609953703703703</v>
      </c>
      <c r="E534">
        <f>DAY(telefony45[[#This Row],[data]])</f>
        <v>10</v>
      </c>
      <c r="F534">
        <f>IF(LEN(telefony45[[#This Row],[nr]])=8,1,0)</f>
        <v>0</v>
      </c>
      <c r="G534">
        <f>IF(LEN(telefony45[[#This Row],[nr]])=7,1,0)</f>
        <v>1</v>
      </c>
      <c r="H534" s="9">
        <f>IF(LEN(telefony45[[#This Row],[nr]])&gt;=10,1,0)</f>
        <v>0</v>
      </c>
      <c r="I534" s="2">
        <f>telefony45[[#This Row],[zakonczenie]]-telefony45[[#This Row],[rozpoczecie]]</f>
        <v>8.6226851851851638E-3</v>
      </c>
      <c r="J534" s="9">
        <f>HOUR(telefony45[[#This Row],[czas połączenia]])</f>
        <v>0</v>
      </c>
      <c r="K534" s="9">
        <f>MINUTE(telefony45[[#This Row],[czas połączenia]])</f>
        <v>12</v>
      </c>
      <c r="L534" s="9">
        <f>SECOND(telefony45[[#This Row],[czas połączenia]])</f>
        <v>25</v>
      </c>
      <c r="M534" s="9">
        <f>telefony45[[#This Row],[godziny połączenia]]*60*60+telefony45[[#This Row],[minuty połączenia]]*60+telefony45[[#This Row],[sekundy połączenia2]]</f>
        <v>745</v>
      </c>
      <c r="N534" s="9">
        <f>ROUNDUP(telefony45[[#This Row],[połączenie w sekundach]]/60,0)</f>
        <v>13</v>
      </c>
      <c r="O534" s="9">
        <f>IF(telefony45[[#This Row],[czy zagraniczny]]=1,telefony45[[#This Row],[zaczęt minuty połączenia]],0)</f>
        <v>0</v>
      </c>
      <c r="P534">
        <f>IF(OR(telefony45[[#This Row],[czy komórkowy]]=1,telefony45[[#This Row],[czy stacjonarny]]=1),P533-telefony45[[#This Row],[połączenie w sekundach]],P533)</f>
        <v>-204004</v>
      </c>
      <c r="Q534">
        <f t="shared" si="7"/>
        <v>745</v>
      </c>
      <c r="R534">
        <f>IF(telefony45[[#This Row],[czy komórkowy]]=1,Q534+R533,R533)</f>
        <v>50752</v>
      </c>
      <c r="S534">
        <f>IF(telefony45[[#This Row],[czy stacjonarny]]=1,Q534+S533,S533)</f>
        <v>153252</v>
      </c>
    </row>
    <row r="535" spans="1:19" x14ac:dyDescent="0.3">
      <c r="A535" s="9" t="s">
        <v>462</v>
      </c>
      <c r="B535" s="1">
        <v>42926</v>
      </c>
      <c r="C535" s="2">
        <v>0.37930555555555556</v>
      </c>
      <c r="D535" s="2">
        <v>0.38686342592592593</v>
      </c>
      <c r="E535">
        <f>DAY(telefony45[[#This Row],[data]])</f>
        <v>10</v>
      </c>
      <c r="F535">
        <f>IF(LEN(telefony45[[#This Row],[nr]])=8,1,0)</f>
        <v>1</v>
      </c>
      <c r="G535">
        <f>IF(LEN(telefony45[[#This Row],[nr]])=7,1,0)</f>
        <v>0</v>
      </c>
      <c r="H535" s="9">
        <f>IF(LEN(telefony45[[#This Row],[nr]])&gt;=10,1,0)</f>
        <v>0</v>
      </c>
      <c r="I535" s="2">
        <f>telefony45[[#This Row],[zakonczenie]]-telefony45[[#This Row],[rozpoczecie]]</f>
        <v>7.5578703703703676E-3</v>
      </c>
      <c r="J535" s="9">
        <f>HOUR(telefony45[[#This Row],[czas połączenia]])</f>
        <v>0</v>
      </c>
      <c r="K535" s="9">
        <f>MINUTE(telefony45[[#This Row],[czas połączenia]])</f>
        <v>10</v>
      </c>
      <c r="L535" s="9">
        <f>SECOND(telefony45[[#This Row],[czas połączenia]])</f>
        <v>53</v>
      </c>
      <c r="M535" s="9">
        <f>telefony45[[#This Row],[godziny połączenia]]*60*60+telefony45[[#This Row],[minuty połączenia]]*60+telefony45[[#This Row],[sekundy połączenia2]]</f>
        <v>653</v>
      </c>
      <c r="N535" s="9">
        <f>ROUNDUP(telefony45[[#This Row],[połączenie w sekundach]]/60,0)</f>
        <v>11</v>
      </c>
      <c r="O535" s="9">
        <f>IF(telefony45[[#This Row],[czy zagraniczny]]=1,telefony45[[#This Row],[zaczęt minuty połączenia]],0)</f>
        <v>0</v>
      </c>
      <c r="P535">
        <f>IF(OR(telefony45[[#This Row],[czy komórkowy]]=1,telefony45[[#This Row],[czy stacjonarny]]=1),P534-telefony45[[#This Row],[połączenie w sekundach]],P534)</f>
        <v>-204657</v>
      </c>
      <c r="Q535">
        <f t="shared" si="7"/>
        <v>653</v>
      </c>
      <c r="R535">
        <f>IF(telefony45[[#This Row],[czy komórkowy]]=1,Q535+R534,R534)</f>
        <v>51405</v>
      </c>
      <c r="S535">
        <f>IF(telefony45[[#This Row],[czy stacjonarny]]=1,Q535+S534,S534)</f>
        <v>153252</v>
      </c>
    </row>
    <row r="536" spans="1:19" x14ac:dyDescent="0.3">
      <c r="A536" s="9" t="s">
        <v>463</v>
      </c>
      <c r="B536" s="1">
        <v>42926</v>
      </c>
      <c r="C536" s="2">
        <v>0.38040509259259259</v>
      </c>
      <c r="D536" s="2">
        <v>0.38484953703703706</v>
      </c>
      <c r="E536">
        <f>DAY(telefony45[[#This Row],[data]])</f>
        <v>10</v>
      </c>
      <c r="F536">
        <f>IF(LEN(telefony45[[#This Row],[nr]])=8,1,0)</f>
        <v>1</v>
      </c>
      <c r="G536">
        <f>IF(LEN(telefony45[[#This Row],[nr]])=7,1,0)</f>
        <v>0</v>
      </c>
      <c r="H536" s="9">
        <f>IF(LEN(telefony45[[#This Row],[nr]])&gt;=10,1,0)</f>
        <v>0</v>
      </c>
      <c r="I536" s="2">
        <f>telefony45[[#This Row],[zakonczenie]]-telefony45[[#This Row],[rozpoczecie]]</f>
        <v>4.4444444444444731E-3</v>
      </c>
      <c r="J536" s="9">
        <f>HOUR(telefony45[[#This Row],[czas połączenia]])</f>
        <v>0</v>
      </c>
      <c r="K536" s="9">
        <f>MINUTE(telefony45[[#This Row],[czas połączenia]])</f>
        <v>6</v>
      </c>
      <c r="L536" s="9">
        <f>SECOND(telefony45[[#This Row],[czas połączenia]])</f>
        <v>24</v>
      </c>
      <c r="M536" s="9">
        <f>telefony45[[#This Row],[godziny połączenia]]*60*60+telefony45[[#This Row],[minuty połączenia]]*60+telefony45[[#This Row],[sekundy połączenia2]]</f>
        <v>384</v>
      </c>
      <c r="N536" s="9">
        <f>ROUNDUP(telefony45[[#This Row],[połączenie w sekundach]]/60,0)</f>
        <v>7</v>
      </c>
      <c r="O536" s="9">
        <f>IF(telefony45[[#This Row],[czy zagraniczny]]=1,telefony45[[#This Row],[zaczęt minuty połączenia]],0)</f>
        <v>0</v>
      </c>
      <c r="P536">
        <f>IF(OR(telefony45[[#This Row],[czy komórkowy]]=1,telefony45[[#This Row],[czy stacjonarny]]=1),P535-telefony45[[#This Row],[połączenie w sekundach]],P535)</f>
        <v>-205041</v>
      </c>
      <c r="Q536">
        <f t="shared" si="7"/>
        <v>384</v>
      </c>
      <c r="R536">
        <f>IF(telefony45[[#This Row],[czy komórkowy]]=1,Q536+R535,R535)</f>
        <v>51789</v>
      </c>
      <c r="S536">
        <f>IF(telefony45[[#This Row],[czy stacjonarny]]=1,Q536+S535,S535)</f>
        <v>153252</v>
      </c>
    </row>
    <row r="537" spans="1:19" x14ac:dyDescent="0.3">
      <c r="A537" s="9" t="s">
        <v>464</v>
      </c>
      <c r="B537" s="1">
        <v>42926</v>
      </c>
      <c r="C537" s="2">
        <v>0.3835648148148148</v>
      </c>
      <c r="D537" s="2">
        <v>0.3941087962962963</v>
      </c>
      <c r="E537">
        <f>DAY(telefony45[[#This Row],[data]])</f>
        <v>10</v>
      </c>
      <c r="F537">
        <f>IF(LEN(telefony45[[#This Row],[nr]])=8,1,0)</f>
        <v>0</v>
      </c>
      <c r="G537">
        <f>IF(LEN(telefony45[[#This Row],[nr]])=7,1,0)</f>
        <v>1</v>
      </c>
      <c r="H537" s="9">
        <f>IF(LEN(telefony45[[#This Row],[nr]])&gt;=10,1,0)</f>
        <v>0</v>
      </c>
      <c r="I537" s="2">
        <f>telefony45[[#This Row],[zakonczenie]]-telefony45[[#This Row],[rozpoczecie]]</f>
        <v>1.0543981481481501E-2</v>
      </c>
      <c r="J537" s="9">
        <f>HOUR(telefony45[[#This Row],[czas połączenia]])</f>
        <v>0</v>
      </c>
      <c r="K537" s="9">
        <f>MINUTE(telefony45[[#This Row],[czas połączenia]])</f>
        <v>15</v>
      </c>
      <c r="L537" s="9">
        <f>SECOND(telefony45[[#This Row],[czas połączenia]])</f>
        <v>11</v>
      </c>
      <c r="M537" s="9">
        <f>telefony45[[#This Row],[godziny połączenia]]*60*60+telefony45[[#This Row],[minuty połączenia]]*60+telefony45[[#This Row],[sekundy połączenia2]]</f>
        <v>911</v>
      </c>
      <c r="N537" s="9">
        <f>ROUNDUP(telefony45[[#This Row],[połączenie w sekundach]]/60,0)</f>
        <v>16</v>
      </c>
      <c r="O537" s="9">
        <f>IF(telefony45[[#This Row],[czy zagraniczny]]=1,telefony45[[#This Row],[zaczęt minuty połączenia]],0)</f>
        <v>0</v>
      </c>
      <c r="P537">
        <f>IF(OR(telefony45[[#This Row],[czy komórkowy]]=1,telefony45[[#This Row],[czy stacjonarny]]=1),P536-telefony45[[#This Row],[połączenie w sekundach]],P536)</f>
        <v>-205952</v>
      </c>
      <c r="Q537">
        <f t="shared" si="7"/>
        <v>911</v>
      </c>
      <c r="R537">
        <f>IF(telefony45[[#This Row],[czy komórkowy]]=1,Q537+R536,R536)</f>
        <v>51789</v>
      </c>
      <c r="S537">
        <f>IF(telefony45[[#This Row],[czy stacjonarny]]=1,Q537+S536,S536)</f>
        <v>154163</v>
      </c>
    </row>
    <row r="538" spans="1:19" x14ac:dyDescent="0.3">
      <c r="A538" s="9" t="s">
        <v>465</v>
      </c>
      <c r="B538" s="1">
        <v>42926</v>
      </c>
      <c r="C538" s="2">
        <v>0.38715277777777779</v>
      </c>
      <c r="D538" s="2">
        <v>0.39293981481481483</v>
      </c>
      <c r="E538">
        <f>DAY(telefony45[[#This Row],[data]])</f>
        <v>10</v>
      </c>
      <c r="F538">
        <f>IF(LEN(telefony45[[#This Row],[nr]])=8,1,0)</f>
        <v>1</v>
      </c>
      <c r="G538">
        <f>IF(LEN(telefony45[[#This Row],[nr]])=7,1,0)</f>
        <v>0</v>
      </c>
      <c r="H538" s="9">
        <f>IF(LEN(telefony45[[#This Row],[nr]])&gt;=10,1,0)</f>
        <v>0</v>
      </c>
      <c r="I538" s="2">
        <f>telefony45[[#This Row],[zakonczenie]]-telefony45[[#This Row],[rozpoczecie]]</f>
        <v>5.787037037037035E-3</v>
      </c>
      <c r="J538" s="9">
        <f>HOUR(telefony45[[#This Row],[czas połączenia]])</f>
        <v>0</v>
      </c>
      <c r="K538" s="9">
        <f>MINUTE(telefony45[[#This Row],[czas połączenia]])</f>
        <v>8</v>
      </c>
      <c r="L538" s="9">
        <f>SECOND(telefony45[[#This Row],[czas połączenia]])</f>
        <v>20</v>
      </c>
      <c r="M538" s="9">
        <f>telefony45[[#This Row],[godziny połączenia]]*60*60+telefony45[[#This Row],[minuty połączenia]]*60+telefony45[[#This Row],[sekundy połączenia2]]</f>
        <v>500</v>
      </c>
      <c r="N538" s="9">
        <f>ROUNDUP(telefony45[[#This Row],[połączenie w sekundach]]/60,0)</f>
        <v>9</v>
      </c>
      <c r="O538" s="9">
        <f>IF(telefony45[[#This Row],[czy zagraniczny]]=1,telefony45[[#This Row],[zaczęt minuty połączenia]],0)</f>
        <v>0</v>
      </c>
      <c r="P538">
        <f>IF(OR(telefony45[[#This Row],[czy komórkowy]]=1,telefony45[[#This Row],[czy stacjonarny]]=1),P537-telefony45[[#This Row],[połączenie w sekundach]],P537)</f>
        <v>-206452</v>
      </c>
      <c r="Q538">
        <f t="shared" si="7"/>
        <v>500</v>
      </c>
      <c r="R538">
        <f>IF(telefony45[[#This Row],[czy komórkowy]]=1,Q538+R537,R537)</f>
        <v>52289</v>
      </c>
      <c r="S538">
        <f>IF(telefony45[[#This Row],[czy stacjonarny]]=1,Q538+S537,S537)</f>
        <v>154163</v>
      </c>
    </row>
    <row r="539" spans="1:19" x14ac:dyDescent="0.3">
      <c r="A539" s="9" t="s">
        <v>466</v>
      </c>
      <c r="B539" s="1">
        <v>42926</v>
      </c>
      <c r="C539" s="2">
        <v>0.3894097222222222</v>
      </c>
      <c r="D539" s="2">
        <v>0.39869212962962963</v>
      </c>
      <c r="E539">
        <f>DAY(telefony45[[#This Row],[data]])</f>
        <v>10</v>
      </c>
      <c r="F539">
        <f>IF(LEN(telefony45[[#This Row],[nr]])=8,1,0)</f>
        <v>0</v>
      </c>
      <c r="G539">
        <f>IF(LEN(telefony45[[#This Row],[nr]])=7,1,0)</f>
        <v>1</v>
      </c>
      <c r="H539" s="9">
        <f>IF(LEN(telefony45[[#This Row],[nr]])&gt;=10,1,0)</f>
        <v>0</v>
      </c>
      <c r="I539" s="2">
        <f>telefony45[[#This Row],[zakonczenie]]-telefony45[[#This Row],[rozpoczecie]]</f>
        <v>9.2824074074074336E-3</v>
      </c>
      <c r="J539" s="9">
        <f>HOUR(telefony45[[#This Row],[czas połączenia]])</f>
        <v>0</v>
      </c>
      <c r="K539" s="9">
        <f>MINUTE(telefony45[[#This Row],[czas połączenia]])</f>
        <v>13</v>
      </c>
      <c r="L539" s="9">
        <f>SECOND(telefony45[[#This Row],[czas połączenia]])</f>
        <v>22</v>
      </c>
      <c r="M539" s="9">
        <f>telefony45[[#This Row],[godziny połączenia]]*60*60+telefony45[[#This Row],[minuty połączenia]]*60+telefony45[[#This Row],[sekundy połączenia2]]</f>
        <v>802</v>
      </c>
      <c r="N539" s="9">
        <f>ROUNDUP(telefony45[[#This Row],[połączenie w sekundach]]/60,0)</f>
        <v>14</v>
      </c>
      <c r="O539" s="9">
        <f>IF(telefony45[[#This Row],[czy zagraniczny]]=1,telefony45[[#This Row],[zaczęt minuty połączenia]],0)</f>
        <v>0</v>
      </c>
      <c r="P539">
        <f>IF(OR(telefony45[[#This Row],[czy komórkowy]]=1,telefony45[[#This Row],[czy stacjonarny]]=1),P538-telefony45[[#This Row],[połączenie w sekundach]],P538)</f>
        <v>-207254</v>
      </c>
      <c r="Q539">
        <f t="shared" si="7"/>
        <v>802</v>
      </c>
      <c r="R539">
        <f>IF(telefony45[[#This Row],[czy komórkowy]]=1,Q539+R538,R538)</f>
        <v>52289</v>
      </c>
      <c r="S539">
        <f>IF(telefony45[[#This Row],[czy stacjonarny]]=1,Q539+S538,S538)</f>
        <v>154965</v>
      </c>
    </row>
    <row r="540" spans="1:19" x14ac:dyDescent="0.3">
      <c r="A540" s="9" t="s">
        <v>467</v>
      </c>
      <c r="B540" s="1">
        <v>42926</v>
      </c>
      <c r="C540" s="2">
        <v>0.39193287037037039</v>
      </c>
      <c r="D540" s="2">
        <v>0.39712962962962961</v>
      </c>
      <c r="E540">
        <f>DAY(telefony45[[#This Row],[data]])</f>
        <v>10</v>
      </c>
      <c r="F540">
        <f>IF(LEN(telefony45[[#This Row],[nr]])=8,1,0)</f>
        <v>0</v>
      </c>
      <c r="G540">
        <f>IF(LEN(telefony45[[#This Row],[nr]])=7,1,0)</f>
        <v>1</v>
      </c>
      <c r="H540" s="9">
        <f>IF(LEN(telefony45[[#This Row],[nr]])&gt;=10,1,0)</f>
        <v>0</v>
      </c>
      <c r="I540" s="2">
        <f>telefony45[[#This Row],[zakonczenie]]-telefony45[[#This Row],[rozpoczecie]]</f>
        <v>5.1967592592592204E-3</v>
      </c>
      <c r="J540" s="9">
        <f>HOUR(telefony45[[#This Row],[czas połączenia]])</f>
        <v>0</v>
      </c>
      <c r="K540" s="9">
        <f>MINUTE(telefony45[[#This Row],[czas połączenia]])</f>
        <v>7</v>
      </c>
      <c r="L540" s="9">
        <f>SECOND(telefony45[[#This Row],[czas połączenia]])</f>
        <v>29</v>
      </c>
      <c r="M540" s="9">
        <f>telefony45[[#This Row],[godziny połączenia]]*60*60+telefony45[[#This Row],[minuty połączenia]]*60+telefony45[[#This Row],[sekundy połączenia2]]</f>
        <v>449</v>
      </c>
      <c r="N540" s="9">
        <f>ROUNDUP(telefony45[[#This Row],[połączenie w sekundach]]/60,0)</f>
        <v>8</v>
      </c>
      <c r="O540" s="9">
        <f>IF(telefony45[[#This Row],[czy zagraniczny]]=1,telefony45[[#This Row],[zaczęt minuty połączenia]],0)</f>
        <v>0</v>
      </c>
      <c r="P540">
        <f>IF(OR(telefony45[[#This Row],[czy komórkowy]]=1,telefony45[[#This Row],[czy stacjonarny]]=1),P539-telefony45[[#This Row],[połączenie w sekundach]],P539)</f>
        <v>-207703</v>
      </c>
      <c r="Q540">
        <f t="shared" si="7"/>
        <v>449</v>
      </c>
      <c r="R540">
        <f>IF(telefony45[[#This Row],[czy komórkowy]]=1,Q540+R539,R539)</f>
        <v>52289</v>
      </c>
      <c r="S540">
        <f>IF(telefony45[[#This Row],[czy stacjonarny]]=1,Q540+S539,S539)</f>
        <v>155414</v>
      </c>
    </row>
    <row r="541" spans="1:19" x14ac:dyDescent="0.3">
      <c r="A541" s="9" t="s">
        <v>468</v>
      </c>
      <c r="B541" s="1">
        <v>42926</v>
      </c>
      <c r="C541" s="2">
        <v>0.39307870370370368</v>
      </c>
      <c r="D541" s="2">
        <v>0.39380787037037035</v>
      </c>
      <c r="E541">
        <f>DAY(telefony45[[#This Row],[data]])</f>
        <v>10</v>
      </c>
      <c r="F541">
        <f>IF(LEN(telefony45[[#This Row],[nr]])=8,1,0)</f>
        <v>0</v>
      </c>
      <c r="G541">
        <f>IF(LEN(telefony45[[#This Row],[nr]])=7,1,0)</f>
        <v>1</v>
      </c>
      <c r="H541" s="9">
        <f>IF(LEN(telefony45[[#This Row],[nr]])&gt;=10,1,0)</f>
        <v>0</v>
      </c>
      <c r="I541" s="2">
        <f>telefony45[[#This Row],[zakonczenie]]-telefony45[[#This Row],[rozpoczecie]]</f>
        <v>7.2916666666666963E-4</v>
      </c>
      <c r="J541" s="9">
        <f>HOUR(telefony45[[#This Row],[czas połączenia]])</f>
        <v>0</v>
      </c>
      <c r="K541" s="9">
        <f>MINUTE(telefony45[[#This Row],[czas połączenia]])</f>
        <v>1</v>
      </c>
      <c r="L541" s="9">
        <f>SECOND(telefony45[[#This Row],[czas połączenia]])</f>
        <v>3</v>
      </c>
      <c r="M541" s="9">
        <f>telefony45[[#This Row],[godziny połączenia]]*60*60+telefony45[[#This Row],[minuty połączenia]]*60+telefony45[[#This Row],[sekundy połączenia2]]</f>
        <v>63</v>
      </c>
      <c r="N541" s="9">
        <f>ROUNDUP(telefony45[[#This Row],[połączenie w sekundach]]/60,0)</f>
        <v>2</v>
      </c>
      <c r="O541" s="9">
        <f>IF(telefony45[[#This Row],[czy zagraniczny]]=1,telefony45[[#This Row],[zaczęt minuty połączenia]],0)</f>
        <v>0</v>
      </c>
      <c r="P541">
        <f>IF(OR(telefony45[[#This Row],[czy komórkowy]]=1,telefony45[[#This Row],[czy stacjonarny]]=1),P540-telefony45[[#This Row],[połączenie w sekundach]],P540)</f>
        <v>-207766</v>
      </c>
      <c r="Q541">
        <f t="shared" si="7"/>
        <v>63</v>
      </c>
      <c r="R541">
        <f>IF(telefony45[[#This Row],[czy komórkowy]]=1,Q541+R540,R540)</f>
        <v>52289</v>
      </c>
      <c r="S541">
        <f>IF(telefony45[[#This Row],[czy stacjonarny]]=1,Q541+S540,S540)</f>
        <v>155477</v>
      </c>
    </row>
    <row r="542" spans="1:19" x14ac:dyDescent="0.3">
      <c r="A542" s="9" t="s">
        <v>469</v>
      </c>
      <c r="B542" s="1">
        <v>42926</v>
      </c>
      <c r="C542" s="2">
        <v>0.3984375</v>
      </c>
      <c r="D542" s="2">
        <v>0.40802083333333333</v>
      </c>
      <c r="E542">
        <f>DAY(telefony45[[#This Row],[data]])</f>
        <v>10</v>
      </c>
      <c r="F542">
        <f>IF(LEN(telefony45[[#This Row],[nr]])=8,1,0)</f>
        <v>0</v>
      </c>
      <c r="G542">
        <f>IF(LEN(telefony45[[#This Row],[nr]])=7,1,0)</f>
        <v>1</v>
      </c>
      <c r="H542" s="9">
        <f>IF(LEN(telefony45[[#This Row],[nr]])&gt;=10,1,0)</f>
        <v>0</v>
      </c>
      <c r="I542" s="2">
        <f>telefony45[[#This Row],[zakonczenie]]-telefony45[[#This Row],[rozpoczecie]]</f>
        <v>9.5833333333333326E-3</v>
      </c>
      <c r="J542" s="9">
        <f>HOUR(telefony45[[#This Row],[czas połączenia]])</f>
        <v>0</v>
      </c>
      <c r="K542" s="9">
        <f>MINUTE(telefony45[[#This Row],[czas połączenia]])</f>
        <v>13</v>
      </c>
      <c r="L542" s="9">
        <f>SECOND(telefony45[[#This Row],[czas połączenia]])</f>
        <v>48</v>
      </c>
      <c r="M542" s="9">
        <f>telefony45[[#This Row],[godziny połączenia]]*60*60+telefony45[[#This Row],[minuty połączenia]]*60+telefony45[[#This Row],[sekundy połączenia2]]</f>
        <v>828</v>
      </c>
      <c r="N542" s="9">
        <f>ROUNDUP(telefony45[[#This Row],[połączenie w sekundach]]/60,0)</f>
        <v>14</v>
      </c>
      <c r="O542" s="9">
        <f>IF(telefony45[[#This Row],[czy zagraniczny]]=1,telefony45[[#This Row],[zaczęt minuty połączenia]],0)</f>
        <v>0</v>
      </c>
      <c r="P542">
        <f>IF(OR(telefony45[[#This Row],[czy komórkowy]]=1,telefony45[[#This Row],[czy stacjonarny]]=1),P541-telefony45[[#This Row],[połączenie w sekundach]],P541)</f>
        <v>-208594</v>
      </c>
      <c r="Q542">
        <f t="shared" si="7"/>
        <v>828</v>
      </c>
      <c r="R542">
        <f>IF(telefony45[[#This Row],[czy komórkowy]]=1,Q542+R541,R541)</f>
        <v>52289</v>
      </c>
      <c r="S542">
        <f>IF(telefony45[[#This Row],[czy stacjonarny]]=1,Q542+S541,S541)</f>
        <v>156305</v>
      </c>
    </row>
    <row r="543" spans="1:19" x14ac:dyDescent="0.3">
      <c r="A543" s="9" t="s">
        <v>470</v>
      </c>
      <c r="B543" s="1">
        <v>42926</v>
      </c>
      <c r="C543" s="2">
        <v>0.40265046296296297</v>
      </c>
      <c r="D543" s="2">
        <v>0.40284722222222225</v>
      </c>
      <c r="E543">
        <f>DAY(telefony45[[#This Row],[data]])</f>
        <v>10</v>
      </c>
      <c r="F543">
        <f>IF(LEN(telefony45[[#This Row],[nr]])=8,1,0)</f>
        <v>0</v>
      </c>
      <c r="G543">
        <f>IF(LEN(telefony45[[#This Row],[nr]])=7,1,0)</f>
        <v>1</v>
      </c>
      <c r="H543" s="9">
        <f>IF(LEN(telefony45[[#This Row],[nr]])&gt;=10,1,0)</f>
        <v>0</v>
      </c>
      <c r="I543" s="2">
        <f>telefony45[[#This Row],[zakonczenie]]-telefony45[[#This Row],[rozpoczecie]]</f>
        <v>1.9675925925927151E-4</v>
      </c>
      <c r="J543" s="9">
        <f>HOUR(telefony45[[#This Row],[czas połączenia]])</f>
        <v>0</v>
      </c>
      <c r="K543" s="9">
        <f>MINUTE(telefony45[[#This Row],[czas połączenia]])</f>
        <v>0</v>
      </c>
      <c r="L543" s="9">
        <f>SECOND(telefony45[[#This Row],[czas połączenia]])</f>
        <v>17</v>
      </c>
      <c r="M543" s="9">
        <f>telefony45[[#This Row],[godziny połączenia]]*60*60+telefony45[[#This Row],[minuty połączenia]]*60+telefony45[[#This Row],[sekundy połączenia2]]</f>
        <v>17</v>
      </c>
      <c r="N543" s="9">
        <f>ROUNDUP(telefony45[[#This Row],[połączenie w sekundach]]/60,0)</f>
        <v>1</v>
      </c>
      <c r="O543" s="9">
        <f>IF(telefony45[[#This Row],[czy zagraniczny]]=1,telefony45[[#This Row],[zaczęt minuty połączenia]],0)</f>
        <v>0</v>
      </c>
      <c r="P543">
        <f>IF(OR(telefony45[[#This Row],[czy komórkowy]]=1,telefony45[[#This Row],[czy stacjonarny]]=1),P542-telefony45[[#This Row],[połączenie w sekundach]],P542)</f>
        <v>-208611</v>
      </c>
      <c r="Q543">
        <f t="shared" si="7"/>
        <v>17</v>
      </c>
      <c r="R543">
        <f>IF(telefony45[[#This Row],[czy komórkowy]]=1,Q543+R542,R542)</f>
        <v>52289</v>
      </c>
      <c r="S543">
        <f>IF(telefony45[[#This Row],[czy stacjonarny]]=1,Q543+S542,S542)</f>
        <v>156322</v>
      </c>
    </row>
    <row r="544" spans="1:19" x14ac:dyDescent="0.3">
      <c r="A544" s="9" t="s">
        <v>471</v>
      </c>
      <c r="B544" s="1">
        <v>42926</v>
      </c>
      <c r="C544" s="2">
        <v>0.40662037037037035</v>
      </c>
      <c r="D544" s="2">
        <v>0.41171296296296295</v>
      </c>
      <c r="E544">
        <f>DAY(telefony45[[#This Row],[data]])</f>
        <v>10</v>
      </c>
      <c r="F544">
        <f>IF(LEN(telefony45[[#This Row],[nr]])=8,1,0)</f>
        <v>0</v>
      </c>
      <c r="G544">
        <f>IF(LEN(telefony45[[#This Row],[nr]])=7,1,0)</f>
        <v>1</v>
      </c>
      <c r="H544" s="9">
        <f>IF(LEN(telefony45[[#This Row],[nr]])&gt;=10,1,0)</f>
        <v>0</v>
      </c>
      <c r="I544" s="2">
        <f>telefony45[[#This Row],[zakonczenie]]-telefony45[[#This Row],[rozpoczecie]]</f>
        <v>5.092592592592593E-3</v>
      </c>
      <c r="J544" s="9">
        <f>HOUR(telefony45[[#This Row],[czas połączenia]])</f>
        <v>0</v>
      </c>
      <c r="K544" s="9">
        <f>MINUTE(telefony45[[#This Row],[czas połączenia]])</f>
        <v>7</v>
      </c>
      <c r="L544" s="9">
        <f>SECOND(telefony45[[#This Row],[czas połączenia]])</f>
        <v>20</v>
      </c>
      <c r="M544" s="9">
        <f>telefony45[[#This Row],[godziny połączenia]]*60*60+telefony45[[#This Row],[minuty połączenia]]*60+telefony45[[#This Row],[sekundy połączenia2]]</f>
        <v>440</v>
      </c>
      <c r="N544" s="9">
        <f>ROUNDUP(telefony45[[#This Row],[połączenie w sekundach]]/60,0)</f>
        <v>8</v>
      </c>
      <c r="O544" s="9">
        <f>IF(telefony45[[#This Row],[czy zagraniczny]]=1,telefony45[[#This Row],[zaczęt minuty połączenia]],0)</f>
        <v>0</v>
      </c>
      <c r="P544">
        <f>IF(OR(telefony45[[#This Row],[czy komórkowy]]=1,telefony45[[#This Row],[czy stacjonarny]]=1),P543-telefony45[[#This Row],[połączenie w sekundach]],P543)</f>
        <v>-209051</v>
      </c>
      <c r="Q544">
        <f t="shared" si="7"/>
        <v>440</v>
      </c>
      <c r="R544">
        <f>IF(telefony45[[#This Row],[czy komórkowy]]=1,Q544+R543,R543)</f>
        <v>52289</v>
      </c>
      <c r="S544">
        <f>IF(telefony45[[#This Row],[czy stacjonarny]]=1,Q544+S543,S543)</f>
        <v>156762</v>
      </c>
    </row>
    <row r="545" spans="1:19" x14ac:dyDescent="0.3">
      <c r="A545" s="9" t="s">
        <v>472</v>
      </c>
      <c r="B545" s="1">
        <v>42926</v>
      </c>
      <c r="C545" s="2">
        <v>0.40997685185185184</v>
      </c>
      <c r="D545" s="2">
        <v>0.41947916666666668</v>
      </c>
      <c r="E545">
        <f>DAY(telefony45[[#This Row],[data]])</f>
        <v>10</v>
      </c>
      <c r="F545">
        <f>IF(LEN(telefony45[[#This Row],[nr]])=8,1,0)</f>
        <v>0</v>
      </c>
      <c r="G545">
        <f>IF(LEN(telefony45[[#This Row],[nr]])=7,1,0)</f>
        <v>1</v>
      </c>
      <c r="H545" s="9">
        <f>IF(LEN(telefony45[[#This Row],[nr]])&gt;=10,1,0)</f>
        <v>0</v>
      </c>
      <c r="I545" s="2">
        <f>telefony45[[#This Row],[zakonczenie]]-telefony45[[#This Row],[rozpoczecie]]</f>
        <v>9.5023148148148384E-3</v>
      </c>
      <c r="J545" s="9">
        <f>HOUR(telefony45[[#This Row],[czas połączenia]])</f>
        <v>0</v>
      </c>
      <c r="K545" s="9">
        <f>MINUTE(telefony45[[#This Row],[czas połączenia]])</f>
        <v>13</v>
      </c>
      <c r="L545" s="9">
        <f>SECOND(telefony45[[#This Row],[czas połączenia]])</f>
        <v>41</v>
      </c>
      <c r="M545" s="9">
        <f>telefony45[[#This Row],[godziny połączenia]]*60*60+telefony45[[#This Row],[minuty połączenia]]*60+telefony45[[#This Row],[sekundy połączenia2]]</f>
        <v>821</v>
      </c>
      <c r="N545" s="9">
        <f>ROUNDUP(telefony45[[#This Row],[połączenie w sekundach]]/60,0)</f>
        <v>14</v>
      </c>
      <c r="O545" s="9">
        <f>IF(telefony45[[#This Row],[czy zagraniczny]]=1,telefony45[[#This Row],[zaczęt minuty połączenia]],0)</f>
        <v>0</v>
      </c>
      <c r="P545">
        <f>IF(OR(telefony45[[#This Row],[czy komórkowy]]=1,telefony45[[#This Row],[czy stacjonarny]]=1),P544-telefony45[[#This Row],[połączenie w sekundach]],P544)</f>
        <v>-209872</v>
      </c>
      <c r="Q545">
        <f t="shared" si="7"/>
        <v>821</v>
      </c>
      <c r="R545">
        <f>IF(telefony45[[#This Row],[czy komórkowy]]=1,Q545+R544,R544)</f>
        <v>52289</v>
      </c>
      <c r="S545">
        <f>IF(telefony45[[#This Row],[czy stacjonarny]]=1,Q545+S544,S544)</f>
        <v>157583</v>
      </c>
    </row>
    <row r="546" spans="1:19" x14ac:dyDescent="0.3">
      <c r="A546" s="9" t="s">
        <v>473</v>
      </c>
      <c r="B546" s="1">
        <v>42926</v>
      </c>
      <c r="C546" s="2">
        <v>0.41422453703703704</v>
      </c>
      <c r="D546" s="2">
        <v>0.42549768518518516</v>
      </c>
      <c r="E546">
        <f>DAY(telefony45[[#This Row],[data]])</f>
        <v>10</v>
      </c>
      <c r="F546">
        <f>IF(LEN(telefony45[[#This Row],[nr]])=8,1,0)</f>
        <v>0</v>
      </c>
      <c r="G546">
        <f>IF(LEN(telefony45[[#This Row],[nr]])=7,1,0)</f>
        <v>1</v>
      </c>
      <c r="H546" s="9">
        <f>IF(LEN(telefony45[[#This Row],[nr]])&gt;=10,1,0)</f>
        <v>0</v>
      </c>
      <c r="I546" s="2">
        <f>telefony45[[#This Row],[zakonczenie]]-telefony45[[#This Row],[rozpoczecie]]</f>
        <v>1.1273148148148115E-2</v>
      </c>
      <c r="J546" s="9">
        <f>HOUR(telefony45[[#This Row],[czas połączenia]])</f>
        <v>0</v>
      </c>
      <c r="K546" s="9">
        <f>MINUTE(telefony45[[#This Row],[czas połączenia]])</f>
        <v>16</v>
      </c>
      <c r="L546" s="9">
        <f>SECOND(telefony45[[#This Row],[czas połączenia]])</f>
        <v>14</v>
      </c>
      <c r="M546" s="9">
        <f>telefony45[[#This Row],[godziny połączenia]]*60*60+telefony45[[#This Row],[minuty połączenia]]*60+telefony45[[#This Row],[sekundy połączenia2]]</f>
        <v>974</v>
      </c>
      <c r="N546" s="9">
        <f>ROUNDUP(telefony45[[#This Row],[połączenie w sekundach]]/60,0)</f>
        <v>17</v>
      </c>
      <c r="O546" s="9">
        <f>IF(telefony45[[#This Row],[czy zagraniczny]]=1,telefony45[[#This Row],[zaczęt minuty połączenia]],0)</f>
        <v>0</v>
      </c>
      <c r="P546">
        <f>IF(OR(telefony45[[#This Row],[czy komórkowy]]=1,telefony45[[#This Row],[czy stacjonarny]]=1),P545-telefony45[[#This Row],[połączenie w sekundach]],P545)</f>
        <v>-210846</v>
      </c>
      <c r="Q546">
        <f t="shared" si="7"/>
        <v>974</v>
      </c>
      <c r="R546">
        <f>IF(telefony45[[#This Row],[czy komórkowy]]=1,Q546+R545,R545)</f>
        <v>52289</v>
      </c>
      <c r="S546">
        <f>IF(telefony45[[#This Row],[czy stacjonarny]]=1,Q546+S545,S545)</f>
        <v>158557</v>
      </c>
    </row>
    <row r="547" spans="1:19" x14ac:dyDescent="0.3">
      <c r="A547" s="9" t="s">
        <v>474</v>
      </c>
      <c r="B547" s="1">
        <v>42926</v>
      </c>
      <c r="C547" s="2">
        <v>0.41553240740740743</v>
      </c>
      <c r="D547" s="2">
        <v>0.42593750000000002</v>
      </c>
      <c r="E547">
        <f>DAY(telefony45[[#This Row],[data]])</f>
        <v>10</v>
      </c>
      <c r="F547">
        <f>IF(LEN(telefony45[[#This Row],[nr]])=8,1,0)</f>
        <v>0</v>
      </c>
      <c r="G547">
        <f>IF(LEN(telefony45[[#This Row],[nr]])=7,1,0)</f>
        <v>1</v>
      </c>
      <c r="H547" s="9">
        <f>IF(LEN(telefony45[[#This Row],[nr]])&gt;=10,1,0)</f>
        <v>0</v>
      </c>
      <c r="I547" s="2">
        <f>telefony45[[#This Row],[zakonczenie]]-telefony45[[#This Row],[rozpoczecie]]</f>
        <v>1.0405092592592591E-2</v>
      </c>
      <c r="J547" s="9">
        <f>HOUR(telefony45[[#This Row],[czas połączenia]])</f>
        <v>0</v>
      </c>
      <c r="K547" s="9">
        <f>MINUTE(telefony45[[#This Row],[czas połączenia]])</f>
        <v>14</v>
      </c>
      <c r="L547" s="9">
        <f>SECOND(telefony45[[#This Row],[czas połączenia]])</f>
        <v>59</v>
      </c>
      <c r="M547" s="9">
        <f>telefony45[[#This Row],[godziny połączenia]]*60*60+telefony45[[#This Row],[minuty połączenia]]*60+telefony45[[#This Row],[sekundy połączenia2]]</f>
        <v>899</v>
      </c>
      <c r="N547" s="9">
        <f>ROUNDUP(telefony45[[#This Row],[połączenie w sekundach]]/60,0)</f>
        <v>15</v>
      </c>
      <c r="O547" s="9">
        <f>IF(telefony45[[#This Row],[czy zagraniczny]]=1,telefony45[[#This Row],[zaczęt minuty połączenia]],0)</f>
        <v>0</v>
      </c>
      <c r="P547">
        <f>IF(OR(telefony45[[#This Row],[czy komórkowy]]=1,telefony45[[#This Row],[czy stacjonarny]]=1),P546-telefony45[[#This Row],[połączenie w sekundach]],P546)</f>
        <v>-211745</v>
      </c>
      <c r="Q547">
        <f t="shared" si="7"/>
        <v>899</v>
      </c>
      <c r="R547">
        <f>IF(telefony45[[#This Row],[czy komórkowy]]=1,Q547+R546,R546)</f>
        <v>52289</v>
      </c>
      <c r="S547">
        <f>IF(telefony45[[#This Row],[czy stacjonarny]]=1,Q547+S546,S546)</f>
        <v>159456</v>
      </c>
    </row>
    <row r="548" spans="1:19" x14ac:dyDescent="0.3">
      <c r="A548" s="9" t="s">
        <v>475</v>
      </c>
      <c r="B548" s="1">
        <v>42926</v>
      </c>
      <c r="C548" s="2">
        <v>0.41734953703703703</v>
      </c>
      <c r="D548" s="2">
        <v>0.42822916666666666</v>
      </c>
      <c r="E548">
        <f>DAY(telefony45[[#This Row],[data]])</f>
        <v>10</v>
      </c>
      <c r="F548">
        <f>IF(LEN(telefony45[[#This Row],[nr]])=8,1,0)</f>
        <v>1</v>
      </c>
      <c r="G548">
        <f>IF(LEN(telefony45[[#This Row],[nr]])=7,1,0)</f>
        <v>0</v>
      </c>
      <c r="H548" s="9">
        <f>IF(LEN(telefony45[[#This Row],[nr]])&gt;=10,1,0)</f>
        <v>0</v>
      </c>
      <c r="I548" s="2">
        <f>telefony45[[#This Row],[zakonczenie]]-telefony45[[#This Row],[rozpoczecie]]</f>
        <v>1.0879629629629628E-2</v>
      </c>
      <c r="J548" s="9">
        <f>HOUR(telefony45[[#This Row],[czas połączenia]])</f>
        <v>0</v>
      </c>
      <c r="K548" s="9">
        <f>MINUTE(telefony45[[#This Row],[czas połączenia]])</f>
        <v>15</v>
      </c>
      <c r="L548" s="9">
        <f>SECOND(telefony45[[#This Row],[czas połączenia]])</f>
        <v>40</v>
      </c>
      <c r="M548" s="9">
        <f>telefony45[[#This Row],[godziny połączenia]]*60*60+telefony45[[#This Row],[minuty połączenia]]*60+telefony45[[#This Row],[sekundy połączenia2]]</f>
        <v>940</v>
      </c>
      <c r="N548" s="9">
        <f>ROUNDUP(telefony45[[#This Row],[połączenie w sekundach]]/60,0)</f>
        <v>16</v>
      </c>
      <c r="O548" s="9">
        <f>IF(telefony45[[#This Row],[czy zagraniczny]]=1,telefony45[[#This Row],[zaczęt minuty połączenia]],0)</f>
        <v>0</v>
      </c>
      <c r="P548">
        <f>IF(OR(telefony45[[#This Row],[czy komórkowy]]=1,telefony45[[#This Row],[czy stacjonarny]]=1),P547-telefony45[[#This Row],[połączenie w sekundach]],P547)</f>
        <v>-212685</v>
      </c>
      <c r="Q548">
        <f t="shared" si="7"/>
        <v>940</v>
      </c>
      <c r="R548">
        <f>IF(telefony45[[#This Row],[czy komórkowy]]=1,Q548+R547,R547)</f>
        <v>53229</v>
      </c>
      <c r="S548">
        <f>IF(telefony45[[#This Row],[czy stacjonarny]]=1,Q548+S547,S547)</f>
        <v>159456</v>
      </c>
    </row>
    <row r="549" spans="1:19" x14ac:dyDescent="0.3">
      <c r="A549" s="9" t="s">
        <v>476</v>
      </c>
      <c r="B549" s="1">
        <v>42926</v>
      </c>
      <c r="C549" s="2">
        <v>0.41863425925925923</v>
      </c>
      <c r="D549" s="2">
        <v>0.42877314814814815</v>
      </c>
      <c r="E549">
        <f>DAY(telefony45[[#This Row],[data]])</f>
        <v>10</v>
      </c>
      <c r="F549">
        <f>IF(LEN(telefony45[[#This Row],[nr]])=8,1,0)</f>
        <v>0</v>
      </c>
      <c r="G549">
        <f>IF(LEN(telefony45[[#This Row],[nr]])=7,1,0)</f>
        <v>0</v>
      </c>
      <c r="H549" s="9">
        <f>IF(LEN(telefony45[[#This Row],[nr]])&gt;=10,1,0)</f>
        <v>1</v>
      </c>
      <c r="I549" s="2">
        <f>telefony45[[#This Row],[zakonczenie]]-telefony45[[#This Row],[rozpoczecie]]</f>
        <v>1.0138888888888919E-2</v>
      </c>
      <c r="J549" s="9">
        <f>HOUR(telefony45[[#This Row],[czas połączenia]])</f>
        <v>0</v>
      </c>
      <c r="K549" s="9">
        <f>MINUTE(telefony45[[#This Row],[czas połączenia]])</f>
        <v>14</v>
      </c>
      <c r="L549" s="9">
        <f>SECOND(telefony45[[#This Row],[czas połączenia]])</f>
        <v>36</v>
      </c>
      <c r="M549" s="9">
        <f>telefony45[[#This Row],[godziny połączenia]]*60*60+telefony45[[#This Row],[minuty połączenia]]*60+telefony45[[#This Row],[sekundy połączenia2]]</f>
        <v>876</v>
      </c>
      <c r="N549" s="9">
        <f>ROUNDUP(telefony45[[#This Row],[połączenie w sekundach]]/60,0)</f>
        <v>15</v>
      </c>
      <c r="O549" s="9">
        <f>IF(telefony45[[#This Row],[czy zagraniczny]]=1,telefony45[[#This Row],[zaczęt minuty połączenia]],0)</f>
        <v>15</v>
      </c>
      <c r="P549">
        <f>IF(OR(telefony45[[#This Row],[czy komórkowy]]=1,telefony45[[#This Row],[czy stacjonarny]]=1),P548-telefony45[[#This Row],[połączenie w sekundach]],P548)</f>
        <v>-212685</v>
      </c>
      <c r="Q549">
        <f t="shared" si="7"/>
        <v>0</v>
      </c>
      <c r="R549">
        <f>IF(telefony45[[#This Row],[czy komórkowy]]=1,Q549+R548,R548)</f>
        <v>53229</v>
      </c>
      <c r="S549">
        <f>IF(telefony45[[#This Row],[czy stacjonarny]]=1,Q549+S548,S548)</f>
        <v>159456</v>
      </c>
    </row>
    <row r="550" spans="1:19" x14ac:dyDescent="0.3">
      <c r="A550" s="9" t="s">
        <v>477</v>
      </c>
      <c r="B550" s="1">
        <v>42926</v>
      </c>
      <c r="C550" s="2">
        <v>0.42002314814814817</v>
      </c>
      <c r="D550" s="2">
        <v>0.42700231481481482</v>
      </c>
      <c r="E550">
        <f>DAY(telefony45[[#This Row],[data]])</f>
        <v>10</v>
      </c>
      <c r="F550">
        <f>IF(LEN(telefony45[[#This Row],[nr]])=8,1,0)</f>
        <v>0</v>
      </c>
      <c r="G550">
        <f>IF(LEN(telefony45[[#This Row],[nr]])=7,1,0)</f>
        <v>1</v>
      </c>
      <c r="H550" s="9">
        <f>IF(LEN(telefony45[[#This Row],[nr]])&gt;=10,1,0)</f>
        <v>0</v>
      </c>
      <c r="I550" s="2">
        <f>telefony45[[#This Row],[zakonczenie]]-telefony45[[#This Row],[rozpoczecie]]</f>
        <v>6.9791666666666474E-3</v>
      </c>
      <c r="J550" s="9">
        <f>HOUR(telefony45[[#This Row],[czas połączenia]])</f>
        <v>0</v>
      </c>
      <c r="K550" s="9">
        <f>MINUTE(telefony45[[#This Row],[czas połączenia]])</f>
        <v>10</v>
      </c>
      <c r="L550" s="9">
        <f>SECOND(telefony45[[#This Row],[czas połączenia]])</f>
        <v>3</v>
      </c>
      <c r="M550" s="9">
        <f>telefony45[[#This Row],[godziny połączenia]]*60*60+telefony45[[#This Row],[minuty połączenia]]*60+telefony45[[#This Row],[sekundy połączenia2]]</f>
        <v>603</v>
      </c>
      <c r="N550" s="9">
        <f>ROUNDUP(telefony45[[#This Row],[połączenie w sekundach]]/60,0)</f>
        <v>11</v>
      </c>
      <c r="O550" s="9">
        <f>IF(telefony45[[#This Row],[czy zagraniczny]]=1,telefony45[[#This Row],[zaczęt minuty połączenia]],0)</f>
        <v>0</v>
      </c>
      <c r="P550">
        <f>IF(OR(telefony45[[#This Row],[czy komórkowy]]=1,telefony45[[#This Row],[czy stacjonarny]]=1),P549-telefony45[[#This Row],[połączenie w sekundach]],P549)</f>
        <v>-213288</v>
      </c>
      <c r="Q550">
        <f t="shared" si="7"/>
        <v>603</v>
      </c>
      <c r="R550">
        <f>IF(telefony45[[#This Row],[czy komórkowy]]=1,Q550+R549,R549)</f>
        <v>53229</v>
      </c>
      <c r="S550">
        <f>IF(telefony45[[#This Row],[czy stacjonarny]]=1,Q550+S549,S549)</f>
        <v>160059</v>
      </c>
    </row>
    <row r="551" spans="1:19" x14ac:dyDescent="0.3">
      <c r="A551" s="9" t="s">
        <v>478</v>
      </c>
      <c r="B551" s="1">
        <v>42926</v>
      </c>
      <c r="C551" s="2">
        <v>0.42396990740740742</v>
      </c>
      <c r="D551" s="2">
        <v>0.43335648148148148</v>
      </c>
      <c r="E551">
        <f>DAY(telefony45[[#This Row],[data]])</f>
        <v>10</v>
      </c>
      <c r="F551">
        <f>IF(LEN(telefony45[[#This Row],[nr]])=8,1,0)</f>
        <v>0</v>
      </c>
      <c r="G551">
        <f>IF(LEN(telefony45[[#This Row],[nr]])=7,1,0)</f>
        <v>1</v>
      </c>
      <c r="H551" s="9">
        <f>IF(LEN(telefony45[[#This Row],[nr]])&gt;=10,1,0)</f>
        <v>0</v>
      </c>
      <c r="I551" s="2">
        <f>telefony45[[#This Row],[zakonczenie]]-telefony45[[#This Row],[rozpoczecie]]</f>
        <v>9.3865740740740611E-3</v>
      </c>
      <c r="J551" s="9">
        <f>HOUR(telefony45[[#This Row],[czas połączenia]])</f>
        <v>0</v>
      </c>
      <c r="K551" s="9">
        <f>MINUTE(telefony45[[#This Row],[czas połączenia]])</f>
        <v>13</v>
      </c>
      <c r="L551" s="9">
        <f>SECOND(telefony45[[#This Row],[czas połączenia]])</f>
        <v>31</v>
      </c>
      <c r="M551" s="9">
        <f>telefony45[[#This Row],[godziny połączenia]]*60*60+telefony45[[#This Row],[minuty połączenia]]*60+telefony45[[#This Row],[sekundy połączenia2]]</f>
        <v>811</v>
      </c>
      <c r="N551" s="9">
        <f>ROUNDUP(telefony45[[#This Row],[połączenie w sekundach]]/60,0)</f>
        <v>14</v>
      </c>
      <c r="O551" s="9">
        <f>IF(telefony45[[#This Row],[czy zagraniczny]]=1,telefony45[[#This Row],[zaczęt minuty połączenia]],0)</f>
        <v>0</v>
      </c>
      <c r="P551">
        <f>IF(OR(telefony45[[#This Row],[czy komórkowy]]=1,telefony45[[#This Row],[czy stacjonarny]]=1),P550-telefony45[[#This Row],[połączenie w sekundach]],P550)</f>
        <v>-214099</v>
      </c>
      <c r="Q551">
        <f t="shared" si="7"/>
        <v>811</v>
      </c>
      <c r="R551">
        <f>IF(telefony45[[#This Row],[czy komórkowy]]=1,Q551+R550,R550)</f>
        <v>53229</v>
      </c>
      <c r="S551">
        <f>IF(telefony45[[#This Row],[czy stacjonarny]]=1,Q551+S550,S550)</f>
        <v>160870</v>
      </c>
    </row>
    <row r="552" spans="1:19" x14ac:dyDescent="0.3">
      <c r="A552" s="9" t="s">
        <v>479</v>
      </c>
      <c r="B552" s="1">
        <v>42926</v>
      </c>
      <c r="C552" s="2">
        <v>0.42922453703703706</v>
      </c>
      <c r="D552" s="2">
        <v>0.43947916666666664</v>
      </c>
      <c r="E552">
        <f>DAY(telefony45[[#This Row],[data]])</f>
        <v>10</v>
      </c>
      <c r="F552">
        <f>IF(LEN(telefony45[[#This Row],[nr]])=8,1,0)</f>
        <v>0</v>
      </c>
      <c r="G552">
        <f>IF(LEN(telefony45[[#This Row],[nr]])=7,1,0)</f>
        <v>1</v>
      </c>
      <c r="H552" s="9">
        <f>IF(LEN(telefony45[[#This Row],[nr]])&gt;=10,1,0)</f>
        <v>0</v>
      </c>
      <c r="I552" s="2">
        <f>telefony45[[#This Row],[zakonczenie]]-telefony45[[#This Row],[rozpoczecie]]</f>
        <v>1.0254629629629586E-2</v>
      </c>
      <c r="J552" s="9">
        <f>HOUR(telefony45[[#This Row],[czas połączenia]])</f>
        <v>0</v>
      </c>
      <c r="K552" s="9">
        <f>MINUTE(telefony45[[#This Row],[czas połączenia]])</f>
        <v>14</v>
      </c>
      <c r="L552" s="9">
        <f>SECOND(telefony45[[#This Row],[czas połączenia]])</f>
        <v>46</v>
      </c>
      <c r="M552" s="9">
        <f>telefony45[[#This Row],[godziny połączenia]]*60*60+telefony45[[#This Row],[minuty połączenia]]*60+telefony45[[#This Row],[sekundy połączenia2]]</f>
        <v>886</v>
      </c>
      <c r="N552" s="9">
        <f>ROUNDUP(telefony45[[#This Row],[połączenie w sekundach]]/60,0)</f>
        <v>15</v>
      </c>
      <c r="O552" s="9">
        <f>IF(telefony45[[#This Row],[czy zagraniczny]]=1,telefony45[[#This Row],[zaczęt minuty połączenia]],0)</f>
        <v>0</v>
      </c>
      <c r="P552">
        <f>IF(OR(telefony45[[#This Row],[czy komórkowy]]=1,telefony45[[#This Row],[czy stacjonarny]]=1),P551-telefony45[[#This Row],[połączenie w sekundach]],P551)</f>
        <v>-214985</v>
      </c>
      <c r="Q552">
        <f t="shared" si="7"/>
        <v>886</v>
      </c>
      <c r="R552">
        <f>IF(telefony45[[#This Row],[czy komórkowy]]=1,Q552+R551,R551)</f>
        <v>53229</v>
      </c>
      <c r="S552">
        <f>IF(telefony45[[#This Row],[czy stacjonarny]]=1,Q552+S551,S551)</f>
        <v>161756</v>
      </c>
    </row>
    <row r="553" spans="1:19" x14ac:dyDescent="0.3">
      <c r="A553" s="9" t="s">
        <v>370</v>
      </c>
      <c r="B553" s="1">
        <v>42926</v>
      </c>
      <c r="C553" s="2">
        <v>0.43475694444444446</v>
      </c>
      <c r="D553" s="2">
        <v>0.43590277777777775</v>
      </c>
      <c r="E553">
        <f>DAY(telefony45[[#This Row],[data]])</f>
        <v>10</v>
      </c>
      <c r="F553">
        <f>IF(LEN(telefony45[[#This Row],[nr]])=8,1,0)</f>
        <v>1</v>
      </c>
      <c r="G553">
        <f>IF(LEN(telefony45[[#This Row],[nr]])=7,1,0)</f>
        <v>0</v>
      </c>
      <c r="H553" s="9">
        <f>IF(LEN(telefony45[[#This Row],[nr]])&gt;=10,1,0)</f>
        <v>0</v>
      </c>
      <c r="I553" s="2">
        <f>telefony45[[#This Row],[zakonczenie]]-telefony45[[#This Row],[rozpoczecie]]</f>
        <v>1.1458333333332904E-3</v>
      </c>
      <c r="J553" s="9">
        <f>HOUR(telefony45[[#This Row],[czas połączenia]])</f>
        <v>0</v>
      </c>
      <c r="K553" s="9">
        <f>MINUTE(telefony45[[#This Row],[czas połączenia]])</f>
        <v>1</v>
      </c>
      <c r="L553" s="9">
        <f>SECOND(telefony45[[#This Row],[czas połączenia]])</f>
        <v>39</v>
      </c>
      <c r="M553" s="9">
        <f>telefony45[[#This Row],[godziny połączenia]]*60*60+telefony45[[#This Row],[minuty połączenia]]*60+telefony45[[#This Row],[sekundy połączenia2]]</f>
        <v>99</v>
      </c>
      <c r="N553" s="9">
        <f>ROUNDUP(telefony45[[#This Row],[połączenie w sekundach]]/60,0)</f>
        <v>2</v>
      </c>
      <c r="O553" s="9">
        <f>IF(telefony45[[#This Row],[czy zagraniczny]]=1,telefony45[[#This Row],[zaczęt minuty połączenia]],0)</f>
        <v>0</v>
      </c>
      <c r="P553">
        <f>IF(OR(telefony45[[#This Row],[czy komórkowy]]=1,telefony45[[#This Row],[czy stacjonarny]]=1),P552-telefony45[[#This Row],[połączenie w sekundach]],P552)</f>
        <v>-215084</v>
      </c>
      <c r="Q553">
        <f t="shared" ref="Q553:Q616" si="8">IF(P553&lt;0,ABS(P553)-ABS(P552),Q552)</f>
        <v>99</v>
      </c>
      <c r="R553">
        <f>IF(telefony45[[#This Row],[czy komórkowy]]=1,Q553+R552,R552)</f>
        <v>53328</v>
      </c>
      <c r="S553">
        <f>IF(telefony45[[#This Row],[czy stacjonarny]]=1,Q553+S552,S552)</f>
        <v>161756</v>
      </c>
    </row>
    <row r="554" spans="1:19" x14ac:dyDescent="0.3">
      <c r="A554" s="9" t="s">
        <v>444</v>
      </c>
      <c r="B554" s="1">
        <v>42926</v>
      </c>
      <c r="C554" s="2">
        <v>0.43961805555555555</v>
      </c>
      <c r="D554" s="2">
        <v>0.45087962962962963</v>
      </c>
      <c r="E554">
        <f>DAY(telefony45[[#This Row],[data]])</f>
        <v>10</v>
      </c>
      <c r="F554">
        <f>IF(LEN(telefony45[[#This Row],[nr]])=8,1,0)</f>
        <v>0</v>
      </c>
      <c r="G554">
        <f>IF(LEN(telefony45[[#This Row],[nr]])=7,1,0)</f>
        <v>1</v>
      </c>
      <c r="H554" s="9">
        <f>IF(LEN(telefony45[[#This Row],[nr]])&gt;=10,1,0)</f>
        <v>0</v>
      </c>
      <c r="I554" s="2">
        <f>telefony45[[#This Row],[zakonczenie]]-telefony45[[#This Row],[rozpoczecie]]</f>
        <v>1.1261574074074077E-2</v>
      </c>
      <c r="J554" s="9">
        <f>HOUR(telefony45[[#This Row],[czas połączenia]])</f>
        <v>0</v>
      </c>
      <c r="K554" s="9">
        <f>MINUTE(telefony45[[#This Row],[czas połączenia]])</f>
        <v>16</v>
      </c>
      <c r="L554" s="9">
        <f>SECOND(telefony45[[#This Row],[czas połączenia]])</f>
        <v>13</v>
      </c>
      <c r="M554" s="9">
        <f>telefony45[[#This Row],[godziny połączenia]]*60*60+telefony45[[#This Row],[minuty połączenia]]*60+telefony45[[#This Row],[sekundy połączenia2]]</f>
        <v>973</v>
      </c>
      <c r="N554" s="9">
        <f>ROUNDUP(telefony45[[#This Row],[połączenie w sekundach]]/60,0)</f>
        <v>17</v>
      </c>
      <c r="O554" s="9">
        <f>IF(telefony45[[#This Row],[czy zagraniczny]]=1,telefony45[[#This Row],[zaczęt minuty połączenia]],0)</f>
        <v>0</v>
      </c>
      <c r="P554">
        <f>IF(OR(telefony45[[#This Row],[czy komórkowy]]=1,telefony45[[#This Row],[czy stacjonarny]]=1),P553-telefony45[[#This Row],[połączenie w sekundach]],P553)</f>
        <v>-216057</v>
      </c>
      <c r="Q554">
        <f t="shared" si="8"/>
        <v>973</v>
      </c>
      <c r="R554">
        <f>IF(telefony45[[#This Row],[czy komórkowy]]=1,Q554+R553,R553)</f>
        <v>53328</v>
      </c>
      <c r="S554">
        <f>IF(telefony45[[#This Row],[czy stacjonarny]]=1,Q554+S553,S553)</f>
        <v>162729</v>
      </c>
    </row>
    <row r="555" spans="1:19" x14ac:dyDescent="0.3">
      <c r="A555" s="9" t="s">
        <v>480</v>
      </c>
      <c r="B555" s="1">
        <v>42926</v>
      </c>
      <c r="C555" s="2">
        <v>0.44210648148148146</v>
      </c>
      <c r="D555" s="2">
        <v>0.44369212962962962</v>
      </c>
      <c r="E555">
        <f>DAY(telefony45[[#This Row],[data]])</f>
        <v>10</v>
      </c>
      <c r="F555">
        <f>IF(LEN(telefony45[[#This Row],[nr]])=8,1,0)</f>
        <v>0</v>
      </c>
      <c r="G555">
        <f>IF(LEN(telefony45[[#This Row],[nr]])=7,1,0)</f>
        <v>1</v>
      </c>
      <c r="H555" s="9">
        <f>IF(LEN(telefony45[[#This Row],[nr]])&gt;=10,1,0)</f>
        <v>0</v>
      </c>
      <c r="I555" s="2">
        <f>telefony45[[#This Row],[zakonczenie]]-telefony45[[#This Row],[rozpoczecie]]</f>
        <v>1.5856481481481555E-3</v>
      </c>
      <c r="J555" s="9">
        <f>HOUR(telefony45[[#This Row],[czas połączenia]])</f>
        <v>0</v>
      </c>
      <c r="K555" s="9">
        <f>MINUTE(telefony45[[#This Row],[czas połączenia]])</f>
        <v>2</v>
      </c>
      <c r="L555" s="9">
        <f>SECOND(telefony45[[#This Row],[czas połączenia]])</f>
        <v>17</v>
      </c>
      <c r="M555" s="9">
        <f>telefony45[[#This Row],[godziny połączenia]]*60*60+telefony45[[#This Row],[minuty połączenia]]*60+telefony45[[#This Row],[sekundy połączenia2]]</f>
        <v>137</v>
      </c>
      <c r="N555" s="9">
        <f>ROUNDUP(telefony45[[#This Row],[połączenie w sekundach]]/60,0)</f>
        <v>3</v>
      </c>
      <c r="O555" s="9">
        <f>IF(telefony45[[#This Row],[czy zagraniczny]]=1,telefony45[[#This Row],[zaczęt minuty połączenia]],0)</f>
        <v>0</v>
      </c>
      <c r="P555">
        <f>IF(OR(telefony45[[#This Row],[czy komórkowy]]=1,telefony45[[#This Row],[czy stacjonarny]]=1),P554-telefony45[[#This Row],[połączenie w sekundach]],P554)</f>
        <v>-216194</v>
      </c>
      <c r="Q555">
        <f t="shared" si="8"/>
        <v>137</v>
      </c>
      <c r="R555">
        <f>IF(telefony45[[#This Row],[czy komórkowy]]=1,Q555+R554,R554)</f>
        <v>53328</v>
      </c>
      <c r="S555">
        <f>IF(telefony45[[#This Row],[czy stacjonarny]]=1,Q555+S554,S554)</f>
        <v>162866</v>
      </c>
    </row>
    <row r="556" spans="1:19" x14ac:dyDescent="0.3">
      <c r="A556" s="9" t="s">
        <v>481</v>
      </c>
      <c r="B556" s="1">
        <v>42926</v>
      </c>
      <c r="C556" s="2">
        <v>0.44572916666666668</v>
      </c>
      <c r="D556" s="2">
        <v>0.4548726851851852</v>
      </c>
      <c r="E556">
        <f>DAY(telefony45[[#This Row],[data]])</f>
        <v>10</v>
      </c>
      <c r="F556">
        <f>IF(LEN(telefony45[[#This Row],[nr]])=8,1,0)</f>
        <v>0</v>
      </c>
      <c r="G556">
        <f>IF(LEN(telefony45[[#This Row],[nr]])=7,1,0)</f>
        <v>1</v>
      </c>
      <c r="H556" s="9">
        <f>IF(LEN(telefony45[[#This Row],[nr]])&gt;=10,1,0)</f>
        <v>0</v>
      </c>
      <c r="I556" s="2">
        <f>telefony45[[#This Row],[zakonczenie]]-telefony45[[#This Row],[rozpoczecie]]</f>
        <v>9.143518518518523E-3</v>
      </c>
      <c r="J556" s="9">
        <f>HOUR(telefony45[[#This Row],[czas połączenia]])</f>
        <v>0</v>
      </c>
      <c r="K556" s="9">
        <f>MINUTE(telefony45[[#This Row],[czas połączenia]])</f>
        <v>13</v>
      </c>
      <c r="L556" s="9">
        <f>SECOND(telefony45[[#This Row],[czas połączenia]])</f>
        <v>10</v>
      </c>
      <c r="M556" s="9">
        <f>telefony45[[#This Row],[godziny połączenia]]*60*60+telefony45[[#This Row],[minuty połączenia]]*60+telefony45[[#This Row],[sekundy połączenia2]]</f>
        <v>790</v>
      </c>
      <c r="N556" s="9">
        <f>ROUNDUP(telefony45[[#This Row],[połączenie w sekundach]]/60,0)</f>
        <v>14</v>
      </c>
      <c r="O556" s="9">
        <f>IF(telefony45[[#This Row],[czy zagraniczny]]=1,telefony45[[#This Row],[zaczęt minuty połączenia]],0)</f>
        <v>0</v>
      </c>
      <c r="P556">
        <f>IF(OR(telefony45[[#This Row],[czy komórkowy]]=1,telefony45[[#This Row],[czy stacjonarny]]=1),P555-telefony45[[#This Row],[połączenie w sekundach]],P555)</f>
        <v>-216984</v>
      </c>
      <c r="Q556">
        <f t="shared" si="8"/>
        <v>790</v>
      </c>
      <c r="R556">
        <f>IF(telefony45[[#This Row],[czy komórkowy]]=1,Q556+R555,R555)</f>
        <v>53328</v>
      </c>
      <c r="S556">
        <f>IF(telefony45[[#This Row],[czy stacjonarny]]=1,Q556+S555,S555)</f>
        <v>163656</v>
      </c>
    </row>
    <row r="557" spans="1:19" x14ac:dyDescent="0.3">
      <c r="A557" s="9" t="s">
        <v>482</v>
      </c>
      <c r="B557" s="1">
        <v>42926</v>
      </c>
      <c r="C557" s="2">
        <v>0.44592592592592595</v>
      </c>
      <c r="D557" s="2">
        <v>0.45026620370370368</v>
      </c>
      <c r="E557">
        <f>DAY(telefony45[[#This Row],[data]])</f>
        <v>10</v>
      </c>
      <c r="F557">
        <f>IF(LEN(telefony45[[#This Row],[nr]])=8,1,0)</f>
        <v>1</v>
      </c>
      <c r="G557">
        <f>IF(LEN(telefony45[[#This Row],[nr]])=7,1,0)</f>
        <v>0</v>
      </c>
      <c r="H557" s="9">
        <f>IF(LEN(telefony45[[#This Row],[nr]])&gt;=10,1,0)</f>
        <v>0</v>
      </c>
      <c r="I557" s="2">
        <f>telefony45[[#This Row],[zakonczenie]]-telefony45[[#This Row],[rozpoczecie]]</f>
        <v>4.3402777777777346E-3</v>
      </c>
      <c r="J557" s="9">
        <f>HOUR(telefony45[[#This Row],[czas połączenia]])</f>
        <v>0</v>
      </c>
      <c r="K557" s="9">
        <f>MINUTE(telefony45[[#This Row],[czas połączenia]])</f>
        <v>6</v>
      </c>
      <c r="L557" s="9">
        <f>SECOND(telefony45[[#This Row],[czas połączenia]])</f>
        <v>15</v>
      </c>
      <c r="M557" s="9">
        <f>telefony45[[#This Row],[godziny połączenia]]*60*60+telefony45[[#This Row],[minuty połączenia]]*60+telefony45[[#This Row],[sekundy połączenia2]]</f>
        <v>375</v>
      </c>
      <c r="N557" s="9">
        <f>ROUNDUP(telefony45[[#This Row],[połączenie w sekundach]]/60,0)</f>
        <v>7</v>
      </c>
      <c r="O557" s="9">
        <f>IF(telefony45[[#This Row],[czy zagraniczny]]=1,telefony45[[#This Row],[zaczęt minuty połączenia]],0)</f>
        <v>0</v>
      </c>
      <c r="P557">
        <f>IF(OR(telefony45[[#This Row],[czy komórkowy]]=1,telefony45[[#This Row],[czy stacjonarny]]=1),P556-telefony45[[#This Row],[połączenie w sekundach]],P556)</f>
        <v>-217359</v>
      </c>
      <c r="Q557">
        <f t="shared" si="8"/>
        <v>375</v>
      </c>
      <c r="R557">
        <f>IF(telefony45[[#This Row],[czy komórkowy]]=1,Q557+R556,R556)</f>
        <v>53703</v>
      </c>
      <c r="S557">
        <f>IF(telefony45[[#This Row],[czy stacjonarny]]=1,Q557+S556,S556)</f>
        <v>163656</v>
      </c>
    </row>
    <row r="558" spans="1:19" x14ac:dyDescent="0.3">
      <c r="A558" s="9" t="s">
        <v>483</v>
      </c>
      <c r="B558" s="1">
        <v>42926</v>
      </c>
      <c r="C558" s="2">
        <v>0.44641203703703702</v>
      </c>
      <c r="D558" s="2">
        <v>0.45089120370370372</v>
      </c>
      <c r="E558">
        <f>DAY(telefony45[[#This Row],[data]])</f>
        <v>10</v>
      </c>
      <c r="F558">
        <f>IF(LEN(telefony45[[#This Row],[nr]])=8,1,0)</f>
        <v>0</v>
      </c>
      <c r="G558">
        <f>IF(LEN(telefony45[[#This Row],[nr]])=7,1,0)</f>
        <v>1</v>
      </c>
      <c r="H558" s="9">
        <f>IF(LEN(telefony45[[#This Row],[nr]])&gt;=10,1,0)</f>
        <v>0</v>
      </c>
      <c r="I558" s="2">
        <f>telefony45[[#This Row],[zakonczenie]]-telefony45[[#This Row],[rozpoczecie]]</f>
        <v>4.4791666666667007E-3</v>
      </c>
      <c r="J558" s="9">
        <f>HOUR(telefony45[[#This Row],[czas połączenia]])</f>
        <v>0</v>
      </c>
      <c r="K558" s="9">
        <f>MINUTE(telefony45[[#This Row],[czas połączenia]])</f>
        <v>6</v>
      </c>
      <c r="L558" s="9">
        <f>SECOND(telefony45[[#This Row],[czas połączenia]])</f>
        <v>27</v>
      </c>
      <c r="M558" s="9">
        <f>telefony45[[#This Row],[godziny połączenia]]*60*60+telefony45[[#This Row],[minuty połączenia]]*60+telefony45[[#This Row],[sekundy połączenia2]]</f>
        <v>387</v>
      </c>
      <c r="N558" s="9">
        <f>ROUNDUP(telefony45[[#This Row],[połączenie w sekundach]]/60,0)</f>
        <v>7</v>
      </c>
      <c r="O558" s="9">
        <f>IF(telefony45[[#This Row],[czy zagraniczny]]=1,telefony45[[#This Row],[zaczęt minuty połączenia]],0)</f>
        <v>0</v>
      </c>
      <c r="P558">
        <f>IF(OR(telefony45[[#This Row],[czy komórkowy]]=1,telefony45[[#This Row],[czy stacjonarny]]=1),P557-telefony45[[#This Row],[połączenie w sekundach]],P557)</f>
        <v>-217746</v>
      </c>
      <c r="Q558">
        <f t="shared" si="8"/>
        <v>387</v>
      </c>
      <c r="R558">
        <f>IF(telefony45[[#This Row],[czy komórkowy]]=1,Q558+R557,R557)</f>
        <v>53703</v>
      </c>
      <c r="S558">
        <f>IF(telefony45[[#This Row],[czy stacjonarny]]=1,Q558+S557,S557)</f>
        <v>164043</v>
      </c>
    </row>
    <row r="559" spans="1:19" x14ac:dyDescent="0.3">
      <c r="A559" s="9" t="s">
        <v>484</v>
      </c>
      <c r="B559" s="1">
        <v>42926</v>
      </c>
      <c r="C559" s="2">
        <v>0.45106481481481481</v>
      </c>
      <c r="D559" s="2">
        <v>0.45603009259259258</v>
      </c>
      <c r="E559">
        <f>DAY(telefony45[[#This Row],[data]])</f>
        <v>10</v>
      </c>
      <c r="F559">
        <f>IF(LEN(telefony45[[#This Row],[nr]])=8,1,0)</f>
        <v>0</v>
      </c>
      <c r="G559">
        <f>IF(LEN(telefony45[[#This Row],[nr]])=7,1,0)</f>
        <v>1</v>
      </c>
      <c r="H559" s="9">
        <f>IF(LEN(telefony45[[#This Row],[nr]])&gt;=10,1,0)</f>
        <v>0</v>
      </c>
      <c r="I559" s="2">
        <f>telefony45[[#This Row],[zakonczenie]]-telefony45[[#This Row],[rozpoczecie]]</f>
        <v>4.9652777777777768E-3</v>
      </c>
      <c r="J559" s="9">
        <f>HOUR(telefony45[[#This Row],[czas połączenia]])</f>
        <v>0</v>
      </c>
      <c r="K559" s="9">
        <f>MINUTE(telefony45[[#This Row],[czas połączenia]])</f>
        <v>7</v>
      </c>
      <c r="L559" s="9">
        <f>SECOND(telefony45[[#This Row],[czas połączenia]])</f>
        <v>9</v>
      </c>
      <c r="M559" s="9">
        <f>telefony45[[#This Row],[godziny połączenia]]*60*60+telefony45[[#This Row],[minuty połączenia]]*60+telefony45[[#This Row],[sekundy połączenia2]]</f>
        <v>429</v>
      </c>
      <c r="N559" s="9">
        <f>ROUNDUP(telefony45[[#This Row],[połączenie w sekundach]]/60,0)</f>
        <v>8</v>
      </c>
      <c r="O559" s="9">
        <f>IF(telefony45[[#This Row],[czy zagraniczny]]=1,telefony45[[#This Row],[zaczęt minuty połączenia]],0)</f>
        <v>0</v>
      </c>
      <c r="P559">
        <f>IF(OR(telefony45[[#This Row],[czy komórkowy]]=1,telefony45[[#This Row],[czy stacjonarny]]=1),P558-telefony45[[#This Row],[połączenie w sekundach]],P558)</f>
        <v>-218175</v>
      </c>
      <c r="Q559">
        <f t="shared" si="8"/>
        <v>429</v>
      </c>
      <c r="R559">
        <f>IF(telefony45[[#This Row],[czy komórkowy]]=1,Q559+R558,R558)</f>
        <v>53703</v>
      </c>
      <c r="S559">
        <f>IF(telefony45[[#This Row],[czy stacjonarny]]=1,Q559+S558,S558)</f>
        <v>164472</v>
      </c>
    </row>
    <row r="560" spans="1:19" x14ac:dyDescent="0.3">
      <c r="A560" s="9" t="s">
        <v>265</v>
      </c>
      <c r="B560" s="1">
        <v>42926</v>
      </c>
      <c r="C560" s="2">
        <v>0.45663194444444444</v>
      </c>
      <c r="D560" s="2">
        <v>0.46517361111111111</v>
      </c>
      <c r="E560">
        <f>DAY(telefony45[[#This Row],[data]])</f>
        <v>10</v>
      </c>
      <c r="F560">
        <f>IF(LEN(telefony45[[#This Row],[nr]])=8,1,0)</f>
        <v>0</v>
      </c>
      <c r="G560">
        <f>IF(LEN(telefony45[[#This Row],[nr]])=7,1,0)</f>
        <v>1</v>
      </c>
      <c r="H560" s="9">
        <f>IF(LEN(telefony45[[#This Row],[nr]])&gt;=10,1,0)</f>
        <v>0</v>
      </c>
      <c r="I560" s="2">
        <f>telefony45[[#This Row],[zakonczenie]]-telefony45[[#This Row],[rozpoczecie]]</f>
        <v>8.5416666666666696E-3</v>
      </c>
      <c r="J560" s="9">
        <f>HOUR(telefony45[[#This Row],[czas połączenia]])</f>
        <v>0</v>
      </c>
      <c r="K560" s="9">
        <f>MINUTE(telefony45[[#This Row],[czas połączenia]])</f>
        <v>12</v>
      </c>
      <c r="L560" s="9">
        <f>SECOND(telefony45[[#This Row],[czas połączenia]])</f>
        <v>18</v>
      </c>
      <c r="M560" s="9">
        <f>telefony45[[#This Row],[godziny połączenia]]*60*60+telefony45[[#This Row],[minuty połączenia]]*60+telefony45[[#This Row],[sekundy połączenia2]]</f>
        <v>738</v>
      </c>
      <c r="N560" s="9">
        <f>ROUNDUP(telefony45[[#This Row],[połączenie w sekundach]]/60,0)</f>
        <v>13</v>
      </c>
      <c r="O560" s="9">
        <f>IF(telefony45[[#This Row],[czy zagraniczny]]=1,telefony45[[#This Row],[zaczęt minuty połączenia]],0)</f>
        <v>0</v>
      </c>
      <c r="P560">
        <f>IF(OR(telefony45[[#This Row],[czy komórkowy]]=1,telefony45[[#This Row],[czy stacjonarny]]=1),P559-telefony45[[#This Row],[połączenie w sekundach]],P559)</f>
        <v>-218913</v>
      </c>
      <c r="Q560">
        <f t="shared" si="8"/>
        <v>738</v>
      </c>
      <c r="R560">
        <f>IF(telefony45[[#This Row],[czy komórkowy]]=1,Q560+R559,R559)</f>
        <v>53703</v>
      </c>
      <c r="S560">
        <f>IF(telefony45[[#This Row],[czy stacjonarny]]=1,Q560+S559,S559)</f>
        <v>165210</v>
      </c>
    </row>
    <row r="561" spans="1:19" x14ac:dyDescent="0.3">
      <c r="A561" s="9" t="s">
        <v>485</v>
      </c>
      <c r="B561" s="1">
        <v>42926</v>
      </c>
      <c r="C561" s="2">
        <v>0.46108796296296295</v>
      </c>
      <c r="D561" s="2">
        <v>0.46989583333333335</v>
      </c>
      <c r="E561">
        <f>DAY(telefony45[[#This Row],[data]])</f>
        <v>10</v>
      </c>
      <c r="F561">
        <f>IF(LEN(telefony45[[#This Row],[nr]])=8,1,0)</f>
        <v>0</v>
      </c>
      <c r="G561">
        <f>IF(LEN(telefony45[[#This Row],[nr]])=7,1,0)</f>
        <v>1</v>
      </c>
      <c r="H561" s="9">
        <f>IF(LEN(telefony45[[#This Row],[nr]])&gt;=10,1,0)</f>
        <v>0</v>
      </c>
      <c r="I561" s="2">
        <f>telefony45[[#This Row],[zakonczenie]]-telefony45[[#This Row],[rozpoczecie]]</f>
        <v>8.8078703703703964E-3</v>
      </c>
      <c r="J561" s="9">
        <f>HOUR(telefony45[[#This Row],[czas połączenia]])</f>
        <v>0</v>
      </c>
      <c r="K561" s="9">
        <f>MINUTE(telefony45[[#This Row],[czas połączenia]])</f>
        <v>12</v>
      </c>
      <c r="L561" s="9">
        <f>SECOND(telefony45[[#This Row],[czas połączenia]])</f>
        <v>41</v>
      </c>
      <c r="M561" s="9">
        <f>telefony45[[#This Row],[godziny połączenia]]*60*60+telefony45[[#This Row],[minuty połączenia]]*60+telefony45[[#This Row],[sekundy połączenia2]]</f>
        <v>761</v>
      </c>
      <c r="N561" s="9">
        <f>ROUNDUP(telefony45[[#This Row],[połączenie w sekundach]]/60,0)</f>
        <v>13</v>
      </c>
      <c r="O561" s="9">
        <f>IF(telefony45[[#This Row],[czy zagraniczny]]=1,telefony45[[#This Row],[zaczęt minuty połączenia]],0)</f>
        <v>0</v>
      </c>
      <c r="P561">
        <f>IF(OR(telefony45[[#This Row],[czy komórkowy]]=1,telefony45[[#This Row],[czy stacjonarny]]=1),P560-telefony45[[#This Row],[połączenie w sekundach]],P560)</f>
        <v>-219674</v>
      </c>
      <c r="Q561">
        <f t="shared" si="8"/>
        <v>761</v>
      </c>
      <c r="R561">
        <f>IF(telefony45[[#This Row],[czy komórkowy]]=1,Q561+R560,R560)</f>
        <v>53703</v>
      </c>
      <c r="S561">
        <f>IF(telefony45[[#This Row],[czy stacjonarny]]=1,Q561+S560,S560)</f>
        <v>165971</v>
      </c>
    </row>
    <row r="562" spans="1:19" x14ac:dyDescent="0.3">
      <c r="A562" s="9" t="s">
        <v>486</v>
      </c>
      <c r="B562" s="1">
        <v>42926</v>
      </c>
      <c r="C562" s="2">
        <v>0.46597222222222223</v>
      </c>
      <c r="D562" s="2">
        <v>0.46732638888888889</v>
      </c>
      <c r="E562">
        <f>DAY(telefony45[[#This Row],[data]])</f>
        <v>10</v>
      </c>
      <c r="F562">
        <f>IF(LEN(telefony45[[#This Row],[nr]])=8,1,0)</f>
        <v>1</v>
      </c>
      <c r="G562">
        <f>IF(LEN(telefony45[[#This Row],[nr]])=7,1,0)</f>
        <v>0</v>
      </c>
      <c r="H562" s="9">
        <f>IF(LEN(telefony45[[#This Row],[nr]])&gt;=10,1,0)</f>
        <v>0</v>
      </c>
      <c r="I562" s="2">
        <f>telefony45[[#This Row],[zakonczenie]]-telefony45[[#This Row],[rozpoczecie]]</f>
        <v>1.3541666666666563E-3</v>
      </c>
      <c r="J562" s="9">
        <f>HOUR(telefony45[[#This Row],[czas połączenia]])</f>
        <v>0</v>
      </c>
      <c r="K562" s="9">
        <f>MINUTE(telefony45[[#This Row],[czas połączenia]])</f>
        <v>1</v>
      </c>
      <c r="L562" s="9">
        <f>SECOND(telefony45[[#This Row],[czas połączenia]])</f>
        <v>57</v>
      </c>
      <c r="M562" s="9">
        <f>telefony45[[#This Row],[godziny połączenia]]*60*60+telefony45[[#This Row],[minuty połączenia]]*60+telefony45[[#This Row],[sekundy połączenia2]]</f>
        <v>117</v>
      </c>
      <c r="N562" s="9">
        <f>ROUNDUP(telefony45[[#This Row],[połączenie w sekundach]]/60,0)</f>
        <v>2</v>
      </c>
      <c r="O562" s="9">
        <f>IF(telefony45[[#This Row],[czy zagraniczny]]=1,telefony45[[#This Row],[zaczęt minuty połączenia]],0)</f>
        <v>0</v>
      </c>
      <c r="P562">
        <f>IF(OR(telefony45[[#This Row],[czy komórkowy]]=1,telefony45[[#This Row],[czy stacjonarny]]=1),P561-telefony45[[#This Row],[połączenie w sekundach]],P561)</f>
        <v>-219791</v>
      </c>
      <c r="Q562">
        <f t="shared" si="8"/>
        <v>117</v>
      </c>
      <c r="R562">
        <f>IF(telefony45[[#This Row],[czy komórkowy]]=1,Q562+R561,R561)</f>
        <v>53820</v>
      </c>
      <c r="S562">
        <f>IF(telefony45[[#This Row],[czy stacjonarny]]=1,Q562+S561,S561)</f>
        <v>165971</v>
      </c>
    </row>
    <row r="563" spans="1:19" x14ac:dyDescent="0.3">
      <c r="A563" s="9" t="s">
        <v>487</v>
      </c>
      <c r="B563" s="1">
        <v>42926</v>
      </c>
      <c r="C563" s="2">
        <v>0.46649305555555554</v>
      </c>
      <c r="D563" s="2">
        <v>0.47717592592592595</v>
      </c>
      <c r="E563">
        <f>DAY(telefony45[[#This Row],[data]])</f>
        <v>10</v>
      </c>
      <c r="F563">
        <f>IF(LEN(telefony45[[#This Row],[nr]])=8,1,0)</f>
        <v>0</v>
      </c>
      <c r="G563">
        <f>IF(LEN(telefony45[[#This Row],[nr]])=7,1,0)</f>
        <v>1</v>
      </c>
      <c r="H563" s="9">
        <f>IF(LEN(telefony45[[#This Row],[nr]])&gt;=10,1,0)</f>
        <v>0</v>
      </c>
      <c r="I563" s="2">
        <f>telefony45[[#This Row],[zakonczenie]]-telefony45[[#This Row],[rozpoczecie]]</f>
        <v>1.0682870370370412E-2</v>
      </c>
      <c r="J563" s="9">
        <f>HOUR(telefony45[[#This Row],[czas połączenia]])</f>
        <v>0</v>
      </c>
      <c r="K563" s="9">
        <f>MINUTE(telefony45[[#This Row],[czas połączenia]])</f>
        <v>15</v>
      </c>
      <c r="L563" s="9">
        <f>SECOND(telefony45[[#This Row],[czas połączenia]])</f>
        <v>23</v>
      </c>
      <c r="M563" s="9">
        <f>telefony45[[#This Row],[godziny połączenia]]*60*60+telefony45[[#This Row],[minuty połączenia]]*60+telefony45[[#This Row],[sekundy połączenia2]]</f>
        <v>923</v>
      </c>
      <c r="N563" s="9">
        <f>ROUNDUP(telefony45[[#This Row],[połączenie w sekundach]]/60,0)</f>
        <v>16</v>
      </c>
      <c r="O563" s="9">
        <f>IF(telefony45[[#This Row],[czy zagraniczny]]=1,telefony45[[#This Row],[zaczęt minuty połączenia]],0)</f>
        <v>0</v>
      </c>
      <c r="P563">
        <f>IF(OR(telefony45[[#This Row],[czy komórkowy]]=1,telefony45[[#This Row],[czy stacjonarny]]=1),P562-telefony45[[#This Row],[połączenie w sekundach]],P562)</f>
        <v>-220714</v>
      </c>
      <c r="Q563">
        <f t="shared" si="8"/>
        <v>923</v>
      </c>
      <c r="R563">
        <f>IF(telefony45[[#This Row],[czy komórkowy]]=1,Q563+R562,R562)</f>
        <v>53820</v>
      </c>
      <c r="S563">
        <f>IF(telefony45[[#This Row],[czy stacjonarny]]=1,Q563+S562,S562)</f>
        <v>166894</v>
      </c>
    </row>
    <row r="564" spans="1:19" x14ac:dyDescent="0.3">
      <c r="A564" s="9" t="s">
        <v>488</v>
      </c>
      <c r="B564" s="1">
        <v>42926</v>
      </c>
      <c r="C564" s="2">
        <v>0.46957175925925926</v>
      </c>
      <c r="D564" s="2">
        <v>0.47247685185185184</v>
      </c>
      <c r="E564">
        <f>DAY(telefony45[[#This Row],[data]])</f>
        <v>10</v>
      </c>
      <c r="F564">
        <f>IF(LEN(telefony45[[#This Row],[nr]])=8,1,0)</f>
        <v>0</v>
      </c>
      <c r="G564">
        <f>IF(LEN(telefony45[[#This Row],[nr]])=7,1,0)</f>
        <v>1</v>
      </c>
      <c r="H564" s="9">
        <f>IF(LEN(telefony45[[#This Row],[nr]])&gt;=10,1,0)</f>
        <v>0</v>
      </c>
      <c r="I564" s="2">
        <f>telefony45[[#This Row],[zakonczenie]]-telefony45[[#This Row],[rozpoczecie]]</f>
        <v>2.9050925925925841E-3</v>
      </c>
      <c r="J564" s="9">
        <f>HOUR(telefony45[[#This Row],[czas połączenia]])</f>
        <v>0</v>
      </c>
      <c r="K564" s="9">
        <f>MINUTE(telefony45[[#This Row],[czas połączenia]])</f>
        <v>4</v>
      </c>
      <c r="L564" s="9">
        <f>SECOND(telefony45[[#This Row],[czas połączenia]])</f>
        <v>11</v>
      </c>
      <c r="M564" s="9">
        <f>telefony45[[#This Row],[godziny połączenia]]*60*60+telefony45[[#This Row],[minuty połączenia]]*60+telefony45[[#This Row],[sekundy połączenia2]]</f>
        <v>251</v>
      </c>
      <c r="N564" s="9">
        <f>ROUNDUP(telefony45[[#This Row],[połączenie w sekundach]]/60,0)</f>
        <v>5</v>
      </c>
      <c r="O564" s="9">
        <f>IF(telefony45[[#This Row],[czy zagraniczny]]=1,telefony45[[#This Row],[zaczęt minuty połączenia]],0)</f>
        <v>0</v>
      </c>
      <c r="P564">
        <f>IF(OR(telefony45[[#This Row],[czy komórkowy]]=1,telefony45[[#This Row],[czy stacjonarny]]=1),P563-telefony45[[#This Row],[połączenie w sekundach]],P563)</f>
        <v>-220965</v>
      </c>
      <c r="Q564">
        <f t="shared" si="8"/>
        <v>251</v>
      </c>
      <c r="R564">
        <f>IF(telefony45[[#This Row],[czy komórkowy]]=1,Q564+R563,R563)</f>
        <v>53820</v>
      </c>
      <c r="S564">
        <f>IF(telefony45[[#This Row],[czy stacjonarny]]=1,Q564+S563,S563)</f>
        <v>167145</v>
      </c>
    </row>
    <row r="565" spans="1:19" x14ac:dyDescent="0.3">
      <c r="A565" s="9" t="s">
        <v>489</v>
      </c>
      <c r="B565" s="1">
        <v>42926</v>
      </c>
      <c r="C565" s="2">
        <v>0.47462962962962962</v>
      </c>
      <c r="D565" s="2">
        <v>0.47839120370370369</v>
      </c>
      <c r="E565">
        <f>DAY(telefony45[[#This Row],[data]])</f>
        <v>10</v>
      </c>
      <c r="F565">
        <f>IF(LEN(telefony45[[#This Row],[nr]])=8,1,0)</f>
        <v>0</v>
      </c>
      <c r="G565">
        <f>IF(LEN(telefony45[[#This Row],[nr]])=7,1,0)</f>
        <v>1</v>
      </c>
      <c r="H565" s="9">
        <f>IF(LEN(telefony45[[#This Row],[nr]])&gt;=10,1,0)</f>
        <v>0</v>
      </c>
      <c r="I565" s="2">
        <f>telefony45[[#This Row],[zakonczenie]]-telefony45[[#This Row],[rozpoczecie]]</f>
        <v>3.76157407407407E-3</v>
      </c>
      <c r="J565" s="9">
        <f>HOUR(telefony45[[#This Row],[czas połączenia]])</f>
        <v>0</v>
      </c>
      <c r="K565" s="9">
        <f>MINUTE(telefony45[[#This Row],[czas połączenia]])</f>
        <v>5</v>
      </c>
      <c r="L565" s="9">
        <f>SECOND(telefony45[[#This Row],[czas połączenia]])</f>
        <v>25</v>
      </c>
      <c r="M565" s="9">
        <f>telefony45[[#This Row],[godziny połączenia]]*60*60+telefony45[[#This Row],[minuty połączenia]]*60+telefony45[[#This Row],[sekundy połączenia2]]</f>
        <v>325</v>
      </c>
      <c r="N565" s="9">
        <f>ROUNDUP(telefony45[[#This Row],[połączenie w sekundach]]/60,0)</f>
        <v>6</v>
      </c>
      <c r="O565" s="9">
        <f>IF(telefony45[[#This Row],[czy zagraniczny]]=1,telefony45[[#This Row],[zaczęt minuty połączenia]],0)</f>
        <v>0</v>
      </c>
      <c r="P565">
        <f>IF(OR(telefony45[[#This Row],[czy komórkowy]]=1,telefony45[[#This Row],[czy stacjonarny]]=1),P564-telefony45[[#This Row],[połączenie w sekundach]],P564)</f>
        <v>-221290</v>
      </c>
      <c r="Q565">
        <f t="shared" si="8"/>
        <v>325</v>
      </c>
      <c r="R565">
        <f>IF(telefony45[[#This Row],[czy komórkowy]]=1,Q565+R564,R564)</f>
        <v>53820</v>
      </c>
      <c r="S565">
        <f>IF(telefony45[[#This Row],[czy stacjonarny]]=1,Q565+S564,S564)</f>
        <v>167470</v>
      </c>
    </row>
    <row r="566" spans="1:19" x14ac:dyDescent="0.3">
      <c r="A566" s="9" t="s">
        <v>347</v>
      </c>
      <c r="B566" s="1">
        <v>42926</v>
      </c>
      <c r="C566" s="2">
        <v>0.47535879629629629</v>
      </c>
      <c r="D566" s="2">
        <v>0.48454861111111114</v>
      </c>
      <c r="E566">
        <f>DAY(telefony45[[#This Row],[data]])</f>
        <v>10</v>
      </c>
      <c r="F566">
        <f>IF(LEN(telefony45[[#This Row],[nr]])=8,1,0)</f>
        <v>0</v>
      </c>
      <c r="G566">
        <f>IF(LEN(telefony45[[#This Row],[nr]])=7,1,0)</f>
        <v>0</v>
      </c>
      <c r="H566" s="9">
        <f>IF(LEN(telefony45[[#This Row],[nr]])&gt;=10,1,0)</f>
        <v>1</v>
      </c>
      <c r="I566" s="2">
        <f>telefony45[[#This Row],[zakonczenie]]-telefony45[[#This Row],[rozpoczecie]]</f>
        <v>9.1898148148148451E-3</v>
      </c>
      <c r="J566" s="9">
        <f>HOUR(telefony45[[#This Row],[czas połączenia]])</f>
        <v>0</v>
      </c>
      <c r="K566" s="9">
        <f>MINUTE(telefony45[[#This Row],[czas połączenia]])</f>
        <v>13</v>
      </c>
      <c r="L566" s="9">
        <f>SECOND(telefony45[[#This Row],[czas połączenia]])</f>
        <v>14</v>
      </c>
      <c r="M566" s="9">
        <f>telefony45[[#This Row],[godziny połączenia]]*60*60+telefony45[[#This Row],[minuty połączenia]]*60+telefony45[[#This Row],[sekundy połączenia2]]</f>
        <v>794</v>
      </c>
      <c r="N566" s="9">
        <f>ROUNDUP(telefony45[[#This Row],[połączenie w sekundach]]/60,0)</f>
        <v>14</v>
      </c>
      <c r="O566" s="9">
        <f>IF(telefony45[[#This Row],[czy zagraniczny]]=1,telefony45[[#This Row],[zaczęt minuty połączenia]],0)</f>
        <v>14</v>
      </c>
      <c r="P566">
        <f>IF(OR(telefony45[[#This Row],[czy komórkowy]]=1,telefony45[[#This Row],[czy stacjonarny]]=1),P565-telefony45[[#This Row],[połączenie w sekundach]],P565)</f>
        <v>-221290</v>
      </c>
      <c r="Q566">
        <f t="shared" si="8"/>
        <v>0</v>
      </c>
      <c r="R566">
        <f>IF(telefony45[[#This Row],[czy komórkowy]]=1,Q566+R565,R565)</f>
        <v>53820</v>
      </c>
      <c r="S566">
        <f>IF(telefony45[[#This Row],[czy stacjonarny]]=1,Q566+S565,S565)</f>
        <v>167470</v>
      </c>
    </row>
    <row r="567" spans="1:19" x14ac:dyDescent="0.3">
      <c r="A567" s="9" t="s">
        <v>490</v>
      </c>
      <c r="B567" s="1">
        <v>42926</v>
      </c>
      <c r="C567" s="2">
        <v>0.47989583333333335</v>
      </c>
      <c r="D567" s="2">
        <v>0.48138888888888887</v>
      </c>
      <c r="E567">
        <f>DAY(telefony45[[#This Row],[data]])</f>
        <v>10</v>
      </c>
      <c r="F567">
        <f>IF(LEN(telefony45[[#This Row],[nr]])=8,1,0)</f>
        <v>1</v>
      </c>
      <c r="G567">
        <f>IF(LEN(telefony45[[#This Row],[nr]])=7,1,0)</f>
        <v>0</v>
      </c>
      <c r="H567" s="9">
        <f>IF(LEN(telefony45[[#This Row],[nr]])&gt;=10,1,0)</f>
        <v>0</v>
      </c>
      <c r="I567" s="2">
        <f>telefony45[[#This Row],[zakonczenie]]-telefony45[[#This Row],[rozpoczecie]]</f>
        <v>1.4930555555555114E-3</v>
      </c>
      <c r="J567" s="9">
        <f>HOUR(telefony45[[#This Row],[czas połączenia]])</f>
        <v>0</v>
      </c>
      <c r="K567" s="9">
        <f>MINUTE(telefony45[[#This Row],[czas połączenia]])</f>
        <v>2</v>
      </c>
      <c r="L567" s="9">
        <f>SECOND(telefony45[[#This Row],[czas połączenia]])</f>
        <v>9</v>
      </c>
      <c r="M567" s="9">
        <f>telefony45[[#This Row],[godziny połączenia]]*60*60+telefony45[[#This Row],[minuty połączenia]]*60+telefony45[[#This Row],[sekundy połączenia2]]</f>
        <v>129</v>
      </c>
      <c r="N567" s="9">
        <f>ROUNDUP(telefony45[[#This Row],[połączenie w sekundach]]/60,0)</f>
        <v>3</v>
      </c>
      <c r="O567" s="9">
        <f>IF(telefony45[[#This Row],[czy zagraniczny]]=1,telefony45[[#This Row],[zaczęt minuty połączenia]],0)</f>
        <v>0</v>
      </c>
      <c r="P567">
        <f>IF(OR(telefony45[[#This Row],[czy komórkowy]]=1,telefony45[[#This Row],[czy stacjonarny]]=1),P566-telefony45[[#This Row],[połączenie w sekundach]],P566)</f>
        <v>-221419</v>
      </c>
      <c r="Q567">
        <f t="shared" si="8"/>
        <v>129</v>
      </c>
      <c r="R567">
        <f>IF(telefony45[[#This Row],[czy komórkowy]]=1,Q567+R566,R566)</f>
        <v>53949</v>
      </c>
      <c r="S567">
        <f>IF(telefony45[[#This Row],[czy stacjonarny]]=1,Q567+S566,S566)</f>
        <v>167470</v>
      </c>
    </row>
    <row r="568" spans="1:19" x14ac:dyDescent="0.3">
      <c r="A568" s="9" t="s">
        <v>491</v>
      </c>
      <c r="B568" s="1">
        <v>42926</v>
      </c>
      <c r="C568" s="2">
        <v>0.4846759259259259</v>
      </c>
      <c r="D568" s="2">
        <v>0.49550925925925926</v>
      </c>
      <c r="E568">
        <f>DAY(telefony45[[#This Row],[data]])</f>
        <v>10</v>
      </c>
      <c r="F568">
        <f>IF(LEN(telefony45[[#This Row],[nr]])=8,1,0)</f>
        <v>0</v>
      </c>
      <c r="G568">
        <f>IF(LEN(telefony45[[#This Row],[nr]])=7,1,0)</f>
        <v>1</v>
      </c>
      <c r="H568" s="9">
        <f>IF(LEN(telefony45[[#This Row],[nr]])&gt;=10,1,0)</f>
        <v>0</v>
      </c>
      <c r="I568" s="2">
        <f>telefony45[[#This Row],[zakonczenie]]-telefony45[[#This Row],[rozpoczecie]]</f>
        <v>1.0833333333333361E-2</v>
      </c>
      <c r="J568" s="9">
        <f>HOUR(telefony45[[#This Row],[czas połączenia]])</f>
        <v>0</v>
      </c>
      <c r="K568" s="9">
        <f>MINUTE(telefony45[[#This Row],[czas połączenia]])</f>
        <v>15</v>
      </c>
      <c r="L568" s="9">
        <f>SECOND(telefony45[[#This Row],[czas połączenia]])</f>
        <v>36</v>
      </c>
      <c r="M568" s="9">
        <f>telefony45[[#This Row],[godziny połączenia]]*60*60+telefony45[[#This Row],[minuty połączenia]]*60+telefony45[[#This Row],[sekundy połączenia2]]</f>
        <v>936</v>
      </c>
      <c r="N568" s="9">
        <f>ROUNDUP(telefony45[[#This Row],[połączenie w sekundach]]/60,0)</f>
        <v>16</v>
      </c>
      <c r="O568" s="9">
        <f>IF(telefony45[[#This Row],[czy zagraniczny]]=1,telefony45[[#This Row],[zaczęt minuty połączenia]],0)</f>
        <v>0</v>
      </c>
      <c r="P568">
        <f>IF(OR(telefony45[[#This Row],[czy komórkowy]]=1,telefony45[[#This Row],[czy stacjonarny]]=1),P567-telefony45[[#This Row],[połączenie w sekundach]],P567)</f>
        <v>-222355</v>
      </c>
      <c r="Q568">
        <f t="shared" si="8"/>
        <v>936</v>
      </c>
      <c r="R568">
        <f>IF(telefony45[[#This Row],[czy komórkowy]]=1,Q568+R567,R567)</f>
        <v>53949</v>
      </c>
      <c r="S568">
        <f>IF(telefony45[[#This Row],[czy stacjonarny]]=1,Q568+S567,S567)</f>
        <v>168406</v>
      </c>
    </row>
    <row r="569" spans="1:19" x14ac:dyDescent="0.3">
      <c r="A569" s="9" t="s">
        <v>27</v>
      </c>
      <c r="B569" s="1">
        <v>42926</v>
      </c>
      <c r="C569" s="2">
        <v>0.4881712962962963</v>
      </c>
      <c r="D569" s="2">
        <v>0.49769675925925927</v>
      </c>
      <c r="E569">
        <f>DAY(telefony45[[#This Row],[data]])</f>
        <v>10</v>
      </c>
      <c r="F569">
        <f>IF(LEN(telefony45[[#This Row],[nr]])=8,1,0)</f>
        <v>1</v>
      </c>
      <c r="G569">
        <f>IF(LEN(telefony45[[#This Row],[nr]])=7,1,0)</f>
        <v>0</v>
      </c>
      <c r="H569" s="9">
        <f>IF(LEN(telefony45[[#This Row],[nr]])&gt;=10,1,0)</f>
        <v>0</v>
      </c>
      <c r="I569" s="2">
        <f>telefony45[[#This Row],[zakonczenie]]-telefony45[[#This Row],[rozpoczecie]]</f>
        <v>9.5254629629629717E-3</v>
      </c>
      <c r="J569" s="9">
        <f>HOUR(telefony45[[#This Row],[czas połączenia]])</f>
        <v>0</v>
      </c>
      <c r="K569" s="9">
        <f>MINUTE(telefony45[[#This Row],[czas połączenia]])</f>
        <v>13</v>
      </c>
      <c r="L569" s="9">
        <f>SECOND(telefony45[[#This Row],[czas połączenia]])</f>
        <v>43</v>
      </c>
      <c r="M569" s="9">
        <f>telefony45[[#This Row],[godziny połączenia]]*60*60+telefony45[[#This Row],[minuty połączenia]]*60+telefony45[[#This Row],[sekundy połączenia2]]</f>
        <v>823</v>
      </c>
      <c r="N569" s="9">
        <f>ROUNDUP(telefony45[[#This Row],[połączenie w sekundach]]/60,0)</f>
        <v>14</v>
      </c>
      <c r="O569" s="9">
        <f>IF(telefony45[[#This Row],[czy zagraniczny]]=1,telefony45[[#This Row],[zaczęt minuty połączenia]],0)</f>
        <v>0</v>
      </c>
      <c r="P569">
        <f>IF(OR(telefony45[[#This Row],[czy komórkowy]]=1,telefony45[[#This Row],[czy stacjonarny]]=1),P568-telefony45[[#This Row],[połączenie w sekundach]],P568)</f>
        <v>-223178</v>
      </c>
      <c r="Q569">
        <f t="shared" si="8"/>
        <v>823</v>
      </c>
      <c r="R569">
        <f>IF(telefony45[[#This Row],[czy komórkowy]]=1,Q569+R568,R568)</f>
        <v>54772</v>
      </c>
      <c r="S569">
        <f>IF(telefony45[[#This Row],[czy stacjonarny]]=1,Q569+S568,S568)</f>
        <v>168406</v>
      </c>
    </row>
    <row r="570" spans="1:19" x14ac:dyDescent="0.3">
      <c r="A570" s="9" t="s">
        <v>492</v>
      </c>
      <c r="B570" s="1">
        <v>42926</v>
      </c>
      <c r="C570" s="2">
        <v>0.49055555555555558</v>
      </c>
      <c r="D570" s="2">
        <v>0.49449074074074073</v>
      </c>
      <c r="E570">
        <f>DAY(telefony45[[#This Row],[data]])</f>
        <v>10</v>
      </c>
      <c r="F570">
        <f>IF(LEN(telefony45[[#This Row],[nr]])=8,1,0)</f>
        <v>0</v>
      </c>
      <c r="G570">
        <f>IF(LEN(telefony45[[#This Row],[nr]])=7,1,0)</f>
        <v>1</v>
      </c>
      <c r="H570" s="9">
        <f>IF(LEN(telefony45[[#This Row],[nr]])&gt;=10,1,0)</f>
        <v>0</v>
      </c>
      <c r="I570" s="2">
        <f>telefony45[[#This Row],[zakonczenie]]-telefony45[[#This Row],[rozpoczecie]]</f>
        <v>3.9351851851851527E-3</v>
      </c>
      <c r="J570" s="9">
        <f>HOUR(telefony45[[#This Row],[czas połączenia]])</f>
        <v>0</v>
      </c>
      <c r="K570" s="9">
        <f>MINUTE(telefony45[[#This Row],[czas połączenia]])</f>
        <v>5</v>
      </c>
      <c r="L570" s="9">
        <f>SECOND(telefony45[[#This Row],[czas połączenia]])</f>
        <v>40</v>
      </c>
      <c r="M570" s="9">
        <f>telefony45[[#This Row],[godziny połączenia]]*60*60+telefony45[[#This Row],[minuty połączenia]]*60+telefony45[[#This Row],[sekundy połączenia2]]</f>
        <v>340</v>
      </c>
      <c r="N570" s="9">
        <f>ROUNDUP(telefony45[[#This Row],[połączenie w sekundach]]/60,0)</f>
        <v>6</v>
      </c>
      <c r="O570" s="9">
        <f>IF(telefony45[[#This Row],[czy zagraniczny]]=1,telefony45[[#This Row],[zaczęt minuty połączenia]],0)</f>
        <v>0</v>
      </c>
      <c r="P570">
        <f>IF(OR(telefony45[[#This Row],[czy komórkowy]]=1,telefony45[[#This Row],[czy stacjonarny]]=1),P569-telefony45[[#This Row],[połączenie w sekundach]],P569)</f>
        <v>-223518</v>
      </c>
      <c r="Q570">
        <f t="shared" si="8"/>
        <v>340</v>
      </c>
      <c r="R570">
        <f>IF(telefony45[[#This Row],[czy komórkowy]]=1,Q570+R569,R569)</f>
        <v>54772</v>
      </c>
      <c r="S570">
        <f>IF(telefony45[[#This Row],[czy stacjonarny]]=1,Q570+S569,S569)</f>
        <v>168746</v>
      </c>
    </row>
    <row r="571" spans="1:19" x14ac:dyDescent="0.3">
      <c r="A571" s="9" t="s">
        <v>493</v>
      </c>
      <c r="B571" s="1">
        <v>42926</v>
      </c>
      <c r="C571" s="2">
        <v>0.49488425925925927</v>
      </c>
      <c r="D571" s="2">
        <v>0.50590277777777781</v>
      </c>
      <c r="E571">
        <f>DAY(telefony45[[#This Row],[data]])</f>
        <v>10</v>
      </c>
      <c r="F571">
        <f>IF(LEN(telefony45[[#This Row],[nr]])=8,1,0)</f>
        <v>0</v>
      </c>
      <c r="G571">
        <f>IF(LEN(telefony45[[#This Row],[nr]])=7,1,0)</f>
        <v>1</v>
      </c>
      <c r="H571" s="9">
        <f>IF(LEN(telefony45[[#This Row],[nr]])&gt;=10,1,0)</f>
        <v>0</v>
      </c>
      <c r="I571" s="2">
        <f>telefony45[[#This Row],[zakonczenie]]-telefony45[[#This Row],[rozpoczecie]]</f>
        <v>1.1018518518518539E-2</v>
      </c>
      <c r="J571" s="9">
        <f>HOUR(telefony45[[#This Row],[czas połączenia]])</f>
        <v>0</v>
      </c>
      <c r="K571" s="9">
        <f>MINUTE(telefony45[[#This Row],[czas połączenia]])</f>
        <v>15</v>
      </c>
      <c r="L571" s="9">
        <f>SECOND(telefony45[[#This Row],[czas połączenia]])</f>
        <v>52</v>
      </c>
      <c r="M571" s="9">
        <f>telefony45[[#This Row],[godziny połączenia]]*60*60+telefony45[[#This Row],[minuty połączenia]]*60+telefony45[[#This Row],[sekundy połączenia2]]</f>
        <v>952</v>
      </c>
      <c r="N571" s="9">
        <f>ROUNDUP(telefony45[[#This Row],[połączenie w sekundach]]/60,0)</f>
        <v>16</v>
      </c>
      <c r="O571" s="9">
        <f>IF(telefony45[[#This Row],[czy zagraniczny]]=1,telefony45[[#This Row],[zaczęt minuty połączenia]],0)</f>
        <v>0</v>
      </c>
      <c r="P571">
        <f>IF(OR(telefony45[[#This Row],[czy komórkowy]]=1,telefony45[[#This Row],[czy stacjonarny]]=1),P570-telefony45[[#This Row],[połączenie w sekundach]],P570)</f>
        <v>-224470</v>
      </c>
      <c r="Q571">
        <f t="shared" si="8"/>
        <v>952</v>
      </c>
      <c r="R571">
        <f>IF(telefony45[[#This Row],[czy komórkowy]]=1,Q571+R570,R570)</f>
        <v>54772</v>
      </c>
      <c r="S571">
        <f>IF(telefony45[[#This Row],[czy stacjonarny]]=1,Q571+S570,S570)</f>
        <v>169698</v>
      </c>
    </row>
    <row r="572" spans="1:19" x14ac:dyDescent="0.3">
      <c r="A572" s="9" t="s">
        <v>494</v>
      </c>
      <c r="B572" s="1">
        <v>42926</v>
      </c>
      <c r="C572" s="2">
        <v>0.49674768518518519</v>
      </c>
      <c r="D572" s="2">
        <v>0.50796296296296295</v>
      </c>
      <c r="E572">
        <f>DAY(telefony45[[#This Row],[data]])</f>
        <v>10</v>
      </c>
      <c r="F572">
        <f>IF(LEN(telefony45[[#This Row],[nr]])=8,1,0)</f>
        <v>0</v>
      </c>
      <c r="G572">
        <f>IF(LEN(telefony45[[#This Row],[nr]])=7,1,0)</f>
        <v>1</v>
      </c>
      <c r="H572" s="9">
        <f>IF(LEN(telefony45[[#This Row],[nr]])&gt;=10,1,0)</f>
        <v>0</v>
      </c>
      <c r="I572" s="2">
        <f>telefony45[[#This Row],[zakonczenie]]-telefony45[[#This Row],[rozpoczecie]]</f>
        <v>1.1215277777777755E-2</v>
      </c>
      <c r="J572" s="9">
        <f>HOUR(telefony45[[#This Row],[czas połączenia]])</f>
        <v>0</v>
      </c>
      <c r="K572" s="9">
        <f>MINUTE(telefony45[[#This Row],[czas połączenia]])</f>
        <v>16</v>
      </c>
      <c r="L572" s="9">
        <f>SECOND(telefony45[[#This Row],[czas połączenia]])</f>
        <v>9</v>
      </c>
      <c r="M572" s="9">
        <f>telefony45[[#This Row],[godziny połączenia]]*60*60+telefony45[[#This Row],[minuty połączenia]]*60+telefony45[[#This Row],[sekundy połączenia2]]</f>
        <v>969</v>
      </c>
      <c r="N572" s="9">
        <f>ROUNDUP(telefony45[[#This Row],[połączenie w sekundach]]/60,0)</f>
        <v>17</v>
      </c>
      <c r="O572" s="9">
        <f>IF(telefony45[[#This Row],[czy zagraniczny]]=1,telefony45[[#This Row],[zaczęt minuty połączenia]],0)</f>
        <v>0</v>
      </c>
      <c r="P572">
        <f>IF(OR(telefony45[[#This Row],[czy komórkowy]]=1,telefony45[[#This Row],[czy stacjonarny]]=1),P571-telefony45[[#This Row],[połączenie w sekundach]],P571)</f>
        <v>-225439</v>
      </c>
      <c r="Q572">
        <f t="shared" si="8"/>
        <v>969</v>
      </c>
      <c r="R572">
        <f>IF(telefony45[[#This Row],[czy komórkowy]]=1,Q572+R571,R571)</f>
        <v>54772</v>
      </c>
      <c r="S572">
        <f>IF(telefony45[[#This Row],[czy stacjonarny]]=1,Q572+S571,S571)</f>
        <v>170667</v>
      </c>
    </row>
    <row r="573" spans="1:19" x14ac:dyDescent="0.3">
      <c r="A573" s="9" t="s">
        <v>495</v>
      </c>
      <c r="B573" s="1">
        <v>42926</v>
      </c>
      <c r="C573" s="2">
        <v>0.50089120370370366</v>
      </c>
      <c r="D573" s="2">
        <v>0.50109953703703702</v>
      </c>
      <c r="E573">
        <f>DAY(telefony45[[#This Row],[data]])</f>
        <v>10</v>
      </c>
      <c r="F573">
        <f>IF(LEN(telefony45[[#This Row],[nr]])=8,1,0)</f>
        <v>0</v>
      </c>
      <c r="G573">
        <f>IF(LEN(telefony45[[#This Row],[nr]])=7,1,0)</f>
        <v>1</v>
      </c>
      <c r="H573" s="9">
        <f>IF(LEN(telefony45[[#This Row],[nr]])&gt;=10,1,0)</f>
        <v>0</v>
      </c>
      <c r="I573" s="2">
        <f>telefony45[[#This Row],[zakonczenie]]-telefony45[[#This Row],[rozpoczecie]]</f>
        <v>2.083333333333659E-4</v>
      </c>
      <c r="J573" s="9">
        <f>HOUR(telefony45[[#This Row],[czas połączenia]])</f>
        <v>0</v>
      </c>
      <c r="K573" s="9">
        <f>MINUTE(telefony45[[#This Row],[czas połączenia]])</f>
        <v>0</v>
      </c>
      <c r="L573" s="9">
        <f>SECOND(telefony45[[#This Row],[czas połączenia]])</f>
        <v>18</v>
      </c>
      <c r="M573" s="9">
        <f>telefony45[[#This Row],[godziny połączenia]]*60*60+telefony45[[#This Row],[minuty połączenia]]*60+telefony45[[#This Row],[sekundy połączenia2]]</f>
        <v>18</v>
      </c>
      <c r="N573" s="9">
        <f>ROUNDUP(telefony45[[#This Row],[połączenie w sekundach]]/60,0)</f>
        <v>1</v>
      </c>
      <c r="O573" s="9">
        <f>IF(telefony45[[#This Row],[czy zagraniczny]]=1,telefony45[[#This Row],[zaczęt minuty połączenia]],0)</f>
        <v>0</v>
      </c>
      <c r="P573">
        <f>IF(OR(telefony45[[#This Row],[czy komórkowy]]=1,telefony45[[#This Row],[czy stacjonarny]]=1),P572-telefony45[[#This Row],[połączenie w sekundach]],P572)</f>
        <v>-225457</v>
      </c>
      <c r="Q573">
        <f t="shared" si="8"/>
        <v>18</v>
      </c>
      <c r="R573">
        <f>IF(telefony45[[#This Row],[czy komórkowy]]=1,Q573+R572,R572)</f>
        <v>54772</v>
      </c>
      <c r="S573">
        <f>IF(telefony45[[#This Row],[czy stacjonarny]]=1,Q573+S572,S572)</f>
        <v>170685</v>
      </c>
    </row>
    <row r="574" spans="1:19" x14ac:dyDescent="0.3">
      <c r="A574" s="9" t="s">
        <v>57</v>
      </c>
      <c r="B574" s="1">
        <v>42926</v>
      </c>
      <c r="C574" s="2">
        <v>0.50635416666666666</v>
      </c>
      <c r="D574" s="2">
        <v>0.51716435185185183</v>
      </c>
      <c r="E574">
        <f>DAY(telefony45[[#This Row],[data]])</f>
        <v>10</v>
      </c>
      <c r="F574">
        <f>IF(LEN(telefony45[[#This Row],[nr]])=8,1,0)</f>
        <v>0</v>
      </c>
      <c r="G574">
        <f>IF(LEN(telefony45[[#This Row],[nr]])=7,1,0)</f>
        <v>1</v>
      </c>
      <c r="H574" s="9">
        <f>IF(LEN(telefony45[[#This Row],[nr]])&gt;=10,1,0)</f>
        <v>0</v>
      </c>
      <c r="I574" s="2">
        <f>telefony45[[#This Row],[zakonczenie]]-telefony45[[#This Row],[rozpoczecie]]</f>
        <v>1.0810185185185173E-2</v>
      </c>
      <c r="J574" s="9">
        <f>HOUR(telefony45[[#This Row],[czas połączenia]])</f>
        <v>0</v>
      </c>
      <c r="K574" s="9">
        <f>MINUTE(telefony45[[#This Row],[czas połączenia]])</f>
        <v>15</v>
      </c>
      <c r="L574" s="9">
        <f>SECOND(telefony45[[#This Row],[czas połączenia]])</f>
        <v>34</v>
      </c>
      <c r="M574" s="9">
        <f>telefony45[[#This Row],[godziny połączenia]]*60*60+telefony45[[#This Row],[minuty połączenia]]*60+telefony45[[#This Row],[sekundy połączenia2]]</f>
        <v>934</v>
      </c>
      <c r="N574" s="9">
        <f>ROUNDUP(telefony45[[#This Row],[połączenie w sekundach]]/60,0)</f>
        <v>16</v>
      </c>
      <c r="O574" s="9">
        <f>IF(telefony45[[#This Row],[czy zagraniczny]]=1,telefony45[[#This Row],[zaczęt minuty połączenia]],0)</f>
        <v>0</v>
      </c>
      <c r="P574">
        <f>IF(OR(telefony45[[#This Row],[czy komórkowy]]=1,telefony45[[#This Row],[czy stacjonarny]]=1),P573-telefony45[[#This Row],[połączenie w sekundach]],P573)</f>
        <v>-226391</v>
      </c>
      <c r="Q574">
        <f t="shared" si="8"/>
        <v>934</v>
      </c>
      <c r="R574">
        <f>IF(telefony45[[#This Row],[czy komórkowy]]=1,Q574+R573,R573)</f>
        <v>54772</v>
      </c>
      <c r="S574">
        <f>IF(telefony45[[#This Row],[czy stacjonarny]]=1,Q574+S573,S573)</f>
        <v>171619</v>
      </c>
    </row>
    <row r="575" spans="1:19" x14ac:dyDescent="0.3">
      <c r="A575" s="9" t="s">
        <v>496</v>
      </c>
      <c r="B575" s="1">
        <v>42926</v>
      </c>
      <c r="C575" s="2">
        <v>0.51010416666666669</v>
      </c>
      <c r="D575" s="2">
        <v>0.51879629629629631</v>
      </c>
      <c r="E575">
        <f>DAY(telefony45[[#This Row],[data]])</f>
        <v>10</v>
      </c>
      <c r="F575">
        <f>IF(LEN(telefony45[[#This Row],[nr]])=8,1,0)</f>
        <v>0</v>
      </c>
      <c r="G575">
        <f>IF(LEN(telefony45[[#This Row],[nr]])=7,1,0)</f>
        <v>0</v>
      </c>
      <c r="H575" s="9">
        <f>IF(LEN(telefony45[[#This Row],[nr]])&gt;=10,1,0)</f>
        <v>1</v>
      </c>
      <c r="I575" s="2">
        <f>telefony45[[#This Row],[zakonczenie]]-telefony45[[#This Row],[rozpoczecie]]</f>
        <v>8.6921296296296191E-3</v>
      </c>
      <c r="J575" s="9">
        <f>HOUR(telefony45[[#This Row],[czas połączenia]])</f>
        <v>0</v>
      </c>
      <c r="K575" s="9">
        <f>MINUTE(telefony45[[#This Row],[czas połączenia]])</f>
        <v>12</v>
      </c>
      <c r="L575" s="9">
        <f>SECOND(telefony45[[#This Row],[czas połączenia]])</f>
        <v>31</v>
      </c>
      <c r="M575" s="9">
        <f>telefony45[[#This Row],[godziny połączenia]]*60*60+telefony45[[#This Row],[minuty połączenia]]*60+telefony45[[#This Row],[sekundy połączenia2]]</f>
        <v>751</v>
      </c>
      <c r="N575" s="9">
        <f>ROUNDUP(telefony45[[#This Row],[połączenie w sekundach]]/60,0)</f>
        <v>13</v>
      </c>
      <c r="O575" s="9">
        <f>IF(telefony45[[#This Row],[czy zagraniczny]]=1,telefony45[[#This Row],[zaczęt minuty połączenia]],0)</f>
        <v>13</v>
      </c>
      <c r="P575">
        <f>IF(OR(telefony45[[#This Row],[czy komórkowy]]=1,telefony45[[#This Row],[czy stacjonarny]]=1),P574-telefony45[[#This Row],[połączenie w sekundach]],P574)</f>
        <v>-226391</v>
      </c>
      <c r="Q575">
        <f t="shared" si="8"/>
        <v>0</v>
      </c>
      <c r="R575">
        <f>IF(telefony45[[#This Row],[czy komórkowy]]=1,Q575+R574,R574)</f>
        <v>54772</v>
      </c>
      <c r="S575">
        <f>IF(telefony45[[#This Row],[czy stacjonarny]]=1,Q575+S574,S574)</f>
        <v>171619</v>
      </c>
    </row>
    <row r="576" spans="1:19" x14ac:dyDescent="0.3">
      <c r="A576" s="9" t="s">
        <v>497</v>
      </c>
      <c r="B576" s="1">
        <v>42926</v>
      </c>
      <c r="C576" s="2">
        <v>0.51090277777777782</v>
      </c>
      <c r="D576" s="2">
        <v>0.51175925925925925</v>
      </c>
      <c r="E576">
        <f>DAY(telefony45[[#This Row],[data]])</f>
        <v>10</v>
      </c>
      <c r="F576">
        <f>IF(LEN(telefony45[[#This Row],[nr]])=8,1,0)</f>
        <v>1</v>
      </c>
      <c r="G576">
        <f>IF(LEN(telefony45[[#This Row],[nr]])=7,1,0)</f>
        <v>0</v>
      </c>
      <c r="H576" s="9">
        <f>IF(LEN(telefony45[[#This Row],[nr]])&gt;=10,1,0)</f>
        <v>0</v>
      </c>
      <c r="I576" s="2">
        <f>telefony45[[#This Row],[zakonczenie]]-telefony45[[#This Row],[rozpoczecie]]</f>
        <v>8.5648148148143033E-4</v>
      </c>
      <c r="J576" s="9">
        <f>HOUR(telefony45[[#This Row],[czas połączenia]])</f>
        <v>0</v>
      </c>
      <c r="K576" s="9">
        <f>MINUTE(telefony45[[#This Row],[czas połączenia]])</f>
        <v>1</v>
      </c>
      <c r="L576" s="9">
        <f>SECOND(telefony45[[#This Row],[czas połączenia]])</f>
        <v>14</v>
      </c>
      <c r="M576" s="9">
        <f>telefony45[[#This Row],[godziny połączenia]]*60*60+telefony45[[#This Row],[minuty połączenia]]*60+telefony45[[#This Row],[sekundy połączenia2]]</f>
        <v>74</v>
      </c>
      <c r="N576" s="9">
        <f>ROUNDUP(telefony45[[#This Row],[połączenie w sekundach]]/60,0)</f>
        <v>2</v>
      </c>
      <c r="O576" s="9">
        <f>IF(telefony45[[#This Row],[czy zagraniczny]]=1,telefony45[[#This Row],[zaczęt minuty połączenia]],0)</f>
        <v>0</v>
      </c>
      <c r="P576">
        <f>IF(OR(telefony45[[#This Row],[czy komórkowy]]=1,telefony45[[#This Row],[czy stacjonarny]]=1),P575-telefony45[[#This Row],[połączenie w sekundach]],P575)</f>
        <v>-226465</v>
      </c>
      <c r="Q576">
        <f t="shared" si="8"/>
        <v>74</v>
      </c>
      <c r="R576">
        <f>IF(telefony45[[#This Row],[czy komórkowy]]=1,Q576+R575,R575)</f>
        <v>54846</v>
      </c>
      <c r="S576">
        <f>IF(telefony45[[#This Row],[czy stacjonarny]]=1,Q576+S575,S575)</f>
        <v>171619</v>
      </c>
    </row>
    <row r="577" spans="1:19" x14ac:dyDescent="0.3">
      <c r="A577" s="9" t="s">
        <v>498</v>
      </c>
      <c r="B577" s="1">
        <v>42926</v>
      </c>
      <c r="C577" s="2">
        <v>0.51116898148148149</v>
      </c>
      <c r="D577" s="2">
        <v>0.51718750000000002</v>
      </c>
      <c r="E577">
        <f>DAY(telefony45[[#This Row],[data]])</f>
        <v>10</v>
      </c>
      <c r="F577">
        <f>IF(LEN(telefony45[[#This Row],[nr]])=8,1,0)</f>
        <v>0</v>
      </c>
      <c r="G577">
        <f>IF(LEN(telefony45[[#This Row],[nr]])=7,1,0)</f>
        <v>1</v>
      </c>
      <c r="H577" s="9">
        <f>IF(LEN(telefony45[[#This Row],[nr]])&gt;=10,1,0)</f>
        <v>0</v>
      </c>
      <c r="I577" s="2">
        <f>telefony45[[#This Row],[zakonczenie]]-telefony45[[#This Row],[rozpoczecie]]</f>
        <v>6.0185185185185341E-3</v>
      </c>
      <c r="J577" s="9">
        <f>HOUR(telefony45[[#This Row],[czas połączenia]])</f>
        <v>0</v>
      </c>
      <c r="K577" s="9">
        <f>MINUTE(telefony45[[#This Row],[czas połączenia]])</f>
        <v>8</v>
      </c>
      <c r="L577" s="9">
        <f>SECOND(telefony45[[#This Row],[czas połączenia]])</f>
        <v>40</v>
      </c>
      <c r="M577" s="9">
        <f>telefony45[[#This Row],[godziny połączenia]]*60*60+telefony45[[#This Row],[minuty połączenia]]*60+telefony45[[#This Row],[sekundy połączenia2]]</f>
        <v>520</v>
      </c>
      <c r="N577" s="9">
        <f>ROUNDUP(telefony45[[#This Row],[połączenie w sekundach]]/60,0)</f>
        <v>9</v>
      </c>
      <c r="O577" s="9">
        <f>IF(telefony45[[#This Row],[czy zagraniczny]]=1,telefony45[[#This Row],[zaczęt minuty połączenia]],0)</f>
        <v>0</v>
      </c>
      <c r="P577">
        <f>IF(OR(telefony45[[#This Row],[czy komórkowy]]=1,telefony45[[#This Row],[czy stacjonarny]]=1),P576-telefony45[[#This Row],[połączenie w sekundach]],P576)</f>
        <v>-226985</v>
      </c>
      <c r="Q577">
        <f t="shared" si="8"/>
        <v>520</v>
      </c>
      <c r="R577">
        <f>IF(telefony45[[#This Row],[czy komórkowy]]=1,Q577+R576,R576)</f>
        <v>54846</v>
      </c>
      <c r="S577">
        <f>IF(telefony45[[#This Row],[czy stacjonarny]]=1,Q577+S576,S576)</f>
        <v>172139</v>
      </c>
    </row>
    <row r="578" spans="1:19" x14ac:dyDescent="0.3">
      <c r="A578" s="9" t="s">
        <v>499</v>
      </c>
      <c r="B578" s="1">
        <v>42926</v>
      </c>
      <c r="C578" s="2">
        <v>0.51157407407407407</v>
      </c>
      <c r="D578" s="2">
        <v>0.51663194444444449</v>
      </c>
      <c r="E578">
        <f>DAY(telefony45[[#This Row],[data]])</f>
        <v>10</v>
      </c>
      <c r="F578">
        <f>IF(LEN(telefony45[[#This Row],[nr]])=8,1,0)</f>
        <v>1</v>
      </c>
      <c r="G578">
        <f>IF(LEN(telefony45[[#This Row],[nr]])=7,1,0)</f>
        <v>0</v>
      </c>
      <c r="H578" s="9">
        <f>IF(LEN(telefony45[[#This Row],[nr]])&gt;=10,1,0)</f>
        <v>0</v>
      </c>
      <c r="I578" s="2">
        <f>telefony45[[#This Row],[zakonczenie]]-telefony45[[#This Row],[rozpoczecie]]</f>
        <v>5.0578703703704209E-3</v>
      </c>
      <c r="J578" s="9">
        <f>HOUR(telefony45[[#This Row],[czas połączenia]])</f>
        <v>0</v>
      </c>
      <c r="K578" s="9">
        <f>MINUTE(telefony45[[#This Row],[czas połączenia]])</f>
        <v>7</v>
      </c>
      <c r="L578" s="9">
        <f>SECOND(telefony45[[#This Row],[czas połączenia]])</f>
        <v>17</v>
      </c>
      <c r="M578" s="9">
        <f>telefony45[[#This Row],[godziny połączenia]]*60*60+telefony45[[#This Row],[minuty połączenia]]*60+telefony45[[#This Row],[sekundy połączenia2]]</f>
        <v>437</v>
      </c>
      <c r="N578" s="9">
        <f>ROUNDUP(telefony45[[#This Row],[połączenie w sekundach]]/60,0)</f>
        <v>8</v>
      </c>
      <c r="O578" s="9">
        <f>IF(telefony45[[#This Row],[czy zagraniczny]]=1,telefony45[[#This Row],[zaczęt minuty połączenia]],0)</f>
        <v>0</v>
      </c>
      <c r="P578">
        <f>IF(OR(telefony45[[#This Row],[czy komórkowy]]=1,telefony45[[#This Row],[czy stacjonarny]]=1),P577-telefony45[[#This Row],[połączenie w sekundach]],P577)</f>
        <v>-227422</v>
      </c>
      <c r="Q578">
        <f t="shared" si="8"/>
        <v>437</v>
      </c>
      <c r="R578">
        <f>IF(telefony45[[#This Row],[czy komórkowy]]=1,Q578+R577,R577)</f>
        <v>55283</v>
      </c>
      <c r="S578">
        <f>IF(telefony45[[#This Row],[czy stacjonarny]]=1,Q578+S577,S577)</f>
        <v>172139</v>
      </c>
    </row>
    <row r="579" spans="1:19" x14ac:dyDescent="0.3">
      <c r="A579" s="9" t="s">
        <v>500</v>
      </c>
      <c r="B579" s="1">
        <v>42926</v>
      </c>
      <c r="C579" s="2">
        <v>0.51328703703703704</v>
      </c>
      <c r="D579" s="2">
        <v>0.51821759259259259</v>
      </c>
      <c r="E579">
        <f>DAY(telefony45[[#This Row],[data]])</f>
        <v>10</v>
      </c>
      <c r="F579">
        <f>IF(LEN(telefony45[[#This Row],[nr]])=8,1,0)</f>
        <v>1</v>
      </c>
      <c r="G579">
        <f>IF(LEN(telefony45[[#This Row],[nr]])=7,1,0)</f>
        <v>0</v>
      </c>
      <c r="H579" s="9">
        <f>IF(LEN(telefony45[[#This Row],[nr]])&gt;=10,1,0)</f>
        <v>0</v>
      </c>
      <c r="I579" s="2">
        <f>telefony45[[#This Row],[zakonczenie]]-telefony45[[#This Row],[rozpoczecie]]</f>
        <v>4.9305555555555491E-3</v>
      </c>
      <c r="J579" s="9">
        <f>HOUR(telefony45[[#This Row],[czas połączenia]])</f>
        <v>0</v>
      </c>
      <c r="K579" s="9">
        <f>MINUTE(telefony45[[#This Row],[czas połączenia]])</f>
        <v>7</v>
      </c>
      <c r="L579" s="9">
        <f>SECOND(telefony45[[#This Row],[czas połączenia]])</f>
        <v>6</v>
      </c>
      <c r="M579" s="9">
        <f>telefony45[[#This Row],[godziny połączenia]]*60*60+telefony45[[#This Row],[minuty połączenia]]*60+telefony45[[#This Row],[sekundy połączenia2]]</f>
        <v>426</v>
      </c>
      <c r="N579" s="9">
        <f>ROUNDUP(telefony45[[#This Row],[połączenie w sekundach]]/60,0)</f>
        <v>8</v>
      </c>
      <c r="O579" s="9">
        <f>IF(telefony45[[#This Row],[czy zagraniczny]]=1,telefony45[[#This Row],[zaczęt minuty połączenia]],0)</f>
        <v>0</v>
      </c>
      <c r="P579">
        <f>IF(OR(telefony45[[#This Row],[czy komórkowy]]=1,telefony45[[#This Row],[czy stacjonarny]]=1),P578-telefony45[[#This Row],[połączenie w sekundach]],P578)</f>
        <v>-227848</v>
      </c>
      <c r="Q579">
        <f t="shared" si="8"/>
        <v>426</v>
      </c>
      <c r="R579">
        <f>IF(telefony45[[#This Row],[czy komórkowy]]=1,Q579+R578,R578)</f>
        <v>55709</v>
      </c>
      <c r="S579">
        <f>IF(telefony45[[#This Row],[czy stacjonarny]]=1,Q579+S578,S578)</f>
        <v>172139</v>
      </c>
    </row>
    <row r="580" spans="1:19" x14ac:dyDescent="0.3">
      <c r="A580" s="9" t="s">
        <v>466</v>
      </c>
      <c r="B580" s="1">
        <v>42926</v>
      </c>
      <c r="C580" s="2">
        <v>0.51603009259259258</v>
      </c>
      <c r="D580" s="2">
        <v>0.5269907407407407</v>
      </c>
      <c r="E580">
        <f>DAY(telefony45[[#This Row],[data]])</f>
        <v>10</v>
      </c>
      <c r="F580">
        <f>IF(LEN(telefony45[[#This Row],[nr]])=8,1,0)</f>
        <v>0</v>
      </c>
      <c r="G580">
        <f>IF(LEN(telefony45[[#This Row],[nr]])=7,1,0)</f>
        <v>1</v>
      </c>
      <c r="H580" s="9">
        <f>IF(LEN(telefony45[[#This Row],[nr]])&gt;=10,1,0)</f>
        <v>0</v>
      </c>
      <c r="I580" s="2">
        <f>telefony45[[#This Row],[zakonczenie]]-telefony45[[#This Row],[rozpoczecie]]</f>
        <v>1.0960648148148122E-2</v>
      </c>
      <c r="J580" s="9">
        <f>HOUR(telefony45[[#This Row],[czas połączenia]])</f>
        <v>0</v>
      </c>
      <c r="K580" s="9">
        <f>MINUTE(telefony45[[#This Row],[czas połączenia]])</f>
        <v>15</v>
      </c>
      <c r="L580" s="9">
        <f>SECOND(telefony45[[#This Row],[czas połączenia]])</f>
        <v>47</v>
      </c>
      <c r="M580" s="9">
        <f>telefony45[[#This Row],[godziny połączenia]]*60*60+telefony45[[#This Row],[minuty połączenia]]*60+telefony45[[#This Row],[sekundy połączenia2]]</f>
        <v>947</v>
      </c>
      <c r="N580" s="9">
        <f>ROUNDUP(telefony45[[#This Row],[połączenie w sekundach]]/60,0)</f>
        <v>16</v>
      </c>
      <c r="O580" s="9">
        <f>IF(telefony45[[#This Row],[czy zagraniczny]]=1,telefony45[[#This Row],[zaczęt minuty połączenia]],0)</f>
        <v>0</v>
      </c>
      <c r="P580">
        <f>IF(OR(telefony45[[#This Row],[czy komórkowy]]=1,telefony45[[#This Row],[czy stacjonarny]]=1),P579-telefony45[[#This Row],[połączenie w sekundach]],P579)</f>
        <v>-228795</v>
      </c>
      <c r="Q580">
        <f t="shared" si="8"/>
        <v>947</v>
      </c>
      <c r="R580">
        <f>IF(telefony45[[#This Row],[czy komórkowy]]=1,Q580+R579,R579)</f>
        <v>55709</v>
      </c>
      <c r="S580">
        <f>IF(telefony45[[#This Row],[czy stacjonarny]]=1,Q580+S579,S579)</f>
        <v>173086</v>
      </c>
    </row>
    <row r="581" spans="1:19" x14ac:dyDescent="0.3">
      <c r="A581" s="9" t="s">
        <v>162</v>
      </c>
      <c r="B581" s="1">
        <v>42926</v>
      </c>
      <c r="C581" s="2">
        <v>0.52123842592592595</v>
      </c>
      <c r="D581" s="2">
        <v>0.53008101851851852</v>
      </c>
      <c r="E581">
        <f>DAY(telefony45[[#This Row],[data]])</f>
        <v>10</v>
      </c>
      <c r="F581">
        <f>IF(LEN(telefony45[[#This Row],[nr]])=8,1,0)</f>
        <v>0</v>
      </c>
      <c r="G581">
        <f>IF(LEN(telefony45[[#This Row],[nr]])=7,1,0)</f>
        <v>1</v>
      </c>
      <c r="H581" s="9">
        <f>IF(LEN(telefony45[[#This Row],[nr]])&gt;=10,1,0)</f>
        <v>0</v>
      </c>
      <c r="I581" s="2">
        <f>telefony45[[#This Row],[zakonczenie]]-telefony45[[#This Row],[rozpoczecie]]</f>
        <v>8.8425925925925686E-3</v>
      </c>
      <c r="J581" s="9">
        <f>HOUR(telefony45[[#This Row],[czas połączenia]])</f>
        <v>0</v>
      </c>
      <c r="K581" s="9">
        <f>MINUTE(telefony45[[#This Row],[czas połączenia]])</f>
        <v>12</v>
      </c>
      <c r="L581" s="9">
        <f>SECOND(telefony45[[#This Row],[czas połączenia]])</f>
        <v>44</v>
      </c>
      <c r="M581" s="9">
        <f>telefony45[[#This Row],[godziny połączenia]]*60*60+telefony45[[#This Row],[minuty połączenia]]*60+telefony45[[#This Row],[sekundy połączenia2]]</f>
        <v>764</v>
      </c>
      <c r="N581" s="9">
        <f>ROUNDUP(telefony45[[#This Row],[połączenie w sekundach]]/60,0)</f>
        <v>13</v>
      </c>
      <c r="O581" s="9">
        <f>IF(telefony45[[#This Row],[czy zagraniczny]]=1,telefony45[[#This Row],[zaczęt minuty połączenia]],0)</f>
        <v>0</v>
      </c>
      <c r="P581">
        <f>IF(OR(telefony45[[#This Row],[czy komórkowy]]=1,telefony45[[#This Row],[czy stacjonarny]]=1),P580-telefony45[[#This Row],[połączenie w sekundach]],P580)</f>
        <v>-229559</v>
      </c>
      <c r="Q581">
        <f t="shared" si="8"/>
        <v>764</v>
      </c>
      <c r="R581">
        <f>IF(telefony45[[#This Row],[czy komórkowy]]=1,Q581+R580,R580)</f>
        <v>55709</v>
      </c>
      <c r="S581">
        <f>IF(telefony45[[#This Row],[czy stacjonarny]]=1,Q581+S580,S580)</f>
        <v>173850</v>
      </c>
    </row>
    <row r="582" spans="1:19" x14ac:dyDescent="0.3">
      <c r="A582" s="9" t="s">
        <v>501</v>
      </c>
      <c r="B582" s="1">
        <v>42926</v>
      </c>
      <c r="C582" s="2">
        <v>0.52134259259259264</v>
      </c>
      <c r="D582" s="2">
        <v>0.53226851851851853</v>
      </c>
      <c r="E582">
        <f>DAY(telefony45[[#This Row],[data]])</f>
        <v>10</v>
      </c>
      <c r="F582">
        <f>IF(LEN(telefony45[[#This Row],[nr]])=8,1,0)</f>
        <v>0</v>
      </c>
      <c r="G582">
        <f>IF(LEN(telefony45[[#This Row],[nr]])=7,1,0)</f>
        <v>1</v>
      </c>
      <c r="H582" s="9">
        <f>IF(LEN(telefony45[[#This Row],[nr]])&gt;=10,1,0)</f>
        <v>0</v>
      </c>
      <c r="I582" s="2">
        <f>telefony45[[#This Row],[zakonczenie]]-telefony45[[#This Row],[rozpoczecie]]</f>
        <v>1.0925925925925895E-2</v>
      </c>
      <c r="J582" s="9">
        <f>HOUR(telefony45[[#This Row],[czas połączenia]])</f>
        <v>0</v>
      </c>
      <c r="K582" s="9">
        <f>MINUTE(telefony45[[#This Row],[czas połączenia]])</f>
        <v>15</v>
      </c>
      <c r="L582" s="9">
        <f>SECOND(telefony45[[#This Row],[czas połączenia]])</f>
        <v>44</v>
      </c>
      <c r="M582" s="9">
        <f>telefony45[[#This Row],[godziny połączenia]]*60*60+telefony45[[#This Row],[minuty połączenia]]*60+telefony45[[#This Row],[sekundy połączenia2]]</f>
        <v>944</v>
      </c>
      <c r="N582" s="9">
        <f>ROUNDUP(telefony45[[#This Row],[połączenie w sekundach]]/60,0)</f>
        <v>16</v>
      </c>
      <c r="O582" s="9">
        <f>IF(telefony45[[#This Row],[czy zagraniczny]]=1,telefony45[[#This Row],[zaczęt minuty połączenia]],0)</f>
        <v>0</v>
      </c>
      <c r="P582">
        <f>IF(OR(telefony45[[#This Row],[czy komórkowy]]=1,telefony45[[#This Row],[czy stacjonarny]]=1),P581-telefony45[[#This Row],[połączenie w sekundach]],P581)</f>
        <v>-230503</v>
      </c>
      <c r="Q582">
        <f t="shared" si="8"/>
        <v>944</v>
      </c>
      <c r="R582">
        <f>IF(telefony45[[#This Row],[czy komórkowy]]=1,Q582+R581,R581)</f>
        <v>55709</v>
      </c>
      <c r="S582">
        <f>IF(telefony45[[#This Row],[czy stacjonarny]]=1,Q582+S581,S581)</f>
        <v>174794</v>
      </c>
    </row>
    <row r="583" spans="1:19" x14ac:dyDescent="0.3">
      <c r="A583" s="9" t="s">
        <v>502</v>
      </c>
      <c r="B583" s="1">
        <v>42926</v>
      </c>
      <c r="C583" s="2">
        <v>0.52254629629629634</v>
      </c>
      <c r="D583" s="2">
        <v>0.52263888888888888</v>
      </c>
      <c r="E583">
        <f>DAY(telefony45[[#This Row],[data]])</f>
        <v>10</v>
      </c>
      <c r="F583">
        <f>IF(LEN(telefony45[[#This Row],[nr]])=8,1,0)</f>
        <v>1</v>
      </c>
      <c r="G583">
        <f>IF(LEN(telefony45[[#This Row],[nr]])=7,1,0)</f>
        <v>0</v>
      </c>
      <c r="H583" s="9">
        <f>IF(LEN(telefony45[[#This Row],[nr]])&gt;=10,1,0)</f>
        <v>0</v>
      </c>
      <c r="I583" s="2">
        <f>telefony45[[#This Row],[zakonczenie]]-telefony45[[#This Row],[rozpoczecie]]</f>
        <v>9.2592592592533052E-5</v>
      </c>
      <c r="J583" s="9">
        <f>HOUR(telefony45[[#This Row],[czas połączenia]])</f>
        <v>0</v>
      </c>
      <c r="K583" s="9">
        <f>MINUTE(telefony45[[#This Row],[czas połączenia]])</f>
        <v>0</v>
      </c>
      <c r="L583" s="9">
        <f>SECOND(telefony45[[#This Row],[czas połączenia]])</f>
        <v>8</v>
      </c>
      <c r="M583" s="9">
        <f>telefony45[[#This Row],[godziny połączenia]]*60*60+telefony45[[#This Row],[minuty połączenia]]*60+telefony45[[#This Row],[sekundy połączenia2]]</f>
        <v>8</v>
      </c>
      <c r="N583" s="9">
        <f>ROUNDUP(telefony45[[#This Row],[połączenie w sekundach]]/60,0)</f>
        <v>1</v>
      </c>
      <c r="O583" s="9">
        <f>IF(telefony45[[#This Row],[czy zagraniczny]]=1,telefony45[[#This Row],[zaczęt minuty połączenia]],0)</f>
        <v>0</v>
      </c>
      <c r="P583">
        <f>IF(OR(telefony45[[#This Row],[czy komórkowy]]=1,telefony45[[#This Row],[czy stacjonarny]]=1),P582-telefony45[[#This Row],[połączenie w sekundach]],P582)</f>
        <v>-230511</v>
      </c>
      <c r="Q583">
        <f t="shared" si="8"/>
        <v>8</v>
      </c>
      <c r="R583">
        <f>IF(telefony45[[#This Row],[czy komórkowy]]=1,Q583+R582,R582)</f>
        <v>55717</v>
      </c>
      <c r="S583">
        <f>IF(telefony45[[#This Row],[czy stacjonarny]]=1,Q583+S582,S582)</f>
        <v>174794</v>
      </c>
    </row>
    <row r="584" spans="1:19" x14ac:dyDescent="0.3">
      <c r="A584" s="9" t="s">
        <v>503</v>
      </c>
      <c r="B584" s="1">
        <v>42926</v>
      </c>
      <c r="C584" s="2">
        <v>0.52392361111111108</v>
      </c>
      <c r="D584" s="2">
        <v>0.53378472222222217</v>
      </c>
      <c r="E584">
        <f>DAY(telefony45[[#This Row],[data]])</f>
        <v>10</v>
      </c>
      <c r="F584">
        <f>IF(LEN(telefony45[[#This Row],[nr]])=8,1,0)</f>
        <v>0</v>
      </c>
      <c r="G584">
        <f>IF(LEN(telefony45[[#This Row],[nr]])=7,1,0)</f>
        <v>1</v>
      </c>
      <c r="H584" s="9">
        <f>IF(LEN(telefony45[[#This Row],[nr]])&gt;=10,1,0)</f>
        <v>0</v>
      </c>
      <c r="I584" s="2">
        <f>telefony45[[#This Row],[zakonczenie]]-telefony45[[#This Row],[rozpoczecie]]</f>
        <v>9.8611111111110983E-3</v>
      </c>
      <c r="J584" s="9">
        <f>HOUR(telefony45[[#This Row],[czas połączenia]])</f>
        <v>0</v>
      </c>
      <c r="K584" s="9">
        <f>MINUTE(telefony45[[#This Row],[czas połączenia]])</f>
        <v>14</v>
      </c>
      <c r="L584" s="9">
        <f>SECOND(telefony45[[#This Row],[czas połączenia]])</f>
        <v>12</v>
      </c>
      <c r="M584" s="9">
        <f>telefony45[[#This Row],[godziny połączenia]]*60*60+telefony45[[#This Row],[minuty połączenia]]*60+telefony45[[#This Row],[sekundy połączenia2]]</f>
        <v>852</v>
      </c>
      <c r="N584" s="9">
        <f>ROUNDUP(telefony45[[#This Row],[połączenie w sekundach]]/60,0)</f>
        <v>15</v>
      </c>
      <c r="O584" s="9">
        <f>IF(telefony45[[#This Row],[czy zagraniczny]]=1,telefony45[[#This Row],[zaczęt minuty połączenia]],0)</f>
        <v>0</v>
      </c>
      <c r="P584">
        <f>IF(OR(telefony45[[#This Row],[czy komórkowy]]=1,telefony45[[#This Row],[czy stacjonarny]]=1),P583-telefony45[[#This Row],[połączenie w sekundach]],P583)</f>
        <v>-231363</v>
      </c>
      <c r="Q584">
        <f t="shared" si="8"/>
        <v>852</v>
      </c>
      <c r="R584">
        <f>IF(telefony45[[#This Row],[czy komórkowy]]=1,Q584+R583,R583)</f>
        <v>55717</v>
      </c>
      <c r="S584">
        <f>IF(telefony45[[#This Row],[czy stacjonarny]]=1,Q584+S583,S583)</f>
        <v>175646</v>
      </c>
    </row>
    <row r="585" spans="1:19" x14ac:dyDescent="0.3">
      <c r="A585" s="9" t="s">
        <v>504</v>
      </c>
      <c r="B585" s="1">
        <v>42926</v>
      </c>
      <c r="C585" s="2">
        <v>0.52837962962962959</v>
      </c>
      <c r="D585" s="2">
        <v>0.53084490740740742</v>
      </c>
      <c r="E585">
        <f>DAY(telefony45[[#This Row],[data]])</f>
        <v>10</v>
      </c>
      <c r="F585">
        <f>IF(LEN(telefony45[[#This Row],[nr]])=8,1,0)</f>
        <v>1</v>
      </c>
      <c r="G585">
        <f>IF(LEN(telefony45[[#This Row],[nr]])=7,1,0)</f>
        <v>0</v>
      </c>
      <c r="H585" s="9">
        <f>IF(LEN(telefony45[[#This Row],[nr]])&gt;=10,1,0)</f>
        <v>0</v>
      </c>
      <c r="I585" s="2">
        <f>telefony45[[#This Row],[zakonczenie]]-telefony45[[#This Row],[rozpoczecie]]</f>
        <v>2.4652777777778301E-3</v>
      </c>
      <c r="J585" s="9">
        <f>HOUR(telefony45[[#This Row],[czas połączenia]])</f>
        <v>0</v>
      </c>
      <c r="K585" s="9">
        <f>MINUTE(telefony45[[#This Row],[czas połączenia]])</f>
        <v>3</v>
      </c>
      <c r="L585" s="9">
        <f>SECOND(telefony45[[#This Row],[czas połączenia]])</f>
        <v>33</v>
      </c>
      <c r="M585" s="9">
        <f>telefony45[[#This Row],[godziny połączenia]]*60*60+telefony45[[#This Row],[minuty połączenia]]*60+telefony45[[#This Row],[sekundy połączenia2]]</f>
        <v>213</v>
      </c>
      <c r="N585" s="9">
        <f>ROUNDUP(telefony45[[#This Row],[połączenie w sekundach]]/60,0)</f>
        <v>4</v>
      </c>
      <c r="O585" s="9">
        <f>IF(telefony45[[#This Row],[czy zagraniczny]]=1,telefony45[[#This Row],[zaczęt minuty połączenia]],0)</f>
        <v>0</v>
      </c>
      <c r="P585">
        <f>IF(OR(telefony45[[#This Row],[czy komórkowy]]=1,telefony45[[#This Row],[czy stacjonarny]]=1),P584-telefony45[[#This Row],[połączenie w sekundach]],P584)</f>
        <v>-231576</v>
      </c>
      <c r="Q585">
        <f t="shared" si="8"/>
        <v>213</v>
      </c>
      <c r="R585">
        <f>IF(telefony45[[#This Row],[czy komórkowy]]=1,Q585+R584,R584)</f>
        <v>55930</v>
      </c>
      <c r="S585">
        <f>IF(telefony45[[#This Row],[czy stacjonarny]]=1,Q585+S584,S584)</f>
        <v>175646</v>
      </c>
    </row>
    <row r="586" spans="1:19" x14ac:dyDescent="0.3">
      <c r="A586" s="9" t="s">
        <v>505</v>
      </c>
      <c r="B586" s="1">
        <v>42926</v>
      </c>
      <c r="C586" s="2">
        <v>0.53204861111111112</v>
      </c>
      <c r="D586" s="2">
        <v>0.53737268518518522</v>
      </c>
      <c r="E586">
        <f>DAY(telefony45[[#This Row],[data]])</f>
        <v>10</v>
      </c>
      <c r="F586">
        <f>IF(LEN(telefony45[[#This Row],[nr]])=8,1,0)</f>
        <v>1</v>
      </c>
      <c r="G586">
        <f>IF(LEN(telefony45[[#This Row],[nr]])=7,1,0)</f>
        <v>0</v>
      </c>
      <c r="H586" s="9">
        <f>IF(LEN(telefony45[[#This Row],[nr]])&gt;=10,1,0)</f>
        <v>0</v>
      </c>
      <c r="I586" s="2">
        <f>telefony45[[#This Row],[zakonczenie]]-telefony45[[#This Row],[rozpoczecie]]</f>
        <v>5.3240740740740922E-3</v>
      </c>
      <c r="J586" s="9">
        <f>HOUR(telefony45[[#This Row],[czas połączenia]])</f>
        <v>0</v>
      </c>
      <c r="K586" s="9">
        <f>MINUTE(telefony45[[#This Row],[czas połączenia]])</f>
        <v>7</v>
      </c>
      <c r="L586" s="9">
        <f>SECOND(telefony45[[#This Row],[czas połączenia]])</f>
        <v>40</v>
      </c>
      <c r="M586" s="9">
        <f>telefony45[[#This Row],[godziny połączenia]]*60*60+telefony45[[#This Row],[minuty połączenia]]*60+telefony45[[#This Row],[sekundy połączenia2]]</f>
        <v>460</v>
      </c>
      <c r="N586" s="9">
        <f>ROUNDUP(telefony45[[#This Row],[połączenie w sekundach]]/60,0)</f>
        <v>8</v>
      </c>
      <c r="O586" s="9">
        <f>IF(telefony45[[#This Row],[czy zagraniczny]]=1,telefony45[[#This Row],[zaczęt minuty połączenia]],0)</f>
        <v>0</v>
      </c>
      <c r="P586">
        <f>IF(OR(telefony45[[#This Row],[czy komórkowy]]=1,telefony45[[#This Row],[czy stacjonarny]]=1),P585-telefony45[[#This Row],[połączenie w sekundach]],P585)</f>
        <v>-232036</v>
      </c>
      <c r="Q586">
        <f t="shared" si="8"/>
        <v>460</v>
      </c>
      <c r="R586">
        <f>IF(telefony45[[#This Row],[czy komórkowy]]=1,Q586+R585,R585)</f>
        <v>56390</v>
      </c>
      <c r="S586">
        <f>IF(telefony45[[#This Row],[czy stacjonarny]]=1,Q586+S585,S585)</f>
        <v>175646</v>
      </c>
    </row>
    <row r="587" spans="1:19" x14ac:dyDescent="0.3">
      <c r="A587" s="9" t="s">
        <v>506</v>
      </c>
      <c r="B587" s="1">
        <v>42926</v>
      </c>
      <c r="C587" s="2">
        <v>0.53291666666666671</v>
      </c>
      <c r="D587" s="2">
        <v>0.53758101851851847</v>
      </c>
      <c r="E587">
        <f>DAY(telefony45[[#This Row],[data]])</f>
        <v>10</v>
      </c>
      <c r="F587">
        <f>IF(LEN(telefony45[[#This Row],[nr]])=8,1,0)</f>
        <v>1</v>
      </c>
      <c r="G587">
        <f>IF(LEN(telefony45[[#This Row],[nr]])=7,1,0)</f>
        <v>0</v>
      </c>
      <c r="H587" s="9">
        <f>IF(LEN(telefony45[[#This Row],[nr]])&gt;=10,1,0)</f>
        <v>0</v>
      </c>
      <c r="I587" s="2">
        <f>telefony45[[#This Row],[zakonczenie]]-telefony45[[#This Row],[rozpoczecie]]</f>
        <v>4.6643518518517668E-3</v>
      </c>
      <c r="J587" s="9">
        <f>HOUR(telefony45[[#This Row],[czas połączenia]])</f>
        <v>0</v>
      </c>
      <c r="K587" s="9">
        <f>MINUTE(telefony45[[#This Row],[czas połączenia]])</f>
        <v>6</v>
      </c>
      <c r="L587" s="9">
        <f>SECOND(telefony45[[#This Row],[czas połączenia]])</f>
        <v>43</v>
      </c>
      <c r="M587" s="9">
        <f>telefony45[[#This Row],[godziny połączenia]]*60*60+telefony45[[#This Row],[minuty połączenia]]*60+telefony45[[#This Row],[sekundy połączenia2]]</f>
        <v>403</v>
      </c>
      <c r="N587" s="9">
        <f>ROUNDUP(telefony45[[#This Row],[połączenie w sekundach]]/60,0)</f>
        <v>7</v>
      </c>
      <c r="O587" s="9">
        <f>IF(telefony45[[#This Row],[czy zagraniczny]]=1,telefony45[[#This Row],[zaczęt minuty połączenia]],0)</f>
        <v>0</v>
      </c>
      <c r="P587">
        <f>IF(OR(telefony45[[#This Row],[czy komórkowy]]=1,telefony45[[#This Row],[czy stacjonarny]]=1),P586-telefony45[[#This Row],[połączenie w sekundach]],P586)</f>
        <v>-232439</v>
      </c>
      <c r="Q587">
        <f t="shared" si="8"/>
        <v>403</v>
      </c>
      <c r="R587">
        <f>IF(telefony45[[#This Row],[czy komórkowy]]=1,Q587+R586,R586)</f>
        <v>56793</v>
      </c>
      <c r="S587">
        <f>IF(telefony45[[#This Row],[czy stacjonarny]]=1,Q587+S586,S586)</f>
        <v>175646</v>
      </c>
    </row>
    <row r="588" spans="1:19" x14ac:dyDescent="0.3">
      <c r="A588" s="9" t="s">
        <v>507</v>
      </c>
      <c r="B588" s="1">
        <v>42926</v>
      </c>
      <c r="C588" s="2">
        <v>0.53843750000000001</v>
      </c>
      <c r="D588" s="2">
        <v>0.54283564814814811</v>
      </c>
      <c r="E588">
        <f>DAY(telefony45[[#This Row],[data]])</f>
        <v>10</v>
      </c>
      <c r="F588">
        <f>IF(LEN(telefony45[[#This Row],[nr]])=8,1,0)</f>
        <v>0</v>
      </c>
      <c r="G588">
        <f>IF(LEN(telefony45[[#This Row],[nr]])=7,1,0)</f>
        <v>1</v>
      </c>
      <c r="H588" s="9">
        <f>IF(LEN(telefony45[[#This Row],[nr]])&gt;=10,1,0)</f>
        <v>0</v>
      </c>
      <c r="I588" s="2">
        <f>telefony45[[#This Row],[zakonczenie]]-telefony45[[#This Row],[rozpoczecie]]</f>
        <v>4.3981481481480955E-3</v>
      </c>
      <c r="J588" s="9">
        <f>HOUR(telefony45[[#This Row],[czas połączenia]])</f>
        <v>0</v>
      </c>
      <c r="K588" s="9">
        <f>MINUTE(telefony45[[#This Row],[czas połączenia]])</f>
        <v>6</v>
      </c>
      <c r="L588" s="9">
        <f>SECOND(telefony45[[#This Row],[czas połączenia]])</f>
        <v>20</v>
      </c>
      <c r="M588" s="9">
        <f>telefony45[[#This Row],[godziny połączenia]]*60*60+telefony45[[#This Row],[minuty połączenia]]*60+telefony45[[#This Row],[sekundy połączenia2]]</f>
        <v>380</v>
      </c>
      <c r="N588" s="9">
        <f>ROUNDUP(telefony45[[#This Row],[połączenie w sekundach]]/60,0)</f>
        <v>7</v>
      </c>
      <c r="O588" s="9">
        <f>IF(telefony45[[#This Row],[czy zagraniczny]]=1,telefony45[[#This Row],[zaczęt minuty połączenia]],0)</f>
        <v>0</v>
      </c>
      <c r="P588">
        <f>IF(OR(telefony45[[#This Row],[czy komórkowy]]=1,telefony45[[#This Row],[czy stacjonarny]]=1),P587-telefony45[[#This Row],[połączenie w sekundach]],P587)</f>
        <v>-232819</v>
      </c>
      <c r="Q588">
        <f t="shared" si="8"/>
        <v>380</v>
      </c>
      <c r="R588">
        <f>IF(telefony45[[#This Row],[czy komórkowy]]=1,Q588+R587,R587)</f>
        <v>56793</v>
      </c>
      <c r="S588">
        <f>IF(telefony45[[#This Row],[czy stacjonarny]]=1,Q588+S587,S587)</f>
        <v>176026</v>
      </c>
    </row>
    <row r="589" spans="1:19" x14ac:dyDescent="0.3">
      <c r="A589" s="9" t="s">
        <v>508</v>
      </c>
      <c r="B589" s="1">
        <v>42926</v>
      </c>
      <c r="C589" s="2">
        <v>0.54197916666666668</v>
      </c>
      <c r="D589" s="2">
        <v>0.54866898148148147</v>
      </c>
      <c r="E589">
        <f>DAY(telefony45[[#This Row],[data]])</f>
        <v>10</v>
      </c>
      <c r="F589">
        <f>IF(LEN(telefony45[[#This Row],[nr]])=8,1,0)</f>
        <v>0</v>
      </c>
      <c r="G589">
        <f>IF(LEN(telefony45[[#This Row],[nr]])=7,1,0)</f>
        <v>1</v>
      </c>
      <c r="H589" s="9">
        <f>IF(LEN(telefony45[[#This Row],[nr]])&gt;=10,1,0)</f>
        <v>0</v>
      </c>
      <c r="I589" s="2">
        <f>telefony45[[#This Row],[zakonczenie]]-telefony45[[#This Row],[rozpoczecie]]</f>
        <v>6.6898148148147873E-3</v>
      </c>
      <c r="J589" s="9">
        <f>HOUR(telefony45[[#This Row],[czas połączenia]])</f>
        <v>0</v>
      </c>
      <c r="K589" s="9">
        <f>MINUTE(telefony45[[#This Row],[czas połączenia]])</f>
        <v>9</v>
      </c>
      <c r="L589" s="9">
        <f>SECOND(telefony45[[#This Row],[czas połączenia]])</f>
        <v>38</v>
      </c>
      <c r="M589" s="9">
        <f>telefony45[[#This Row],[godziny połączenia]]*60*60+telefony45[[#This Row],[minuty połączenia]]*60+telefony45[[#This Row],[sekundy połączenia2]]</f>
        <v>578</v>
      </c>
      <c r="N589" s="9">
        <f>ROUNDUP(telefony45[[#This Row],[połączenie w sekundach]]/60,0)</f>
        <v>10</v>
      </c>
      <c r="O589" s="9">
        <f>IF(telefony45[[#This Row],[czy zagraniczny]]=1,telefony45[[#This Row],[zaczęt minuty połączenia]],0)</f>
        <v>0</v>
      </c>
      <c r="P589">
        <f>IF(OR(telefony45[[#This Row],[czy komórkowy]]=1,telefony45[[#This Row],[czy stacjonarny]]=1),P588-telefony45[[#This Row],[połączenie w sekundach]],P588)</f>
        <v>-233397</v>
      </c>
      <c r="Q589">
        <f t="shared" si="8"/>
        <v>578</v>
      </c>
      <c r="R589">
        <f>IF(telefony45[[#This Row],[czy komórkowy]]=1,Q589+R588,R588)</f>
        <v>56793</v>
      </c>
      <c r="S589">
        <f>IF(telefony45[[#This Row],[czy stacjonarny]]=1,Q589+S588,S588)</f>
        <v>176604</v>
      </c>
    </row>
    <row r="590" spans="1:19" x14ac:dyDescent="0.3">
      <c r="A590" s="9" t="s">
        <v>431</v>
      </c>
      <c r="B590" s="1">
        <v>42926</v>
      </c>
      <c r="C590" s="2">
        <v>0.54292824074074075</v>
      </c>
      <c r="D590" s="2">
        <v>0.5444444444444444</v>
      </c>
      <c r="E590">
        <f>DAY(telefony45[[#This Row],[data]])</f>
        <v>10</v>
      </c>
      <c r="F590">
        <f>IF(LEN(telefony45[[#This Row],[nr]])=8,1,0)</f>
        <v>0</v>
      </c>
      <c r="G590">
        <f>IF(LEN(telefony45[[#This Row],[nr]])=7,1,0)</f>
        <v>1</v>
      </c>
      <c r="H590" s="9">
        <f>IF(LEN(telefony45[[#This Row],[nr]])&gt;=10,1,0)</f>
        <v>0</v>
      </c>
      <c r="I590" s="2">
        <f>telefony45[[#This Row],[zakonczenie]]-telefony45[[#This Row],[rozpoczecie]]</f>
        <v>1.5162037037036447E-3</v>
      </c>
      <c r="J590" s="9">
        <f>HOUR(telefony45[[#This Row],[czas połączenia]])</f>
        <v>0</v>
      </c>
      <c r="K590" s="9">
        <f>MINUTE(telefony45[[#This Row],[czas połączenia]])</f>
        <v>2</v>
      </c>
      <c r="L590" s="9">
        <f>SECOND(telefony45[[#This Row],[czas połączenia]])</f>
        <v>11</v>
      </c>
      <c r="M590" s="9">
        <f>telefony45[[#This Row],[godziny połączenia]]*60*60+telefony45[[#This Row],[minuty połączenia]]*60+telefony45[[#This Row],[sekundy połączenia2]]</f>
        <v>131</v>
      </c>
      <c r="N590" s="9">
        <f>ROUNDUP(telefony45[[#This Row],[połączenie w sekundach]]/60,0)</f>
        <v>3</v>
      </c>
      <c r="O590" s="9">
        <f>IF(telefony45[[#This Row],[czy zagraniczny]]=1,telefony45[[#This Row],[zaczęt minuty połączenia]],0)</f>
        <v>0</v>
      </c>
      <c r="P590">
        <f>IF(OR(telefony45[[#This Row],[czy komórkowy]]=1,telefony45[[#This Row],[czy stacjonarny]]=1),P589-telefony45[[#This Row],[połączenie w sekundach]],P589)</f>
        <v>-233528</v>
      </c>
      <c r="Q590">
        <f t="shared" si="8"/>
        <v>131</v>
      </c>
      <c r="R590">
        <f>IF(telefony45[[#This Row],[czy komórkowy]]=1,Q590+R589,R589)</f>
        <v>56793</v>
      </c>
      <c r="S590">
        <f>IF(telefony45[[#This Row],[czy stacjonarny]]=1,Q590+S589,S589)</f>
        <v>176735</v>
      </c>
    </row>
    <row r="591" spans="1:19" x14ac:dyDescent="0.3">
      <c r="A591" s="9" t="s">
        <v>509</v>
      </c>
      <c r="B591" s="1">
        <v>42926</v>
      </c>
      <c r="C591" s="2">
        <v>0.54432870370370368</v>
      </c>
      <c r="D591" s="2">
        <v>0.55090277777777774</v>
      </c>
      <c r="E591">
        <f>DAY(telefony45[[#This Row],[data]])</f>
        <v>10</v>
      </c>
      <c r="F591">
        <f>IF(LEN(telefony45[[#This Row],[nr]])=8,1,0)</f>
        <v>0</v>
      </c>
      <c r="G591">
        <f>IF(LEN(telefony45[[#This Row],[nr]])=7,1,0)</f>
        <v>1</v>
      </c>
      <c r="H591" s="9">
        <f>IF(LEN(telefony45[[#This Row],[nr]])&gt;=10,1,0)</f>
        <v>0</v>
      </c>
      <c r="I591" s="2">
        <f>telefony45[[#This Row],[zakonczenie]]-telefony45[[#This Row],[rozpoczecie]]</f>
        <v>6.5740740740740655E-3</v>
      </c>
      <c r="J591" s="9">
        <f>HOUR(telefony45[[#This Row],[czas połączenia]])</f>
        <v>0</v>
      </c>
      <c r="K591" s="9">
        <f>MINUTE(telefony45[[#This Row],[czas połączenia]])</f>
        <v>9</v>
      </c>
      <c r="L591" s="9">
        <f>SECOND(telefony45[[#This Row],[czas połączenia]])</f>
        <v>28</v>
      </c>
      <c r="M591" s="9">
        <f>telefony45[[#This Row],[godziny połączenia]]*60*60+telefony45[[#This Row],[minuty połączenia]]*60+telefony45[[#This Row],[sekundy połączenia2]]</f>
        <v>568</v>
      </c>
      <c r="N591" s="9">
        <f>ROUNDUP(telefony45[[#This Row],[połączenie w sekundach]]/60,0)</f>
        <v>10</v>
      </c>
      <c r="O591" s="9">
        <f>IF(telefony45[[#This Row],[czy zagraniczny]]=1,telefony45[[#This Row],[zaczęt minuty połączenia]],0)</f>
        <v>0</v>
      </c>
      <c r="P591">
        <f>IF(OR(telefony45[[#This Row],[czy komórkowy]]=1,telefony45[[#This Row],[czy stacjonarny]]=1),P590-telefony45[[#This Row],[połączenie w sekundach]],P590)</f>
        <v>-234096</v>
      </c>
      <c r="Q591">
        <f t="shared" si="8"/>
        <v>568</v>
      </c>
      <c r="R591">
        <f>IF(telefony45[[#This Row],[czy komórkowy]]=1,Q591+R590,R590)</f>
        <v>56793</v>
      </c>
      <c r="S591">
        <f>IF(telefony45[[#This Row],[czy stacjonarny]]=1,Q591+S590,S590)</f>
        <v>177303</v>
      </c>
    </row>
    <row r="592" spans="1:19" x14ac:dyDescent="0.3">
      <c r="A592" s="9" t="s">
        <v>510</v>
      </c>
      <c r="B592" s="1">
        <v>42926</v>
      </c>
      <c r="C592" s="2">
        <v>0.54692129629629627</v>
      </c>
      <c r="D592" s="2">
        <v>0.55000000000000004</v>
      </c>
      <c r="E592">
        <f>DAY(telefony45[[#This Row],[data]])</f>
        <v>10</v>
      </c>
      <c r="F592">
        <f>IF(LEN(telefony45[[#This Row],[nr]])=8,1,0)</f>
        <v>0</v>
      </c>
      <c r="G592">
        <f>IF(LEN(telefony45[[#This Row],[nr]])=7,1,0)</f>
        <v>1</v>
      </c>
      <c r="H592" s="9">
        <f>IF(LEN(telefony45[[#This Row],[nr]])&gt;=10,1,0)</f>
        <v>0</v>
      </c>
      <c r="I592" s="2">
        <f>telefony45[[#This Row],[zakonczenie]]-telefony45[[#This Row],[rozpoczecie]]</f>
        <v>3.0787037037037779E-3</v>
      </c>
      <c r="J592" s="9">
        <f>HOUR(telefony45[[#This Row],[czas połączenia]])</f>
        <v>0</v>
      </c>
      <c r="K592" s="9">
        <f>MINUTE(telefony45[[#This Row],[czas połączenia]])</f>
        <v>4</v>
      </c>
      <c r="L592" s="9">
        <f>SECOND(telefony45[[#This Row],[czas połączenia]])</f>
        <v>26</v>
      </c>
      <c r="M592" s="9">
        <f>telefony45[[#This Row],[godziny połączenia]]*60*60+telefony45[[#This Row],[minuty połączenia]]*60+telefony45[[#This Row],[sekundy połączenia2]]</f>
        <v>266</v>
      </c>
      <c r="N592" s="9">
        <f>ROUNDUP(telefony45[[#This Row],[połączenie w sekundach]]/60,0)</f>
        <v>5</v>
      </c>
      <c r="O592" s="9">
        <f>IF(telefony45[[#This Row],[czy zagraniczny]]=1,telefony45[[#This Row],[zaczęt minuty połączenia]],0)</f>
        <v>0</v>
      </c>
      <c r="P592">
        <f>IF(OR(telefony45[[#This Row],[czy komórkowy]]=1,telefony45[[#This Row],[czy stacjonarny]]=1),P591-telefony45[[#This Row],[połączenie w sekundach]],P591)</f>
        <v>-234362</v>
      </c>
      <c r="Q592">
        <f t="shared" si="8"/>
        <v>266</v>
      </c>
      <c r="R592">
        <f>IF(telefony45[[#This Row],[czy komórkowy]]=1,Q592+R591,R591)</f>
        <v>56793</v>
      </c>
      <c r="S592">
        <f>IF(telefony45[[#This Row],[czy stacjonarny]]=1,Q592+S591,S591)</f>
        <v>177569</v>
      </c>
    </row>
    <row r="593" spans="1:19" x14ac:dyDescent="0.3">
      <c r="A593" s="9" t="s">
        <v>511</v>
      </c>
      <c r="B593" s="1">
        <v>42926</v>
      </c>
      <c r="C593" s="2">
        <v>0.55046296296296293</v>
      </c>
      <c r="D593" s="2">
        <v>0.55986111111111114</v>
      </c>
      <c r="E593">
        <f>DAY(telefony45[[#This Row],[data]])</f>
        <v>10</v>
      </c>
      <c r="F593">
        <f>IF(LEN(telefony45[[#This Row],[nr]])=8,1,0)</f>
        <v>0</v>
      </c>
      <c r="G593">
        <f>IF(LEN(telefony45[[#This Row],[nr]])=7,1,0)</f>
        <v>1</v>
      </c>
      <c r="H593" s="9">
        <f>IF(LEN(telefony45[[#This Row],[nr]])&gt;=10,1,0)</f>
        <v>0</v>
      </c>
      <c r="I593" s="2">
        <f>telefony45[[#This Row],[zakonczenie]]-telefony45[[#This Row],[rozpoczecie]]</f>
        <v>9.398148148148211E-3</v>
      </c>
      <c r="J593" s="9">
        <f>HOUR(telefony45[[#This Row],[czas połączenia]])</f>
        <v>0</v>
      </c>
      <c r="K593" s="9">
        <f>MINUTE(telefony45[[#This Row],[czas połączenia]])</f>
        <v>13</v>
      </c>
      <c r="L593" s="9">
        <f>SECOND(telefony45[[#This Row],[czas połączenia]])</f>
        <v>32</v>
      </c>
      <c r="M593" s="9">
        <f>telefony45[[#This Row],[godziny połączenia]]*60*60+telefony45[[#This Row],[minuty połączenia]]*60+telefony45[[#This Row],[sekundy połączenia2]]</f>
        <v>812</v>
      </c>
      <c r="N593" s="9">
        <f>ROUNDUP(telefony45[[#This Row],[połączenie w sekundach]]/60,0)</f>
        <v>14</v>
      </c>
      <c r="O593" s="9">
        <f>IF(telefony45[[#This Row],[czy zagraniczny]]=1,telefony45[[#This Row],[zaczęt minuty połączenia]],0)</f>
        <v>0</v>
      </c>
      <c r="P593">
        <f>IF(OR(telefony45[[#This Row],[czy komórkowy]]=1,telefony45[[#This Row],[czy stacjonarny]]=1),P592-telefony45[[#This Row],[połączenie w sekundach]],P592)</f>
        <v>-235174</v>
      </c>
      <c r="Q593">
        <f t="shared" si="8"/>
        <v>812</v>
      </c>
      <c r="R593">
        <f>IF(telefony45[[#This Row],[czy komórkowy]]=1,Q593+R592,R592)</f>
        <v>56793</v>
      </c>
      <c r="S593">
        <f>IF(telefony45[[#This Row],[czy stacjonarny]]=1,Q593+S592,S592)</f>
        <v>178381</v>
      </c>
    </row>
    <row r="594" spans="1:19" x14ac:dyDescent="0.3">
      <c r="A594" s="9" t="s">
        <v>512</v>
      </c>
      <c r="B594" s="1">
        <v>42926</v>
      </c>
      <c r="C594" s="2">
        <v>0.55246527777777776</v>
      </c>
      <c r="D594" s="2">
        <v>0.56334490740740739</v>
      </c>
      <c r="E594">
        <f>DAY(telefony45[[#This Row],[data]])</f>
        <v>10</v>
      </c>
      <c r="F594">
        <f>IF(LEN(telefony45[[#This Row],[nr]])=8,1,0)</f>
        <v>0</v>
      </c>
      <c r="G594">
        <f>IF(LEN(telefony45[[#This Row],[nr]])=7,1,0)</f>
        <v>1</v>
      </c>
      <c r="H594" s="9">
        <f>IF(LEN(telefony45[[#This Row],[nr]])&gt;=10,1,0)</f>
        <v>0</v>
      </c>
      <c r="I594" s="2">
        <f>telefony45[[#This Row],[zakonczenie]]-telefony45[[#This Row],[rozpoczecie]]</f>
        <v>1.0879629629629628E-2</v>
      </c>
      <c r="J594" s="9">
        <f>HOUR(telefony45[[#This Row],[czas połączenia]])</f>
        <v>0</v>
      </c>
      <c r="K594" s="9">
        <f>MINUTE(telefony45[[#This Row],[czas połączenia]])</f>
        <v>15</v>
      </c>
      <c r="L594" s="9">
        <f>SECOND(telefony45[[#This Row],[czas połączenia]])</f>
        <v>40</v>
      </c>
      <c r="M594" s="9">
        <f>telefony45[[#This Row],[godziny połączenia]]*60*60+telefony45[[#This Row],[minuty połączenia]]*60+telefony45[[#This Row],[sekundy połączenia2]]</f>
        <v>940</v>
      </c>
      <c r="N594" s="9">
        <f>ROUNDUP(telefony45[[#This Row],[połączenie w sekundach]]/60,0)</f>
        <v>16</v>
      </c>
      <c r="O594" s="9">
        <f>IF(telefony45[[#This Row],[czy zagraniczny]]=1,telefony45[[#This Row],[zaczęt minuty połączenia]],0)</f>
        <v>0</v>
      </c>
      <c r="P594">
        <f>IF(OR(telefony45[[#This Row],[czy komórkowy]]=1,telefony45[[#This Row],[czy stacjonarny]]=1),P593-telefony45[[#This Row],[połączenie w sekundach]],P593)</f>
        <v>-236114</v>
      </c>
      <c r="Q594">
        <f t="shared" si="8"/>
        <v>940</v>
      </c>
      <c r="R594">
        <f>IF(telefony45[[#This Row],[czy komórkowy]]=1,Q594+R593,R593)</f>
        <v>56793</v>
      </c>
      <c r="S594">
        <f>IF(telefony45[[#This Row],[czy stacjonarny]]=1,Q594+S593,S593)</f>
        <v>179321</v>
      </c>
    </row>
    <row r="595" spans="1:19" x14ac:dyDescent="0.3">
      <c r="A595" s="9" t="s">
        <v>513</v>
      </c>
      <c r="B595" s="1">
        <v>42926</v>
      </c>
      <c r="C595" s="2">
        <v>0.55650462962962965</v>
      </c>
      <c r="D595" s="2">
        <v>0.55850694444444449</v>
      </c>
      <c r="E595">
        <f>DAY(telefony45[[#This Row],[data]])</f>
        <v>10</v>
      </c>
      <c r="F595">
        <f>IF(LEN(telefony45[[#This Row],[nr]])=8,1,0)</f>
        <v>0</v>
      </c>
      <c r="G595">
        <f>IF(LEN(telefony45[[#This Row],[nr]])=7,1,0)</f>
        <v>1</v>
      </c>
      <c r="H595" s="9">
        <f>IF(LEN(telefony45[[#This Row],[nr]])&gt;=10,1,0)</f>
        <v>0</v>
      </c>
      <c r="I595" s="2">
        <f>telefony45[[#This Row],[zakonczenie]]-telefony45[[#This Row],[rozpoczecie]]</f>
        <v>2.0023148148148318E-3</v>
      </c>
      <c r="J595" s="9">
        <f>HOUR(telefony45[[#This Row],[czas połączenia]])</f>
        <v>0</v>
      </c>
      <c r="K595" s="9">
        <f>MINUTE(telefony45[[#This Row],[czas połączenia]])</f>
        <v>2</v>
      </c>
      <c r="L595" s="9">
        <f>SECOND(telefony45[[#This Row],[czas połączenia]])</f>
        <v>53</v>
      </c>
      <c r="M595" s="9">
        <f>telefony45[[#This Row],[godziny połączenia]]*60*60+telefony45[[#This Row],[minuty połączenia]]*60+telefony45[[#This Row],[sekundy połączenia2]]</f>
        <v>173</v>
      </c>
      <c r="N595" s="9">
        <f>ROUNDUP(telefony45[[#This Row],[połączenie w sekundach]]/60,0)</f>
        <v>3</v>
      </c>
      <c r="O595" s="9">
        <f>IF(telefony45[[#This Row],[czy zagraniczny]]=1,telefony45[[#This Row],[zaczęt minuty połączenia]],0)</f>
        <v>0</v>
      </c>
      <c r="P595">
        <f>IF(OR(telefony45[[#This Row],[czy komórkowy]]=1,telefony45[[#This Row],[czy stacjonarny]]=1),P594-telefony45[[#This Row],[połączenie w sekundach]],P594)</f>
        <v>-236287</v>
      </c>
      <c r="Q595">
        <f t="shared" si="8"/>
        <v>173</v>
      </c>
      <c r="R595">
        <f>IF(telefony45[[#This Row],[czy komórkowy]]=1,Q595+R594,R594)</f>
        <v>56793</v>
      </c>
      <c r="S595">
        <f>IF(telefony45[[#This Row],[czy stacjonarny]]=1,Q595+S594,S594)</f>
        <v>179494</v>
      </c>
    </row>
    <row r="596" spans="1:19" x14ac:dyDescent="0.3">
      <c r="A596" s="9" t="s">
        <v>514</v>
      </c>
      <c r="B596" s="1">
        <v>42926</v>
      </c>
      <c r="C596" s="2">
        <v>0.55832175925925931</v>
      </c>
      <c r="D596" s="2">
        <v>0.56265046296296295</v>
      </c>
      <c r="E596">
        <f>DAY(telefony45[[#This Row],[data]])</f>
        <v>10</v>
      </c>
      <c r="F596">
        <f>IF(LEN(telefony45[[#This Row],[nr]])=8,1,0)</f>
        <v>0</v>
      </c>
      <c r="G596">
        <f>IF(LEN(telefony45[[#This Row],[nr]])=7,1,0)</f>
        <v>1</v>
      </c>
      <c r="H596" s="9">
        <f>IF(LEN(telefony45[[#This Row],[nr]])&gt;=10,1,0)</f>
        <v>0</v>
      </c>
      <c r="I596" s="2">
        <f>telefony45[[#This Row],[zakonczenie]]-telefony45[[#This Row],[rozpoczecie]]</f>
        <v>4.3287037037036402E-3</v>
      </c>
      <c r="J596" s="9">
        <f>HOUR(telefony45[[#This Row],[czas połączenia]])</f>
        <v>0</v>
      </c>
      <c r="K596" s="9">
        <f>MINUTE(telefony45[[#This Row],[czas połączenia]])</f>
        <v>6</v>
      </c>
      <c r="L596" s="9">
        <f>SECOND(telefony45[[#This Row],[czas połączenia]])</f>
        <v>14</v>
      </c>
      <c r="M596" s="9">
        <f>telefony45[[#This Row],[godziny połączenia]]*60*60+telefony45[[#This Row],[minuty połączenia]]*60+telefony45[[#This Row],[sekundy połączenia2]]</f>
        <v>374</v>
      </c>
      <c r="N596" s="9">
        <f>ROUNDUP(telefony45[[#This Row],[połączenie w sekundach]]/60,0)</f>
        <v>7</v>
      </c>
      <c r="O596" s="9">
        <f>IF(telefony45[[#This Row],[czy zagraniczny]]=1,telefony45[[#This Row],[zaczęt minuty połączenia]],0)</f>
        <v>0</v>
      </c>
      <c r="P596">
        <f>IF(OR(telefony45[[#This Row],[czy komórkowy]]=1,telefony45[[#This Row],[czy stacjonarny]]=1),P595-telefony45[[#This Row],[połączenie w sekundach]],P595)</f>
        <v>-236661</v>
      </c>
      <c r="Q596">
        <f t="shared" si="8"/>
        <v>374</v>
      </c>
      <c r="R596">
        <f>IF(telefony45[[#This Row],[czy komórkowy]]=1,Q596+R595,R595)</f>
        <v>56793</v>
      </c>
      <c r="S596">
        <f>IF(telefony45[[#This Row],[czy stacjonarny]]=1,Q596+S595,S595)</f>
        <v>179868</v>
      </c>
    </row>
    <row r="597" spans="1:19" x14ac:dyDescent="0.3">
      <c r="A597" s="9" t="s">
        <v>515</v>
      </c>
      <c r="B597" s="1">
        <v>42926</v>
      </c>
      <c r="C597" s="2">
        <v>0.55864583333333329</v>
      </c>
      <c r="D597" s="2">
        <v>0.56383101851851847</v>
      </c>
      <c r="E597">
        <f>DAY(telefony45[[#This Row],[data]])</f>
        <v>10</v>
      </c>
      <c r="F597">
        <f>IF(LEN(telefony45[[#This Row],[nr]])=8,1,0)</f>
        <v>0</v>
      </c>
      <c r="G597">
        <f>IF(LEN(telefony45[[#This Row],[nr]])=7,1,0)</f>
        <v>1</v>
      </c>
      <c r="H597" s="9">
        <f>IF(LEN(telefony45[[#This Row],[nr]])&gt;=10,1,0)</f>
        <v>0</v>
      </c>
      <c r="I597" s="2">
        <f>telefony45[[#This Row],[zakonczenie]]-telefony45[[#This Row],[rozpoczecie]]</f>
        <v>5.1851851851851816E-3</v>
      </c>
      <c r="J597" s="9">
        <f>HOUR(telefony45[[#This Row],[czas połączenia]])</f>
        <v>0</v>
      </c>
      <c r="K597" s="9">
        <f>MINUTE(telefony45[[#This Row],[czas połączenia]])</f>
        <v>7</v>
      </c>
      <c r="L597" s="9">
        <f>SECOND(telefony45[[#This Row],[czas połączenia]])</f>
        <v>28</v>
      </c>
      <c r="M597" s="9">
        <f>telefony45[[#This Row],[godziny połączenia]]*60*60+telefony45[[#This Row],[minuty połączenia]]*60+telefony45[[#This Row],[sekundy połączenia2]]</f>
        <v>448</v>
      </c>
      <c r="N597" s="9">
        <f>ROUNDUP(telefony45[[#This Row],[połączenie w sekundach]]/60,0)</f>
        <v>8</v>
      </c>
      <c r="O597" s="9">
        <f>IF(telefony45[[#This Row],[czy zagraniczny]]=1,telefony45[[#This Row],[zaczęt minuty połączenia]],0)</f>
        <v>0</v>
      </c>
      <c r="P597">
        <f>IF(OR(telefony45[[#This Row],[czy komórkowy]]=1,telefony45[[#This Row],[czy stacjonarny]]=1),P596-telefony45[[#This Row],[połączenie w sekundach]],P596)</f>
        <v>-237109</v>
      </c>
      <c r="Q597">
        <f t="shared" si="8"/>
        <v>448</v>
      </c>
      <c r="R597">
        <f>IF(telefony45[[#This Row],[czy komórkowy]]=1,Q597+R596,R596)</f>
        <v>56793</v>
      </c>
      <c r="S597">
        <f>IF(telefony45[[#This Row],[czy stacjonarny]]=1,Q597+S596,S596)</f>
        <v>180316</v>
      </c>
    </row>
    <row r="598" spans="1:19" x14ac:dyDescent="0.3">
      <c r="A598" s="9" t="s">
        <v>516</v>
      </c>
      <c r="B598" s="1">
        <v>42926</v>
      </c>
      <c r="C598" s="2">
        <v>0.56234953703703705</v>
      </c>
      <c r="D598" s="2">
        <v>0.57378472222222221</v>
      </c>
      <c r="E598">
        <f>DAY(telefony45[[#This Row],[data]])</f>
        <v>10</v>
      </c>
      <c r="F598">
        <f>IF(LEN(telefony45[[#This Row],[nr]])=8,1,0)</f>
        <v>0</v>
      </c>
      <c r="G598">
        <f>IF(LEN(telefony45[[#This Row],[nr]])=7,1,0)</f>
        <v>1</v>
      </c>
      <c r="H598" s="9">
        <f>IF(LEN(telefony45[[#This Row],[nr]])&gt;=10,1,0)</f>
        <v>0</v>
      </c>
      <c r="I598" s="2">
        <f>telefony45[[#This Row],[zakonczenie]]-telefony45[[#This Row],[rozpoczecie]]</f>
        <v>1.1435185185185159E-2</v>
      </c>
      <c r="J598" s="9">
        <f>HOUR(telefony45[[#This Row],[czas połączenia]])</f>
        <v>0</v>
      </c>
      <c r="K598" s="9">
        <f>MINUTE(telefony45[[#This Row],[czas połączenia]])</f>
        <v>16</v>
      </c>
      <c r="L598" s="9">
        <f>SECOND(telefony45[[#This Row],[czas połączenia]])</f>
        <v>28</v>
      </c>
      <c r="M598" s="9">
        <f>telefony45[[#This Row],[godziny połączenia]]*60*60+telefony45[[#This Row],[minuty połączenia]]*60+telefony45[[#This Row],[sekundy połączenia2]]</f>
        <v>988</v>
      </c>
      <c r="N598" s="9">
        <f>ROUNDUP(telefony45[[#This Row],[połączenie w sekundach]]/60,0)</f>
        <v>17</v>
      </c>
      <c r="O598" s="9">
        <f>IF(telefony45[[#This Row],[czy zagraniczny]]=1,telefony45[[#This Row],[zaczęt minuty połączenia]],0)</f>
        <v>0</v>
      </c>
      <c r="P598">
        <f>IF(OR(telefony45[[#This Row],[czy komórkowy]]=1,telefony45[[#This Row],[czy stacjonarny]]=1),P597-telefony45[[#This Row],[połączenie w sekundach]],P597)</f>
        <v>-238097</v>
      </c>
      <c r="Q598">
        <f t="shared" si="8"/>
        <v>988</v>
      </c>
      <c r="R598">
        <f>IF(telefony45[[#This Row],[czy komórkowy]]=1,Q598+R597,R597)</f>
        <v>56793</v>
      </c>
      <c r="S598">
        <f>IF(telefony45[[#This Row],[czy stacjonarny]]=1,Q598+S597,S597)</f>
        <v>181304</v>
      </c>
    </row>
    <row r="599" spans="1:19" x14ac:dyDescent="0.3">
      <c r="A599" s="9" t="s">
        <v>517</v>
      </c>
      <c r="B599" s="1">
        <v>42926</v>
      </c>
      <c r="C599" s="2">
        <v>0.56688657407407406</v>
      </c>
      <c r="D599" s="2">
        <v>0.57342592592592589</v>
      </c>
      <c r="E599">
        <f>DAY(telefony45[[#This Row],[data]])</f>
        <v>10</v>
      </c>
      <c r="F599">
        <f>IF(LEN(telefony45[[#This Row],[nr]])=8,1,0)</f>
        <v>1</v>
      </c>
      <c r="G599">
        <f>IF(LEN(telefony45[[#This Row],[nr]])=7,1,0)</f>
        <v>0</v>
      </c>
      <c r="H599" s="9">
        <f>IF(LEN(telefony45[[#This Row],[nr]])&gt;=10,1,0)</f>
        <v>0</v>
      </c>
      <c r="I599" s="2">
        <f>telefony45[[#This Row],[zakonczenie]]-telefony45[[#This Row],[rozpoczecie]]</f>
        <v>6.5393518518518379E-3</v>
      </c>
      <c r="J599" s="9">
        <f>HOUR(telefony45[[#This Row],[czas połączenia]])</f>
        <v>0</v>
      </c>
      <c r="K599" s="9">
        <f>MINUTE(telefony45[[#This Row],[czas połączenia]])</f>
        <v>9</v>
      </c>
      <c r="L599" s="9">
        <f>SECOND(telefony45[[#This Row],[czas połączenia]])</f>
        <v>25</v>
      </c>
      <c r="M599" s="9">
        <f>telefony45[[#This Row],[godziny połączenia]]*60*60+telefony45[[#This Row],[minuty połączenia]]*60+telefony45[[#This Row],[sekundy połączenia2]]</f>
        <v>565</v>
      </c>
      <c r="N599" s="9">
        <f>ROUNDUP(telefony45[[#This Row],[połączenie w sekundach]]/60,0)</f>
        <v>10</v>
      </c>
      <c r="O599" s="9">
        <f>IF(telefony45[[#This Row],[czy zagraniczny]]=1,telefony45[[#This Row],[zaczęt minuty połączenia]],0)</f>
        <v>0</v>
      </c>
      <c r="P599">
        <f>IF(OR(telefony45[[#This Row],[czy komórkowy]]=1,telefony45[[#This Row],[czy stacjonarny]]=1),P598-telefony45[[#This Row],[połączenie w sekundach]],P598)</f>
        <v>-238662</v>
      </c>
      <c r="Q599">
        <f t="shared" si="8"/>
        <v>565</v>
      </c>
      <c r="R599">
        <f>IF(telefony45[[#This Row],[czy komórkowy]]=1,Q599+R598,R598)</f>
        <v>57358</v>
      </c>
      <c r="S599">
        <f>IF(telefony45[[#This Row],[czy stacjonarny]]=1,Q599+S598,S598)</f>
        <v>181304</v>
      </c>
    </row>
    <row r="600" spans="1:19" x14ac:dyDescent="0.3">
      <c r="A600" s="9" t="s">
        <v>518</v>
      </c>
      <c r="B600" s="1">
        <v>42926</v>
      </c>
      <c r="C600" s="2">
        <v>0.56980324074074074</v>
      </c>
      <c r="D600" s="2">
        <v>0.575775462962963</v>
      </c>
      <c r="E600">
        <f>DAY(telefony45[[#This Row],[data]])</f>
        <v>10</v>
      </c>
      <c r="F600">
        <f>IF(LEN(telefony45[[#This Row],[nr]])=8,1,0)</f>
        <v>0</v>
      </c>
      <c r="G600">
        <f>IF(LEN(telefony45[[#This Row],[nr]])=7,1,0)</f>
        <v>1</v>
      </c>
      <c r="H600" s="9">
        <f>IF(LEN(telefony45[[#This Row],[nr]])&gt;=10,1,0)</f>
        <v>0</v>
      </c>
      <c r="I600" s="2">
        <f>telefony45[[#This Row],[zakonczenie]]-telefony45[[#This Row],[rozpoczecie]]</f>
        <v>5.9722222222222676E-3</v>
      </c>
      <c r="J600" s="9">
        <f>HOUR(telefony45[[#This Row],[czas połączenia]])</f>
        <v>0</v>
      </c>
      <c r="K600" s="9">
        <f>MINUTE(telefony45[[#This Row],[czas połączenia]])</f>
        <v>8</v>
      </c>
      <c r="L600" s="9">
        <f>SECOND(telefony45[[#This Row],[czas połączenia]])</f>
        <v>36</v>
      </c>
      <c r="M600" s="9">
        <f>telefony45[[#This Row],[godziny połączenia]]*60*60+telefony45[[#This Row],[minuty połączenia]]*60+telefony45[[#This Row],[sekundy połączenia2]]</f>
        <v>516</v>
      </c>
      <c r="N600" s="9">
        <f>ROUNDUP(telefony45[[#This Row],[połączenie w sekundach]]/60,0)</f>
        <v>9</v>
      </c>
      <c r="O600" s="9">
        <f>IF(telefony45[[#This Row],[czy zagraniczny]]=1,telefony45[[#This Row],[zaczęt minuty połączenia]],0)</f>
        <v>0</v>
      </c>
      <c r="P600">
        <f>IF(OR(telefony45[[#This Row],[czy komórkowy]]=1,telefony45[[#This Row],[czy stacjonarny]]=1),P599-telefony45[[#This Row],[połączenie w sekundach]],P599)</f>
        <v>-239178</v>
      </c>
      <c r="Q600">
        <f t="shared" si="8"/>
        <v>516</v>
      </c>
      <c r="R600">
        <f>IF(telefony45[[#This Row],[czy komórkowy]]=1,Q600+R599,R599)</f>
        <v>57358</v>
      </c>
      <c r="S600">
        <f>IF(telefony45[[#This Row],[czy stacjonarny]]=1,Q600+S599,S599)</f>
        <v>181820</v>
      </c>
    </row>
    <row r="601" spans="1:19" x14ac:dyDescent="0.3">
      <c r="A601" s="9" t="s">
        <v>519</v>
      </c>
      <c r="B601" s="1">
        <v>42926</v>
      </c>
      <c r="C601" s="2">
        <v>0.5755555555555556</v>
      </c>
      <c r="D601" s="2">
        <v>0.57737268518518514</v>
      </c>
      <c r="E601">
        <f>DAY(telefony45[[#This Row],[data]])</f>
        <v>10</v>
      </c>
      <c r="F601">
        <f>IF(LEN(telefony45[[#This Row],[nr]])=8,1,0)</f>
        <v>0</v>
      </c>
      <c r="G601">
        <f>IF(LEN(telefony45[[#This Row],[nr]])=7,1,0)</f>
        <v>1</v>
      </c>
      <c r="H601" s="9">
        <f>IF(LEN(telefony45[[#This Row],[nr]])&gt;=10,1,0)</f>
        <v>0</v>
      </c>
      <c r="I601" s="2">
        <f>telefony45[[#This Row],[zakonczenie]]-telefony45[[#This Row],[rozpoczecie]]</f>
        <v>1.8171296296295436E-3</v>
      </c>
      <c r="J601" s="9">
        <f>HOUR(telefony45[[#This Row],[czas połączenia]])</f>
        <v>0</v>
      </c>
      <c r="K601" s="9">
        <f>MINUTE(telefony45[[#This Row],[czas połączenia]])</f>
        <v>2</v>
      </c>
      <c r="L601" s="9">
        <f>SECOND(telefony45[[#This Row],[czas połączenia]])</f>
        <v>37</v>
      </c>
      <c r="M601" s="9">
        <f>telefony45[[#This Row],[godziny połączenia]]*60*60+telefony45[[#This Row],[minuty połączenia]]*60+telefony45[[#This Row],[sekundy połączenia2]]</f>
        <v>157</v>
      </c>
      <c r="N601" s="9">
        <f>ROUNDUP(telefony45[[#This Row],[połączenie w sekundach]]/60,0)</f>
        <v>3</v>
      </c>
      <c r="O601" s="9">
        <f>IF(telefony45[[#This Row],[czy zagraniczny]]=1,telefony45[[#This Row],[zaczęt minuty połączenia]],0)</f>
        <v>0</v>
      </c>
      <c r="P601">
        <f>IF(OR(telefony45[[#This Row],[czy komórkowy]]=1,telefony45[[#This Row],[czy stacjonarny]]=1),P600-telefony45[[#This Row],[połączenie w sekundach]],P600)</f>
        <v>-239335</v>
      </c>
      <c r="Q601">
        <f t="shared" si="8"/>
        <v>157</v>
      </c>
      <c r="R601">
        <f>IF(telefony45[[#This Row],[czy komórkowy]]=1,Q601+R600,R600)</f>
        <v>57358</v>
      </c>
      <c r="S601">
        <f>IF(telefony45[[#This Row],[czy stacjonarny]]=1,Q601+S600,S600)</f>
        <v>181977</v>
      </c>
    </row>
    <row r="602" spans="1:19" x14ac:dyDescent="0.3">
      <c r="A602" s="9" t="s">
        <v>520</v>
      </c>
      <c r="B602" s="1">
        <v>42926</v>
      </c>
      <c r="C602" s="2">
        <v>0.5803935185185185</v>
      </c>
      <c r="D602" s="2">
        <v>0.58190972222222226</v>
      </c>
      <c r="E602">
        <f>DAY(telefony45[[#This Row],[data]])</f>
        <v>10</v>
      </c>
      <c r="F602">
        <f>IF(LEN(telefony45[[#This Row],[nr]])=8,1,0)</f>
        <v>0</v>
      </c>
      <c r="G602">
        <f>IF(LEN(telefony45[[#This Row],[nr]])=7,1,0)</f>
        <v>1</v>
      </c>
      <c r="H602" s="9">
        <f>IF(LEN(telefony45[[#This Row],[nr]])&gt;=10,1,0)</f>
        <v>0</v>
      </c>
      <c r="I602" s="2">
        <f>telefony45[[#This Row],[zakonczenie]]-telefony45[[#This Row],[rozpoczecie]]</f>
        <v>1.5162037037037557E-3</v>
      </c>
      <c r="J602" s="9">
        <f>HOUR(telefony45[[#This Row],[czas połączenia]])</f>
        <v>0</v>
      </c>
      <c r="K602" s="9">
        <f>MINUTE(telefony45[[#This Row],[czas połączenia]])</f>
        <v>2</v>
      </c>
      <c r="L602" s="9">
        <f>SECOND(telefony45[[#This Row],[czas połączenia]])</f>
        <v>11</v>
      </c>
      <c r="M602" s="9">
        <f>telefony45[[#This Row],[godziny połączenia]]*60*60+telefony45[[#This Row],[minuty połączenia]]*60+telefony45[[#This Row],[sekundy połączenia2]]</f>
        <v>131</v>
      </c>
      <c r="N602" s="9">
        <f>ROUNDUP(telefony45[[#This Row],[połączenie w sekundach]]/60,0)</f>
        <v>3</v>
      </c>
      <c r="O602" s="9">
        <f>IF(telefony45[[#This Row],[czy zagraniczny]]=1,telefony45[[#This Row],[zaczęt minuty połączenia]],0)</f>
        <v>0</v>
      </c>
      <c r="P602">
        <f>IF(OR(telefony45[[#This Row],[czy komórkowy]]=1,telefony45[[#This Row],[czy stacjonarny]]=1),P601-telefony45[[#This Row],[połączenie w sekundach]],P601)</f>
        <v>-239466</v>
      </c>
      <c r="Q602">
        <f t="shared" si="8"/>
        <v>131</v>
      </c>
      <c r="R602">
        <f>IF(telefony45[[#This Row],[czy komórkowy]]=1,Q602+R601,R601)</f>
        <v>57358</v>
      </c>
      <c r="S602">
        <f>IF(telefony45[[#This Row],[czy stacjonarny]]=1,Q602+S601,S601)</f>
        <v>182108</v>
      </c>
    </row>
    <row r="603" spans="1:19" x14ac:dyDescent="0.3">
      <c r="A603" s="9" t="s">
        <v>521</v>
      </c>
      <c r="B603" s="1">
        <v>42926</v>
      </c>
      <c r="C603" s="2">
        <v>0.58189814814814811</v>
      </c>
      <c r="D603" s="2">
        <v>0.59070601851851856</v>
      </c>
      <c r="E603">
        <f>DAY(telefony45[[#This Row],[data]])</f>
        <v>10</v>
      </c>
      <c r="F603">
        <f>IF(LEN(telefony45[[#This Row],[nr]])=8,1,0)</f>
        <v>0</v>
      </c>
      <c r="G603">
        <f>IF(LEN(telefony45[[#This Row],[nr]])=7,1,0)</f>
        <v>1</v>
      </c>
      <c r="H603" s="9">
        <f>IF(LEN(telefony45[[#This Row],[nr]])&gt;=10,1,0)</f>
        <v>0</v>
      </c>
      <c r="I603" s="2">
        <f>telefony45[[#This Row],[zakonczenie]]-telefony45[[#This Row],[rozpoczecie]]</f>
        <v>8.807870370370452E-3</v>
      </c>
      <c r="J603" s="9">
        <f>HOUR(telefony45[[#This Row],[czas połączenia]])</f>
        <v>0</v>
      </c>
      <c r="K603" s="9">
        <f>MINUTE(telefony45[[#This Row],[czas połączenia]])</f>
        <v>12</v>
      </c>
      <c r="L603" s="9">
        <f>SECOND(telefony45[[#This Row],[czas połączenia]])</f>
        <v>41</v>
      </c>
      <c r="M603" s="9">
        <f>telefony45[[#This Row],[godziny połączenia]]*60*60+telefony45[[#This Row],[minuty połączenia]]*60+telefony45[[#This Row],[sekundy połączenia2]]</f>
        <v>761</v>
      </c>
      <c r="N603" s="9">
        <f>ROUNDUP(telefony45[[#This Row],[połączenie w sekundach]]/60,0)</f>
        <v>13</v>
      </c>
      <c r="O603" s="9">
        <f>IF(telefony45[[#This Row],[czy zagraniczny]]=1,telefony45[[#This Row],[zaczęt minuty połączenia]],0)</f>
        <v>0</v>
      </c>
      <c r="P603">
        <f>IF(OR(telefony45[[#This Row],[czy komórkowy]]=1,telefony45[[#This Row],[czy stacjonarny]]=1),P602-telefony45[[#This Row],[połączenie w sekundach]],P602)</f>
        <v>-240227</v>
      </c>
      <c r="Q603">
        <f t="shared" si="8"/>
        <v>761</v>
      </c>
      <c r="R603">
        <f>IF(telefony45[[#This Row],[czy komórkowy]]=1,Q603+R602,R602)</f>
        <v>57358</v>
      </c>
      <c r="S603">
        <f>IF(telefony45[[#This Row],[czy stacjonarny]]=1,Q603+S602,S602)</f>
        <v>182869</v>
      </c>
    </row>
    <row r="604" spans="1:19" x14ac:dyDescent="0.3">
      <c r="A604" s="9" t="s">
        <v>173</v>
      </c>
      <c r="B604" s="1">
        <v>42926</v>
      </c>
      <c r="C604" s="2">
        <v>0.58254629629629628</v>
      </c>
      <c r="D604" s="2">
        <v>0.58601851851851849</v>
      </c>
      <c r="E604">
        <f>DAY(telefony45[[#This Row],[data]])</f>
        <v>10</v>
      </c>
      <c r="F604">
        <f>IF(LEN(telefony45[[#This Row],[nr]])=8,1,0)</f>
        <v>0</v>
      </c>
      <c r="G604">
        <f>IF(LEN(telefony45[[#This Row],[nr]])=7,1,0)</f>
        <v>1</v>
      </c>
      <c r="H604" s="9">
        <f>IF(LEN(telefony45[[#This Row],[nr]])&gt;=10,1,0)</f>
        <v>0</v>
      </c>
      <c r="I604" s="2">
        <f>telefony45[[#This Row],[zakonczenie]]-telefony45[[#This Row],[rozpoczecie]]</f>
        <v>3.4722222222222099E-3</v>
      </c>
      <c r="J604" s="9">
        <f>HOUR(telefony45[[#This Row],[czas połączenia]])</f>
        <v>0</v>
      </c>
      <c r="K604" s="9">
        <f>MINUTE(telefony45[[#This Row],[czas połączenia]])</f>
        <v>5</v>
      </c>
      <c r="L604" s="9">
        <f>SECOND(telefony45[[#This Row],[czas połączenia]])</f>
        <v>0</v>
      </c>
      <c r="M604" s="9">
        <f>telefony45[[#This Row],[godziny połączenia]]*60*60+telefony45[[#This Row],[minuty połączenia]]*60+telefony45[[#This Row],[sekundy połączenia2]]</f>
        <v>300</v>
      </c>
      <c r="N604" s="9">
        <f>ROUNDUP(telefony45[[#This Row],[połączenie w sekundach]]/60,0)</f>
        <v>5</v>
      </c>
      <c r="O604" s="9">
        <f>IF(telefony45[[#This Row],[czy zagraniczny]]=1,telefony45[[#This Row],[zaczęt minuty połączenia]],0)</f>
        <v>0</v>
      </c>
      <c r="P604">
        <f>IF(OR(telefony45[[#This Row],[czy komórkowy]]=1,telefony45[[#This Row],[czy stacjonarny]]=1),P603-telefony45[[#This Row],[połączenie w sekundach]],P603)</f>
        <v>-240527</v>
      </c>
      <c r="Q604">
        <f t="shared" si="8"/>
        <v>300</v>
      </c>
      <c r="R604">
        <f>IF(telefony45[[#This Row],[czy komórkowy]]=1,Q604+R603,R603)</f>
        <v>57358</v>
      </c>
      <c r="S604">
        <f>IF(telefony45[[#This Row],[czy stacjonarny]]=1,Q604+S603,S603)</f>
        <v>183169</v>
      </c>
    </row>
    <row r="605" spans="1:19" x14ac:dyDescent="0.3">
      <c r="A605" s="9" t="s">
        <v>522</v>
      </c>
      <c r="B605" s="1">
        <v>42926</v>
      </c>
      <c r="C605" s="2">
        <v>0.58351851851851855</v>
      </c>
      <c r="D605" s="2">
        <v>0.59368055555555554</v>
      </c>
      <c r="E605">
        <f>DAY(telefony45[[#This Row],[data]])</f>
        <v>10</v>
      </c>
      <c r="F605">
        <f>IF(LEN(telefony45[[#This Row],[nr]])=8,1,0)</f>
        <v>1</v>
      </c>
      <c r="G605">
        <f>IF(LEN(telefony45[[#This Row],[nr]])=7,1,0)</f>
        <v>0</v>
      </c>
      <c r="H605" s="9">
        <f>IF(LEN(telefony45[[#This Row],[nr]])&gt;=10,1,0)</f>
        <v>0</v>
      </c>
      <c r="I605" s="2">
        <f>telefony45[[#This Row],[zakonczenie]]-telefony45[[#This Row],[rozpoczecie]]</f>
        <v>1.0162037037036997E-2</v>
      </c>
      <c r="J605" s="9">
        <f>HOUR(telefony45[[#This Row],[czas połączenia]])</f>
        <v>0</v>
      </c>
      <c r="K605" s="9">
        <f>MINUTE(telefony45[[#This Row],[czas połączenia]])</f>
        <v>14</v>
      </c>
      <c r="L605" s="9">
        <f>SECOND(telefony45[[#This Row],[czas połączenia]])</f>
        <v>38</v>
      </c>
      <c r="M605" s="9">
        <f>telefony45[[#This Row],[godziny połączenia]]*60*60+telefony45[[#This Row],[minuty połączenia]]*60+telefony45[[#This Row],[sekundy połączenia2]]</f>
        <v>878</v>
      </c>
      <c r="N605" s="9">
        <f>ROUNDUP(telefony45[[#This Row],[połączenie w sekundach]]/60,0)</f>
        <v>15</v>
      </c>
      <c r="O605" s="9">
        <f>IF(telefony45[[#This Row],[czy zagraniczny]]=1,telefony45[[#This Row],[zaczęt minuty połączenia]],0)</f>
        <v>0</v>
      </c>
      <c r="P605">
        <f>IF(OR(telefony45[[#This Row],[czy komórkowy]]=1,telefony45[[#This Row],[czy stacjonarny]]=1),P604-telefony45[[#This Row],[połączenie w sekundach]],P604)</f>
        <v>-241405</v>
      </c>
      <c r="Q605">
        <f t="shared" si="8"/>
        <v>878</v>
      </c>
      <c r="R605">
        <f>IF(telefony45[[#This Row],[czy komórkowy]]=1,Q605+R604,R604)</f>
        <v>58236</v>
      </c>
      <c r="S605">
        <f>IF(telefony45[[#This Row],[czy stacjonarny]]=1,Q605+S604,S604)</f>
        <v>183169</v>
      </c>
    </row>
    <row r="606" spans="1:19" x14ac:dyDescent="0.3">
      <c r="A606" s="9" t="s">
        <v>523</v>
      </c>
      <c r="B606" s="1">
        <v>42926</v>
      </c>
      <c r="C606" s="2">
        <v>0.58575231481481482</v>
      </c>
      <c r="D606" s="2">
        <v>0.5935300925925926</v>
      </c>
      <c r="E606">
        <f>DAY(telefony45[[#This Row],[data]])</f>
        <v>10</v>
      </c>
      <c r="F606">
        <f>IF(LEN(telefony45[[#This Row],[nr]])=8,1,0)</f>
        <v>0</v>
      </c>
      <c r="G606">
        <f>IF(LEN(telefony45[[#This Row],[nr]])=7,1,0)</f>
        <v>1</v>
      </c>
      <c r="H606" s="9">
        <f>IF(LEN(telefony45[[#This Row],[nr]])&gt;=10,1,0)</f>
        <v>0</v>
      </c>
      <c r="I606" s="2">
        <f>telefony45[[#This Row],[zakonczenie]]-telefony45[[#This Row],[rozpoczecie]]</f>
        <v>7.7777777777777724E-3</v>
      </c>
      <c r="J606" s="9">
        <f>HOUR(telefony45[[#This Row],[czas połączenia]])</f>
        <v>0</v>
      </c>
      <c r="K606" s="9">
        <f>MINUTE(telefony45[[#This Row],[czas połączenia]])</f>
        <v>11</v>
      </c>
      <c r="L606" s="9">
        <f>SECOND(telefony45[[#This Row],[czas połączenia]])</f>
        <v>12</v>
      </c>
      <c r="M606" s="9">
        <f>telefony45[[#This Row],[godziny połączenia]]*60*60+telefony45[[#This Row],[minuty połączenia]]*60+telefony45[[#This Row],[sekundy połączenia2]]</f>
        <v>672</v>
      </c>
      <c r="N606" s="9">
        <f>ROUNDUP(telefony45[[#This Row],[połączenie w sekundach]]/60,0)</f>
        <v>12</v>
      </c>
      <c r="O606" s="9">
        <f>IF(telefony45[[#This Row],[czy zagraniczny]]=1,telefony45[[#This Row],[zaczęt minuty połączenia]],0)</f>
        <v>0</v>
      </c>
      <c r="P606">
        <f>IF(OR(telefony45[[#This Row],[czy komórkowy]]=1,telefony45[[#This Row],[czy stacjonarny]]=1),P605-telefony45[[#This Row],[połączenie w sekundach]],P605)</f>
        <v>-242077</v>
      </c>
      <c r="Q606">
        <f t="shared" si="8"/>
        <v>672</v>
      </c>
      <c r="R606">
        <f>IF(telefony45[[#This Row],[czy komórkowy]]=1,Q606+R605,R605)</f>
        <v>58236</v>
      </c>
      <c r="S606">
        <f>IF(telefony45[[#This Row],[czy stacjonarny]]=1,Q606+S605,S605)</f>
        <v>183841</v>
      </c>
    </row>
    <row r="607" spans="1:19" x14ac:dyDescent="0.3">
      <c r="A607" s="9" t="s">
        <v>524</v>
      </c>
      <c r="B607" s="1">
        <v>42926</v>
      </c>
      <c r="C607" s="2">
        <v>0.58677083333333335</v>
      </c>
      <c r="D607" s="2">
        <v>0.58759259259259256</v>
      </c>
      <c r="E607">
        <f>DAY(telefony45[[#This Row],[data]])</f>
        <v>10</v>
      </c>
      <c r="F607">
        <f>IF(LEN(telefony45[[#This Row],[nr]])=8,1,0)</f>
        <v>0</v>
      </c>
      <c r="G607">
        <f>IF(LEN(telefony45[[#This Row],[nr]])=7,1,0)</f>
        <v>1</v>
      </c>
      <c r="H607" s="9">
        <f>IF(LEN(telefony45[[#This Row],[nr]])&gt;=10,1,0)</f>
        <v>0</v>
      </c>
      <c r="I607" s="2">
        <f>telefony45[[#This Row],[zakonczenie]]-telefony45[[#This Row],[rozpoczecie]]</f>
        <v>8.2175925925920268E-4</v>
      </c>
      <c r="J607" s="9">
        <f>HOUR(telefony45[[#This Row],[czas połączenia]])</f>
        <v>0</v>
      </c>
      <c r="K607" s="9">
        <f>MINUTE(telefony45[[#This Row],[czas połączenia]])</f>
        <v>1</v>
      </c>
      <c r="L607" s="9">
        <f>SECOND(telefony45[[#This Row],[czas połączenia]])</f>
        <v>11</v>
      </c>
      <c r="M607" s="9">
        <f>telefony45[[#This Row],[godziny połączenia]]*60*60+telefony45[[#This Row],[minuty połączenia]]*60+telefony45[[#This Row],[sekundy połączenia2]]</f>
        <v>71</v>
      </c>
      <c r="N607" s="9">
        <f>ROUNDUP(telefony45[[#This Row],[połączenie w sekundach]]/60,0)</f>
        <v>2</v>
      </c>
      <c r="O607" s="9">
        <f>IF(telefony45[[#This Row],[czy zagraniczny]]=1,telefony45[[#This Row],[zaczęt minuty połączenia]],0)</f>
        <v>0</v>
      </c>
      <c r="P607">
        <f>IF(OR(telefony45[[#This Row],[czy komórkowy]]=1,telefony45[[#This Row],[czy stacjonarny]]=1),P606-telefony45[[#This Row],[połączenie w sekundach]],P606)</f>
        <v>-242148</v>
      </c>
      <c r="Q607">
        <f t="shared" si="8"/>
        <v>71</v>
      </c>
      <c r="R607">
        <f>IF(telefony45[[#This Row],[czy komórkowy]]=1,Q607+R606,R606)</f>
        <v>58236</v>
      </c>
      <c r="S607">
        <f>IF(telefony45[[#This Row],[czy stacjonarny]]=1,Q607+S606,S606)</f>
        <v>183912</v>
      </c>
    </row>
    <row r="608" spans="1:19" x14ac:dyDescent="0.3">
      <c r="A608" s="9" t="s">
        <v>525</v>
      </c>
      <c r="B608" s="1">
        <v>42926</v>
      </c>
      <c r="C608" s="2">
        <v>0.58877314814814818</v>
      </c>
      <c r="D608" s="2">
        <v>0.59027777777777779</v>
      </c>
      <c r="E608">
        <f>DAY(telefony45[[#This Row],[data]])</f>
        <v>10</v>
      </c>
      <c r="F608">
        <f>IF(LEN(telefony45[[#This Row],[nr]])=8,1,0)</f>
        <v>1</v>
      </c>
      <c r="G608">
        <f>IF(LEN(telefony45[[#This Row],[nr]])=7,1,0)</f>
        <v>0</v>
      </c>
      <c r="H608" s="9">
        <f>IF(LEN(telefony45[[#This Row],[nr]])&gt;=10,1,0)</f>
        <v>0</v>
      </c>
      <c r="I608" s="2">
        <f>telefony45[[#This Row],[zakonczenie]]-telefony45[[#This Row],[rozpoczecie]]</f>
        <v>1.5046296296296058E-3</v>
      </c>
      <c r="J608" s="9">
        <f>HOUR(telefony45[[#This Row],[czas połączenia]])</f>
        <v>0</v>
      </c>
      <c r="K608" s="9">
        <f>MINUTE(telefony45[[#This Row],[czas połączenia]])</f>
        <v>2</v>
      </c>
      <c r="L608" s="9">
        <f>SECOND(telefony45[[#This Row],[czas połączenia]])</f>
        <v>10</v>
      </c>
      <c r="M608" s="9">
        <f>telefony45[[#This Row],[godziny połączenia]]*60*60+telefony45[[#This Row],[minuty połączenia]]*60+telefony45[[#This Row],[sekundy połączenia2]]</f>
        <v>130</v>
      </c>
      <c r="N608" s="9">
        <f>ROUNDUP(telefony45[[#This Row],[połączenie w sekundach]]/60,0)</f>
        <v>3</v>
      </c>
      <c r="O608" s="9">
        <f>IF(telefony45[[#This Row],[czy zagraniczny]]=1,telefony45[[#This Row],[zaczęt minuty połączenia]],0)</f>
        <v>0</v>
      </c>
      <c r="P608">
        <f>IF(OR(telefony45[[#This Row],[czy komórkowy]]=1,telefony45[[#This Row],[czy stacjonarny]]=1),P607-telefony45[[#This Row],[połączenie w sekundach]],P607)</f>
        <v>-242278</v>
      </c>
      <c r="Q608">
        <f t="shared" si="8"/>
        <v>130</v>
      </c>
      <c r="R608">
        <f>IF(telefony45[[#This Row],[czy komórkowy]]=1,Q608+R607,R607)</f>
        <v>58366</v>
      </c>
      <c r="S608">
        <f>IF(telefony45[[#This Row],[czy stacjonarny]]=1,Q608+S607,S607)</f>
        <v>183912</v>
      </c>
    </row>
    <row r="609" spans="1:19" x14ac:dyDescent="0.3">
      <c r="A609" s="9" t="s">
        <v>526</v>
      </c>
      <c r="B609" s="1">
        <v>42926</v>
      </c>
      <c r="C609" s="2">
        <v>0.58910879629629631</v>
      </c>
      <c r="D609" s="2">
        <v>0.59431712962962968</v>
      </c>
      <c r="E609">
        <f>DAY(telefony45[[#This Row],[data]])</f>
        <v>10</v>
      </c>
      <c r="F609">
        <f>IF(LEN(telefony45[[#This Row],[nr]])=8,1,0)</f>
        <v>0</v>
      </c>
      <c r="G609">
        <f>IF(LEN(telefony45[[#This Row],[nr]])=7,1,0)</f>
        <v>1</v>
      </c>
      <c r="H609" s="9">
        <f>IF(LEN(telefony45[[#This Row],[nr]])&gt;=10,1,0)</f>
        <v>0</v>
      </c>
      <c r="I609" s="2">
        <f>telefony45[[#This Row],[zakonczenie]]-telefony45[[#This Row],[rozpoczecie]]</f>
        <v>5.2083333333333703E-3</v>
      </c>
      <c r="J609" s="9">
        <f>HOUR(telefony45[[#This Row],[czas połączenia]])</f>
        <v>0</v>
      </c>
      <c r="K609" s="9">
        <f>MINUTE(telefony45[[#This Row],[czas połączenia]])</f>
        <v>7</v>
      </c>
      <c r="L609" s="9">
        <f>SECOND(telefony45[[#This Row],[czas połączenia]])</f>
        <v>30</v>
      </c>
      <c r="M609" s="9">
        <f>telefony45[[#This Row],[godziny połączenia]]*60*60+telefony45[[#This Row],[minuty połączenia]]*60+telefony45[[#This Row],[sekundy połączenia2]]</f>
        <v>450</v>
      </c>
      <c r="N609" s="9">
        <f>ROUNDUP(telefony45[[#This Row],[połączenie w sekundach]]/60,0)</f>
        <v>8</v>
      </c>
      <c r="O609" s="9">
        <f>IF(telefony45[[#This Row],[czy zagraniczny]]=1,telefony45[[#This Row],[zaczęt minuty połączenia]],0)</f>
        <v>0</v>
      </c>
      <c r="P609">
        <f>IF(OR(telefony45[[#This Row],[czy komórkowy]]=1,telefony45[[#This Row],[czy stacjonarny]]=1),P608-telefony45[[#This Row],[połączenie w sekundach]],P608)</f>
        <v>-242728</v>
      </c>
      <c r="Q609">
        <f t="shared" si="8"/>
        <v>450</v>
      </c>
      <c r="R609">
        <f>IF(telefony45[[#This Row],[czy komórkowy]]=1,Q609+R608,R608)</f>
        <v>58366</v>
      </c>
      <c r="S609">
        <f>IF(telefony45[[#This Row],[czy stacjonarny]]=1,Q609+S608,S608)</f>
        <v>184362</v>
      </c>
    </row>
    <row r="610" spans="1:19" x14ac:dyDescent="0.3">
      <c r="A610" s="9" t="s">
        <v>527</v>
      </c>
      <c r="B610" s="1">
        <v>42926</v>
      </c>
      <c r="C610" s="2">
        <v>0.58976851851851853</v>
      </c>
      <c r="D610" s="2">
        <v>0.60074074074074069</v>
      </c>
      <c r="E610">
        <f>DAY(telefony45[[#This Row],[data]])</f>
        <v>10</v>
      </c>
      <c r="F610">
        <f>IF(LEN(telefony45[[#This Row],[nr]])=8,1,0)</f>
        <v>0</v>
      </c>
      <c r="G610">
        <f>IF(LEN(telefony45[[#This Row],[nr]])=7,1,0)</f>
        <v>1</v>
      </c>
      <c r="H610" s="9">
        <f>IF(LEN(telefony45[[#This Row],[nr]])&gt;=10,1,0)</f>
        <v>0</v>
      </c>
      <c r="I610" s="2">
        <f>telefony45[[#This Row],[zakonczenie]]-telefony45[[#This Row],[rozpoczecie]]</f>
        <v>1.0972222222222161E-2</v>
      </c>
      <c r="J610" s="9">
        <f>HOUR(telefony45[[#This Row],[czas połączenia]])</f>
        <v>0</v>
      </c>
      <c r="K610" s="9">
        <f>MINUTE(telefony45[[#This Row],[czas połączenia]])</f>
        <v>15</v>
      </c>
      <c r="L610" s="9">
        <f>SECOND(telefony45[[#This Row],[czas połączenia]])</f>
        <v>48</v>
      </c>
      <c r="M610" s="9">
        <f>telefony45[[#This Row],[godziny połączenia]]*60*60+telefony45[[#This Row],[minuty połączenia]]*60+telefony45[[#This Row],[sekundy połączenia2]]</f>
        <v>948</v>
      </c>
      <c r="N610" s="9">
        <f>ROUNDUP(telefony45[[#This Row],[połączenie w sekundach]]/60,0)</f>
        <v>16</v>
      </c>
      <c r="O610" s="9">
        <f>IF(telefony45[[#This Row],[czy zagraniczny]]=1,telefony45[[#This Row],[zaczęt minuty połączenia]],0)</f>
        <v>0</v>
      </c>
      <c r="P610">
        <f>IF(OR(telefony45[[#This Row],[czy komórkowy]]=1,telefony45[[#This Row],[czy stacjonarny]]=1),P609-telefony45[[#This Row],[połączenie w sekundach]],P609)</f>
        <v>-243676</v>
      </c>
      <c r="Q610">
        <f t="shared" si="8"/>
        <v>948</v>
      </c>
      <c r="R610">
        <f>IF(telefony45[[#This Row],[czy komórkowy]]=1,Q610+R609,R609)</f>
        <v>58366</v>
      </c>
      <c r="S610">
        <f>IF(telefony45[[#This Row],[czy stacjonarny]]=1,Q610+S609,S609)</f>
        <v>185310</v>
      </c>
    </row>
    <row r="611" spans="1:19" x14ac:dyDescent="0.3">
      <c r="A611" s="9" t="s">
        <v>528</v>
      </c>
      <c r="B611" s="1">
        <v>42926</v>
      </c>
      <c r="C611" s="2">
        <v>0.59277777777777774</v>
      </c>
      <c r="D611" s="2">
        <v>0.59365740740740736</v>
      </c>
      <c r="E611">
        <f>DAY(telefony45[[#This Row],[data]])</f>
        <v>10</v>
      </c>
      <c r="F611">
        <f>IF(LEN(telefony45[[#This Row],[nr]])=8,1,0)</f>
        <v>0</v>
      </c>
      <c r="G611">
        <f>IF(LEN(telefony45[[#This Row],[nr]])=7,1,0)</f>
        <v>1</v>
      </c>
      <c r="H611" s="9">
        <f>IF(LEN(telefony45[[#This Row],[nr]])&gt;=10,1,0)</f>
        <v>0</v>
      </c>
      <c r="I611" s="2">
        <f>telefony45[[#This Row],[zakonczenie]]-telefony45[[#This Row],[rozpoczecie]]</f>
        <v>8.796296296296191E-4</v>
      </c>
      <c r="J611" s="9">
        <f>HOUR(telefony45[[#This Row],[czas połączenia]])</f>
        <v>0</v>
      </c>
      <c r="K611" s="9">
        <f>MINUTE(telefony45[[#This Row],[czas połączenia]])</f>
        <v>1</v>
      </c>
      <c r="L611" s="9">
        <f>SECOND(telefony45[[#This Row],[czas połączenia]])</f>
        <v>16</v>
      </c>
      <c r="M611" s="9">
        <f>telefony45[[#This Row],[godziny połączenia]]*60*60+telefony45[[#This Row],[minuty połączenia]]*60+telefony45[[#This Row],[sekundy połączenia2]]</f>
        <v>76</v>
      </c>
      <c r="N611" s="9">
        <f>ROUNDUP(telefony45[[#This Row],[połączenie w sekundach]]/60,0)</f>
        <v>2</v>
      </c>
      <c r="O611" s="9">
        <f>IF(telefony45[[#This Row],[czy zagraniczny]]=1,telefony45[[#This Row],[zaczęt minuty połączenia]],0)</f>
        <v>0</v>
      </c>
      <c r="P611">
        <f>IF(OR(telefony45[[#This Row],[czy komórkowy]]=1,telefony45[[#This Row],[czy stacjonarny]]=1),P610-telefony45[[#This Row],[połączenie w sekundach]],P610)</f>
        <v>-243752</v>
      </c>
      <c r="Q611">
        <f t="shared" si="8"/>
        <v>76</v>
      </c>
      <c r="R611">
        <f>IF(telefony45[[#This Row],[czy komórkowy]]=1,Q611+R610,R610)</f>
        <v>58366</v>
      </c>
      <c r="S611">
        <f>IF(telefony45[[#This Row],[czy stacjonarny]]=1,Q611+S610,S610)</f>
        <v>185386</v>
      </c>
    </row>
    <row r="612" spans="1:19" x14ac:dyDescent="0.3">
      <c r="A612" s="9" t="s">
        <v>529</v>
      </c>
      <c r="B612" s="1">
        <v>42926</v>
      </c>
      <c r="C612" s="2">
        <v>0.59670138888888891</v>
      </c>
      <c r="D612" s="2">
        <v>0.59701388888888884</v>
      </c>
      <c r="E612">
        <f>DAY(telefony45[[#This Row],[data]])</f>
        <v>10</v>
      </c>
      <c r="F612">
        <f>IF(LEN(telefony45[[#This Row],[nr]])=8,1,0)</f>
        <v>0</v>
      </c>
      <c r="G612">
        <f>IF(LEN(telefony45[[#This Row],[nr]])=7,1,0)</f>
        <v>1</v>
      </c>
      <c r="H612" s="9">
        <f>IF(LEN(telefony45[[#This Row],[nr]])&gt;=10,1,0)</f>
        <v>0</v>
      </c>
      <c r="I612" s="2">
        <f>telefony45[[#This Row],[zakonczenie]]-telefony45[[#This Row],[rozpoczecie]]</f>
        <v>3.1249999999993783E-4</v>
      </c>
      <c r="J612" s="9">
        <f>HOUR(telefony45[[#This Row],[czas połączenia]])</f>
        <v>0</v>
      </c>
      <c r="K612" s="9">
        <f>MINUTE(telefony45[[#This Row],[czas połączenia]])</f>
        <v>0</v>
      </c>
      <c r="L612" s="9">
        <f>SECOND(telefony45[[#This Row],[czas połączenia]])</f>
        <v>27</v>
      </c>
      <c r="M612" s="9">
        <f>telefony45[[#This Row],[godziny połączenia]]*60*60+telefony45[[#This Row],[minuty połączenia]]*60+telefony45[[#This Row],[sekundy połączenia2]]</f>
        <v>27</v>
      </c>
      <c r="N612" s="9">
        <f>ROUNDUP(telefony45[[#This Row],[połączenie w sekundach]]/60,0)</f>
        <v>1</v>
      </c>
      <c r="O612" s="9">
        <f>IF(telefony45[[#This Row],[czy zagraniczny]]=1,telefony45[[#This Row],[zaczęt minuty połączenia]],0)</f>
        <v>0</v>
      </c>
      <c r="P612">
        <f>IF(OR(telefony45[[#This Row],[czy komórkowy]]=1,telefony45[[#This Row],[czy stacjonarny]]=1),P611-telefony45[[#This Row],[połączenie w sekundach]],P611)</f>
        <v>-243779</v>
      </c>
      <c r="Q612">
        <f t="shared" si="8"/>
        <v>27</v>
      </c>
      <c r="R612">
        <f>IF(telefony45[[#This Row],[czy komórkowy]]=1,Q612+R611,R611)</f>
        <v>58366</v>
      </c>
      <c r="S612">
        <f>IF(telefony45[[#This Row],[czy stacjonarny]]=1,Q612+S611,S611)</f>
        <v>185413</v>
      </c>
    </row>
    <row r="613" spans="1:19" x14ac:dyDescent="0.3">
      <c r="A613" s="9" t="s">
        <v>530</v>
      </c>
      <c r="B613" s="1">
        <v>42926</v>
      </c>
      <c r="C613" s="2">
        <v>0.60041666666666671</v>
      </c>
      <c r="D613" s="2">
        <v>0.6095949074074074</v>
      </c>
      <c r="E613">
        <f>DAY(telefony45[[#This Row],[data]])</f>
        <v>10</v>
      </c>
      <c r="F613">
        <f>IF(LEN(telefony45[[#This Row],[nr]])=8,1,0)</f>
        <v>0</v>
      </c>
      <c r="G613">
        <f>IF(LEN(telefony45[[#This Row],[nr]])=7,1,0)</f>
        <v>1</v>
      </c>
      <c r="H613" s="9">
        <f>IF(LEN(telefony45[[#This Row],[nr]])&gt;=10,1,0)</f>
        <v>0</v>
      </c>
      <c r="I613" s="2">
        <f>telefony45[[#This Row],[zakonczenie]]-telefony45[[#This Row],[rozpoczecie]]</f>
        <v>9.1782407407406952E-3</v>
      </c>
      <c r="J613" s="9">
        <f>HOUR(telefony45[[#This Row],[czas połączenia]])</f>
        <v>0</v>
      </c>
      <c r="K613" s="9">
        <f>MINUTE(telefony45[[#This Row],[czas połączenia]])</f>
        <v>13</v>
      </c>
      <c r="L613" s="9">
        <f>SECOND(telefony45[[#This Row],[czas połączenia]])</f>
        <v>13</v>
      </c>
      <c r="M613" s="9">
        <f>telefony45[[#This Row],[godziny połączenia]]*60*60+telefony45[[#This Row],[minuty połączenia]]*60+telefony45[[#This Row],[sekundy połączenia2]]</f>
        <v>793</v>
      </c>
      <c r="N613" s="9">
        <f>ROUNDUP(telefony45[[#This Row],[połączenie w sekundach]]/60,0)</f>
        <v>14</v>
      </c>
      <c r="O613" s="9">
        <f>IF(telefony45[[#This Row],[czy zagraniczny]]=1,telefony45[[#This Row],[zaczęt minuty połączenia]],0)</f>
        <v>0</v>
      </c>
      <c r="P613">
        <f>IF(OR(telefony45[[#This Row],[czy komórkowy]]=1,telefony45[[#This Row],[czy stacjonarny]]=1),P612-telefony45[[#This Row],[połączenie w sekundach]],P612)</f>
        <v>-244572</v>
      </c>
      <c r="Q613">
        <f t="shared" si="8"/>
        <v>793</v>
      </c>
      <c r="R613">
        <f>IF(telefony45[[#This Row],[czy komórkowy]]=1,Q613+R612,R612)</f>
        <v>58366</v>
      </c>
      <c r="S613">
        <f>IF(telefony45[[#This Row],[czy stacjonarny]]=1,Q613+S612,S612)</f>
        <v>186206</v>
      </c>
    </row>
    <row r="614" spans="1:19" x14ac:dyDescent="0.3">
      <c r="A614" s="9" t="s">
        <v>531</v>
      </c>
      <c r="B614" s="1">
        <v>42926</v>
      </c>
      <c r="C614" s="2">
        <v>0.60517361111111112</v>
      </c>
      <c r="D614" s="2">
        <v>0.61063657407407412</v>
      </c>
      <c r="E614">
        <f>DAY(telefony45[[#This Row],[data]])</f>
        <v>10</v>
      </c>
      <c r="F614">
        <f>IF(LEN(telefony45[[#This Row],[nr]])=8,1,0)</f>
        <v>0</v>
      </c>
      <c r="G614">
        <f>IF(LEN(telefony45[[#This Row],[nr]])=7,1,0)</f>
        <v>1</v>
      </c>
      <c r="H614" s="9">
        <f>IF(LEN(telefony45[[#This Row],[nr]])&gt;=10,1,0)</f>
        <v>0</v>
      </c>
      <c r="I614" s="2">
        <f>telefony45[[#This Row],[zakonczenie]]-telefony45[[#This Row],[rozpoczecie]]</f>
        <v>5.4629629629630028E-3</v>
      </c>
      <c r="J614" s="9">
        <f>HOUR(telefony45[[#This Row],[czas połączenia]])</f>
        <v>0</v>
      </c>
      <c r="K614" s="9">
        <f>MINUTE(telefony45[[#This Row],[czas połączenia]])</f>
        <v>7</v>
      </c>
      <c r="L614" s="9">
        <f>SECOND(telefony45[[#This Row],[czas połączenia]])</f>
        <v>52</v>
      </c>
      <c r="M614" s="9">
        <f>telefony45[[#This Row],[godziny połączenia]]*60*60+telefony45[[#This Row],[minuty połączenia]]*60+telefony45[[#This Row],[sekundy połączenia2]]</f>
        <v>472</v>
      </c>
      <c r="N614" s="9">
        <f>ROUNDUP(telefony45[[#This Row],[połączenie w sekundach]]/60,0)</f>
        <v>8</v>
      </c>
      <c r="O614" s="9">
        <f>IF(telefony45[[#This Row],[czy zagraniczny]]=1,telefony45[[#This Row],[zaczęt minuty połączenia]],0)</f>
        <v>0</v>
      </c>
      <c r="P614">
        <f>IF(OR(telefony45[[#This Row],[czy komórkowy]]=1,telefony45[[#This Row],[czy stacjonarny]]=1),P613-telefony45[[#This Row],[połączenie w sekundach]],P613)</f>
        <v>-245044</v>
      </c>
      <c r="Q614">
        <f t="shared" si="8"/>
        <v>472</v>
      </c>
      <c r="R614">
        <f>IF(telefony45[[#This Row],[czy komórkowy]]=1,Q614+R613,R613)</f>
        <v>58366</v>
      </c>
      <c r="S614">
        <f>IF(telefony45[[#This Row],[czy stacjonarny]]=1,Q614+S613,S613)</f>
        <v>186678</v>
      </c>
    </row>
    <row r="615" spans="1:19" x14ac:dyDescent="0.3">
      <c r="A615" s="9" t="s">
        <v>532</v>
      </c>
      <c r="B615" s="1">
        <v>42926</v>
      </c>
      <c r="C615" s="2">
        <v>0.60578703703703707</v>
      </c>
      <c r="D615" s="2">
        <v>0.61459490740740741</v>
      </c>
      <c r="E615">
        <f>DAY(telefony45[[#This Row],[data]])</f>
        <v>10</v>
      </c>
      <c r="F615">
        <f>IF(LEN(telefony45[[#This Row],[nr]])=8,1,0)</f>
        <v>0</v>
      </c>
      <c r="G615">
        <f>IF(LEN(telefony45[[#This Row],[nr]])=7,1,0)</f>
        <v>0</v>
      </c>
      <c r="H615" s="9">
        <f>IF(LEN(telefony45[[#This Row],[nr]])&gt;=10,1,0)</f>
        <v>1</v>
      </c>
      <c r="I615" s="2">
        <f>telefony45[[#This Row],[zakonczenie]]-telefony45[[#This Row],[rozpoczecie]]</f>
        <v>8.8078703703703409E-3</v>
      </c>
      <c r="J615" s="9">
        <f>HOUR(telefony45[[#This Row],[czas połączenia]])</f>
        <v>0</v>
      </c>
      <c r="K615" s="9">
        <f>MINUTE(telefony45[[#This Row],[czas połączenia]])</f>
        <v>12</v>
      </c>
      <c r="L615" s="9">
        <f>SECOND(telefony45[[#This Row],[czas połączenia]])</f>
        <v>41</v>
      </c>
      <c r="M615" s="9">
        <f>telefony45[[#This Row],[godziny połączenia]]*60*60+telefony45[[#This Row],[minuty połączenia]]*60+telefony45[[#This Row],[sekundy połączenia2]]</f>
        <v>761</v>
      </c>
      <c r="N615" s="9">
        <f>ROUNDUP(telefony45[[#This Row],[połączenie w sekundach]]/60,0)</f>
        <v>13</v>
      </c>
      <c r="O615" s="9">
        <f>IF(telefony45[[#This Row],[czy zagraniczny]]=1,telefony45[[#This Row],[zaczęt minuty połączenia]],0)</f>
        <v>13</v>
      </c>
      <c r="P615">
        <f>IF(OR(telefony45[[#This Row],[czy komórkowy]]=1,telefony45[[#This Row],[czy stacjonarny]]=1),P614-telefony45[[#This Row],[połączenie w sekundach]],P614)</f>
        <v>-245044</v>
      </c>
      <c r="Q615">
        <f t="shared" si="8"/>
        <v>0</v>
      </c>
      <c r="R615">
        <f>IF(telefony45[[#This Row],[czy komórkowy]]=1,Q615+R614,R614)</f>
        <v>58366</v>
      </c>
      <c r="S615">
        <f>IF(telefony45[[#This Row],[czy stacjonarny]]=1,Q615+S614,S614)</f>
        <v>186678</v>
      </c>
    </row>
    <row r="616" spans="1:19" x14ac:dyDescent="0.3">
      <c r="A616" s="9" t="s">
        <v>533</v>
      </c>
      <c r="B616" s="1">
        <v>42926</v>
      </c>
      <c r="C616" s="2">
        <v>0.61140046296296291</v>
      </c>
      <c r="D616" s="2">
        <v>0.61952546296296296</v>
      </c>
      <c r="E616">
        <f>DAY(telefony45[[#This Row],[data]])</f>
        <v>10</v>
      </c>
      <c r="F616">
        <f>IF(LEN(telefony45[[#This Row],[nr]])=8,1,0)</f>
        <v>0</v>
      </c>
      <c r="G616">
        <f>IF(LEN(telefony45[[#This Row],[nr]])=7,1,0)</f>
        <v>1</v>
      </c>
      <c r="H616" s="9">
        <f>IF(LEN(telefony45[[#This Row],[nr]])&gt;=10,1,0)</f>
        <v>0</v>
      </c>
      <c r="I616" s="2">
        <f>telefony45[[#This Row],[zakonczenie]]-telefony45[[#This Row],[rozpoczecie]]</f>
        <v>8.1250000000000488E-3</v>
      </c>
      <c r="J616" s="9">
        <f>HOUR(telefony45[[#This Row],[czas połączenia]])</f>
        <v>0</v>
      </c>
      <c r="K616" s="9">
        <f>MINUTE(telefony45[[#This Row],[czas połączenia]])</f>
        <v>11</v>
      </c>
      <c r="L616" s="9">
        <f>SECOND(telefony45[[#This Row],[czas połączenia]])</f>
        <v>42</v>
      </c>
      <c r="M616" s="9">
        <f>telefony45[[#This Row],[godziny połączenia]]*60*60+telefony45[[#This Row],[minuty połączenia]]*60+telefony45[[#This Row],[sekundy połączenia2]]</f>
        <v>702</v>
      </c>
      <c r="N616" s="9">
        <f>ROUNDUP(telefony45[[#This Row],[połączenie w sekundach]]/60,0)</f>
        <v>12</v>
      </c>
      <c r="O616" s="9">
        <f>IF(telefony45[[#This Row],[czy zagraniczny]]=1,telefony45[[#This Row],[zaczęt minuty połączenia]],0)</f>
        <v>0</v>
      </c>
      <c r="P616">
        <f>IF(OR(telefony45[[#This Row],[czy komórkowy]]=1,telefony45[[#This Row],[czy stacjonarny]]=1),P615-telefony45[[#This Row],[połączenie w sekundach]],P615)</f>
        <v>-245746</v>
      </c>
      <c r="Q616">
        <f t="shared" si="8"/>
        <v>702</v>
      </c>
      <c r="R616">
        <f>IF(telefony45[[#This Row],[czy komórkowy]]=1,Q616+R615,R615)</f>
        <v>58366</v>
      </c>
      <c r="S616">
        <f>IF(telefony45[[#This Row],[czy stacjonarny]]=1,Q616+S615,S615)</f>
        <v>187380</v>
      </c>
    </row>
    <row r="617" spans="1:19" x14ac:dyDescent="0.3">
      <c r="A617" s="9" t="s">
        <v>250</v>
      </c>
      <c r="B617" s="1">
        <v>42926</v>
      </c>
      <c r="C617" s="2">
        <v>0.61699074074074078</v>
      </c>
      <c r="D617" s="2">
        <v>0.62163194444444447</v>
      </c>
      <c r="E617">
        <f>DAY(telefony45[[#This Row],[data]])</f>
        <v>10</v>
      </c>
      <c r="F617">
        <f>IF(LEN(telefony45[[#This Row],[nr]])=8,1,0)</f>
        <v>0</v>
      </c>
      <c r="G617">
        <f>IF(LEN(telefony45[[#This Row],[nr]])=7,1,0)</f>
        <v>1</v>
      </c>
      <c r="H617" s="9">
        <f>IF(LEN(telefony45[[#This Row],[nr]])&gt;=10,1,0)</f>
        <v>0</v>
      </c>
      <c r="I617" s="2">
        <f>telefony45[[#This Row],[zakonczenie]]-telefony45[[#This Row],[rozpoczecie]]</f>
        <v>4.6412037037036891E-3</v>
      </c>
      <c r="J617" s="9">
        <f>HOUR(telefony45[[#This Row],[czas połączenia]])</f>
        <v>0</v>
      </c>
      <c r="K617" s="9">
        <f>MINUTE(telefony45[[#This Row],[czas połączenia]])</f>
        <v>6</v>
      </c>
      <c r="L617" s="9">
        <f>SECOND(telefony45[[#This Row],[czas połączenia]])</f>
        <v>41</v>
      </c>
      <c r="M617" s="9">
        <f>telefony45[[#This Row],[godziny połączenia]]*60*60+telefony45[[#This Row],[minuty połączenia]]*60+telefony45[[#This Row],[sekundy połączenia2]]</f>
        <v>401</v>
      </c>
      <c r="N617" s="9">
        <f>ROUNDUP(telefony45[[#This Row],[połączenie w sekundach]]/60,0)</f>
        <v>7</v>
      </c>
      <c r="O617" s="9">
        <f>IF(telefony45[[#This Row],[czy zagraniczny]]=1,telefony45[[#This Row],[zaczęt minuty połączenia]],0)</f>
        <v>0</v>
      </c>
      <c r="P617">
        <f>IF(OR(telefony45[[#This Row],[czy komórkowy]]=1,telefony45[[#This Row],[czy stacjonarny]]=1),P616-telefony45[[#This Row],[połączenie w sekundach]],P616)</f>
        <v>-246147</v>
      </c>
      <c r="Q617">
        <f t="shared" ref="Q617:Q680" si="9">IF(P617&lt;0,ABS(P617)-ABS(P616),Q616)</f>
        <v>401</v>
      </c>
      <c r="R617">
        <f>IF(telefony45[[#This Row],[czy komórkowy]]=1,Q617+R616,R616)</f>
        <v>58366</v>
      </c>
      <c r="S617">
        <f>IF(telefony45[[#This Row],[czy stacjonarny]]=1,Q617+S616,S616)</f>
        <v>187781</v>
      </c>
    </row>
    <row r="618" spans="1:19" x14ac:dyDescent="0.3">
      <c r="A618" s="9" t="s">
        <v>534</v>
      </c>
      <c r="B618" s="1">
        <v>42926</v>
      </c>
      <c r="C618" s="2">
        <v>0.62216435185185182</v>
      </c>
      <c r="D618" s="2">
        <v>0.62291666666666667</v>
      </c>
      <c r="E618">
        <f>DAY(telefony45[[#This Row],[data]])</f>
        <v>10</v>
      </c>
      <c r="F618">
        <f>IF(LEN(telefony45[[#This Row],[nr]])=8,1,0)</f>
        <v>0</v>
      </c>
      <c r="G618">
        <f>IF(LEN(telefony45[[#This Row],[nr]])=7,1,0)</f>
        <v>1</v>
      </c>
      <c r="H618" s="9">
        <f>IF(LEN(telefony45[[#This Row],[nr]])&gt;=10,1,0)</f>
        <v>0</v>
      </c>
      <c r="I618" s="2">
        <f>telefony45[[#This Row],[zakonczenie]]-telefony45[[#This Row],[rozpoczecie]]</f>
        <v>7.523148148148584E-4</v>
      </c>
      <c r="J618" s="9">
        <f>HOUR(telefony45[[#This Row],[czas połączenia]])</f>
        <v>0</v>
      </c>
      <c r="K618" s="9">
        <f>MINUTE(telefony45[[#This Row],[czas połączenia]])</f>
        <v>1</v>
      </c>
      <c r="L618" s="9">
        <f>SECOND(telefony45[[#This Row],[czas połączenia]])</f>
        <v>5</v>
      </c>
      <c r="M618" s="9">
        <f>telefony45[[#This Row],[godziny połączenia]]*60*60+telefony45[[#This Row],[minuty połączenia]]*60+telefony45[[#This Row],[sekundy połączenia2]]</f>
        <v>65</v>
      </c>
      <c r="N618" s="9">
        <f>ROUNDUP(telefony45[[#This Row],[połączenie w sekundach]]/60,0)</f>
        <v>2</v>
      </c>
      <c r="O618" s="9">
        <f>IF(telefony45[[#This Row],[czy zagraniczny]]=1,telefony45[[#This Row],[zaczęt minuty połączenia]],0)</f>
        <v>0</v>
      </c>
      <c r="P618">
        <f>IF(OR(telefony45[[#This Row],[czy komórkowy]]=1,telefony45[[#This Row],[czy stacjonarny]]=1),P617-telefony45[[#This Row],[połączenie w sekundach]],P617)</f>
        <v>-246212</v>
      </c>
      <c r="Q618">
        <f t="shared" si="9"/>
        <v>65</v>
      </c>
      <c r="R618">
        <f>IF(telefony45[[#This Row],[czy komórkowy]]=1,Q618+R617,R617)</f>
        <v>58366</v>
      </c>
      <c r="S618">
        <f>IF(telefony45[[#This Row],[czy stacjonarny]]=1,Q618+S617,S617)</f>
        <v>187846</v>
      </c>
    </row>
    <row r="619" spans="1:19" x14ac:dyDescent="0.3">
      <c r="A619" s="9" t="s">
        <v>535</v>
      </c>
      <c r="B619" s="1">
        <v>42926</v>
      </c>
      <c r="C619" s="2">
        <v>0.6272685185185185</v>
      </c>
      <c r="D619" s="2">
        <v>0.63475694444444442</v>
      </c>
      <c r="E619">
        <f>DAY(telefony45[[#This Row],[data]])</f>
        <v>10</v>
      </c>
      <c r="F619">
        <f>IF(LEN(telefony45[[#This Row],[nr]])=8,1,0)</f>
        <v>0</v>
      </c>
      <c r="G619">
        <f>IF(LEN(telefony45[[#This Row],[nr]])=7,1,0)</f>
        <v>1</v>
      </c>
      <c r="H619" s="9">
        <f>IF(LEN(telefony45[[#This Row],[nr]])&gt;=10,1,0)</f>
        <v>0</v>
      </c>
      <c r="I619" s="2">
        <f>telefony45[[#This Row],[zakonczenie]]-telefony45[[#This Row],[rozpoczecie]]</f>
        <v>7.4884259259259123E-3</v>
      </c>
      <c r="J619" s="9">
        <f>HOUR(telefony45[[#This Row],[czas połączenia]])</f>
        <v>0</v>
      </c>
      <c r="K619" s="9">
        <f>MINUTE(telefony45[[#This Row],[czas połączenia]])</f>
        <v>10</v>
      </c>
      <c r="L619" s="9">
        <f>SECOND(telefony45[[#This Row],[czas połączenia]])</f>
        <v>47</v>
      </c>
      <c r="M619" s="9">
        <f>telefony45[[#This Row],[godziny połączenia]]*60*60+telefony45[[#This Row],[minuty połączenia]]*60+telefony45[[#This Row],[sekundy połączenia2]]</f>
        <v>647</v>
      </c>
      <c r="N619" s="9">
        <f>ROUNDUP(telefony45[[#This Row],[połączenie w sekundach]]/60,0)</f>
        <v>11</v>
      </c>
      <c r="O619" s="9">
        <f>IF(telefony45[[#This Row],[czy zagraniczny]]=1,telefony45[[#This Row],[zaczęt minuty połączenia]],0)</f>
        <v>0</v>
      </c>
      <c r="P619">
        <f>IF(OR(telefony45[[#This Row],[czy komórkowy]]=1,telefony45[[#This Row],[czy stacjonarny]]=1),P618-telefony45[[#This Row],[połączenie w sekundach]],P618)</f>
        <v>-246859</v>
      </c>
      <c r="Q619">
        <f t="shared" si="9"/>
        <v>647</v>
      </c>
      <c r="R619">
        <f>IF(telefony45[[#This Row],[czy komórkowy]]=1,Q619+R618,R618)</f>
        <v>58366</v>
      </c>
      <c r="S619">
        <f>IF(telefony45[[#This Row],[czy stacjonarny]]=1,Q619+S618,S618)</f>
        <v>188493</v>
      </c>
    </row>
    <row r="620" spans="1:19" x14ac:dyDescent="0.3">
      <c r="A620" s="9" t="s">
        <v>536</v>
      </c>
      <c r="B620" s="1">
        <v>42927</v>
      </c>
      <c r="C620" s="2">
        <v>0.3349537037037037</v>
      </c>
      <c r="D620" s="2">
        <v>0.3379861111111111</v>
      </c>
      <c r="E620">
        <f>DAY(telefony45[[#This Row],[data]])</f>
        <v>11</v>
      </c>
      <c r="F620">
        <f>IF(LEN(telefony45[[#This Row],[nr]])=8,1,0)</f>
        <v>0</v>
      </c>
      <c r="G620">
        <f>IF(LEN(telefony45[[#This Row],[nr]])=7,1,0)</f>
        <v>1</v>
      </c>
      <c r="H620" s="9">
        <f>IF(LEN(telefony45[[#This Row],[nr]])&gt;=10,1,0)</f>
        <v>0</v>
      </c>
      <c r="I620" s="2">
        <f>telefony45[[#This Row],[zakonczenie]]-telefony45[[#This Row],[rozpoczecie]]</f>
        <v>3.0324074074074003E-3</v>
      </c>
      <c r="J620" s="9">
        <f>HOUR(telefony45[[#This Row],[czas połączenia]])</f>
        <v>0</v>
      </c>
      <c r="K620" s="9">
        <f>MINUTE(telefony45[[#This Row],[czas połączenia]])</f>
        <v>4</v>
      </c>
      <c r="L620" s="9">
        <f>SECOND(telefony45[[#This Row],[czas połączenia]])</f>
        <v>22</v>
      </c>
      <c r="M620" s="9">
        <f>telefony45[[#This Row],[godziny połączenia]]*60*60+telefony45[[#This Row],[minuty połączenia]]*60+telefony45[[#This Row],[sekundy połączenia2]]</f>
        <v>262</v>
      </c>
      <c r="N620" s="9">
        <f>ROUNDUP(telefony45[[#This Row],[połączenie w sekundach]]/60,0)</f>
        <v>5</v>
      </c>
      <c r="O620" s="9">
        <f>IF(telefony45[[#This Row],[czy zagraniczny]]=1,telefony45[[#This Row],[zaczęt minuty połączenia]],0)</f>
        <v>0</v>
      </c>
      <c r="P620">
        <f>IF(OR(telefony45[[#This Row],[czy komórkowy]]=1,telefony45[[#This Row],[czy stacjonarny]]=1),P619-telefony45[[#This Row],[połączenie w sekundach]],P619)</f>
        <v>-247121</v>
      </c>
      <c r="Q620">
        <f t="shared" si="9"/>
        <v>262</v>
      </c>
      <c r="R620">
        <f>IF(telefony45[[#This Row],[czy komórkowy]]=1,Q620+R619,R619)</f>
        <v>58366</v>
      </c>
      <c r="S620">
        <f>IF(telefony45[[#This Row],[czy stacjonarny]]=1,Q620+S619,S619)</f>
        <v>188755</v>
      </c>
    </row>
    <row r="621" spans="1:19" x14ac:dyDescent="0.3">
      <c r="A621" s="9" t="s">
        <v>537</v>
      </c>
      <c r="B621" s="1">
        <v>42927</v>
      </c>
      <c r="C621" s="2">
        <v>0.33706018518518521</v>
      </c>
      <c r="D621" s="2">
        <v>0.33875</v>
      </c>
      <c r="E621">
        <f>DAY(telefony45[[#This Row],[data]])</f>
        <v>11</v>
      </c>
      <c r="F621">
        <f>IF(LEN(telefony45[[#This Row],[nr]])=8,1,0)</f>
        <v>0</v>
      </c>
      <c r="G621">
        <f>IF(LEN(telefony45[[#This Row],[nr]])=7,1,0)</f>
        <v>1</v>
      </c>
      <c r="H621" s="9">
        <f>IF(LEN(telefony45[[#This Row],[nr]])&gt;=10,1,0)</f>
        <v>0</v>
      </c>
      <c r="I621" s="2">
        <f>telefony45[[#This Row],[zakonczenie]]-telefony45[[#This Row],[rozpoczecie]]</f>
        <v>1.6898148148147829E-3</v>
      </c>
      <c r="J621" s="9">
        <f>HOUR(telefony45[[#This Row],[czas połączenia]])</f>
        <v>0</v>
      </c>
      <c r="K621" s="9">
        <f>MINUTE(telefony45[[#This Row],[czas połączenia]])</f>
        <v>2</v>
      </c>
      <c r="L621" s="9">
        <f>SECOND(telefony45[[#This Row],[czas połączenia]])</f>
        <v>26</v>
      </c>
      <c r="M621" s="9">
        <f>telefony45[[#This Row],[godziny połączenia]]*60*60+telefony45[[#This Row],[minuty połączenia]]*60+telefony45[[#This Row],[sekundy połączenia2]]</f>
        <v>146</v>
      </c>
      <c r="N621" s="9">
        <f>ROUNDUP(telefony45[[#This Row],[połączenie w sekundach]]/60,0)</f>
        <v>3</v>
      </c>
      <c r="O621" s="9">
        <f>IF(telefony45[[#This Row],[czy zagraniczny]]=1,telefony45[[#This Row],[zaczęt minuty połączenia]],0)</f>
        <v>0</v>
      </c>
      <c r="P621">
        <f>IF(OR(telefony45[[#This Row],[czy komórkowy]]=1,telefony45[[#This Row],[czy stacjonarny]]=1),P620-telefony45[[#This Row],[połączenie w sekundach]],P620)</f>
        <v>-247267</v>
      </c>
      <c r="Q621">
        <f t="shared" si="9"/>
        <v>146</v>
      </c>
      <c r="R621">
        <f>IF(telefony45[[#This Row],[czy komórkowy]]=1,Q621+R620,R620)</f>
        <v>58366</v>
      </c>
      <c r="S621">
        <f>IF(telefony45[[#This Row],[czy stacjonarny]]=1,Q621+S620,S620)</f>
        <v>188901</v>
      </c>
    </row>
    <row r="622" spans="1:19" x14ac:dyDescent="0.3">
      <c r="A622" s="9" t="s">
        <v>538</v>
      </c>
      <c r="B622" s="1">
        <v>42927</v>
      </c>
      <c r="C622" s="2">
        <v>0.34006944444444442</v>
      </c>
      <c r="D622" s="2">
        <v>0.3427546296296296</v>
      </c>
      <c r="E622">
        <f>DAY(telefony45[[#This Row],[data]])</f>
        <v>11</v>
      </c>
      <c r="F622">
        <f>IF(LEN(telefony45[[#This Row],[nr]])=8,1,0)</f>
        <v>0</v>
      </c>
      <c r="G622">
        <f>IF(LEN(telefony45[[#This Row],[nr]])=7,1,0)</f>
        <v>1</v>
      </c>
      <c r="H622" s="9">
        <f>IF(LEN(telefony45[[#This Row],[nr]])&gt;=10,1,0)</f>
        <v>0</v>
      </c>
      <c r="I622" s="2">
        <f>telefony45[[#This Row],[zakonczenie]]-telefony45[[#This Row],[rozpoczecie]]</f>
        <v>2.6851851851851793E-3</v>
      </c>
      <c r="J622" s="9">
        <f>HOUR(telefony45[[#This Row],[czas połączenia]])</f>
        <v>0</v>
      </c>
      <c r="K622" s="9">
        <f>MINUTE(telefony45[[#This Row],[czas połączenia]])</f>
        <v>3</v>
      </c>
      <c r="L622" s="9">
        <f>SECOND(telefony45[[#This Row],[czas połączenia]])</f>
        <v>52</v>
      </c>
      <c r="M622" s="9">
        <f>telefony45[[#This Row],[godziny połączenia]]*60*60+telefony45[[#This Row],[minuty połączenia]]*60+telefony45[[#This Row],[sekundy połączenia2]]</f>
        <v>232</v>
      </c>
      <c r="N622" s="9">
        <f>ROUNDUP(telefony45[[#This Row],[połączenie w sekundach]]/60,0)</f>
        <v>4</v>
      </c>
      <c r="O622" s="9">
        <f>IF(telefony45[[#This Row],[czy zagraniczny]]=1,telefony45[[#This Row],[zaczęt minuty połączenia]],0)</f>
        <v>0</v>
      </c>
      <c r="P622">
        <f>IF(OR(telefony45[[#This Row],[czy komórkowy]]=1,telefony45[[#This Row],[czy stacjonarny]]=1),P621-telefony45[[#This Row],[połączenie w sekundach]],P621)</f>
        <v>-247499</v>
      </c>
      <c r="Q622">
        <f t="shared" si="9"/>
        <v>232</v>
      </c>
      <c r="R622">
        <f>IF(telefony45[[#This Row],[czy komórkowy]]=1,Q622+R621,R621)</f>
        <v>58366</v>
      </c>
      <c r="S622">
        <f>IF(telefony45[[#This Row],[czy stacjonarny]]=1,Q622+S621,S621)</f>
        <v>189133</v>
      </c>
    </row>
    <row r="623" spans="1:19" x14ac:dyDescent="0.3">
      <c r="A623" s="9" t="s">
        <v>539</v>
      </c>
      <c r="B623" s="1">
        <v>42927</v>
      </c>
      <c r="C623" s="2">
        <v>0.34304398148148146</v>
      </c>
      <c r="D623" s="2">
        <v>0.34310185185185182</v>
      </c>
      <c r="E623">
        <f>DAY(telefony45[[#This Row],[data]])</f>
        <v>11</v>
      </c>
      <c r="F623">
        <f>IF(LEN(telefony45[[#This Row],[nr]])=8,1,0)</f>
        <v>1</v>
      </c>
      <c r="G623">
        <f>IF(LEN(telefony45[[#This Row],[nr]])=7,1,0)</f>
        <v>0</v>
      </c>
      <c r="H623" s="9">
        <f>IF(LEN(telefony45[[#This Row],[nr]])&gt;=10,1,0)</f>
        <v>0</v>
      </c>
      <c r="I623" s="2">
        <f>telefony45[[#This Row],[zakonczenie]]-telefony45[[#This Row],[rozpoczecie]]</f>
        <v>5.7870370370360913E-5</v>
      </c>
      <c r="J623" s="9">
        <f>HOUR(telefony45[[#This Row],[czas połączenia]])</f>
        <v>0</v>
      </c>
      <c r="K623" s="9">
        <f>MINUTE(telefony45[[#This Row],[czas połączenia]])</f>
        <v>0</v>
      </c>
      <c r="L623" s="9">
        <f>SECOND(telefony45[[#This Row],[czas połączenia]])</f>
        <v>5</v>
      </c>
      <c r="M623" s="9">
        <f>telefony45[[#This Row],[godziny połączenia]]*60*60+telefony45[[#This Row],[minuty połączenia]]*60+telefony45[[#This Row],[sekundy połączenia2]]</f>
        <v>5</v>
      </c>
      <c r="N623" s="9">
        <f>ROUNDUP(telefony45[[#This Row],[połączenie w sekundach]]/60,0)</f>
        <v>1</v>
      </c>
      <c r="O623" s="9">
        <f>IF(telefony45[[#This Row],[czy zagraniczny]]=1,telefony45[[#This Row],[zaczęt minuty połączenia]],0)</f>
        <v>0</v>
      </c>
      <c r="P623">
        <f>IF(OR(telefony45[[#This Row],[czy komórkowy]]=1,telefony45[[#This Row],[czy stacjonarny]]=1),P622-telefony45[[#This Row],[połączenie w sekundach]],P622)</f>
        <v>-247504</v>
      </c>
      <c r="Q623">
        <f t="shared" si="9"/>
        <v>5</v>
      </c>
      <c r="R623">
        <f>IF(telefony45[[#This Row],[czy komórkowy]]=1,Q623+R622,R622)</f>
        <v>58371</v>
      </c>
      <c r="S623">
        <f>IF(telefony45[[#This Row],[czy stacjonarny]]=1,Q623+S622,S622)</f>
        <v>189133</v>
      </c>
    </row>
    <row r="624" spans="1:19" x14ac:dyDescent="0.3">
      <c r="A624" s="9" t="s">
        <v>540</v>
      </c>
      <c r="B624" s="1">
        <v>42927</v>
      </c>
      <c r="C624" s="2">
        <v>0.34778935185185184</v>
      </c>
      <c r="D624" s="2">
        <v>0.35474537037037035</v>
      </c>
      <c r="E624">
        <f>DAY(telefony45[[#This Row],[data]])</f>
        <v>11</v>
      </c>
      <c r="F624">
        <f>IF(LEN(telefony45[[#This Row],[nr]])=8,1,0)</f>
        <v>0</v>
      </c>
      <c r="G624">
        <f>IF(LEN(telefony45[[#This Row],[nr]])=7,1,0)</f>
        <v>1</v>
      </c>
      <c r="H624" s="9">
        <f>IF(LEN(telefony45[[#This Row],[nr]])&gt;=10,1,0)</f>
        <v>0</v>
      </c>
      <c r="I624" s="2">
        <f>telefony45[[#This Row],[zakonczenie]]-telefony45[[#This Row],[rozpoczecie]]</f>
        <v>6.9560185185185142E-3</v>
      </c>
      <c r="J624" s="9">
        <f>HOUR(telefony45[[#This Row],[czas połączenia]])</f>
        <v>0</v>
      </c>
      <c r="K624" s="9">
        <f>MINUTE(telefony45[[#This Row],[czas połączenia]])</f>
        <v>10</v>
      </c>
      <c r="L624" s="9">
        <f>SECOND(telefony45[[#This Row],[czas połączenia]])</f>
        <v>1</v>
      </c>
      <c r="M624" s="9">
        <f>telefony45[[#This Row],[godziny połączenia]]*60*60+telefony45[[#This Row],[minuty połączenia]]*60+telefony45[[#This Row],[sekundy połączenia2]]</f>
        <v>601</v>
      </c>
      <c r="N624" s="9">
        <f>ROUNDUP(telefony45[[#This Row],[połączenie w sekundach]]/60,0)</f>
        <v>11</v>
      </c>
      <c r="O624" s="9">
        <f>IF(telefony45[[#This Row],[czy zagraniczny]]=1,telefony45[[#This Row],[zaczęt minuty połączenia]],0)</f>
        <v>0</v>
      </c>
      <c r="P624">
        <f>IF(OR(telefony45[[#This Row],[czy komórkowy]]=1,telefony45[[#This Row],[czy stacjonarny]]=1),P623-telefony45[[#This Row],[połączenie w sekundach]],P623)</f>
        <v>-248105</v>
      </c>
      <c r="Q624">
        <f t="shared" si="9"/>
        <v>601</v>
      </c>
      <c r="R624">
        <f>IF(telefony45[[#This Row],[czy komórkowy]]=1,Q624+R623,R623)</f>
        <v>58371</v>
      </c>
      <c r="S624">
        <f>IF(telefony45[[#This Row],[czy stacjonarny]]=1,Q624+S623,S623)</f>
        <v>189734</v>
      </c>
    </row>
    <row r="625" spans="1:19" x14ac:dyDescent="0.3">
      <c r="A625" s="9" t="s">
        <v>541</v>
      </c>
      <c r="B625" s="1">
        <v>42927</v>
      </c>
      <c r="C625" s="2">
        <v>0.3513425925925926</v>
      </c>
      <c r="D625" s="2">
        <v>0.35505787037037034</v>
      </c>
      <c r="E625">
        <f>DAY(telefony45[[#This Row],[data]])</f>
        <v>11</v>
      </c>
      <c r="F625">
        <f>IF(LEN(telefony45[[#This Row],[nr]])=8,1,0)</f>
        <v>0</v>
      </c>
      <c r="G625">
        <f>IF(LEN(telefony45[[#This Row],[nr]])=7,1,0)</f>
        <v>1</v>
      </c>
      <c r="H625" s="9">
        <f>IF(LEN(telefony45[[#This Row],[nr]])&gt;=10,1,0)</f>
        <v>0</v>
      </c>
      <c r="I625" s="2">
        <f>telefony45[[#This Row],[zakonczenie]]-telefony45[[#This Row],[rozpoczecie]]</f>
        <v>3.7152777777777479E-3</v>
      </c>
      <c r="J625" s="9">
        <f>HOUR(telefony45[[#This Row],[czas połączenia]])</f>
        <v>0</v>
      </c>
      <c r="K625" s="9">
        <f>MINUTE(telefony45[[#This Row],[czas połączenia]])</f>
        <v>5</v>
      </c>
      <c r="L625" s="9">
        <f>SECOND(telefony45[[#This Row],[czas połączenia]])</f>
        <v>21</v>
      </c>
      <c r="M625" s="9">
        <f>telefony45[[#This Row],[godziny połączenia]]*60*60+telefony45[[#This Row],[minuty połączenia]]*60+telefony45[[#This Row],[sekundy połączenia2]]</f>
        <v>321</v>
      </c>
      <c r="N625" s="9">
        <f>ROUNDUP(telefony45[[#This Row],[połączenie w sekundach]]/60,0)</f>
        <v>6</v>
      </c>
      <c r="O625" s="9">
        <f>IF(telefony45[[#This Row],[czy zagraniczny]]=1,telefony45[[#This Row],[zaczęt minuty połączenia]],0)</f>
        <v>0</v>
      </c>
      <c r="P625">
        <f>IF(OR(telefony45[[#This Row],[czy komórkowy]]=1,telefony45[[#This Row],[czy stacjonarny]]=1),P624-telefony45[[#This Row],[połączenie w sekundach]],P624)</f>
        <v>-248426</v>
      </c>
      <c r="Q625">
        <f t="shared" si="9"/>
        <v>321</v>
      </c>
      <c r="R625">
        <f>IF(telefony45[[#This Row],[czy komórkowy]]=1,Q625+R624,R624)</f>
        <v>58371</v>
      </c>
      <c r="S625">
        <f>IF(telefony45[[#This Row],[czy stacjonarny]]=1,Q625+S624,S624)</f>
        <v>190055</v>
      </c>
    </row>
    <row r="626" spans="1:19" x14ac:dyDescent="0.3">
      <c r="A626" s="9" t="s">
        <v>542</v>
      </c>
      <c r="B626" s="1">
        <v>42927</v>
      </c>
      <c r="C626" s="2">
        <v>0.35575231481481484</v>
      </c>
      <c r="D626" s="2">
        <v>0.35851851851851851</v>
      </c>
      <c r="E626">
        <f>DAY(telefony45[[#This Row],[data]])</f>
        <v>11</v>
      </c>
      <c r="F626">
        <f>IF(LEN(telefony45[[#This Row],[nr]])=8,1,0)</f>
        <v>0</v>
      </c>
      <c r="G626">
        <f>IF(LEN(telefony45[[#This Row],[nr]])=7,1,0)</f>
        <v>1</v>
      </c>
      <c r="H626" s="9">
        <f>IF(LEN(telefony45[[#This Row],[nr]])&gt;=10,1,0)</f>
        <v>0</v>
      </c>
      <c r="I626" s="2">
        <f>telefony45[[#This Row],[zakonczenie]]-telefony45[[#This Row],[rozpoczecie]]</f>
        <v>2.7662037037036735E-3</v>
      </c>
      <c r="J626" s="9">
        <f>HOUR(telefony45[[#This Row],[czas połączenia]])</f>
        <v>0</v>
      </c>
      <c r="K626" s="9">
        <f>MINUTE(telefony45[[#This Row],[czas połączenia]])</f>
        <v>3</v>
      </c>
      <c r="L626" s="9">
        <f>SECOND(telefony45[[#This Row],[czas połączenia]])</f>
        <v>59</v>
      </c>
      <c r="M626" s="9">
        <f>telefony45[[#This Row],[godziny połączenia]]*60*60+telefony45[[#This Row],[minuty połączenia]]*60+telefony45[[#This Row],[sekundy połączenia2]]</f>
        <v>239</v>
      </c>
      <c r="N626" s="9">
        <f>ROUNDUP(telefony45[[#This Row],[połączenie w sekundach]]/60,0)</f>
        <v>4</v>
      </c>
      <c r="O626" s="9">
        <f>IF(telefony45[[#This Row],[czy zagraniczny]]=1,telefony45[[#This Row],[zaczęt minuty połączenia]],0)</f>
        <v>0</v>
      </c>
      <c r="P626">
        <f>IF(OR(telefony45[[#This Row],[czy komórkowy]]=1,telefony45[[#This Row],[czy stacjonarny]]=1),P625-telefony45[[#This Row],[połączenie w sekundach]],P625)</f>
        <v>-248665</v>
      </c>
      <c r="Q626">
        <f t="shared" si="9"/>
        <v>239</v>
      </c>
      <c r="R626">
        <f>IF(telefony45[[#This Row],[czy komórkowy]]=1,Q626+R625,R625)</f>
        <v>58371</v>
      </c>
      <c r="S626">
        <f>IF(telefony45[[#This Row],[czy stacjonarny]]=1,Q626+S625,S625)</f>
        <v>190294</v>
      </c>
    </row>
    <row r="627" spans="1:19" x14ac:dyDescent="0.3">
      <c r="A627" s="9" t="s">
        <v>543</v>
      </c>
      <c r="B627" s="1">
        <v>42927</v>
      </c>
      <c r="C627" s="2">
        <v>0.3596759259259259</v>
      </c>
      <c r="D627" s="2">
        <v>0.36363425925925924</v>
      </c>
      <c r="E627">
        <f>DAY(telefony45[[#This Row],[data]])</f>
        <v>11</v>
      </c>
      <c r="F627">
        <f>IF(LEN(telefony45[[#This Row],[nr]])=8,1,0)</f>
        <v>0</v>
      </c>
      <c r="G627">
        <f>IF(LEN(telefony45[[#This Row],[nr]])=7,1,0)</f>
        <v>1</v>
      </c>
      <c r="H627" s="9">
        <f>IF(LEN(telefony45[[#This Row],[nr]])&gt;=10,1,0)</f>
        <v>0</v>
      </c>
      <c r="I627" s="2">
        <f>telefony45[[#This Row],[zakonczenie]]-telefony45[[#This Row],[rozpoczecie]]</f>
        <v>3.9583333333333415E-3</v>
      </c>
      <c r="J627" s="9">
        <f>HOUR(telefony45[[#This Row],[czas połączenia]])</f>
        <v>0</v>
      </c>
      <c r="K627" s="9">
        <f>MINUTE(telefony45[[#This Row],[czas połączenia]])</f>
        <v>5</v>
      </c>
      <c r="L627" s="9">
        <f>SECOND(telefony45[[#This Row],[czas połączenia]])</f>
        <v>42</v>
      </c>
      <c r="M627" s="9">
        <f>telefony45[[#This Row],[godziny połączenia]]*60*60+telefony45[[#This Row],[minuty połączenia]]*60+telefony45[[#This Row],[sekundy połączenia2]]</f>
        <v>342</v>
      </c>
      <c r="N627" s="9">
        <f>ROUNDUP(telefony45[[#This Row],[połączenie w sekundach]]/60,0)</f>
        <v>6</v>
      </c>
      <c r="O627" s="9">
        <f>IF(telefony45[[#This Row],[czy zagraniczny]]=1,telefony45[[#This Row],[zaczęt minuty połączenia]],0)</f>
        <v>0</v>
      </c>
      <c r="P627">
        <f>IF(OR(telefony45[[#This Row],[czy komórkowy]]=1,telefony45[[#This Row],[czy stacjonarny]]=1),P626-telefony45[[#This Row],[połączenie w sekundach]],P626)</f>
        <v>-249007</v>
      </c>
      <c r="Q627">
        <f t="shared" si="9"/>
        <v>342</v>
      </c>
      <c r="R627">
        <f>IF(telefony45[[#This Row],[czy komórkowy]]=1,Q627+R626,R626)</f>
        <v>58371</v>
      </c>
      <c r="S627">
        <f>IF(telefony45[[#This Row],[czy stacjonarny]]=1,Q627+S626,S626)</f>
        <v>190636</v>
      </c>
    </row>
    <row r="628" spans="1:19" x14ac:dyDescent="0.3">
      <c r="A628" s="9" t="s">
        <v>544</v>
      </c>
      <c r="B628" s="1">
        <v>42927</v>
      </c>
      <c r="C628" s="2">
        <v>0.36203703703703705</v>
      </c>
      <c r="D628" s="2">
        <v>0.37155092592592592</v>
      </c>
      <c r="E628">
        <f>DAY(telefony45[[#This Row],[data]])</f>
        <v>11</v>
      </c>
      <c r="F628">
        <f>IF(LEN(telefony45[[#This Row],[nr]])=8,1,0)</f>
        <v>0</v>
      </c>
      <c r="G628">
        <f>IF(LEN(telefony45[[#This Row],[nr]])=7,1,0)</f>
        <v>1</v>
      </c>
      <c r="H628" s="9">
        <f>IF(LEN(telefony45[[#This Row],[nr]])&gt;=10,1,0)</f>
        <v>0</v>
      </c>
      <c r="I628" s="2">
        <f>telefony45[[#This Row],[zakonczenie]]-telefony45[[#This Row],[rozpoczecie]]</f>
        <v>9.5138888888888773E-3</v>
      </c>
      <c r="J628" s="9">
        <f>HOUR(telefony45[[#This Row],[czas połączenia]])</f>
        <v>0</v>
      </c>
      <c r="K628" s="9">
        <f>MINUTE(telefony45[[#This Row],[czas połączenia]])</f>
        <v>13</v>
      </c>
      <c r="L628" s="9">
        <f>SECOND(telefony45[[#This Row],[czas połączenia]])</f>
        <v>42</v>
      </c>
      <c r="M628" s="9">
        <f>telefony45[[#This Row],[godziny połączenia]]*60*60+telefony45[[#This Row],[minuty połączenia]]*60+telefony45[[#This Row],[sekundy połączenia2]]</f>
        <v>822</v>
      </c>
      <c r="N628" s="9">
        <f>ROUNDUP(telefony45[[#This Row],[połączenie w sekundach]]/60,0)</f>
        <v>14</v>
      </c>
      <c r="O628" s="9">
        <f>IF(telefony45[[#This Row],[czy zagraniczny]]=1,telefony45[[#This Row],[zaczęt minuty połączenia]],0)</f>
        <v>0</v>
      </c>
      <c r="P628">
        <f>IF(OR(telefony45[[#This Row],[czy komórkowy]]=1,telefony45[[#This Row],[czy stacjonarny]]=1),P627-telefony45[[#This Row],[połączenie w sekundach]],P627)</f>
        <v>-249829</v>
      </c>
      <c r="Q628">
        <f t="shared" si="9"/>
        <v>822</v>
      </c>
      <c r="R628">
        <f>IF(telefony45[[#This Row],[czy komórkowy]]=1,Q628+R627,R627)</f>
        <v>58371</v>
      </c>
      <c r="S628">
        <f>IF(telefony45[[#This Row],[czy stacjonarny]]=1,Q628+S627,S627)</f>
        <v>191458</v>
      </c>
    </row>
    <row r="629" spans="1:19" x14ac:dyDescent="0.3">
      <c r="A629" s="9" t="s">
        <v>545</v>
      </c>
      <c r="B629" s="1">
        <v>42927</v>
      </c>
      <c r="C629" s="2">
        <v>0.36394675925925923</v>
      </c>
      <c r="D629" s="2">
        <v>0.36422453703703705</v>
      </c>
      <c r="E629">
        <f>DAY(telefony45[[#This Row],[data]])</f>
        <v>11</v>
      </c>
      <c r="F629">
        <f>IF(LEN(telefony45[[#This Row],[nr]])=8,1,0)</f>
        <v>0</v>
      </c>
      <c r="G629">
        <f>IF(LEN(telefony45[[#This Row],[nr]])=7,1,0)</f>
        <v>1</v>
      </c>
      <c r="H629" s="9">
        <f>IF(LEN(telefony45[[#This Row],[nr]])&gt;=10,1,0)</f>
        <v>0</v>
      </c>
      <c r="I629" s="2">
        <f>telefony45[[#This Row],[zakonczenie]]-telefony45[[#This Row],[rozpoczecie]]</f>
        <v>2.777777777778212E-4</v>
      </c>
      <c r="J629" s="9">
        <f>HOUR(telefony45[[#This Row],[czas połączenia]])</f>
        <v>0</v>
      </c>
      <c r="K629" s="9">
        <f>MINUTE(telefony45[[#This Row],[czas połączenia]])</f>
        <v>0</v>
      </c>
      <c r="L629" s="9">
        <f>SECOND(telefony45[[#This Row],[czas połączenia]])</f>
        <v>24</v>
      </c>
      <c r="M629" s="9">
        <f>telefony45[[#This Row],[godziny połączenia]]*60*60+telefony45[[#This Row],[minuty połączenia]]*60+telefony45[[#This Row],[sekundy połączenia2]]</f>
        <v>24</v>
      </c>
      <c r="N629" s="9">
        <f>ROUNDUP(telefony45[[#This Row],[połączenie w sekundach]]/60,0)</f>
        <v>1</v>
      </c>
      <c r="O629" s="9">
        <f>IF(telefony45[[#This Row],[czy zagraniczny]]=1,telefony45[[#This Row],[zaczęt minuty połączenia]],0)</f>
        <v>0</v>
      </c>
      <c r="P629">
        <f>IF(OR(telefony45[[#This Row],[czy komórkowy]]=1,telefony45[[#This Row],[czy stacjonarny]]=1),P628-telefony45[[#This Row],[połączenie w sekundach]],P628)</f>
        <v>-249853</v>
      </c>
      <c r="Q629">
        <f t="shared" si="9"/>
        <v>24</v>
      </c>
      <c r="R629">
        <f>IF(telefony45[[#This Row],[czy komórkowy]]=1,Q629+R628,R628)</f>
        <v>58371</v>
      </c>
      <c r="S629">
        <f>IF(telefony45[[#This Row],[czy stacjonarny]]=1,Q629+S628,S628)</f>
        <v>191482</v>
      </c>
    </row>
    <row r="630" spans="1:19" x14ac:dyDescent="0.3">
      <c r="A630" s="9" t="s">
        <v>546</v>
      </c>
      <c r="B630" s="1">
        <v>42927</v>
      </c>
      <c r="C630" s="2">
        <v>0.36930555555555555</v>
      </c>
      <c r="D630" s="2">
        <v>0.37052083333333335</v>
      </c>
      <c r="E630">
        <f>DAY(telefony45[[#This Row],[data]])</f>
        <v>11</v>
      </c>
      <c r="F630">
        <f>IF(LEN(telefony45[[#This Row],[nr]])=8,1,0)</f>
        <v>0</v>
      </c>
      <c r="G630">
        <f>IF(LEN(telefony45[[#This Row],[nr]])=7,1,0)</f>
        <v>0</v>
      </c>
      <c r="H630" s="9">
        <f>IF(LEN(telefony45[[#This Row],[nr]])&gt;=10,1,0)</f>
        <v>1</v>
      </c>
      <c r="I630" s="2">
        <f>telefony45[[#This Row],[zakonczenie]]-telefony45[[#This Row],[rozpoczecie]]</f>
        <v>1.2152777777778012E-3</v>
      </c>
      <c r="J630" s="9">
        <f>HOUR(telefony45[[#This Row],[czas połączenia]])</f>
        <v>0</v>
      </c>
      <c r="K630" s="9">
        <f>MINUTE(telefony45[[#This Row],[czas połączenia]])</f>
        <v>1</v>
      </c>
      <c r="L630" s="9">
        <f>SECOND(telefony45[[#This Row],[czas połączenia]])</f>
        <v>45</v>
      </c>
      <c r="M630" s="9">
        <f>telefony45[[#This Row],[godziny połączenia]]*60*60+telefony45[[#This Row],[minuty połączenia]]*60+telefony45[[#This Row],[sekundy połączenia2]]</f>
        <v>105</v>
      </c>
      <c r="N630" s="9">
        <f>ROUNDUP(telefony45[[#This Row],[połączenie w sekundach]]/60,0)</f>
        <v>2</v>
      </c>
      <c r="O630" s="9">
        <f>IF(telefony45[[#This Row],[czy zagraniczny]]=1,telefony45[[#This Row],[zaczęt minuty połączenia]],0)</f>
        <v>2</v>
      </c>
      <c r="P630">
        <f>IF(OR(telefony45[[#This Row],[czy komórkowy]]=1,telefony45[[#This Row],[czy stacjonarny]]=1),P629-telefony45[[#This Row],[połączenie w sekundach]],P629)</f>
        <v>-249853</v>
      </c>
      <c r="Q630">
        <f t="shared" si="9"/>
        <v>0</v>
      </c>
      <c r="R630">
        <f>IF(telefony45[[#This Row],[czy komórkowy]]=1,Q630+R629,R629)</f>
        <v>58371</v>
      </c>
      <c r="S630">
        <f>IF(telefony45[[#This Row],[czy stacjonarny]]=1,Q630+S629,S629)</f>
        <v>191482</v>
      </c>
    </row>
    <row r="631" spans="1:19" x14ac:dyDescent="0.3">
      <c r="A631" s="9" t="s">
        <v>547</v>
      </c>
      <c r="B631" s="1">
        <v>42927</v>
      </c>
      <c r="C631" s="2">
        <v>0.37410879629629629</v>
      </c>
      <c r="D631" s="2">
        <v>0.3767361111111111</v>
      </c>
      <c r="E631">
        <f>DAY(telefony45[[#This Row],[data]])</f>
        <v>11</v>
      </c>
      <c r="F631">
        <f>IF(LEN(telefony45[[#This Row],[nr]])=8,1,0)</f>
        <v>0</v>
      </c>
      <c r="G631">
        <f>IF(LEN(telefony45[[#This Row],[nr]])=7,1,0)</f>
        <v>1</v>
      </c>
      <c r="H631" s="9">
        <f>IF(LEN(telefony45[[#This Row],[nr]])&gt;=10,1,0)</f>
        <v>0</v>
      </c>
      <c r="I631" s="2">
        <f>telefony45[[#This Row],[zakonczenie]]-telefony45[[#This Row],[rozpoczecie]]</f>
        <v>2.6273148148148184E-3</v>
      </c>
      <c r="J631" s="9">
        <f>HOUR(telefony45[[#This Row],[czas połączenia]])</f>
        <v>0</v>
      </c>
      <c r="K631" s="9">
        <f>MINUTE(telefony45[[#This Row],[czas połączenia]])</f>
        <v>3</v>
      </c>
      <c r="L631" s="9">
        <f>SECOND(telefony45[[#This Row],[czas połączenia]])</f>
        <v>47</v>
      </c>
      <c r="M631" s="9">
        <f>telefony45[[#This Row],[godziny połączenia]]*60*60+telefony45[[#This Row],[minuty połączenia]]*60+telefony45[[#This Row],[sekundy połączenia2]]</f>
        <v>227</v>
      </c>
      <c r="N631" s="9">
        <f>ROUNDUP(telefony45[[#This Row],[połączenie w sekundach]]/60,0)</f>
        <v>4</v>
      </c>
      <c r="O631" s="9">
        <f>IF(telefony45[[#This Row],[czy zagraniczny]]=1,telefony45[[#This Row],[zaczęt minuty połączenia]],0)</f>
        <v>0</v>
      </c>
      <c r="P631">
        <f>IF(OR(telefony45[[#This Row],[czy komórkowy]]=1,telefony45[[#This Row],[czy stacjonarny]]=1),P630-telefony45[[#This Row],[połączenie w sekundach]],P630)</f>
        <v>-250080</v>
      </c>
      <c r="Q631">
        <f t="shared" si="9"/>
        <v>227</v>
      </c>
      <c r="R631">
        <f>IF(telefony45[[#This Row],[czy komórkowy]]=1,Q631+R630,R630)</f>
        <v>58371</v>
      </c>
      <c r="S631">
        <f>IF(telefony45[[#This Row],[czy stacjonarny]]=1,Q631+S630,S630)</f>
        <v>191709</v>
      </c>
    </row>
    <row r="632" spans="1:19" x14ac:dyDescent="0.3">
      <c r="A632" s="9" t="s">
        <v>548</v>
      </c>
      <c r="B632" s="1">
        <v>42927</v>
      </c>
      <c r="C632" s="2">
        <v>0.37684027777777779</v>
      </c>
      <c r="D632" s="2">
        <v>0.38072916666666667</v>
      </c>
      <c r="E632">
        <f>DAY(telefony45[[#This Row],[data]])</f>
        <v>11</v>
      </c>
      <c r="F632">
        <f>IF(LEN(telefony45[[#This Row],[nr]])=8,1,0)</f>
        <v>1</v>
      </c>
      <c r="G632">
        <f>IF(LEN(telefony45[[#This Row],[nr]])=7,1,0)</f>
        <v>0</v>
      </c>
      <c r="H632" s="9">
        <f>IF(LEN(telefony45[[#This Row],[nr]])&gt;=10,1,0)</f>
        <v>0</v>
      </c>
      <c r="I632" s="2">
        <f>telefony45[[#This Row],[zakonczenie]]-telefony45[[#This Row],[rozpoczecie]]</f>
        <v>3.8888888888888862E-3</v>
      </c>
      <c r="J632" s="9">
        <f>HOUR(telefony45[[#This Row],[czas połączenia]])</f>
        <v>0</v>
      </c>
      <c r="K632" s="9">
        <f>MINUTE(telefony45[[#This Row],[czas połączenia]])</f>
        <v>5</v>
      </c>
      <c r="L632" s="9">
        <f>SECOND(telefony45[[#This Row],[czas połączenia]])</f>
        <v>36</v>
      </c>
      <c r="M632" s="9">
        <f>telefony45[[#This Row],[godziny połączenia]]*60*60+telefony45[[#This Row],[minuty połączenia]]*60+telefony45[[#This Row],[sekundy połączenia2]]</f>
        <v>336</v>
      </c>
      <c r="N632" s="9">
        <f>ROUNDUP(telefony45[[#This Row],[połączenie w sekundach]]/60,0)</f>
        <v>6</v>
      </c>
      <c r="O632" s="9">
        <f>IF(telefony45[[#This Row],[czy zagraniczny]]=1,telefony45[[#This Row],[zaczęt minuty połączenia]],0)</f>
        <v>0</v>
      </c>
      <c r="P632">
        <f>IF(OR(telefony45[[#This Row],[czy komórkowy]]=1,telefony45[[#This Row],[czy stacjonarny]]=1),P631-telefony45[[#This Row],[połączenie w sekundach]],P631)</f>
        <v>-250416</v>
      </c>
      <c r="Q632">
        <f t="shared" si="9"/>
        <v>336</v>
      </c>
      <c r="R632">
        <f>IF(telefony45[[#This Row],[czy komórkowy]]=1,Q632+R631,R631)</f>
        <v>58707</v>
      </c>
      <c r="S632">
        <f>IF(telefony45[[#This Row],[czy stacjonarny]]=1,Q632+S631,S631)</f>
        <v>191709</v>
      </c>
    </row>
    <row r="633" spans="1:19" x14ac:dyDescent="0.3">
      <c r="A633" s="9" t="s">
        <v>549</v>
      </c>
      <c r="B633" s="1">
        <v>42927</v>
      </c>
      <c r="C633" s="2">
        <v>0.37695601851851851</v>
      </c>
      <c r="D633" s="2">
        <v>0.38138888888888889</v>
      </c>
      <c r="E633">
        <f>DAY(telefony45[[#This Row],[data]])</f>
        <v>11</v>
      </c>
      <c r="F633">
        <f>IF(LEN(telefony45[[#This Row],[nr]])=8,1,0)</f>
        <v>1</v>
      </c>
      <c r="G633">
        <f>IF(LEN(telefony45[[#This Row],[nr]])=7,1,0)</f>
        <v>0</v>
      </c>
      <c r="H633" s="9">
        <f>IF(LEN(telefony45[[#This Row],[nr]])&gt;=10,1,0)</f>
        <v>0</v>
      </c>
      <c r="I633" s="2">
        <f>telefony45[[#This Row],[zakonczenie]]-telefony45[[#This Row],[rozpoczecie]]</f>
        <v>4.4328703703703787E-3</v>
      </c>
      <c r="J633" s="9">
        <f>HOUR(telefony45[[#This Row],[czas połączenia]])</f>
        <v>0</v>
      </c>
      <c r="K633" s="9">
        <f>MINUTE(telefony45[[#This Row],[czas połączenia]])</f>
        <v>6</v>
      </c>
      <c r="L633" s="9">
        <f>SECOND(telefony45[[#This Row],[czas połączenia]])</f>
        <v>23</v>
      </c>
      <c r="M633" s="9">
        <f>telefony45[[#This Row],[godziny połączenia]]*60*60+telefony45[[#This Row],[minuty połączenia]]*60+telefony45[[#This Row],[sekundy połączenia2]]</f>
        <v>383</v>
      </c>
      <c r="N633" s="9">
        <f>ROUNDUP(telefony45[[#This Row],[połączenie w sekundach]]/60,0)</f>
        <v>7</v>
      </c>
      <c r="O633" s="9">
        <f>IF(telefony45[[#This Row],[czy zagraniczny]]=1,telefony45[[#This Row],[zaczęt minuty połączenia]],0)</f>
        <v>0</v>
      </c>
      <c r="P633">
        <f>IF(OR(telefony45[[#This Row],[czy komórkowy]]=1,telefony45[[#This Row],[czy stacjonarny]]=1),P632-telefony45[[#This Row],[połączenie w sekundach]],P632)</f>
        <v>-250799</v>
      </c>
      <c r="Q633">
        <f t="shared" si="9"/>
        <v>383</v>
      </c>
      <c r="R633">
        <f>IF(telefony45[[#This Row],[czy komórkowy]]=1,Q633+R632,R632)</f>
        <v>59090</v>
      </c>
      <c r="S633">
        <f>IF(telefony45[[#This Row],[czy stacjonarny]]=1,Q633+S632,S632)</f>
        <v>191709</v>
      </c>
    </row>
    <row r="634" spans="1:19" x14ac:dyDescent="0.3">
      <c r="A634" s="9" t="s">
        <v>550</v>
      </c>
      <c r="B634" s="1">
        <v>42927</v>
      </c>
      <c r="C634" s="2">
        <v>0.38233796296296296</v>
      </c>
      <c r="D634" s="2">
        <v>0.39034722222222223</v>
      </c>
      <c r="E634">
        <f>DAY(telefony45[[#This Row],[data]])</f>
        <v>11</v>
      </c>
      <c r="F634">
        <f>IF(LEN(telefony45[[#This Row],[nr]])=8,1,0)</f>
        <v>0</v>
      </c>
      <c r="G634">
        <f>IF(LEN(telefony45[[#This Row],[nr]])=7,1,0)</f>
        <v>1</v>
      </c>
      <c r="H634" s="9">
        <f>IF(LEN(telefony45[[#This Row],[nr]])&gt;=10,1,0)</f>
        <v>0</v>
      </c>
      <c r="I634" s="2">
        <f>telefony45[[#This Row],[zakonczenie]]-telefony45[[#This Row],[rozpoczecie]]</f>
        <v>8.0092592592592715E-3</v>
      </c>
      <c r="J634" s="9">
        <f>HOUR(telefony45[[#This Row],[czas połączenia]])</f>
        <v>0</v>
      </c>
      <c r="K634" s="9">
        <f>MINUTE(telefony45[[#This Row],[czas połączenia]])</f>
        <v>11</v>
      </c>
      <c r="L634" s="9">
        <f>SECOND(telefony45[[#This Row],[czas połączenia]])</f>
        <v>32</v>
      </c>
      <c r="M634" s="9">
        <f>telefony45[[#This Row],[godziny połączenia]]*60*60+telefony45[[#This Row],[minuty połączenia]]*60+telefony45[[#This Row],[sekundy połączenia2]]</f>
        <v>692</v>
      </c>
      <c r="N634" s="9">
        <f>ROUNDUP(telefony45[[#This Row],[połączenie w sekundach]]/60,0)</f>
        <v>12</v>
      </c>
      <c r="O634" s="9">
        <f>IF(telefony45[[#This Row],[czy zagraniczny]]=1,telefony45[[#This Row],[zaczęt minuty połączenia]],0)</f>
        <v>0</v>
      </c>
      <c r="P634">
        <f>IF(OR(telefony45[[#This Row],[czy komórkowy]]=1,telefony45[[#This Row],[czy stacjonarny]]=1),P633-telefony45[[#This Row],[połączenie w sekundach]],P633)</f>
        <v>-251491</v>
      </c>
      <c r="Q634">
        <f t="shared" si="9"/>
        <v>692</v>
      </c>
      <c r="R634">
        <f>IF(telefony45[[#This Row],[czy komórkowy]]=1,Q634+R633,R633)</f>
        <v>59090</v>
      </c>
      <c r="S634">
        <f>IF(telefony45[[#This Row],[czy stacjonarny]]=1,Q634+S633,S633)</f>
        <v>192401</v>
      </c>
    </row>
    <row r="635" spans="1:19" x14ac:dyDescent="0.3">
      <c r="A635" s="9" t="s">
        <v>551</v>
      </c>
      <c r="B635" s="1">
        <v>42927</v>
      </c>
      <c r="C635" s="2">
        <v>0.3850925925925926</v>
      </c>
      <c r="D635" s="2">
        <v>0.38929398148148148</v>
      </c>
      <c r="E635">
        <f>DAY(telefony45[[#This Row],[data]])</f>
        <v>11</v>
      </c>
      <c r="F635">
        <f>IF(LEN(telefony45[[#This Row],[nr]])=8,1,0)</f>
        <v>0</v>
      </c>
      <c r="G635">
        <f>IF(LEN(telefony45[[#This Row],[nr]])=7,1,0)</f>
        <v>1</v>
      </c>
      <c r="H635" s="9">
        <f>IF(LEN(telefony45[[#This Row],[nr]])&gt;=10,1,0)</f>
        <v>0</v>
      </c>
      <c r="I635" s="2">
        <f>telefony45[[#This Row],[zakonczenie]]-telefony45[[#This Row],[rozpoczecie]]</f>
        <v>4.2013888888888795E-3</v>
      </c>
      <c r="J635" s="9">
        <f>HOUR(telefony45[[#This Row],[czas połączenia]])</f>
        <v>0</v>
      </c>
      <c r="K635" s="9">
        <f>MINUTE(telefony45[[#This Row],[czas połączenia]])</f>
        <v>6</v>
      </c>
      <c r="L635" s="9">
        <f>SECOND(telefony45[[#This Row],[czas połączenia]])</f>
        <v>3</v>
      </c>
      <c r="M635" s="9">
        <f>telefony45[[#This Row],[godziny połączenia]]*60*60+telefony45[[#This Row],[minuty połączenia]]*60+telefony45[[#This Row],[sekundy połączenia2]]</f>
        <v>363</v>
      </c>
      <c r="N635" s="9">
        <f>ROUNDUP(telefony45[[#This Row],[połączenie w sekundach]]/60,0)</f>
        <v>7</v>
      </c>
      <c r="O635" s="9">
        <f>IF(telefony45[[#This Row],[czy zagraniczny]]=1,telefony45[[#This Row],[zaczęt minuty połączenia]],0)</f>
        <v>0</v>
      </c>
      <c r="P635">
        <f>IF(OR(telefony45[[#This Row],[czy komórkowy]]=1,telefony45[[#This Row],[czy stacjonarny]]=1),P634-telefony45[[#This Row],[połączenie w sekundach]],P634)</f>
        <v>-251854</v>
      </c>
      <c r="Q635">
        <f t="shared" si="9"/>
        <v>363</v>
      </c>
      <c r="R635">
        <f>IF(telefony45[[#This Row],[czy komórkowy]]=1,Q635+R634,R634)</f>
        <v>59090</v>
      </c>
      <c r="S635">
        <f>IF(telefony45[[#This Row],[czy stacjonarny]]=1,Q635+S634,S634)</f>
        <v>192764</v>
      </c>
    </row>
    <row r="636" spans="1:19" x14ac:dyDescent="0.3">
      <c r="A636" s="9" t="s">
        <v>552</v>
      </c>
      <c r="B636" s="1">
        <v>42927</v>
      </c>
      <c r="C636" s="2">
        <v>0.38797453703703705</v>
      </c>
      <c r="D636" s="2">
        <v>0.39458333333333334</v>
      </c>
      <c r="E636">
        <f>DAY(telefony45[[#This Row],[data]])</f>
        <v>11</v>
      </c>
      <c r="F636">
        <f>IF(LEN(telefony45[[#This Row],[nr]])=8,1,0)</f>
        <v>1</v>
      </c>
      <c r="G636">
        <f>IF(LEN(telefony45[[#This Row],[nr]])=7,1,0)</f>
        <v>0</v>
      </c>
      <c r="H636" s="9">
        <f>IF(LEN(telefony45[[#This Row],[nr]])&gt;=10,1,0)</f>
        <v>0</v>
      </c>
      <c r="I636" s="2">
        <f>telefony45[[#This Row],[zakonczenie]]-telefony45[[#This Row],[rozpoczecie]]</f>
        <v>6.6087962962962932E-3</v>
      </c>
      <c r="J636" s="9">
        <f>HOUR(telefony45[[#This Row],[czas połączenia]])</f>
        <v>0</v>
      </c>
      <c r="K636" s="9">
        <f>MINUTE(telefony45[[#This Row],[czas połączenia]])</f>
        <v>9</v>
      </c>
      <c r="L636" s="9">
        <f>SECOND(telefony45[[#This Row],[czas połączenia]])</f>
        <v>31</v>
      </c>
      <c r="M636" s="9">
        <f>telefony45[[#This Row],[godziny połączenia]]*60*60+telefony45[[#This Row],[minuty połączenia]]*60+telefony45[[#This Row],[sekundy połączenia2]]</f>
        <v>571</v>
      </c>
      <c r="N636" s="9">
        <f>ROUNDUP(telefony45[[#This Row],[połączenie w sekundach]]/60,0)</f>
        <v>10</v>
      </c>
      <c r="O636" s="9">
        <f>IF(telefony45[[#This Row],[czy zagraniczny]]=1,telefony45[[#This Row],[zaczęt minuty połączenia]],0)</f>
        <v>0</v>
      </c>
      <c r="P636">
        <f>IF(OR(telefony45[[#This Row],[czy komórkowy]]=1,telefony45[[#This Row],[czy stacjonarny]]=1),P635-telefony45[[#This Row],[połączenie w sekundach]],P635)</f>
        <v>-252425</v>
      </c>
      <c r="Q636">
        <f t="shared" si="9"/>
        <v>571</v>
      </c>
      <c r="R636">
        <f>IF(telefony45[[#This Row],[czy komórkowy]]=1,Q636+R635,R635)</f>
        <v>59661</v>
      </c>
      <c r="S636">
        <f>IF(telefony45[[#This Row],[czy stacjonarny]]=1,Q636+S635,S635)</f>
        <v>192764</v>
      </c>
    </row>
    <row r="637" spans="1:19" x14ac:dyDescent="0.3">
      <c r="A637" s="9" t="s">
        <v>553</v>
      </c>
      <c r="B637" s="1">
        <v>42927</v>
      </c>
      <c r="C637" s="2">
        <v>0.39199074074074075</v>
      </c>
      <c r="D637" s="2">
        <v>0.39934027777777775</v>
      </c>
      <c r="E637">
        <f>DAY(telefony45[[#This Row],[data]])</f>
        <v>11</v>
      </c>
      <c r="F637">
        <f>IF(LEN(telefony45[[#This Row],[nr]])=8,1,0)</f>
        <v>0</v>
      </c>
      <c r="G637">
        <f>IF(LEN(telefony45[[#This Row],[nr]])=7,1,0)</f>
        <v>1</v>
      </c>
      <c r="H637" s="9">
        <f>IF(LEN(telefony45[[#This Row],[nr]])&gt;=10,1,0)</f>
        <v>0</v>
      </c>
      <c r="I637" s="2">
        <f>telefony45[[#This Row],[zakonczenie]]-telefony45[[#This Row],[rozpoczecie]]</f>
        <v>7.3495370370370017E-3</v>
      </c>
      <c r="J637" s="9">
        <f>HOUR(telefony45[[#This Row],[czas połączenia]])</f>
        <v>0</v>
      </c>
      <c r="K637" s="9">
        <f>MINUTE(telefony45[[#This Row],[czas połączenia]])</f>
        <v>10</v>
      </c>
      <c r="L637" s="9">
        <f>SECOND(telefony45[[#This Row],[czas połączenia]])</f>
        <v>35</v>
      </c>
      <c r="M637" s="9">
        <f>telefony45[[#This Row],[godziny połączenia]]*60*60+telefony45[[#This Row],[minuty połączenia]]*60+telefony45[[#This Row],[sekundy połączenia2]]</f>
        <v>635</v>
      </c>
      <c r="N637" s="9">
        <f>ROUNDUP(telefony45[[#This Row],[połączenie w sekundach]]/60,0)</f>
        <v>11</v>
      </c>
      <c r="O637" s="9">
        <f>IF(telefony45[[#This Row],[czy zagraniczny]]=1,telefony45[[#This Row],[zaczęt minuty połączenia]],0)</f>
        <v>0</v>
      </c>
      <c r="P637">
        <f>IF(OR(telefony45[[#This Row],[czy komórkowy]]=1,telefony45[[#This Row],[czy stacjonarny]]=1),P636-telefony45[[#This Row],[połączenie w sekundach]],P636)</f>
        <v>-253060</v>
      </c>
      <c r="Q637">
        <f t="shared" si="9"/>
        <v>635</v>
      </c>
      <c r="R637">
        <f>IF(telefony45[[#This Row],[czy komórkowy]]=1,Q637+R636,R636)</f>
        <v>59661</v>
      </c>
      <c r="S637">
        <f>IF(telefony45[[#This Row],[czy stacjonarny]]=1,Q637+S636,S636)</f>
        <v>193399</v>
      </c>
    </row>
    <row r="638" spans="1:19" x14ac:dyDescent="0.3">
      <c r="A638" s="9" t="s">
        <v>20</v>
      </c>
      <c r="B638" s="1">
        <v>42927</v>
      </c>
      <c r="C638" s="2">
        <v>0.39260416666666664</v>
      </c>
      <c r="D638" s="2">
        <v>0.40322916666666669</v>
      </c>
      <c r="E638">
        <f>DAY(telefony45[[#This Row],[data]])</f>
        <v>11</v>
      </c>
      <c r="F638">
        <f>IF(LEN(telefony45[[#This Row],[nr]])=8,1,0)</f>
        <v>0</v>
      </c>
      <c r="G638">
        <f>IF(LEN(telefony45[[#This Row],[nr]])=7,1,0)</f>
        <v>0</v>
      </c>
      <c r="H638" s="9">
        <f>IF(LEN(telefony45[[#This Row],[nr]])&gt;=10,1,0)</f>
        <v>1</v>
      </c>
      <c r="I638" s="2">
        <f>telefony45[[#This Row],[zakonczenie]]-telefony45[[#This Row],[rozpoczecie]]</f>
        <v>1.0625000000000051E-2</v>
      </c>
      <c r="J638" s="9">
        <f>HOUR(telefony45[[#This Row],[czas połączenia]])</f>
        <v>0</v>
      </c>
      <c r="K638" s="9">
        <f>MINUTE(telefony45[[#This Row],[czas połączenia]])</f>
        <v>15</v>
      </c>
      <c r="L638" s="9">
        <f>SECOND(telefony45[[#This Row],[czas połączenia]])</f>
        <v>18</v>
      </c>
      <c r="M638" s="9">
        <f>telefony45[[#This Row],[godziny połączenia]]*60*60+telefony45[[#This Row],[minuty połączenia]]*60+telefony45[[#This Row],[sekundy połączenia2]]</f>
        <v>918</v>
      </c>
      <c r="N638" s="9">
        <f>ROUNDUP(telefony45[[#This Row],[połączenie w sekundach]]/60,0)</f>
        <v>16</v>
      </c>
      <c r="O638" s="9">
        <f>IF(telefony45[[#This Row],[czy zagraniczny]]=1,telefony45[[#This Row],[zaczęt minuty połączenia]],0)</f>
        <v>16</v>
      </c>
      <c r="P638">
        <f>IF(OR(telefony45[[#This Row],[czy komórkowy]]=1,telefony45[[#This Row],[czy stacjonarny]]=1),P637-telefony45[[#This Row],[połączenie w sekundach]],P637)</f>
        <v>-253060</v>
      </c>
      <c r="Q638">
        <f t="shared" si="9"/>
        <v>0</v>
      </c>
      <c r="R638">
        <f>IF(telefony45[[#This Row],[czy komórkowy]]=1,Q638+R637,R637)</f>
        <v>59661</v>
      </c>
      <c r="S638">
        <f>IF(telefony45[[#This Row],[czy stacjonarny]]=1,Q638+S637,S637)</f>
        <v>193399</v>
      </c>
    </row>
    <row r="639" spans="1:19" x14ac:dyDescent="0.3">
      <c r="A639" s="9" t="s">
        <v>554</v>
      </c>
      <c r="B639" s="1">
        <v>42927</v>
      </c>
      <c r="C639" s="2">
        <v>0.39659722222222221</v>
      </c>
      <c r="D639" s="2">
        <v>0.4042824074074074</v>
      </c>
      <c r="E639">
        <f>DAY(telefony45[[#This Row],[data]])</f>
        <v>11</v>
      </c>
      <c r="F639">
        <f>IF(LEN(telefony45[[#This Row],[nr]])=8,1,0)</f>
        <v>0</v>
      </c>
      <c r="G639">
        <f>IF(LEN(telefony45[[#This Row],[nr]])=7,1,0)</f>
        <v>1</v>
      </c>
      <c r="H639" s="9">
        <f>IF(LEN(telefony45[[#This Row],[nr]])&gt;=10,1,0)</f>
        <v>0</v>
      </c>
      <c r="I639" s="2">
        <f>telefony45[[#This Row],[zakonczenie]]-telefony45[[#This Row],[rozpoczecie]]</f>
        <v>7.6851851851851838E-3</v>
      </c>
      <c r="J639" s="9">
        <f>HOUR(telefony45[[#This Row],[czas połączenia]])</f>
        <v>0</v>
      </c>
      <c r="K639" s="9">
        <f>MINUTE(telefony45[[#This Row],[czas połączenia]])</f>
        <v>11</v>
      </c>
      <c r="L639" s="9">
        <f>SECOND(telefony45[[#This Row],[czas połączenia]])</f>
        <v>4</v>
      </c>
      <c r="M639" s="9">
        <f>telefony45[[#This Row],[godziny połączenia]]*60*60+telefony45[[#This Row],[minuty połączenia]]*60+telefony45[[#This Row],[sekundy połączenia2]]</f>
        <v>664</v>
      </c>
      <c r="N639" s="9">
        <f>ROUNDUP(telefony45[[#This Row],[połączenie w sekundach]]/60,0)</f>
        <v>12</v>
      </c>
      <c r="O639" s="9">
        <f>IF(telefony45[[#This Row],[czy zagraniczny]]=1,telefony45[[#This Row],[zaczęt minuty połączenia]],0)</f>
        <v>0</v>
      </c>
      <c r="P639">
        <f>IF(OR(telefony45[[#This Row],[czy komórkowy]]=1,telefony45[[#This Row],[czy stacjonarny]]=1),P638-telefony45[[#This Row],[połączenie w sekundach]],P638)</f>
        <v>-253724</v>
      </c>
      <c r="Q639">
        <f t="shared" si="9"/>
        <v>664</v>
      </c>
      <c r="R639">
        <f>IF(telefony45[[#This Row],[czy komórkowy]]=1,Q639+R638,R638)</f>
        <v>59661</v>
      </c>
      <c r="S639">
        <f>IF(telefony45[[#This Row],[czy stacjonarny]]=1,Q639+S638,S638)</f>
        <v>194063</v>
      </c>
    </row>
    <row r="640" spans="1:19" x14ac:dyDescent="0.3">
      <c r="A640" s="9" t="s">
        <v>555</v>
      </c>
      <c r="B640" s="1">
        <v>42927</v>
      </c>
      <c r="C640" s="2">
        <v>0.39817129629629627</v>
      </c>
      <c r="D640" s="2">
        <v>0.4045023148148148</v>
      </c>
      <c r="E640">
        <f>DAY(telefony45[[#This Row],[data]])</f>
        <v>11</v>
      </c>
      <c r="F640">
        <f>IF(LEN(telefony45[[#This Row],[nr]])=8,1,0)</f>
        <v>0</v>
      </c>
      <c r="G640">
        <f>IF(LEN(telefony45[[#This Row],[nr]])=7,1,0)</f>
        <v>1</v>
      </c>
      <c r="H640" s="9">
        <f>IF(LEN(telefony45[[#This Row],[nr]])&gt;=10,1,0)</f>
        <v>0</v>
      </c>
      <c r="I640" s="2">
        <f>telefony45[[#This Row],[zakonczenie]]-telefony45[[#This Row],[rozpoczecie]]</f>
        <v>6.3310185185185275E-3</v>
      </c>
      <c r="J640" s="9">
        <f>HOUR(telefony45[[#This Row],[czas połączenia]])</f>
        <v>0</v>
      </c>
      <c r="K640" s="9">
        <f>MINUTE(telefony45[[#This Row],[czas połączenia]])</f>
        <v>9</v>
      </c>
      <c r="L640" s="9">
        <f>SECOND(telefony45[[#This Row],[czas połączenia]])</f>
        <v>7</v>
      </c>
      <c r="M640" s="9">
        <f>telefony45[[#This Row],[godziny połączenia]]*60*60+telefony45[[#This Row],[minuty połączenia]]*60+telefony45[[#This Row],[sekundy połączenia2]]</f>
        <v>547</v>
      </c>
      <c r="N640" s="9">
        <f>ROUNDUP(telefony45[[#This Row],[połączenie w sekundach]]/60,0)</f>
        <v>10</v>
      </c>
      <c r="O640" s="9">
        <f>IF(telefony45[[#This Row],[czy zagraniczny]]=1,telefony45[[#This Row],[zaczęt minuty połączenia]],0)</f>
        <v>0</v>
      </c>
      <c r="P640">
        <f>IF(OR(telefony45[[#This Row],[czy komórkowy]]=1,telefony45[[#This Row],[czy stacjonarny]]=1),P639-telefony45[[#This Row],[połączenie w sekundach]],P639)</f>
        <v>-254271</v>
      </c>
      <c r="Q640">
        <f t="shared" si="9"/>
        <v>547</v>
      </c>
      <c r="R640">
        <f>IF(telefony45[[#This Row],[czy komórkowy]]=1,Q640+R639,R639)</f>
        <v>59661</v>
      </c>
      <c r="S640">
        <f>IF(telefony45[[#This Row],[czy stacjonarny]]=1,Q640+S639,S639)</f>
        <v>194610</v>
      </c>
    </row>
    <row r="641" spans="1:19" x14ac:dyDescent="0.3">
      <c r="A641" s="9" t="s">
        <v>556</v>
      </c>
      <c r="B641" s="1">
        <v>42927</v>
      </c>
      <c r="C641" s="2">
        <v>0.40379629629629632</v>
      </c>
      <c r="D641" s="2">
        <v>0.4100462962962963</v>
      </c>
      <c r="E641">
        <f>DAY(telefony45[[#This Row],[data]])</f>
        <v>11</v>
      </c>
      <c r="F641">
        <f>IF(LEN(telefony45[[#This Row],[nr]])=8,1,0)</f>
        <v>0</v>
      </c>
      <c r="G641">
        <f>IF(LEN(telefony45[[#This Row],[nr]])=7,1,0)</f>
        <v>1</v>
      </c>
      <c r="H641" s="9">
        <f>IF(LEN(telefony45[[#This Row],[nr]])&gt;=10,1,0)</f>
        <v>0</v>
      </c>
      <c r="I641" s="2">
        <f>telefony45[[#This Row],[zakonczenie]]-telefony45[[#This Row],[rozpoczecie]]</f>
        <v>6.2499999999999778E-3</v>
      </c>
      <c r="J641" s="9">
        <f>HOUR(telefony45[[#This Row],[czas połączenia]])</f>
        <v>0</v>
      </c>
      <c r="K641" s="9">
        <f>MINUTE(telefony45[[#This Row],[czas połączenia]])</f>
        <v>9</v>
      </c>
      <c r="L641" s="9">
        <f>SECOND(telefony45[[#This Row],[czas połączenia]])</f>
        <v>0</v>
      </c>
      <c r="M641" s="9">
        <f>telefony45[[#This Row],[godziny połączenia]]*60*60+telefony45[[#This Row],[minuty połączenia]]*60+telefony45[[#This Row],[sekundy połączenia2]]</f>
        <v>540</v>
      </c>
      <c r="N641" s="9">
        <f>ROUNDUP(telefony45[[#This Row],[połączenie w sekundach]]/60,0)</f>
        <v>9</v>
      </c>
      <c r="O641" s="9">
        <f>IF(telefony45[[#This Row],[czy zagraniczny]]=1,telefony45[[#This Row],[zaczęt minuty połączenia]],0)</f>
        <v>0</v>
      </c>
      <c r="P641">
        <f>IF(OR(telefony45[[#This Row],[czy komórkowy]]=1,telefony45[[#This Row],[czy stacjonarny]]=1),P640-telefony45[[#This Row],[połączenie w sekundach]],P640)</f>
        <v>-254811</v>
      </c>
      <c r="Q641">
        <f t="shared" si="9"/>
        <v>540</v>
      </c>
      <c r="R641">
        <f>IF(telefony45[[#This Row],[czy komórkowy]]=1,Q641+R640,R640)</f>
        <v>59661</v>
      </c>
      <c r="S641">
        <f>IF(telefony45[[#This Row],[czy stacjonarny]]=1,Q641+S640,S640)</f>
        <v>195150</v>
      </c>
    </row>
    <row r="642" spans="1:19" x14ac:dyDescent="0.3">
      <c r="A642" s="9" t="s">
        <v>557</v>
      </c>
      <c r="B642" s="1">
        <v>42927</v>
      </c>
      <c r="C642" s="2">
        <v>0.40777777777777779</v>
      </c>
      <c r="D642" s="2">
        <v>0.4181597222222222</v>
      </c>
      <c r="E642">
        <f>DAY(telefony45[[#This Row],[data]])</f>
        <v>11</v>
      </c>
      <c r="F642">
        <f>IF(LEN(telefony45[[#This Row],[nr]])=8,1,0)</f>
        <v>1</v>
      </c>
      <c r="G642">
        <f>IF(LEN(telefony45[[#This Row],[nr]])=7,1,0)</f>
        <v>0</v>
      </c>
      <c r="H642" s="9">
        <f>IF(LEN(telefony45[[#This Row],[nr]])&gt;=10,1,0)</f>
        <v>0</v>
      </c>
      <c r="I642" s="2">
        <f>telefony45[[#This Row],[zakonczenie]]-telefony45[[#This Row],[rozpoczecie]]</f>
        <v>1.0381944444444402E-2</v>
      </c>
      <c r="J642" s="9">
        <f>HOUR(telefony45[[#This Row],[czas połączenia]])</f>
        <v>0</v>
      </c>
      <c r="K642" s="9">
        <f>MINUTE(telefony45[[#This Row],[czas połączenia]])</f>
        <v>14</v>
      </c>
      <c r="L642" s="9">
        <f>SECOND(telefony45[[#This Row],[czas połączenia]])</f>
        <v>57</v>
      </c>
      <c r="M642" s="9">
        <f>telefony45[[#This Row],[godziny połączenia]]*60*60+telefony45[[#This Row],[minuty połączenia]]*60+telefony45[[#This Row],[sekundy połączenia2]]</f>
        <v>897</v>
      </c>
      <c r="N642" s="9">
        <f>ROUNDUP(telefony45[[#This Row],[połączenie w sekundach]]/60,0)</f>
        <v>15</v>
      </c>
      <c r="O642" s="9">
        <f>IF(telefony45[[#This Row],[czy zagraniczny]]=1,telefony45[[#This Row],[zaczęt minuty połączenia]],0)</f>
        <v>0</v>
      </c>
      <c r="P642">
        <f>IF(OR(telefony45[[#This Row],[czy komórkowy]]=1,telefony45[[#This Row],[czy stacjonarny]]=1),P641-telefony45[[#This Row],[połączenie w sekundach]],P641)</f>
        <v>-255708</v>
      </c>
      <c r="Q642">
        <f t="shared" si="9"/>
        <v>897</v>
      </c>
      <c r="R642">
        <f>IF(telefony45[[#This Row],[czy komórkowy]]=1,Q642+R641,R641)</f>
        <v>60558</v>
      </c>
      <c r="S642">
        <f>IF(telefony45[[#This Row],[czy stacjonarny]]=1,Q642+S641,S641)</f>
        <v>195150</v>
      </c>
    </row>
    <row r="643" spans="1:19" x14ac:dyDescent="0.3">
      <c r="A643" s="9" t="s">
        <v>558</v>
      </c>
      <c r="B643" s="1">
        <v>42927</v>
      </c>
      <c r="C643" s="2">
        <v>0.41239583333333335</v>
      </c>
      <c r="D643" s="2">
        <v>0.41844907407407406</v>
      </c>
      <c r="E643">
        <f>DAY(telefony45[[#This Row],[data]])</f>
        <v>11</v>
      </c>
      <c r="F643">
        <f>IF(LEN(telefony45[[#This Row],[nr]])=8,1,0)</f>
        <v>0</v>
      </c>
      <c r="G643">
        <f>IF(LEN(telefony45[[#This Row],[nr]])=7,1,0)</f>
        <v>1</v>
      </c>
      <c r="H643" s="9">
        <f>IF(LEN(telefony45[[#This Row],[nr]])&gt;=10,1,0)</f>
        <v>0</v>
      </c>
      <c r="I643" s="2">
        <f>telefony45[[#This Row],[zakonczenie]]-telefony45[[#This Row],[rozpoczecie]]</f>
        <v>6.0532407407407063E-3</v>
      </c>
      <c r="J643" s="9">
        <f>HOUR(telefony45[[#This Row],[czas połączenia]])</f>
        <v>0</v>
      </c>
      <c r="K643" s="9">
        <f>MINUTE(telefony45[[#This Row],[czas połączenia]])</f>
        <v>8</v>
      </c>
      <c r="L643" s="9">
        <f>SECOND(telefony45[[#This Row],[czas połączenia]])</f>
        <v>43</v>
      </c>
      <c r="M643" s="9">
        <f>telefony45[[#This Row],[godziny połączenia]]*60*60+telefony45[[#This Row],[minuty połączenia]]*60+telefony45[[#This Row],[sekundy połączenia2]]</f>
        <v>523</v>
      </c>
      <c r="N643" s="9">
        <f>ROUNDUP(telefony45[[#This Row],[połączenie w sekundach]]/60,0)</f>
        <v>9</v>
      </c>
      <c r="O643" s="9">
        <f>IF(telefony45[[#This Row],[czy zagraniczny]]=1,telefony45[[#This Row],[zaczęt minuty połączenia]],0)</f>
        <v>0</v>
      </c>
      <c r="P643">
        <f>IF(OR(telefony45[[#This Row],[czy komórkowy]]=1,telefony45[[#This Row],[czy stacjonarny]]=1),P642-telefony45[[#This Row],[połączenie w sekundach]],P642)</f>
        <v>-256231</v>
      </c>
      <c r="Q643">
        <f t="shared" si="9"/>
        <v>523</v>
      </c>
      <c r="R643">
        <f>IF(telefony45[[#This Row],[czy komórkowy]]=1,Q643+R642,R642)</f>
        <v>60558</v>
      </c>
      <c r="S643">
        <f>IF(telefony45[[#This Row],[czy stacjonarny]]=1,Q643+S642,S642)</f>
        <v>195673</v>
      </c>
    </row>
    <row r="644" spans="1:19" x14ac:dyDescent="0.3">
      <c r="A644" s="9" t="s">
        <v>559</v>
      </c>
      <c r="B644" s="1">
        <v>42927</v>
      </c>
      <c r="C644" s="2">
        <v>0.41431712962962963</v>
      </c>
      <c r="D644" s="2">
        <v>0.41986111111111113</v>
      </c>
      <c r="E644">
        <f>DAY(telefony45[[#This Row],[data]])</f>
        <v>11</v>
      </c>
      <c r="F644">
        <f>IF(LEN(telefony45[[#This Row],[nr]])=8,1,0)</f>
        <v>1</v>
      </c>
      <c r="G644">
        <f>IF(LEN(telefony45[[#This Row],[nr]])=7,1,0)</f>
        <v>0</v>
      </c>
      <c r="H644" s="9">
        <f>IF(LEN(telefony45[[#This Row],[nr]])&gt;=10,1,0)</f>
        <v>0</v>
      </c>
      <c r="I644" s="2">
        <f>telefony45[[#This Row],[zakonczenie]]-telefony45[[#This Row],[rozpoczecie]]</f>
        <v>5.5439814814814969E-3</v>
      </c>
      <c r="J644" s="9">
        <f>HOUR(telefony45[[#This Row],[czas połączenia]])</f>
        <v>0</v>
      </c>
      <c r="K644" s="9">
        <f>MINUTE(telefony45[[#This Row],[czas połączenia]])</f>
        <v>7</v>
      </c>
      <c r="L644" s="9">
        <f>SECOND(telefony45[[#This Row],[czas połączenia]])</f>
        <v>59</v>
      </c>
      <c r="M644" s="9">
        <f>telefony45[[#This Row],[godziny połączenia]]*60*60+telefony45[[#This Row],[minuty połączenia]]*60+telefony45[[#This Row],[sekundy połączenia2]]</f>
        <v>479</v>
      </c>
      <c r="N644" s="9">
        <f>ROUNDUP(telefony45[[#This Row],[połączenie w sekundach]]/60,0)</f>
        <v>8</v>
      </c>
      <c r="O644" s="9">
        <f>IF(telefony45[[#This Row],[czy zagraniczny]]=1,telefony45[[#This Row],[zaczęt minuty połączenia]],0)</f>
        <v>0</v>
      </c>
      <c r="P644">
        <f>IF(OR(telefony45[[#This Row],[czy komórkowy]]=1,telefony45[[#This Row],[czy stacjonarny]]=1),P643-telefony45[[#This Row],[połączenie w sekundach]],P643)</f>
        <v>-256710</v>
      </c>
      <c r="Q644">
        <f t="shared" si="9"/>
        <v>479</v>
      </c>
      <c r="R644">
        <f>IF(telefony45[[#This Row],[czy komórkowy]]=1,Q644+R643,R643)</f>
        <v>61037</v>
      </c>
      <c r="S644">
        <f>IF(telefony45[[#This Row],[czy stacjonarny]]=1,Q644+S643,S643)</f>
        <v>195673</v>
      </c>
    </row>
    <row r="645" spans="1:19" x14ac:dyDescent="0.3">
      <c r="A645" s="9" t="s">
        <v>560</v>
      </c>
      <c r="B645" s="1">
        <v>42927</v>
      </c>
      <c r="C645" s="2">
        <v>0.41666666666666669</v>
      </c>
      <c r="D645" s="2">
        <v>0.42190972222222223</v>
      </c>
      <c r="E645">
        <f>DAY(telefony45[[#This Row],[data]])</f>
        <v>11</v>
      </c>
      <c r="F645">
        <f>IF(LEN(telefony45[[#This Row],[nr]])=8,1,0)</f>
        <v>0</v>
      </c>
      <c r="G645">
        <f>IF(LEN(telefony45[[#This Row],[nr]])=7,1,0)</f>
        <v>1</v>
      </c>
      <c r="H645" s="9">
        <f>IF(LEN(telefony45[[#This Row],[nr]])&gt;=10,1,0)</f>
        <v>0</v>
      </c>
      <c r="I645" s="2">
        <f>telefony45[[#This Row],[zakonczenie]]-telefony45[[#This Row],[rozpoczecie]]</f>
        <v>5.2430555555555425E-3</v>
      </c>
      <c r="J645" s="9">
        <f>HOUR(telefony45[[#This Row],[czas połączenia]])</f>
        <v>0</v>
      </c>
      <c r="K645" s="9">
        <f>MINUTE(telefony45[[#This Row],[czas połączenia]])</f>
        <v>7</v>
      </c>
      <c r="L645" s="9">
        <f>SECOND(telefony45[[#This Row],[czas połączenia]])</f>
        <v>33</v>
      </c>
      <c r="M645" s="9">
        <f>telefony45[[#This Row],[godziny połączenia]]*60*60+telefony45[[#This Row],[minuty połączenia]]*60+telefony45[[#This Row],[sekundy połączenia2]]</f>
        <v>453</v>
      </c>
      <c r="N645" s="9">
        <f>ROUNDUP(telefony45[[#This Row],[połączenie w sekundach]]/60,0)</f>
        <v>8</v>
      </c>
      <c r="O645" s="9">
        <f>IF(telefony45[[#This Row],[czy zagraniczny]]=1,telefony45[[#This Row],[zaczęt minuty połączenia]],0)</f>
        <v>0</v>
      </c>
      <c r="P645">
        <f>IF(OR(telefony45[[#This Row],[czy komórkowy]]=1,telefony45[[#This Row],[czy stacjonarny]]=1),P644-telefony45[[#This Row],[połączenie w sekundach]],P644)</f>
        <v>-257163</v>
      </c>
      <c r="Q645">
        <f t="shared" si="9"/>
        <v>453</v>
      </c>
      <c r="R645">
        <f>IF(telefony45[[#This Row],[czy komórkowy]]=1,Q645+R644,R644)</f>
        <v>61037</v>
      </c>
      <c r="S645">
        <f>IF(telefony45[[#This Row],[czy stacjonarny]]=1,Q645+S644,S644)</f>
        <v>196126</v>
      </c>
    </row>
    <row r="646" spans="1:19" x14ac:dyDescent="0.3">
      <c r="A646" s="9" t="s">
        <v>561</v>
      </c>
      <c r="B646" s="1">
        <v>42927</v>
      </c>
      <c r="C646" s="2">
        <v>0.41935185185185186</v>
      </c>
      <c r="D646" s="2">
        <v>0.43002314814814813</v>
      </c>
      <c r="E646">
        <f>DAY(telefony45[[#This Row],[data]])</f>
        <v>11</v>
      </c>
      <c r="F646">
        <f>IF(LEN(telefony45[[#This Row],[nr]])=8,1,0)</f>
        <v>0</v>
      </c>
      <c r="G646">
        <f>IF(LEN(telefony45[[#This Row],[nr]])=7,1,0)</f>
        <v>1</v>
      </c>
      <c r="H646" s="9">
        <f>IF(LEN(telefony45[[#This Row],[nr]])&gt;=10,1,0)</f>
        <v>0</v>
      </c>
      <c r="I646" s="2">
        <f>telefony45[[#This Row],[zakonczenie]]-telefony45[[#This Row],[rozpoczecie]]</f>
        <v>1.0671296296296262E-2</v>
      </c>
      <c r="J646" s="9">
        <f>HOUR(telefony45[[#This Row],[czas połączenia]])</f>
        <v>0</v>
      </c>
      <c r="K646" s="9">
        <f>MINUTE(telefony45[[#This Row],[czas połączenia]])</f>
        <v>15</v>
      </c>
      <c r="L646" s="9">
        <f>SECOND(telefony45[[#This Row],[czas połączenia]])</f>
        <v>22</v>
      </c>
      <c r="M646" s="9">
        <f>telefony45[[#This Row],[godziny połączenia]]*60*60+telefony45[[#This Row],[minuty połączenia]]*60+telefony45[[#This Row],[sekundy połączenia2]]</f>
        <v>922</v>
      </c>
      <c r="N646" s="9">
        <f>ROUNDUP(telefony45[[#This Row],[połączenie w sekundach]]/60,0)</f>
        <v>16</v>
      </c>
      <c r="O646" s="9">
        <f>IF(telefony45[[#This Row],[czy zagraniczny]]=1,telefony45[[#This Row],[zaczęt minuty połączenia]],0)</f>
        <v>0</v>
      </c>
      <c r="P646">
        <f>IF(OR(telefony45[[#This Row],[czy komórkowy]]=1,telefony45[[#This Row],[czy stacjonarny]]=1),P645-telefony45[[#This Row],[połączenie w sekundach]],P645)</f>
        <v>-258085</v>
      </c>
      <c r="Q646">
        <f t="shared" si="9"/>
        <v>922</v>
      </c>
      <c r="R646">
        <f>IF(telefony45[[#This Row],[czy komórkowy]]=1,Q646+R645,R645)</f>
        <v>61037</v>
      </c>
      <c r="S646">
        <f>IF(telefony45[[#This Row],[czy stacjonarny]]=1,Q646+S645,S645)</f>
        <v>197048</v>
      </c>
    </row>
    <row r="647" spans="1:19" x14ac:dyDescent="0.3">
      <c r="A647" s="9" t="s">
        <v>562</v>
      </c>
      <c r="B647" s="1">
        <v>42927</v>
      </c>
      <c r="C647" s="2">
        <v>0.4238425925925926</v>
      </c>
      <c r="D647" s="2">
        <v>0.4321875</v>
      </c>
      <c r="E647">
        <f>DAY(telefony45[[#This Row],[data]])</f>
        <v>11</v>
      </c>
      <c r="F647">
        <f>IF(LEN(telefony45[[#This Row],[nr]])=8,1,0)</f>
        <v>0</v>
      </c>
      <c r="G647">
        <f>IF(LEN(telefony45[[#This Row],[nr]])=7,1,0)</f>
        <v>1</v>
      </c>
      <c r="H647" s="9">
        <f>IF(LEN(telefony45[[#This Row],[nr]])&gt;=10,1,0)</f>
        <v>0</v>
      </c>
      <c r="I647" s="2">
        <f>telefony45[[#This Row],[zakonczenie]]-telefony45[[#This Row],[rozpoczecie]]</f>
        <v>8.3449074074073981E-3</v>
      </c>
      <c r="J647" s="9">
        <f>HOUR(telefony45[[#This Row],[czas połączenia]])</f>
        <v>0</v>
      </c>
      <c r="K647" s="9">
        <f>MINUTE(telefony45[[#This Row],[czas połączenia]])</f>
        <v>12</v>
      </c>
      <c r="L647" s="9">
        <f>SECOND(telefony45[[#This Row],[czas połączenia]])</f>
        <v>1</v>
      </c>
      <c r="M647" s="9">
        <f>telefony45[[#This Row],[godziny połączenia]]*60*60+telefony45[[#This Row],[minuty połączenia]]*60+telefony45[[#This Row],[sekundy połączenia2]]</f>
        <v>721</v>
      </c>
      <c r="N647" s="9">
        <f>ROUNDUP(telefony45[[#This Row],[połączenie w sekundach]]/60,0)</f>
        <v>13</v>
      </c>
      <c r="O647" s="9">
        <f>IF(telefony45[[#This Row],[czy zagraniczny]]=1,telefony45[[#This Row],[zaczęt minuty połączenia]],0)</f>
        <v>0</v>
      </c>
      <c r="P647">
        <f>IF(OR(telefony45[[#This Row],[czy komórkowy]]=1,telefony45[[#This Row],[czy stacjonarny]]=1),P646-telefony45[[#This Row],[połączenie w sekundach]],P646)</f>
        <v>-258806</v>
      </c>
      <c r="Q647">
        <f t="shared" si="9"/>
        <v>721</v>
      </c>
      <c r="R647">
        <f>IF(telefony45[[#This Row],[czy komórkowy]]=1,Q647+R646,R646)</f>
        <v>61037</v>
      </c>
      <c r="S647">
        <f>IF(telefony45[[#This Row],[czy stacjonarny]]=1,Q647+S646,S646)</f>
        <v>197769</v>
      </c>
    </row>
    <row r="648" spans="1:19" x14ac:dyDescent="0.3">
      <c r="A648" s="9" t="s">
        <v>563</v>
      </c>
      <c r="B648" s="1">
        <v>42927</v>
      </c>
      <c r="C648" s="2">
        <v>0.42818287037037039</v>
      </c>
      <c r="D648" s="2">
        <v>0.43273148148148149</v>
      </c>
      <c r="E648">
        <f>DAY(telefony45[[#This Row],[data]])</f>
        <v>11</v>
      </c>
      <c r="F648">
        <f>IF(LEN(telefony45[[#This Row],[nr]])=8,1,0)</f>
        <v>0</v>
      </c>
      <c r="G648">
        <f>IF(LEN(telefony45[[#This Row],[nr]])=7,1,0)</f>
        <v>1</v>
      </c>
      <c r="H648" s="9">
        <f>IF(LEN(telefony45[[#This Row],[nr]])&gt;=10,1,0)</f>
        <v>0</v>
      </c>
      <c r="I648" s="2">
        <f>telefony45[[#This Row],[zakonczenie]]-telefony45[[#This Row],[rozpoczecie]]</f>
        <v>4.5486111111111005E-3</v>
      </c>
      <c r="J648" s="9">
        <f>HOUR(telefony45[[#This Row],[czas połączenia]])</f>
        <v>0</v>
      </c>
      <c r="K648" s="9">
        <f>MINUTE(telefony45[[#This Row],[czas połączenia]])</f>
        <v>6</v>
      </c>
      <c r="L648" s="9">
        <f>SECOND(telefony45[[#This Row],[czas połączenia]])</f>
        <v>33</v>
      </c>
      <c r="M648" s="9">
        <f>telefony45[[#This Row],[godziny połączenia]]*60*60+telefony45[[#This Row],[minuty połączenia]]*60+telefony45[[#This Row],[sekundy połączenia2]]</f>
        <v>393</v>
      </c>
      <c r="N648" s="9">
        <f>ROUNDUP(telefony45[[#This Row],[połączenie w sekundach]]/60,0)</f>
        <v>7</v>
      </c>
      <c r="O648" s="9">
        <f>IF(telefony45[[#This Row],[czy zagraniczny]]=1,telefony45[[#This Row],[zaczęt minuty połączenia]],0)</f>
        <v>0</v>
      </c>
      <c r="P648">
        <f>IF(OR(telefony45[[#This Row],[czy komórkowy]]=1,telefony45[[#This Row],[czy stacjonarny]]=1),P647-telefony45[[#This Row],[połączenie w sekundach]],P647)</f>
        <v>-259199</v>
      </c>
      <c r="Q648">
        <f t="shared" si="9"/>
        <v>393</v>
      </c>
      <c r="R648">
        <f>IF(telefony45[[#This Row],[czy komórkowy]]=1,Q648+R647,R647)</f>
        <v>61037</v>
      </c>
      <c r="S648">
        <f>IF(telefony45[[#This Row],[czy stacjonarny]]=1,Q648+S647,S647)</f>
        <v>198162</v>
      </c>
    </row>
    <row r="649" spans="1:19" x14ac:dyDescent="0.3">
      <c r="A649" s="9" t="s">
        <v>564</v>
      </c>
      <c r="B649" s="1">
        <v>42927</v>
      </c>
      <c r="C649" s="2">
        <v>0.42995370370370373</v>
      </c>
      <c r="D649" s="2">
        <v>0.43024305555555553</v>
      </c>
      <c r="E649">
        <f>DAY(telefony45[[#This Row],[data]])</f>
        <v>11</v>
      </c>
      <c r="F649">
        <f>IF(LEN(telefony45[[#This Row],[nr]])=8,1,0)</f>
        <v>1</v>
      </c>
      <c r="G649">
        <f>IF(LEN(telefony45[[#This Row],[nr]])=7,1,0)</f>
        <v>0</v>
      </c>
      <c r="H649" s="9">
        <f>IF(LEN(telefony45[[#This Row],[nr]])&gt;=10,1,0)</f>
        <v>0</v>
      </c>
      <c r="I649" s="2">
        <f>telefony45[[#This Row],[zakonczenie]]-telefony45[[#This Row],[rozpoczecie]]</f>
        <v>2.8935185185180456E-4</v>
      </c>
      <c r="J649" s="9">
        <f>HOUR(telefony45[[#This Row],[czas połączenia]])</f>
        <v>0</v>
      </c>
      <c r="K649" s="9">
        <f>MINUTE(telefony45[[#This Row],[czas połączenia]])</f>
        <v>0</v>
      </c>
      <c r="L649" s="9">
        <f>SECOND(telefony45[[#This Row],[czas połączenia]])</f>
        <v>25</v>
      </c>
      <c r="M649" s="9">
        <f>telefony45[[#This Row],[godziny połączenia]]*60*60+telefony45[[#This Row],[minuty połączenia]]*60+telefony45[[#This Row],[sekundy połączenia2]]</f>
        <v>25</v>
      </c>
      <c r="N649" s="9">
        <f>ROUNDUP(telefony45[[#This Row],[połączenie w sekundach]]/60,0)</f>
        <v>1</v>
      </c>
      <c r="O649" s="9">
        <f>IF(telefony45[[#This Row],[czy zagraniczny]]=1,telefony45[[#This Row],[zaczęt minuty połączenia]],0)</f>
        <v>0</v>
      </c>
      <c r="P649">
        <f>IF(OR(telefony45[[#This Row],[czy komórkowy]]=1,telefony45[[#This Row],[czy stacjonarny]]=1),P648-telefony45[[#This Row],[połączenie w sekundach]],P648)</f>
        <v>-259224</v>
      </c>
      <c r="Q649">
        <f t="shared" si="9"/>
        <v>25</v>
      </c>
      <c r="R649">
        <f>IF(telefony45[[#This Row],[czy komórkowy]]=1,Q649+R648,R648)</f>
        <v>61062</v>
      </c>
      <c r="S649">
        <f>IF(telefony45[[#This Row],[czy stacjonarny]]=1,Q649+S648,S648)</f>
        <v>198162</v>
      </c>
    </row>
    <row r="650" spans="1:19" x14ac:dyDescent="0.3">
      <c r="A650" s="9" t="s">
        <v>565</v>
      </c>
      <c r="B650" s="1">
        <v>42927</v>
      </c>
      <c r="C650" s="2">
        <v>0.43539351851851854</v>
      </c>
      <c r="D650" s="2">
        <v>0.43763888888888891</v>
      </c>
      <c r="E650">
        <f>DAY(telefony45[[#This Row],[data]])</f>
        <v>11</v>
      </c>
      <c r="F650">
        <f>IF(LEN(telefony45[[#This Row],[nr]])=8,1,0)</f>
        <v>1</v>
      </c>
      <c r="G650">
        <f>IF(LEN(telefony45[[#This Row],[nr]])=7,1,0)</f>
        <v>0</v>
      </c>
      <c r="H650" s="9">
        <f>IF(LEN(telefony45[[#This Row],[nr]])&gt;=10,1,0)</f>
        <v>0</v>
      </c>
      <c r="I650" s="2">
        <f>telefony45[[#This Row],[zakonczenie]]-telefony45[[#This Row],[rozpoczecie]]</f>
        <v>2.2453703703703698E-3</v>
      </c>
      <c r="J650" s="9">
        <f>HOUR(telefony45[[#This Row],[czas połączenia]])</f>
        <v>0</v>
      </c>
      <c r="K650" s="9">
        <f>MINUTE(telefony45[[#This Row],[czas połączenia]])</f>
        <v>3</v>
      </c>
      <c r="L650" s="9">
        <f>SECOND(telefony45[[#This Row],[czas połączenia]])</f>
        <v>14</v>
      </c>
      <c r="M650" s="9">
        <f>telefony45[[#This Row],[godziny połączenia]]*60*60+telefony45[[#This Row],[minuty połączenia]]*60+telefony45[[#This Row],[sekundy połączenia2]]</f>
        <v>194</v>
      </c>
      <c r="N650" s="9">
        <f>ROUNDUP(telefony45[[#This Row],[połączenie w sekundach]]/60,0)</f>
        <v>4</v>
      </c>
      <c r="O650" s="9">
        <f>IF(telefony45[[#This Row],[czy zagraniczny]]=1,telefony45[[#This Row],[zaczęt minuty połączenia]],0)</f>
        <v>0</v>
      </c>
      <c r="P650">
        <f>IF(OR(telefony45[[#This Row],[czy komórkowy]]=1,telefony45[[#This Row],[czy stacjonarny]]=1),P649-telefony45[[#This Row],[połączenie w sekundach]],P649)</f>
        <v>-259418</v>
      </c>
      <c r="Q650">
        <f t="shared" si="9"/>
        <v>194</v>
      </c>
      <c r="R650">
        <f>IF(telefony45[[#This Row],[czy komórkowy]]=1,Q650+R649,R649)</f>
        <v>61256</v>
      </c>
      <c r="S650">
        <f>IF(telefony45[[#This Row],[czy stacjonarny]]=1,Q650+S649,S649)</f>
        <v>198162</v>
      </c>
    </row>
    <row r="651" spans="1:19" x14ac:dyDescent="0.3">
      <c r="A651" s="9" t="s">
        <v>566</v>
      </c>
      <c r="B651" s="1">
        <v>42927</v>
      </c>
      <c r="C651" s="2">
        <v>0.44013888888888891</v>
      </c>
      <c r="D651" s="2">
        <v>0.44690972222222225</v>
      </c>
      <c r="E651">
        <f>DAY(telefony45[[#This Row],[data]])</f>
        <v>11</v>
      </c>
      <c r="F651">
        <f>IF(LEN(telefony45[[#This Row],[nr]])=8,1,0)</f>
        <v>0</v>
      </c>
      <c r="G651">
        <f>IF(LEN(telefony45[[#This Row],[nr]])=7,1,0)</f>
        <v>1</v>
      </c>
      <c r="H651" s="9">
        <f>IF(LEN(telefony45[[#This Row],[nr]])&gt;=10,1,0)</f>
        <v>0</v>
      </c>
      <c r="I651" s="2">
        <f>telefony45[[#This Row],[zakonczenie]]-telefony45[[#This Row],[rozpoczecie]]</f>
        <v>6.770833333333337E-3</v>
      </c>
      <c r="J651" s="9">
        <f>HOUR(telefony45[[#This Row],[czas połączenia]])</f>
        <v>0</v>
      </c>
      <c r="K651" s="9">
        <f>MINUTE(telefony45[[#This Row],[czas połączenia]])</f>
        <v>9</v>
      </c>
      <c r="L651" s="9">
        <f>SECOND(telefony45[[#This Row],[czas połączenia]])</f>
        <v>45</v>
      </c>
      <c r="M651" s="9">
        <f>telefony45[[#This Row],[godziny połączenia]]*60*60+telefony45[[#This Row],[minuty połączenia]]*60+telefony45[[#This Row],[sekundy połączenia2]]</f>
        <v>585</v>
      </c>
      <c r="N651" s="9">
        <f>ROUNDUP(telefony45[[#This Row],[połączenie w sekundach]]/60,0)</f>
        <v>10</v>
      </c>
      <c r="O651" s="9">
        <f>IF(telefony45[[#This Row],[czy zagraniczny]]=1,telefony45[[#This Row],[zaczęt minuty połączenia]],0)</f>
        <v>0</v>
      </c>
      <c r="P651">
        <f>IF(OR(telefony45[[#This Row],[czy komórkowy]]=1,telefony45[[#This Row],[czy stacjonarny]]=1),P650-telefony45[[#This Row],[połączenie w sekundach]],P650)</f>
        <v>-260003</v>
      </c>
      <c r="Q651">
        <f t="shared" si="9"/>
        <v>585</v>
      </c>
      <c r="R651">
        <f>IF(telefony45[[#This Row],[czy komórkowy]]=1,Q651+R650,R650)</f>
        <v>61256</v>
      </c>
      <c r="S651">
        <f>IF(telefony45[[#This Row],[czy stacjonarny]]=1,Q651+S650,S650)</f>
        <v>198747</v>
      </c>
    </row>
    <row r="652" spans="1:19" x14ac:dyDescent="0.3">
      <c r="A652" s="9" t="s">
        <v>567</v>
      </c>
      <c r="B652" s="1">
        <v>42927</v>
      </c>
      <c r="C652" s="2">
        <v>0.44381944444444443</v>
      </c>
      <c r="D652" s="2">
        <v>0.45199074074074075</v>
      </c>
      <c r="E652">
        <f>DAY(telefony45[[#This Row],[data]])</f>
        <v>11</v>
      </c>
      <c r="F652">
        <f>IF(LEN(telefony45[[#This Row],[nr]])=8,1,0)</f>
        <v>1</v>
      </c>
      <c r="G652">
        <f>IF(LEN(telefony45[[#This Row],[nr]])=7,1,0)</f>
        <v>0</v>
      </c>
      <c r="H652" s="9">
        <f>IF(LEN(telefony45[[#This Row],[nr]])&gt;=10,1,0)</f>
        <v>0</v>
      </c>
      <c r="I652" s="2">
        <f>telefony45[[#This Row],[zakonczenie]]-telefony45[[#This Row],[rozpoczecie]]</f>
        <v>8.1712962962963154E-3</v>
      </c>
      <c r="J652" s="9">
        <f>HOUR(telefony45[[#This Row],[czas połączenia]])</f>
        <v>0</v>
      </c>
      <c r="K652" s="9">
        <f>MINUTE(telefony45[[#This Row],[czas połączenia]])</f>
        <v>11</v>
      </c>
      <c r="L652" s="9">
        <f>SECOND(telefony45[[#This Row],[czas połączenia]])</f>
        <v>46</v>
      </c>
      <c r="M652" s="9">
        <f>telefony45[[#This Row],[godziny połączenia]]*60*60+telefony45[[#This Row],[minuty połączenia]]*60+telefony45[[#This Row],[sekundy połączenia2]]</f>
        <v>706</v>
      </c>
      <c r="N652" s="9">
        <f>ROUNDUP(telefony45[[#This Row],[połączenie w sekundach]]/60,0)</f>
        <v>12</v>
      </c>
      <c r="O652" s="9">
        <f>IF(telefony45[[#This Row],[czy zagraniczny]]=1,telefony45[[#This Row],[zaczęt minuty połączenia]],0)</f>
        <v>0</v>
      </c>
      <c r="P652">
        <f>IF(OR(telefony45[[#This Row],[czy komórkowy]]=1,telefony45[[#This Row],[czy stacjonarny]]=1),P651-telefony45[[#This Row],[połączenie w sekundach]],P651)</f>
        <v>-260709</v>
      </c>
      <c r="Q652">
        <f t="shared" si="9"/>
        <v>706</v>
      </c>
      <c r="R652">
        <f>IF(telefony45[[#This Row],[czy komórkowy]]=1,Q652+R651,R651)</f>
        <v>61962</v>
      </c>
      <c r="S652">
        <f>IF(telefony45[[#This Row],[czy stacjonarny]]=1,Q652+S651,S651)</f>
        <v>198747</v>
      </c>
    </row>
    <row r="653" spans="1:19" x14ac:dyDescent="0.3">
      <c r="A653" s="9" t="s">
        <v>568</v>
      </c>
      <c r="B653" s="1">
        <v>42927</v>
      </c>
      <c r="C653" s="2">
        <v>0.44657407407407407</v>
      </c>
      <c r="D653" s="2">
        <v>0.44774305555555555</v>
      </c>
      <c r="E653">
        <f>DAY(telefony45[[#This Row],[data]])</f>
        <v>11</v>
      </c>
      <c r="F653">
        <f>IF(LEN(telefony45[[#This Row],[nr]])=8,1,0)</f>
        <v>0</v>
      </c>
      <c r="G653">
        <f>IF(LEN(telefony45[[#This Row],[nr]])=7,1,0)</f>
        <v>1</v>
      </c>
      <c r="H653" s="9">
        <f>IF(LEN(telefony45[[#This Row],[nr]])&gt;=10,1,0)</f>
        <v>0</v>
      </c>
      <c r="I653" s="2">
        <f>telefony45[[#This Row],[zakonczenie]]-telefony45[[#This Row],[rozpoczecie]]</f>
        <v>1.1689814814814792E-3</v>
      </c>
      <c r="J653" s="9">
        <f>HOUR(telefony45[[#This Row],[czas połączenia]])</f>
        <v>0</v>
      </c>
      <c r="K653" s="9">
        <f>MINUTE(telefony45[[#This Row],[czas połączenia]])</f>
        <v>1</v>
      </c>
      <c r="L653" s="9">
        <f>SECOND(telefony45[[#This Row],[czas połączenia]])</f>
        <v>41</v>
      </c>
      <c r="M653" s="9">
        <f>telefony45[[#This Row],[godziny połączenia]]*60*60+telefony45[[#This Row],[minuty połączenia]]*60+telefony45[[#This Row],[sekundy połączenia2]]</f>
        <v>101</v>
      </c>
      <c r="N653" s="9">
        <f>ROUNDUP(telefony45[[#This Row],[połączenie w sekundach]]/60,0)</f>
        <v>2</v>
      </c>
      <c r="O653" s="9">
        <f>IF(telefony45[[#This Row],[czy zagraniczny]]=1,telefony45[[#This Row],[zaczęt minuty połączenia]],0)</f>
        <v>0</v>
      </c>
      <c r="P653">
        <f>IF(OR(telefony45[[#This Row],[czy komórkowy]]=1,telefony45[[#This Row],[czy stacjonarny]]=1),P652-telefony45[[#This Row],[połączenie w sekundach]],P652)</f>
        <v>-260810</v>
      </c>
      <c r="Q653">
        <f t="shared" si="9"/>
        <v>101</v>
      </c>
      <c r="R653">
        <f>IF(telefony45[[#This Row],[czy komórkowy]]=1,Q653+R652,R652)</f>
        <v>61962</v>
      </c>
      <c r="S653">
        <f>IF(telefony45[[#This Row],[czy stacjonarny]]=1,Q653+S652,S652)</f>
        <v>198848</v>
      </c>
    </row>
    <row r="654" spans="1:19" x14ac:dyDescent="0.3">
      <c r="A654" s="9" t="s">
        <v>569</v>
      </c>
      <c r="B654" s="1">
        <v>42927</v>
      </c>
      <c r="C654" s="2">
        <v>0.44751157407407405</v>
      </c>
      <c r="D654" s="2">
        <v>0.45284722222222223</v>
      </c>
      <c r="E654">
        <f>DAY(telefony45[[#This Row],[data]])</f>
        <v>11</v>
      </c>
      <c r="F654">
        <f>IF(LEN(telefony45[[#This Row],[nr]])=8,1,0)</f>
        <v>0</v>
      </c>
      <c r="G654">
        <f>IF(LEN(telefony45[[#This Row],[nr]])=7,1,0)</f>
        <v>1</v>
      </c>
      <c r="H654" s="9">
        <f>IF(LEN(telefony45[[#This Row],[nr]])&gt;=10,1,0)</f>
        <v>0</v>
      </c>
      <c r="I654" s="2">
        <f>telefony45[[#This Row],[zakonczenie]]-telefony45[[#This Row],[rozpoczecie]]</f>
        <v>5.3356481481481866E-3</v>
      </c>
      <c r="J654" s="9">
        <f>HOUR(telefony45[[#This Row],[czas połączenia]])</f>
        <v>0</v>
      </c>
      <c r="K654" s="9">
        <f>MINUTE(telefony45[[#This Row],[czas połączenia]])</f>
        <v>7</v>
      </c>
      <c r="L654" s="9">
        <f>SECOND(telefony45[[#This Row],[czas połączenia]])</f>
        <v>41</v>
      </c>
      <c r="M654" s="9">
        <f>telefony45[[#This Row],[godziny połączenia]]*60*60+telefony45[[#This Row],[minuty połączenia]]*60+telefony45[[#This Row],[sekundy połączenia2]]</f>
        <v>461</v>
      </c>
      <c r="N654" s="9">
        <f>ROUNDUP(telefony45[[#This Row],[połączenie w sekundach]]/60,0)</f>
        <v>8</v>
      </c>
      <c r="O654" s="9">
        <f>IF(telefony45[[#This Row],[czy zagraniczny]]=1,telefony45[[#This Row],[zaczęt minuty połączenia]],0)</f>
        <v>0</v>
      </c>
      <c r="P654">
        <f>IF(OR(telefony45[[#This Row],[czy komórkowy]]=1,telefony45[[#This Row],[czy stacjonarny]]=1),P653-telefony45[[#This Row],[połączenie w sekundach]],P653)</f>
        <v>-261271</v>
      </c>
      <c r="Q654">
        <f t="shared" si="9"/>
        <v>461</v>
      </c>
      <c r="R654">
        <f>IF(telefony45[[#This Row],[czy komórkowy]]=1,Q654+R653,R653)</f>
        <v>61962</v>
      </c>
      <c r="S654">
        <f>IF(telefony45[[#This Row],[czy stacjonarny]]=1,Q654+S653,S653)</f>
        <v>199309</v>
      </c>
    </row>
    <row r="655" spans="1:19" x14ac:dyDescent="0.3">
      <c r="A655" s="9" t="s">
        <v>570</v>
      </c>
      <c r="B655" s="1">
        <v>42927</v>
      </c>
      <c r="C655" s="2">
        <v>0.45091435185185186</v>
      </c>
      <c r="D655" s="2">
        <v>0.45429398148148148</v>
      </c>
      <c r="E655">
        <f>DAY(telefony45[[#This Row],[data]])</f>
        <v>11</v>
      </c>
      <c r="F655">
        <f>IF(LEN(telefony45[[#This Row],[nr]])=8,1,0)</f>
        <v>1</v>
      </c>
      <c r="G655">
        <f>IF(LEN(telefony45[[#This Row],[nr]])=7,1,0)</f>
        <v>0</v>
      </c>
      <c r="H655" s="9">
        <f>IF(LEN(telefony45[[#This Row],[nr]])&gt;=10,1,0)</f>
        <v>0</v>
      </c>
      <c r="I655" s="2">
        <f>telefony45[[#This Row],[zakonczenie]]-telefony45[[#This Row],[rozpoczecie]]</f>
        <v>3.3796296296296213E-3</v>
      </c>
      <c r="J655" s="9">
        <f>HOUR(telefony45[[#This Row],[czas połączenia]])</f>
        <v>0</v>
      </c>
      <c r="K655" s="9">
        <f>MINUTE(telefony45[[#This Row],[czas połączenia]])</f>
        <v>4</v>
      </c>
      <c r="L655" s="9">
        <f>SECOND(telefony45[[#This Row],[czas połączenia]])</f>
        <v>52</v>
      </c>
      <c r="M655" s="9">
        <f>telefony45[[#This Row],[godziny połączenia]]*60*60+telefony45[[#This Row],[minuty połączenia]]*60+telefony45[[#This Row],[sekundy połączenia2]]</f>
        <v>292</v>
      </c>
      <c r="N655" s="9">
        <f>ROUNDUP(telefony45[[#This Row],[połączenie w sekundach]]/60,0)</f>
        <v>5</v>
      </c>
      <c r="O655" s="9">
        <f>IF(telefony45[[#This Row],[czy zagraniczny]]=1,telefony45[[#This Row],[zaczęt minuty połączenia]],0)</f>
        <v>0</v>
      </c>
      <c r="P655">
        <f>IF(OR(telefony45[[#This Row],[czy komórkowy]]=1,telefony45[[#This Row],[czy stacjonarny]]=1),P654-telefony45[[#This Row],[połączenie w sekundach]],P654)</f>
        <v>-261563</v>
      </c>
      <c r="Q655">
        <f t="shared" si="9"/>
        <v>292</v>
      </c>
      <c r="R655">
        <f>IF(telefony45[[#This Row],[czy komórkowy]]=1,Q655+R654,R654)</f>
        <v>62254</v>
      </c>
      <c r="S655">
        <f>IF(telefony45[[#This Row],[czy stacjonarny]]=1,Q655+S654,S654)</f>
        <v>199309</v>
      </c>
    </row>
    <row r="656" spans="1:19" x14ac:dyDescent="0.3">
      <c r="A656" s="9" t="s">
        <v>571</v>
      </c>
      <c r="B656" s="1">
        <v>42927</v>
      </c>
      <c r="C656" s="2">
        <v>0.45157407407407407</v>
      </c>
      <c r="D656" s="2">
        <v>0.45738425925925924</v>
      </c>
      <c r="E656">
        <f>DAY(telefony45[[#This Row],[data]])</f>
        <v>11</v>
      </c>
      <c r="F656">
        <f>IF(LEN(telefony45[[#This Row],[nr]])=8,1,0)</f>
        <v>0</v>
      </c>
      <c r="G656">
        <f>IF(LEN(telefony45[[#This Row],[nr]])=7,1,0)</f>
        <v>1</v>
      </c>
      <c r="H656" s="9">
        <f>IF(LEN(telefony45[[#This Row],[nr]])&gt;=10,1,0)</f>
        <v>0</v>
      </c>
      <c r="I656" s="2">
        <f>telefony45[[#This Row],[zakonczenie]]-telefony45[[#This Row],[rozpoczecie]]</f>
        <v>5.8101851851851682E-3</v>
      </c>
      <c r="J656" s="9">
        <f>HOUR(telefony45[[#This Row],[czas połączenia]])</f>
        <v>0</v>
      </c>
      <c r="K656" s="9">
        <f>MINUTE(telefony45[[#This Row],[czas połączenia]])</f>
        <v>8</v>
      </c>
      <c r="L656" s="9">
        <f>SECOND(telefony45[[#This Row],[czas połączenia]])</f>
        <v>22</v>
      </c>
      <c r="M656" s="9">
        <f>telefony45[[#This Row],[godziny połączenia]]*60*60+telefony45[[#This Row],[minuty połączenia]]*60+telefony45[[#This Row],[sekundy połączenia2]]</f>
        <v>502</v>
      </c>
      <c r="N656" s="9">
        <f>ROUNDUP(telefony45[[#This Row],[połączenie w sekundach]]/60,0)</f>
        <v>9</v>
      </c>
      <c r="O656" s="9">
        <f>IF(telefony45[[#This Row],[czy zagraniczny]]=1,telefony45[[#This Row],[zaczęt minuty połączenia]],0)</f>
        <v>0</v>
      </c>
      <c r="P656">
        <f>IF(OR(telefony45[[#This Row],[czy komórkowy]]=1,telefony45[[#This Row],[czy stacjonarny]]=1),P655-telefony45[[#This Row],[połączenie w sekundach]],P655)</f>
        <v>-262065</v>
      </c>
      <c r="Q656">
        <f t="shared" si="9"/>
        <v>502</v>
      </c>
      <c r="R656">
        <f>IF(telefony45[[#This Row],[czy komórkowy]]=1,Q656+R655,R655)</f>
        <v>62254</v>
      </c>
      <c r="S656">
        <f>IF(telefony45[[#This Row],[czy stacjonarny]]=1,Q656+S655,S655)</f>
        <v>199811</v>
      </c>
    </row>
    <row r="657" spans="1:19" x14ac:dyDescent="0.3">
      <c r="A657" s="9" t="s">
        <v>572</v>
      </c>
      <c r="B657" s="1">
        <v>42927</v>
      </c>
      <c r="C657" s="2">
        <v>0.45475694444444442</v>
      </c>
      <c r="D657" s="2">
        <v>0.4566898148148148</v>
      </c>
      <c r="E657">
        <f>DAY(telefony45[[#This Row],[data]])</f>
        <v>11</v>
      </c>
      <c r="F657">
        <f>IF(LEN(telefony45[[#This Row],[nr]])=8,1,0)</f>
        <v>0</v>
      </c>
      <c r="G657">
        <f>IF(LEN(telefony45[[#This Row],[nr]])=7,1,0)</f>
        <v>0</v>
      </c>
      <c r="H657" s="9">
        <f>IF(LEN(telefony45[[#This Row],[nr]])&gt;=10,1,0)</f>
        <v>1</v>
      </c>
      <c r="I657" s="2">
        <f>telefony45[[#This Row],[zakonczenie]]-telefony45[[#This Row],[rozpoczecie]]</f>
        <v>1.9328703703703765E-3</v>
      </c>
      <c r="J657" s="9">
        <f>HOUR(telefony45[[#This Row],[czas połączenia]])</f>
        <v>0</v>
      </c>
      <c r="K657" s="9">
        <f>MINUTE(telefony45[[#This Row],[czas połączenia]])</f>
        <v>2</v>
      </c>
      <c r="L657" s="9">
        <f>SECOND(telefony45[[#This Row],[czas połączenia]])</f>
        <v>47</v>
      </c>
      <c r="M657" s="9">
        <f>telefony45[[#This Row],[godziny połączenia]]*60*60+telefony45[[#This Row],[minuty połączenia]]*60+telefony45[[#This Row],[sekundy połączenia2]]</f>
        <v>167</v>
      </c>
      <c r="N657" s="9">
        <f>ROUNDUP(telefony45[[#This Row],[połączenie w sekundach]]/60,0)</f>
        <v>3</v>
      </c>
      <c r="O657" s="9">
        <f>IF(telefony45[[#This Row],[czy zagraniczny]]=1,telefony45[[#This Row],[zaczęt minuty połączenia]],0)</f>
        <v>3</v>
      </c>
      <c r="P657">
        <f>IF(OR(telefony45[[#This Row],[czy komórkowy]]=1,telefony45[[#This Row],[czy stacjonarny]]=1),P656-telefony45[[#This Row],[połączenie w sekundach]],P656)</f>
        <v>-262065</v>
      </c>
      <c r="Q657">
        <f t="shared" si="9"/>
        <v>0</v>
      </c>
      <c r="R657">
        <f>IF(telefony45[[#This Row],[czy komórkowy]]=1,Q657+R656,R656)</f>
        <v>62254</v>
      </c>
      <c r="S657">
        <f>IF(telefony45[[#This Row],[czy stacjonarny]]=1,Q657+S656,S656)</f>
        <v>199811</v>
      </c>
    </row>
    <row r="658" spans="1:19" x14ac:dyDescent="0.3">
      <c r="A658" s="9" t="s">
        <v>573</v>
      </c>
      <c r="B658" s="1">
        <v>42927</v>
      </c>
      <c r="C658" s="2">
        <v>0.45873842592592595</v>
      </c>
      <c r="D658" s="2">
        <v>0.46986111111111112</v>
      </c>
      <c r="E658">
        <f>DAY(telefony45[[#This Row],[data]])</f>
        <v>11</v>
      </c>
      <c r="F658">
        <f>IF(LEN(telefony45[[#This Row],[nr]])=8,1,0)</f>
        <v>0</v>
      </c>
      <c r="G658">
        <f>IF(LEN(telefony45[[#This Row],[nr]])=7,1,0)</f>
        <v>1</v>
      </c>
      <c r="H658" s="9">
        <f>IF(LEN(telefony45[[#This Row],[nr]])&gt;=10,1,0)</f>
        <v>0</v>
      </c>
      <c r="I658" s="2">
        <f>telefony45[[#This Row],[zakonczenie]]-telefony45[[#This Row],[rozpoczecie]]</f>
        <v>1.1122685185185166E-2</v>
      </c>
      <c r="J658" s="9">
        <f>HOUR(telefony45[[#This Row],[czas połączenia]])</f>
        <v>0</v>
      </c>
      <c r="K658" s="9">
        <f>MINUTE(telefony45[[#This Row],[czas połączenia]])</f>
        <v>16</v>
      </c>
      <c r="L658" s="9">
        <f>SECOND(telefony45[[#This Row],[czas połączenia]])</f>
        <v>1</v>
      </c>
      <c r="M658" s="9">
        <f>telefony45[[#This Row],[godziny połączenia]]*60*60+telefony45[[#This Row],[minuty połączenia]]*60+telefony45[[#This Row],[sekundy połączenia2]]</f>
        <v>961</v>
      </c>
      <c r="N658" s="9">
        <f>ROUNDUP(telefony45[[#This Row],[połączenie w sekundach]]/60,0)</f>
        <v>17</v>
      </c>
      <c r="O658" s="9">
        <f>IF(telefony45[[#This Row],[czy zagraniczny]]=1,telefony45[[#This Row],[zaczęt minuty połączenia]],0)</f>
        <v>0</v>
      </c>
      <c r="P658">
        <f>IF(OR(telefony45[[#This Row],[czy komórkowy]]=1,telefony45[[#This Row],[czy stacjonarny]]=1),P657-telefony45[[#This Row],[połączenie w sekundach]],P657)</f>
        <v>-263026</v>
      </c>
      <c r="Q658">
        <f t="shared" si="9"/>
        <v>961</v>
      </c>
      <c r="R658">
        <f>IF(telefony45[[#This Row],[czy komórkowy]]=1,Q658+R657,R657)</f>
        <v>62254</v>
      </c>
      <c r="S658">
        <f>IF(telefony45[[#This Row],[czy stacjonarny]]=1,Q658+S657,S657)</f>
        <v>200772</v>
      </c>
    </row>
    <row r="659" spans="1:19" x14ac:dyDescent="0.3">
      <c r="A659" s="9" t="s">
        <v>574</v>
      </c>
      <c r="B659" s="1">
        <v>42927</v>
      </c>
      <c r="C659" s="2">
        <v>0.46413194444444444</v>
      </c>
      <c r="D659" s="2">
        <v>0.46585648148148145</v>
      </c>
      <c r="E659">
        <f>DAY(telefony45[[#This Row],[data]])</f>
        <v>11</v>
      </c>
      <c r="F659">
        <f>IF(LEN(telefony45[[#This Row],[nr]])=8,1,0)</f>
        <v>0</v>
      </c>
      <c r="G659">
        <f>IF(LEN(telefony45[[#This Row],[nr]])=7,1,0)</f>
        <v>1</v>
      </c>
      <c r="H659" s="9">
        <f>IF(LEN(telefony45[[#This Row],[nr]])&gt;=10,1,0)</f>
        <v>0</v>
      </c>
      <c r="I659" s="2">
        <f>telefony45[[#This Row],[zakonczenie]]-telefony45[[#This Row],[rozpoczecie]]</f>
        <v>1.7245370370370106E-3</v>
      </c>
      <c r="J659" s="9">
        <f>HOUR(telefony45[[#This Row],[czas połączenia]])</f>
        <v>0</v>
      </c>
      <c r="K659" s="9">
        <f>MINUTE(telefony45[[#This Row],[czas połączenia]])</f>
        <v>2</v>
      </c>
      <c r="L659" s="9">
        <f>SECOND(telefony45[[#This Row],[czas połączenia]])</f>
        <v>29</v>
      </c>
      <c r="M659" s="9">
        <f>telefony45[[#This Row],[godziny połączenia]]*60*60+telefony45[[#This Row],[minuty połączenia]]*60+telefony45[[#This Row],[sekundy połączenia2]]</f>
        <v>149</v>
      </c>
      <c r="N659" s="9">
        <f>ROUNDUP(telefony45[[#This Row],[połączenie w sekundach]]/60,0)</f>
        <v>3</v>
      </c>
      <c r="O659" s="9">
        <f>IF(telefony45[[#This Row],[czy zagraniczny]]=1,telefony45[[#This Row],[zaczęt minuty połączenia]],0)</f>
        <v>0</v>
      </c>
      <c r="P659">
        <f>IF(OR(telefony45[[#This Row],[czy komórkowy]]=1,telefony45[[#This Row],[czy stacjonarny]]=1),P658-telefony45[[#This Row],[połączenie w sekundach]],P658)</f>
        <v>-263175</v>
      </c>
      <c r="Q659">
        <f t="shared" si="9"/>
        <v>149</v>
      </c>
      <c r="R659">
        <f>IF(telefony45[[#This Row],[czy komórkowy]]=1,Q659+R658,R658)</f>
        <v>62254</v>
      </c>
      <c r="S659">
        <f>IF(telefony45[[#This Row],[czy stacjonarny]]=1,Q659+S658,S658)</f>
        <v>200921</v>
      </c>
    </row>
    <row r="660" spans="1:19" x14ac:dyDescent="0.3">
      <c r="A660" s="9" t="s">
        <v>86</v>
      </c>
      <c r="B660" s="1">
        <v>42927</v>
      </c>
      <c r="C660" s="2">
        <v>0.46738425925925925</v>
      </c>
      <c r="D660" s="2">
        <v>0.46800925925925924</v>
      </c>
      <c r="E660">
        <f>DAY(telefony45[[#This Row],[data]])</f>
        <v>11</v>
      </c>
      <c r="F660">
        <f>IF(LEN(telefony45[[#This Row],[nr]])=8,1,0)</f>
        <v>1</v>
      </c>
      <c r="G660">
        <f>IF(LEN(telefony45[[#This Row],[nr]])=7,1,0)</f>
        <v>0</v>
      </c>
      <c r="H660" s="9">
        <f>IF(LEN(telefony45[[#This Row],[nr]])&gt;=10,1,0)</f>
        <v>0</v>
      </c>
      <c r="I660" s="2">
        <f>telefony45[[#This Row],[zakonczenie]]-telefony45[[#This Row],[rozpoczecie]]</f>
        <v>6.2499999999998668E-4</v>
      </c>
      <c r="J660" s="9">
        <f>HOUR(telefony45[[#This Row],[czas połączenia]])</f>
        <v>0</v>
      </c>
      <c r="K660" s="9">
        <f>MINUTE(telefony45[[#This Row],[czas połączenia]])</f>
        <v>0</v>
      </c>
      <c r="L660" s="9">
        <f>SECOND(telefony45[[#This Row],[czas połączenia]])</f>
        <v>54</v>
      </c>
      <c r="M660" s="9">
        <f>telefony45[[#This Row],[godziny połączenia]]*60*60+telefony45[[#This Row],[minuty połączenia]]*60+telefony45[[#This Row],[sekundy połączenia2]]</f>
        <v>54</v>
      </c>
      <c r="N660" s="9">
        <f>ROUNDUP(telefony45[[#This Row],[połączenie w sekundach]]/60,0)</f>
        <v>1</v>
      </c>
      <c r="O660" s="9">
        <f>IF(telefony45[[#This Row],[czy zagraniczny]]=1,telefony45[[#This Row],[zaczęt minuty połączenia]],0)</f>
        <v>0</v>
      </c>
      <c r="P660">
        <f>IF(OR(telefony45[[#This Row],[czy komórkowy]]=1,telefony45[[#This Row],[czy stacjonarny]]=1),P659-telefony45[[#This Row],[połączenie w sekundach]],P659)</f>
        <v>-263229</v>
      </c>
      <c r="Q660">
        <f t="shared" si="9"/>
        <v>54</v>
      </c>
      <c r="R660">
        <f>IF(telefony45[[#This Row],[czy komórkowy]]=1,Q660+R659,R659)</f>
        <v>62308</v>
      </c>
      <c r="S660">
        <f>IF(telefony45[[#This Row],[czy stacjonarny]]=1,Q660+S659,S659)</f>
        <v>200921</v>
      </c>
    </row>
    <row r="661" spans="1:19" x14ac:dyDescent="0.3">
      <c r="A661" s="9" t="s">
        <v>575</v>
      </c>
      <c r="B661" s="1">
        <v>42927</v>
      </c>
      <c r="C661" s="2">
        <v>0.46942129629629631</v>
      </c>
      <c r="D661" s="2">
        <v>0.47766203703703702</v>
      </c>
      <c r="E661">
        <f>DAY(telefony45[[#This Row],[data]])</f>
        <v>11</v>
      </c>
      <c r="F661">
        <f>IF(LEN(telefony45[[#This Row],[nr]])=8,1,0)</f>
        <v>0</v>
      </c>
      <c r="G661">
        <f>IF(LEN(telefony45[[#This Row],[nr]])=7,1,0)</f>
        <v>1</v>
      </c>
      <c r="H661" s="9">
        <f>IF(LEN(telefony45[[#This Row],[nr]])&gt;=10,1,0)</f>
        <v>0</v>
      </c>
      <c r="I661" s="2">
        <f>telefony45[[#This Row],[zakonczenie]]-telefony45[[#This Row],[rozpoczecie]]</f>
        <v>8.2407407407407152E-3</v>
      </c>
      <c r="J661" s="9">
        <f>HOUR(telefony45[[#This Row],[czas połączenia]])</f>
        <v>0</v>
      </c>
      <c r="K661" s="9">
        <f>MINUTE(telefony45[[#This Row],[czas połączenia]])</f>
        <v>11</v>
      </c>
      <c r="L661" s="9">
        <f>SECOND(telefony45[[#This Row],[czas połączenia]])</f>
        <v>52</v>
      </c>
      <c r="M661" s="9">
        <f>telefony45[[#This Row],[godziny połączenia]]*60*60+telefony45[[#This Row],[minuty połączenia]]*60+telefony45[[#This Row],[sekundy połączenia2]]</f>
        <v>712</v>
      </c>
      <c r="N661" s="9">
        <f>ROUNDUP(telefony45[[#This Row],[połączenie w sekundach]]/60,0)</f>
        <v>12</v>
      </c>
      <c r="O661" s="9">
        <f>IF(telefony45[[#This Row],[czy zagraniczny]]=1,telefony45[[#This Row],[zaczęt minuty połączenia]],0)</f>
        <v>0</v>
      </c>
      <c r="P661">
        <f>IF(OR(telefony45[[#This Row],[czy komórkowy]]=1,telefony45[[#This Row],[czy stacjonarny]]=1),P660-telefony45[[#This Row],[połączenie w sekundach]],P660)</f>
        <v>-263941</v>
      </c>
      <c r="Q661">
        <f t="shared" si="9"/>
        <v>712</v>
      </c>
      <c r="R661">
        <f>IF(telefony45[[#This Row],[czy komórkowy]]=1,Q661+R660,R660)</f>
        <v>62308</v>
      </c>
      <c r="S661">
        <f>IF(telefony45[[#This Row],[czy stacjonarny]]=1,Q661+S660,S660)</f>
        <v>201633</v>
      </c>
    </row>
    <row r="662" spans="1:19" x14ac:dyDescent="0.3">
      <c r="A662" s="9" t="s">
        <v>576</v>
      </c>
      <c r="B662" s="1">
        <v>42927</v>
      </c>
      <c r="C662" s="2">
        <v>0.47193287037037035</v>
      </c>
      <c r="D662" s="2">
        <v>0.47763888888888889</v>
      </c>
      <c r="E662">
        <f>DAY(telefony45[[#This Row],[data]])</f>
        <v>11</v>
      </c>
      <c r="F662">
        <f>IF(LEN(telefony45[[#This Row],[nr]])=8,1,0)</f>
        <v>0</v>
      </c>
      <c r="G662">
        <f>IF(LEN(telefony45[[#This Row],[nr]])=7,1,0)</f>
        <v>1</v>
      </c>
      <c r="H662" s="9">
        <f>IF(LEN(telefony45[[#This Row],[nr]])&gt;=10,1,0)</f>
        <v>0</v>
      </c>
      <c r="I662" s="2">
        <f>telefony45[[#This Row],[zakonczenie]]-telefony45[[#This Row],[rozpoczecie]]</f>
        <v>5.7060185185185408E-3</v>
      </c>
      <c r="J662" s="9">
        <f>HOUR(telefony45[[#This Row],[czas połączenia]])</f>
        <v>0</v>
      </c>
      <c r="K662" s="9">
        <f>MINUTE(telefony45[[#This Row],[czas połączenia]])</f>
        <v>8</v>
      </c>
      <c r="L662" s="9">
        <f>SECOND(telefony45[[#This Row],[czas połączenia]])</f>
        <v>13</v>
      </c>
      <c r="M662" s="9">
        <f>telefony45[[#This Row],[godziny połączenia]]*60*60+telefony45[[#This Row],[minuty połączenia]]*60+telefony45[[#This Row],[sekundy połączenia2]]</f>
        <v>493</v>
      </c>
      <c r="N662" s="9">
        <f>ROUNDUP(telefony45[[#This Row],[połączenie w sekundach]]/60,0)</f>
        <v>9</v>
      </c>
      <c r="O662" s="9">
        <f>IF(telefony45[[#This Row],[czy zagraniczny]]=1,telefony45[[#This Row],[zaczęt minuty połączenia]],0)</f>
        <v>0</v>
      </c>
      <c r="P662">
        <f>IF(OR(telefony45[[#This Row],[czy komórkowy]]=1,telefony45[[#This Row],[czy stacjonarny]]=1),P661-telefony45[[#This Row],[połączenie w sekundach]],P661)</f>
        <v>-264434</v>
      </c>
      <c r="Q662">
        <f t="shared" si="9"/>
        <v>493</v>
      </c>
      <c r="R662">
        <f>IF(telefony45[[#This Row],[czy komórkowy]]=1,Q662+R661,R661)</f>
        <v>62308</v>
      </c>
      <c r="S662">
        <f>IF(telefony45[[#This Row],[czy stacjonarny]]=1,Q662+S661,S661)</f>
        <v>202126</v>
      </c>
    </row>
    <row r="663" spans="1:19" x14ac:dyDescent="0.3">
      <c r="A663" s="9" t="s">
        <v>577</v>
      </c>
      <c r="B663" s="1">
        <v>42927</v>
      </c>
      <c r="C663" s="2">
        <v>0.47739583333333335</v>
      </c>
      <c r="D663" s="2">
        <v>0.48168981481481482</v>
      </c>
      <c r="E663">
        <f>DAY(telefony45[[#This Row],[data]])</f>
        <v>11</v>
      </c>
      <c r="F663">
        <f>IF(LEN(telefony45[[#This Row],[nr]])=8,1,0)</f>
        <v>1</v>
      </c>
      <c r="G663">
        <f>IF(LEN(telefony45[[#This Row],[nr]])=7,1,0)</f>
        <v>0</v>
      </c>
      <c r="H663" s="9">
        <f>IF(LEN(telefony45[[#This Row],[nr]])&gt;=10,1,0)</f>
        <v>0</v>
      </c>
      <c r="I663" s="2">
        <f>telefony45[[#This Row],[zakonczenie]]-telefony45[[#This Row],[rozpoczecie]]</f>
        <v>4.2939814814814681E-3</v>
      </c>
      <c r="J663" s="9">
        <f>HOUR(telefony45[[#This Row],[czas połączenia]])</f>
        <v>0</v>
      </c>
      <c r="K663" s="9">
        <f>MINUTE(telefony45[[#This Row],[czas połączenia]])</f>
        <v>6</v>
      </c>
      <c r="L663" s="9">
        <f>SECOND(telefony45[[#This Row],[czas połączenia]])</f>
        <v>11</v>
      </c>
      <c r="M663" s="9">
        <f>telefony45[[#This Row],[godziny połączenia]]*60*60+telefony45[[#This Row],[minuty połączenia]]*60+telefony45[[#This Row],[sekundy połączenia2]]</f>
        <v>371</v>
      </c>
      <c r="N663" s="9">
        <f>ROUNDUP(telefony45[[#This Row],[połączenie w sekundach]]/60,0)</f>
        <v>7</v>
      </c>
      <c r="O663" s="9">
        <f>IF(telefony45[[#This Row],[czy zagraniczny]]=1,telefony45[[#This Row],[zaczęt minuty połączenia]],0)</f>
        <v>0</v>
      </c>
      <c r="P663">
        <f>IF(OR(telefony45[[#This Row],[czy komórkowy]]=1,telefony45[[#This Row],[czy stacjonarny]]=1),P662-telefony45[[#This Row],[połączenie w sekundach]],P662)</f>
        <v>-264805</v>
      </c>
      <c r="Q663">
        <f t="shared" si="9"/>
        <v>371</v>
      </c>
      <c r="R663">
        <f>IF(telefony45[[#This Row],[czy komórkowy]]=1,Q663+R662,R662)</f>
        <v>62679</v>
      </c>
      <c r="S663">
        <f>IF(telefony45[[#This Row],[czy stacjonarny]]=1,Q663+S662,S662)</f>
        <v>202126</v>
      </c>
    </row>
    <row r="664" spans="1:19" x14ac:dyDescent="0.3">
      <c r="A664" s="9" t="s">
        <v>578</v>
      </c>
      <c r="B664" s="1">
        <v>42927</v>
      </c>
      <c r="C664" s="2">
        <v>0.48005787037037034</v>
      </c>
      <c r="D664" s="2">
        <v>0.48971064814814813</v>
      </c>
      <c r="E664">
        <f>DAY(telefony45[[#This Row],[data]])</f>
        <v>11</v>
      </c>
      <c r="F664">
        <f>IF(LEN(telefony45[[#This Row],[nr]])=8,1,0)</f>
        <v>0</v>
      </c>
      <c r="G664">
        <f>IF(LEN(telefony45[[#This Row],[nr]])=7,1,0)</f>
        <v>1</v>
      </c>
      <c r="H664" s="9">
        <f>IF(LEN(telefony45[[#This Row],[nr]])&gt;=10,1,0)</f>
        <v>0</v>
      </c>
      <c r="I664" s="2">
        <f>telefony45[[#This Row],[zakonczenie]]-telefony45[[#This Row],[rozpoczecie]]</f>
        <v>9.6527777777777879E-3</v>
      </c>
      <c r="J664" s="9">
        <f>HOUR(telefony45[[#This Row],[czas połączenia]])</f>
        <v>0</v>
      </c>
      <c r="K664" s="9">
        <f>MINUTE(telefony45[[#This Row],[czas połączenia]])</f>
        <v>13</v>
      </c>
      <c r="L664" s="9">
        <f>SECOND(telefony45[[#This Row],[czas połączenia]])</f>
        <v>54</v>
      </c>
      <c r="M664" s="9">
        <f>telefony45[[#This Row],[godziny połączenia]]*60*60+telefony45[[#This Row],[minuty połączenia]]*60+telefony45[[#This Row],[sekundy połączenia2]]</f>
        <v>834</v>
      </c>
      <c r="N664" s="9">
        <f>ROUNDUP(telefony45[[#This Row],[połączenie w sekundach]]/60,0)</f>
        <v>14</v>
      </c>
      <c r="O664" s="9">
        <f>IF(telefony45[[#This Row],[czy zagraniczny]]=1,telefony45[[#This Row],[zaczęt minuty połączenia]],0)</f>
        <v>0</v>
      </c>
      <c r="P664">
        <f>IF(OR(telefony45[[#This Row],[czy komórkowy]]=1,telefony45[[#This Row],[czy stacjonarny]]=1),P663-telefony45[[#This Row],[połączenie w sekundach]],P663)</f>
        <v>-265639</v>
      </c>
      <c r="Q664">
        <f t="shared" si="9"/>
        <v>834</v>
      </c>
      <c r="R664">
        <f>IF(telefony45[[#This Row],[czy komórkowy]]=1,Q664+R663,R663)</f>
        <v>62679</v>
      </c>
      <c r="S664">
        <f>IF(telefony45[[#This Row],[czy stacjonarny]]=1,Q664+S663,S663)</f>
        <v>202960</v>
      </c>
    </row>
    <row r="665" spans="1:19" x14ac:dyDescent="0.3">
      <c r="A665" s="9" t="s">
        <v>579</v>
      </c>
      <c r="B665" s="1">
        <v>42927</v>
      </c>
      <c r="C665" s="2">
        <v>0.48511574074074076</v>
      </c>
      <c r="D665" s="2">
        <v>0.49502314814814813</v>
      </c>
      <c r="E665">
        <f>DAY(telefony45[[#This Row],[data]])</f>
        <v>11</v>
      </c>
      <c r="F665">
        <f>IF(LEN(telefony45[[#This Row],[nr]])=8,1,0)</f>
        <v>0</v>
      </c>
      <c r="G665">
        <f>IF(LEN(telefony45[[#This Row],[nr]])=7,1,0)</f>
        <v>1</v>
      </c>
      <c r="H665" s="9">
        <f>IF(LEN(telefony45[[#This Row],[nr]])&gt;=10,1,0)</f>
        <v>0</v>
      </c>
      <c r="I665" s="2">
        <f>telefony45[[#This Row],[zakonczenie]]-telefony45[[#This Row],[rozpoczecie]]</f>
        <v>9.9074074074073648E-3</v>
      </c>
      <c r="J665" s="9">
        <f>HOUR(telefony45[[#This Row],[czas połączenia]])</f>
        <v>0</v>
      </c>
      <c r="K665" s="9">
        <f>MINUTE(telefony45[[#This Row],[czas połączenia]])</f>
        <v>14</v>
      </c>
      <c r="L665" s="9">
        <f>SECOND(telefony45[[#This Row],[czas połączenia]])</f>
        <v>16</v>
      </c>
      <c r="M665" s="9">
        <f>telefony45[[#This Row],[godziny połączenia]]*60*60+telefony45[[#This Row],[minuty połączenia]]*60+telefony45[[#This Row],[sekundy połączenia2]]</f>
        <v>856</v>
      </c>
      <c r="N665" s="9">
        <f>ROUNDUP(telefony45[[#This Row],[połączenie w sekundach]]/60,0)</f>
        <v>15</v>
      </c>
      <c r="O665" s="9">
        <f>IF(telefony45[[#This Row],[czy zagraniczny]]=1,telefony45[[#This Row],[zaczęt minuty połączenia]],0)</f>
        <v>0</v>
      </c>
      <c r="P665">
        <f>IF(OR(telefony45[[#This Row],[czy komórkowy]]=1,telefony45[[#This Row],[czy stacjonarny]]=1),P664-telefony45[[#This Row],[połączenie w sekundach]],P664)</f>
        <v>-266495</v>
      </c>
      <c r="Q665">
        <f t="shared" si="9"/>
        <v>856</v>
      </c>
      <c r="R665">
        <f>IF(telefony45[[#This Row],[czy komórkowy]]=1,Q665+R664,R664)</f>
        <v>62679</v>
      </c>
      <c r="S665">
        <f>IF(telefony45[[#This Row],[czy stacjonarny]]=1,Q665+S664,S664)</f>
        <v>203816</v>
      </c>
    </row>
    <row r="666" spans="1:19" x14ac:dyDescent="0.3">
      <c r="A666" s="9" t="s">
        <v>580</v>
      </c>
      <c r="B666" s="1">
        <v>42927</v>
      </c>
      <c r="C666" s="2">
        <v>0.48994212962962963</v>
      </c>
      <c r="D666" s="2">
        <v>0.4914351851851852</v>
      </c>
      <c r="E666">
        <f>DAY(telefony45[[#This Row],[data]])</f>
        <v>11</v>
      </c>
      <c r="F666">
        <f>IF(LEN(telefony45[[#This Row],[nr]])=8,1,0)</f>
        <v>1</v>
      </c>
      <c r="G666">
        <f>IF(LEN(telefony45[[#This Row],[nr]])=7,1,0)</f>
        <v>0</v>
      </c>
      <c r="H666" s="9">
        <f>IF(LEN(telefony45[[#This Row],[nr]])&gt;=10,1,0)</f>
        <v>0</v>
      </c>
      <c r="I666" s="2">
        <f>telefony45[[#This Row],[zakonczenie]]-telefony45[[#This Row],[rozpoczecie]]</f>
        <v>1.4930555555555669E-3</v>
      </c>
      <c r="J666" s="9">
        <f>HOUR(telefony45[[#This Row],[czas połączenia]])</f>
        <v>0</v>
      </c>
      <c r="K666" s="9">
        <f>MINUTE(telefony45[[#This Row],[czas połączenia]])</f>
        <v>2</v>
      </c>
      <c r="L666" s="9">
        <f>SECOND(telefony45[[#This Row],[czas połączenia]])</f>
        <v>9</v>
      </c>
      <c r="M666" s="9">
        <f>telefony45[[#This Row],[godziny połączenia]]*60*60+telefony45[[#This Row],[minuty połączenia]]*60+telefony45[[#This Row],[sekundy połączenia2]]</f>
        <v>129</v>
      </c>
      <c r="N666" s="9">
        <f>ROUNDUP(telefony45[[#This Row],[połączenie w sekundach]]/60,0)</f>
        <v>3</v>
      </c>
      <c r="O666" s="9">
        <f>IF(telefony45[[#This Row],[czy zagraniczny]]=1,telefony45[[#This Row],[zaczęt minuty połączenia]],0)</f>
        <v>0</v>
      </c>
      <c r="P666">
        <f>IF(OR(telefony45[[#This Row],[czy komórkowy]]=1,telefony45[[#This Row],[czy stacjonarny]]=1),P665-telefony45[[#This Row],[połączenie w sekundach]],P665)</f>
        <v>-266624</v>
      </c>
      <c r="Q666">
        <f t="shared" si="9"/>
        <v>129</v>
      </c>
      <c r="R666">
        <f>IF(telefony45[[#This Row],[czy komórkowy]]=1,Q666+R665,R665)</f>
        <v>62808</v>
      </c>
      <c r="S666">
        <f>IF(telefony45[[#This Row],[czy stacjonarny]]=1,Q666+S665,S665)</f>
        <v>203816</v>
      </c>
    </row>
    <row r="667" spans="1:19" x14ac:dyDescent="0.3">
      <c r="A667" s="9" t="s">
        <v>462</v>
      </c>
      <c r="B667" s="1">
        <v>42927</v>
      </c>
      <c r="C667" s="2">
        <v>0.49035879629629631</v>
      </c>
      <c r="D667" s="2">
        <v>0.49082175925925925</v>
      </c>
      <c r="E667">
        <f>DAY(telefony45[[#This Row],[data]])</f>
        <v>11</v>
      </c>
      <c r="F667">
        <f>IF(LEN(telefony45[[#This Row],[nr]])=8,1,0)</f>
        <v>1</v>
      </c>
      <c r="G667">
        <f>IF(LEN(telefony45[[#This Row],[nr]])=7,1,0)</f>
        <v>0</v>
      </c>
      <c r="H667" s="9">
        <f>IF(LEN(telefony45[[#This Row],[nr]])&gt;=10,1,0)</f>
        <v>0</v>
      </c>
      <c r="I667" s="2">
        <f>telefony45[[#This Row],[zakonczenie]]-telefony45[[#This Row],[rozpoczecie]]</f>
        <v>4.6296296296294281E-4</v>
      </c>
      <c r="J667" s="9">
        <f>HOUR(telefony45[[#This Row],[czas połączenia]])</f>
        <v>0</v>
      </c>
      <c r="K667" s="9">
        <f>MINUTE(telefony45[[#This Row],[czas połączenia]])</f>
        <v>0</v>
      </c>
      <c r="L667" s="9">
        <f>SECOND(telefony45[[#This Row],[czas połączenia]])</f>
        <v>40</v>
      </c>
      <c r="M667" s="9">
        <f>telefony45[[#This Row],[godziny połączenia]]*60*60+telefony45[[#This Row],[minuty połączenia]]*60+telefony45[[#This Row],[sekundy połączenia2]]</f>
        <v>40</v>
      </c>
      <c r="N667" s="9">
        <f>ROUNDUP(telefony45[[#This Row],[połączenie w sekundach]]/60,0)</f>
        <v>1</v>
      </c>
      <c r="O667" s="9">
        <f>IF(telefony45[[#This Row],[czy zagraniczny]]=1,telefony45[[#This Row],[zaczęt minuty połączenia]],0)</f>
        <v>0</v>
      </c>
      <c r="P667">
        <f>IF(OR(telefony45[[#This Row],[czy komórkowy]]=1,telefony45[[#This Row],[czy stacjonarny]]=1),P666-telefony45[[#This Row],[połączenie w sekundach]],P666)</f>
        <v>-266664</v>
      </c>
      <c r="Q667">
        <f t="shared" si="9"/>
        <v>40</v>
      </c>
      <c r="R667">
        <f>IF(telefony45[[#This Row],[czy komórkowy]]=1,Q667+R666,R666)</f>
        <v>62848</v>
      </c>
      <c r="S667">
        <f>IF(telefony45[[#This Row],[czy stacjonarny]]=1,Q667+S666,S666)</f>
        <v>203816</v>
      </c>
    </row>
    <row r="668" spans="1:19" x14ac:dyDescent="0.3">
      <c r="A668" s="9" t="s">
        <v>581</v>
      </c>
      <c r="B668" s="1">
        <v>42927</v>
      </c>
      <c r="C668" s="2">
        <v>0.49399305555555556</v>
      </c>
      <c r="D668" s="2">
        <v>0.4959027777777778</v>
      </c>
      <c r="E668">
        <f>DAY(telefony45[[#This Row],[data]])</f>
        <v>11</v>
      </c>
      <c r="F668">
        <f>IF(LEN(telefony45[[#This Row],[nr]])=8,1,0)</f>
        <v>0</v>
      </c>
      <c r="G668">
        <f>IF(LEN(telefony45[[#This Row],[nr]])=7,1,0)</f>
        <v>1</v>
      </c>
      <c r="H668" s="9">
        <f>IF(LEN(telefony45[[#This Row],[nr]])&gt;=10,1,0)</f>
        <v>0</v>
      </c>
      <c r="I668" s="2">
        <f>telefony45[[#This Row],[zakonczenie]]-telefony45[[#This Row],[rozpoczecie]]</f>
        <v>1.9097222222222432E-3</v>
      </c>
      <c r="J668" s="9">
        <f>HOUR(telefony45[[#This Row],[czas połączenia]])</f>
        <v>0</v>
      </c>
      <c r="K668" s="9">
        <f>MINUTE(telefony45[[#This Row],[czas połączenia]])</f>
        <v>2</v>
      </c>
      <c r="L668" s="9">
        <f>SECOND(telefony45[[#This Row],[czas połączenia]])</f>
        <v>45</v>
      </c>
      <c r="M668" s="9">
        <f>telefony45[[#This Row],[godziny połączenia]]*60*60+telefony45[[#This Row],[minuty połączenia]]*60+telefony45[[#This Row],[sekundy połączenia2]]</f>
        <v>165</v>
      </c>
      <c r="N668" s="9">
        <f>ROUNDUP(telefony45[[#This Row],[połączenie w sekundach]]/60,0)</f>
        <v>3</v>
      </c>
      <c r="O668" s="9">
        <f>IF(telefony45[[#This Row],[czy zagraniczny]]=1,telefony45[[#This Row],[zaczęt minuty połączenia]],0)</f>
        <v>0</v>
      </c>
      <c r="P668">
        <f>IF(OR(telefony45[[#This Row],[czy komórkowy]]=1,telefony45[[#This Row],[czy stacjonarny]]=1),P667-telefony45[[#This Row],[połączenie w sekundach]],P667)</f>
        <v>-266829</v>
      </c>
      <c r="Q668">
        <f t="shared" si="9"/>
        <v>165</v>
      </c>
      <c r="R668">
        <f>IF(telefony45[[#This Row],[czy komórkowy]]=1,Q668+R667,R667)</f>
        <v>62848</v>
      </c>
      <c r="S668">
        <f>IF(telefony45[[#This Row],[czy stacjonarny]]=1,Q668+S667,S667)</f>
        <v>203981</v>
      </c>
    </row>
    <row r="669" spans="1:19" x14ac:dyDescent="0.3">
      <c r="A669" s="9" t="s">
        <v>582</v>
      </c>
      <c r="B669" s="1">
        <v>42927</v>
      </c>
      <c r="C669" s="2">
        <v>0.49949074074074074</v>
      </c>
      <c r="D669" s="2">
        <v>0.50931712962962961</v>
      </c>
      <c r="E669">
        <f>DAY(telefony45[[#This Row],[data]])</f>
        <v>11</v>
      </c>
      <c r="F669">
        <f>IF(LEN(telefony45[[#This Row],[nr]])=8,1,0)</f>
        <v>1</v>
      </c>
      <c r="G669">
        <f>IF(LEN(telefony45[[#This Row],[nr]])=7,1,0)</f>
        <v>0</v>
      </c>
      <c r="H669" s="9">
        <f>IF(LEN(telefony45[[#This Row],[nr]])&gt;=10,1,0)</f>
        <v>0</v>
      </c>
      <c r="I669" s="2">
        <f>telefony45[[#This Row],[zakonczenie]]-telefony45[[#This Row],[rozpoczecie]]</f>
        <v>9.8263888888888706E-3</v>
      </c>
      <c r="J669" s="9">
        <f>HOUR(telefony45[[#This Row],[czas połączenia]])</f>
        <v>0</v>
      </c>
      <c r="K669" s="9">
        <f>MINUTE(telefony45[[#This Row],[czas połączenia]])</f>
        <v>14</v>
      </c>
      <c r="L669" s="9">
        <f>SECOND(telefony45[[#This Row],[czas połączenia]])</f>
        <v>9</v>
      </c>
      <c r="M669" s="9">
        <f>telefony45[[#This Row],[godziny połączenia]]*60*60+telefony45[[#This Row],[minuty połączenia]]*60+telefony45[[#This Row],[sekundy połączenia2]]</f>
        <v>849</v>
      </c>
      <c r="N669" s="9">
        <f>ROUNDUP(telefony45[[#This Row],[połączenie w sekundach]]/60,0)</f>
        <v>15</v>
      </c>
      <c r="O669" s="9">
        <f>IF(telefony45[[#This Row],[czy zagraniczny]]=1,telefony45[[#This Row],[zaczęt minuty połączenia]],0)</f>
        <v>0</v>
      </c>
      <c r="P669">
        <f>IF(OR(telefony45[[#This Row],[czy komórkowy]]=1,telefony45[[#This Row],[czy stacjonarny]]=1),P668-telefony45[[#This Row],[połączenie w sekundach]],P668)</f>
        <v>-267678</v>
      </c>
      <c r="Q669">
        <f t="shared" si="9"/>
        <v>849</v>
      </c>
      <c r="R669">
        <f>IF(telefony45[[#This Row],[czy komórkowy]]=1,Q669+R668,R668)</f>
        <v>63697</v>
      </c>
      <c r="S669">
        <f>IF(telefony45[[#This Row],[czy stacjonarny]]=1,Q669+S668,S668)</f>
        <v>203981</v>
      </c>
    </row>
    <row r="670" spans="1:19" x14ac:dyDescent="0.3">
      <c r="A670" s="9" t="s">
        <v>583</v>
      </c>
      <c r="B670" s="1">
        <v>42927</v>
      </c>
      <c r="C670" s="2">
        <v>0.50326388888888884</v>
      </c>
      <c r="D670" s="2">
        <v>0.50407407407407412</v>
      </c>
      <c r="E670">
        <f>DAY(telefony45[[#This Row],[data]])</f>
        <v>11</v>
      </c>
      <c r="F670">
        <f>IF(LEN(telefony45[[#This Row],[nr]])=8,1,0)</f>
        <v>0</v>
      </c>
      <c r="G670">
        <f>IF(LEN(telefony45[[#This Row],[nr]])=7,1,0)</f>
        <v>1</v>
      </c>
      <c r="H670" s="9">
        <f>IF(LEN(telefony45[[#This Row],[nr]])&gt;=10,1,0)</f>
        <v>0</v>
      </c>
      <c r="I670" s="2">
        <f>telefony45[[#This Row],[zakonczenie]]-telefony45[[#This Row],[rozpoczecie]]</f>
        <v>8.1018518518527483E-4</v>
      </c>
      <c r="J670" s="9">
        <f>HOUR(telefony45[[#This Row],[czas połączenia]])</f>
        <v>0</v>
      </c>
      <c r="K670" s="9">
        <f>MINUTE(telefony45[[#This Row],[czas połączenia]])</f>
        <v>1</v>
      </c>
      <c r="L670" s="9">
        <f>SECOND(telefony45[[#This Row],[czas połączenia]])</f>
        <v>10</v>
      </c>
      <c r="M670" s="9">
        <f>telefony45[[#This Row],[godziny połączenia]]*60*60+telefony45[[#This Row],[minuty połączenia]]*60+telefony45[[#This Row],[sekundy połączenia2]]</f>
        <v>70</v>
      </c>
      <c r="N670" s="9">
        <f>ROUNDUP(telefony45[[#This Row],[połączenie w sekundach]]/60,0)</f>
        <v>2</v>
      </c>
      <c r="O670" s="9">
        <f>IF(telefony45[[#This Row],[czy zagraniczny]]=1,telefony45[[#This Row],[zaczęt minuty połączenia]],0)</f>
        <v>0</v>
      </c>
      <c r="P670">
        <f>IF(OR(telefony45[[#This Row],[czy komórkowy]]=1,telefony45[[#This Row],[czy stacjonarny]]=1),P669-telefony45[[#This Row],[połączenie w sekundach]],P669)</f>
        <v>-267748</v>
      </c>
      <c r="Q670">
        <f t="shared" si="9"/>
        <v>70</v>
      </c>
      <c r="R670">
        <f>IF(telefony45[[#This Row],[czy komórkowy]]=1,Q670+R669,R669)</f>
        <v>63697</v>
      </c>
      <c r="S670">
        <f>IF(telefony45[[#This Row],[czy stacjonarny]]=1,Q670+S669,S669)</f>
        <v>204051</v>
      </c>
    </row>
    <row r="671" spans="1:19" x14ac:dyDescent="0.3">
      <c r="A671" s="9" t="s">
        <v>584</v>
      </c>
      <c r="B671" s="1">
        <v>42927</v>
      </c>
      <c r="C671" s="2">
        <v>0.50376157407407407</v>
      </c>
      <c r="D671" s="2">
        <v>0.50907407407407412</v>
      </c>
      <c r="E671">
        <f>DAY(telefony45[[#This Row],[data]])</f>
        <v>11</v>
      </c>
      <c r="F671">
        <f>IF(LEN(telefony45[[#This Row],[nr]])=8,1,0)</f>
        <v>0</v>
      </c>
      <c r="G671">
        <f>IF(LEN(telefony45[[#This Row],[nr]])=7,1,0)</f>
        <v>1</v>
      </c>
      <c r="H671" s="9">
        <f>IF(LEN(telefony45[[#This Row],[nr]])&gt;=10,1,0)</f>
        <v>0</v>
      </c>
      <c r="I671" s="2">
        <f>telefony45[[#This Row],[zakonczenie]]-telefony45[[#This Row],[rozpoczecie]]</f>
        <v>5.3125000000000533E-3</v>
      </c>
      <c r="J671" s="9">
        <f>HOUR(telefony45[[#This Row],[czas połączenia]])</f>
        <v>0</v>
      </c>
      <c r="K671" s="9">
        <f>MINUTE(telefony45[[#This Row],[czas połączenia]])</f>
        <v>7</v>
      </c>
      <c r="L671" s="9">
        <f>SECOND(telefony45[[#This Row],[czas połączenia]])</f>
        <v>39</v>
      </c>
      <c r="M671" s="9">
        <f>telefony45[[#This Row],[godziny połączenia]]*60*60+telefony45[[#This Row],[minuty połączenia]]*60+telefony45[[#This Row],[sekundy połączenia2]]</f>
        <v>459</v>
      </c>
      <c r="N671" s="9">
        <f>ROUNDUP(telefony45[[#This Row],[połączenie w sekundach]]/60,0)</f>
        <v>8</v>
      </c>
      <c r="O671" s="9">
        <f>IF(telefony45[[#This Row],[czy zagraniczny]]=1,telefony45[[#This Row],[zaczęt minuty połączenia]],0)</f>
        <v>0</v>
      </c>
      <c r="P671">
        <f>IF(OR(telefony45[[#This Row],[czy komórkowy]]=1,telefony45[[#This Row],[czy stacjonarny]]=1),P670-telefony45[[#This Row],[połączenie w sekundach]],P670)</f>
        <v>-268207</v>
      </c>
      <c r="Q671">
        <f t="shared" si="9"/>
        <v>459</v>
      </c>
      <c r="R671">
        <f>IF(telefony45[[#This Row],[czy komórkowy]]=1,Q671+R670,R670)</f>
        <v>63697</v>
      </c>
      <c r="S671">
        <f>IF(telefony45[[#This Row],[czy stacjonarny]]=1,Q671+S670,S670)</f>
        <v>204510</v>
      </c>
    </row>
    <row r="672" spans="1:19" x14ac:dyDescent="0.3">
      <c r="A672" s="9" t="s">
        <v>585</v>
      </c>
      <c r="B672" s="1">
        <v>42927</v>
      </c>
      <c r="C672" s="2">
        <v>0.50866898148148143</v>
      </c>
      <c r="D672" s="2">
        <v>0.51324074074074078</v>
      </c>
      <c r="E672">
        <f>DAY(telefony45[[#This Row],[data]])</f>
        <v>11</v>
      </c>
      <c r="F672">
        <f>IF(LEN(telefony45[[#This Row],[nr]])=8,1,0)</f>
        <v>0</v>
      </c>
      <c r="G672">
        <f>IF(LEN(telefony45[[#This Row],[nr]])=7,1,0)</f>
        <v>0</v>
      </c>
      <c r="H672" s="9">
        <f>IF(LEN(telefony45[[#This Row],[nr]])&gt;=10,1,0)</f>
        <v>1</v>
      </c>
      <c r="I672" s="2">
        <f>telefony45[[#This Row],[zakonczenie]]-telefony45[[#This Row],[rozpoczecie]]</f>
        <v>4.5717592592593448E-3</v>
      </c>
      <c r="J672" s="9">
        <f>HOUR(telefony45[[#This Row],[czas połączenia]])</f>
        <v>0</v>
      </c>
      <c r="K672" s="9">
        <f>MINUTE(telefony45[[#This Row],[czas połączenia]])</f>
        <v>6</v>
      </c>
      <c r="L672" s="9">
        <f>SECOND(telefony45[[#This Row],[czas połączenia]])</f>
        <v>35</v>
      </c>
      <c r="M672" s="9">
        <f>telefony45[[#This Row],[godziny połączenia]]*60*60+telefony45[[#This Row],[minuty połączenia]]*60+telefony45[[#This Row],[sekundy połączenia2]]</f>
        <v>395</v>
      </c>
      <c r="N672" s="9">
        <f>ROUNDUP(telefony45[[#This Row],[połączenie w sekundach]]/60,0)</f>
        <v>7</v>
      </c>
      <c r="O672" s="9">
        <f>IF(telefony45[[#This Row],[czy zagraniczny]]=1,telefony45[[#This Row],[zaczęt minuty połączenia]],0)</f>
        <v>7</v>
      </c>
      <c r="P672">
        <f>IF(OR(telefony45[[#This Row],[czy komórkowy]]=1,telefony45[[#This Row],[czy stacjonarny]]=1),P671-telefony45[[#This Row],[połączenie w sekundach]],P671)</f>
        <v>-268207</v>
      </c>
      <c r="Q672">
        <f t="shared" si="9"/>
        <v>0</v>
      </c>
      <c r="R672">
        <f>IF(telefony45[[#This Row],[czy komórkowy]]=1,Q672+R671,R671)</f>
        <v>63697</v>
      </c>
      <c r="S672">
        <f>IF(telefony45[[#This Row],[czy stacjonarny]]=1,Q672+S671,S671)</f>
        <v>204510</v>
      </c>
    </row>
    <row r="673" spans="1:19" x14ac:dyDescent="0.3">
      <c r="A673" s="9" t="s">
        <v>20</v>
      </c>
      <c r="B673" s="1">
        <v>42927</v>
      </c>
      <c r="C673" s="2">
        <v>0.51282407407407404</v>
      </c>
      <c r="D673" s="2">
        <v>0.51666666666666672</v>
      </c>
      <c r="E673">
        <f>DAY(telefony45[[#This Row],[data]])</f>
        <v>11</v>
      </c>
      <c r="F673">
        <f>IF(LEN(telefony45[[#This Row],[nr]])=8,1,0)</f>
        <v>0</v>
      </c>
      <c r="G673">
        <f>IF(LEN(telefony45[[#This Row],[nr]])=7,1,0)</f>
        <v>0</v>
      </c>
      <c r="H673" s="9">
        <f>IF(LEN(telefony45[[#This Row],[nr]])&gt;=10,1,0)</f>
        <v>1</v>
      </c>
      <c r="I673" s="2">
        <f>telefony45[[#This Row],[zakonczenie]]-telefony45[[#This Row],[rozpoczecie]]</f>
        <v>3.8425925925926752E-3</v>
      </c>
      <c r="J673" s="9">
        <f>HOUR(telefony45[[#This Row],[czas połączenia]])</f>
        <v>0</v>
      </c>
      <c r="K673" s="9">
        <f>MINUTE(telefony45[[#This Row],[czas połączenia]])</f>
        <v>5</v>
      </c>
      <c r="L673" s="9">
        <f>SECOND(telefony45[[#This Row],[czas połączenia]])</f>
        <v>32</v>
      </c>
      <c r="M673" s="9">
        <f>telefony45[[#This Row],[godziny połączenia]]*60*60+telefony45[[#This Row],[minuty połączenia]]*60+telefony45[[#This Row],[sekundy połączenia2]]</f>
        <v>332</v>
      </c>
      <c r="N673" s="9">
        <f>ROUNDUP(telefony45[[#This Row],[połączenie w sekundach]]/60,0)</f>
        <v>6</v>
      </c>
      <c r="O673" s="9">
        <f>IF(telefony45[[#This Row],[czy zagraniczny]]=1,telefony45[[#This Row],[zaczęt minuty połączenia]],0)</f>
        <v>6</v>
      </c>
      <c r="P673">
        <f>IF(OR(telefony45[[#This Row],[czy komórkowy]]=1,telefony45[[#This Row],[czy stacjonarny]]=1),P672-telefony45[[#This Row],[połączenie w sekundach]],P672)</f>
        <v>-268207</v>
      </c>
      <c r="Q673">
        <f t="shared" si="9"/>
        <v>0</v>
      </c>
      <c r="R673">
        <f>IF(telefony45[[#This Row],[czy komórkowy]]=1,Q673+R672,R672)</f>
        <v>63697</v>
      </c>
      <c r="S673">
        <f>IF(telefony45[[#This Row],[czy stacjonarny]]=1,Q673+S672,S672)</f>
        <v>204510</v>
      </c>
    </row>
    <row r="674" spans="1:19" x14ac:dyDescent="0.3">
      <c r="A674" s="9" t="s">
        <v>586</v>
      </c>
      <c r="B674" s="1">
        <v>42927</v>
      </c>
      <c r="C674" s="2">
        <v>0.51854166666666668</v>
      </c>
      <c r="D674" s="2">
        <v>0.52810185185185188</v>
      </c>
      <c r="E674">
        <f>DAY(telefony45[[#This Row],[data]])</f>
        <v>11</v>
      </c>
      <c r="F674">
        <f>IF(LEN(telefony45[[#This Row],[nr]])=8,1,0)</f>
        <v>0</v>
      </c>
      <c r="G674">
        <f>IF(LEN(telefony45[[#This Row],[nr]])=7,1,0)</f>
        <v>1</v>
      </c>
      <c r="H674" s="9">
        <f>IF(LEN(telefony45[[#This Row],[nr]])&gt;=10,1,0)</f>
        <v>0</v>
      </c>
      <c r="I674" s="2">
        <f>telefony45[[#This Row],[zakonczenie]]-telefony45[[#This Row],[rozpoczecie]]</f>
        <v>9.5601851851851993E-3</v>
      </c>
      <c r="J674" s="9">
        <f>HOUR(telefony45[[#This Row],[czas połączenia]])</f>
        <v>0</v>
      </c>
      <c r="K674" s="9">
        <f>MINUTE(telefony45[[#This Row],[czas połączenia]])</f>
        <v>13</v>
      </c>
      <c r="L674" s="9">
        <f>SECOND(telefony45[[#This Row],[czas połączenia]])</f>
        <v>46</v>
      </c>
      <c r="M674" s="9">
        <f>telefony45[[#This Row],[godziny połączenia]]*60*60+telefony45[[#This Row],[minuty połączenia]]*60+telefony45[[#This Row],[sekundy połączenia2]]</f>
        <v>826</v>
      </c>
      <c r="N674" s="9">
        <f>ROUNDUP(telefony45[[#This Row],[połączenie w sekundach]]/60,0)</f>
        <v>14</v>
      </c>
      <c r="O674" s="9">
        <f>IF(telefony45[[#This Row],[czy zagraniczny]]=1,telefony45[[#This Row],[zaczęt minuty połączenia]],0)</f>
        <v>0</v>
      </c>
      <c r="P674">
        <f>IF(OR(telefony45[[#This Row],[czy komórkowy]]=1,telefony45[[#This Row],[czy stacjonarny]]=1),P673-telefony45[[#This Row],[połączenie w sekundach]],P673)</f>
        <v>-269033</v>
      </c>
      <c r="Q674">
        <f t="shared" si="9"/>
        <v>826</v>
      </c>
      <c r="R674">
        <f>IF(telefony45[[#This Row],[czy komórkowy]]=1,Q674+R673,R673)</f>
        <v>63697</v>
      </c>
      <c r="S674">
        <f>IF(telefony45[[#This Row],[czy stacjonarny]]=1,Q674+S673,S673)</f>
        <v>205336</v>
      </c>
    </row>
    <row r="675" spans="1:19" x14ac:dyDescent="0.3">
      <c r="A675" s="9" t="s">
        <v>587</v>
      </c>
      <c r="B675" s="1">
        <v>42927</v>
      </c>
      <c r="C675" s="2">
        <v>0.52399305555555553</v>
      </c>
      <c r="D675" s="2">
        <v>0.53120370370370373</v>
      </c>
      <c r="E675">
        <f>DAY(telefony45[[#This Row],[data]])</f>
        <v>11</v>
      </c>
      <c r="F675">
        <f>IF(LEN(telefony45[[#This Row],[nr]])=8,1,0)</f>
        <v>0</v>
      </c>
      <c r="G675">
        <f>IF(LEN(telefony45[[#This Row],[nr]])=7,1,0)</f>
        <v>1</v>
      </c>
      <c r="H675" s="9">
        <f>IF(LEN(telefony45[[#This Row],[nr]])&gt;=10,1,0)</f>
        <v>0</v>
      </c>
      <c r="I675" s="2">
        <f>telefony45[[#This Row],[zakonczenie]]-telefony45[[#This Row],[rozpoczecie]]</f>
        <v>7.2106481481482021E-3</v>
      </c>
      <c r="J675" s="9">
        <f>HOUR(telefony45[[#This Row],[czas połączenia]])</f>
        <v>0</v>
      </c>
      <c r="K675" s="9">
        <f>MINUTE(telefony45[[#This Row],[czas połączenia]])</f>
        <v>10</v>
      </c>
      <c r="L675" s="9">
        <f>SECOND(telefony45[[#This Row],[czas połączenia]])</f>
        <v>23</v>
      </c>
      <c r="M675" s="9">
        <f>telefony45[[#This Row],[godziny połączenia]]*60*60+telefony45[[#This Row],[minuty połączenia]]*60+telefony45[[#This Row],[sekundy połączenia2]]</f>
        <v>623</v>
      </c>
      <c r="N675" s="9">
        <f>ROUNDUP(telefony45[[#This Row],[połączenie w sekundach]]/60,0)</f>
        <v>11</v>
      </c>
      <c r="O675" s="9">
        <f>IF(telefony45[[#This Row],[czy zagraniczny]]=1,telefony45[[#This Row],[zaczęt minuty połączenia]],0)</f>
        <v>0</v>
      </c>
      <c r="P675">
        <f>IF(OR(telefony45[[#This Row],[czy komórkowy]]=1,telefony45[[#This Row],[czy stacjonarny]]=1),P674-telefony45[[#This Row],[połączenie w sekundach]],P674)</f>
        <v>-269656</v>
      </c>
      <c r="Q675">
        <f t="shared" si="9"/>
        <v>623</v>
      </c>
      <c r="R675">
        <f>IF(telefony45[[#This Row],[czy komórkowy]]=1,Q675+R674,R674)</f>
        <v>63697</v>
      </c>
      <c r="S675">
        <f>IF(telefony45[[#This Row],[czy stacjonarny]]=1,Q675+S674,S674)</f>
        <v>205959</v>
      </c>
    </row>
    <row r="676" spans="1:19" x14ac:dyDescent="0.3">
      <c r="A676" s="9" t="s">
        <v>588</v>
      </c>
      <c r="B676" s="1">
        <v>42927</v>
      </c>
      <c r="C676" s="2">
        <v>0.52592592592592591</v>
      </c>
      <c r="D676" s="2">
        <v>0.53515046296296298</v>
      </c>
      <c r="E676">
        <f>DAY(telefony45[[#This Row],[data]])</f>
        <v>11</v>
      </c>
      <c r="F676">
        <f>IF(LEN(telefony45[[#This Row],[nr]])=8,1,0)</f>
        <v>0</v>
      </c>
      <c r="G676">
        <f>IF(LEN(telefony45[[#This Row],[nr]])=7,1,0)</f>
        <v>1</v>
      </c>
      <c r="H676" s="9">
        <f>IF(LEN(telefony45[[#This Row],[nr]])&gt;=10,1,0)</f>
        <v>0</v>
      </c>
      <c r="I676" s="2">
        <f>telefony45[[#This Row],[zakonczenie]]-telefony45[[#This Row],[rozpoczecie]]</f>
        <v>9.2245370370370727E-3</v>
      </c>
      <c r="J676" s="9">
        <f>HOUR(telefony45[[#This Row],[czas połączenia]])</f>
        <v>0</v>
      </c>
      <c r="K676" s="9">
        <f>MINUTE(telefony45[[#This Row],[czas połączenia]])</f>
        <v>13</v>
      </c>
      <c r="L676" s="9">
        <f>SECOND(telefony45[[#This Row],[czas połączenia]])</f>
        <v>17</v>
      </c>
      <c r="M676" s="9">
        <f>telefony45[[#This Row],[godziny połączenia]]*60*60+telefony45[[#This Row],[minuty połączenia]]*60+telefony45[[#This Row],[sekundy połączenia2]]</f>
        <v>797</v>
      </c>
      <c r="N676" s="9">
        <f>ROUNDUP(telefony45[[#This Row],[połączenie w sekundach]]/60,0)</f>
        <v>14</v>
      </c>
      <c r="O676" s="9">
        <f>IF(telefony45[[#This Row],[czy zagraniczny]]=1,telefony45[[#This Row],[zaczęt minuty połączenia]],0)</f>
        <v>0</v>
      </c>
      <c r="P676">
        <f>IF(OR(telefony45[[#This Row],[czy komórkowy]]=1,telefony45[[#This Row],[czy stacjonarny]]=1),P675-telefony45[[#This Row],[połączenie w sekundach]],P675)</f>
        <v>-270453</v>
      </c>
      <c r="Q676">
        <f t="shared" si="9"/>
        <v>797</v>
      </c>
      <c r="R676">
        <f>IF(telefony45[[#This Row],[czy komórkowy]]=1,Q676+R675,R675)</f>
        <v>63697</v>
      </c>
      <c r="S676">
        <f>IF(telefony45[[#This Row],[czy stacjonarny]]=1,Q676+S675,S675)</f>
        <v>206756</v>
      </c>
    </row>
    <row r="677" spans="1:19" x14ac:dyDescent="0.3">
      <c r="A677" s="9" t="s">
        <v>589</v>
      </c>
      <c r="B677" s="1">
        <v>42927</v>
      </c>
      <c r="C677" s="2">
        <v>0.53164351851851854</v>
      </c>
      <c r="D677" s="2">
        <v>0.53324074074074079</v>
      </c>
      <c r="E677">
        <f>DAY(telefony45[[#This Row],[data]])</f>
        <v>11</v>
      </c>
      <c r="F677">
        <f>IF(LEN(telefony45[[#This Row],[nr]])=8,1,0)</f>
        <v>1</v>
      </c>
      <c r="G677">
        <f>IF(LEN(telefony45[[#This Row],[nr]])=7,1,0)</f>
        <v>0</v>
      </c>
      <c r="H677" s="9">
        <f>IF(LEN(telefony45[[#This Row],[nr]])&gt;=10,1,0)</f>
        <v>0</v>
      </c>
      <c r="I677" s="2">
        <f>telefony45[[#This Row],[zakonczenie]]-telefony45[[#This Row],[rozpoczecie]]</f>
        <v>1.5972222222222499E-3</v>
      </c>
      <c r="J677" s="9">
        <f>HOUR(telefony45[[#This Row],[czas połączenia]])</f>
        <v>0</v>
      </c>
      <c r="K677" s="9">
        <f>MINUTE(telefony45[[#This Row],[czas połączenia]])</f>
        <v>2</v>
      </c>
      <c r="L677" s="9">
        <f>SECOND(telefony45[[#This Row],[czas połączenia]])</f>
        <v>18</v>
      </c>
      <c r="M677" s="9">
        <f>telefony45[[#This Row],[godziny połączenia]]*60*60+telefony45[[#This Row],[minuty połączenia]]*60+telefony45[[#This Row],[sekundy połączenia2]]</f>
        <v>138</v>
      </c>
      <c r="N677" s="9">
        <f>ROUNDUP(telefony45[[#This Row],[połączenie w sekundach]]/60,0)</f>
        <v>3</v>
      </c>
      <c r="O677" s="9">
        <f>IF(telefony45[[#This Row],[czy zagraniczny]]=1,telefony45[[#This Row],[zaczęt minuty połączenia]],0)</f>
        <v>0</v>
      </c>
      <c r="P677">
        <f>IF(OR(telefony45[[#This Row],[czy komórkowy]]=1,telefony45[[#This Row],[czy stacjonarny]]=1),P676-telefony45[[#This Row],[połączenie w sekundach]],P676)</f>
        <v>-270591</v>
      </c>
      <c r="Q677">
        <f t="shared" si="9"/>
        <v>138</v>
      </c>
      <c r="R677">
        <f>IF(telefony45[[#This Row],[czy komórkowy]]=1,Q677+R676,R676)</f>
        <v>63835</v>
      </c>
      <c r="S677">
        <f>IF(telefony45[[#This Row],[czy stacjonarny]]=1,Q677+S676,S676)</f>
        <v>206756</v>
      </c>
    </row>
    <row r="678" spans="1:19" x14ac:dyDescent="0.3">
      <c r="A678" s="9" t="s">
        <v>590</v>
      </c>
      <c r="B678" s="1">
        <v>42927</v>
      </c>
      <c r="C678" s="2">
        <v>0.53401620370370373</v>
      </c>
      <c r="D678" s="2">
        <v>0.54462962962962957</v>
      </c>
      <c r="E678">
        <f>DAY(telefony45[[#This Row],[data]])</f>
        <v>11</v>
      </c>
      <c r="F678">
        <f>IF(LEN(telefony45[[#This Row],[nr]])=8,1,0)</f>
        <v>0</v>
      </c>
      <c r="G678">
        <f>IF(LEN(telefony45[[#This Row],[nr]])=7,1,0)</f>
        <v>1</v>
      </c>
      <c r="H678" s="9">
        <f>IF(LEN(telefony45[[#This Row],[nr]])&gt;=10,1,0)</f>
        <v>0</v>
      </c>
      <c r="I678" s="2">
        <f>telefony45[[#This Row],[zakonczenie]]-telefony45[[#This Row],[rozpoczecie]]</f>
        <v>1.0613425925925846E-2</v>
      </c>
      <c r="J678" s="9">
        <f>HOUR(telefony45[[#This Row],[czas połączenia]])</f>
        <v>0</v>
      </c>
      <c r="K678" s="9">
        <f>MINUTE(telefony45[[#This Row],[czas połączenia]])</f>
        <v>15</v>
      </c>
      <c r="L678" s="9">
        <f>SECOND(telefony45[[#This Row],[czas połączenia]])</f>
        <v>17</v>
      </c>
      <c r="M678" s="9">
        <f>telefony45[[#This Row],[godziny połączenia]]*60*60+telefony45[[#This Row],[minuty połączenia]]*60+telefony45[[#This Row],[sekundy połączenia2]]</f>
        <v>917</v>
      </c>
      <c r="N678" s="9">
        <f>ROUNDUP(telefony45[[#This Row],[połączenie w sekundach]]/60,0)</f>
        <v>16</v>
      </c>
      <c r="O678" s="9">
        <f>IF(telefony45[[#This Row],[czy zagraniczny]]=1,telefony45[[#This Row],[zaczęt minuty połączenia]],0)</f>
        <v>0</v>
      </c>
      <c r="P678">
        <f>IF(OR(telefony45[[#This Row],[czy komórkowy]]=1,telefony45[[#This Row],[czy stacjonarny]]=1),P677-telefony45[[#This Row],[połączenie w sekundach]],P677)</f>
        <v>-271508</v>
      </c>
      <c r="Q678">
        <f t="shared" si="9"/>
        <v>917</v>
      </c>
      <c r="R678">
        <f>IF(telefony45[[#This Row],[czy komórkowy]]=1,Q678+R677,R677)</f>
        <v>63835</v>
      </c>
      <c r="S678">
        <f>IF(telefony45[[#This Row],[czy stacjonarny]]=1,Q678+S677,S677)</f>
        <v>207673</v>
      </c>
    </row>
    <row r="679" spans="1:19" x14ac:dyDescent="0.3">
      <c r="A679" s="9" t="s">
        <v>591</v>
      </c>
      <c r="B679" s="1">
        <v>42927</v>
      </c>
      <c r="C679" s="2">
        <v>0.53920138888888891</v>
      </c>
      <c r="D679" s="2">
        <v>0.54092592592592592</v>
      </c>
      <c r="E679">
        <f>DAY(telefony45[[#This Row],[data]])</f>
        <v>11</v>
      </c>
      <c r="F679">
        <f>IF(LEN(telefony45[[#This Row],[nr]])=8,1,0)</f>
        <v>1</v>
      </c>
      <c r="G679">
        <f>IF(LEN(telefony45[[#This Row],[nr]])=7,1,0)</f>
        <v>0</v>
      </c>
      <c r="H679" s="9">
        <f>IF(LEN(telefony45[[#This Row],[nr]])&gt;=10,1,0)</f>
        <v>0</v>
      </c>
      <c r="I679" s="2">
        <f>telefony45[[#This Row],[zakonczenie]]-telefony45[[#This Row],[rozpoczecie]]</f>
        <v>1.7245370370370106E-3</v>
      </c>
      <c r="J679" s="9">
        <f>HOUR(telefony45[[#This Row],[czas połączenia]])</f>
        <v>0</v>
      </c>
      <c r="K679" s="9">
        <f>MINUTE(telefony45[[#This Row],[czas połączenia]])</f>
        <v>2</v>
      </c>
      <c r="L679" s="9">
        <f>SECOND(telefony45[[#This Row],[czas połączenia]])</f>
        <v>29</v>
      </c>
      <c r="M679" s="9">
        <f>telefony45[[#This Row],[godziny połączenia]]*60*60+telefony45[[#This Row],[minuty połączenia]]*60+telefony45[[#This Row],[sekundy połączenia2]]</f>
        <v>149</v>
      </c>
      <c r="N679" s="9">
        <f>ROUNDUP(telefony45[[#This Row],[połączenie w sekundach]]/60,0)</f>
        <v>3</v>
      </c>
      <c r="O679" s="9">
        <f>IF(telefony45[[#This Row],[czy zagraniczny]]=1,telefony45[[#This Row],[zaczęt minuty połączenia]],0)</f>
        <v>0</v>
      </c>
      <c r="P679">
        <f>IF(OR(telefony45[[#This Row],[czy komórkowy]]=1,telefony45[[#This Row],[czy stacjonarny]]=1),P678-telefony45[[#This Row],[połączenie w sekundach]],P678)</f>
        <v>-271657</v>
      </c>
      <c r="Q679">
        <f t="shared" si="9"/>
        <v>149</v>
      </c>
      <c r="R679">
        <f>IF(telefony45[[#This Row],[czy komórkowy]]=1,Q679+R678,R678)</f>
        <v>63984</v>
      </c>
      <c r="S679">
        <f>IF(telefony45[[#This Row],[czy stacjonarny]]=1,Q679+S678,S678)</f>
        <v>207673</v>
      </c>
    </row>
    <row r="680" spans="1:19" x14ac:dyDescent="0.3">
      <c r="A680" s="9" t="s">
        <v>592</v>
      </c>
      <c r="B680" s="1">
        <v>42927</v>
      </c>
      <c r="C680" s="2">
        <v>0.53920138888888891</v>
      </c>
      <c r="D680" s="2">
        <v>0.55046296296296293</v>
      </c>
      <c r="E680">
        <f>DAY(telefony45[[#This Row],[data]])</f>
        <v>11</v>
      </c>
      <c r="F680">
        <f>IF(LEN(telefony45[[#This Row],[nr]])=8,1,0)</f>
        <v>0</v>
      </c>
      <c r="G680">
        <f>IF(LEN(telefony45[[#This Row],[nr]])=7,1,0)</f>
        <v>1</v>
      </c>
      <c r="H680" s="9">
        <f>IF(LEN(telefony45[[#This Row],[nr]])&gt;=10,1,0)</f>
        <v>0</v>
      </c>
      <c r="I680" s="2">
        <f>telefony45[[#This Row],[zakonczenie]]-telefony45[[#This Row],[rozpoczecie]]</f>
        <v>1.1261574074074021E-2</v>
      </c>
      <c r="J680" s="9">
        <f>HOUR(telefony45[[#This Row],[czas połączenia]])</f>
        <v>0</v>
      </c>
      <c r="K680" s="9">
        <f>MINUTE(telefony45[[#This Row],[czas połączenia]])</f>
        <v>16</v>
      </c>
      <c r="L680" s="9">
        <f>SECOND(telefony45[[#This Row],[czas połączenia]])</f>
        <v>13</v>
      </c>
      <c r="M680" s="9">
        <f>telefony45[[#This Row],[godziny połączenia]]*60*60+telefony45[[#This Row],[minuty połączenia]]*60+telefony45[[#This Row],[sekundy połączenia2]]</f>
        <v>973</v>
      </c>
      <c r="N680" s="9">
        <f>ROUNDUP(telefony45[[#This Row],[połączenie w sekundach]]/60,0)</f>
        <v>17</v>
      </c>
      <c r="O680" s="9">
        <f>IF(telefony45[[#This Row],[czy zagraniczny]]=1,telefony45[[#This Row],[zaczęt minuty połączenia]],0)</f>
        <v>0</v>
      </c>
      <c r="P680">
        <f>IF(OR(telefony45[[#This Row],[czy komórkowy]]=1,telefony45[[#This Row],[czy stacjonarny]]=1),P679-telefony45[[#This Row],[połączenie w sekundach]],P679)</f>
        <v>-272630</v>
      </c>
      <c r="Q680">
        <f t="shared" si="9"/>
        <v>973</v>
      </c>
      <c r="R680">
        <f>IF(telefony45[[#This Row],[czy komórkowy]]=1,Q680+R679,R679)</f>
        <v>63984</v>
      </c>
      <c r="S680">
        <f>IF(telefony45[[#This Row],[czy stacjonarny]]=1,Q680+S679,S679)</f>
        <v>208646</v>
      </c>
    </row>
    <row r="681" spans="1:19" x14ac:dyDescent="0.3">
      <c r="A681" s="9" t="s">
        <v>495</v>
      </c>
      <c r="B681" s="1">
        <v>42927</v>
      </c>
      <c r="C681" s="2">
        <v>0.53950231481481481</v>
      </c>
      <c r="D681" s="2">
        <v>0.55071759259259256</v>
      </c>
      <c r="E681">
        <f>DAY(telefony45[[#This Row],[data]])</f>
        <v>11</v>
      </c>
      <c r="F681">
        <f>IF(LEN(telefony45[[#This Row],[nr]])=8,1,0)</f>
        <v>0</v>
      </c>
      <c r="G681">
        <f>IF(LEN(telefony45[[#This Row],[nr]])=7,1,0)</f>
        <v>1</v>
      </c>
      <c r="H681" s="9">
        <f>IF(LEN(telefony45[[#This Row],[nr]])&gt;=10,1,0)</f>
        <v>0</v>
      </c>
      <c r="I681" s="2">
        <f>telefony45[[#This Row],[zakonczenie]]-telefony45[[#This Row],[rozpoczecie]]</f>
        <v>1.1215277777777755E-2</v>
      </c>
      <c r="J681" s="9">
        <f>HOUR(telefony45[[#This Row],[czas połączenia]])</f>
        <v>0</v>
      </c>
      <c r="K681" s="9">
        <f>MINUTE(telefony45[[#This Row],[czas połączenia]])</f>
        <v>16</v>
      </c>
      <c r="L681" s="9">
        <f>SECOND(telefony45[[#This Row],[czas połączenia]])</f>
        <v>9</v>
      </c>
      <c r="M681" s="9">
        <f>telefony45[[#This Row],[godziny połączenia]]*60*60+telefony45[[#This Row],[minuty połączenia]]*60+telefony45[[#This Row],[sekundy połączenia2]]</f>
        <v>969</v>
      </c>
      <c r="N681" s="9">
        <f>ROUNDUP(telefony45[[#This Row],[połączenie w sekundach]]/60,0)</f>
        <v>17</v>
      </c>
      <c r="O681" s="9">
        <f>IF(telefony45[[#This Row],[czy zagraniczny]]=1,telefony45[[#This Row],[zaczęt minuty połączenia]],0)</f>
        <v>0</v>
      </c>
      <c r="P681">
        <f>IF(OR(telefony45[[#This Row],[czy komórkowy]]=1,telefony45[[#This Row],[czy stacjonarny]]=1),P680-telefony45[[#This Row],[połączenie w sekundach]],P680)</f>
        <v>-273599</v>
      </c>
      <c r="Q681">
        <f t="shared" ref="Q681:Q744" si="10">IF(P681&lt;0,ABS(P681)-ABS(P680),Q680)</f>
        <v>969</v>
      </c>
      <c r="R681">
        <f>IF(telefony45[[#This Row],[czy komórkowy]]=1,Q681+R680,R680)</f>
        <v>63984</v>
      </c>
      <c r="S681">
        <f>IF(telefony45[[#This Row],[czy stacjonarny]]=1,Q681+S680,S680)</f>
        <v>209615</v>
      </c>
    </row>
    <row r="682" spans="1:19" x14ac:dyDescent="0.3">
      <c r="A682" s="9" t="s">
        <v>593</v>
      </c>
      <c r="B682" s="1">
        <v>42927</v>
      </c>
      <c r="C682" s="2">
        <v>0.539525462962963</v>
      </c>
      <c r="D682" s="2">
        <v>0.54025462962962967</v>
      </c>
      <c r="E682">
        <f>DAY(telefony45[[#This Row],[data]])</f>
        <v>11</v>
      </c>
      <c r="F682">
        <f>IF(LEN(telefony45[[#This Row],[nr]])=8,1,0)</f>
        <v>0</v>
      </c>
      <c r="G682">
        <f>IF(LEN(telefony45[[#This Row],[nr]])=7,1,0)</f>
        <v>1</v>
      </c>
      <c r="H682" s="9">
        <f>IF(LEN(telefony45[[#This Row],[nr]])&gt;=10,1,0)</f>
        <v>0</v>
      </c>
      <c r="I682" s="2">
        <f>telefony45[[#This Row],[zakonczenie]]-telefony45[[#This Row],[rozpoczecie]]</f>
        <v>7.2916666666666963E-4</v>
      </c>
      <c r="J682" s="9">
        <f>HOUR(telefony45[[#This Row],[czas połączenia]])</f>
        <v>0</v>
      </c>
      <c r="K682" s="9">
        <f>MINUTE(telefony45[[#This Row],[czas połączenia]])</f>
        <v>1</v>
      </c>
      <c r="L682" s="9">
        <f>SECOND(telefony45[[#This Row],[czas połączenia]])</f>
        <v>3</v>
      </c>
      <c r="M682" s="9">
        <f>telefony45[[#This Row],[godziny połączenia]]*60*60+telefony45[[#This Row],[minuty połączenia]]*60+telefony45[[#This Row],[sekundy połączenia2]]</f>
        <v>63</v>
      </c>
      <c r="N682" s="9">
        <f>ROUNDUP(telefony45[[#This Row],[połączenie w sekundach]]/60,0)</f>
        <v>2</v>
      </c>
      <c r="O682" s="9">
        <f>IF(telefony45[[#This Row],[czy zagraniczny]]=1,telefony45[[#This Row],[zaczęt minuty połączenia]],0)</f>
        <v>0</v>
      </c>
      <c r="P682">
        <f>IF(OR(telefony45[[#This Row],[czy komórkowy]]=1,telefony45[[#This Row],[czy stacjonarny]]=1),P681-telefony45[[#This Row],[połączenie w sekundach]],P681)</f>
        <v>-273662</v>
      </c>
      <c r="Q682">
        <f t="shared" si="10"/>
        <v>63</v>
      </c>
      <c r="R682">
        <f>IF(telefony45[[#This Row],[czy komórkowy]]=1,Q682+R681,R681)</f>
        <v>63984</v>
      </c>
      <c r="S682">
        <f>IF(telefony45[[#This Row],[czy stacjonarny]]=1,Q682+S681,S681)</f>
        <v>209678</v>
      </c>
    </row>
    <row r="683" spans="1:19" x14ac:dyDescent="0.3">
      <c r="A683" s="9" t="s">
        <v>44</v>
      </c>
      <c r="B683" s="1">
        <v>42927</v>
      </c>
      <c r="C683" s="2">
        <v>0.54137731481481477</v>
      </c>
      <c r="D683" s="2">
        <v>0.54577546296296298</v>
      </c>
      <c r="E683">
        <f>DAY(telefony45[[#This Row],[data]])</f>
        <v>11</v>
      </c>
      <c r="F683">
        <f>IF(LEN(telefony45[[#This Row],[nr]])=8,1,0)</f>
        <v>1</v>
      </c>
      <c r="G683">
        <f>IF(LEN(telefony45[[#This Row],[nr]])=7,1,0)</f>
        <v>0</v>
      </c>
      <c r="H683" s="9">
        <f>IF(LEN(telefony45[[#This Row],[nr]])&gt;=10,1,0)</f>
        <v>0</v>
      </c>
      <c r="I683" s="2">
        <f>telefony45[[#This Row],[zakonczenie]]-telefony45[[#This Row],[rozpoczecie]]</f>
        <v>4.3981481481482065E-3</v>
      </c>
      <c r="J683" s="9">
        <f>HOUR(telefony45[[#This Row],[czas połączenia]])</f>
        <v>0</v>
      </c>
      <c r="K683" s="9">
        <f>MINUTE(telefony45[[#This Row],[czas połączenia]])</f>
        <v>6</v>
      </c>
      <c r="L683" s="9">
        <f>SECOND(telefony45[[#This Row],[czas połączenia]])</f>
        <v>20</v>
      </c>
      <c r="M683" s="9">
        <f>telefony45[[#This Row],[godziny połączenia]]*60*60+telefony45[[#This Row],[minuty połączenia]]*60+telefony45[[#This Row],[sekundy połączenia2]]</f>
        <v>380</v>
      </c>
      <c r="N683" s="9">
        <f>ROUNDUP(telefony45[[#This Row],[połączenie w sekundach]]/60,0)</f>
        <v>7</v>
      </c>
      <c r="O683" s="9">
        <f>IF(telefony45[[#This Row],[czy zagraniczny]]=1,telefony45[[#This Row],[zaczęt minuty połączenia]],0)</f>
        <v>0</v>
      </c>
      <c r="P683">
        <f>IF(OR(telefony45[[#This Row],[czy komórkowy]]=1,telefony45[[#This Row],[czy stacjonarny]]=1),P682-telefony45[[#This Row],[połączenie w sekundach]],P682)</f>
        <v>-274042</v>
      </c>
      <c r="Q683">
        <f t="shared" si="10"/>
        <v>380</v>
      </c>
      <c r="R683">
        <f>IF(telefony45[[#This Row],[czy komórkowy]]=1,Q683+R682,R682)</f>
        <v>64364</v>
      </c>
      <c r="S683">
        <f>IF(telefony45[[#This Row],[czy stacjonarny]]=1,Q683+S682,S682)</f>
        <v>209678</v>
      </c>
    </row>
    <row r="684" spans="1:19" x14ac:dyDescent="0.3">
      <c r="A684" s="9" t="s">
        <v>594</v>
      </c>
      <c r="B684" s="1">
        <v>42927</v>
      </c>
      <c r="C684" s="2">
        <v>0.54408564814814819</v>
      </c>
      <c r="D684" s="2">
        <v>0.55355324074074075</v>
      </c>
      <c r="E684">
        <f>DAY(telefony45[[#This Row],[data]])</f>
        <v>11</v>
      </c>
      <c r="F684">
        <f>IF(LEN(telefony45[[#This Row],[nr]])=8,1,0)</f>
        <v>0</v>
      </c>
      <c r="G684">
        <f>IF(LEN(telefony45[[#This Row],[nr]])=7,1,0)</f>
        <v>1</v>
      </c>
      <c r="H684" s="9">
        <f>IF(LEN(telefony45[[#This Row],[nr]])&gt;=10,1,0)</f>
        <v>0</v>
      </c>
      <c r="I684" s="2">
        <f>telefony45[[#This Row],[zakonczenie]]-telefony45[[#This Row],[rozpoczecie]]</f>
        <v>9.4675925925925553E-3</v>
      </c>
      <c r="J684" s="9">
        <f>HOUR(telefony45[[#This Row],[czas połączenia]])</f>
        <v>0</v>
      </c>
      <c r="K684" s="9">
        <f>MINUTE(telefony45[[#This Row],[czas połączenia]])</f>
        <v>13</v>
      </c>
      <c r="L684" s="9">
        <f>SECOND(telefony45[[#This Row],[czas połączenia]])</f>
        <v>38</v>
      </c>
      <c r="M684" s="9">
        <f>telefony45[[#This Row],[godziny połączenia]]*60*60+telefony45[[#This Row],[minuty połączenia]]*60+telefony45[[#This Row],[sekundy połączenia2]]</f>
        <v>818</v>
      </c>
      <c r="N684" s="9">
        <f>ROUNDUP(telefony45[[#This Row],[połączenie w sekundach]]/60,0)</f>
        <v>14</v>
      </c>
      <c r="O684" s="9">
        <f>IF(telefony45[[#This Row],[czy zagraniczny]]=1,telefony45[[#This Row],[zaczęt minuty połączenia]],0)</f>
        <v>0</v>
      </c>
      <c r="P684">
        <f>IF(OR(telefony45[[#This Row],[czy komórkowy]]=1,telefony45[[#This Row],[czy stacjonarny]]=1),P683-telefony45[[#This Row],[połączenie w sekundach]],P683)</f>
        <v>-274860</v>
      </c>
      <c r="Q684">
        <f t="shared" si="10"/>
        <v>818</v>
      </c>
      <c r="R684">
        <f>IF(telefony45[[#This Row],[czy komórkowy]]=1,Q684+R683,R683)</f>
        <v>64364</v>
      </c>
      <c r="S684">
        <f>IF(telefony45[[#This Row],[czy stacjonarny]]=1,Q684+S683,S683)</f>
        <v>210496</v>
      </c>
    </row>
    <row r="685" spans="1:19" x14ac:dyDescent="0.3">
      <c r="A685" s="9" t="s">
        <v>595</v>
      </c>
      <c r="B685" s="1">
        <v>42927</v>
      </c>
      <c r="C685" s="2">
        <v>0.54431712962962964</v>
      </c>
      <c r="D685" s="2">
        <v>0.54921296296296296</v>
      </c>
      <c r="E685">
        <f>DAY(telefony45[[#This Row],[data]])</f>
        <v>11</v>
      </c>
      <c r="F685">
        <f>IF(LEN(telefony45[[#This Row],[nr]])=8,1,0)</f>
        <v>0</v>
      </c>
      <c r="G685">
        <f>IF(LEN(telefony45[[#This Row],[nr]])=7,1,0)</f>
        <v>1</v>
      </c>
      <c r="H685" s="9">
        <f>IF(LEN(telefony45[[#This Row],[nr]])&gt;=10,1,0)</f>
        <v>0</v>
      </c>
      <c r="I685" s="2">
        <f>telefony45[[#This Row],[zakonczenie]]-telefony45[[#This Row],[rozpoczecie]]</f>
        <v>4.8958333333333215E-3</v>
      </c>
      <c r="J685" s="9">
        <f>HOUR(telefony45[[#This Row],[czas połączenia]])</f>
        <v>0</v>
      </c>
      <c r="K685" s="9">
        <f>MINUTE(telefony45[[#This Row],[czas połączenia]])</f>
        <v>7</v>
      </c>
      <c r="L685" s="9">
        <f>SECOND(telefony45[[#This Row],[czas połączenia]])</f>
        <v>3</v>
      </c>
      <c r="M685" s="9">
        <f>telefony45[[#This Row],[godziny połączenia]]*60*60+telefony45[[#This Row],[minuty połączenia]]*60+telefony45[[#This Row],[sekundy połączenia2]]</f>
        <v>423</v>
      </c>
      <c r="N685" s="9">
        <f>ROUNDUP(telefony45[[#This Row],[połączenie w sekundach]]/60,0)</f>
        <v>8</v>
      </c>
      <c r="O685" s="9">
        <f>IF(telefony45[[#This Row],[czy zagraniczny]]=1,telefony45[[#This Row],[zaczęt minuty połączenia]],0)</f>
        <v>0</v>
      </c>
      <c r="P685">
        <f>IF(OR(telefony45[[#This Row],[czy komórkowy]]=1,telefony45[[#This Row],[czy stacjonarny]]=1),P684-telefony45[[#This Row],[połączenie w sekundach]],P684)</f>
        <v>-275283</v>
      </c>
      <c r="Q685">
        <f t="shared" si="10"/>
        <v>423</v>
      </c>
      <c r="R685">
        <f>IF(telefony45[[#This Row],[czy komórkowy]]=1,Q685+R684,R684)</f>
        <v>64364</v>
      </c>
      <c r="S685">
        <f>IF(telefony45[[#This Row],[czy stacjonarny]]=1,Q685+S684,S684)</f>
        <v>210919</v>
      </c>
    </row>
    <row r="686" spans="1:19" x14ac:dyDescent="0.3">
      <c r="A686" s="9" t="s">
        <v>596</v>
      </c>
      <c r="B686" s="1">
        <v>42927</v>
      </c>
      <c r="C686" s="2">
        <v>0.54797453703703702</v>
      </c>
      <c r="D686" s="2">
        <v>0.55550925925925931</v>
      </c>
      <c r="E686">
        <f>DAY(telefony45[[#This Row],[data]])</f>
        <v>11</v>
      </c>
      <c r="F686">
        <f>IF(LEN(telefony45[[#This Row],[nr]])=8,1,0)</f>
        <v>0</v>
      </c>
      <c r="G686">
        <f>IF(LEN(telefony45[[#This Row],[nr]])=7,1,0)</f>
        <v>1</v>
      </c>
      <c r="H686" s="9">
        <f>IF(LEN(telefony45[[#This Row],[nr]])&gt;=10,1,0)</f>
        <v>0</v>
      </c>
      <c r="I686" s="2">
        <f>telefony45[[#This Row],[zakonczenie]]-telefony45[[#This Row],[rozpoczecie]]</f>
        <v>7.5347222222222898E-3</v>
      </c>
      <c r="J686" s="9">
        <f>HOUR(telefony45[[#This Row],[czas połączenia]])</f>
        <v>0</v>
      </c>
      <c r="K686" s="9">
        <f>MINUTE(telefony45[[#This Row],[czas połączenia]])</f>
        <v>10</v>
      </c>
      <c r="L686" s="9">
        <f>SECOND(telefony45[[#This Row],[czas połączenia]])</f>
        <v>51</v>
      </c>
      <c r="M686" s="9">
        <f>telefony45[[#This Row],[godziny połączenia]]*60*60+telefony45[[#This Row],[minuty połączenia]]*60+telefony45[[#This Row],[sekundy połączenia2]]</f>
        <v>651</v>
      </c>
      <c r="N686" s="9">
        <f>ROUNDUP(telefony45[[#This Row],[połączenie w sekundach]]/60,0)</f>
        <v>11</v>
      </c>
      <c r="O686" s="9">
        <f>IF(telefony45[[#This Row],[czy zagraniczny]]=1,telefony45[[#This Row],[zaczęt minuty połączenia]],0)</f>
        <v>0</v>
      </c>
      <c r="P686">
        <f>IF(OR(telefony45[[#This Row],[czy komórkowy]]=1,telefony45[[#This Row],[czy stacjonarny]]=1),P685-telefony45[[#This Row],[połączenie w sekundach]],P685)</f>
        <v>-275934</v>
      </c>
      <c r="Q686">
        <f t="shared" si="10"/>
        <v>651</v>
      </c>
      <c r="R686">
        <f>IF(telefony45[[#This Row],[czy komórkowy]]=1,Q686+R685,R685)</f>
        <v>64364</v>
      </c>
      <c r="S686">
        <f>IF(telefony45[[#This Row],[czy stacjonarny]]=1,Q686+S685,S685)</f>
        <v>211570</v>
      </c>
    </row>
    <row r="687" spans="1:19" x14ac:dyDescent="0.3">
      <c r="A687" s="9" t="s">
        <v>597</v>
      </c>
      <c r="B687" s="1">
        <v>42927</v>
      </c>
      <c r="C687" s="2">
        <v>0.55070601851851853</v>
      </c>
      <c r="D687" s="2">
        <v>0.55662037037037038</v>
      </c>
      <c r="E687">
        <f>DAY(telefony45[[#This Row],[data]])</f>
        <v>11</v>
      </c>
      <c r="F687">
        <f>IF(LEN(telefony45[[#This Row],[nr]])=8,1,0)</f>
        <v>1</v>
      </c>
      <c r="G687">
        <f>IF(LEN(telefony45[[#This Row],[nr]])=7,1,0)</f>
        <v>0</v>
      </c>
      <c r="H687" s="9">
        <f>IF(LEN(telefony45[[#This Row],[nr]])&gt;=10,1,0)</f>
        <v>0</v>
      </c>
      <c r="I687" s="2">
        <f>telefony45[[#This Row],[zakonczenie]]-telefony45[[#This Row],[rozpoczecie]]</f>
        <v>5.9143518518518512E-3</v>
      </c>
      <c r="J687" s="9">
        <f>HOUR(telefony45[[#This Row],[czas połączenia]])</f>
        <v>0</v>
      </c>
      <c r="K687" s="9">
        <f>MINUTE(telefony45[[#This Row],[czas połączenia]])</f>
        <v>8</v>
      </c>
      <c r="L687" s="9">
        <f>SECOND(telefony45[[#This Row],[czas połączenia]])</f>
        <v>31</v>
      </c>
      <c r="M687" s="9">
        <f>telefony45[[#This Row],[godziny połączenia]]*60*60+telefony45[[#This Row],[minuty połączenia]]*60+telefony45[[#This Row],[sekundy połączenia2]]</f>
        <v>511</v>
      </c>
      <c r="N687" s="9">
        <f>ROUNDUP(telefony45[[#This Row],[połączenie w sekundach]]/60,0)</f>
        <v>9</v>
      </c>
      <c r="O687" s="9">
        <f>IF(telefony45[[#This Row],[czy zagraniczny]]=1,telefony45[[#This Row],[zaczęt minuty połączenia]],0)</f>
        <v>0</v>
      </c>
      <c r="P687">
        <f>IF(OR(telefony45[[#This Row],[czy komórkowy]]=1,telefony45[[#This Row],[czy stacjonarny]]=1),P686-telefony45[[#This Row],[połączenie w sekundach]],P686)</f>
        <v>-276445</v>
      </c>
      <c r="Q687">
        <f t="shared" si="10"/>
        <v>511</v>
      </c>
      <c r="R687">
        <f>IF(telefony45[[#This Row],[czy komórkowy]]=1,Q687+R686,R686)</f>
        <v>64875</v>
      </c>
      <c r="S687">
        <f>IF(telefony45[[#This Row],[czy stacjonarny]]=1,Q687+S686,S686)</f>
        <v>211570</v>
      </c>
    </row>
    <row r="688" spans="1:19" x14ac:dyDescent="0.3">
      <c r="A688" s="9" t="s">
        <v>598</v>
      </c>
      <c r="B688" s="1">
        <v>42927</v>
      </c>
      <c r="C688" s="2">
        <v>0.55374999999999996</v>
      </c>
      <c r="D688" s="2">
        <v>0.56312499999999999</v>
      </c>
      <c r="E688">
        <f>DAY(telefony45[[#This Row],[data]])</f>
        <v>11</v>
      </c>
      <c r="F688">
        <f>IF(LEN(telefony45[[#This Row],[nr]])=8,1,0)</f>
        <v>0</v>
      </c>
      <c r="G688">
        <f>IF(LEN(telefony45[[#This Row],[nr]])=7,1,0)</f>
        <v>1</v>
      </c>
      <c r="H688" s="9">
        <f>IF(LEN(telefony45[[#This Row],[nr]])&gt;=10,1,0)</f>
        <v>0</v>
      </c>
      <c r="I688" s="2">
        <f>telefony45[[#This Row],[zakonczenie]]-telefony45[[#This Row],[rozpoczecie]]</f>
        <v>9.3750000000000222E-3</v>
      </c>
      <c r="J688" s="9">
        <f>HOUR(telefony45[[#This Row],[czas połączenia]])</f>
        <v>0</v>
      </c>
      <c r="K688" s="9">
        <f>MINUTE(telefony45[[#This Row],[czas połączenia]])</f>
        <v>13</v>
      </c>
      <c r="L688" s="9">
        <f>SECOND(telefony45[[#This Row],[czas połączenia]])</f>
        <v>30</v>
      </c>
      <c r="M688" s="9">
        <f>telefony45[[#This Row],[godziny połączenia]]*60*60+telefony45[[#This Row],[minuty połączenia]]*60+telefony45[[#This Row],[sekundy połączenia2]]</f>
        <v>810</v>
      </c>
      <c r="N688" s="9">
        <f>ROUNDUP(telefony45[[#This Row],[połączenie w sekundach]]/60,0)</f>
        <v>14</v>
      </c>
      <c r="O688" s="9">
        <f>IF(telefony45[[#This Row],[czy zagraniczny]]=1,telefony45[[#This Row],[zaczęt minuty połączenia]],0)</f>
        <v>0</v>
      </c>
      <c r="P688">
        <f>IF(OR(telefony45[[#This Row],[czy komórkowy]]=1,telefony45[[#This Row],[czy stacjonarny]]=1),P687-telefony45[[#This Row],[połączenie w sekundach]],P687)</f>
        <v>-277255</v>
      </c>
      <c r="Q688">
        <f t="shared" si="10"/>
        <v>810</v>
      </c>
      <c r="R688">
        <f>IF(telefony45[[#This Row],[czy komórkowy]]=1,Q688+R687,R687)</f>
        <v>64875</v>
      </c>
      <c r="S688">
        <f>IF(telefony45[[#This Row],[czy stacjonarny]]=1,Q688+S687,S687)</f>
        <v>212380</v>
      </c>
    </row>
    <row r="689" spans="1:19" x14ac:dyDescent="0.3">
      <c r="A689" s="9" t="s">
        <v>599</v>
      </c>
      <c r="B689" s="1">
        <v>42927</v>
      </c>
      <c r="C689" s="2">
        <v>0.554224537037037</v>
      </c>
      <c r="D689" s="2">
        <v>0.56221064814814814</v>
      </c>
      <c r="E689">
        <f>DAY(telefony45[[#This Row],[data]])</f>
        <v>11</v>
      </c>
      <c r="F689">
        <f>IF(LEN(telefony45[[#This Row],[nr]])=8,1,0)</f>
        <v>0</v>
      </c>
      <c r="G689">
        <f>IF(LEN(telefony45[[#This Row],[nr]])=7,1,0)</f>
        <v>1</v>
      </c>
      <c r="H689" s="9">
        <f>IF(LEN(telefony45[[#This Row],[nr]])&gt;=10,1,0)</f>
        <v>0</v>
      </c>
      <c r="I689" s="2">
        <f>telefony45[[#This Row],[zakonczenie]]-telefony45[[#This Row],[rozpoczecie]]</f>
        <v>7.9861111111111382E-3</v>
      </c>
      <c r="J689" s="9">
        <f>HOUR(telefony45[[#This Row],[czas połączenia]])</f>
        <v>0</v>
      </c>
      <c r="K689" s="9">
        <f>MINUTE(telefony45[[#This Row],[czas połączenia]])</f>
        <v>11</v>
      </c>
      <c r="L689" s="9">
        <f>SECOND(telefony45[[#This Row],[czas połączenia]])</f>
        <v>30</v>
      </c>
      <c r="M689" s="9">
        <f>telefony45[[#This Row],[godziny połączenia]]*60*60+telefony45[[#This Row],[minuty połączenia]]*60+telefony45[[#This Row],[sekundy połączenia2]]</f>
        <v>690</v>
      </c>
      <c r="N689" s="9">
        <f>ROUNDUP(telefony45[[#This Row],[połączenie w sekundach]]/60,0)</f>
        <v>12</v>
      </c>
      <c r="O689" s="9">
        <f>IF(telefony45[[#This Row],[czy zagraniczny]]=1,telefony45[[#This Row],[zaczęt minuty połączenia]],0)</f>
        <v>0</v>
      </c>
      <c r="P689">
        <f>IF(OR(telefony45[[#This Row],[czy komórkowy]]=1,telefony45[[#This Row],[czy stacjonarny]]=1),P688-telefony45[[#This Row],[połączenie w sekundach]],P688)</f>
        <v>-277945</v>
      </c>
      <c r="Q689">
        <f t="shared" si="10"/>
        <v>690</v>
      </c>
      <c r="R689">
        <f>IF(telefony45[[#This Row],[czy komórkowy]]=1,Q689+R688,R688)</f>
        <v>64875</v>
      </c>
      <c r="S689">
        <f>IF(telefony45[[#This Row],[czy stacjonarny]]=1,Q689+S688,S688)</f>
        <v>213070</v>
      </c>
    </row>
    <row r="690" spans="1:19" x14ac:dyDescent="0.3">
      <c r="A690" s="9" t="s">
        <v>600</v>
      </c>
      <c r="B690" s="1">
        <v>42927</v>
      </c>
      <c r="C690" s="2">
        <v>0.55982638888888892</v>
      </c>
      <c r="D690" s="2">
        <v>0.56802083333333331</v>
      </c>
      <c r="E690">
        <f>DAY(telefony45[[#This Row],[data]])</f>
        <v>11</v>
      </c>
      <c r="F690">
        <f>IF(LEN(telefony45[[#This Row],[nr]])=8,1,0)</f>
        <v>0</v>
      </c>
      <c r="G690">
        <f>IF(LEN(telefony45[[#This Row],[nr]])=7,1,0)</f>
        <v>1</v>
      </c>
      <c r="H690" s="9">
        <f>IF(LEN(telefony45[[#This Row],[nr]])&gt;=10,1,0)</f>
        <v>0</v>
      </c>
      <c r="I690" s="2">
        <f>telefony45[[#This Row],[zakonczenie]]-telefony45[[#This Row],[rozpoczecie]]</f>
        <v>8.1944444444443931E-3</v>
      </c>
      <c r="J690" s="9">
        <f>HOUR(telefony45[[#This Row],[czas połączenia]])</f>
        <v>0</v>
      </c>
      <c r="K690" s="9">
        <f>MINUTE(telefony45[[#This Row],[czas połączenia]])</f>
        <v>11</v>
      </c>
      <c r="L690" s="9">
        <f>SECOND(telefony45[[#This Row],[czas połączenia]])</f>
        <v>48</v>
      </c>
      <c r="M690" s="9">
        <f>telefony45[[#This Row],[godziny połączenia]]*60*60+telefony45[[#This Row],[minuty połączenia]]*60+telefony45[[#This Row],[sekundy połączenia2]]</f>
        <v>708</v>
      </c>
      <c r="N690" s="9">
        <f>ROUNDUP(telefony45[[#This Row],[połączenie w sekundach]]/60,0)</f>
        <v>12</v>
      </c>
      <c r="O690" s="9">
        <f>IF(telefony45[[#This Row],[czy zagraniczny]]=1,telefony45[[#This Row],[zaczęt minuty połączenia]],0)</f>
        <v>0</v>
      </c>
      <c r="P690">
        <f>IF(OR(telefony45[[#This Row],[czy komórkowy]]=1,telefony45[[#This Row],[czy stacjonarny]]=1),P689-telefony45[[#This Row],[połączenie w sekundach]],P689)</f>
        <v>-278653</v>
      </c>
      <c r="Q690">
        <f t="shared" si="10"/>
        <v>708</v>
      </c>
      <c r="R690">
        <f>IF(telefony45[[#This Row],[czy komórkowy]]=1,Q690+R689,R689)</f>
        <v>64875</v>
      </c>
      <c r="S690">
        <f>IF(telefony45[[#This Row],[czy stacjonarny]]=1,Q690+S689,S689)</f>
        <v>213778</v>
      </c>
    </row>
    <row r="691" spans="1:19" x14ac:dyDescent="0.3">
      <c r="A691" s="9" t="s">
        <v>222</v>
      </c>
      <c r="B691" s="1">
        <v>42927</v>
      </c>
      <c r="C691" s="2">
        <v>0.56560185185185186</v>
      </c>
      <c r="D691" s="2">
        <v>0.56677083333333333</v>
      </c>
      <c r="E691">
        <f>DAY(telefony45[[#This Row],[data]])</f>
        <v>11</v>
      </c>
      <c r="F691">
        <f>IF(LEN(telefony45[[#This Row],[nr]])=8,1,0)</f>
        <v>0</v>
      </c>
      <c r="G691">
        <f>IF(LEN(telefony45[[#This Row],[nr]])=7,1,0)</f>
        <v>1</v>
      </c>
      <c r="H691" s="9">
        <f>IF(LEN(telefony45[[#This Row],[nr]])&gt;=10,1,0)</f>
        <v>0</v>
      </c>
      <c r="I691" s="2">
        <f>telefony45[[#This Row],[zakonczenie]]-telefony45[[#This Row],[rozpoczecie]]</f>
        <v>1.1689814814814792E-3</v>
      </c>
      <c r="J691" s="9">
        <f>HOUR(telefony45[[#This Row],[czas połączenia]])</f>
        <v>0</v>
      </c>
      <c r="K691" s="9">
        <f>MINUTE(telefony45[[#This Row],[czas połączenia]])</f>
        <v>1</v>
      </c>
      <c r="L691" s="9">
        <f>SECOND(telefony45[[#This Row],[czas połączenia]])</f>
        <v>41</v>
      </c>
      <c r="M691" s="9">
        <f>telefony45[[#This Row],[godziny połączenia]]*60*60+telefony45[[#This Row],[minuty połączenia]]*60+telefony45[[#This Row],[sekundy połączenia2]]</f>
        <v>101</v>
      </c>
      <c r="N691" s="9">
        <f>ROUNDUP(telefony45[[#This Row],[połączenie w sekundach]]/60,0)</f>
        <v>2</v>
      </c>
      <c r="O691" s="9">
        <f>IF(telefony45[[#This Row],[czy zagraniczny]]=1,telefony45[[#This Row],[zaczęt minuty połączenia]],0)</f>
        <v>0</v>
      </c>
      <c r="P691">
        <f>IF(OR(telefony45[[#This Row],[czy komórkowy]]=1,telefony45[[#This Row],[czy stacjonarny]]=1),P690-telefony45[[#This Row],[połączenie w sekundach]],P690)</f>
        <v>-278754</v>
      </c>
      <c r="Q691">
        <f t="shared" si="10"/>
        <v>101</v>
      </c>
      <c r="R691">
        <f>IF(telefony45[[#This Row],[czy komórkowy]]=1,Q691+R690,R690)</f>
        <v>64875</v>
      </c>
      <c r="S691">
        <f>IF(telefony45[[#This Row],[czy stacjonarny]]=1,Q691+S690,S690)</f>
        <v>213879</v>
      </c>
    </row>
    <row r="692" spans="1:19" x14ac:dyDescent="0.3">
      <c r="A692" s="9" t="s">
        <v>601</v>
      </c>
      <c r="B692" s="1">
        <v>42927</v>
      </c>
      <c r="C692" s="2">
        <v>0.56940972222222219</v>
      </c>
      <c r="D692" s="2">
        <v>0.57149305555555552</v>
      </c>
      <c r="E692">
        <f>DAY(telefony45[[#This Row],[data]])</f>
        <v>11</v>
      </c>
      <c r="F692">
        <f>IF(LEN(telefony45[[#This Row],[nr]])=8,1,0)</f>
        <v>0</v>
      </c>
      <c r="G692">
        <f>IF(LEN(telefony45[[#This Row],[nr]])=7,1,0)</f>
        <v>1</v>
      </c>
      <c r="H692" s="9">
        <f>IF(LEN(telefony45[[#This Row],[nr]])&gt;=10,1,0)</f>
        <v>0</v>
      </c>
      <c r="I692" s="2">
        <f>telefony45[[#This Row],[zakonczenie]]-telefony45[[#This Row],[rozpoczecie]]</f>
        <v>2.0833333333333259E-3</v>
      </c>
      <c r="J692" s="9">
        <f>HOUR(telefony45[[#This Row],[czas połączenia]])</f>
        <v>0</v>
      </c>
      <c r="K692" s="9">
        <f>MINUTE(telefony45[[#This Row],[czas połączenia]])</f>
        <v>3</v>
      </c>
      <c r="L692" s="9">
        <f>SECOND(telefony45[[#This Row],[czas połączenia]])</f>
        <v>0</v>
      </c>
      <c r="M692" s="9">
        <f>telefony45[[#This Row],[godziny połączenia]]*60*60+telefony45[[#This Row],[minuty połączenia]]*60+telefony45[[#This Row],[sekundy połączenia2]]</f>
        <v>180</v>
      </c>
      <c r="N692" s="9">
        <f>ROUNDUP(telefony45[[#This Row],[połączenie w sekundach]]/60,0)</f>
        <v>3</v>
      </c>
      <c r="O692" s="9">
        <f>IF(telefony45[[#This Row],[czy zagraniczny]]=1,telefony45[[#This Row],[zaczęt minuty połączenia]],0)</f>
        <v>0</v>
      </c>
      <c r="P692">
        <f>IF(OR(telefony45[[#This Row],[czy komórkowy]]=1,telefony45[[#This Row],[czy stacjonarny]]=1),P691-telefony45[[#This Row],[połączenie w sekundach]],P691)</f>
        <v>-278934</v>
      </c>
      <c r="Q692">
        <f t="shared" si="10"/>
        <v>180</v>
      </c>
      <c r="R692">
        <f>IF(telefony45[[#This Row],[czy komórkowy]]=1,Q692+R691,R691)</f>
        <v>64875</v>
      </c>
      <c r="S692">
        <f>IF(telefony45[[#This Row],[czy stacjonarny]]=1,Q692+S691,S691)</f>
        <v>214059</v>
      </c>
    </row>
    <row r="693" spans="1:19" x14ac:dyDescent="0.3">
      <c r="A693" s="9" t="s">
        <v>602</v>
      </c>
      <c r="B693" s="1">
        <v>42927</v>
      </c>
      <c r="C693" s="2">
        <v>0.57185185185185183</v>
      </c>
      <c r="D693" s="2">
        <v>0.58304398148148151</v>
      </c>
      <c r="E693">
        <f>DAY(telefony45[[#This Row],[data]])</f>
        <v>11</v>
      </c>
      <c r="F693">
        <f>IF(LEN(telefony45[[#This Row],[nr]])=8,1,0)</f>
        <v>0</v>
      </c>
      <c r="G693">
        <f>IF(LEN(telefony45[[#This Row],[nr]])=7,1,0)</f>
        <v>1</v>
      </c>
      <c r="H693" s="9">
        <f>IF(LEN(telefony45[[#This Row],[nr]])&gt;=10,1,0)</f>
        <v>0</v>
      </c>
      <c r="I693" s="2">
        <f>telefony45[[#This Row],[zakonczenie]]-telefony45[[#This Row],[rozpoczecie]]</f>
        <v>1.1192129629629677E-2</v>
      </c>
      <c r="J693" s="9">
        <f>HOUR(telefony45[[#This Row],[czas połączenia]])</f>
        <v>0</v>
      </c>
      <c r="K693" s="9">
        <f>MINUTE(telefony45[[#This Row],[czas połączenia]])</f>
        <v>16</v>
      </c>
      <c r="L693" s="9">
        <f>SECOND(telefony45[[#This Row],[czas połączenia]])</f>
        <v>7</v>
      </c>
      <c r="M693" s="9">
        <f>telefony45[[#This Row],[godziny połączenia]]*60*60+telefony45[[#This Row],[minuty połączenia]]*60+telefony45[[#This Row],[sekundy połączenia2]]</f>
        <v>967</v>
      </c>
      <c r="N693" s="9">
        <f>ROUNDUP(telefony45[[#This Row],[połączenie w sekundach]]/60,0)</f>
        <v>17</v>
      </c>
      <c r="O693" s="9">
        <f>IF(telefony45[[#This Row],[czy zagraniczny]]=1,telefony45[[#This Row],[zaczęt minuty połączenia]],0)</f>
        <v>0</v>
      </c>
      <c r="P693">
        <f>IF(OR(telefony45[[#This Row],[czy komórkowy]]=1,telefony45[[#This Row],[czy stacjonarny]]=1),P692-telefony45[[#This Row],[połączenie w sekundach]],P692)</f>
        <v>-279901</v>
      </c>
      <c r="Q693">
        <f t="shared" si="10"/>
        <v>967</v>
      </c>
      <c r="R693">
        <f>IF(telefony45[[#This Row],[czy komórkowy]]=1,Q693+R692,R692)</f>
        <v>64875</v>
      </c>
      <c r="S693">
        <f>IF(telefony45[[#This Row],[czy stacjonarny]]=1,Q693+S692,S692)</f>
        <v>215026</v>
      </c>
    </row>
    <row r="694" spans="1:19" x14ac:dyDescent="0.3">
      <c r="A694" s="9" t="s">
        <v>603</v>
      </c>
      <c r="B694" s="1">
        <v>42927</v>
      </c>
      <c r="C694" s="2">
        <v>0.57592592592592595</v>
      </c>
      <c r="D694" s="2">
        <v>0.58302083333333332</v>
      </c>
      <c r="E694">
        <f>DAY(telefony45[[#This Row],[data]])</f>
        <v>11</v>
      </c>
      <c r="F694">
        <f>IF(LEN(telefony45[[#This Row],[nr]])=8,1,0)</f>
        <v>0</v>
      </c>
      <c r="G694">
        <f>IF(LEN(telefony45[[#This Row],[nr]])=7,1,0)</f>
        <v>1</v>
      </c>
      <c r="H694" s="9">
        <f>IF(LEN(telefony45[[#This Row],[nr]])&gt;=10,1,0)</f>
        <v>0</v>
      </c>
      <c r="I694" s="2">
        <f>telefony45[[#This Row],[zakonczenie]]-telefony45[[#This Row],[rozpoczecie]]</f>
        <v>7.0949074074073692E-3</v>
      </c>
      <c r="J694" s="9">
        <f>HOUR(telefony45[[#This Row],[czas połączenia]])</f>
        <v>0</v>
      </c>
      <c r="K694" s="9">
        <f>MINUTE(telefony45[[#This Row],[czas połączenia]])</f>
        <v>10</v>
      </c>
      <c r="L694" s="9">
        <f>SECOND(telefony45[[#This Row],[czas połączenia]])</f>
        <v>13</v>
      </c>
      <c r="M694" s="9">
        <f>telefony45[[#This Row],[godziny połączenia]]*60*60+telefony45[[#This Row],[minuty połączenia]]*60+telefony45[[#This Row],[sekundy połączenia2]]</f>
        <v>613</v>
      </c>
      <c r="N694" s="9">
        <f>ROUNDUP(telefony45[[#This Row],[połączenie w sekundach]]/60,0)</f>
        <v>11</v>
      </c>
      <c r="O694" s="9">
        <f>IF(telefony45[[#This Row],[czy zagraniczny]]=1,telefony45[[#This Row],[zaczęt minuty połączenia]],0)</f>
        <v>0</v>
      </c>
      <c r="P694">
        <f>IF(OR(telefony45[[#This Row],[czy komórkowy]]=1,telefony45[[#This Row],[czy stacjonarny]]=1),P693-telefony45[[#This Row],[połączenie w sekundach]],P693)</f>
        <v>-280514</v>
      </c>
      <c r="Q694">
        <f t="shared" si="10"/>
        <v>613</v>
      </c>
      <c r="R694">
        <f>IF(telefony45[[#This Row],[czy komórkowy]]=1,Q694+R693,R693)</f>
        <v>64875</v>
      </c>
      <c r="S694">
        <f>IF(telefony45[[#This Row],[czy stacjonarny]]=1,Q694+S693,S693)</f>
        <v>215639</v>
      </c>
    </row>
    <row r="695" spans="1:19" x14ac:dyDescent="0.3">
      <c r="A695" s="9" t="s">
        <v>604</v>
      </c>
      <c r="B695" s="1">
        <v>42927</v>
      </c>
      <c r="C695" s="2">
        <v>0.57593749999999999</v>
      </c>
      <c r="D695" s="2">
        <v>0.58310185185185182</v>
      </c>
      <c r="E695">
        <f>DAY(telefony45[[#This Row],[data]])</f>
        <v>11</v>
      </c>
      <c r="F695">
        <f>IF(LEN(telefony45[[#This Row],[nr]])=8,1,0)</f>
        <v>0</v>
      </c>
      <c r="G695">
        <f>IF(LEN(telefony45[[#This Row],[nr]])=7,1,0)</f>
        <v>1</v>
      </c>
      <c r="H695" s="9">
        <f>IF(LEN(telefony45[[#This Row],[nr]])&gt;=10,1,0)</f>
        <v>0</v>
      </c>
      <c r="I695" s="2">
        <f>telefony45[[#This Row],[zakonczenie]]-telefony45[[#This Row],[rozpoczecie]]</f>
        <v>7.1643518518518245E-3</v>
      </c>
      <c r="J695" s="9">
        <f>HOUR(telefony45[[#This Row],[czas połączenia]])</f>
        <v>0</v>
      </c>
      <c r="K695" s="9">
        <f>MINUTE(telefony45[[#This Row],[czas połączenia]])</f>
        <v>10</v>
      </c>
      <c r="L695" s="9">
        <f>SECOND(telefony45[[#This Row],[czas połączenia]])</f>
        <v>19</v>
      </c>
      <c r="M695" s="9">
        <f>telefony45[[#This Row],[godziny połączenia]]*60*60+telefony45[[#This Row],[minuty połączenia]]*60+telefony45[[#This Row],[sekundy połączenia2]]</f>
        <v>619</v>
      </c>
      <c r="N695" s="9">
        <f>ROUNDUP(telefony45[[#This Row],[połączenie w sekundach]]/60,0)</f>
        <v>11</v>
      </c>
      <c r="O695" s="9">
        <f>IF(telefony45[[#This Row],[czy zagraniczny]]=1,telefony45[[#This Row],[zaczęt minuty połączenia]],0)</f>
        <v>0</v>
      </c>
      <c r="P695">
        <f>IF(OR(telefony45[[#This Row],[czy komórkowy]]=1,telefony45[[#This Row],[czy stacjonarny]]=1),P694-telefony45[[#This Row],[połączenie w sekundach]],P694)</f>
        <v>-281133</v>
      </c>
      <c r="Q695">
        <f t="shared" si="10"/>
        <v>619</v>
      </c>
      <c r="R695">
        <f>IF(telefony45[[#This Row],[czy komórkowy]]=1,Q695+R694,R694)</f>
        <v>64875</v>
      </c>
      <c r="S695">
        <f>IF(telefony45[[#This Row],[czy stacjonarny]]=1,Q695+S694,S694)</f>
        <v>216258</v>
      </c>
    </row>
    <row r="696" spans="1:19" x14ac:dyDescent="0.3">
      <c r="A696" s="9" t="s">
        <v>115</v>
      </c>
      <c r="B696" s="1">
        <v>42927</v>
      </c>
      <c r="C696" s="2">
        <v>0.57939814814814816</v>
      </c>
      <c r="D696" s="2">
        <v>0.5795717592592593</v>
      </c>
      <c r="E696">
        <f>DAY(telefony45[[#This Row],[data]])</f>
        <v>11</v>
      </c>
      <c r="F696">
        <f>IF(LEN(telefony45[[#This Row],[nr]])=8,1,0)</f>
        <v>1</v>
      </c>
      <c r="G696">
        <f>IF(LEN(telefony45[[#This Row],[nr]])=7,1,0)</f>
        <v>0</v>
      </c>
      <c r="H696" s="9">
        <f>IF(LEN(telefony45[[#This Row],[nr]])&gt;=10,1,0)</f>
        <v>0</v>
      </c>
      <c r="I696" s="2">
        <f>telefony45[[#This Row],[zakonczenie]]-telefony45[[#This Row],[rozpoczecie]]</f>
        <v>1.7361111111113825E-4</v>
      </c>
      <c r="J696" s="9">
        <f>HOUR(telefony45[[#This Row],[czas połączenia]])</f>
        <v>0</v>
      </c>
      <c r="K696" s="9">
        <f>MINUTE(telefony45[[#This Row],[czas połączenia]])</f>
        <v>0</v>
      </c>
      <c r="L696" s="9">
        <f>SECOND(telefony45[[#This Row],[czas połączenia]])</f>
        <v>15</v>
      </c>
      <c r="M696" s="9">
        <f>telefony45[[#This Row],[godziny połączenia]]*60*60+telefony45[[#This Row],[minuty połączenia]]*60+telefony45[[#This Row],[sekundy połączenia2]]</f>
        <v>15</v>
      </c>
      <c r="N696" s="9">
        <f>ROUNDUP(telefony45[[#This Row],[połączenie w sekundach]]/60,0)</f>
        <v>1</v>
      </c>
      <c r="O696" s="9">
        <f>IF(telefony45[[#This Row],[czy zagraniczny]]=1,telefony45[[#This Row],[zaczęt minuty połączenia]],0)</f>
        <v>0</v>
      </c>
      <c r="P696">
        <f>IF(OR(telefony45[[#This Row],[czy komórkowy]]=1,telefony45[[#This Row],[czy stacjonarny]]=1),P695-telefony45[[#This Row],[połączenie w sekundach]],P695)</f>
        <v>-281148</v>
      </c>
      <c r="Q696">
        <f t="shared" si="10"/>
        <v>15</v>
      </c>
      <c r="R696">
        <f>IF(telefony45[[#This Row],[czy komórkowy]]=1,Q696+R695,R695)</f>
        <v>64890</v>
      </c>
      <c r="S696">
        <f>IF(telefony45[[#This Row],[czy stacjonarny]]=1,Q696+S695,S695)</f>
        <v>216258</v>
      </c>
    </row>
    <row r="697" spans="1:19" x14ac:dyDescent="0.3">
      <c r="A697" s="9" t="s">
        <v>605</v>
      </c>
      <c r="B697" s="1">
        <v>42927</v>
      </c>
      <c r="C697" s="2">
        <v>0.5823842592592593</v>
      </c>
      <c r="D697" s="2">
        <v>0.58479166666666671</v>
      </c>
      <c r="E697">
        <f>DAY(telefony45[[#This Row],[data]])</f>
        <v>11</v>
      </c>
      <c r="F697">
        <f>IF(LEN(telefony45[[#This Row],[nr]])=8,1,0)</f>
        <v>0</v>
      </c>
      <c r="G697">
        <f>IF(LEN(telefony45[[#This Row],[nr]])=7,1,0)</f>
        <v>1</v>
      </c>
      <c r="H697" s="9">
        <f>IF(LEN(telefony45[[#This Row],[nr]])&gt;=10,1,0)</f>
        <v>0</v>
      </c>
      <c r="I697" s="2">
        <f>telefony45[[#This Row],[zakonczenie]]-telefony45[[#This Row],[rozpoczecie]]</f>
        <v>2.4074074074074137E-3</v>
      </c>
      <c r="J697" s="9">
        <f>HOUR(telefony45[[#This Row],[czas połączenia]])</f>
        <v>0</v>
      </c>
      <c r="K697" s="9">
        <f>MINUTE(telefony45[[#This Row],[czas połączenia]])</f>
        <v>3</v>
      </c>
      <c r="L697" s="9">
        <f>SECOND(telefony45[[#This Row],[czas połączenia]])</f>
        <v>28</v>
      </c>
      <c r="M697" s="9">
        <f>telefony45[[#This Row],[godziny połączenia]]*60*60+telefony45[[#This Row],[minuty połączenia]]*60+telefony45[[#This Row],[sekundy połączenia2]]</f>
        <v>208</v>
      </c>
      <c r="N697" s="9">
        <f>ROUNDUP(telefony45[[#This Row],[połączenie w sekundach]]/60,0)</f>
        <v>4</v>
      </c>
      <c r="O697" s="9">
        <f>IF(telefony45[[#This Row],[czy zagraniczny]]=1,telefony45[[#This Row],[zaczęt minuty połączenia]],0)</f>
        <v>0</v>
      </c>
      <c r="P697">
        <f>IF(OR(telefony45[[#This Row],[czy komórkowy]]=1,telefony45[[#This Row],[czy stacjonarny]]=1),P696-telefony45[[#This Row],[połączenie w sekundach]],P696)</f>
        <v>-281356</v>
      </c>
      <c r="Q697">
        <f t="shared" si="10"/>
        <v>208</v>
      </c>
      <c r="R697">
        <f>IF(telefony45[[#This Row],[czy komórkowy]]=1,Q697+R696,R696)</f>
        <v>64890</v>
      </c>
      <c r="S697">
        <f>IF(telefony45[[#This Row],[czy stacjonarny]]=1,Q697+S696,S696)</f>
        <v>216466</v>
      </c>
    </row>
    <row r="698" spans="1:19" x14ac:dyDescent="0.3">
      <c r="A698" s="9" t="s">
        <v>606</v>
      </c>
      <c r="B698" s="1">
        <v>42927</v>
      </c>
      <c r="C698" s="2">
        <v>0.58656249999999999</v>
      </c>
      <c r="D698" s="2">
        <v>0.59008101851851846</v>
      </c>
      <c r="E698">
        <f>DAY(telefony45[[#This Row],[data]])</f>
        <v>11</v>
      </c>
      <c r="F698">
        <f>IF(LEN(telefony45[[#This Row],[nr]])=8,1,0)</f>
        <v>1</v>
      </c>
      <c r="G698">
        <f>IF(LEN(telefony45[[#This Row],[nr]])=7,1,0)</f>
        <v>0</v>
      </c>
      <c r="H698" s="9">
        <f>IF(LEN(telefony45[[#This Row],[nr]])&gt;=10,1,0)</f>
        <v>0</v>
      </c>
      <c r="I698" s="2">
        <f>telefony45[[#This Row],[zakonczenie]]-telefony45[[#This Row],[rozpoczecie]]</f>
        <v>3.5185185185184764E-3</v>
      </c>
      <c r="J698" s="9">
        <f>HOUR(telefony45[[#This Row],[czas połączenia]])</f>
        <v>0</v>
      </c>
      <c r="K698" s="9">
        <f>MINUTE(telefony45[[#This Row],[czas połączenia]])</f>
        <v>5</v>
      </c>
      <c r="L698" s="9">
        <f>SECOND(telefony45[[#This Row],[czas połączenia]])</f>
        <v>4</v>
      </c>
      <c r="M698" s="9">
        <f>telefony45[[#This Row],[godziny połączenia]]*60*60+telefony45[[#This Row],[minuty połączenia]]*60+telefony45[[#This Row],[sekundy połączenia2]]</f>
        <v>304</v>
      </c>
      <c r="N698" s="9">
        <f>ROUNDUP(telefony45[[#This Row],[połączenie w sekundach]]/60,0)</f>
        <v>6</v>
      </c>
      <c r="O698" s="9">
        <f>IF(telefony45[[#This Row],[czy zagraniczny]]=1,telefony45[[#This Row],[zaczęt minuty połączenia]],0)</f>
        <v>0</v>
      </c>
      <c r="P698">
        <f>IF(OR(telefony45[[#This Row],[czy komórkowy]]=1,telefony45[[#This Row],[czy stacjonarny]]=1),P697-telefony45[[#This Row],[połączenie w sekundach]],P697)</f>
        <v>-281660</v>
      </c>
      <c r="Q698">
        <f t="shared" si="10"/>
        <v>304</v>
      </c>
      <c r="R698">
        <f>IF(telefony45[[#This Row],[czy komórkowy]]=1,Q698+R697,R697)</f>
        <v>65194</v>
      </c>
      <c r="S698">
        <f>IF(telefony45[[#This Row],[czy stacjonarny]]=1,Q698+S697,S697)</f>
        <v>216466</v>
      </c>
    </row>
    <row r="699" spans="1:19" x14ac:dyDescent="0.3">
      <c r="A699" s="9" t="s">
        <v>607</v>
      </c>
      <c r="B699" s="1">
        <v>42927</v>
      </c>
      <c r="C699" s="2">
        <v>0.58711805555555552</v>
      </c>
      <c r="D699" s="2">
        <v>0.59739583333333335</v>
      </c>
      <c r="E699">
        <f>DAY(telefony45[[#This Row],[data]])</f>
        <v>11</v>
      </c>
      <c r="F699">
        <f>IF(LEN(telefony45[[#This Row],[nr]])=8,1,0)</f>
        <v>0</v>
      </c>
      <c r="G699">
        <f>IF(LEN(telefony45[[#This Row],[nr]])=7,1,0)</f>
        <v>1</v>
      </c>
      <c r="H699" s="9">
        <f>IF(LEN(telefony45[[#This Row],[nr]])&gt;=10,1,0)</f>
        <v>0</v>
      </c>
      <c r="I699" s="2">
        <f>telefony45[[#This Row],[zakonczenie]]-telefony45[[#This Row],[rozpoczecie]]</f>
        <v>1.027777777777783E-2</v>
      </c>
      <c r="J699" s="9">
        <f>HOUR(telefony45[[#This Row],[czas połączenia]])</f>
        <v>0</v>
      </c>
      <c r="K699" s="9">
        <f>MINUTE(telefony45[[#This Row],[czas połączenia]])</f>
        <v>14</v>
      </c>
      <c r="L699" s="9">
        <f>SECOND(telefony45[[#This Row],[czas połączenia]])</f>
        <v>48</v>
      </c>
      <c r="M699" s="9">
        <f>telefony45[[#This Row],[godziny połączenia]]*60*60+telefony45[[#This Row],[minuty połączenia]]*60+telefony45[[#This Row],[sekundy połączenia2]]</f>
        <v>888</v>
      </c>
      <c r="N699" s="9">
        <f>ROUNDUP(telefony45[[#This Row],[połączenie w sekundach]]/60,0)</f>
        <v>15</v>
      </c>
      <c r="O699" s="9">
        <f>IF(telefony45[[#This Row],[czy zagraniczny]]=1,telefony45[[#This Row],[zaczęt minuty połączenia]],0)</f>
        <v>0</v>
      </c>
      <c r="P699">
        <f>IF(OR(telefony45[[#This Row],[czy komórkowy]]=1,telefony45[[#This Row],[czy stacjonarny]]=1),P698-telefony45[[#This Row],[połączenie w sekundach]],P698)</f>
        <v>-282548</v>
      </c>
      <c r="Q699">
        <f t="shared" si="10"/>
        <v>888</v>
      </c>
      <c r="R699">
        <f>IF(telefony45[[#This Row],[czy komórkowy]]=1,Q699+R698,R698)</f>
        <v>65194</v>
      </c>
      <c r="S699">
        <f>IF(telefony45[[#This Row],[czy stacjonarny]]=1,Q699+S698,S698)</f>
        <v>217354</v>
      </c>
    </row>
    <row r="700" spans="1:19" x14ac:dyDescent="0.3">
      <c r="A700" s="9" t="s">
        <v>608</v>
      </c>
      <c r="B700" s="1">
        <v>42927</v>
      </c>
      <c r="C700" s="2">
        <v>0.5889699074074074</v>
      </c>
      <c r="D700" s="2">
        <v>0.59409722222222228</v>
      </c>
      <c r="E700">
        <f>DAY(telefony45[[#This Row],[data]])</f>
        <v>11</v>
      </c>
      <c r="F700">
        <f>IF(LEN(telefony45[[#This Row],[nr]])=8,1,0)</f>
        <v>0</v>
      </c>
      <c r="G700">
        <f>IF(LEN(telefony45[[#This Row],[nr]])=7,1,0)</f>
        <v>1</v>
      </c>
      <c r="H700" s="9">
        <f>IF(LEN(telefony45[[#This Row],[nr]])&gt;=10,1,0)</f>
        <v>0</v>
      </c>
      <c r="I700" s="2">
        <f>telefony45[[#This Row],[zakonczenie]]-telefony45[[#This Row],[rozpoczecie]]</f>
        <v>5.1273148148148762E-3</v>
      </c>
      <c r="J700" s="9">
        <f>HOUR(telefony45[[#This Row],[czas połączenia]])</f>
        <v>0</v>
      </c>
      <c r="K700" s="9">
        <f>MINUTE(telefony45[[#This Row],[czas połączenia]])</f>
        <v>7</v>
      </c>
      <c r="L700" s="9">
        <f>SECOND(telefony45[[#This Row],[czas połączenia]])</f>
        <v>23</v>
      </c>
      <c r="M700" s="9">
        <f>telefony45[[#This Row],[godziny połączenia]]*60*60+telefony45[[#This Row],[minuty połączenia]]*60+telefony45[[#This Row],[sekundy połączenia2]]</f>
        <v>443</v>
      </c>
      <c r="N700" s="9">
        <f>ROUNDUP(telefony45[[#This Row],[połączenie w sekundach]]/60,0)</f>
        <v>8</v>
      </c>
      <c r="O700" s="9">
        <f>IF(telefony45[[#This Row],[czy zagraniczny]]=1,telefony45[[#This Row],[zaczęt minuty połączenia]],0)</f>
        <v>0</v>
      </c>
      <c r="P700">
        <f>IF(OR(telefony45[[#This Row],[czy komórkowy]]=1,telefony45[[#This Row],[czy stacjonarny]]=1),P699-telefony45[[#This Row],[połączenie w sekundach]],P699)</f>
        <v>-282991</v>
      </c>
      <c r="Q700">
        <f t="shared" si="10"/>
        <v>443</v>
      </c>
      <c r="R700">
        <f>IF(telefony45[[#This Row],[czy komórkowy]]=1,Q700+R699,R699)</f>
        <v>65194</v>
      </c>
      <c r="S700">
        <f>IF(telefony45[[#This Row],[czy stacjonarny]]=1,Q700+S699,S699)</f>
        <v>217797</v>
      </c>
    </row>
    <row r="701" spans="1:19" x14ac:dyDescent="0.3">
      <c r="A701" s="9" t="s">
        <v>513</v>
      </c>
      <c r="B701" s="1">
        <v>42927</v>
      </c>
      <c r="C701" s="2">
        <v>0.5900347222222222</v>
      </c>
      <c r="D701" s="2">
        <v>0.59217592592592594</v>
      </c>
      <c r="E701">
        <f>DAY(telefony45[[#This Row],[data]])</f>
        <v>11</v>
      </c>
      <c r="F701">
        <f>IF(LEN(telefony45[[#This Row],[nr]])=8,1,0)</f>
        <v>0</v>
      </c>
      <c r="G701">
        <f>IF(LEN(telefony45[[#This Row],[nr]])=7,1,0)</f>
        <v>1</v>
      </c>
      <c r="H701" s="9">
        <f>IF(LEN(telefony45[[#This Row],[nr]])&gt;=10,1,0)</f>
        <v>0</v>
      </c>
      <c r="I701" s="2">
        <f>telefony45[[#This Row],[zakonczenie]]-telefony45[[#This Row],[rozpoczecie]]</f>
        <v>2.1412037037037424E-3</v>
      </c>
      <c r="J701" s="9">
        <f>HOUR(telefony45[[#This Row],[czas połączenia]])</f>
        <v>0</v>
      </c>
      <c r="K701" s="9">
        <f>MINUTE(telefony45[[#This Row],[czas połączenia]])</f>
        <v>3</v>
      </c>
      <c r="L701" s="9">
        <f>SECOND(telefony45[[#This Row],[czas połączenia]])</f>
        <v>5</v>
      </c>
      <c r="M701" s="9">
        <f>telefony45[[#This Row],[godziny połączenia]]*60*60+telefony45[[#This Row],[minuty połączenia]]*60+telefony45[[#This Row],[sekundy połączenia2]]</f>
        <v>185</v>
      </c>
      <c r="N701" s="9">
        <f>ROUNDUP(telefony45[[#This Row],[połączenie w sekundach]]/60,0)</f>
        <v>4</v>
      </c>
      <c r="O701" s="9">
        <f>IF(telefony45[[#This Row],[czy zagraniczny]]=1,telefony45[[#This Row],[zaczęt minuty połączenia]],0)</f>
        <v>0</v>
      </c>
      <c r="P701">
        <f>IF(OR(telefony45[[#This Row],[czy komórkowy]]=1,telefony45[[#This Row],[czy stacjonarny]]=1),P700-telefony45[[#This Row],[połączenie w sekundach]],P700)</f>
        <v>-283176</v>
      </c>
      <c r="Q701">
        <f t="shared" si="10"/>
        <v>185</v>
      </c>
      <c r="R701">
        <f>IF(telefony45[[#This Row],[czy komórkowy]]=1,Q701+R700,R700)</f>
        <v>65194</v>
      </c>
      <c r="S701">
        <f>IF(telefony45[[#This Row],[czy stacjonarny]]=1,Q701+S700,S700)</f>
        <v>217982</v>
      </c>
    </row>
    <row r="702" spans="1:19" x14ac:dyDescent="0.3">
      <c r="A702" s="9" t="s">
        <v>609</v>
      </c>
      <c r="B702" s="1">
        <v>42927</v>
      </c>
      <c r="C702" s="2">
        <v>0.59010416666666665</v>
      </c>
      <c r="D702" s="2">
        <v>0.59864583333333332</v>
      </c>
      <c r="E702">
        <f>DAY(telefony45[[#This Row],[data]])</f>
        <v>11</v>
      </c>
      <c r="F702">
        <f>IF(LEN(telefony45[[#This Row],[nr]])=8,1,0)</f>
        <v>0</v>
      </c>
      <c r="G702">
        <f>IF(LEN(telefony45[[#This Row],[nr]])=7,1,0)</f>
        <v>1</v>
      </c>
      <c r="H702" s="9">
        <f>IF(LEN(telefony45[[#This Row],[nr]])&gt;=10,1,0)</f>
        <v>0</v>
      </c>
      <c r="I702" s="2">
        <f>telefony45[[#This Row],[zakonczenie]]-telefony45[[#This Row],[rozpoczecie]]</f>
        <v>8.5416666666666696E-3</v>
      </c>
      <c r="J702" s="9">
        <f>HOUR(telefony45[[#This Row],[czas połączenia]])</f>
        <v>0</v>
      </c>
      <c r="K702" s="9">
        <f>MINUTE(telefony45[[#This Row],[czas połączenia]])</f>
        <v>12</v>
      </c>
      <c r="L702" s="9">
        <f>SECOND(telefony45[[#This Row],[czas połączenia]])</f>
        <v>18</v>
      </c>
      <c r="M702" s="9">
        <f>telefony45[[#This Row],[godziny połączenia]]*60*60+telefony45[[#This Row],[minuty połączenia]]*60+telefony45[[#This Row],[sekundy połączenia2]]</f>
        <v>738</v>
      </c>
      <c r="N702" s="9">
        <f>ROUNDUP(telefony45[[#This Row],[połączenie w sekundach]]/60,0)</f>
        <v>13</v>
      </c>
      <c r="O702" s="9">
        <f>IF(telefony45[[#This Row],[czy zagraniczny]]=1,telefony45[[#This Row],[zaczęt minuty połączenia]],0)</f>
        <v>0</v>
      </c>
      <c r="P702">
        <f>IF(OR(telefony45[[#This Row],[czy komórkowy]]=1,telefony45[[#This Row],[czy stacjonarny]]=1),P701-telefony45[[#This Row],[połączenie w sekundach]],P701)</f>
        <v>-283914</v>
      </c>
      <c r="Q702">
        <f t="shared" si="10"/>
        <v>738</v>
      </c>
      <c r="R702">
        <f>IF(telefony45[[#This Row],[czy komórkowy]]=1,Q702+R701,R701)</f>
        <v>65194</v>
      </c>
      <c r="S702">
        <f>IF(telefony45[[#This Row],[czy stacjonarny]]=1,Q702+S701,S701)</f>
        <v>218720</v>
      </c>
    </row>
    <row r="703" spans="1:19" x14ac:dyDescent="0.3">
      <c r="A703" s="9" t="s">
        <v>610</v>
      </c>
      <c r="B703" s="1">
        <v>42927</v>
      </c>
      <c r="C703" s="2">
        <v>0.59370370370370373</v>
      </c>
      <c r="D703" s="2">
        <v>0.60396990740740741</v>
      </c>
      <c r="E703">
        <f>DAY(telefony45[[#This Row],[data]])</f>
        <v>11</v>
      </c>
      <c r="F703">
        <f>IF(LEN(telefony45[[#This Row],[nr]])=8,1,0)</f>
        <v>1</v>
      </c>
      <c r="G703">
        <f>IF(LEN(telefony45[[#This Row],[nr]])=7,1,0)</f>
        <v>0</v>
      </c>
      <c r="H703" s="9">
        <f>IF(LEN(telefony45[[#This Row],[nr]])&gt;=10,1,0)</f>
        <v>0</v>
      </c>
      <c r="I703" s="2">
        <f>telefony45[[#This Row],[zakonczenie]]-telefony45[[#This Row],[rozpoczecie]]</f>
        <v>1.026620370370368E-2</v>
      </c>
      <c r="J703" s="9">
        <f>HOUR(telefony45[[#This Row],[czas połączenia]])</f>
        <v>0</v>
      </c>
      <c r="K703" s="9">
        <f>MINUTE(telefony45[[#This Row],[czas połączenia]])</f>
        <v>14</v>
      </c>
      <c r="L703" s="9">
        <f>SECOND(telefony45[[#This Row],[czas połączenia]])</f>
        <v>47</v>
      </c>
      <c r="M703" s="9">
        <f>telefony45[[#This Row],[godziny połączenia]]*60*60+telefony45[[#This Row],[minuty połączenia]]*60+telefony45[[#This Row],[sekundy połączenia2]]</f>
        <v>887</v>
      </c>
      <c r="N703" s="9">
        <f>ROUNDUP(telefony45[[#This Row],[połączenie w sekundach]]/60,0)</f>
        <v>15</v>
      </c>
      <c r="O703" s="9">
        <f>IF(telefony45[[#This Row],[czy zagraniczny]]=1,telefony45[[#This Row],[zaczęt minuty połączenia]],0)</f>
        <v>0</v>
      </c>
      <c r="P703">
        <f>IF(OR(telefony45[[#This Row],[czy komórkowy]]=1,telefony45[[#This Row],[czy stacjonarny]]=1),P702-telefony45[[#This Row],[połączenie w sekundach]],P702)</f>
        <v>-284801</v>
      </c>
      <c r="Q703">
        <f t="shared" si="10"/>
        <v>887</v>
      </c>
      <c r="R703">
        <f>IF(telefony45[[#This Row],[czy komórkowy]]=1,Q703+R702,R702)</f>
        <v>66081</v>
      </c>
      <c r="S703">
        <f>IF(telefony45[[#This Row],[czy stacjonarny]]=1,Q703+S702,S702)</f>
        <v>218720</v>
      </c>
    </row>
    <row r="704" spans="1:19" x14ac:dyDescent="0.3">
      <c r="A704" s="9" t="s">
        <v>611</v>
      </c>
      <c r="B704" s="1">
        <v>42927</v>
      </c>
      <c r="C704" s="2">
        <v>0.59593750000000001</v>
      </c>
      <c r="D704" s="2">
        <v>0.6004976851851852</v>
      </c>
      <c r="E704">
        <f>DAY(telefony45[[#This Row],[data]])</f>
        <v>11</v>
      </c>
      <c r="F704">
        <f>IF(LEN(telefony45[[#This Row],[nr]])=8,1,0)</f>
        <v>1</v>
      </c>
      <c r="G704">
        <f>IF(LEN(telefony45[[#This Row],[nr]])=7,1,0)</f>
        <v>0</v>
      </c>
      <c r="H704" s="9">
        <f>IF(LEN(telefony45[[#This Row],[nr]])&gt;=10,1,0)</f>
        <v>0</v>
      </c>
      <c r="I704" s="2">
        <f>telefony45[[#This Row],[zakonczenie]]-telefony45[[#This Row],[rozpoczecie]]</f>
        <v>4.5601851851851949E-3</v>
      </c>
      <c r="J704" s="9">
        <f>HOUR(telefony45[[#This Row],[czas połączenia]])</f>
        <v>0</v>
      </c>
      <c r="K704" s="9">
        <f>MINUTE(telefony45[[#This Row],[czas połączenia]])</f>
        <v>6</v>
      </c>
      <c r="L704" s="9">
        <f>SECOND(telefony45[[#This Row],[czas połączenia]])</f>
        <v>34</v>
      </c>
      <c r="M704" s="9">
        <f>telefony45[[#This Row],[godziny połączenia]]*60*60+telefony45[[#This Row],[minuty połączenia]]*60+telefony45[[#This Row],[sekundy połączenia2]]</f>
        <v>394</v>
      </c>
      <c r="N704" s="9">
        <f>ROUNDUP(telefony45[[#This Row],[połączenie w sekundach]]/60,0)</f>
        <v>7</v>
      </c>
      <c r="O704" s="9">
        <f>IF(telefony45[[#This Row],[czy zagraniczny]]=1,telefony45[[#This Row],[zaczęt minuty połączenia]],0)</f>
        <v>0</v>
      </c>
      <c r="P704">
        <f>IF(OR(telefony45[[#This Row],[czy komórkowy]]=1,telefony45[[#This Row],[czy stacjonarny]]=1),P703-telefony45[[#This Row],[połączenie w sekundach]],P703)</f>
        <v>-285195</v>
      </c>
      <c r="Q704">
        <f t="shared" si="10"/>
        <v>394</v>
      </c>
      <c r="R704">
        <f>IF(telefony45[[#This Row],[czy komórkowy]]=1,Q704+R703,R703)</f>
        <v>66475</v>
      </c>
      <c r="S704">
        <f>IF(telefony45[[#This Row],[czy stacjonarny]]=1,Q704+S703,S703)</f>
        <v>218720</v>
      </c>
    </row>
    <row r="705" spans="1:19" x14ac:dyDescent="0.3">
      <c r="A705" s="9" t="s">
        <v>348</v>
      </c>
      <c r="B705" s="1">
        <v>42927</v>
      </c>
      <c r="C705" s="2">
        <v>0.60037037037037033</v>
      </c>
      <c r="D705" s="2">
        <v>0.60719907407407403</v>
      </c>
      <c r="E705">
        <f>DAY(telefony45[[#This Row],[data]])</f>
        <v>11</v>
      </c>
      <c r="F705">
        <f>IF(LEN(telefony45[[#This Row],[nr]])=8,1,0)</f>
        <v>1</v>
      </c>
      <c r="G705">
        <f>IF(LEN(telefony45[[#This Row],[nr]])=7,1,0)</f>
        <v>0</v>
      </c>
      <c r="H705" s="9">
        <f>IF(LEN(telefony45[[#This Row],[nr]])&gt;=10,1,0)</f>
        <v>0</v>
      </c>
      <c r="I705" s="2">
        <f>telefony45[[#This Row],[zakonczenie]]-telefony45[[#This Row],[rozpoczecie]]</f>
        <v>6.8287037037036979E-3</v>
      </c>
      <c r="J705" s="9">
        <f>HOUR(telefony45[[#This Row],[czas połączenia]])</f>
        <v>0</v>
      </c>
      <c r="K705" s="9">
        <f>MINUTE(telefony45[[#This Row],[czas połączenia]])</f>
        <v>9</v>
      </c>
      <c r="L705" s="9">
        <f>SECOND(telefony45[[#This Row],[czas połączenia]])</f>
        <v>50</v>
      </c>
      <c r="M705" s="9">
        <f>telefony45[[#This Row],[godziny połączenia]]*60*60+telefony45[[#This Row],[minuty połączenia]]*60+telefony45[[#This Row],[sekundy połączenia2]]</f>
        <v>590</v>
      </c>
      <c r="N705" s="9">
        <f>ROUNDUP(telefony45[[#This Row],[połączenie w sekundach]]/60,0)</f>
        <v>10</v>
      </c>
      <c r="O705" s="9">
        <f>IF(telefony45[[#This Row],[czy zagraniczny]]=1,telefony45[[#This Row],[zaczęt minuty połączenia]],0)</f>
        <v>0</v>
      </c>
      <c r="P705">
        <f>IF(OR(telefony45[[#This Row],[czy komórkowy]]=1,telefony45[[#This Row],[czy stacjonarny]]=1),P704-telefony45[[#This Row],[połączenie w sekundach]],P704)</f>
        <v>-285785</v>
      </c>
      <c r="Q705">
        <f t="shared" si="10"/>
        <v>590</v>
      </c>
      <c r="R705">
        <f>IF(telefony45[[#This Row],[czy komórkowy]]=1,Q705+R704,R704)</f>
        <v>67065</v>
      </c>
      <c r="S705">
        <f>IF(telefony45[[#This Row],[czy stacjonarny]]=1,Q705+S704,S704)</f>
        <v>218720</v>
      </c>
    </row>
    <row r="706" spans="1:19" x14ac:dyDescent="0.3">
      <c r="A706" s="9" t="s">
        <v>115</v>
      </c>
      <c r="B706" s="1">
        <v>42927</v>
      </c>
      <c r="C706" s="2">
        <v>0.60077546296296291</v>
      </c>
      <c r="D706" s="2">
        <v>0.60853009259259261</v>
      </c>
      <c r="E706">
        <f>DAY(telefony45[[#This Row],[data]])</f>
        <v>11</v>
      </c>
      <c r="F706">
        <f>IF(LEN(telefony45[[#This Row],[nr]])=8,1,0)</f>
        <v>1</v>
      </c>
      <c r="G706">
        <f>IF(LEN(telefony45[[#This Row],[nr]])=7,1,0)</f>
        <v>0</v>
      </c>
      <c r="H706" s="9">
        <f>IF(LEN(telefony45[[#This Row],[nr]])&gt;=10,1,0)</f>
        <v>0</v>
      </c>
      <c r="I706" s="2">
        <f>telefony45[[#This Row],[zakonczenie]]-telefony45[[#This Row],[rozpoczecie]]</f>
        <v>7.7546296296296946E-3</v>
      </c>
      <c r="J706" s="9">
        <f>HOUR(telefony45[[#This Row],[czas połączenia]])</f>
        <v>0</v>
      </c>
      <c r="K706" s="9">
        <f>MINUTE(telefony45[[#This Row],[czas połączenia]])</f>
        <v>11</v>
      </c>
      <c r="L706" s="9">
        <f>SECOND(telefony45[[#This Row],[czas połączenia]])</f>
        <v>10</v>
      </c>
      <c r="M706" s="9">
        <f>telefony45[[#This Row],[godziny połączenia]]*60*60+telefony45[[#This Row],[minuty połączenia]]*60+telefony45[[#This Row],[sekundy połączenia2]]</f>
        <v>670</v>
      </c>
      <c r="N706" s="9">
        <f>ROUNDUP(telefony45[[#This Row],[połączenie w sekundach]]/60,0)</f>
        <v>12</v>
      </c>
      <c r="O706" s="9">
        <f>IF(telefony45[[#This Row],[czy zagraniczny]]=1,telefony45[[#This Row],[zaczęt minuty połączenia]],0)</f>
        <v>0</v>
      </c>
      <c r="P706">
        <f>IF(OR(telefony45[[#This Row],[czy komórkowy]]=1,telefony45[[#This Row],[czy stacjonarny]]=1),P705-telefony45[[#This Row],[połączenie w sekundach]],P705)</f>
        <v>-286455</v>
      </c>
      <c r="Q706">
        <f t="shared" si="10"/>
        <v>670</v>
      </c>
      <c r="R706">
        <f>IF(telefony45[[#This Row],[czy komórkowy]]=1,Q706+R705,R705)</f>
        <v>67735</v>
      </c>
      <c r="S706">
        <f>IF(telefony45[[#This Row],[czy stacjonarny]]=1,Q706+S705,S705)</f>
        <v>218720</v>
      </c>
    </row>
    <row r="707" spans="1:19" x14ac:dyDescent="0.3">
      <c r="A707" s="9" t="s">
        <v>418</v>
      </c>
      <c r="B707" s="1">
        <v>42927</v>
      </c>
      <c r="C707" s="2">
        <v>0.60320601851851852</v>
      </c>
      <c r="D707" s="2">
        <v>0.61459490740740741</v>
      </c>
      <c r="E707">
        <f>DAY(telefony45[[#This Row],[data]])</f>
        <v>11</v>
      </c>
      <c r="F707">
        <f>IF(LEN(telefony45[[#This Row],[nr]])=8,1,0)</f>
        <v>0</v>
      </c>
      <c r="G707">
        <f>IF(LEN(telefony45[[#This Row],[nr]])=7,1,0)</f>
        <v>1</v>
      </c>
      <c r="H707" s="9">
        <f>IF(LEN(telefony45[[#This Row],[nr]])&gt;=10,1,0)</f>
        <v>0</v>
      </c>
      <c r="I707" s="2">
        <f>telefony45[[#This Row],[zakonczenie]]-telefony45[[#This Row],[rozpoczecie]]</f>
        <v>1.1388888888888893E-2</v>
      </c>
      <c r="J707" s="9">
        <f>HOUR(telefony45[[#This Row],[czas połączenia]])</f>
        <v>0</v>
      </c>
      <c r="K707" s="9">
        <f>MINUTE(telefony45[[#This Row],[czas połączenia]])</f>
        <v>16</v>
      </c>
      <c r="L707" s="9">
        <f>SECOND(telefony45[[#This Row],[czas połączenia]])</f>
        <v>24</v>
      </c>
      <c r="M707" s="9">
        <f>telefony45[[#This Row],[godziny połączenia]]*60*60+telefony45[[#This Row],[minuty połączenia]]*60+telefony45[[#This Row],[sekundy połączenia2]]</f>
        <v>984</v>
      </c>
      <c r="N707" s="9">
        <f>ROUNDUP(telefony45[[#This Row],[połączenie w sekundach]]/60,0)</f>
        <v>17</v>
      </c>
      <c r="O707" s="9">
        <f>IF(telefony45[[#This Row],[czy zagraniczny]]=1,telefony45[[#This Row],[zaczęt minuty połączenia]],0)</f>
        <v>0</v>
      </c>
      <c r="P707">
        <f>IF(OR(telefony45[[#This Row],[czy komórkowy]]=1,telefony45[[#This Row],[czy stacjonarny]]=1),P706-telefony45[[#This Row],[połączenie w sekundach]],P706)</f>
        <v>-287439</v>
      </c>
      <c r="Q707">
        <f t="shared" si="10"/>
        <v>984</v>
      </c>
      <c r="R707">
        <f>IF(telefony45[[#This Row],[czy komórkowy]]=1,Q707+R706,R706)</f>
        <v>67735</v>
      </c>
      <c r="S707">
        <f>IF(telefony45[[#This Row],[czy stacjonarny]]=1,Q707+S706,S706)</f>
        <v>219704</v>
      </c>
    </row>
    <row r="708" spans="1:19" x14ac:dyDescent="0.3">
      <c r="A708" s="9" t="s">
        <v>612</v>
      </c>
      <c r="B708" s="1">
        <v>42927</v>
      </c>
      <c r="C708" s="2">
        <v>0.60721064814814818</v>
      </c>
      <c r="D708" s="2">
        <v>0.61490740740740746</v>
      </c>
      <c r="E708">
        <f>DAY(telefony45[[#This Row],[data]])</f>
        <v>11</v>
      </c>
      <c r="F708">
        <f>IF(LEN(telefony45[[#This Row],[nr]])=8,1,0)</f>
        <v>1</v>
      </c>
      <c r="G708">
        <f>IF(LEN(telefony45[[#This Row],[nr]])=7,1,0)</f>
        <v>0</v>
      </c>
      <c r="H708" s="9">
        <f>IF(LEN(telefony45[[#This Row],[nr]])&gt;=10,1,0)</f>
        <v>0</v>
      </c>
      <c r="I708" s="2">
        <f>telefony45[[#This Row],[zakonczenie]]-telefony45[[#This Row],[rozpoczecie]]</f>
        <v>7.6967592592592782E-3</v>
      </c>
      <c r="J708" s="9">
        <f>HOUR(telefony45[[#This Row],[czas połączenia]])</f>
        <v>0</v>
      </c>
      <c r="K708" s="9">
        <f>MINUTE(telefony45[[#This Row],[czas połączenia]])</f>
        <v>11</v>
      </c>
      <c r="L708" s="9">
        <f>SECOND(telefony45[[#This Row],[czas połączenia]])</f>
        <v>5</v>
      </c>
      <c r="M708" s="9">
        <f>telefony45[[#This Row],[godziny połączenia]]*60*60+telefony45[[#This Row],[minuty połączenia]]*60+telefony45[[#This Row],[sekundy połączenia2]]</f>
        <v>665</v>
      </c>
      <c r="N708" s="9">
        <f>ROUNDUP(telefony45[[#This Row],[połączenie w sekundach]]/60,0)</f>
        <v>12</v>
      </c>
      <c r="O708" s="9">
        <f>IF(telefony45[[#This Row],[czy zagraniczny]]=1,telefony45[[#This Row],[zaczęt minuty połączenia]],0)</f>
        <v>0</v>
      </c>
      <c r="P708">
        <f>IF(OR(telefony45[[#This Row],[czy komórkowy]]=1,telefony45[[#This Row],[czy stacjonarny]]=1),P707-telefony45[[#This Row],[połączenie w sekundach]],P707)</f>
        <v>-288104</v>
      </c>
      <c r="Q708">
        <f t="shared" si="10"/>
        <v>665</v>
      </c>
      <c r="R708">
        <f>IF(telefony45[[#This Row],[czy komórkowy]]=1,Q708+R707,R707)</f>
        <v>68400</v>
      </c>
      <c r="S708">
        <f>IF(telefony45[[#This Row],[czy stacjonarny]]=1,Q708+S707,S707)</f>
        <v>219704</v>
      </c>
    </row>
    <row r="709" spans="1:19" x14ac:dyDescent="0.3">
      <c r="A709" s="9" t="s">
        <v>613</v>
      </c>
      <c r="B709" s="1">
        <v>42927</v>
      </c>
      <c r="C709" s="2">
        <v>0.61179398148148145</v>
      </c>
      <c r="D709" s="2">
        <v>0.61260416666666662</v>
      </c>
      <c r="E709">
        <f>DAY(telefony45[[#This Row],[data]])</f>
        <v>11</v>
      </c>
      <c r="F709">
        <f>IF(LEN(telefony45[[#This Row],[nr]])=8,1,0)</f>
        <v>0</v>
      </c>
      <c r="G709">
        <f>IF(LEN(telefony45[[#This Row],[nr]])=7,1,0)</f>
        <v>1</v>
      </c>
      <c r="H709" s="9">
        <f>IF(LEN(telefony45[[#This Row],[nr]])&gt;=10,1,0)</f>
        <v>0</v>
      </c>
      <c r="I709" s="2">
        <f>telefony45[[#This Row],[zakonczenie]]-telefony45[[#This Row],[rozpoczecie]]</f>
        <v>8.101851851851638E-4</v>
      </c>
      <c r="J709" s="9">
        <f>HOUR(telefony45[[#This Row],[czas połączenia]])</f>
        <v>0</v>
      </c>
      <c r="K709" s="9">
        <f>MINUTE(telefony45[[#This Row],[czas połączenia]])</f>
        <v>1</v>
      </c>
      <c r="L709" s="9">
        <f>SECOND(telefony45[[#This Row],[czas połączenia]])</f>
        <v>10</v>
      </c>
      <c r="M709" s="9">
        <f>telefony45[[#This Row],[godziny połączenia]]*60*60+telefony45[[#This Row],[minuty połączenia]]*60+telefony45[[#This Row],[sekundy połączenia2]]</f>
        <v>70</v>
      </c>
      <c r="N709" s="9">
        <f>ROUNDUP(telefony45[[#This Row],[połączenie w sekundach]]/60,0)</f>
        <v>2</v>
      </c>
      <c r="O709" s="9">
        <f>IF(telefony45[[#This Row],[czy zagraniczny]]=1,telefony45[[#This Row],[zaczęt minuty połączenia]],0)</f>
        <v>0</v>
      </c>
      <c r="P709">
        <f>IF(OR(telefony45[[#This Row],[czy komórkowy]]=1,telefony45[[#This Row],[czy stacjonarny]]=1),P708-telefony45[[#This Row],[połączenie w sekundach]],P708)</f>
        <v>-288174</v>
      </c>
      <c r="Q709">
        <f t="shared" si="10"/>
        <v>70</v>
      </c>
      <c r="R709">
        <f>IF(telefony45[[#This Row],[czy komórkowy]]=1,Q709+R708,R708)</f>
        <v>68400</v>
      </c>
      <c r="S709">
        <f>IF(telefony45[[#This Row],[czy stacjonarny]]=1,Q709+S708,S708)</f>
        <v>219774</v>
      </c>
    </row>
    <row r="710" spans="1:19" x14ac:dyDescent="0.3">
      <c r="A710" s="9" t="s">
        <v>614</v>
      </c>
      <c r="B710" s="1">
        <v>42927</v>
      </c>
      <c r="C710" s="2">
        <v>0.61664351851851851</v>
      </c>
      <c r="D710" s="2">
        <v>0.61856481481481485</v>
      </c>
      <c r="E710">
        <f>DAY(telefony45[[#This Row],[data]])</f>
        <v>11</v>
      </c>
      <c r="F710">
        <f>IF(LEN(telefony45[[#This Row],[nr]])=8,1,0)</f>
        <v>0</v>
      </c>
      <c r="G710">
        <f>IF(LEN(telefony45[[#This Row],[nr]])=7,1,0)</f>
        <v>0</v>
      </c>
      <c r="H710" s="9">
        <f>IF(LEN(telefony45[[#This Row],[nr]])&gt;=10,1,0)</f>
        <v>1</v>
      </c>
      <c r="I710" s="2">
        <f>telefony45[[#This Row],[zakonczenie]]-telefony45[[#This Row],[rozpoczecie]]</f>
        <v>1.9212962962963376E-3</v>
      </c>
      <c r="J710" s="9">
        <f>HOUR(telefony45[[#This Row],[czas połączenia]])</f>
        <v>0</v>
      </c>
      <c r="K710" s="9">
        <f>MINUTE(telefony45[[#This Row],[czas połączenia]])</f>
        <v>2</v>
      </c>
      <c r="L710" s="9">
        <f>SECOND(telefony45[[#This Row],[czas połączenia]])</f>
        <v>46</v>
      </c>
      <c r="M710" s="9">
        <f>telefony45[[#This Row],[godziny połączenia]]*60*60+telefony45[[#This Row],[minuty połączenia]]*60+telefony45[[#This Row],[sekundy połączenia2]]</f>
        <v>166</v>
      </c>
      <c r="N710" s="9">
        <f>ROUNDUP(telefony45[[#This Row],[połączenie w sekundach]]/60,0)</f>
        <v>3</v>
      </c>
      <c r="O710" s="9">
        <f>IF(telefony45[[#This Row],[czy zagraniczny]]=1,telefony45[[#This Row],[zaczęt minuty połączenia]],0)</f>
        <v>3</v>
      </c>
      <c r="P710">
        <f>IF(OR(telefony45[[#This Row],[czy komórkowy]]=1,telefony45[[#This Row],[czy stacjonarny]]=1),P709-telefony45[[#This Row],[połączenie w sekundach]],P709)</f>
        <v>-288174</v>
      </c>
      <c r="Q710">
        <f t="shared" si="10"/>
        <v>0</v>
      </c>
      <c r="R710">
        <f>IF(telefony45[[#This Row],[czy komórkowy]]=1,Q710+R709,R709)</f>
        <v>68400</v>
      </c>
      <c r="S710">
        <f>IF(telefony45[[#This Row],[czy stacjonarny]]=1,Q710+S709,S709)</f>
        <v>219774</v>
      </c>
    </row>
    <row r="711" spans="1:19" x14ac:dyDescent="0.3">
      <c r="A711" s="9" t="s">
        <v>615</v>
      </c>
      <c r="B711" s="1">
        <v>42927</v>
      </c>
      <c r="C711" s="2">
        <v>0.62067129629629625</v>
      </c>
      <c r="D711" s="2">
        <v>0.62475694444444441</v>
      </c>
      <c r="E711">
        <f>DAY(telefony45[[#This Row],[data]])</f>
        <v>11</v>
      </c>
      <c r="F711">
        <f>IF(LEN(telefony45[[#This Row],[nr]])=8,1,0)</f>
        <v>1</v>
      </c>
      <c r="G711">
        <f>IF(LEN(telefony45[[#This Row],[nr]])=7,1,0)</f>
        <v>0</v>
      </c>
      <c r="H711" s="9">
        <f>IF(LEN(telefony45[[#This Row],[nr]])&gt;=10,1,0)</f>
        <v>0</v>
      </c>
      <c r="I711" s="2">
        <f>telefony45[[#This Row],[zakonczenie]]-telefony45[[#This Row],[rozpoczecie]]</f>
        <v>4.0856481481481577E-3</v>
      </c>
      <c r="J711" s="9">
        <f>HOUR(telefony45[[#This Row],[czas połączenia]])</f>
        <v>0</v>
      </c>
      <c r="K711" s="9">
        <f>MINUTE(telefony45[[#This Row],[czas połączenia]])</f>
        <v>5</v>
      </c>
      <c r="L711" s="9">
        <f>SECOND(telefony45[[#This Row],[czas połączenia]])</f>
        <v>53</v>
      </c>
      <c r="M711" s="9">
        <f>telefony45[[#This Row],[godziny połączenia]]*60*60+telefony45[[#This Row],[minuty połączenia]]*60+telefony45[[#This Row],[sekundy połączenia2]]</f>
        <v>353</v>
      </c>
      <c r="N711" s="9">
        <f>ROUNDUP(telefony45[[#This Row],[połączenie w sekundach]]/60,0)</f>
        <v>6</v>
      </c>
      <c r="O711" s="9">
        <f>IF(telefony45[[#This Row],[czy zagraniczny]]=1,telefony45[[#This Row],[zaczęt minuty połączenia]],0)</f>
        <v>0</v>
      </c>
      <c r="P711">
        <f>IF(OR(telefony45[[#This Row],[czy komórkowy]]=1,telefony45[[#This Row],[czy stacjonarny]]=1),P710-telefony45[[#This Row],[połączenie w sekundach]],P710)</f>
        <v>-288527</v>
      </c>
      <c r="Q711">
        <f t="shared" si="10"/>
        <v>353</v>
      </c>
      <c r="R711">
        <f>IF(telefony45[[#This Row],[czy komórkowy]]=1,Q711+R710,R710)</f>
        <v>68753</v>
      </c>
      <c r="S711">
        <f>IF(telefony45[[#This Row],[czy stacjonarny]]=1,Q711+S710,S710)</f>
        <v>219774</v>
      </c>
    </row>
    <row r="712" spans="1:19" x14ac:dyDescent="0.3">
      <c r="A712" s="9" t="s">
        <v>444</v>
      </c>
      <c r="B712" s="1">
        <v>42927</v>
      </c>
      <c r="C712" s="2">
        <v>0.6252199074074074</v>
      </c>
      <c r="D712" s="2">
        <v>0.63226851851851851</v>
      </c>
      <c r="E712">
        <f>DAY(telefony45[[#This Row],[data]])</f>
        <v>11</v>
      </c>
      <c r="F712">
        <f>IF(LEN(telefony45[[#This Row],[nr]])=8,1,0)</f>
        <v>0</v>
      </c>
      <c r="G712">
        <f>IF(LEN(telefony45[[#This Row],[nr]])=7,1,0)</f>
        <v>1</v>
      </c>
      <c r="H712" s="9">
        <f>IF(LEN(telefony45[[#This Row],[nr]])&gt;=10,1,0)</f>
        <v>0</v>
      </c>
      <c r="I712" s="2">
        <f>telefony45[[#This Row],[zakonczenie]]-telefony45[[#This Row],[rozpoczecie]]</f>
        <v>7.0486111111111027E-3</v>
      </c>
      <c r="J712" s="9">
        <f>HOUR(telefony45[[#This Row],[czas połączenia]])</f>
        <v>0</v>
      </c>
      <c r="K712" s="9">
        <f>MINUTE(telefony45[[#This Row],[czas połączenia]])</f>
        <v>10</v>
      </c>
      <c r="L712" s="9">
        <f>SECOND(telefony45[[#This Row],[czas połączenia]])</f>
        <v>9</v>
      </c>
      <c r="M712" s="9">
        <f>telefony45[[#This Row],[godziny połączenia]]*60*60+telefony45[[#This Row],[minuty połączenia]]*60+telefony45[[#This Row],[sekundy połączenia2]]</f>
        <v>609</v>
      </c>
      <c r="N712" s="9">
        <f>ROUNDUP(telefony45[[#This Row],[połączenie w sekundach]]/60,0)</f>
        <v>11</v>
      </c>
      <c r="O712" s="9">
        <f>IF(telefony45[[#This Row],[czy zagraniczny]]=1,telefony45[[#This Row],[zaczęt minuty połączenia]],0)</f>
        <v>0</v>
      </c>
      <c r="P712">
        <f>IF(OR(telefony45[[#This Row],[czy komórkowy]]=1,telefony45[[#This Row],[czy stacjonarny]]=1),P711-telefony45[[#This Row],[połączenie w sekundach]],P711)</f>
        <v>-289136</v>
      </c>
      <c r="Q712">
        <f t="shared" si="10"/>
        <v>609</v>
      </c>
      <c r="R712">
        <f>IF(telefony45[[#This Row],[czy komórkowy]]=1,Q712+R711,R711)</f>
        <v>68753</v>
      </c>
      <c r="S712">
        <f>IF(telefony45[[#This Row],[czy stacjonarny]]=1,Q712+S711,S711)</f>
        <v>220383</v>
      </c>
    </row>
    <row r="713" spans="1:19" x14ac:dyDescent="0.3">
      <c r="A713" s="9" t="s">
        <v>616</v>
      </c>
      <c r="B713" s="1">
        <v>42928</v>
      </c>
      <c r="C713" s="2">
        <v>0.33568287037037037</v>
      </c>
      <c r="D713" s="2">
        <v>0.34125</v>
      </c>
      <c r="E713">
        <f>DAY(telefony45[[#This Row],[data]])</f>
        <v>12</v>
      </c>
      <c r="F713">
        <f>IF(LEN(telefony45[[#This Row],[nr]])=8,1,0)</f>
        <v>1</v>
      </c>
      <c r="G713">
        <f>IF(LEN(telefony45[[#This Row],[nr]])=7,1,0)</f>
        <v>0</v>
      </c>
      <c r="H713" s="9">
        <f>IF(LEN(telefony45[[#This Row],[nr]])&gt;=10,1,0)</f>
        <v>0</v>
      </c>
      <c r="I713" s="2">
        <f>telefony45[[#This Row],[zakonczenie]]-telefony45[[#This Row],[rozpoczecie]]</f>
        <v>5.5671296296296302E-3</v>
      </c>
      <c r="J713" s="9">
        <f>HOUR(telefony45[[#This Row],[czas połączenia]])</f>
        <v>0</v>
      </c>
      <c r="K713" s="9">
        <f>MINUTE(telefony45[[#This Row],[czas połączenia]])</f>
        <v>8</v>
      </c>
      <c r="L713" s="9">
        <f>SECOND(telefony45[[#This Row],[czas połączenia]])</f>
        <v>1</v>
      </c>
      <c r="M713" s="9">
        <f>telefony45[[#This Row],[godziny połączenia]]*60*60+telefony45[[#This Row],[minuty połączenia]]*60+telefony45[[#This Row],[sekundy połączenia2]]</f>
        <v>481</v>
      </c>
      <c r="N713" s="9">
        <f>ROUNDUP(telefony45[[#This Row],[połączenie w sekundach]]/60,0)</f>
        <v>9</v>
      </c>
      <c r="O713" s="9">
        <f>IF(telefony45[[#This Row],[czy zagraniczny]]=1,telefony45[[#This Row],[zaczęt minuty połączenia]],0)</f>
        <v>0</v>
      </c>
      <c r="P713">
        <f>IF(OR(telefony45[[#This Row],[czy komórkowy]]=1,telefony45[[#This Row],[czy stacjonarny]]=1),P712-telefony45[[#This Row],[połączenie w sekundach]],P712)</f>
        <v>-289617</v>
      </c>
      <c r="Q713">
        <f t="shared" si="10"/>
        <v>481</v>
      </c>
      <c r="R713">
        <f>IF(telefony45[[#This Row],[czy komórkowy]]=1,Q713+R712,R712)</f>
        <v>69234</v>
      </c>
      <c r="S713">
        <f>IF(telefony45[[#This Row],[czy stacjonarny]]=1,Q713+S712,S712)</f>
        <v>220383</v>
      </c>
    </row>
    <row r="714" spans="1:19" x14ac:dyDescent="0.3">
      <c r="A714" s="9" t="s">
        <v>617</v>
      </c>
      <c r="B714" s="1">
        <v>42928</v>
      </c>
      <c r="C714" s="2">
        <v>0.33716435185185184</v>
      </c>
      <c r="D714" s="2">
        <v>0.33778935185185183</v>
      </c>
      <c r="E714">
        <f>DAY(telefony45[[#This Row],[data]])</f>
        <v>12</v>
      </c>
      <c r="F714">
        <f>IF(LEN(telefony45[[#This Row],[nr]])=8,1,0)</f>
        <v>0</v>
      </c>
      <c r="G714">
        <f>IF(LEN(telefony45[[#This Row],[nr]])=7,1,0)</f>
        <v>0</v>
      </c>
      <c r="H714" s="9">
        <f>IF(LEN(telefony45[[#This Row],[nr]])&gt;=10,1,0)</f>
        <v>1</v>
      </c>
      <c r="I714" s="2">
        <f>telefony45[[#This Row],[zakonczenie]]-telefony45[[#This Row],[rozpoczecie]]</f>
        <v>6.2499999999998668E-4</v>
      </c>
      <c r="J714" s="9">
        <f>HOUR(telefony45[[#This Row],[czas połączenia]])</f>
        <v>0</v>
      </c>
      <c r="K714" s="9">
        <f>MINUTE(telefony45[[#This Row],[czas połączenia]])</f>
        <v>0</v>
      </c>
      <c r="L714" s="9">
        <f>SECOND(telefony45[[#This Row],[czas połączenia]])</f>
        <v>54</v>
      </c>
      <c r="M714" s="9">
        <f>telefony45[[#This Row],[godziny połączenia]]*60*60+telefony45[[#This Row],[minuty połączenia]]*60+telefony45[[#This Row],[sekundy połączenia2]]</f>
        <v>54</v>
      </c>
      <c r="N714" s="9">
        <f>ROUNDUP(telefony45[[#This Row],[połączenie w sekundach]]/60,0)</f>
        <v>1</v>
      </c>
      <c r="O714" s="9">
        <f>IF(telefony45[[#This Row],[czy zagraniczny]]=1,telefony45[[#This Row],[zaczęt minuty połączenia]],0)</f>
        <v>1</v>
      </c>
      <c r="P714">
        <f>IF(OR(telefony45[[#This Row],[czy komórkowy]]=1,telefony45[[#This Row],[czy stacjonarny]]=1),P713-telefony45[[#This Row],[połączenie w sekundach]],P713)</f>
        <v>-289617</v>
      </c>
      <c r="Q714">
        <f t="shared" si="10"/>
        <v>0</v>
      </c>
      <c r="R714">
        <f>IF(telefony45[[#This Row],[czy komórkowy]]=1,Q714+R713,R713)</f>
        <v>69234</v>
      </c>
      <c r="S714">
        <f>IF(telefony45[[#This Row],[czy stacjonarny]]=1,Q714+S713,S713)</f>
        <v>220383</v>
      </c>
    </row>
    <row r="715" spans="1:19" x14ac:dyDescent="0.3">
      <c r="A715" s="9" t="s">
        <v>618</v>
      </c>
      <c r="B715" s="1">
        <v>42928</v>
      </c>
      <c r="C715" s="2">
        <v>0.34185185185185185</v>
      </c>
      <c r="D715" s="2">
        <v>0.34375</v>
      </c>
      <c r="E715">
        <f>DAY(telefony45[[#This Row],[data]])</f>
        <v>12</v>
      </c>
      <c r="F715">
        <f>IF(LEN(telefony45[[#This Row],[nr]])=8,1,0)</f>
        <v>0</v>
      </c>
      <c r="G715">
        <f>IF(LEN(telefony45[[#This Row],[nr]])=7,1,0)</f>
        <v>1</v>
      </c>
      <c r="H715" s="9">
        <f>IF(LEN(telefony45[[#This Row],[nr]])&gt;=10,1,0)</f>
        <v>0</v>
      </c>
      <c r="I715" s="2">
        <f>telefony45[[#This Row],[zakonczenie]]-telefony45[[#This Row],[rozpoczecie]]</f>
        <v>1.8981481481481488E-3</v>
      </c>
      <c r="J715" s="9">
        <f>HOUR(telefony45[[#This Row],[czas połączenia]])</f>
        <v>0</v>
      </c>
      <c r="K715" s="9">
        <f>MINUTE(telefony45[[#This Row],[czas połączenia]])</f>
        <v>2</v>
      </c>
      <c r="L715" s="9">
        <f>SECOND(telefony45[[#This Row],[czas połączenia]])</f>
        <v>44</v>
      </c>
      <c r="M715" s="9">
        <f>telefony45[[#This Row],[godziny połączenia]]*60*60+telefony45[[#This Row],[minuty połączenia]]*60+telefony45[[#This Row],[sekundy połączenia2]]</f>
        <v>164</v>
      </c>
      <c r="N715" s="9">
        <f>ROUNDUP(telefony45[[#This Row],[połączenie w sekundach]]/60,0)</f>
        <v>3</v>
      </c>
      <c r="O715" s="9">
        <f>IF(telefony45[[#This Row],[czy zagraniczny]]=1,telefony45[[#This Row],[zaczęt minuty połączenia]],0)</f>
        <v>0</v>
      </c>
      <c r="P715">
        <f>IF(OR(telefony45[[#This Row],[czy komórkowy]]=1,telefony45[[#This Row],[czy stacjonarny]]=1),P714-telefony45[[#This Row],[połączenie w sekundach]],P714)</f>
        <v>-289781</v>
      </c>
      <c r="Q715">
        <f t="shared" si="10"/>
        <v>164</v>
      </c>
      <c r="R715">
        <f>IF(telefony45[[#This Row],[czy komórkowy]]=1,Q715+R714,R714)</f>
        <v>69234</v>
      </c>
      <c r="S715">
        <f>IF(telefony45[[#This Row],[czy stacjonarny]]=1,Q715+S714,S714)</f>
        <v>220547</v>
      </c>
    </row>
    <row r="716" spans="1:19" x14ac:dyDescent="0.3">
      <c r="A716" s="9" t="s">
        <v>619</v>
      </c>
      <c r="B716" s="1">
        <v>42928</v>
      </c>
      <c r="C716" s="2">
        <v>0.34646990740740741</v>
      </c>
      <c r="D716" s="2">
        <v>0.3550462962962963</v>
      </c>
      <c r="E716">
        <f>DAY(telefony45[[#This Row],[data]])</f>
        <v>12</v>
      </c>
      <c r="F716">
        <f>IF(LEN(telefony45[[#This Row],[nr]])=8,1,0)</f>
        <v>1</v>
      </c>
      <c r="G716">
        <f>IF(LEN(telefony45[[#This Row],[nr]])=7,1,0)</f>
        <v>0</v>
      </c>
      <c r="H716" s="9">
        <f>IF(LEN(telefony45[[#This Row],[nr]])&gt;=10,1,0)</f>
        <v>0</v>
      </c>
      <c r="I716" s="2">
        <f>telefony45[[#This Row],[zakonczenie]]-telefony45[[#This Row],[rozpoczecie]]</f>
        <v>8.5763888888888973E-3</v>
      </c>
      <c r="J716" s="9">
        <f>HOUR(telefony45[[#This Row],[czas połączenia]])</f>
        <v>0</v>
      </c>
      <c r="K716" s="9">
        <f>MINUTE(telefony45[[#This Row],[czas połączenia]])</f>
        <v>12</v>
      </c>
      <c r="L716" s="9">
        <f>SECOND(telefony45[[#This Row],[czas połączenia]])</f>
        <v>21</v>
      </c>
      <c r="M716" s="9">
        <f>telefony45[[#This Row],[godziny połączenia]]*60*60+telefony45[[#This Row],[minuty połączenia]]*60+telefony45[[#This Row],[sekundy połączenia2]]</f>
        <v>741</v>
      </c>
      <c r="N716" s="9">
        <f>ROUNDUP(telefony45[[#This Row],[połączenie w sekundach]]/60,0)</f>
        <v>13</v>
      </c>
      <c r="O716" s="9">
        <f>IF(telefony45[[#This Row],[czy zagraniczny]]=1,telefony45[[#This Row],[zaczęt minuty połączenia]],0)</f>
        <v>0</v>
      </c>
      <c r="P716">
        <f>IF(OR(telefony45[[#This Row],[czy komórkowy]]=1,telefony45[[#This Row],[czy stacjonarny]]=1),P715-telefony45[[#This Row],[połączenie w sekundach]],P715)</f>
        <v>-290522</v>
      </c>
      <c r="Q716">
        <f t="shared" si="10"/>
        <v>741</v>
      </c>
      <c r="R716">
        <f>IF(telefony45[[#This Row],[czy komórkowy]]=1,Q716+R715,R715)</f>
        <v>69975</v>
      </c>
      <c r="S716">
        <f>IF(telefony45[[#This Row],[czy stacjonarny]]=1,Q716+S715,S715)</f>
        <v>220547</v>
      </c>
    </row>
    <row r="717" spans="1:19" x14ac:dyDescent="0.3">
      <c r="A717" s="9" t="s">
        <v>620</v>
      </c>
      <c r="B717" s="1">
        <v>42928</v>
      </c>
      <c r="C717" s="2">
        <v>0.34722222222222221</v>
      </c>
      <c r="D717" s="2">
        <v>0.3532986111111111</v>
      </c>
      <c r="E717">
        <f>DAY(telefony45[[#This Row],[data]])</f>
        <v>12</v>
      </c>
      <c r="F717">
        <f>IF(LEN(telefony45[[#This Row],[nr]])=8,1,0)</f>
        <v>0</v>
      </c>
      <c r="G717">
        <f>IF(LEN(telefony45[[#This Row],[nr]])=7,1,0)</f>
        <v>1</v>
      </c>
      <c r="H717" s="9">
        <f>IF(LEN(telefony45[[#This Row],[nr]])&gt;=10,1,0)</f>
        <v>0</v>
      </c>
      <c r="I717" s="2">
        <f>telefony45[[#This Row],[zakonczenie]]-telefony45[[#This Row],[rozpoczecie]]</f>
        <v>6.0763888888888951E-3</v>
      </c>
      <c r="J717" s="9">
        <f>HOUR(telefony45[[#This Row],[czas połączenia]])</f>
        <v>0</v>
      </c>
      <c r="K717" s="9">
        <f>MINUTE(telefony45[[#This Row],[czas połączenia]])</f>
        <v>8</v>
      </c>
      <c r="L717" s="9">
        <f>SECOND(telefony45[[#This Row],[czas połączenia]])</f>
        <v>45</v>
      </c>
      <c r="M717" s="9">
        <f>telefony45[[#This Row],[godziny połączenia]]*60*60+telefony45[[#This Row],[minuty połączenia]]*60+telefony45[[#This Row],[sekundy połączenia2]]</f>
        <v>525</v>
      </c>
      <c r="N717" s="9">
        <f>ROUNDUP(telefony45[[#This Row],[połączenie w sekundach]]/60,0)</f>
        <v>9</v>
      </c>
      <c r="O717" s="9">
        <f>IF(telefony45[[#This Row],[czy zagraniczny]]=1,telefony45[[#This Row],[zaczęt minuty połączenia]],0)</f>
        <v>0</v>
      </c>
      <c r="P717">
        <f>IF(OR(telefony45[[#This Row],[czy komórkowy]]=1,telefony45[[#This Row],[czy stacjonarny]]=1),P716-telefony45[[#This Row],[połączenie w sekundach]],P716)</f>
        <v>-291047</v>
      </c>
      <c r="Q717">
        <f t="shared" si="10"/>
        <v>525</v>
      </c>
      <c r="R717">
        <f>IF(telefony45[[#This Row],[czy komórkowy]]=1,Q717+R716,R716)</f>
        <v>69975</v>
      </c>
      <c r="S717">
        <f>IF(telefony45[[#This Row],[czy stacjonarny]]=1,Q717+S716,S716)</f>
        <v>221072</v>
      </c>
    </row>
    <row r="718" spans="1:19" x14ac:dyDescent="0.3">
      <c r="A718" s="9" t="s">
        <v>621</v>
      </c>
      <c r="B718" s="1">
        <v>42928</v>
      </c>
      <c r="C718" s="2">
        <v>0.35115740740740742</v>
      </c>
      <c r="D718" s="2">
        <v>0.35447916666666668</v>
      </c>
      <c r="E718">
        <f>DAY(telefony45[[#This Row],[data]])</f>
        <v>12</v>
      </c>
      <c r="F718">
        <f>IF(LEN(telefony45[[#This Row],[nr]])=8,1,0)</f>
        <v>0</v>
      </c>
      <c r="G718">
        <f>IF(LEN(telefony45[[#This Row],[nr]])=7,1,0)</f>
        <v>1</v>
      </c>
      <c r="H718" s="9">
        <f>IF(LEN(telefony45[[#This Row],[nr]])&gt;=10,1,0)</f>
        <v>0</v>
      </c>
      <c r="I718" s="2">
        <f>telefony45[[#This Row],[zakonczenie]]-telefony45[[#This Row],[rozpoczecie]]</f>
        <v>3.3217592592592604E-3</v>
      </c>
      <c r="J718" s="9">
        <f>HOUR(telefony45[[#This Row],[czas połączenia]])</f>
        <v>0</v>
      </c>
      <c r="K718" s="9">
        <f>MINUTE(telefony45[[#This Row],[czas połączenia]])</f>
        <v>4</v>
      </c>
      <c r="L718" s="9">
        <f>SECOND(telefony45[[#This Row],[czas połączenia]])</f>
        <v>47</v>
      </c>
      <c r="M718" s="9">
        <f>telefony45[[#This Row],[godziny połączenia]]*60*60+telefony45[[#This Row],[minuty połączenia]]*60+telefony45[[#This Row],[sekundy połączenia2]]</f>
        <v>287</v>
      </c>
      <c r="N718" s="9">
        <f>ROUNDUP(telefony45[[#This Row],[połączenie w sekundach]]/60,0)</f>
        <v>5</v>
      </c>
      <c r="O718" s="9">
        <f>IF(telefony45[[#This Row],[czy zagraniczny]]=1,telefony45[[#This Row],[zaczęt minuty połączenia]],0)</f>
        <v>0</v>
      </c>
      <c r="P718">
        <f>IF(OR(telefony45[[#This Row],[czy komórkowy]]=1,telefony45[[#This Row],[czy stacjonarny]]=1),P717-telefony45[[#This Row],[połączenie w sekundach]],P717)</f>
        <v>-291334</v>
      </c>
      <c r="Q718">
        <f t="shared" si="10"/>
        <v>287</v>
      </c>
      <c r="R718">
        <f>IF(telefony45[[#This Row],[czy komórkowy]]=1,Q718+R717,R717)</f>
        <v>69975</v>
      </c>
      <c r="S718">
        <f>IF(telefony45[[#This Row],[czy stacjonarny]]=1,Q718+S717,S717)</f>
        <v>221359</v>
      </c>
    </row>
    <row r="719" spans="1:19" x14ac:dyDescent="0.3">
      <c r="A719" s="9" t="s">
        <v>110</v>
      </c>
      <c r="B719" s="1">
        <v>42928</v>
      </c>
      <c r="C719" s="2">
        <v>0.35636574074074073</v>
      </c>
      <c r="D719" s="2">
        <v>0.36511574074074077</v>
      </c>
      <c r="E719">
        <f>DAY(telefony45[[#This Row],[data]])</f>
        <v>12</v>
      </c>
      <c r="F719">
        <f>IF(LEN(telefony45[[#This Row],[nr]])=8,1,0)</f>
        <v>0</v>
      </c>
      <c r="G719">
        <f>IF(LEN(telefony45[[#This Row],[nr]])=7,1,0)</f>
        <v>1</v>
      </c>
      <c r="H719" s="9">
        <f>IF(LEN(telefony45[[#This Row],[nr]])&gt;=10,1,0)</f>
        <v>0</v>
      </c>
      <c r="I719" s="2">
        <f>telefony45[[#This Row],[zakonczenie]]-telefony45[[#This Row],[rozpoczecie]]</f>
        <v>8.7500000000000355E-3</v>
      </c>
      <c r="J719" s="9">
        <f>HOUR(telefony45[[#This Row],[czas połączenia]])</f>
        <v>0</v>
      </c>
      <c r="K719" s="9">
        <f>MINUTE(telefony45[[#This Row],[czas połączenia]])</f>
        <v>12</v>
      </c>
      <c r="L719" s="9">
        <f>SECOND(telefony45[[#This Row],[czas połączenia]])</f>
        <v>36</v>
      </c>
      <c r="M719" s="9">
        <f>telefony45[[#This Row],[godziny połączenia]]*60*60+telefony45[[#This Row],[minuty połączenia]]*60+telefony45[[#This Row],[sekundy połączenia2]]</f>
        <v>756</v>
      </c>
      <c r="N719" s="9">
        <f>ROUNDUP(telefony45[[#This Row],[połączenie w sekundach]]/60,0)</f>
        <v>13</v>
      </c>
      <c r="O719" s="9">
        <f>IF(telefony45[[#This Row],[czy zagraniczny]]=1,telefony45[[#This Row],[zaczęt minuty połączenia]],0)</f>
        <v>0</v>
      </c>
      <c r="P719">
        <f>IF(OR(telefony45[[#This Row],[czy komórkowy]]=1,telefony45[[#This Row],[czy stacjonarny]]=1),P718-telefony45[[#This Row],[połączenie w sekundach]],P718)</f>
        <v>-292090</v>
      </c>
      <c r="Q719">
        <f t="shared" si="10"/>
        <v>756</v>
      </c>
      <c r="R719">
        <f>IF(telefony45[[#This Row],[czy komórkowy]]=1,Q719+R718,R718)</f>
        <v>69975</v>
      </c>
      <c r="S719">
        <f>IF(telefony45[[#This Row],[czy stacjonarny]]=1,Q719+S718,S718)</f>
        <v>222115</v>
      </c>
    </row>
    <row r="720" spans="1:19" x14ac:dyDescent="0.3">
      <c r="A720" s="9" t="s">
        <v>622</v>
      </c>
      <c r="B720" s="1">
        <v>42928</v>
      </c>
      <c r="C720" s="2">
        <v>0.36060185185185184</v>
      </c>
      <c r="D720" s="2">
        <v>0.36312499999999998</v>
      </c>
      <c r="E720">
        <f>DAY(telefony45[[#This Row],[data]])</f>
        <v>12</v>
      </c>
      <c r="F720">
        <f>IF(LEN(telefony45[[#This Row],[nr]])=8,1,0)</f>
        <v>1</v>
      </c>
      <c r="G720">
        <f>IF(LEN(telefony45[[#This Row],[nr]])=7,1,0)</f>
        <v>0</v>
      </c>
      <c r="H720" s="9">
        <f>IF(LEN(telefony45[[#This Row],[nr]])&gt;=10,1,0)</f>
        <v>0</v>
      </c>
      <c r="I720" s="2">
        <f>telefony45[[#This Row],[zakonczenie]]-telefony45[[#This Row],[rozpoczecie]]</f>
        <v>2.5231481481481355E-3</v>
      </c>
      <c r="J720" s="9">
        <f>HOUR(telefony45[[#This Row],[czas połączenia]])</f>
        <v>0</v>
      </c>
      <c r="K720" s="9">
        <f>MINUTE(telefony45[[#This Row],[czas połączenia]])</f>
        <v>3</v>
      </c>
      <c r="L720" s="9">
        <f>SECOND(telefony45[[#This Row],[czas połączenia]])</f>
        <v>38</v>
      </c>
      <c r="M720" s="9">
        <f>telefony45[[#This Row],[godziny połączenia]]*60*60+telefony45[[#This Row],[minuty połączenia]]*60+telefony45[[#This Row],[sekundy połączenia2]]</f>
        <v>218</v>
      </c>
      <c r="N720" s="9">
        <f>ROUNDUP(telefony45[[#This Row],[połączenie w sekundach]]/60,0)</f>
        <v>4</v>
      </c>
      <c r="O720" s="9">
        <f>IF(telefony45[[#This Row],[czy zagraniczny]]=1,telefony45[[#This Row],[zaczęt minuty połączenia]],0)</f>
        <v>0</v>
      </c>
      <c r="P720">
        <f>IF(OR(telefony45[[#This Row],[czy komórkowy]]=1,telefony45[[#This Row],[czy stacjonarny]]=1),P719-telefony45[[#This Row],[połączenie w sekundach]],P719)</f>
        <v>-292308</v>
      </c>
      <c r="Q720">
        <f t="shared" si="10"/>
        <v>218</v>
      </c>
      <c r="R720">
        <f>IF(telefony45[[#This Row],[czy komórkowy]]=1,Q720+R719,R719)</f>
        <v>70193</v>
      </c>
      <c r="S720">
        <f>IF(telefony45[[#This Row],[czy stacjonarny]]=1,Q720+S719,S719)</f>
        <v>222115</v>
      </c>
    </row>
    <row r="721" spans="1:19" x14ac:dyDescent="0.3">
      <c r="A721" s="9" t="s">
        <v>623</v>
      </c>
      <c r="B721" s="1">
        <v>42928</v>
      </c>
      <c r="C721" s="2">
        <v>0.36519675925925926</v>
      </c>
      <c r="D721" s="2">
        <v>0.36751157407407409</v>
      </c>
      <c r="E721">
        <f>DAY(telefony45[[#This Row],[data]])</f>
        <v>12</v>
      </c>
      <c r="F721">
        <f>IF(LEN(telefony45[[#This Row],[nr]])=8,1,0)</f>
        <v>0</v>
      </c>
      <c r="G721">
        <f>IF(LEN(telefony45[[#This Row],[nr]])=7,1,0)</f>
        <v>1</v>
      </c>
      <c r="H721" s="9">
        <f>IF(LEN(telefony45[[#This Row],[nr]])&gt;=10,1,0)</f>
        <v>0</v>
      </c>
      <c r="I721" s="2">
        <f>telefony45[[#This Row],[zakonczenie]]-telefony45[[#This Row],[rozpoczecie]]</f>
        <v>2.3148148148148251E-3</v>
      </c>
      <c r="J721" s="9">
        <f>HOUR(telefony45[[#This Row],[czas połączenia]])</f>
        <v>0</v>
      </c>
      <c r="K721" s="9">
        <f>MINUTE(telefony45[[#This Row],[czas połączenia]])</f>
        <v>3</v>
      </c>
      <c r="L721" s="9">
        <f>SECOND(telefony45[[#This Row],[czas połączenia]])</f>
        <v>20</v>
      </c>
      <c r="M721" s="9">
        <f>telefony45[[#This Row],[godziny połączenia]]*60*60+telefony45[[#This Row],[minuty połączenia]]*60+telefony45[[#This Row],[sekundy połączenia2]]</f>
        <v>200</v>
      </c>
      <c r="N721" s="9">
        <f>ROUNDUP(telefony45[[#This Row],[połączenie w sekundach]]/60,0)</f>
        <v>4</v>
      </c>
      <c r="O721" s="9">
        <f>IF(telefony45[[#This Row],[czy zagraniczny]]=1,telefony45[[#This Row],[zaczęt minuty połączenia]],0)</f>
        <v>0</v>
      </c>
      <c r="P721">
        <f>IF(OR(telefony45[[#This Row],[czy komórkowy]]=1,telefony45[[#This Row],[czy stacjonarny]]=1),P720-telefony45[[#This Row],[połączenie w sekundach]],P720)</f>
        <v>-292508</v>
      </c>
      <c r="Q721">
        <f t="shared" si="10"/>
        <v>200</v>
      </c>
      <c r="R721">
        <f>IF(telefony45[[#This Row],[czy komórkowy]]=1,Q721+R720,R720)</f>
        <v>70193</v>
      </c>
      <c r="S721">
        <f>IF(telefony45[[#This Row],[czy stacjonarny]]=1,Q721+S720,S720)</f>
        <v>222315</v>
      </c>
    </row>
    <row r="722" spans="1:19" x14ac:dyDescent="0.3">
      <c r="A722" s="9" t="s">
        <v>624</v>
      </c>
      <c r="B722" s="1">
        <v>42928</v>
      </c>
      <c r="C722" s="2">
        <v>0.36787037037037035</v>
      </c>
      <c r="D722" s="2">
        <v>0.36855324074074075</v>
      </c>
      <c r="E722">
        <f>DAY(telefony45[[#This Row],[data]])</f>
        <v>12</v>
      </c>
      <c r="F722">
        <f>IF(LEN(telefony45[[#This Row],[nr]])=8,1,0)</f>
        <v>0</v>
      </c>
      <c r="G722">
        <f>IF(LEN(telefony45[[#This Row],[nr]])=7,1,0)</f>
        <v>1</v>
      </c>
      <c r="H722" s="9">
        <f>IF(LEN(telefony45[[#This Row],[nr]])&gt;=10,1,0)</f>
        <v>0</v>
      </c>
      <c r="I722" s="2">
        <f>telefony45[[#This Row],[zakonczenie]]-telefony45[[#This Row],[rozpoczecie]]</f>
        <v>6.828703703704031E-4</v>
      </c>
      <c r="J722" s="9">
        <f>HOUR(telefony45[[#This Row],[czas połączenia]])</f>
        <v>0</v>
      </c>
      <c r="K722" s="9">
        <f>MINUTE(telefony45[[#This Row],[czas połączenia]])</f>
        <v>0</v>
      </c>
      <c r="L722" s="9">
        <f>SECOND(telefony45[[#This Row],[czas połączenia]])</f>
        <v>59</v>
      </c>
      <c r="M722" s="9">
        <f>telefony45[[#This Row],[godziny połączenia]]*60*60+telefony45[[#This Row],[minuty połączenia]]*60+telefony45[[#This Row],[sekundy połączenia2]]</f>
        <v>59</v>
      </c>
      <c r="N722" s="9">
        <f>ROUNDUP(telefony45[[#This Row],[połączenie w sekundach]]/60,0)</f>
        <v>1</v>
      </c>
      <c r="O722" s="9">
        <f>IF(telefony45[[#This Row],[czy zagraniczny]]=1,telefony45[[#This Row],[zaczęt minuty połączenia]],0)</f>
        <v>0</v>
      </c>
      <c r="P722">
        <f>IF(OR(telefony45[[#This Row],[czy komórkowy]]=1,telefony45[[#This Row],[czy stacjonarny]]=1),P721-telefony45[[#This Row],[połączenie w sekundach]],P721)</f>
        <v>-292567</v>
      </c>
      <c r="Q722">
        <f t="shared" si="10"/>
        <v>59</v>
      </c>
      <c r="R722">
        <f>IF(telefony45[[#This Row],[czy komórkowy]]=1,Q722+R721,R721)</f>
        <v>70193</v>
      </c>
      <c r="S722">
        <f>IF(telefony45[[#This Row],[czy stacjonarny]]=1,Q722+S721,S721)</f>
        <v>222374</v>
      </c>
    </row>
    <row r="723" spans="1:19" x14ac:dyDescent="0.3">
      <c r="A723" s="9" t="s">
        <v>625</v>
      </c>
      <c r="B723" s="1">
        <v>42928</v>
      </c>
      <c r="C723" s="2">
        <v>0.37017361111111113</v>
      </c>
      <c r="D723" s="2">
        <v>0.38035879629629632</v>
      </c>
      <c r="E723">
        <f>DAY(telefony45[[#This Row],[data]])</f>
        <v>12</v>
      </c>
      <c r="F723">
        <f>IF(LEN(telefony45[[#This Row],[nr]])=8,1,0)</f>
        <v>0</v>
      </c>
      <c r="G723">
        <f>IF(LEN(telefony45[[#This Row],[nr]])=7,1,0)</f>
        <v>0</v>
      </c>
      <c r="H723" s="9">
        <f>IF(LEN(telefony45[[#This Row],[nr]])&gt;=10,1,0)</f>
        <v>1</v>
      </c>
      <c r="I723" s="2">
        <f>telefony45[[#This Row],[zakonczenie]]-telefony45[[#This Row],[rozpoczecie]]</f>
        <v>1.0185185185185186E-2</v>
      </c>
      <c r="J723" s="9">
        <f>HOUR(telefony45[[#This Row],[czas połączenia]])</f>
        <v>0</v>
      </c>
      <c r="K723" s="9">
        <f>MINUTE(telefony45[[#This Row],[czas połączenia]])</f>
        <v>14</v>
      </c>
      <c r="L723" s="9">
        <f>SECOND(telefony45[[#This Row],[czas połączenia]])</f>
        <v>40</v>
      </c>
      <c r="M723" s="9">
        <f>telefony45[[#This Row],[godziny połączenia]]*60*60+telefony45[[#This Row],[minuty połączenia]]*60+telefony45[[#This Row],[sekundy połączenia2]]</f>
        <v>880</v>
      </c>
      <c r="N723" s="9">
        <f>ROUNDUP(telefony45[[#This Row],[połączenie w sekundach]]/60,0)</f>
        <v>15</v>
      </c>
      <c r="O723" s="9">
        <f>IF(telefony45[[#This Row],[czy zagraniczny]]=1,telefony45[[#This Row],[zaczęt minuty połączenia]],0)</f>
        <v>15</v>
      </c>
      <c r="P723">
        <f>IF(OR(telefony45[[#This Row],[czy komórkowy]]=1,telefony45[[#This Row],[czy stacjonarny]]=1),P722-telefony45[[#This Row],[połączenie w sekundach]],P722)</f>
        <v>-292567</v>
      </c>
      <c r="Q723">
        <f t="shared" si="10"/>
        <v>0</v>
      </c>
      <c r="R723">
        <f>IF(telefony45[[#This Row],[czy komórkowy]]=1,Q723+R722,R722)</f>
        <v>70193</v>
      </c>
      <c r="S723">
        <f>IF(telefony45[[#This Row],[czy stacjonarny]]=1,Q723+S722,S722)</f>
        <v>222374</v>
      </c>
    </row>
    <row r="724" spans="1:19" x14ac:dyDescent="0.3">
      <c r="A724" s="9" t="s">
        <v>626</v>
      </c>
      <c r="B724" s="1">
        <v>42928</v>
      </c>
      <c r="C724" s="2">
        <v>0.37504629629629632</v>
      </c>
      <c r="D724" s="2">
        <v>0.37731481481481483</v>
      </c>
      <c r="E724">
        <f>DAY(telefony45[[#This Row],[data]])</f>
        <v>12</v>
      </c>
      <c r="F724">
        <f>IF(LEN(telefony45[[#This Row],[nr]])=8,1,0)</f>
        <v>0</v>
      </c>
      <c r="G724">
        <f>IF(LEN(telefony45[[#This Row],[nr]])=7,1,0)</f>
        <v>1</v>
      </c>
      <c r="H724" s="9">
        <f>IF(LEN(telefony45[[#This Row],[nr]])&gt;=10,1,0)</f>
        <v>0</v>
      </c>
      <c r="I724" s="2">
        <f>telefony45[[#This Row],[zakonczenie]]-telefony45[[#This Row],[rozpoczecie]]</f>
        <v>2.2685185185185031E-3</v>
      </c>
      <c r="J724" s="9">
        <f>HOUR(telefony45[[#This Row],[czas połączenia]])</f>
        <v>0</v>
      </c>
      <c r="K724" s="9">
        <f>MINUTE(telefony45[[#This Row],[czas połączenia]])</f>
        <v>3</v>
      </c>
      <c r="L724" s="9">
        <f>SECOND(telefony45[[#This Row],[czas połączenia]])</f>
        <v>16</v>
      </c>
      <c r="M724" s="9">
        <f>telefony45[[#This Row],[godziny połączenia]]*60*60+telefony45[[#This Row],[minuty połączenia]]*60+telefony45[[#This Row],[sekundy połączenia2]]</f>
        <v>196</v>
      </c>
      <c r="N724" s="9">
        <f>ROUNDUP(telefony45[[#This Row],[połączenie w sekundach]]/60,0)</f>
        <v>4</v>
      </c>
      <c r="O724" s="9">
        <f>IF(telefony45[[#This Row],[czy zagraniczny]]=1,telefony45[[#This Row],[zaczęt minuty połączenia]],0)</f>
        <v>0</v>
      </c>
      <c r="P724">
        <f>IF(OR(telefony45[[#This Row],[czy komórkowy]]=1,telefony45[[#This Row],[czy stacjonarny]]=1),P723-telefony45[[#This Row],[połączenie w sekundach]],P723)</f>
        <v>-292763</v>
      </c>
      <c r="Q724">
        <f t="shared" si="10"/>
        <v>196</v>
      </c>
      <c r="R724">
        <f>IF(telefony45[[#This Row],[czy komórkowy]]=1,Q724+R723,R723)</f>
        <v>70193</v>
      </c>
      <c r="S724">
        <f>IF(telefony45[[#This Row],[czy stacjonarny]]=1,Q724+S723,S723)</f>
        <v>222570</v>
      </c>
    </row>
    <row r="725" spans="1:19" x14ac:dyDescent="0.3">
      <c r="A725" s="9" t="s">
        <v>627</v>
      </c>
      <c r="B725" s="1">
        <v>42928</v>
      </c>
      <c r="C725" s="2">
        <v>0.37615740740740738</v>
      </c>
      <c r="D725" s="2">
        <v>0.38158564814814816</v>
      </c>
      <c r="E725">
        <f>DAY(telefony45[[#This Row],[data]])</f>
        <v>12</v>
      </c>
      <c r="F725">
        <f>IF(LEN(telefony45[[#This Row],[nr]])=8,1,0)</f>
        <v>0</v>
      </c>
      <c r="G725">
        <f>IF(LEN(telefony45[[#This Row],[nr]])=7,1,0)</f>
        <v>1</v>
      </c>
      <c r="H725" s="9">
        <f>IF(LEN(telefony45[[#This Row],[nr]])&gt;=10,1,0)</f>
        <v>0</v>
      </c>
      <c r="I725" s="2">
        <f>telefony45[[#This Row],[zakonczenie]]-telefony45[[#This Row],[rozpoczecie]]</f>
        <v>5.4282407407407751E-3</v>
      </c>
      <c r="J725" s="9">
        <f>HOUR(telefony45[[#This Row],[czas połączenia]])</f>
        <v>0</v>
      </c>
      <c r="K725" s="9">
        <f>MINUTE(telefony45[[#This Row],[czas połączenia]])</f>
        <v>7</v>
      </c>
      <c r="L725" s="9">
        <f>SECOND(telefony45[[#This Row],[czas połączenia]])</f>
        <v>49</v>
      </c>
      <c r="M725" s="9">
        <f>telefony45[[#This Row],[godziny połączenia]]*60*60+telefony45[[#This Row],[minuty połączenia]]*60+telefony45[[#This Row],[sekundy połączenia2]]</f>
        <v>469</v>
      </c>
      <c r="N725" s="9">
        <f>ROUNDUP(telefony45[[#This Row],[połączenie w sekundach]]/60,0)</f>
        <v>8</v>
      </c>
      <c r="O725" s="9">
        <f>IF(telefony45[[#This Row],[czy zagraniczny]]=1,telefony45[[#This Row],[zaczęt minuty połączenia]],0)</f>
        <v>0</v>
      </c>
      <c r="P725">
        <f>IF(OR(telefony45[[#This Row],[czy komórkowy]]=1,telefony45[[#This Row],[czy stacjonarny]]=1),P724-telefony45[[#This Row],[połączenie w sekundach]],P724)</f>
        <v>-293232</v>
      </c>
      <c r="Q725">
        <f t="shared" si="10"/>
        <v>469</v>
      </c>
      <c r="R725">
        <f>IF(telefony45[[#This Row],[czy komórkowy]]=1,Q725+R724,R724)</f>
        <v>70193</v>
      </c>
      <c r="S725">
        <f>IF(telefony45[[#This Row],[czy stacjonarny]]=1,Q725+S724,S724)</f>
        <v>223039</v>
      </c>
    </row>
    <row r="726" spans="1:19" x14ac:dyDescent="0.3">
      <c r="A726" s="9" t="s">
        <v>628</v>
      </c>
      <c r="B726" s="1">
        <v>42928</v>
      </c>
      <c r="C726" s="2">
        <v>0.37644675925925924</v>
      </c>
      <c r="D726" s="2">
        <v>0.38192129629629629</v>
      </c>
      <c r="E726">
        <f>DAY(telefony45[[#This Row],[data]])</f>
        <v>12</v>
      </c>
      <c r="F726">
        <f>IF(LEN(telefony45[[#This Row],[nr]])=8,1,0)</f>
        <v>0</v>
      </c>
      <c r="G726">
        <f>IF(LEN(telefony45[[#This Row],[nr]])=7,1,0)</f>
        <v>1</v>
      </c>
      <c r="H726" s="9">
        <f>IF(LEN(telefony45[[#This Row],[nr]])&gt;=10,1,0)</f>
        <v>0</v>
      </c>
      <c r="I726" s="2">
        <f>telefony45[[#This Row],[zakonczenie]]-telefony45[[#This Row],[rozpoczecie]]</f>
        <v>5.4745370370370416E-3</v>
      </c>
      <c r="J726" s="9">
        <f>HOUR(telefony45[[#This Row],[czas połączenia]])</f>
        <v>0</v>
      </c>
      <c r="K726" s="9">
        <f>MINUTE(telefony45[[#This Row],[czas połączenia]])</f>
        <v>7</v>
      </c>
      <c r="L726" s="9">
        <f>SECOND(telefony45[[#This Row],[czas połączenia]])</f>
        <v>53</v>
      </c>
      <c r="M726" s="9">
        <f>telefony45[[#This Row],[godziny połączenia]]*60*60+telefony45[[#This Row],[minuty połączenia]]*60+telefony45[[#This Row],[sekundy połączenia2]]</f>
        <v>473</v>
      </c>
      <c r="N726" s="9">
        <f>ROUNDUP(telefony45[[#This Row],[połączenie w sekundach]]/60,0)</f>
        <v>8</v>
      </c>
      <c r="O726" s="9">
        <f>IF(telefony45[[#This Row],[czy zagraniczny]]=1,telefony45[[#This Row],[zaczęt minuty połączenia]],0)</f>
        <v>0</v>
      </c>
      <c r="P726">
        <f>IF(OR(telefony45[[#This Row],[czy komórkowy]]=1,telefony45[[#This Row],[czy stacjonarny]]=1),P725-telefony45[[#This Row],[połączenie w sekundach]],P725)</f>
        <v>-293705</v>
      </c>
      <c r="Q726">
        <f t="shared" si="10"/>
        <v>473</v>
      </c>
      <c r="R726">
        <f>IF(telefony45[[#This Row],[czy komórkowy]]=1,Q726+R725,R725)</f>
        <v>70193</v>
      </c>
      <c r="S726">
        <f>IF(telefony45[[#This Row],[czy stacjonarny]]=1,Q726+S725,S725)</f>
        <v>223512</v>
      </c>
    </row>
    <row r="727" spans="1:19" x14ac:dyDescent="0.3">
      <c r="A727" s="9" t="s">
        <v>629</v>
      </c>
      <c r="B727" s="1">
        <v>42928</v>
      </c>
      <c r="C727" s="2">
        <v>0.37934027777777779</v>
      </c>
      <c r="D727" s="2">
        <v>0.38925925925925925</v>
      </c>
      <c r="E727">
        <f>DAY(telefony45[[#This Row],[data]])</f>
        <v>12</v>
      </c>
      <c r="F727">
        <f>IF(LEN(telefony45[[#This Row],[nr]])=8,1,0)</f>
        <v>0</v>
      </c>
      <c r="G727">
        <f>IF(LEN(telefony45[[#This Row],[nr]])=7,1,0)</f>
        <v>1</v>
      </c>
      <c r="H727" s="9">
        <f>IF(LEN(telefony45[[#This Row],[nr]])&gt;=10,1,0)</f>
        <v>0</v>
      </c>
      <c r="I727" s="2">
        <f>telefony45[[#This Row],[zakonczenie]]-telefony45[[#This Row],[rozpoczecie]]</f>
        <v>9.9189814814814592E-3</v>
      </c>
      <c r="J727" s="9">
        <f>HOUR(telefony45[[#This Row],[czas połączenia]])</f>
        <v>0</v>
      </c>
      <c r="K727" s="9">
        <f>MINUTE(telefony45[[#This Row],[czas połączenia]])</f>
        <v>14</v>
      </c>
      <c r="L727" s="9">
        <f>SECOND(telefony45[[#This Row],[czas połączenia]])</f>
        <v>17</v>
      </c>
      <c r="M727" s="9">
        <f>telefony45[[#This Row],[godziny połączenia]]*60*60+telefony45[[#This Row],[minuty połączenia]]*60+telefony45[[#This Row],[sekundy połączenia2]]</f>
        <v>857</v>
      </c>
      <c r="N727" s="9">
        <f>ROUNDUP(telefony45[[#This Row],[połączenie w sekundach]]/60,0)</f>
        <v>15</v>
      </c>
      <c r="O727" s="9">
        <f>IF(telefony45[[#This Row],[czy zagraniczny]]=1,telefony45[[#This Row],[zaczęt minuty połączenia]],0)</f>
        <v>0</v>
      </c>
      <c r="P727">
        <f>IF(OR(telefony45[[#This Row],[czy komórkowy]]=1,telefony45[[#This Row],[czy stacjonarny]]=1),P726-telefony45[[#This Row],[połączenie w sekundach]],P726)</f>
        <v>-294562</v>
      </c>
      <c r="Q727">
        <f t="shared" si="10"/>
        <v>857</v>
      </c>
      <c r="R727">
        <f>IF(telefony45[[#This Row],[czy komórkowy]]=1,Q727+R726,R726)</f>
        <v>70193</v>
      </c>
      <c r="S727">
        <f>IF(telefony45[[#This Row],[czy stacjonarny]]=1,Q727+S726,S726)</f>
        <v>224369</v>
      </c>
    </row>
    <row r="728" spans="1:19" x14ac:dyDescent="0.3">
      <c r="A728" s="9" t="s">
        <v>630</v>
      </c>
      <c r="B728" s="1">
        <v>42928</v>
      </c>
      <c r="C728" s="2">
        <v>0.38046296296296295</v>
      </c>
      <c r="D728" s="2">
        <v>0.38739583333333333</v>
      </c>
      <c r="E728">
        <f>DAY(telefony45[[#This Row],[data]])</f>
        <v>12</v>
      </c>
      <c r="F728">
        <f>IF(LEN(telefony45[[#This Row],[nr]])=8,1,0)</f>
        <v>0</v>
      </c>
      <c r="G728">
        <f>IF(LEN(telefony45[[#This Row],[nr]])=7,1,0)</f>
        <v>1</v>
      </c>
      <c r="H728" s="9">
        <f>IF(LEN(telefony45[[#This Row],[nr]])&gt;=10,1,0)</f>
        <v>0</v>
      </c>
      <c r="I728" s="2">
        <f>telefony45[[#This Row],[zakonczenie]]-telefony45[[#This Row],[rozpoczecie]]</f>
        <v>6.9328703703703809E-3</v>
      </c>
      <c r="J728" s="9">
        <f>HOUR(telefony45[[#This Row],[czas połączenia]])</f>
        <v>0</v>
      </c>
      <c r="K728" s="9">
        <f>MINUTE(telefony45[[#This Row],[czas połączenia]])</f>
        <v>9</v>
      </c>
      <c r="L728" s="9">
        <f>SECOND(telefony45[[#This Row],[czas połączenia]])</f>
        <v>59</v>
      </c>
      <c r="M728" s="9">
        <f>telefony45[[#This Row],[godziny połączenia]]*60*60+telefony45[[#This Row],[minuty połączenia]]*60+telefony45[[#This Row],[sekundy połączenia2]]</f>
        <v>599</v>
      </c>
      <c r="N728" s="9">
        <f>ROUNDUP(telefony45[[#This Row],[połączenie w sekundach]]/60,0)</f>
        <v>10</v>
      </c>
      <c r="O728" s="9">
        <f>IF(telefony45[[#This Row],[czy zagraniczny]]=1,telefony45[[#This Row],[zaczęt minuty połączenia]],0)</f>
        <v>0</v>
      </c>
      <c r="P728">
        <f>IF(OR(telefony45[[#This Row],[czy komórkowy]]=1,telefony45[[#This Row],[czy stacjonarny]]=1),P727-telefony45[[#This Row],[połączenie w sekundach]],P727)</f>
        <v>-295161</v>
      </c>
      <c r="Q728">
        <f t="shared" si="10"/>
        <v>599</v>
      </c>
      <c r="R728">
        <f>IF(telefony45[[#This Row],[czy komórkowy]]=1,Q728+R727,R727)</f>
        <v>70193</v>
      </c>
      <c r="S728">
        <f>IF(telefony45[[#This Row],[czy stacjonarny]]=1,Q728+S727,S727)</f>
        <v>224968</v>
      </c>
    </row>
    <row r="729" spans="1:19" x14ac:dyDescent="0.3">
      <c r="A729" s="9" t="s">
        <v>159</v>
      </c>
      <c r="B729" s="1">
        <v>42928</v>
      </c>
      <c r="C729" s="2">
        <v>0.38292824074074072</v>
      </c>
      <c r="D729" s="2">
        <v>0.38613425925925926</v>
      </c>
      <c r="E729">
        <f>DAY(telefony45[[#This Row],[data]])</f>
        <v>12</v>
      </c>
      <c r="F729">
        <f>IF(LEN(telefony45[[#This Row],[nr]])=8,1,0)</f>
        <v>0</v>
      </c>
      <c r="G729">
        <f>IF(LEN(telefony45[[#This Row],[nr]])=7,1,0)</f>
        <v>1</v>
      </c>
      <c r="H729" s="9">
        <f>IF(LEN(telefony45[[#This Row],[nr]])&gt;=10,1,0)</f>
        <v>0</v>
      </c>
      <c r="I729" s="2">
        <f>telefony45[[#This Row],[zakonczenie]]-telefony45[[#This Row],[rozpoczecie]]</f>
        <v>3.2060185185185386E-3</v>
      </c>
      <c r="J729" s="9">
        <f>HOUR(telefony45[[#This Row],[czas połączenia]])</f>
        <v>0</v>
      </c>
      <c r="K729" s="9">
        <f>MINUTE(telefony45[[#This Row],[czas połączenia]])</f>
        <v>4</v>
      </c>
      <c r="L729" s="9">
        <f>SECOND(telefony45[[#This Row],[czas połączenia]])</f>
        <v>37</v>
      </c>
      <c r="M729" s="9">
        <f>telefony45[[#This Row],[godziny połączenia]]*60*60+telefony45[[#This Row],[minuty połączenia]]*60+telefony45[[#This Row],[sekundy połączenia2]]</f>
        <v>277</v>
      </c>
      <c r="N729" s="9">
        <f>ROUNDUP(telefony45[[#This Row],[połączenie w sekundach]]/60,0)</f>
        <v>5</v>
      </c>
      <c r="O729" s="9">
        <f>IF(telefony45[[#This Row],[czy zagraniczny]]=1,telefony45[[#This Row],[zaczęt minuty połączenia]],0)</f>
        <v>0</v>
      </c>
      <c r="P729">
        <f>IF(OR(telefony45[[#This Row],[czy komórkowy]]=1,telefony45[[#This Row],[czy stacjonarny]]=1),P728-telefony45[[#This Row],[połączenie w sekundach]],P728)</f>
        <v>-295438</v>
      </c>
      <c r="Q729">
        <f t="shared" si="10"/>
        <v>277</v>
      </c>
      <c r="R729">
        <f>IF(telefony45[[#This Row],[czy komórkowy]]=1,Q729+R728,R728)</f>
        <v>70193</v>
      </c>
      <c r="S729">
        <f>IF(telefony45[[#This Row],[czy stacjonarny]]=1,Q729+S728,S728)</f>
        <v>225245</v>
      </c>
    </row>
    <row r="730" spans="1:19" x14ac:dyDescent="0.3">
      <c r="A730" s="9" t="s">
        <v>631</v>
      </c>
      <c r="B730" s="1">
        <v>42928</v>
      </c>
      <c r="C730" s="2">
        <v>0.38317129629629632</v>
      </c>
      <c r="D730" s="2">
        <v>0.39157407407407407</v>
      </c>
      <c r="E730">
        <f>DAY(telefony45[[#This Row],[data]])</f>
        <v>12</v>
      </c>
      <c r="F730">
        <f>IF(LEN(telefony45[[#This Row],[nr]])=8,1,0)</f>
        <v>0</v>
      </c>
      <c r="G730">
        <f>IF(LEN(telefony45[[#This Row],[nr]])=7,1,0)</f>
        <v>1</v>
      </c>
      <c r="H730" s="9">
        <f>IF(LEN(telefony45[[#This Row],[nr]])&gt;=10,1,0)</f>
        <v>0</v>
      </c>
      <c r="I730" s="2">
        <f>telefony45[[#This Row],[zakonczenie]]-telefony45[[#This Row],[rozpoczecie]]</f>
        <v>8.402777777777759E-3</v>
      </c>
      <c r="J730" s="9">
        <f>HOUR(telefony45[[#This Row],[czas połączenia]])</f>
        <v>0</v>
      </c>
      <c r="K730" s="9">
        <f>MINUTE(telefony45[[#This Row],[czas połączenia]])</f>
        <v>12</v>
      </c>
      <c r="L730" s="9">
        <f>SECOND(telefony45[[#This Row],[czas połączenia]])</f>
        <v>6</v>
      </c>
      <c r="M730" s="9">
        <f>telefony45[[#This Row],[godziny połączenia]]*60*60+telefony45[[#This Row],[minuty połączenia]]*60+telefony45[[#This Row],[sekundy połączenia2]]</f>
        <v>726</v>
      </c>
      <c r="N730" s="9">
        <f>ROUNDUP(telefony45[[#This Row],[połączenie w sekundach]]/60,0)</f>
        <v>13</v>
      </c>
      <c r="O730" s="9">
        <f>IF(telefony45[[#This Row],[czy zagraniczny]]=1,telefony45[[#This Row],[zaczęt minuty połączenia]],0)</f>
        <v>0</v>
      </c>
      <c r="P730">
        <f>IF(OR(telefony45[[#This Row],[czy komórkowy]]=1,telefony45[[#This Row],[czy stacjonarny]]=1),P729-telefony45[[#This Row],[połączenie w sekundach]],P729)</f>
        <v>-296164</v>
      </c>
      <c r="Q730">
        <f t="shared" si="10"/>
        <v>726</v>
      </c>
      <c r="R730">
        <f>IF(telefony45[[#This Row],[czy komórkowy]]=1,Q730+R729,R729)</f>
        <v>70193</v>
      </c>
      <c r="S730">
        <f>IF(telefony45[[#This Row],[czy stacjonarny]]=1,Q730+S729,S729)</f>
        <v>225971</v>
      </c>
    </row>
    <row r="731" spans="1:19" x14ac:dyDescent="0.3">
      <c r="A731" s="9" t="s">
        <v>632</v>
      </c>
      <c r="B731" s="1">
        <v>42928</v>
      </c>
      <c r="C731" s="2">
        <v>0.38767361111111109</v>
      </c>
      <c r="D731" s="2">
        <v>0.38848379629629631</v>
      </c>
      <c r="E731">
        <f>DAY(telefony45[[#This Row],[data]])</f>
        <v>12</v>
      </c>
      <c r="F731">
        <f>IF(LEN(telefony45[[#This Row],[nr]])=8,1,0)</f>
        <v>0</v>
      </c>
      <c r="G731">
        <f>IF(LEN(telefony45[[#This Row],[nr]])=7,1,0)</f>
        <v>1</v>
      </c>
      <c r="H731" s="9">
        <f>IF(LEN(telefony45[[#This Row],[nr]])&gt;=10,1,0)</f>
        <v>0</v>
      </c>
      <c r="I731" s="2">
        <f>telefony45[[#This Row],[zakonczenie]]-telefony45[[#This Row],[rozpoczecie]]</f>
        <v>8.1018518518521931E-4</v>
      </c>
      <c r="J731" s="9">
        <f>HOUR(telefony45[[#This Row],[czas połączenia]])</f>
        <v>0</v>
      </c>
      <c r="K731" s="9">
        <f>MINUTE(telefony45[[#This Row],[czas połączenia]])</f>
        <v>1</v>
      </c>
      <c r="L731" s="9">
        <f>SECOND(telefony45[[#This Row],[czas połączenia]])</f>
        <v>10</v>
      </c>
      <c r="M731" s="9">
        <f>telefony45[[#This Row],[godziny połączenia]]*60*60+telefony45[[#This Row],[minuty połączenia]]*60+telefony45[[#This Row],[sekundy połączenia2]]</f>
        <v>70</v>
      </c>
      <c r="N731" s="9">
        <f>ROUNDUP(telefony45[[#This Row],[połączenie w sekundach]]/60,0)</f>
        <v>2</v>
      </c>
      <c r="O731" s="9">
        <f>IF(telefony45[[#This Row],[czy zagraniczny]]=1,telefony45[[#This Row],[zaczęt minuty połączenia]],0)</f>
        <v>0</v>
      </c>
      <c r="P731">
        <f>IF(OR(telefony45[[#This Row],[czy komórkowy]]=1,telefony45[[#This Row],[czy stacjonarny]]=1),P730-telefony45[[#This Row],[połączenie w sekundach]],P730)</f>
        <v>-296234</v>
      </c>
      <c r="Q731">
        <f t="shared" si="10"/>
        <v>70</v>
      </c>
      <c r="R731">
        <f>IF(telefony45[[#This Row],[czy komórkowy]]=1,Q731+R730,R730)</f>
        <v>70193</v>
      </c>
      <c r="S731">
        <f>IF(telefony45[[#This Row],[czy stacjonarny]]=1,Q731+S730,S730)</f>
        <v>226041</v>
      </c>
    </row>
    <row r="732" spans="1:19" x14ac:dyDescent="0.3">
      <c r="A732" s="9" t="s">
        <v>633</v>
      </c>
      <c r="B732" s="1">
        <v>42928</v>
      </c>
      <c r="C732" s="2">
        <v>0.38968750000000002</v>
      </c>
      <c r="D732" s="2">
        <v>0.39152777777777775</v>
      </c>
      <c r="E732">
        <f>DAY(telefony45[[#This Row],[data]])</f>
        <v>12</v>
      </c>
      <c r="F732">
        <f>IF(LEN(telefony45[[#This Row],[nr]])=8,1,0)</f>
        <v>1</v>
      </c>
      <c r="G732">
        <f>IF(LEN(telefony45[[#This Row],[nr]])=7,1,0)</f>
        <v>0</v>
      </c>
      <c r="H732" s="9">
        <f>IF(LEN(telefony45[[#This Row],[nr]])&gt;=10,1,0)</f>
        <v>0</v>
      </c>
      <c r="I732" s="2">
        <f>telefony45[[#This Row],[zakonczenie]]-telefony45[[#This Row],[rozpoczecie]]</f>
        <v>1.8402777777777324E-3</v>
      </c>
      <c r="J732" s="9">
        <f>HOUR(telefony45[[#This Row],[czas połączenia]])</f>
        <v>0</v>
      </c>
      <c r="K732" s="9">
        <f>MINUTE(telefony45[[#This Row],[czas połączenia]])</f>
        <v>2</v>
      </c>
      <c r="L732" s="9">
        <f>SECOND(telefony45[[#This Row],[czas połączenia]])</f>
        <v>39</v>
      </c>
      <c r="M732" s="9">
        <f>telefony45[[#This Row],[godziny połączenia]]*60*60+telefony45[[#This Row],[minuty połączenia]]*60+telefony45[[#This Row],[sekundy połączenia2]]</f>
        <v>159</v>
      </c>
      <c r="N732" s="9">
        <f>ROUNDUP(telefony45[[#This Row],[połączenie w sekundach]]/60,0)</f>
        <v>3</v>
      </c>
      <c r="O732" s="9">
        <f>IF(telefony45[[#This Row],[czy zagraniczny]]=1,telefony45[[#This Row],[zaczęt minuty połączenia]],0)</f>
        <v>0</v>
      </c>
      <c r="P732">
        <f>IF(OR(telefony45[[#This Row],[czy komórkowy]]=1,telefony45[[#This Row],[czy stacjonarny]]=1),P731-telefony45[[#This Row],[połączenie w sekundach]],P731)</f>
        <v>-296393</v>
      </c>
      <c r="Q732">
        <f t="shared" si="10"/>
        <v>159</v>
      </c>
      <c r="R732">
        <f>IF(telefony45[[#This Row],[czy komórkowy]]=1,Q732+R731,R731)</f>
        <v>70352</v>
      </c>
      <c r="S732">
        <f>IF(telefony45[[#This Row],[czy stacjonarny]]=1,Q732+S731,S731)</f>
        <v>226041</v>
      </c>
    </row>
    <row r="733" spans="1:19" x14ac:dyDescent="0.3">
      <c r="A733" s="9" t="s">
        <v>634</v>
      </c>
      <c r="B733" s="1">
        <v>42928</v>
      </c>
      <c r="C733" s="2">
        <v>0.39206018518518521</v>
      </c>
      <c r="D733" s="2">
        <v>0.39436342592592594</v>
      </c>
      <c r="E733">
        <f>DAY(telefony45[[#This Row],[data]])</f>
        <v>12</v>
      </c>
      <c r="F733">
        <f>IF(LEN(telefony45[[#This Row],[nr]])=8,1,0)</f>
        <v>0</v>
      </c>
      <c r="G733">
        <f>IF(LEN(telefony45[[#This Row],[nr]])=7,1,0)</f>
        <v>1</v>
      </c>
      <c r="H733" s="9">
        <f>IF(LEN(telefony45[[#This Row],[nr]])&gt;=10,1,0)</f>
        <v>0</v>
      </c>
      <c r="I733" s="2">
        <f>telefony45[[#This Row],[zakonczenie]]-telefony45[[#This Row],[rozpoczecie]]</f>
        <v>2.3032407407407307E-3</v>
      </c>
      <c r="J733" s="9">
        <f>HOUR(telefony45[[#This Row],[czas połączenia]])</f>
        <v>0</v>
      </c>
      <c r="K733" s="9">
        <f>MINUTE(telefony45[[#This Row],[czas połączenia]])</f>
        <v>3</v>
      </c>
      <c r="L733" s="9">
        <f>SECOND(telefony45[[#This Row],[czas połączenia]])</f>
        <v>19</v>
      </c>
      <c r="M733" s="9">
        <f>telefony45[[#This Row],[godziny połączenia]]*60*60+telefony45[[#This Row],[minuty połączenia]]*60+telefony45[[#This Row],[sekundy połączenia2]]</f>
        <v>199</v>
      </c>
      <c r="N733" s="9">
        <f>ROUNDUP(telefony45[[#This Row],[połączenie w sekundach]]/60,0)</f>
        <v>4</v>
      </c>
      <c r="O733" s="9">
        <f>IF(telefony45[[#This Row],[czy zagraniczny]]=1,telefony45[[#This Row],[zaczęt minuty połączenia]],0)</f>
        <v>0</v>
      </c>
      <c r="P733">
        <f>IF(OR(telefony45[[#This Row],[czy komórkowy]]=1,telefony45[[#This Row],[czy stacjonarny]]=1),P732-telefony45[[#This Row],[połączenie w sekundach]],P732)</f>
        <v>-296592</v>
      </c>
      <c r="Q733">
        <f t="shared" si="10"/>
        <v>199</v>
      </c>
      <c r="R733">
        <f>IF(telefony45[[#This Row],[czy komórkowy]]=1,Q733+R732,R732)</f>
        <v>70352</v>
      </c>
      <c r="S733">
        <f>IF(telefony45[[#This Row],[czy stacjonarny]]=1,Q733+S732,S732)</f>
        <v>226240</v>
      </c>
    </row>
    <row r="734" spans="1:19" x14ac:dyDescent="0.3">
      <c r="A734" s="9" t="s">
        <v>635</v>
      </c>
      <c r="B734" s="1">
        <v>42928</v>
      </c>
      <c r="C734" s="2">
        <v>0.39709490740740738</v>
      </c>
      <c r="D734" s="2">
        <v>0.40651620370370373</v>
      </c>
      <c r="E734">
        <f>DAY(telefony45[[#This Row],[data]])</f>
        <v>12</v>
      </c>
      <c r="F734">
        <f>IF(LEN(telefony45[[#This Row],[nr]])=8,1,0)</f>
        <v>1</v>
      </c>
      <c r="G734">
        <f>IF(LEN(telefony45[[#This Row],[nr]])=7,1,0)</f>
        <v>0</v>
      </c>
      <c r="H734" s="9">
        <f>IF(LEN(telefony45[[#This Row],[nr]])&gt;=10,1,0)</f>
        <v>0</v>
      </c>
      <c r="I734" s="2">
        <f>telefony45[[#This Row],[zakonczenie]]-telefony45[[#This Row],[rozpoczecie]]</f>
        <v>9.4212962962963442E-3</v>
      </c>
      <c r="J734" s="9">
        <f>HOUR(telefony45[[#This Row],[czas połączenia]])</f>
        <v>0</v>
      </c>
      <c r="K734" s="9">
        <f>MINUTE(telefony45[[#This Row],[czas połączenia]])</f>
        <v>13</v>
      </c>
      <c r="L734" s="9">
        <f>SECOND(telefony45[[#This Row],[czas połączenia]])</f>
        <v>34</v>
      </c>
      <c r="M734" s="9">
        <f>telefony45[[#This Row],[godziny połączenia]]*60*60+telefony45[[#This Row],[minuty połączenia]]*60+telefony45[[#This Row],[sekundy połączenia2]]</f>
        <v>814</v>
      </c>
      <c r="N734" s="9">
        <f>ROUNDUP(telefony45[[#This Row],[połączenie w sekundach]]/60,0)</f>
        <v>14</v>
      </c>
      <c r="O734" s="9">
        <f>IF(telefony45[[#This Row],[czy zagraniczny]]=1,telefony45[[#This Row],[zaczęt minuty połączenia]],0)</f>
        <v>0</v>
      </c>
      <c r="P734">
        <f>IF(OR(telefony45[[#This Row],[czy komórkowy]]=1,telefony45[[#This Row],[czy stacjonarny]]=1),P733-telefony45[[#This Row],[połączenie w sekundach]],P733)</f>
        <v>-297406</v>
      </c>
      <c r="Q734">
        <f t="shared" si="10"/>
        <v>814</v>
      </c>
      <c r="R734">
        <f>IF(telefony45[[#This Row],[czy komórkowy]]=1,Q734+R733,R733)</f>
        <v>71166</v>
      </c>
      <c r="S734">
        <f>IF(telefony45[[#This Row],[czy stacjonarny]]=1,Q734+S733,S733)</f>
        <v>226240</v>
      </c>
    </row>
    <row r="735" spans="1:19" x14ac:dyDescent="0.3">
      <c r="A735" s="9" t="s">
        <v>636</v>
      </c>
      <c r="B735" s="1">
        <v>42928</v>
      </c>
      <c r="C735" s="2">
        <v>0.40247685185185184</v>
      </c>
      <c r="D735" s="2">
        <v>0.40831018518518519</v>
      </c>
      <c r="E735">
        <f>DAY(telefony45[[#This Row],[data]])</f>
        <v>12</v>
      </c>
      <c r="F735">
        <f>IF(LEN(telefony45[[#This Row],[nr]])=8,1,0)</f>
        <v>0</v>
      </c>
      <c r="G735">
        <f>IF(LEN(telefony45[[#This Row],[nr]])=7,1,0)</f>
        <v>1</v>
      </c>
      <c r="H735" s="9">
        <f>IF(LEN(telefony45[[#This Row],[nr]])&gt;=10,1,0)</f>
        <v>0</v>
      </c>
      <c r="I735" s="2">
        <f>telefony45[[#This Row],[zakonczenie]]-telefony45[[#This Row],[rozpoczecie]]</f>
        <v>5.833333333333357E-3</v>
      </c>
      <c r="J735" s="9">
        <f>HOUR(telefony45[[#This Row],[czas połączenia]])</f>
        <v>0</v>
      </c>
      <c r="K735" s="9">
        <f>MINUTE(telefony45[[#This Row],[czas połączenia]])</f>
        <v>8</v>
      </c>
      <c r="L735" s="9">
        <f>SECOND(telefony45[[#This Row],[czas połączenia]])</f>
        <v>24</v>
      </c>
      <c r="M735" s="9">
        <f>telefony45[[#This Row],[godziny połączenia]]*60*60+telefony45[[#This Row],[minuty połączenia]]*60+telefony45[[#This Row],[sekundy połączenia2]]</f>
        <v>504</v>
      </c>
      <c r="N735" s="9">
        <f>ROUNDUP(telefony45[[#This Row],[połączenie w sekundach]]/60,0)</f>
        <v>9</v>
      </c>
      <c r="O735" s="9">
        <f>IF(telefony45[[#This Row],[czy zagraniczny]]=1,telefony45[[#This Row],[zaczęt minuty połączenia]],0)</f>
        <v>0</v>
      </c>
      <c r="P735">
        <f>IF(OR(telefony45[[#This Row],[czy komórkowy]]=1,telefony45[[#This Row],[czy stacjonarny]]=1),P734-telefony45[[#This Row],[połączenie w sekundach]],P734)</f>
        <v>-297910</v>
      </c>
      <c r="Q735">
        <f t="shared" si="10"/>
        <v>504</v>
      </c>
      <c r="R735">
        <f>IF(telefony45[[#This Row],[czy komórkowy]]=1,Q735+R734,R734)</f>
        <v>71166</v>
      </c>
      <c r="S735">
        <f>IF(telefony45[[#This Row],[czy stacjonarny]]=1,Q735+S734,S734)</f>
        <v>226744</v>
      </c>
    </row>
    <row r="736" spans="1:19" x14ac:dyDescent="0.3">
      <c r="A736" s="9" t="s">
        <v>637</v>
      </c>
      <c r="B736" s="1">
        <v>42928</v>
      </c>
      <c r="C736" s="2">
        <v>0.40822916666666664</v>
      </c>
      <c r="D736" s="2">
        <v>0.41586805555555556</v>
      </c>
      <c r="E736">
        <f>DAY(telefony45[[#This Row],[data]])</f>
        <v>12</v>
      </c>
      <c r="F736">
        <f>IF(LEN(telefony45[[#This Row],[nr]])=8,1,0)</f>
        <v>0</v>
      </c>
      <c r="G736">
        <f>IF(LEN(telefony45[[#This Row],[nr]])=7,1,0)</f>
        <v>1</v>
      </c>
      <c r="H736" s="9">
        <f>IF(LEN(telefony45[[#This Row],[nr]])&gt;=10,1,0)</f>
        <v>0</v>
      </c>
      <c r="I736" s="2">
        <f>telefony45[[#This Row],[zakonczenie]]-telefony45[[#This Row],[rozpoczecie]]</f>
        <v>7.6388888888889173E-3</v>
      </c>
      <c r="J736" s="9">
        <f>HOUR(telefony45[[#This Row],[czas połączenia]])</f>
        <v>0</v>
      </c>
      <c r="K736" s="9">
        <f>MINUTE(telefony45[[#This Row],[czas połączenia]])</f>
        <v>11</v>
      </c>
      <c r="L736" s="9">
        <f>SECOND(telefony45[[#This Row],[czas połączenia]])</f>
        <v>0</v>
      </c>
      <c r="M736" s="9">
        <f>telefony45[[#This Row],[godziny połączenia]]*60*60+telefony45[[#This Row],[minuty połączenia]]*60+telefony45[[#This Row],[sekundy połączenia2]]</f>
        <v>660</v>
      </c>
      <c r="N736" s="9">
        <f>ROUNDUP(telefony45[[#This Row],[połączenie w sekundach]]/60,0)</f>
        <v>11</v>
      </c>
      <c r="O736" s="9">
        <f>IF(telefony45[[#This Row],[czy zagraniczny]]=1,telefony45[[#This Row],[zaczęt minuty połączenia]],0)</f>
        <v>0</v>
      </c>
      <c r="P736">
        <f>IF(OR(telefony45[[#This Row],[czy komórkowy]]=1,telefony45[[#This Row],[czy stacjonarny]]=1),P735-telefony45[[#This Row],[połączenie w sekundach]],P735)</f>
        <v>-298570</v>
      </c>
      <c r="Q736">
        <f t="shared" si="10"/>
        <v>660</v>
      </c>
      <c r="R736">
        <f>IF(telefony45[[#This Row],[czy komórkowy]]=1,Q736+R735,R735)</f>
        <v>71166</v>
      </c>
      <c r="S736">
        <f>IF(telefony45[[#This Row],[czy stacjonarny]]=1,Q736+S735,S735)</f>
        <v>227404</v>
      </c>
    </row>
    <row r="737" spans="1:19" x14ac:dyDescent="0.3">
      <c r="A737" s="9" t="s">
        <v>578</v>
      </c>
      <c r="B737" s="1">
        <v>42928</v>
      </c>
      <c r="C737" s="2">
        <v>0.40881944444444446</v>
      </c>
      <c r="D737" s="2">
        <v>0.40950231481481481</v>
      </c>
      <c r="E737">
        <f>DAY(telefony45[[#This Row],[data]])</f>
        <v>12</v>
      </c>
      <c r="F737">
        <f>IF(LEN(telefony45[[#This Row],[nr]])=8,1,0)</f>
        <v>0</v>
      </c>
      <c r="G737">
        <f>IF(LEN(telefony45[[#This Row],[nr]])=7,1,0)</f>
        <v>1</v>
      </c>
      <c r="H737" s="9">
        <f>IF(LEN(telefony45[[#This Row],[nr]])&gt;=10,1,0)</f>
        <v>0</v>
      </c>
      <c r="I737" s="2">
        <f>telefony45[[#This Row],[zakonczenie]]-telefony45[[#This Row],[rozpoczecie]]</f>
        <v>6.8287037037034759E-4</v>
      </c>
      <c r="J737" s="9">
        <f>HOUR(telefony45[[#This Row],[czas połączenia]])</f>
        <v>0</v>
      </c>
      <c r="K737" s="9">
        <f>MINUTE(telefony45[[#This Row],[czas połączenia]])</f>
        <v>0</v>
      </c>
      <c r="L737" s="9">
        <f>SECOND(telefony45[[#This Row],[czas połączenia]])</f>
        <v>59</v>
      </c>
      <c r="M737" s="9">
        <f>telefony45[[#This Row],[godziny połączenia]]*60*60+telefony45[[#This Row],[minuty połączenia]]*60+telefony45[[#This Row],[sekundy połączenia2]]</f>
        <v>59</v>
      </c>
      <c r="N737" s="9">
        <f>ROUNDUP(telefony45[[#This Row],[połączenie w sekundach]]/60,0)</f>
        <v>1</v>
      </c>
      <c r="O737" s="9">
        <f>IF(telefony45[[#This Row],[czy zagraniczny]]=1,telefony45[[#This Row],[zaczęt minuty połączenia]],0)</f>
        <v>0</v>
      </c>
      <c r="P737">
        <f>IF(OR(telefony45[[#This Row],[czy komórkowy]]=1,telefony45[[#This Row],[czy stacjonarny]]=1),P736-telefony45[[#This Row],[połączenie w sekundach]],P736)</f>
        <v>-298629</v>
      </c>
      <c r="Q737">
        <f t="shared" si="10"/>
        <v>59</v>
      </c>
      <c r="R737">
        <f>IF(telefony45[[#This Row],[czy komórkowy]]=1,Q737+R736,R736)</f>
        <v>71166</v>
      </c>
      <c r="S737">
        <f>IF(telefony45[[#This Row],[czy stacjonarny]]=1,Q737+S736,S736)</f>
        <v>227463</v>
      </c>
    </row>
    <row r="738" spans="1:19" x14ac:dyDescent="0.3">
      <c r="A738" s="9" t="s">
        <v>638</v>
      </c>
      <c r="B738" s="1">
        <v>42928</v>
      </c>
      <c r="C738" s="2">
        <v>0.41078703703703706</v>
      </c>
      <c r="D738" s="2">
        <v>0.41078703703703706</v>
      </c>
      <c r="E738">
        <f>DAY(telefony45[[#This Row],[data]])</f>
        <v>12</v>
      </c>
      <c r="F738">
        <f>IF(LEN(telefony45[[#This Row],[nr]])=8,1,0)</f>
        <v>0</v>
      </c>
      <c r="G738">
        <f>IF(LEN(telefony45[[#This Row],[nr]])=7,1,0)</f>
        <v>1</v>
      </c>
      <c r="H738" s="9">
        <f>IF(LEN(telefony45[[#This Row],[nr]])&gt;=10,1,0)</f>
        <v>0</v>
      </c>
      <c r="I738" s="2">
        <f>telefony45[[#This Row],[zakonczenie]]-telefony45[[#This Row],[rozpoczecie]]</f>
        <v>0</v>
      </c>
      <c r="J738" s="9">
        <f>HOUR(telefony45[[#This Row],[czas połączenia]])</f>
        <v>0</v>
      </c>
      <c r="K738" s="9">
        <f>MINUTE(telefony45[[#This Row],[czas połączenia]])</f>
        <v>0</v>
      </c>
      <c r="L738" s="9">
        <f>SECOND(telefony45[[#This Row],[czas połączenia]])</f>
        <v>0</v>
      </c>
      <c r="M738" s="9">
        <f>telefony45[[#This Row],[godziny połączenia]]*60*60+telefony45[[#This Row],[minuty połączenia]]*60+telefony45[[#This Row],[sekundy połączenia2]]</f>
        <v>0</v>
      </c>
      <c r="N738" s="9">
        <f>ROUNDUP(telefony45[[#This Row],[połączenie w sekundach]]/60,0)</f>
        <v>0</v>
      </c>
      <c r="O738" s="9">
        <f>IF(telefony45[[#This Row],[czy zagraniczny]]=1,telefony45[[#This Row],[zaczęt minuty połączenia]],0)</f>
        <v>0</v>
      </c>
      <c r="P738">
        <f>IF(OR(telefony45[[#This Row],[czy komórkowy]]=1,telefony45[[#This Row],[czy stacjonarny]]=1),P737-telefony45[[#This Row],[połączenie w sekundach]],P737)</f>
        <v>-298629</v>
      </c>
      <c r="Q738">
        <f t="shared" si="10"/>
        <v>0</v>
      </c>
      <c r="R738">
        <f>IF(telefony45[[#This Row],[czy komórkowy]]=1,Q738+R737,R737)</f>
        <v>71166</v>
      </c>
      <c r="S738">
        <f>IF(telefony45[[#This Row],[czy stacjonarny]]=1,Q738+S737,S737)</f>
        <v>227463</v>
      </c>
    </row>
    <row r="739" spans="1:19" x14ac:dyDescent="0.3">
      <c r="A739" s="9" t="s">
        <v>639</v>
      </c>
      <c r="B739" s="1">
        <v>42928</v>
      </c>
      <c r="C739" s="2">
        <v>0.41218749999999998</v>
      </c>
      <c r="D739" s="2">
        <v>0.41280092592592593</v>
      </c>
      <c r="E739">
        <f>DAY(telefony45[[#This Row],[data]])</f>
        <v>12</v>
      </c>
      <c r="F739">
        <f>IF(LEN(telefony45[[#This Row],[nr]])=8,1,0)</f>
        <v>1</v>
      </c>
      <c r="G739">
        <f>IF(LEN(telefony45[[#This Row],[nr]])=7,1,0)</f>
        <v>0</v>
      </c>
      <c r="H739" s="9">
        <f>IF(LEN(telefony45[[#This Row],[nr]])&gt;=10,1,0)</f>
        <v>0</v>
      </c>
      <c r="I739" s="2">
        <f>telefony45[[#This Row],[zakonczenie]]-telefony45[[#This Row],[rozpoczecie]]</f>
        <v>6.134259259259478E-4</v>
      </c>
      <c r="J739" s="9">
        <f>HOUR(telefony45[[#This Row],[czas połączenia]])</f>
        <v>0</v>
      </c>
      <c r="K739" s="9">
        <f>MINUTE(telefony45[[#This Row],[czas połączenia]])</f>
        <v>0</v>
      </c>
      <c r="L739" s="9">
        <f>SECOND(telefony45[[#This Row],[czas połączenia]])</f>
        <v>53</v>
      </c>
      <c r="M739" s="9">
        <f>telefony45[[#This Row],[godziny połączenia]]*60*60+telefony45[[#This Row],[minuty połączenia]]*60+telefony45[[#This Row],[sekundy połączenia2]]</f>
        <v>53</v>
      </c>
      <c r="N739" s="9">
        <f>ROUNDUP(telefony45[[#This Row],[połączenie w sekundach]]/60,0)</f>
        <v>1</v>
      </c>
      <c r="O739" s="9">
        <f>IF(telefony45[[#This Row],[czy zagraniczny]]=1,telefony45[[#This Row],[zaczęt minuty połączenia]],0)</f>
        <v>0</v>
      </c>
      <c r="P739">
        <f>IF(OR(telefony45[[#This Row],[czy komórkowy]]=1,telefony45[[#This Row],[czy stacjonarny]]=1),P738-telefony45[[#This Row],[połączenie w sekundach]],P738)</f>
        <v>-298682</v>
      </c>
      <c r="Q739">
        <f t="shared" si="10"/>
        <v>53</v>
      </c>
      <c r="R739">
        <f>IF(telefony45[[#This Row],[czy komórkowy]]=1,Q739+R738,R738)</f>
        <v>71219</v>
      </c>
      <c r="S739">
        <f>IF(telefony45[[#This Row],[czy stacjonarny]]=1,Q739+S738,S738)</f>
        <v>227463</v>
      </c>
    </row>
    <row r="740" spans="1:19" x14ac:dyDescent="0.3">
      <c r="A740" s="9" t="s">
        <v>640</v>
      </c>
      <c r="B740" s="1">
        <v>42928</v>
      </c>
      <c r="C740" s="2">
        <v>0.41414351851851849</v>
      </c>
      <c r="D740" s="2">
        <v>0.42015046296296299</v>
      </c>
      <c r="E740">
        <f>DAY(telefony45[[#This Row],[data]])</f>
        <v>12</v>
      </c>
      <c r="F740">
        <f>IF(LEN(telefony45[[#This Row],[nr]])=8,1,0)</f>
        <v>0</v>
      </c>
      <c r="G740">
        <f>IF(LEN(telefony45[[#This Row],[nr]])=7,1,0)</f>
        <v>1</v>
      </c>
      <c r="H740" s="9">
        <f>IF(LEN(telefony45[[#This Row],[nr]])&gt;=10,1,0)</f>
        <v>0</v>
      </c>
      <c r="I740" s="2">
        <f>telefony45[[#This Row],[zakonczenie]]-telefony45[[#This Row],[rozpoczecie]]</f>
        <v>6.0069444444444953E-3</v>
      </c>
      <c r="J740" s="9">
        <f>HOUR(telefony45[[#This Row],[czas połączenia]])</f>
        <v>0</v>
      </c>
      <c r="K740" s="9">
        <f>MINUTE(telefony45[[#This Row],[czas połączenia]])</f>
        <v>8</v>
      </c>
      <c r="L740" s="9">
        <f>SECOND(telefony45[[#This Row],[czas połączenia]])</f>
        <v>39</v>
      </c>
      <c r="M740" s="9">
        <f>telefony45[[#This Row],[godziny połączenia]]*60*60+telefony45[[#This Row],[minuty połączenia]]*60+telefony45[[#This Row],[sekundy połączenia2]]</f>
        <v>519</v>
      </c>
      <c r="N740" s="9">
        <f>ROUNDUP(telefony45[[#This Row],[połączenie w sekundach]]/60,0)</f>
        <v>9</v>
      </c>
      <c r="O740" s="9">
        <f>IF(telefony45[[#This Row],[czy zagraniczny]]=1,telefony45[[#This Row],[zaczęt minuty połączenia]],0)</f>
        <v>0</v>
      </c>
      <c r="P740">
        <f>IF(OR(telefony45[[#This Row],[czy komórkowy]]=1,telefony45[[#This Row],[czy stacjonarny]]=1),P739-telefony45[[#This Row],[połączenie w sekundach]],P739)</f>
        <v>-299201</v>
      </c>
      <c r="Q740">
        <f t="shared" si="10"/>
        <v>519</v>
      </c>
      <c r="R740">
        <f>IF(telefony45[[#This Row],[czy komórkowy]]=1,Q740+R739,R739)</f>
        <v>71219</v>
      </c>
      <c r="S740">
        <f>IF(telefony45[[#This Row],[czy stacjonarny]]=1,Q740+S739,S739)</f>
        <v>227982</v>
      </c>
    </row>
    <row r="741" spans="1:19" x14ac:dyDescent="0.3">
      <c r="A741" s="9" t="s">
        <v>641</v>
      </c>
      <c r="B741" s="1">
        <v>42928</v>
      </c>
      <c r="C741" s="2">
        <v>0.41853009259259261</v>
      </c>
      <c r="D741" s="2">
        <v>0.42037037037037039</v>
      </c>
      <c r="E741">
        <f>DAY(telefony45[[#This Row],[data]])</f>
        <v>12</v>
      </c>
      <c r="F741">
        <f>IF(LEN(telefony45[[#This Row],[nr]])=8,1,0)</f>
        <v>0</v>
      </c>
      <c r="G741">
        <f>IF(LEN(telefony45[[#This Row],[nr]])=7,1,0)</f>
        <v>1</v>
      </c>
      <c r="H741" s="9">
        <f>IF(LEN(telefony45[[#This Row],[nr]])&gt;=10,1,0)</f>
        <v>0</v>
      </c>
      <c r="I741" s="2">
        <f>telefony45[[#This Row],[zakonczenie]]-telefony45[[#This Row],[rozpoczecie]]</f>
        <v>1.8402777777777879E-3</v>
      </c>
      <c r="J741" s="9">
        <f>HOUR(telefony45[[#This Row],[czas połączenia]])</f>
        <v>0</v>
      </c>
      <c r="K741" s="9">
        <f>MINUTE(telefony45[[#This Row],[czas połączenia]])</f>
        <v>2</v>
      </c>
      <c r="L741" s="9">
        <f>SECOND(telefony45[[#This Row],[czas połączenia]])</f>
        <v>39</v>
      </c>
      <c r="M741" s="9">
        <f>telefony45[[#This Row],[godziny połączenia]]*60*60+telefony45[[#This Row],[minuty połączenia]]*60+telefony45[[#This Row],[sekundy połączenia2]]</f>
        <v>159</v>
      </c>
      <c r="N741" s="9">
        <f>ROUNDUP(telefony45[[#This Row],[połączenie w sekundach]]/60,0)</f>
        <v>3</v>
      </c>
      <c r="O741" s="9">
        <f>IF(telefony45[[#This Row],[czy zagraniczny]]=1,telefony45[[#This Row],[zaczęt minuty połączenia]],0)</f>
        <v>0</v>
      </c>
      <c r="P741">
        <f>IF(OR(telefony45[[#This Row],[czy komórkowy]]=1,telefony45[[#This Row],[czy stacjonarny]]=1),P740-telefony45[[#This Row],[połączenie w sekundach]],P740)</f>
        <v>-299360</v>
      </c>
      <c r="Q741">
        <f t="shared" si="10"/>
        <v>159</v>
      </c>
      <c r="R741">
        <f>IF(telefony45[[#This Row],[czy komórkowy]]=1,Q741+R740,R740)</f>
        <v>71219</v>
      </c>
      <c r="S741">
        <f>IF(telefony45[[#This Row],[czy stacjonarny]]=1,Q741+S740,S740)</f>
        <v>228141</v>
      </c>
    </row>
    <row r="742" spans="1:19" x14ac:dyDescent="0.3">
      <c r="A742" s="9" t="s">
        <v>642</v>
      </c>
      <c r="B742" s="1">
        <v>42928</v>
      </c>
      <c r="C742" s="2">
        <v>0.42370370370370369</v>
      </c>
      <c r="D742" s="2">
        <v>0.43412037037037038</v>
      </c>
      <c r="E742">
        <f>DAY(telefony45[[#This Row],[data]])</f>
        <v>12</v>
      </c>
      <c r="F742">
        <f>IF(LEN(telefony45[[#This Row],[nr]])=8,1,0)</f>
        <v>0</v>
      </c>
      <c r="G742">
        <f>IF(LEN(telefony45[[#This Row],[nr]])=7,1,0)</f>
        <v>1</v>
      </c>
      <c r="H742" s="9">
        <f>IF(LEN(telefony45[[#This Row],[nr]])&gt;=10,1,0)</f>
        <v>0</v>
      </c>
      <c r="I742" s="2">
        <f>telefony45[[#This Row],[zakonczenie]]-telefony45[[#This Row],[rozpoczecie]]</f>
        <v>1.0416666666666685E-2</v>
      </c>
      <c r="J742" s="9">
        <f>HOUR(telefony45[[#This Row],[czas połączenia]])</f>
        <v>0</v>
      </c>
      <c r="K742" s="9">
        <f>MINUTE(telefony45[[#This Row],[czas połączenia]])</f>
        <v>15</v>
      </c>
      <c r="L742" s="9">
        <f>SECOND(telefony45[[#This Row],[czas połączenia]])</f>
        <v>0</v>
      </c>
      <c r="M742" s="9">
        <f>telefony45[[#This Row],[godziny połączenia]]*60*60+telefony45[[#This Row],[minuty połączenia]]*60+telefony45[[#This Row],[sekundy połączenia2]]</f>
        <v>900</v>
      </c>
      <c r="N742" s="9">
        <f>ROUNDUP(telefony45[[#This Row],[połączenie w sekundach]]/60,0)</f>
        <v>15</v>
      </c>
      <c r="O742" s="9">
        <f>IF(telefony45[[#This Row],[czy zagraniczny]]=1,telefony45[[#This Row],[zaczęt minuty połączenia]],0)</f>
        <v>0</v>
      </c>
      <c r="P742">
        <f>IF(OR(telefony45[[#This Row],[czy komórkowy]]=1,telefony45[[#This Row],[czy stacjonarny]]=1),P741-telefony45[[#This Row],[połączenie w sekundach]],P741)</f>
        <v>-300260</v>
      </c>
      <c r="Q742">
        <f t="shared" si="10"/>
        <v>900</v>
      </c>
      <c r="R742">
        <f>IF(telefony45[[#This Row],[czy komórkowy]]=1,Q742+R741,R741)</f>
        <v>71219</v>
      </c>
      <c r="S742">
        <f>IF(telefony45[[#This Row],[czy stacjonarny]]=1,Q742+S741,S741)</f>
        <v>229041</v>
      </c>
    </row>
    <row r="743" spans="1:19" x14ac:dyDescent="0.3">
      <c r="A743" s="9" t="s">
        <v>643</v>
      </c>
      <c r="B743" s="1">
        <v>42928</v>
      </c>
      <c r="C743" s="2">
        <v>0.42650462962962965</v>
      </c>
      <c r="D743" s="2">
        <v>0.43417824074074074</v>
      </c>
      <c r="E743">
        <f>DAY(telefony45[[#This Row],[data]])</f>
        <v>12</v>
      </c>
      <c r="F743">
        <f>IF(LEN(telefony45[[#This Row],[nr]])=8,1,0)</f>
        <v>0</v>
      </c>
      <c r="G743">
        <f>IF(LEN(telefony45[[#This Row],[nr]])=7,1,0)</f>
        <v>1</v>
      </c>
      <c r="H743" s="9">
        <f>IF(LEN(telefony45[[#This Row],[nr]])&gt;=10,1,0)</f>
        <v>0</v>
      </c>
      <c r="I743" s="2">
        <f>telefony45[[#This Row],[zakonczenie]]-telefony45[[#This Row],[rozpoczecie]]</f>
        <v>7.6736111111110894E-3</v>
      </c>
      <c r="J743" s="9">
        <f>HOUR(telefony45[[#This Row],[czas połączenia]])</f>
        <v>0</v>
      </c>
      <c r="K743" s="9">
        <f>MINUTE(telefony45[[#This Row],[czas połączenia]])</f>
        <v>11</v>
      </c>
      <c r="L743" s="9">
        <f>SECOND(telefony45[[#This Row],[czas połączenia]])</f>
        <v>3</v>
      </c>
      <c r="M743" s="9">
        <f>telefony45[[#This Row],[godziny połączenia]]*60*60+telefony45[[#This Row],[minuty połączenia]]*60+telefony45[[#This Row],[sekundy połączenia2]]</f>
        <v>663</v>
      </c>
      <c r="N743" s="9">
        <f>ROUNDUP(telefony45[[#This Row],[połączenie w sekundach]]/60,0)</f>
        <v>12</v>
      </c>
      <c r="O743" s="9">
        <f>IF(telefony45[[#This Row],[czy zagraniczny]]=1,telefony45[[#This Row],[zaczęt minuty połączenia]],0)</f>
        <v>0</v>
      </c>
      <c r="P743">
        <f>IF(OR(telefony45[[#This Row],[czy komórkowy]]=1,telefony45[[#This Row],[czy stacjonarny]]=1),P742-telefony45[[#This Row],[połączenie w sekundach]],P742)</f>
        <v>-300923</v>
      </c>
      <c r="Q743">
        <f t="shared" si="10"/>
        <v>663</v>
      </c>
      <c r="R743">
        <f>IF(telefony45[[#This Row],[czy komórkowy]]=1,Q743+R742,R742)</f>
        <v>71219</v>
      </c>
      <c r="S743">
        <f>IF(telefony45[[#This Row],[czy stacjonarny]]=1,Q743+S742,S742)</f>
        <v>229704</v>
      </c>
    </row>
    <row r="744" spans="1:19" x14ac:dyDescent="0.3">
      <c r="A744" s="9" t="s">
        <v>644</v>
      </c>
      <c r="B744" s="1">
        <v>42928</v>
      </c>
      <c r="C744" s="2">
        <v>0.42766203703703703</v>
      </c>
      <c r="D744" s="2">
        <v>0.43533564814814812</v>
      </c>
      <c r="E744">
        <f>DAY(telefony45[[#This Row],[data]])</f>
        <v>12</v>
      </c>
      <c r="F744">
        <f>IF(LEN(telefony45[[#This Row],[nr]])=8,1,0)</f>
        <v>0</v>
      </c>
      <c r="G744">
        <f>IF(LEN(telefony45[[#This Row],[nr]])=7,1,0)</f>
        <v>1</v>
      </c>
      <c r="H744" s="9">
        <f>IF(LEN(telefony45[[#This Row],[nr]])&gt;=10,1,0)</f>
        <v>0</v>
      </c>
      <c r="I744" s="2">
        <f>telefony45[[#This Row],[zakonczenie]]-telefony45[[#This Row],[rozpoczecie]]</f>
        <v>7.6736111111110894E-3</v>
      </c>
      <c r="J744" s="9">
        <f>HOUR(telefony45[[#This Row],[czas połączenia]])</f>
        <v>0</v>
      </c>
      <c r="K744" s="9">
        <f>MINUTE(telefony45[[#This Row],[czas połączenia]])</f>
        <v>11</v>
      </c>
      <c r="L744" s="9">
        <f>SECOND(telefony45[[#This Row],[czas połączenia]])</f>
        <v>3</v>
      </c>
      <c r="M744" s="9">
        <f>telefony45[[#This Row],[godziny połączenia]]*60*60+telefony45[[#This Row],[minuty połączenia]]*60+telefony45[[#This Row],[sekundy połączenia2]]</f>
        <v>663</v>
      </c>
      <c r="N744" s="9">
        <f>ROUNDUP(telefony45[[#This Row],[połączenie w sekundach]]/60,0)</f>
        <v>12</v>
      </c>
      <c r="O744" s="9">
        <f>IF(telefony45[[#This Row],[czy zagraniczny]]=1,telefony45[[#This Row],[zaczęt minuty połączenia]],0)</f>
        <v>0</v>
      </c>
      <c r="P744">
        <f>IF(OR(telefony45[[#This Row],[czy komórkowy]]=1,telefony45[[#This Row],[czy stacjonarny]]=1),P743-telefony45[[#This Row],[połączenie w sekundach]],P743)</f>
        <v>-301586</v>
      </c>
      <c r="Q744">
        <f t="shared" si="10"/>
        <v>663</v>
      </c>
      <c r="R744">
        <f>IF(telefony45[[#This Row],[czy komórkowy]]=1,Q744+R743,R743)</f>
        <v>71219</v>
      </c>
      <c r="S744">
        <f>IF(telefony45[[#This Row],[czy stacjonarny]]=1,Q744+S743,S743)</f>
        <v>230367</v>
      </c>
    </row>
    <row r="745" spans="1:19" x14ac:dyDescent="0.3">
      <c r="A745" s="9" t="s">
        <v>645</v>
      </c>
      <c r="B745" s="1">
        <v>42928</v>
      </c>
      <c r="C745" s="2">
        <v>0.43041666666666667</v>
      </c>
      <c r="D745" s="2">
        <v>0.43164351851851851</v>
      </c>
      <c r="E745">
        <f>DAY(telefony45[[#This Row],[data]])</f>
        <v>12</v>
      </c>
      <c r="F745">
        <f>IF(LEN(telefony45[[#This Row],[nr]])=8,1,0)</f>
        <v>0</v>
      </c>
      <c r="G745">
        <f>IF(LEN(telefony45[[#This Row],[nr]])=7,1,0)</f>
        <v>1</v>
      </c>
      <c r="H745" s="9">
        <f>IF(LEN(telefony45[[#This Row],[nr]])&gt;=10,1,0)</f>
        <v>0</v>
      </c>
      <c r="I745" s="2">
        <f>telefony45[[#This Row],[zakonczenie]]-telefony45[[#This Row],[rozpoczecie]]</f>
        <v>1.2268518518518401E-3</v>
      </c>
      <c r="J745" s="9">
        <f>HOUR(telefony45[[#This Row],[czas połączenia]])</f>
        <v>0</v>
      </c>
      <c r="K745" s="9">
        <f>MINUTE(telefony45[[#This Row],[czas połączenia]])</f>
        <v>1</v>
      </c>
      <c r="L745" s="9">
        <f>SECOND(telefony45[[#This Row],[czas połączenia]])</f>
        <v>46</v>
      </c>
      <c r="M745" s="9">
        <f>telefony45[[#This Row],[godziny połączenia]]*60*60+telefony45[[#This Row],[minuty połączenia]]*60+telefony45[[#This Row],[sekundy połączenia2]]</f>
        <v>106</v>
      </c>
      <c r="N745" s="9">
        <f>ROUNDUP(telefony45[[#This Row],[połączenie w sekundach]]/60,0)</f>
        <v>2</v>
      </c>
      <c r="O745" s="9">
        <f>IF(telefony45[[#This Row],[czy zagraniczny]]=1,telefony45[[#This Row],[zaczęt minuty połączenia]],0)</f>
        <v>0</v>
      </c>
      <c r="P745">
        <f>IF(OR(telefony45[[#This Row],[czy komórkowy]]=1,telefony45[[#This Row],[czy stacjonarny]]=1),P744-telefony45[[#This Row],[połączenie w sekundach]],P744)</f>
        <v>-301692</v>
      </c>
      <c r="Q745">
        <f t="shared" ref="Q745:Q808" si="11">IF(P745&lt;0,ABS(P745)-ABS(P744),Q744)</f>
        <v>106</v>
      </c>
      <c r="R745">
        <f>IF(telefony45[[#This Row],[czy komórkowy]]=1,Q745+R744,R744)</f>
        <v>71219</v>
      </c>
      <c r="S745">
        <f>IF(telefony45[[#This Row],[czy stacjonarny]]=1,Q745+S744,S744)</f>
        <v>230473</v>
      </c>
    </row>
    <row r="746" spans="1:19" x14ac:dyDescent="0.3">
      <c r="A746" s="9" t="s">
        <v>68</v>
      </c>
      <c r="B746" s="1">
        <v>42928</v>
      </c>
      <c r="C746" s="2">
        <v>0.43381944444444442</v>
      </c>
      <c r="D746" s="2">
        <v>0.44515046296296296</v>
      </c>
      <c r="E746">
        <f>DAY(telefony45[[#This Row],[data]])</f>
        <v>12</v>
      </c>
      <c r="F746">
        <f>IF(LEN(telefony45[[#This Row],[nr]])=8,1,0)</f>
        <v>0</v>
      </c>
      <c r="G746">
        <f>IF(LEN(telefony45[[#This Row],[nr]])=7,1,0)</f>
        <v>1</v>
      </c>
      <c r="H746" s="9">
        <f>IF(LEN(telefony45[[#This Row],[nr]])&gt;=10,1,0)</f>
        <v>0</v>
      </c>
      <c r="I746" s="2">
        <f>telefony45[[#This Row],[zakonczenie]]-telefony45[[#This Row],[rozpoczecie]]</f>
        <v>1.1331018518518532E-2</v>
      </c>
      <c r="J746" s="9">
        <f>HOUR(telefony45[[#This Row],[czas połączenia]])</f>
        <v>0</v>
      </c>
      <c r="K746" s="9">
        <f>MINUTE(telefony45[[#This Row],[czas połączenia]])</f>
        <v>16</v>
      </c>
      <c r="L746" s="9">
        <f>SECOND(telefony45[[#This Row],[czas połączenia]])</f>
        <v>19</v>
      </c>
      <c r="M746" s="9">
        <f>telefony45[[#This Row],[godziny połączenia]]*60*60+telefony45[[#This Row],[minuty połączenia]]*60+telefony45[[#This Row],[sekundy połączenia2]]</f>
        <v>979</v>
      </c>
      <c r="N746" s="9">
        <f>ROUNDUP(telefony45[[#This Row],[połączenie w sekundach]]/60,0)</f>
        <v>17</v>
      </c>
      <c r="O746" s="9">
        <f>IF(telefony45[[#This Row],[czy zagraniczny]]=1,telefony45[[#This Row],[zaczęt minuty połączenia]],0)</f>
        <v>0</v>
      </c>
      <c r="P746">
        <f>IF(OR(telefony45[[#This Row],[czy komórkowy]]=1,telefony45[[#This Row],[czy stacjonarny]]=1),P745-telefony45[[#This Row],[połączenie w sekundach]],P745)</f>
        <v>-302671</v>
      </c>
      <c r="Q746">
        <f t="shared" si="11"/>
        <v>979</v>
      </c>
      <c r="R746">
        <f>IF(telefony45[[#This Row],[czy komórkowy]]=1,Q746+R745,R745)</f>
        <v>71219</v>
      </c>
      <c r="S746">
        <f>IF(telefony45[[#This Row],[czy stacjonarny]]=1,Q746+S745,S745)</f>
        <v>231452</v>
      </c>
    </row>
    <row r="747" spans="1:19" x14ac:dyDescent="0.3">
      <c r="A747" s="9" t="s">
        <v>646</v>
      </c>
      <c r="B747" s="1">
        <v>42928</v>
      </c>
      <c r="C747" s="2">
        <v>0.43717592592592591</v>
      </c>
      <c r="D747" s="2">
        <v>0.44695601851851852</v>
      </c>
      <c r="E747">
        <f>DAY(telefony45[[#This Row],[data]])</f>
        <v>12</v>
      </c>
      <c r="F747">
        <f>IF(LEN(telefony45[[#This Row],[nr]])=8,1,0)</f>
        <v>1</v>
      </c>
      <c r="G747">
        <f>IF(LEN(telefony45[[#This Row],[nr]])=7,1,0)</f>
        <v>0</v>
      </c>
      <c r="H747" s="9">
        <f>IF(LEN(telefony45[[#This Row],[nr]])&gt;=10,1,0)</f>
        <v>0</v>
      </c>
      <c r="I747" s="2">
        <f>telefony45[[#This Row],[zakonczenie]]-telefony45[[#This Row],[rozpoczecie]]</f>
        <v>9.7800925925926041E-3</v>
      </c>
      <c r="J747" s="9">
        <f>HOUR(telefony45[[#This Row],[czas połączenia]])</f>
        <v>0</v>
      </c>
      <c r="K747" s="9">
        <f>MINUTE(telefony45[[#This Row],[czas połączenia]])</f>
        <v>14</v>
      </c>
      <c r="L747" s="9">
        <f>SECOND(telefony45[[#This Row],[czas połączenia]])</f>
        <v>5</v>
      </c>
      <c r="M747" s="9">
        <f>telefony45[[#This Row],[godziny połączenia]]*60*60+telefony45[[#This Row],[minuty połączenia]]*60+telefony45[[#This Row],[sekundy połączenia2]]</f>
        <v>845</v>
      </c>
      <c r="N747" s="9">
        <f>ROUNDUP(telefony45[[#This Row],[połączenie w sekundach]]/60,0)</f>
        <v>15</v>
      </c>
      <c r="O747" s="9">
        <f>IF(telefony45[[#This Row],[czy zagraniczny]]=1,telefony45[[#This Row],[zaczęt minuty połączenia]],0)</f>
        <v>0</v>
      </c>
      <c r="P747">
        <f>IF(OR(telefony45[[#This Row],[czy komórkowy]]=1,telefony45[[#This Row],[czy stacjonarny]]=1),P746-telefony45[[#This Row],[połączenie w sekundach]],P746)</f>
        <v>-303516</v>
      </c>
      <c r="Q747">
        <f t="shared" si="11"/>
        <v>845</v>
      </c>
      <c r="R747">
        <f>IF(telefony45[[#This Row],[czy komórkowy]]=1,Q747+R746,R746)</f>
        <v>72064</v>
      </c>
      <c r="S747">
        <f>IF(telefony45[[#This Row],[czy stacjonarny]]=1,Q747+S746,S746)</f>
        <v>231452</v>
      </c>
    </row>
    <row r="748" spans="1:19" x14ac:dyDescent="0.3">
      <c r="A748" s="9" t="s">
        <v>647</v>
      </c>
      <c r="B748" s="1">
        <v>42928</v>
      </c>
      <c r="C748" s="2">
        <v>0.44146990740740738</v>
      </c>
      <c r="D748" s="2">
        <v>0.44412037037037039</v>
      </c>
      <c r="E748">
        <f>DAY(telefony45[[#This Row],[data]])</f>
        <v>12</v>
      </c>
      <c r="F748">
        <f>IF(LEN(telefony45[[#This Row],[nr]])=8,1,0)</f>
        <v>0</v>
      </c>
      <c r="G748">
        <f>IF(LEN(telefony45[[#This Row],[nr]])=7,1,0)</f>
        <v>1</v>
      </c>
      <c r="H748" s="9">
        <f>IF(LEN(telefony45[[#This Row],[nr]])&gt;=10,1,0)</f>
        <v>0</v>
      </c>
      <c r="I748" s="2">
        <f>telefony45[[#This Row],[zakonczenie]]-telefony45[[#This Row],[rozpoczecie]]</f>
        <v>2.6504629629630072E-3</v>
      </c>
      <c r="J748" s="9">
        <f>HOUR(telefony45[[#This Row],[czas połączenia]])</f>
        <v>0</v>
      </c>
      <c r="K748" s="9">
        <f>MINUTE(telefony45[[#This Row],[czas połączenia]])</f>
        <v>3</v>
      </c>
      <c r="L748" s="9">
        <f>SECOND(telefony45[[#This Row],[czas połączenia]])</f>
        <v>49</v>
      </c>
      <c r="M748" s="9">
        <f>telefony45[[#This Row],[godziny połączenia]]*60*60+telefony45[[#This Row],[minuty połączenia]]*60+telefony45[[#This Row],[sekundy połączenia2]]</f>
        <v>229</v>
      </c>
      <c r="N748" s="9">
        <f>ROUNDUP(telefony45[[#This Row],[połączenie w sekundach]]/60,0)</f>
        <v>4</v>
      </c>
      <c r="O748" s="9">
        <f>IF(telefony45[[#This Row],[czy zagraniczny]]=1,telefony45[[#This Row],[zaczęt minuty połączenia]],0)</f>
        <v>0</v>
      </c>
      <c r="P748">
        <f>IF(OR(telefony45[[#This Row],[czy komórkowy]]=1,telefony45[[#This Row],[czy stacjonarny]]=1),P747-telefony45[[#This Row],[połączenie w sekundach]],P747)</f>
        <v>-303745</v>
      </c>
      <c r="Q748">
        <f t="shared" si="11"/>
        <v>229</v>
      </c>
      <c r="R748">
        <f>IF(telefony45[[#This Row],[czy komórkowy]]=1,Q748+R747,R747)</f>
        <v>72064</v>
      </c>
      <c r="S748">
        <f>IF(telefony45[[#This Row],[czy stacjonarny]]=1,Q748+S747,S747)</f>
        <v>231681</v>
      </c>
    </row>
    <row r="749" spans="1:19" x14ac:dyDescent="0.3">
      <c r="A749" s="9" t="s">
        <v>648</v>
      </c>
      <c r="B749" s="1">
        <v>42928</v>
      </c>
      <c r="C749" s="2">
        <v>0.44663194444444443</v>
      </c>
      <c r="D749" s="2">
        <v>0.45378472222222221</v>
      </c>
      <c r="E749">
        <f>DAY(telefony45[[#This Row],[data]])</f>
        <v>12</v>
      </c>
      <c r="F749">
        <f>IF(LEN(telefony45[[#This Row],[nr]])=8,1,0)</f>
        <v>0</v>
      </c>
      <c r="G749">
        <f>IF(LEN(telefony45[[#This Row],[nr]])=7,1,0)</f>
        <v>1</v>
      </c>
      <c r="H749" s="9">
        <f>IF(LEN(telefony45[[#This Row],[nr]])&gt;=10,1,0)</f>
        <v>0</v>
      </c>
      <c r="I749" s="2">
        <f>telefony45[[#This Row],[zakonczenie]]-telefony45[[#This Row],[rozpoczecie]]</f>
        <v>7.1527777777777857E-3</v>
      </c>
      <c r="J749" s="9">
        <f>HOUR(telefony45[[#This Row],[czas połączenia]])</f>
        <v>0</v>
      </c>
      <c r="K749" s="9">
        <f>MINUTE(telefony45[[#This Row],[czas połączenia]])</f>
        <v>10</v>
      </c>
      <c r="L749" s="9">
        <f>SECOND(telefony45[[#This Row],[czas połączenia]])</f>
        <v>18</v>
      </c>
      <c r="M749" s="9">
        <f>telefony45[[#This Row],[godziny połączenia]]*60*60+telefony45[[#This Row],[minuty połączenia]]*60+telefony45[[#This Row],[sekundy połączenia2]]</f>
        <v>618</v>
      </c>
      <c r="N749" s="9">
        <f>ROUNDUP(telefony45[[#This Row],[połączenie w sekundach]]/60,0)</f>
        <v>11</v>
      </c>
      <c r="O749" s="9">
        <f>IF(telefony45[[#This Row],[czy zagraniczny]]=1,telefony45[[#This Row],[zaczęt minuty połączenia]],0)</f>
        <v>0</v>
      </c>
      <c r="P749">
        <f>IF(OR(telefony45[[#This Row],[czy komórkowy]]=1,telefony45[[#This Row],[czy stacjonarny]]=1),P748-telefony45[[#This Row],[połączenie w sekundach]],P748)</f>
        <v>-304363</v>
      </c>
      <c r="Q749">
        <f t="shared" si="11"/>
        <v>618</v>
      </c>
      <c r="R749">
        <f>IF(telefony45[[#This Row],[czy komórkowy]]=1,Q749+R748,R748)</f>
        <v>72064</v>
      </c>
      <c r="S749">
        <f>IF(telefony45[[#This Row],[czy stacjonarny]]=1,Q749+S748,S748)</f>
        <v>232299</v>
      </c>
    </row>
    <row r="750" spans="1:19" x14ac:dyDescent="0.3">
      <c r="A750" s="9" t="s">
        <v>649</v>
      </c>
      <c r="B750" s="1">
        <v>42928</v>
      </c>
      <c r="C750" s="2">
        <v>0.44809027777777777</v>
      </c>
      <c r="D750" s="2">
        <v>0.45256944444444447</v>
      </c>
      <c r="E750">
        <f>DAY(telefony45[[#This Row],[data]])</f>
        <v>12</v>
      </c>
      <c r="F750">
        <f>IF(LEN(telefony45[[#This Row],[nr]])=8,1,0)</f>
        <v>0</v>
      </c>
      <c r="G750">
        <f>IF(LEN(telefony45[[#This Row],[nr]])=7,1,0)</f>
        <v>1</v>
      </c>
      <c r="H750" s="9">
        <f>IF(LEN(telefony45[[#This Row],[nr]])&gt;=10,1,0)</f>
        <v>0</v>
      </c>
      <c r="I750" s="2">
        <f>telefony45[[#This Row],[zakonczenie]]-telefony45[[#This Row],[rozpoczecie]]</f>
        <v>4.4791666666667007E-3</v>
      </c>
      <c r="J750" s="9">
        <f>HOUR(telefony45[[#This Row],[czas połączenia]])</f>
        <v>0</v>
      </c>
      <c r="K750" s="9">
        <f>MINUTE(telefony45[[#This Row],[czas połączenia]])</f>
        <v>6</v>
      </c>
      <c r="L750" s="9">
        <f>SECOND(telefony45[[#This Row],[czas połączenia]])</f>
        <v>27</v>
      </c>
      <c r="M750" s="9">
        <f>telefony45[[#This Row],[godziny połączenia]]*60*60+telefony45[[#This Row],[minuty połączenia]]*60+telefony45[[#This Row],[sekundy połączenia2]]</f>
        <v>387</v>
      </c>
      <c r="N750" s="9">
        <f>ROUNDUP(telefony45[[#This Row],[połączenie w sekundach]]/60,0)</f>
        <v>7</v>
      </c>
      <c r="O750" s="9">
        <f>IF(telefony45[[#This Row],[czy zagraniczny]]=1,telefony45[[#This Row],[zaczęt minuty połączenia]],0)</f>
        <v>0</v>
      </c>
      <c r="P750">
        <f>IF(OR(telefony45[[#This Row],[czy komórkowy]]=1,telefony45[[#This Row],[czy stacjonarny]]=1),P749-telefony45[[#This Row],[połączenie w sekundach]],P749)</f>
        <v>-304750</v>
      </c>
      <c r="Q750">
        <f t="shared" si="11"/>
        <v>387</v>
      </c>
      <c r="R750">
        <f>IF(telefony45[[#This Row],[czy komórkowy]]=1,Q750+R749,R749)</f>
        <v>72064</v>
      </c>
      <c r="S750">
        <f>IF(telefony45[[#This Row],[czy stacjonarny]]=1,Q750+S749,S749)</f>
        <v>232686</v>
      </c>
    </row>
    <row r="751" spans="1:19" x14ac:dyDescent="0.3">
      <c r="A751" s="9" t="s">
        <v>510</v>
      </c>
      <c r="B751" s="1">
        <v>42928</v>
      </c>
      <c r="C751" s="2">
        <v>0.44817129629629632</v>
      </c>
      <c r="D751" s="2">
        <v>0.4506134259259259</v>
      </c>
      <c r="E751">
        <f>DAY(telefony45[[#This Row],[data]])</f>
        <v>12</v>
      </c>
      <c r="F751">
        <f>IF(LEN(telefony45[[#This Row],[nr]])=8,1,0)</f>
        <v>0</v>
      </c>
      <c r="G751">
        <f>IF(LEN(telefony45[[#This Row],[nr]])=7,1,0)</f>
        <v>1</v>
      </c>
      <c r="H751" s="9">
        <f>IF(LEN(telefony45[[#This Row],[nr]])&gt;=10,1,0)</f>
        <v>0</v>
      </c>
      <c r="I751" s="2">
        <f>telefony45[[#This Row],[zakonczenie]]-telefony45[[#This Row],[rozpoczecie]]</f>
        <v>2.4421296296295858E-3</v>
      </c>
      <c r="J751" s="9">
        <f>HOUR(telefony45[[#This Row],[czas połączenia]])</f>
        <v>0</v>
      </c>
      <c r="K751" s="9">
        <f>MINUTE(telefony45[[#This Row],[czas połączenia]])</f>
        <v>3</v>
      </c>
      <c r="L751" s="9">
        <f>SECOND(telefony45[[#This Row],[czas połączenia]])</f>
        <v>31</v>
      </c>
      <c r="M751" s="9">
        <f>telefony45[[#This Row],[godziny połączenia]]*60*60+telefony45[[#This Row],[minuty połączenia]]*60+telefony45[[#This Row],[sekundy połączenia2]]</f>
        <v>211</v>
      </c>
      <c r="N751" s="9">
        <f>ROUNDUP(telefony45[[#This Row],[połączenie w sekundach]]/60,0)</f>
        <v>4</v>
      </c>
      <c r="O751" s="9">
        <f>IF(telefony45[[#This Row],[czy zagraniczny]]=1,telefony45[[#This Row],[zaczęt minuty połączenia]],0)</f>
        <v>0</v>
      </c>
      <c r="P751">
        <f>IF(OR(telefony45[[#This Row],[czy komórkowy]]=1,telefony45[[#This Row],[czy stacjonarny]]=1),P750-telefony45[[#This Row],[połączenie w sekundach]],P750)</f>
        <v>-304961</v>
      </c>
      <c r="Q751">
        <f t="shared" si="11"/>
        <v>211</v>
      </c>
      <c r="R751">
        <f>IF(telefony45[[#This Row],[czy komórkowy]]=1,Q751+R750,R750)</f>
        <v>72064</v>
      </c>
      <c r="S751">
        <f>IF(telefony45[[#This Row],[czy stacjonarny]]=1,Q751+S750,S750)</f>
        <v>232897</v>
      </c>
    </row>
    <row r="752" spans="1:19" x14ac:dyDescent="0.3">
      <c r="A752" s="9" t="s">
        <v>650</v>
      </c>
      <c r="B752" s="1">
        <v>42928</v>
      </c>
      <c r="C752" s="2">
        <v>0.45010416666666669</v>
      </c>
      <c r="D752" s="2">
        <v>0.46153935185185185</v>
      </c>
      <c r="E752">
        <f>DAY(telefony45[[#This Row],[data]])</f>
        <v>12</v>
      </c>
      <c r="F752">
        <f>IF(LEN(telefony45[[#This Row],[nr]])=8,1,0)</f>
        <v>0</v>
      </c>
      <c r="G752">
        <f>IF(LEN(telefony45[[#This Row],[nr]])=7,1,0)</f>
        <v>1</v>
      </c>
      <c r="H752" s="9">
        <f>IF(LEN(telefony45[[#This Row],[nr]])&gt;=10,1,0)</f>
        <v>0</v>
      </c>
      <c r="I752" s="2">
        <f>telefony45[[#This Row],[zakonczenie]]-telefony45[[#This Row],[rozpoczecie]]</f>
        <v>1.1435185185185159E-2</v>
      </c>
      <c r="J752" s="9">
        <f>HOUR(telefony45[[#This Row],[czas połączenia]])</f>
        <v>0</v>
      </c>
      <c r="K752" s="9">
        <f>MINUTE(telefony45[[#This Row],[czas połączenia]])</f>
        <v>16</v>
      </c>
      <c r="L752" s="9">
        <f>SECOND(telefony45[[#This Row],[czas połączenia]])</f>
        <v>28</v>
      </c>
      <c r="M752" s="9">
        <f>telefony45[[#This Row],[godziny połączenia]]*60*60+telefony45[[#This Row],[minuty połączenia]]*60+telefony45[[#This Row],[sekundy połączenia2]]</f>
        <v>988</v>
      </c>
      <c r="N752" s="9">
        <f>ROUNDUP(telefony45[[#This Row],[połączenie w sekundach]]/60,0)</f>
        <v>17</v>
      </c>
      <c r="O752" s="9">
        <f>IF(telefony45[[#This Row],[czy zagraniczny]]=1,telefony45[[#This Row],[zaczęt minuty połączenia]],0)</f>
        <v>0</v>
      </c>
      <c r="P752">
        <f>IF(OR(telefony45[[#This Row],[czy komórkowy]]=1,telefony45[[#This Row],[czy stacjonarny]]=1),P751-telefony45[[#This Row],[połączenie w sekundach]],P751)</f>
        <v>-305949</v>
      </c>
      <c r="Q752">
        <f t="shared" si="11"/>
        <v>988</v>
      </c>
      <c r="R752">
        <f>IF(telefony45[[#This Row],[czy komórkowy]]=1,Q752+R751,R751)</f>
        <v>72064</v>
      </c>
      <c r="S752">
        <f>IF(telefony45[[#This Row],[czy stacjonarny]]=1,Q752+S751,S751)</f>
        <v>233885</v>
      </c>
    </row>
    <row r="753" spans="1:19" x14ac:dyDescent="0.3">
      <c r="A753" s="9" t="s">
        <v>651</v>
      </c>
      <c r="B753" s="1">
        <v>42928</v>
      </c>
      <c r="C753" s="2">
        <v>0.45504629629629628</v>
      </c>
      <c r="D753" s="2">
        <v>0.4607175925925926</v>
      </c>
      <c r="E753">
        <f>DAY(telefony45[[#This Row],[data]])</f>
        <v>12</v>
      </c>
      <c r="F753">
        <f>IF(LEN(telefony45[[#This Row],[nr]])=8,1,0)</f>
        <v>1</v>
      </c>
      <c r="G753">
        <f>IF(LEN(telefony45[[#This Row],[nr]])=7,1,0)</f>
        <v>0</v>
      </c>
      <c r="H753" s="9">
        <f>IF(LEN(telefony45[[#This Row],[nr]])&gt;=10,1,0)</f>
        <v>0</v>
      </c>
      <c r="I753" s="2">
        <f>telefony45[[#This Row],[zakonczenie]]-telefony45[[#This Row],[rozpoczecie]]</f>
        <v>5.6712962962963132E-3</v>
      </c>
      <c r="J753" s="9">
        <f>HOUR(telefony45[[#This Row],[czas połączenia]])</f>
        <v>0</v>
      </c>
      <c r="K753" s="9">
        <f>MINUTE(telefony45[[#This Row],[czas połączenia]])</f>
        <v>8</v>
      </c>
      <c r="L753" s="9">
        <f>SECOND(telefony45[[#This Row],[czas połączenia]])</f>
        <v>10</v>
      </c>
      <c r="M753" s="9">
        <f>telefony45[[#This Row],[godziny połączenia]]*60*60+telefony45[[#This Row],[minuty połączenia]]*60+telefony45[[#This Row],[sekundy połączenia2]]</f>
        <v>490</v>
      </c>
      <c r="N753" s="9">
        <f>ROUNDUP(telefony45[[#This Row],[połączenie w sekundach]]/60,0)</f>
        <v>9</v>
      </c>
      <c r="O753" s="9">
        <f>IF(telefony45[[#This Row],[czy zagraniczny]]=1,telefony45[[#This Row],[zaczęt minuty połączenia]],0)</f>
        <v>0</v>
      </c>
      <c r="P753">
        <f>IF(OR(telefony45[[#This Row],[czy komórkowy]]=1,telefony45[[#This Row],[czy stacjonarny]]=1),P752-telefony45[[#This Row],[połączenie w sekundach]],P752)</f>
        <v>-306439</v>
      </c>
      <c r="Q753">
        <f t="shared" si="11"/>
        <v>490</v>
      </c>
      <c r="R753">
        <f>IF(telefony45[[#This Row],[czy komórkowy]]=1,Q753+R752,R752)</f>
        <v>72554</v>
      </c>
      <c r="S753">
        <f>IF(telefony45[[#This Row],[czy stacjonarny]]=1,Q753+S752,S752)</f>
        <v>233885</v>
      </c>
    </row>
    <row r="754" spans="1:19" x14ac:dyDescent="0.3">
      <c r="A754" s="9" t="s">
        <v>652</v>
      </c>
      <c r="B754" s="1">
        <v>42928</v>
      </c>
      <c r="C754" s="2">
        <v>0.45673611111111112</v>
      </c>
      <c r="D754" s="2">
        <v>0.4586574074074074</v>
      </c>
      <c r="E754">
        <f>DAY(telefony45[[#This Row],[data]])</f>
        <v>12</v>
      </c>
      <c r="F754">
        <f>IF(LEN(telefony45[[#This Row],[nr]])=8,1,0)</f>
        <v>0</v>
      </c>
      <c r="G754">
        <f>IF(LEN(telefony45[[#This Row],[nr]])=7,1,0)</f>
        <v>1</v>
      </c>
      <c r="H754" s="9">
        <f>IF(LEN(telefony45[[#This Row],[nr]])&gt;=10,1,0)</f>
        <v>0</v>
      </c>
      <c r="I754" s="2">
        <f>telefony45[[#This Row],[zakonczenie]]-telefony45[[#This Row],[rozpoczecie]]</f>
        <v>1.9212962962962821E-3</v>
      </c>
      <c r="J754" s="9">
        <f>HOUR(telefony45[[#This Row],[czas połączenia]])</f>
        <v>0</v>
      </c>
      <c r="K754" s="9">
        <f>MINUTE(telefony45[[#This Row],[czas połączenia]])</f>
        <v>2</v>
      </c>
      <c r="L754" s="9">
        <f>SECOND(telefony45[[#This Row],[czas połączenia]])</f>
        <v>46</v>
      </c>
      <c r="M754" s="9">
        <f>telefony45[[#This Row],[godziny połączenia]]*60*60+telefony45[[#This Row],[minuty połączenia]]*60+telefony45[[#This Row],[sekundy połączenia2]]</f>
        <v>166</v>
      </c>
      <c r="N754" s="9">
        <f>ROUNDUP(telefony45[[#This Row],[połączenie w sekundach]]/60,0)</f>
        <v>3</v>
      </c>
      <c r="O754" s="9">
        <f>IF(telefony45[[#This Row],[czy zagraniczny]]=1,telefony45[[#This Row],[zaczęt minuty połączenia]],0)</f>
        <v>0</v>
      </c>
      <c r="P754">
        <f>IF(OR(telefony45[[#This Row],[czy komórkowy]]=1,telefony45[[#This Row],[czy stacjonarny]]=1),P753-telefony45[[#This Row],[połączenie w sekundach]],P753)</f>
        <v>-306605</v>
      </c>
      <c r="Q754">
        <f t="shared" si="11"/>
        <v>166</v>
      </c>
      <c r="R754">
        <f>IF(telefony45[[#This Row],[czy komórkowy]]=1,Q754+R753,R753)</f>
        <v>72554</v>
      </c>
      <c r="S754">
        <f>IF(telefony45[[#This Row],[czy stacjonarny]]=1,Q754+S753,S753)</f>
        <v>234051</v>
      </c>
    </row>
    <row r="755" spans="1:19" x14ac:dyDescent="0.3">
      <c r="A755" s="9" t="s">
        <v>653</v>
      </c>
      <c r="B755" s="1">
        <v>42928</v>
      </c>
      <c r="C755" s="2">
        <v>0.46217592592592593</v>
      </c>
      <c r="D755" s="2">
        <v>0.47150462962962963</v>
      </c>
      <c r="E755">
        <f>DAY(telefony45[[#This Row],[data]])</f>
        <v>12</v>
      </c>
      <c r="F755">
        <f>IF(LEN(telefony45[[#This Row],[nr]])=8,1,0)</f>
        <v>0</v>
      </c>
      <c r="G755">
        <f>IF(LEN(telefony45[[#This Row],[nr]])=7,1,0)</f>
        <v>1</v>
      </c>
      <c r="H755" s="9">
        <f>IF(LEN(telefony45[[#This Row],[nr]])&gt;=10,1,0)</f>
        <v>0</v>
      </c>
      <c r="I755" s="2">
        <f>telefony45[[#This Row],[zakonczenie]]-telefony45[[#This Row],[rozpoczecie]]</f>
        <v>9.3287037037037002E-3</v>
      </c>
      <c r="J755" s="9">
        <f>HOUR(telefony45[[#This Row],[czas połączenia]])</f>
        <v>0</v>
      </c>
      <c r="K755" s="9">
        <f>MINUTE(telefony45[[#This Row],[czas połączenia]])</f>
        <v>13</v>
      </c>
      <c r="L755" s="9">
        <f>SECOND(telefony45[[#This Row],[czas połączenia]])</f>
        <v>26</v>
      </c>
      <c r="M755" s="9">
        <f>telefony45[[#This Row],[godziny połączenia]]*60*60+telefony45[[#This Row],[minuty połączenia]]*60+telefony45[[#This Row],[sekundy połączenia2]]</f>
        <v>806</v>
      </c>
      <c r="N755" s="9">
        <f>ROUNDUP(telefony45[[#This Row],[połączenie w sekundach]]/60,0)</f>
        <v>14</v>
      </c>
      <c r="O755" s="9">
        <f>IF(telefony45[[#This Row],[czy zagraniczny]]=1,telefony45[[#This Row],[zaczęt minuty połączenia]],0)</f>
        <v>0</v>
      </c>
      <c r="P755">
        <f>IF(OR(telefony45[[#This Row],[czy komórkowy]]=1,telefony45[[#This Row],[czy stacjonarny]]=1),P754-telefony45[[#This Row],[połączenie w sekundach]],P754)</f>
        <v>-307411</v>
      </c>
      <c r="Q755">
        <f t="shared" si="11"/>
        <v>806</v>
      </c>
      <c r="R755">
        <f>IF(telefony45[[#This Row],[czy komórkowy]]=1,Q755+R754,R754)</f>
        <v>72554</v>
      </c>
      <c r="S755">
        <f>IF(telefony45[[#This Row],[czy stacjonarny]]=1,Q755+S754,S754)</f>
        <v>234857</v>
      </c>
    </row>
    <row r="756" spans="1:19" x14ac:dyDescent="0.3">
      <c r="A756" s="9" t="s">
        <v>243</v>
      </c>
      <c r="B756" s="1">
        <v>42928</v>
      </c>
      <c r="C756" s="2">
        <v>0.46663194444444445</v>
      </c>
      <c r="D756" s="2">
        <v>0.47532407407407407</v>
      </c>
      <c r="E756">
        <f>DAY(telefony45[[#This Row],[data]])</f>
        <v>12</v>
      </c>
      <c r="F756">
        <f>IF(LEN(telefony45[[#This Row],[nr]])=8,1,0)</f>
        <v>0</v>
      </c>
      <c r="G756">
        <f>IF(LEN(telefony45[[#This Row],[nr]])=7,1,0)</f>
        <v>1</v>
      </c>
      <c r="H756" s="9">
        <f>IF(LEN(telefony45[[#This Row],[nr]])&gt;=10,1,0)</f>
        <v>0</v>
      </c>
      <c r="I756" s="2">
        <f>telefony45[[#This Row],[zakonczenie]]-telefony45[[#This Row],[rozpoczecie]]</f>
        <v>8.6921296296296191E-3</v>
      </c>
      <c r="J756" s="9">
        <f>HOUR(telefony45[[#This Row],[czas połączenia]])</f>
        <v>0</v>
      </c>
      <c r="K756" s="9">
        <f>MINUTE(telefony45[[#This Row],[czas połączenia]])</f>
        <v>12</v>
      </c>
      <c r="L756" s="9">
        <f>SECOND(telefony45[[#This Row],[czas połączenia]])</f>
        <v>31</v>
      </c>
      <c r="M756" s="9">
        <f>telefony45[[#This Row],[godziny połączenia]]*60*60+telefony45[[#This Row],[minuty połączenia]]*60+telefony45[[#This Row],[sekundy połączenia2]]</f>
        <v>751</v>
      </c>
      <c r="N756" s="9">
        <f>ROUNDUP(telefony45[[#This Row],[połączenie w sekundach]]/60,0)</f>
        <v>13</v>
      </c>
      <c r="O756" s="9">
        <f>IF(telefony45[[#This Row],[czy zagraniczny]]=1,telefony45[[#This Row],[zaczęt minuty połączenia]],0)</f>
        <v>0</v>
      </c>
      <c r="P756">
        <f>IF(OR(telefony45[[#This Row],[czy komórkowy]]=1,telefony45[[#This Row],[czy stacjonarny]]=1),P755-telefony45[[#This Row],[połączenie w sekundach]],P755)</f>
        <v>-308162</v>
      </c>
      <c r="Q756">
        <f t="shared" si="11"/>
        <v>751</v>
      </c>
      <c r="R756">
        <f>IF(telefony45[[#This Row],[czy komórkowy]]=1,Q756+R755,R755)</f>
        <v>72554</v>
      </c>
      <c r="S756">
        <f>IF(telefony45[[#This Row],[czy stacjonarny]]=1,Q756+S755,S755)</f>
        <v>235608</v>
      </c>
    </row>
    <row r="757" spans="1:19" x14ac:dyDescent="0.3">
      <c r="A757" s="9" t="s">
        <v>654</v>
      </c>
      <c r="B757" s="1">
        <v>42928</v>
      </c>
      <c r="C757" s="2">
        <v>0.46870370370370368</v>
      </c>
      <c r="D757" s="2">
        <v>0.47320601851851851</v>
      </c>
      <c r="E757">
        <f>DAY(telefony45[[#This Row],[data]])</f>
        <v>12</v>
      </c>
      <c r="F757">
        <f>IF(LEN(telefony45[[#This Row],[nr]])=8,1,0)</f>
        <v>0</v>
      </c>
      <c r="G757">
        <f>IF(LEN(telefony45[[#This Row],[nr]])=7,1,0)</f>
        <v>1</v>
      </c>
      <c r="H757" s="9">
        <f>IF(LEN(telefony45[[#This Row],[nr]])&gt;=10,1,0)</f>
        <v>0</v>
      </c>
      <c r="I757" s="2">
        <f>telefony45[[#This Row],[zakonczenie]]-telefony45[[#This Row],[rozpoczecie]]</f>
        <v>4.502314814814834E-3</v>
      </c>
      <c r="J757" s="9">
        <f>HOUR(telefony45[[#This Row],[czas połączenia]])</f>
        <v>0</v>
      </c>
      <c r="K757" s="9">
        <f>MINUTE(telefony45[[#This Row],[czas połączenia]])</f>
        <v>6</v>
      </c>
      <c r="L757" s="9">
        <f>SECOND(telefony45[[#This Row],[czas połączenia]])</f>
        <v>29</v>
      </c>
      <c r="M757" s="9">
        <f>telefony45[[#This Row],[godziny połączenia]]*60*60+telefony45[[#This Row],[minuty połączenia]]*60+telefony45[[#This Row],[sekundy połączenia2]]</f>
        <v>389</v>
      </c>
      <c r="N757" s="9">
        <f>ROUNDUP(telefony45[[#This Row],[połączenie w sekundach]]/60,0)</f>
        <v>7</v>
      </c>
      <c r="O757" s="9">
        <f>IF(telefony45[[#This Row],[czy zagraniczny]]=1,telefony45[[#This Row],[zaczęt minuty połączenia]],0)</f>
        <v>0</v>
      </c>
      <c r="P757">
        <f>IF(OR(telefony45[[#This Row],[czy komórkowy]]=1,telefony45[[#This Row],[czy stacjonarny]]=1),P756-telefony45[[#This Row],[połączenie w sekundach]],P756)</f>
        <v>-308551</v>
      </c>
      <c r="Q757">
        <f t="shared" si="11"/>
        <v>389</v>
      </c>
      <c r="R757">
        <f>IF(telefony45[[#This Row],[czy komórkowy]]=1,Q757+R756,R756)</f>
        <v>72554</v>
      </c>
      <c r="S757">
        <f>IF(telefony45[[#This Row],[czy stacjonarny]]=1,Q757+S756,S756)</f>
        <v>235997</v>
      </c>
    </row>
    <row r="758" spans="1:19" x14ac:dyDescent="0.3">
      <c r="A758" s="9" t="s">
        <v>422</v>
      </c>
      <c r="B758" s="1">
        <v>42928</v>
      </c>
      <c r="C758" s="2">
        <v>0.47358796296296296</v>
      </c>
      <c r="D758" s="2">
        <v>0.47878472222222224</v>
      </c>
      <c r="E758">
        <f>DAY(telefony45[[#This Row],[data]])</f>
        <v>12</v>
      </c>
      <c r="F758">
        <f>IF(LEN(telefony45[[#This Row],[nr]])=8,1,0)</f>
        <v>1</v>
      </c>
      <c r="G758">
        <f>IF(LEN(telefony45[[#This Row],[nr]])=7,1,0)</f>
        <v>0</v>
      </c>
      <c r="H758" s="9">
        <f>IF(LEN(telefony45[[#This Row],[nr]])&gt;=10,1,0)</f>
        <v>0</v>
      </c>
      <c r="I758" s="2">
        <f>telefony45[[#This Row],[zakonczenie]]-telefony45[[#This Row],[rozpoczecie]]</f>
        <v>5.196759259259276E-3</v>
      </c>
      <c r="J758" s="9">
        <f>HOUR(telefony45[[#This Row],[czas połączenia]])</f>
        <v>0</v>
      </c>
      <c r="K758" s="9">
        <f>MINUTE(telefony45[[#This Row],[czas połączenia]])</f>
        <v>7</v>
      </c>
      <c r="L758" s="9">
        <f>SECOND(telefony45[[#This Row],[czas połączenia]])</f>
        <v>29</v>
      </c>
      <c r="M758" s="9">
        <f>telefony45[[#This Row],[godziny połączenia]]*60*60+telefony45[[#This Row],[minuty połączenia]]*60+telefony45[[#This Row],[sekundy połączenia2]]</f>
        <v>449</v>
      </c>
      <c r="N758" s="9">
        <f>ROUNDUP(telefony45[[#This Row],[połączenie w sekundach]]/60,0)</f>
        <v>8</v>
      </c>
      <c r="O758" s="9">
        <f>IF(telefony45[[#This Row],[czy zagraniczny]]=1,telefony45[[#This Row],[zaczęt minuty połączenia]],0)</f>
        <v>0</v>
      </c>
      <c r="P758">
        <f>IF(OR(telefony45[[#This Row],[czy komórkowy]]=1,telefony45[[#This Row],[czy stacjonarny]]=1),P757-telefony45[[#This Row],[połączenie w sekundach]],P757)</f>
        <v>-309000</v>
      </c>
      <c r="Q758">
        <f t="shared" si="11"/>
        <v>449</v>
      </c>
      <c r="R758">
        <f>IF(telefony45[[#This Row],[czy komórkowy]]=1,Q758+R757,R757)</f>
        <v>73003</v>
      </c>
      <c r="S758">
        <f>IF(telefony45[[#This Row],[czy stacjonarny]]=1,Q758+S757,S757)</f>
        <v>235997</v>
      </c>
    </row>
    <row r="759" spans="1:19" x14ac:dyDescent="0.3">
      <c r="A759" s="9" t="s">
        <v>655</v>
      </c>
      <c r="B759" s="1">
        <v>42928</v>
      </c>
      <c r="C759" s="2">
        <v>0.47819444444444442</v>
      </c>
      <c r="D759" s="2">
        <v>0.48442129629629632</v>
      </c>
      <c r="E759">
        <f>DAY(telefony45[[#This Row],[data]])</f>
        <v>12</v>
      </c>
      <c r="F759">
        <f>IF(LEN(telefony45[[#This Row],[nr]])=8,1,0)</f>
        <v>1</v>
      </c>
      <c r="G759">
        <f>IF(LEN(telefony45[[#This Row],[nr]])=7,1,0)</f>
        <v>0</v>
      </c>
      <c r="H759" s="9">
        <f>IF(LEN(telefony45[[#This Row],[nr]])&gt;=10,1,0)</f>
        <v>0</v>
      </c>
      <c r="I759" s="2">
        <f>telefony45[[#This Row],[zakonczenie]]-telefony45[[#This Row],[rozpoczecie]]</f>
        <v>6.2268518518519E-3</v>
      </c>
      <c r="J759" s="9">
        <f>HOUR(telefony45[[#This Row],[czas połączenia]])</f>
        <v>0</v>
      </c>
      <c r="K759" s="9">
        <f>MINUTE(telefony45[[#This Row],[czas połączenia]])</f>
        <v>8</v>
      </c>
      <c r="L759" s="9">
        <f>SECOND(telefony45[[#This Row],[czas połączenia]])</f>
        <v>58</v>
      </c>
      <c r="M759" s="9">
        <f>telefony45[[#This Row],[godziny połączenia]]*60*60+telefony45[[#This Row],[minuty połączenia]]*60+telefony45[[#This Row],[sekundy połączenia2]]</f>
        <v>538</v>
      </c>
      <c r="N759" s="9">
        <f>ROUNDUP(telefony45[[#This Row],[połączenie w sekundach]]/60,0)</f>
        <v>9</v>
      </c>
      <c r="O759" s="9">
        <f>IF(telefony45[[#This Row],[czy zagraniczny]]=1,telefony45[[#This Row],[zaczęt minuty połączenia]],0)</f>
        <v>0</v>
      </c>
      <c r="P759">
        <f>IF(OR(telefony45[[#This Row],[czy komórkowy]]=1,telefony45[[#This Row],[czy stacjonarny]]=1),P758-telefony45[[#This Row],[połączenie w sekundach]],P758)</f>
        <v>-309538</v>
      </c>
      <c r="Q759">
        <f t="shared" si="11"/>
        <v>538</v>
      </c>
      <c r="R759">
        <f>IF(telefony45[[#This Row],[czy komórkowy]]=1,Q759+R758,R758)</f>
        <v>73541</v>
      </c>
      <c r="S759">
        <f>IF(telefony45[[#This Row],[czy stacjonarny]]=1,Q759+S758,S758)</f>
        <v>235997</v>
      </c>
    </row>
    <row r="760" spans="1:19" x14ac:dyDescent="0.3">
      <c r="A760" s="9" t="s">
        <v>656</v>
      </c>
      <c r="B760" s="1">
        <v>42928</v>
      </c>
      <c r="C760" s="2">
        <v>0.48251157407407408</v>
      </c>
      <c r="D760" s="2">
        <v>0.48732638888888891</v>
      </c>
      <c r="E760">
        <f>DAY(telefony45[[#This Row],[data]])</f>
        <v>12</v>
      </c>
      <c r="F760">
        <f>IF(LEN(telefony45[[#This Row],[nr]])=8,1,0)</f>
        <v>0</v>
      </c>
      <c r="G760">
        <f>IF(LEN(telefony45[[#This Row],[nr]])=7,1,0)</f>
        <v>1</v>
      </c>
      <c r="H760" s="9">
        <f>IF(LEN(telefony45[[#This Row],[nr]])&gt;=10,1,0)</f>
        <v>0</v>
      </c>
      <c r="I760" s="2">
        <f>telefony45[[#This Row],[zakonczenie]]-telefony45[[#This Row],[rozpoczecie]]</f>
        <v>4.8148148148148273E-3</v>
      </c>
      <c r="J760" s="9">
        <f>HOUR(telefony45[[#This Row],[czas połączenia]])</f>
        <v>0</v>
      </c>
      <c r="K760" s="9">
        <f>MINUTE(telefony45[[#This Row],[czas połączenia]])</f>
        <v>6</v>
      </c>
      <c r="L760" s="9">
        <f>SECOND(telefony45[[#This Row],[czas połączenia]])</f>
        <v>56</v>
      </c>
      <c r="M760" s="9">
        <f>telefony45[[#This Row],[godziny połączenia]]*60*60+telefony45[[#This Row],[minuty połączenia]]*60+telefony45[[#This Row],[sekundy połączenia2]]</f>
        <v>416</v>
      </c>
      <c r="N760" s="9">
        <f>ROUNDUP(telefony45[[#This Row],[połączenie w sekundach]]/60,0)</f>
        <v>7</v>
      </c>
      <c r="O760" s="9">
        <f>IF(telefony45[[#This Row],[czy zagraniczny]]=1,telefony45[[#This Row],[zaczęt minuty połączenia]],0)</f>
        <v>0</v>
      </c>
      <c r="P760">
        <f>IF(OR(telefony45[[#This Row],[czy komórkowy]]=1,telefony45[[#This Row],[czy stacjonarny]]=1),P759-telefony45[[#This Row],[połączenie w sekundach]],P759)</f>
        <v>-309954</v>
      </c>
      <c r="Q760">
        <f t="shared" si="11"/>
        <v>416</v>
      </c>
      <c r="R760">
        <f>IF(telefony45[[#This Row],[czy komórkowy]]=1,Q760+R759,R759)</f>
        <v>73541</v>
      </c>
      <c r="S760">
        <f>IF(telefony45[[#This Row],[czy stacjonarny]]=1,Q760+S759,S759)</f>
        <v>236413</v>
      </c>
    </row>
    <row r="761" spans="1:19" x14ac:dyDescent="0.3">
      <c r="A761" s="9" t="s">
        <v>657</v>
      </c>
      <c r="B761" s="1">
        <v>42928</v>
      </c>
      <c r="C761" s="2">
        <v>0.48827546296296298</v>
      </c>
      <c r="D761" s="2">
        <v>0.49432870370370369</v>
      </c>
      <c r="E761">
        <f>DAY(telefony45[[#This Row],[data]])</f>
        <v>12</v>
      </c>
      <c r="F761">
        <f>IF(LEN(telefony45[[#This Row],[nr]])=8,1,0)</f>
        <v>1</v>
      </c>
      <c r="G761">
        <f>IF(LEN(telefony45[[#This Row],[nr]])=7,1,0)</f>
        <v>0</v>
      </c>
      <c r="H761" s="9">
        <f>IF(LEN(telefony45[[#This Row],[nr]])&gt;=10,1,0)</f>
        <v>0</v>
      </c>
      <c r="I761" s="2">
        <f>telefony45[[#This Row],[zakonczenie]]-telefony45[[#This Row],[rozpoczecie]]</f>
        <v>6.0532407407407063E-3</v>
      </c>
      <c r="J761" s="9">
        <f>HOUR(telefony45[[#This Row],[czas połączenia]])</f>
        <v>0</v>
      </c>
      <c r="K761" s="9">
        <f>MINUTE(telefony45[[#This Row],[czas połączenia]])</f>
        <v>8</v>
      </c>
      <c r="L761" s="9">
        <f>SECOND(telefony45[[#This Row],[czas połączenia]])</f>
        <v>43</v>
      </c>
      <c r="M761" s="9">
        <f>telefony45[[#This Row],[godziny połączenia]]*60*60+telefony45[[#This Row],[minuty połączenia]]*60+telefony45[[#This Row],[sekundy połączenia2]]</f>
        <v>523</v>
      </c>
      <c r="N761" s="9">
        <f>ROUNDUP(telefony45[[#This Row],[połączenie w sekundach]]/60,0)</f>
        <v>9</v>
      </c>
      <c r="O761" s="9">
        <f>IF(telefony45[[#This Row],[czy zagraniczny]]=1,telefony45[[#This Row],[zaczęt minuty połączenia]],0)</f>
        <v>0</v>
      </c>
      <c r="P761">
        <f>IF(OR(telefony45[[#This Row],[czy komórkowy]]=1,telefony45[[#This Row],[czy stacjonarny]]=1),P760-telefony45[[#This Row],[połączenie w sekundach]],P760)</f>
        <v>-310477</v>
      </c>
      <c r="Q761">
        <f t="shared" si="11"/>
        <v>523</v>
      </c>
      <c r="R761">
        <f>IF(telefony45[[#This Row],[czy komórkowy]]=1,Q761+R760,R760)</f>
        <v>74064</v>
      </c>
      <c r="S761">
        <f>IF(telefony45[[#This Row],[czy stacjonarny]]=1,Q761+S760,S760)</f>
        <v>236413</v>
      </c>
    </row>
    <row r="762" spans="1:19" x14ac:dyDescent="0.3">
      <c r="A762" s="9" t="s">
        <v>658</v>
      </c>
      <c r="B762" s="1">
        <v>42928</v>
      </c>
      <c r="C762" s="2">
        <v>0.49062499999999998</v>
      </c>
      <c r="D762" s="2">
        <v>0.49535879629629631</v>
      </c>
      <c r="E762">
        <f>DAY(telefony45[[#This Row],[data]])</f>
        <v>12</v>
      </c>
      <c r="F762">
        <f>IF(LEN(telefony45[[#This Row],[nr]])=8,1,0)</f>
        <v>0</v>
      </c>
      <c r="G762">
        <f>IF(LEN(telefony45[[#This Row],[nr]])=7,1,0)</f>
        <v>1</v>
      </c>
      <c r="H762" s="9">
        <f>IF(LEN(telefony45[[#This Row],[nr]])&gt;=10,1,0)</f>
        <v>0</v>
      </c>
      <c r="I762" s="2">
        <f>telefony45[[#This Row],[zakonczenie]]-telefony45[[#This Row],[rozpoczecie]]</f>
        <v>4.7337962962963331E-3</v>
      </c>
      <c r="J762" s="9">
        <f>HOUR(telefony45[[#This Row],[czas połączenia]])</f>
        <v>0</v>
      </c>
      <c r="K762" s="9">
        <f>MINUTE(telefony45[[#This Row],[czas połączenia]])</f>
        <v>6</v>
      </c>
      <c r="L762" s="9">
        <f>SECOND(telefony45[[#This Row],[czas połączenia]])</f>
        <v>49</v>
      </c>
      <c r="M762" s="9">
        <f>telefony45[[#This Row],[godziny połączenia]]*60*60+telefony45[[#This Row],[minuty połączenia]]*60+telefony45[[#This Row],[sekundy połączenia2]]</f>
        <v>409</v>
      </c>
      <c r="N762" s="9">
        <f>ROUNDUP(telefony45[[#This Row],[połączenie w sekundach]]/60,0)</f>
        <v>7</v>
      </c>
      <c r="O762" s="9">
        <f>IF(telefony45[[#This Row],[czy zagraniczny]]=1,telefony45[[#This Row],[zaczęt minuty połączenia]],0)</f>
        <v>0</v>
      </c>
      <c r="P762">
        <f>IF(OR(telefony45[[#This Row],[czy komórkowy]]=1,telefony45[[#This Row],[czy stacjonarny]]=1),P761-telefony45[[#This Row],[połączenie w sekundach]],P761)</f>
        <v>-310886</v>
      </c>
      <c r="Q762">
        <f t="shared" si="11"/>
        <v>409</v>
      </c>
      <c r="R762">
        <f>IF(telefony45[[#This Row],[czy komórkowy]]=1,Q762+R761,R761)</f>
        <v>74064</v>
      </c>
      <c r="S762">
        <f>IF(telefony45[[#This Row],[czy stacjonarny]]=1,Q762+S761,S761)</f>
        <v>236822</v>
      </c>
    </row>
    <row r="763" spans="1:19" x14ac:dyDescent="0.3">
      <c r="A763" s="9" t="s">
        <v>659</v>
      </c>
      <c r="B763" s="1">
        <v>42928</v>
      </c>
      <c r="C763" s="2">
        <v>0.49552083333333335</v>
      </c>
      <c r="D763" s="2">
        <v>0.50263888888888886</v>
      </c>
      <c r="E763">
        <f>DAY(telefony45[[#This Row],[data]])</f>
        <v>12</v>
      </c>
      <c r="F763">
        <f>IF(LEN(telefony45[[#This Row],[nr]])=8,1,0)</f>
        <v>0</v>
      </c>
      <c r="G763">
        <f>IF(LEN(telefony45[[#This Row],[nr]])=7,1,0)</f>
        <v>1</v>
      </c>
      <c r="H763" s="9">
        <f>IF(LEN(telefony45[[#This Row],[nr]])&gt;=10,1,0)</f>
        <v>0</v>
      </c>
      <c r="I763" s="2">
        <f>telefony45[[#This Row],[zakonczenie]]-telefony45[[#This Row],[rozpoczecie]]</f>
        <v>7.1180555555555025E-3</v>
      </c>
      <c r="J763" s="9">
        <f>HOUR(telefony45[[#This Row],[czas połączenia]])</f>
        <v>0</v>
      </c>
      <c r="K763" s="9">
        <f>MINUTE(telefony45[[#This Row],[czas połączenia]])</f>
        <v>10</v>
      </c>
      <c r="L763" s="9">
        <f>SECOND(telefony45[[#This Row],[czas połączenia]])</f>
        <v>15</v>
      </c>
      <c r="M763" s="9">
        <f>telefony45[[#This Row],[godziny połączenia]]*60*60+telefony45[[#This Row],[minuty połączenia]]*60+telefony45[[#This Row],[sekundy połączenia2]]</f>
        <v>615</v>
      </c>
      <c r="N763" s="9">
        <f>ROUNDUP(telefony45[[#This Row],[połączenie w sekundach]]/60,0)</f>
        <v>11</v>
      </c>
      <c r="O763" s="9">
        <f>IF(telefony45[[#This Row],[czy zagraniczny]]=1,telefony45[[#This Row],[zaczęt minuty połączenia]],0)</f>
        <v>0</v>
      </c>
      <c r="P763">
        <f>IF(OR(telefony45[[#This Row],[czy komórkowy]]=1,telefony45[[#This Row],[czy stacjonarny]]=1),P762-telefony45[[#This Row],[połączenie w sekundach]],P762)</f>
        <v>-311501</v>
      </c>
      <c r="Q763">
        <f t="shared" si="11"/>
        <v>615</v>
      </c>
      <c r="R763">
        <f>IF(telefony45[[#This Row],[czy komórkowy]]=1,Q763+R762,R762)</f>
        <v>74064</v>
      </c>
      <c r="S763">
        <f>IF(telefony45[[#This Row],[czy stacjonarny]]=1,Q763+S762,S762)</f>
        <v>237437</v>
      </c>
    </row>
    <row r="764" spans="1:19" x14ac:dyDescent="0.3">
      <c r="A764" s="9" t="s">
        <v>178</v>
      </c>
      <c r="B764" s="1">
        <v>42928</v>
      </c>
      <c r="C764" s="2">
        <v>0.50025462962962963</v>
      </c>
      <c r="D764" s="2">
        <v>0.50344907407407402</v>
      </c>
      <c r="E764">
        <f>DAY(telefony45[[#This Row],[data]])</f>
        <v>12</v>
      </c>
      <c r="F764">
        <f>IF(LEN(telefony45[[#This Row],[nr]])=8,1,0)</f>
        <v>0</v>
      </c>
      <c r="G764">
        <f>IF(LEN(telefony45[[#This Row],[nr]])=7,1,0)</f>
        <v>1</v>
      </c>
      <c r="H764" s="9">
        <f>IF(LEN(telefony45[[#This Row],[nr]])&gt;=10,1,0)</f>
        <v>0</v>
      </c>
      <c r="I764" s="2">
        <f>telefony45[[#This Row],[zakonczenie]]-telefony45[[#This Row],[rozpoczecie]]</f>
        <v>3.1944444444443887E-3</v>
      </c>
      <c r="J764" s="9">
        <f>HOUR(telefony45[[#This Row],[czas połączenia]])</f>
        <v>0</v>
      </c>
      <c r="K764" s="9">
        <f>MINUTE(telefony45[[#This Row],[czas połączenia]])</f>
        <v>4</v>
      </c>
      <c r="L764" s="9">
        <f>SECOND(telefony45[[#This Row],[czas połączenia]])</f>
        <v>36</v>
      </c>
      <c r="M764" s="9">
        <f>telefony45[[#This Row],[godziny połączenia]]*60*60+telefony45[[#This Row],[minuty połączenia]]*60+telefony45[[#This Row],[sekundy połączenia2]]</f>
        <v>276</v>
      </c>
      <c r="N764" s="9">
        <f>ROUNDUP(telefony45[[#This Row],[połączenie w sekundach]]/60,0)</f>
        <v>5</v>
      </c>
      <c r="O764" s="9">
        <f>IF(telefony45[[#This Row],[czy zagraniczny]]=1,telefony45[[#This Row],[zaczęt minuty połączenia]],0)</f>
        <v>0</v>
      </c>
      <c r="P764">
        <f>IF(OR(telefony45[[#This Row],[czy komórkowy]]=1,telefony45[[#This Row],[czy stacjonarny]]=1),P763-telefony45[[#This Row],[połączenie w sekundach]],P763)</f>
        <v>-311777</v>
      </c>
      <c r="Q764">
        <f t="shared" si="11"/>
        <v>276</v>
      </c>
      <c r="R764">
        <f>IF(telefony45[[#This Row],[czy komórkowy]]=1,Q764+R763,R763)</f>
        <v>74064</v>
      </c>
      <c r="S764">
        <f>IF(telefony45[[#This Row],[czy stacjonarny]]=1,Q764+S763,S763)</f>
        <v>237713</v>
      </c>
    </row>
    <row r="765" spans="1:19" x14ac:dyDescent="0.3">
      <c r="A765" s="9" t="s">
        <v>660</v>
      </c>
      <c r="B765" s="1">
        <v>42928</v>
      </c>
      <c r="C765" s="2">
        <v>0.50071759259259263</v>
      </c>
      <c r="D765" s="2">
        <v>0.5085763888888889</v>
      </c>
      <c r="E765">
        <f>DAY(telefony45[[#This Row],[data]])</f>
        <v>12</v>
      </c>
      <c r="F765">
        <f>IF(LEN(telefony45[[#This Row],[nr]])=8,1,0)</f>
        <v>1</v>
      </c>
      <c r="G765">
        <f>IF(LEN(telefony45[[#This Row],[nr]])=7,1,0)</f>
        <v>0</v>
      </c>
      <c r="H765" s="9">
        <f>IF(LEN(telefony45[[#This Row],[nr]])&gt;=10,1,0)</f>
        <v>0</v>
      </c>
      <c r="I765" s="2">
        <f>telefony45[[#This Row],[zakonczenie]]-telefony45[[#This Row],[rozpoczecie]]</f>
        <v>7.8587962962962665E-3</v>
      </c>
      <c r="J765" s="9">
        <f>HOUR(telefony45[[#This Row],[czas połączenia]])</f>
        <v>0</v>
      </c>
      <c r="K765" s="9">
        <f>MINUTE(telefony45[[#This Row],[czas połączenia]])</f>
        <v>11</v>
      </c>
      <c r="L765" s="9">
        <f>SECOND(telefony45[[#This Row],[czas połączenia]])</f>
        <v>19</v>
      </c>
      <c r="M765" s="9">
        <f>telefony45[[#This Row],[godziny połączenia]]*60*60+telefony45[[#This Row],[minuty połączenia]]*60+telefony45[[#This Row],[sekundy połączenia2]]</f>
        <v>679</v>
      </c>
      <c r="N765" s="9">
        <f>ROUNDUP(telefony45[[#This Row],[połączenie w sekundach]]/60,0)</f>
        <v>12</v>
      </c>
      <c r="O765" s="9">
        <f>IF(telefony45[[#This Row],[czy zagraniczny]]=1,telefony45[[#This Row],[zaczęt minuty połączenia]],0)</f>
        <v>0</v>
      </c>
      <c r="P765">
        <f>IF(OR(telefony45[[#This Row],[czy komórkowy]]=1,telefony45[[#This Row],[czy stacjonarny]]=1),P764-telefony45[[#This Row],[połączenie w sekundach]],P764)</f>
        <v>-312456</v>
      </c>
      <c r="Q765">
        <f t="shared" si="11"/>
        <v>679</v>
      </c>
      <c r="R765">
        <f>IF(telefony45[[#This Row],[czy komórkowy]]=1,Q765+R764,R764)</f>
        <v>74743</v>
      </c>
      <c r="S765">
        <f>IF(telefony45[[#This Row],[czy stacjonarny]]=1,Q765+S764,S764)</f>
        <v>237713</v>
      </c>
    </row>
    <row r="766" spans="1:19" x14ac:dyDescent="0.3">
      <c r="A766" s="9" t="s">
        <v>661</v>
      </c>
      <c r="B766" s="1">
        <v>42928</v>
      </c>
      <c r="C766" s="2">
        <v>0.50597222222222227</v>
      </c>
      <c r="D766" s="2">
        <v>0.51633101851851848</v>
      </c>
      <c r="E766">
        <f>DAY(telefony45[[#This Row],[data]])</f>
        <v>12</v>
      </c>
      <c r="F766">
        <f>IF(LEN(telefony45[[#This Row],[nr]])=8,1,0)</f>
        <v>1</v>
      </c>
      <c r="G766">
        <f>IF(LEN(telefony45[[#This Row],[nr]])=7,1,0)</f>
        <v>0</v>
      </c>
      <c r="H766" s="9">
        <f>IF(LEN(telefony45[[#This Row],[nr]])&gt;=10,1,0)</f>
        <v>0</v>
      </c>
      <c r="I766" s="2">
        <f>telefony45[[#This Row],[zakonczenie]]-telefony45[[#This Row],[rozpoczecie]]</f>
        <v>1.0358796296296213E-2</v>
      </c>
      <c r="J766" s="9">
        <f>HOUR(telefony45[[#This Row],[czas połączenia]])</f>
        <v>0</v>
      </c>
      <c r="K766" s="9">
        <f>MINUTE(telefony45[[#This Row],[czas połączenia]])</f>
        <v>14</v>
      </c>
      <c r="L766" s="9">
        <f>SECOND(telefony45[[#This Row],[czas połączenia]])</f>
        <v>55</v>
      </c>
      <c r="M766" s="9">
        <f>telefony45[[#This Row],[godziny połączenia]]*60*60+telefony45[[#This Row],[minuty połączenia]]*60+telefony45[[#This Row],[sekundy połączenia2]]</f>
        <v>895</v>
      </c>
      <c r="N766" s="9">
        <f>ROUNDUP(telefony45[[#This Row],[połączenie w sekundach]]/60,0)</f>
        <v>15</v>
      </c>
      <c r="O766" s="9">
        <f>IF(telefony45[[#This Row],[czy zagraniczny]]=1,telefony45[[#This Row],[zaczęt minuty połączenia]],0)</f>
        <v>0</v>
      </c>
      <c r="P766">
        <f>IF(OR(telefony45[[#This Row],[czy komórkowy]]=1,telefony45[[#This Row],[czy stacjonarny]]=1),P765-telefony45[[#This Row],[połączenie w sekundach]],P765)</f>
        <v>-313351</v>
      </c>
      <c r="Q766">
        <f t="shared" si="11"/>
        <v>895</v>
      </c>
      <c r="R766">
        <f>IF(telefony45[[#This Row],[czy komórkowy]]=1,Q766+R765,R765)</f>
        <v>75638</v>
      </c>
      <c r="S766">
        <f>IF(telefony45[[#This Row],[czy stacjonarny]]=1,Q766+S765,S765)</f>
        <v>237713</v>
      </c>
    </row>
    <row r="767" spans="1:19" x14ac:dyDescent="0.3">
      <c r="A767" s="9" t="s">
        <v>662</v>
      </c>
      <c r="B767" s="1">
        <v>42928</v>
      </c>
      <c r="C767" s="2">
        <v>0.5087962962962963</v>
      </c>
      <c r="D767" s="2">
        <v>0.51349537037037041</v>
      </c>
      <c r="E767">
        <f>DAY(telefony45[[#This Row],[data]])</f>
        <v>12</v>
      </c>
      <c r="F767">
        <f>IF(LEN(telefony45[[#This Row],[nr]])=8,1,0)</f>
        <v>0</v>
      </c>
      <c r="G767">
        <f>IF(LEN(telefony45[[#This Row],[nr]])=7,1,0)</f>
        <v>1</v>
      </c>
      <c r="H767" s="9">
        <f>IF(LEN(telefony45[[#This Row],[nr]])&gt;=10,1,0)</f>
        <v>0</v>
      </c>
      <c r="I767" s="2">
        <f>telefony45[[#This Row],[zakonczenie]]-telefony45[[#This Row],[rozpoczecie]]</f>
        <v>4.6990740740741055E-3</v>
      </c>
      <c r="J767" s="9">
        <f>HOUR(telefony45[[#This Row],[czas połączenia]])</f>
        <v>0</v>
      </c>
      <c r="K767" s="9">
        <f>MINUTE(telefony45[[#This Row],[czas połączenia]])</f>
        <v>6</v>
      </c>
      <c r="L767" s="9">
        <f>SECOND(telefony45[[#This Row],[czas połączenia]])</f>
        <v>46</v>
      </c>
      <c r="M767" s="9">
        <f>telefony45[[#This Row],[godziny połączenia]]*60*60+telefony45[[#This Row],[minuty połączenia]]*60+telefony45[[#This Row],[sekundy połączenia2]]</f>
        <v>406</v>
      </c>
      <c r="N767" s="9">
        <f>ROUNDUP(telefony45[[#This Row],[połączenie w sekundach]]/60,0)</f>
        <v>7</v>
      </c>
      <c r="O767" s="9">
        <f>IF(telefony45[[#This Row],[czy zagraniczny]]=1,telefony45[[#This Row],[zaczęt minuty połączenia]],0)</f>
        <v>0</v>
      </c>
      <c r="P767">
        <f>IF(OR(telefony45[[#This Row],[czy komórkowy]]=1,telefony45[[#This Row],[czy stacjonarny]]=1),P766-telefony45[[#This Row],[połączenie w sekundach]],P766)</f>
        <v>-313757</v>
      </c>
      <c r="Q767">
        <f t="shared" si="11"/>
        <v>406</v>
      </c>
      <c r="R767">
        <f>IF(telefony45[[#This Row],[czy komórkowy]]=1,Q767+R766,R766)</f>
        <v>75638</v>
      </c>
      <c r="S767">
        <f>IF(telefony45[[#This Row],[czy stacjonarny]]=1,Q767+S766,S766)</f>
        <v>238119</v>
      </c>
    </row>
    <row r="768" spans="1:19" x14ac:dyDescent="0.3">
      <c r="A768" s="9" t="s">
        <v>160</v>
      </c>
      <c r="B768" s="1">
        <v>42928</v>
      </c>
      <c r="C768" s="2">
        <v>0.50974537037037038</v>
      </c>
      <c r="D768" s="2">
        <v>0.51072916666666668</v>
      </c>
      <c r="E768">
        <f>DAY(telefony45[[#This Row],[data]])</f>
        <v>12</v>
      </c>
      <c r="F768">
        <f>IF(LEN(telefony45[[#This Row],[nr]])=8,1,0)</f>
        <v>0</v>
      </c>
      <c r="G768">
        <f>IF(LEN(telefony45[[#This Row],[nr]])=7,1,0)</f>
        <v>1</v>
      </c>
      <c r="H768" s="9">
        <f>IF(LEN(telefony45[[#This Row],[nr]])&gt;=10,1,0)</f>
        <v>0</v>
      </c>
      <c r="I768" s="2">
        <f>telefony45[[#This Row],[zakonczenie]]-telefony45[[#This Row],[rozpoczecie]]</f>
        <v>9.8379629629630205E-4</v>
      </c>
      <c r="J768" s="9">
        <f>HOUR(telefony45[[#This Row],[czas połączenia]])</f>
        <v>0</v>
      </c>
      <c r="K768" s="9">
        <f>MINUTE(telefony45[[#This Row],[czas połączenia]])</f>
        <v>1</v>
      </c>
      <c r="L768" s="9">
        <f>SECOND(telefony45[[#This Row],[czas połączenia]])</f>
        <v>25</v>
      </c>
      <c r="M768" s="9">
        <f>telefony45[[#This Row],[godziny połączenia]]*60*60+telefony45[[#This Row],[minuty połączenia]]*60+telefony45[[#This Row],[sekundy połączenia2]]</f>
        <v>85</v>
      </c>
      <c r="N768" s="9">
        <f>ROUNDUP(telefony45[[#This Row],[połączenie w sekundach]]/60,0)</f>
        <v>2</v>
      </c>
      <c r="O768" s="9">
        <f>IF(telefony45[[#This Row],[czy zagraniczny]]=1,telefony45[[#This Row],[zaczęt minuty połączenia]],0)</f>
        <v>0</v>
      </c>
      <c r="P768">
        <f>IF(OR(telefony45[[#This Row],[czy komórkowy]]=1,telefony45[[#This Row],[czy stacjonarny]]=1),P767-telefony45[[#This Row],[połączenie w sekundach]],P767)</f>
        <v>-313842</v>
      </c>
      <c r="Q768">
        <f t="shared" si="11"/>
        <v>85</v>
      </c>
      <c r="R768">
        <f>IF(telefony45[[#This Row],[czy komórkowy]]=1,Q768+R767,R767)</f>
        <v>75638</v>
      </c>
      <c r="S768">
        <f>IF(telefony45[[#This Row],[czy stacjonarny]]=1,Q768+S767,S767)</f>
        <v>238204</v>
      </c>
    </row>
    <row r="769" spans="1:19" x14ac:dyDescent="0.3">
      <c r="A769" s="9" t="s">
        <v>439</v>
      </c>
      <c r="B769" s="1">
        <v>42928</v>
      </c>
      <c r="C769" s="2">
        <v>0.51549768518518524</v>
      </c>
      <c r="D769" s="2">
        <v>0.51550925925925928</v>
      </c>
      <c r="E769">
        <f>DAY(telefony45[[#This Row],[data]])</f>
        <v>12</v>
      </c>
      <c r="F769">
        <f>IF(LEN(telefony45[[#This Row],[nr]])=8,1,0)</f>
        <v>0</v>
      </c>
      <c r="G769">
        <f>IF(LEN(telefony45[[#This Row],[nr]])=7,1,0)</f>
        <v>1</v>
      </c>
      <c r="H769" s="9">
        <f>IF(LEN(telefony45[[#This Row],[nr]])&gt;=10,1,0)</f>
        <v>0</v>
      </c>
      <c r="I769" s="2">
        <f>telefony45[[#This Row],[zakonczenie]]-telefony45[[#This Row],[rozpoczecie]]</f>
        <v>1.1574074074038876E-5</v>
      </c>
      <c r="J769" s="9">
        <f>HOUR(telefony45[[#This Row],[czas połączenia]])</f>
        <v>0</v>
      </c>
      <c r="K769" s="9">
        <f>MINUTE(telefony45[[#This Row],[czas połączenia]])</f>
        <v>0</v>
      </c>
      <c r="L769" s="9">
        <f>SECOND(telefony45[[#This Row],[czas połączenia]])</f>
        <v>1</v>
      </c>
      <c r="M769" s="9">
        <f>telefony45[[#This Row],[godziny połączenia]]*60*60+telefony45[[#This Row],[minuty połączenia]]*60+telefony45[[#This Row],[sekundy połączenia2]]</f>
        <v>1</v>
      </c>
      <c r="N769" s="9">
        <f>ROUNDUP(telefony45[[#This Row],[połączenie w sekundach]]/60,0)</f>
        <v>1</v>
      </c>
      <c r="O769" s="9">
        <f>IF(telefony45[[#This Row],[czy zagraniczny]]=1,telefony45[[#This Row],[zaczęt minuty połączenia]],0)</f>
        <v>0</v>
      </c>
      <c r="P769">
        <f>IF(OR(telefony45[[#This Row],[czy komórkowy]]=1,telefony45[[#This Row],[czy stacjonarny]]=1),P768-telefony45[[#This Row],[połączenie w sekundach]],P768)</f>
        <v>-313843</v>
      </c>
      <c r="Q769">
        <f t="shared" si="11"/>
        <v>1</v>
      </c>
      <c r="R769">
        <f>IF(telefony45[[#This Row],[czy komórkowy]]=1,Q769+R768,R768)</f>
        <v>75638</v>
      </c>
      <c r="S769">
        <f>IF(telefony45[[#This Row],[czy stacjonarny]]=1,Q769+S768,S768)</f>
        <v>238205</v>
      </c>
    </row>
    <row r="770" spans="1:19" x14ac:dyDescent="0.3">
      <c r="A770" s="9" t="s">
        <v>663</v>
      </c>
      <c r="B770" s="1">
        <v>42928</v>
      </c>
      <c r="C770" s="2">
        <v>0.51561342592592596</v>
      </c>
      <c r="D770" s="2">
        <v>0.52171296296296299</v>
      </c>
      <c r="E770">
        <f>DAY(telefony45[[#This Row],[data]])</f>
        <v>12</v>
      </c>
      <c r="F770">
        <f>IF(LEN(telefony45[[#This Row],[nr]])=8,1,0)</f>
        <v>0</v>
      </c>
      <c r="G770">
        <f>IF(LEN(telefony45[[#This Row],[nr]])=7,1,0)</f>
        <v>1</v>
      </c>
      <c r="H770" s="9">
        <f>IF(LEN(telefony45[[#This Row],[nr]])&gt;=10,1,0)</f>
        <v>0</v>
      </c>
      <c r="I770" s="2">
        <f>telefony45[[#This Row],[zakonczenie]]-telefony45[[#This Row],[rozpoczecie]]</f>
        <v>6.0995370370370283E-3</v>
      </c>
      <c r="J770" s="9">
        <f>HOUR(telefony45[[#This Row],[czas połączenia]])</f>
        <v>0</v>
      </c>
      <c r="K770" s="9">
        <f>MINUTE(telefony45[[#This Row],[czas połączenia]])</f>
        <v>8</v>
      </c>
      <c r="L770" s="9">
        <f>SECOND(telefony45[[#This Row],[czas połączenia]])</f>
        <v>47</v>
      </c>
      <c r="M770" s="9">
        <f>telefony45[[#This Row],[godziny połączenia]]*60*60+telefony45[[#This Row],[minuty połączenia]]*60+telefony45[[#This Row],[sekundy połączenia2]]</f>
        <v>527</v>
      </c>
      <c r="N770" s="9">
        <f>ROUNDUP(telefony45[[#This Row],[połączenie w sekundach]]/60,0)</f>
        <v>9</v>
      </c>
      <c r="O770" s="9">
        <f>IF(telefony45[[#This Row],[czy zagraniczny]]=1,telefony45[[#This Row],[zaczęt minuty połączenia]],0)</f>
        <v>0</v>
      </c>
      <c r="P770">
        <f>IF(OR(telefony45[[#This Row],[czy komórkowy]]=1,telefony45[[#This Row],[czy stacjonarny]]=1),P769-telefony45[[#This Row],[połączenie w sekundach]],P769)</f>
        <v>-314370</v>
      </c>
      <c r="Q770">
        <f t="shared" si="11"/>
        <v>527</v>
      </c>
      <c r="R770">
        <f>IF(telefony45[[#This Row],[czy komórkowy]]=1,Q770+R769,R769)</f>
        <v>75638</v>
      </c>
      <c r="S770">
        <f>IF(telefony45[[#This Row],[czy stacjonarny]]=1,Q770+S769,S769)</f>
        <v>238732</v>
      </c>
    </row>
    <row r="771" spans="1:19" x14ac:dyDescent="0.3">
      <c r="A771" s="9" t="s">
        <v>664</v>
      </c>
      <c r="B771" s="1">
        <v>42928</v>
      </c>
      <c r="C771" s="2">
        <v>0.52009259259259255</v>
      </c>
      <c r="D771" s="2">
        <v>0.52987268518518515</v>
      </c>
      <c r="E771">
        <f>DAY(telefony45[[#This Row],[data]])</f>
        <v>12</v>
      </c>
      <c r="F771">
        <f>IF(LEN(telefony45[[#This Row],[nr]])=8,1,0)</f>
        <v>1</v>
      </c>
      <c r="G771">
        <f>IF(LEN(telefony45[[#This Row],[nr]])=7,1,0)</f>
        <v>0</v>
      </c>
      <c r="H771" s="9">
        <f>IF(LEN(telefony45[[#This Row],[nr]])&gt;=10,1,0)</f>
        <v>0</v>
      </c>
      <c r="I771" s="2">
        <f>telefony45[[#This Row],[zakonczenie]]-telefony45[[#This Row],[rozpoczecie]]</f>
        <v>9.7800925925926041E-3</v>
      </c>
      <c r="J771" s="9">
        <f>HOUR(telefony45[[#This Row],[czas połączenia]])</f>
        <v>0</v>
      </c>
      <c r="K771" s="9">
        <f>MINUTE(telefony45[[#This Row],[czas połączenia]])</f>
        <v>14</v>
      </c>
      <c r="L771" s="9">
        <f>SECOND(telefony45[[#This Row],[czas połączenia]])</f>
        <v>5</v>
      </c>
      <c r="M771" s="9">
        <f>telefony45[[#This Row],[godziny połączenia]]*60*60+telefony45[[#This Row],[minuty połączenia]]*60+telefony45[[#This Row],[sekundy połączenia2]]</f>
        <v>845</v>
      </c>
      <c r="N771" s="9">
        <f>ROUNDUP(telefony45[[#This Row],[połączenie w sekundach]]/60,0)</f>
        <v>15</v>
      </c>
      <c r="O771" s="9">
        <f>IF(telefony45[[#This Row],[czy zagraniczny]]=1,telefony45[[#This Row],[zaczęt minuty połączenia]],0)</f>
        <v>0</v>
      </c>
      <c r="P771">
        <f>IF(OR(telefony45[[#This Row],[czy komórkowy]]=1,telefony45[[#This Row],[czy stacjonarny]]=1),P770-telefony45[[#This Row],[połączenie w sekundach]],P770)</f>
        <v>-315215</v>
      </c>
      <c r="Q771">
        <f t="shared" si="11"/>
        <v>845</v>
      </c>
      <c r="R771">
        <f>IF(telefony45[[#This Row],[czy komórkowy]]=1,Q771+R770,R770)</f>
        <v>76483</v>
      </c>
      <c r="S771">
        <f>IF(telefony45[[#This Row],[czy stacjonarny]]=1,Q771+S770,S770)</f>
        <v>238732</v>
      </c>
    </row>
    <row r="772" spans="1:19" x14ac:dyDescent="0.3">
      <c r="A772" s="9" t="s">
        <v>424</v>
      </c>
      <c r="B772" s="1">
        <v>42928</v>
      </c>
      <c r="C772" s="2">
        <v>0.52172453703703703</v>
      </c>
      <c r="D772" s="2">
        <v>0.52606481481481482</v>
      </c>
      <c r="E772">
        <f>DAY(telefony45[[#This Row],[data]])</f>
        <v>12</v>
      </c>
      <c r="F772">
        <f>IF(LEN(telefony45[[#This Row],[nr]])=8,1,0)</f>
        <v>1</v>
      </c>
      <c r="G772">
        <f>IF(LEN(telefony45[[#This Row],[nr]])=7,1,0)</f>
        <v>0</v>
      </c>
      <c r="H772" s="9">
        <f>IF(LEN(telefony45[[#This Row],[nr]])&gt;=10,1,0)</f>
        <v>0</v>
      </c>
      <c r="I772" s="2">
        <f>telefony45[[#This Row],[zakonczenie]]-telefony45[[#This Row],[rozpoczecie]]</f>
        <v>4.3402777777777901E-3</v>
      </c>
      <c r="J772" s="9">
        <f>HOUR(telefony45[[#This Row],[czas połączenia]])</f>
        <v>0</v>
      </c>
      <c r="K772" s="9">
        <f>MINUTE(telefony45[[#This Row],[czas połączenia]])</f>
        <v>6</v>
      </c>
      <c r="L772" s="9">
        <f>SECOND(telefony45[[#This Row],[czas połączenia]])</f>
        <v>15</v>
      </c>
      <c r="M772" s="9">
        <f>telefony45[[#This Row],[godziny połączenia]]*60*60+telefony45[[#This Row],[minuty połączenia]]*60+telefony45[[#This Row],[sekundy połączenia2]]</f>
        <v>375</v>
      </c>
      <c r="N772" s="9">
        <f>ROUNDUP(telefony45[[#This Row],[połączenie w sekundach]]/60,0)</f>
        <v>7</v>
      </c>
      <c r="O772" s="9">
        <f>IF(telefony45[[#This Row],[czy zagraniczny]]=1,telefony45[[#This Row],[zaczęt minuty połączenia]],0)</f>
        <v>0</v>
      </c>
      <c r="P772">
        <f>IF(OR(telefony45[[#This Row],[czy komórkowy]]=1,telefony45[[#This Row],[czy stacjonarny]]=1),P771-telefony45[[#This Row],[połączenie w sekundach]],P771)</f>
        <v>-315590</v>
      </c>
      <c r="Q772">
        <f t="shared" si="11"/>
        <v>375</v>
      </c>
      <c r="R772">
        <f>IF(telefony45[[#This Row],[czy komórkowy]]=1,Q772+R771,R771)</f>
        <v>76858</v>
      </c>
      <c r="S772">
        <f>IF(telefony45[[#This Row],[czy stacjonarny]]=1,Q772+S771,S771)</f>
        <v>238732</v>
      </c>
    </row>
    <row r="773" spans="1:19" x14ac:dyDescent="0.3">
      <c r="A773" s="9" t="s">
        <v>665</v>
      </c>
      <c r="B773" s="1">
        <v>42928</v>
      </c>
      <c r="C773" s="2">
        <v>0.52298611111111115</v>
      </c>
      <c r="D773" s="2">
        <v>0.53249999999999997</v>
      </c>
      <c r="E773">
        <f>DAY(telefony45[[#This Row],[data]])</f>
        <v>12</v>
      </c>
      <c r="F773">
        <f>IF(LEN(telefony45[[#This Row],[nr]])=8,1,0)</f>
        <v>0</v>
      </c>
      <c r="G773">
        <f>IF(LEN(telefony45[[#This Row],[nr]])=7,1,0)</f>
        <v>1</v>
      </c>
      <c r="H773" s="9">
        <f>IF(LEN(telefony45[[#This Row],[nr]])&gt;=10,1,0)</f>
        <v>0</v>
      </c>
      <c r="I773" s="2">
        <f>telefony45[[#This Row],[zakonczenie]]-telefony45[[#This Row],[rozpoczecie]]</f>
        <v>9.5138888888888218E-3</v>
      </c>
      <c r="J773" s="9">
        <f>HOUR(telefony45[[#This Row],[czas połączenia]])</f>
        <v>0</v>
      </c>
      <c r="K773" s="9">
        <f>MINUTE(telefony45[[#This Row],[czas połączenia]])</f>
        <v>13</v>
      </c>
      <c r="L773" s="9">
        <f>SECOND(telefony45[[#This Row],[czas połączenia]])</f>
        <v>42</v>
      </c>
      <c r="M773" s="9">
        <f>telefony45[[#This Row],[godziny połączenia]]*60*60+telefony45[[#This Row],[minuty połączenia]]*60+telefony45[[#This Row],[sekundy połączenia2]]</f>
        <v>822</v>
      </c>
      <c r="N773" s="9">
        <f>ROUNDUP(telefony45[[#This Row],[połączenie w sekundach]]/60,0)</f>
        <v>14</v>
      </c>
      <c r="O773" s="9">
        <f>IF(telefony45[[#This Row],[czy zagraniczny]]=1,telefony45[[#This Row],[zaczęt minuty połączenia]],0)</f>
        <v>0</v>
      </c>
      <c r="P773">
        <f>IF(OR(telefony45[[#This Row],[czy komórkowy]]=1,telefony45[[#This Row],[czy stacjonarny]]=1),P772-telefony45[[#This Row],[połączenie w sekundach]],P772)</f>
        <v>-316412</v>
      </c>
      <c r="Q773">
        <f t="shared" si="11"/>
        <v>822</v>
      </c>
      <c r="R773">
        <f>IF(telefony45[[#This Row],[czy komórkowy]]=1,Q773+R772,R772)</f>
        <v>76858</v>
      </c>
      <c r="S773">
        <f>IF(telefony45[[#This Row],[czy stacjonarny]]=1,Q773+S772,S772)</f>
        <v>239554</v>
      </c>
    </row>
    <row r="774" spans="1:19" x14ac:dyDescent="0.3">
      <c r="A774" s="9" t="s">
        <v>143</v>
      </c>
      <c r="B774" s="1">
        <v>42928</v>
      </c>
      <c r="C774" s="2">
        <v>0.52342592592592596</v>
      </c>
      <c r="D774" s="2">
        <v>0.52350694444444446</v>
      </c>
      <c r="E774">
        <f>DAY(telefony45[[#This Row],[data]])</f>
        <v>12</v>
      </c>
      <c r="F774">
        <f>IF(LEN(telefony45[[#This Row],[nr]])=8,1,0)</f>
        <v>0</v>
      </c>
      <c r="G774">
        <f>IF(LEN(telefony45[[#This Row],[nr]])=7,1,0)</f>
        <v>0</v>
      </c>
      <c r="H774" s="9">
        <f>IF(LEN(telefony45[[#This Row],[nr]])&gt;=10,1,0)</f>
        <v>1</v>
      </c>
      <c r="I774" s="2">
        <f>telefony45[[#This Row],[zakonczenie]]-telefony45[[#This Row],[rozpoczecie]]</f>
        <v>8.1018518518494176E-5</v>
      </c>
      <c r="J774" s="9">
        <f>HOUR(telefony45[[#This Row],[czas połączenia]])</f>
        <v>0</v>
      </c>
      <c r="K774" s="9">
        <f>MINUTE(telefony45[[#This Row],[czas połączenia]])</f>
        <v>0</v>
      </c>
      <c r="L774" s="9">
        <f>SECOND(telefony45[[#This Row],[czas połączenia]])</f>
        <v>7</v>
      </c>
      <c r="M774" s="9">
        <f>telefony45[[#This Row],[godziny połączenia]]*60*60+telefony45[[#This Row],[minuty połączenia]]*60+telefony45[[#This Row],[sekundy połączenia2]]</f>
        <v>7</v>
      </c>
      <c r="N774" s="9">
        <f>ROUNDUP(telefony45[[#This Row],[połączenie w sekundach]]/60,0)</f>
        <v>1</v>
      </c>
      <c r="O774" s="9">
        <f>IF(telefony45[[#This Row],[czy zagraniczny]]=1,telefony45[[#This Row],[zaczęt minuty połączenia]],0)</f>
        <v>1</v>
      </c>
      <c r="P774">
        <f>IF(OR(telefony45[[#This Row],[czy komórkowy]]=1,telefony45[[#This Row],[czy stacjonarny]]=1),P773-telefony45[[#This Row],[połączenie w sekundach]],P773)</f>
        <v>-316412</v>
      </c>
      <c r="Q774">
        <f t="shared" si="11"/>
        <v>0</v>
      </c>
      <c r="R774">
        <f>IF(telefony45[[#This Row],[czy komórkowy]]=1,Q774+R773,R773)</f>
        <v>76858</v>
      </c>
      <c r="S774">
        <f>IF(telefony45[[#This Row],[czy stacjonarny]]=1,Q774+S773,S773)</f>
        <v>239554</v>
      </c>
    </row>
    <row r="775" spans="1:19" x14ac:dyDescent="0.3">
      <c r="A775" s="9" t="s">
        <v>666</v>
      </c>
      <c r="B775" s="1">
        <v>42928</v>
      </c>
      <c r="C775" s="2">
        <v>0.52649305555555559</v>
      </c>
      <c r="D775" s="2">
        <v>0.53123842592592596</v>
      </c>
      <c r="E775">
        <f>DAY(telefony45[[#This Row],[data]])</f>
        <v>12</v>
      </c>
      <c r="F775">
        <f>IF(LEN(telefony45[[#This Row],[nr]])=8,1,0)</f>
        <v>0</v>
      </c>
      <c r="G775">
        <f>IF(LEN(telefony45[[#This Row],[nr]])=7,1,0)</f>
        <v>0</v>
      </c>
      <c r="H775" s="9">
        <f>IF(LEN(telefony45[[#This Row],[nr]])&gt;=10,1,0)</f>
        <v>1</v>
      </c>
      <c r="I775" s="2">
        <f>telefony45[[#This Row],[zakonczenie]]-telefony45[[#This Row],[rozpoczecie]]</f>
        <v>4.745370370370372E-3</v>
      </c>
      <c r="J775" s="9">
        <f>HOUR(telefony45[[#This Row],[czas połączenia]])</f>
        <v>0</v>
      </c>
      <c r="K775" s="9">
        <f>MINUTE(telefony45[[#This Row],[czas połączenia]])</f>
        <v>6</v>
      </c>
      <c r="L775" s="9">
        <f>SECOND(telefony45[[#This Row],[czas połączenia]])</f>
        <v>50</v>
      </c>
      <c r="M775" s="9">
        <f>telefony45[[#This Row],[godziny połączenia]]*60*60+telefony45[[#This Row],[minuty połączenia]]*60+telefony45[[#This Row],[sekundy połączenia2]]</f>
        <v>410</v>
      </c>
      <c r="N775" s="9">
        <f>ROUNDUP(telefony45[[#This Row],[połączenie w sekundach]]/60,0)</f>
        <v>7</v>
      </c>
      <c r="O775" s="9">
        <f>IF(telefony45[[#This Row],[czy zagraniczny]]=1,telefony45[[#This Row],[zaczęt minuty połączenia]],0)</f>
        <v>7</v>
      </c>
      <c r="P775">
        <f>IF(OR(telefony45[[#This Row],[czy komórkowy]]=1,telefony45[[#This Row],[czy stacjonarny]]=1),P774-telefony45[[#This Row],[połączenie w sekundach]],P774)</f>
        <v>-316412</v>
      </c>
      <c r="Q775">
        <f t="shared" si="11"/>
        <v>0</v>
      </c>
      <c r="R775">
        <f>IF(telefony45[[#This Row],[czy komórkowy]]=1,Q775+R774,R774)</f>
        <v>76858</v>
      </c>
      <c r="S775">
        <f>IF(telefony45[[#This Row],[czy stacjonarny]]=1,Q775+S774,S774)</f>
        <v>239554</v>
      </c>
    </row>
    <row r="776" spans="1:19" x14ac:dyDescent="0.3">
      <c r="A776" s="9" t="s">
        <v>667</v>
      </c>
      <c r="B776" s="1">
        <v>42928</v>
      </c>
      <c r="C776" s="2">
        <v>0.52834490740740736</v>
      </c>
      <c r="D776" s="2">
        <v>0.53267361111111111</v>
      </c>
      <c r="E776">
        <f>DAY(telefony45[[#This Row],[data]])</f>
        <v>12</v>
      </c>
      <c r="F776">
        <f>IF(LEN(telefony45[[#This Row],[nr]])=8,1,0)</f>
        <v>0</v>
      </c>
      <c r="G776">
        <f>IF(LEN(telefony45[[#This Row],[nr]])=7,1,0)</f>
        <v>1</v>
      </c>
      <c r="H776" s="9">
        <f>IF(LEN(telefony45[[#This Row],[nr]])&gt;=10,1,0)</f>
        <v>0</v>
      </c>
      <c r="I776" s="2">
        <f>telefony45[[#This Row],[zakonczenie]]-telefony45[[#This Row],[rozpoczecie]]</f>
        <v>4.3287037037037512E-3</v>
      </c>
      <c r="J776" s="9">
        <f>HOUR(telefony45[[#This Row],[czas połączenia]])</f>
        <v>0</v>
      </c>
      <c r="K776" s="9">
        <f>MINUTE(telefony45[[#This Row],[czas połączenia]])</f>
        <v>6</v>
      </c>
      <c r="L776" s="9">
        <f>SECOND(telefony45[[#This Row],[czas połączenia]])</f>
        <v>14</v>
      </c>
      <c r="M776" s="9">
        <f>telefony45[[#This Row],[godziny połączenia]]*60*60+telefony45[[#This Row],[minuty połączenia]]*60+telefony45[[#This Row],[sekundy połączenia2]]</f>
        <v>374</v>
      </c>
      <c r="N776" s="9">
        <f>ROUNDUP(telefony45[[#This Row],[połączenie w sekundach]]/60,0)</f>
        <v>7</v>
      </c>
      <c r="O776" s="9">
        <f>IF(telefony45[[#This Row],[czy zagraniczny]]=1,telefony45[[#This Row],[zaczęt minuty połączenia]],0)</f>
        <v>0</v>
      </c>
      <c r="P776">
        <f>IF(OR(telefony45[[#This Row],[czy komórkowy]]=1,telefony45[[#This Row],[czy stacjonarny]]=1),P775-telefony45[[#This Row],[połączenie w sekundach]],P775)</f>
        <v>-316786</v>
      </c>
      <c r="Q776">
        <f t="shared" si="11"/>
        <v>374</v>
      </c>
      <c r="R776">
        <f>IF(telefony45[[#This Row],[czy komórkowy]]=1,Q776+R775,R775)</f>
        <v>76858</v>
      </c>
      <c r="S776">
        <f>IF(telefony45[[#This Row],[czy stacjonarny]]=1,Q776+S775,S775)</f>
        <v>239928</v>
      </c>
    </row>
    <row r="777" spans="1:19" x14ac:dyDescent="0.3">
      <c r="A777" s="9" t="s">
        <v>622</v>
      </c>
      <c r="B777" s="1">
        <v>42928</v>
      </c>
      <c r="C777" s="2">
        <v>0.53126157407407404</v>
      </c>
      <c r="D777" s="2">
        <v>0.5326157407407407</v>
      </c>
      <c r="E777">
        <f>DAY(telefony45[[#This Row],[data]])</f>
        <v>12</v>
      </c>
      <c r="F777">
        <f>IF(LEN(telefony45[[#This Row],[nr]])=8,1,0)</f>
        <v>1</v>
      </c>
      <c r="G777">
        <f>IF(LEN(telefony45[[#This Row],[nr]])=7,1,0)</f>
        <v>0</v>
      </c>
      <c r="H777" s="9">
        <f>IF(LEN(telefony45[[#This Row],[nr]])&gt;=10,1,0)</f>
        <v>0</v>
      </c>
      <c r="I777" s="2">
        <f>telefony45[[#This Row],[zakonczenie]]-telefony45[[#This Row],[rozpoczecie]]</f>
        <v>1.3541666666666563E-3</v>
      </c>
      <c r="J777" s="9">
        <f>HOUR(telefony45[[#This Row],[czas połączenia]])</f>
        <v>0</v>
      </c>
      <c r="K777" s="9">
        <f>MINUTE(telefony45[[#This Row],[czas połączenia]])</f>
        <v>1</v>
      </c>
      <c r="L777" s="9">
        <f>SECOND(telefony45[[#This Row],[czas połączenia]])</f>
        <v>57</v>
      </c>
      <c r="M777" s="9">
        <f>telefony45[[#This Row],[godziny połączenia]]*60*60+telefony45[[#This Row],[minuty połączenia]]*60+telefony45[[#This Row],[sekundy połączenia2]]</f>
        <v>117</v>
      </c>
      <c r="N777" s="9">
        <f>ROUNDUP(telefony45[[#This Row],[połączenie w sekundach]]/60,0)</f>
        <v>2</v>
      </c>
      <c r="O777" s="9">
        <f>IF(telefony45[[#This Row],[czy zagraniczny]]=1,telefony45[[#This Row],[zaczęt minuty połączenia]],0)</f>
        <v>0</v>
      </c>
      <c r="P777">
        <f>IF(OR(telefony45[[#This Row],[czy komórkowy]]=1,telefony45[[#This Row],[czy stacjonarny]]=1),P776-telefony45[[#This Row],[połączenie w sekundach]],P776)</f>
        <v>-316903</v>
      </c>
      <c r="Q777">
        <f t="shared" si="11"/>
        <v>117</v>
      </c>
      <c r="R777">
        <f>IF(telefony45[[#This Row],[czy komórkowy]]=1,Q777+R776,R776)</f>
        <v>76975</v>
      </c>
      <c r="S777">
        <f>IF(telefony45[[#This Row],[czy stacjonarny]]=1,Q777+S776,S776)</f>
        <v>239928</v>
      </c>
    </row>
    <row r="778" spans="1:19" x14ac:dyDescent="0.3">
      <c r="A778" s="9" t="s">
        <v>45</v>
      </c>
      <c r="B778" s="1">
        <v>42928</v>
      </c>
      <c r="C778" s="2">
        <v>0.53608796296296302</v>
      </c>
      <c r="D778" s="2">
        <v>0.53631944444444446</v>
      </c>
      <c r="E778">
        <f>DAY(telefony45[[#This Row],[data]])</f>
        <v>12</v>
      </c>
      <c r="F778">
        <f>IF(LEN(telefony45[[#This Row],[nr]])=8,1,0)</f>
        <v>0</v>
      </c>
      <c r="G778">
        <f>IF(LEN(telefony45[[#This Row],[nr]])=7,1,0)</f>
        <v>1</v>
      </c>
      <c r="H778" s="9">
        <f>IF(LEN(telefony45[[#This Row],[nr]])&gt;=10,1,0)</f>
        <v>0</v>
      </c>
      <c r="I778" s="2">
        <f>telefony45[[#This Row],[zakonczenie]]-telefony45[[#This Row],[rozpoczecie]]</f>
        <v>2.3148148148144365E-4</v>
      </c>
      <c r="J778" s="9">
        <f>HOUR(telefony45[[#This Row],[czas połączenia]])</f>
        <v>0</v>
      </c>
      <c r="K778" s="9">
        <f>MINUTE(telefony45[[#This Row],[czas połączenia]])</f>
        <v>0</v>
      </c>
      <c r="L778" s="9">
        <f>SECOND(telefony45[[#This Row],[czas połączenia]])</f>
        <v>20</v>
      </c>
      <c r="M778" s="9">
        <f>telefony45[[#This Row],[godziny połączenia]]*60*60+telefony45[[#This Row],[minuty połączenia]]*60+telefony45[[#This Row],[sekundy połączenia2]]</f>
        <v>20</v>
      </c>
      <c r="N778" s="9">
        <f>ROUNDUP(telefony45[[#This Row],[połączenie w sekundach]]/60,0)</f>
        <v>1</v>
      </c>
      <c r="O778" s="9">
        <f>IF(telefony45[[#This Row],[czy zagraniczny]]=1,telefony45[[#This Row],[zaczęt minuty połączenia]],0)</f>
        <v>0</v>
      </c>
      <c r="P778">
        <f>IF(OR(telefony45[[#This Row],[czy komórkowy]]=1,telefony45[[#This Row],[czy stacjonarny]]=1),P777-telefony45[[#This Row],[połączenie w sekundach]],P777)</f>
        <v>-316923</v>
      </c>
      <c r="Q778">
        <f t="shared" si="11"/>
        <v>20</v>
      </c>
      <c r="R778">
        <f>IF(telefony45[[#This Row],[czy komórkowy]]=1,Q778+R777,R777)</f>
        <v>76975</v>
      </c>
      <c r="S778">
        <f>IF(telefony45[[#This Row],[czy stacjonarny]]=1,Q778+S777,S777)</f>
        <v>239948</v>
      </c>
    </row>
    <row r="779" spans="1:19" x14ac:dyDescent="0.3">
      <c r="A779" s="9" t="s">
        <v>668</v>
      </c>
      <c r="B779" s="1">
        <v>42928</v>
      </c>
      <c r="C779" s="2">
        <v>0.53798611111111116</v>
      </c>
      <c r="D779" s="2">
        <v>0.54011574074074076</v>
      </c>
      <c r="E779">
        <f>DAY(telefony45[[#This Row],[data]])</f>
        <v>12</v>
      </c>
      <c r="F779">
        <f>IF(LEN(telefony45[[#This Row],[nr]])=8,1,0)</f>
        <v>0</v>
      </c>
      <c r="G779">
        <f>IF(LEN(telefony45[[#This Row],[nr]])=7,1,0)</f>
        <v>1</v>
      </c>
      <c r="H779" s="9">
        <f>IF(LEN(telefony45[[#This Row],[nr]])&gt;=10,1,0)</f>
        <v>0</v>
      </c>
      <c r="I779" s="2">
        <f>telefony45[[#This Row],[zakonczenie]]-telefony45[[#This Row],[rozpoczecie]]</f>
        <v>2.1296296296295925E-3</v>
      </c>
      <c r="J779" s="9">
        <f>HOUR(telefony45[[#This Row],[czas połączenia]])</f>
        <v>0</v>
      </c>
      <c r="K779" s="9">
        <f>MINUTE(telefony45[[#This Row],[czas połączenia]])</f>
        <v>3</v>
      </c>
      <c r="L779" s="9">
        <f>SECOND(telefony45[[#This Row],[czas połączenia]])</f>
        <v>4</v>
      </c>
      <c r="M779" s="9">
        <f>telefony45[[#This Row],[godziny połączenia]]*60*60+telefony45[[#This Row],[minuty połączenia]]*60+telefony45[[#This Row],[sekundy połączenia2]]</f>
        <v>184</v>
      </c>
      <c r="N779" s="9">
        <f>ROUNDUP(telefony45[[#This Row],[połączenie w sekundach]]/60,0)</f>
        <v>4</v>
      </c>
      <c r="O779" s="9">
        <f>IF(telefony45[[#This Row],[czy zagraniczny]]=1,telefony45[[#This Row],[zaczęt minuty połączenia]],0)</f>
        <v>0</v>
      </c>
      <c r="P779">
        <f>IF(OR(telefony45[[#This Row],[czy komórkowy]]=1,telefony45[[#This Row],[czy stacjonarny]]=1),P778-telefony45[[#This Row],[połączenie w sekundach]],P778)</f>
        <v>-317107</v>
      </c>
      <c r="Q779">
        <f t="shared" si="11"/>
        <v>184</v>
      </c>
      <c r="R779">
        <f>IF(telefony45[[#This Row],[czy komórkowy]]=1,Q779+R778,R778)</f>
        <v>76975</v>
      </c>
      <c r="S779">
        <f>IF(telefony45[[#This Row],[czy stacjonarny]]=1,Q779+S778,S778)</f>
        <v>240132</v>
      </c>
    </row>
    <row r="780" spans="1:19" x14ac:dyDescent="0.3">
      <c r="A780" s="9" t="s">
        <v>669</v>
      </c>
      <c r="B780" s="1">
        <v>42928</v>
      </c>
      <c r="C780" s="2">
        <v>0.53827546296296291</v>
      </c>
      <c r="D780" s="2">
        <v>0.54309027777777774</v>
      </c>
      <c r="E780">
        <f>DAY(telefony45[[#This Row],[data]])</f>
        <v>12</v>
      </c>
      <c r="F780">
        <f>IF(LEN(telefony45[[#This Row],[nr]])=8,1,0)</f>
        <v>0</v>
      </c>
      <c r="G780">
        <f>IF(LEN(telefony45[[#This Row],[nr]])=7,1,0)</f>
        <v>1</v>
      </c>
      <c r="H780" s="9">
        <f>IF(LEN(telefony45[[#This Row],[nr]])&gt;=10,1,0)</f>
        <v>0</v>
      </c>
      <c r="I780" s="2">
        <f>telefony45[[#This Row],[zakonczenie]]-telefony45[[#This Row],[rozpoczecie]]</f>
        <v>4.8148148148148273E-3</v>
      </c>
      <c r="J780" s="9">
        <f>HOUR(telefony45[[#This Row],[czas połączenia]])</f>
        <v>0</v>
      </c>
      <c r="K780" s="9">
        <f>MINUTE(telefony45[[#This Row],[czas połączenia]])</f>
        <v>6</v>
      </c>
      <c r="L780" s="9">
        <f>SECOND(telefony45[[#This Row],[czas połączenia]])</f>
        <v>56</v>
      </c>
      <c r="M780" s="9">
        <f>telefony45[[#This Row],[godziny połączenia]]*60*60+telefony45[[#This Row],[minuty połączenia]]*60+telefony45[[#This Row],[sekundy połączenia2]]</f>
        <v>416</v>
      </c>
      <c r="N780" s="9">
        <f>ROUNDUP(telefony45[[#This Row],[połączenie w sekundach]]/60,0)</f>
        <v>7</v>
      </c>
      <c r="O780" s="9">
        <f>IF(telefony45[[#This Row],[czy zagraniczny]]=1,telefony45[[#This Row],[zaczęt minuty połączenia]],0)</f>
        <v>0</v>
      </c>
      <c r="P780">
        <f>IF(OR(telefony45[[#This Row],[czy komórkowy]]=1,telefony45[[#This Row],[czy stacjonarny]]=1),P779-telefony45[[#This Row],[połączenie w sekundach]],P779)</f>
        <v>-317523</v>
      </c>
      <c r="Q780">
        <f t="shared" si="11"/>
        <v>416</v>
      </c>
      <c r="R780">
        <f>IF(telefony45[[#This Row],[czy komórkowy]]=1,Q780+R779,R779)</f>
        <v>76975</v>
      </c>
      <c r="S780">
        <f>IF(telefony45[[#This Row],[czy stacjonarny]]=1,Q780+S779,S779)</f>
        <v>240548</v>
      </c>
    </row>
    <row r="781" spans="1:19" x14ac:dyDescent="0.3">
      <c r="A781" s="9" t="s">
        <v>670</v>
      </c>
      <c r="B781" s="1">
        <v>42928</v>
      </c>
      <c r="C781" s="2">
        <v>0.53873842592592591</v>
      </c>
      <c r="D781" s="2">
        <v>0.54084490740740743</v>
      </c>
      <c r="E781">
        <f>DAY(telefony45[[#This Row],[data]])</f>
        <v>12</v>
      </c>
      <c r="F781">
        <f>IF(LEN(telefony45[[#This Row],[nr]])=8,1,0)</f>
        <v>1</v>
      </c>
      <c r="G781">
        <f>IF(LEN(telefony45[[#This Row],[nr]])=7,1,0)</f>
        <v>0</v>
      </c>
      <c r="H781" s="9">
        <f>IF(LEN(telefony45[[#This Row],[nr]])&gt;=10,1,0)</f>
        <v>0</v>
      </c>
      <c r="I781" s="2">
        <f>telefony45[[#This Row],[zakonczenie]]-telefony45[[#This Row],[rozpoczecie]]</f>
        <v>2.1064814814815147E-3</v>
      </c>
      <c r="J781" s="9">
        <f>HOUR(telefony45[[#This Row],[czas połączenia]])</f>
        <v>0</v>
      </c>
      <c r="K781" s="9">
        <f>MINUTE(telefony45[[#This Row],[czas połączenia]])</f>
        <v>3</v>
      </c>
      <c r="L781" s="9">
        <f>SECOND(telefony45[[#This Row],[czas połączenia]])</f>
        <v>2</v>
      </c>
      <c r="M781" s="9">
        <f>telefony45[[#This Row],[godziny połączenia]]*60*60+telefony45[[#This Row],[minuty połączenia]]*60+telefony45[[#This Row],[sekundy połączenia2]]</f>
        <v>182</v>
      </c>
      <c r="N781" s="9">
        <f>ROUNDUP(telefony45[[#This Row],[połączenie w sekundach]]/60,0)</f>
        <v>4</v>
      </c>
      <c r="O781" s="9">
        <f>IF(telefony45[[#This Row],[czy zagraniczny]]=1,telefony45[[#This Row],[zaczęt minuty połączenia]],0)</f>
        <v>0</v>
      </c>
      <c r="P781">
        <f>IF(OR(telefony45[[#This Row],[czy komórkowy]]=1,telefony45[[#This Row],[czy stacjonarny]]=1),P780-telefony45[[#This Row],[połączenie w sekundach]],P780)</f>
        <v>-317705</v>
      </c>
      <c r="Q781">
        <f t="shared" si="11"/>
        <v>182</v>
      </c>
      <c r="R781">
        <f>IF(telefony45[[#This Row],[czy komórkowy]]=1,Q781+R780,R780)</f>
        <v>77157</v>
      </c>
      <c r="S781">
        <f>IF(telefony45[[#This Row],[czy stacjonarny]]=1,Q781+S780,S780)</f>
        <v>240548</v>
      </c>
    </row>
    <row r="782" spans="1:19" x14ac:dyDescent="0.3">
      <c r="A782" s="9" t="s">
        <v>671</v>
      </c>
      <c r="B782" s="1">
        <v>42928</v>
      </c>
      <c r="C782" s="2">
        <v>0.54391203703703705</v>
      </c>
      <c r="D782" s="2">
        <v>0.54538194444444443</v>
      </c>
      <c r="E782">
        <f>DAY(telefony45[[#This Row],[data]])</f>
        <v>12</v>
      </c>
      <c r="F782">
        <f>IF(LEN(telefony45[[#This Row],[nr]])=8,1,0)</f>
        <v>0</v>
      </c>
      <c r="G782">
        <f>IF(LEN(telefony45[[#This Row],[nr]])=7,1,0)</f>
        <v>1</v>
      </c>
      <c r="H782" s="9">
        <f>IF(LEN(telefony45[[#This Row],[nr]])&gt;=10,1,0)</f>
        <v>0</v>
      </c>
      <c r="I782" s="2">
        <f>telefony45[[#This Row],[zakonczenie]]-telefony45[[#This Row],[rozpoczecie]]</f>
        <v>1.4699074074073781E-3</v>
      </c>
      <c r="J782" s="9">
        <f>HOUR(telefony45[[#This Row],[czas połączenia]])</f>
        <v>0</v>
      </c>
      <c r="K782" s="9">
        <f>MINUTE(telefony45[[#This Row],[czas połączenia]])</f>
        <v>2</v>
      </c>
      <c r="L782" s="9">
        <f>SECOND(telefony45[[#This Row],[czas połączenia]])</f>
        <v>7</v>
      </c>
      <c r="M782" s="9">
        <f>telefony45[[#This Row],[godziny połączenia]]*60*60+telefony45[[#This Row],[minuty połączenia]]*60+telefony45[[#This Row],[sekundy połączenia2]]</f>
        <v>127</v>
      </c>
      <c r="N782" s="9">
        <f>ROUNDUP(telefony45[[#This Row],[połączenie w sekundach]]/60,0)</f>
        <v>3</v>
      </c>
      <c r="O782" s="9">
        <f>IF(telefony45[[#This Row],[czy zagraniczny]]=1,telefony45[[#This Row],[zaczęt minuty połączenia]],0)</f>
        <v>0</v>
      </c>
      <c r="P782">
        <f>IF(OR(telefony45[[#This Row],[czy komórkowy]]=1,telefony45[[#This Row],[czy stacjonarny]]=1),P781-telefony45[[#This Row],[połączenie w sekundach]],P781)</f>
        <v>-317832</v>
      </c>
      <c r="Q782">
        <f t="shared" si="11"/>
        <v>127</v>
      </c>
      <c r="R782">
        <f>IF(telefony45[[#This Row],[czy komórkowy]]=1,Q782+R781,R781)</f>
        <v>77157</v>
      </c>
      <c r="S782">
        <f>IF(telefony45[[#This Row],[czy stacjonarny]]=1,Q782+S781,S781)</f>
        <v>240675</v>
      </c>
    </row>
    <row r="783" spans="1:19" x14ac:dyDescent="0.3">
      <c r="A783" s="9" t="s">
        <v>620</v>
      </c>
      <c r="B783" s="1">
        <v>42928</v>
      </c>
      <c r="C783" s="2">
        <v>0.54689814814814819</v>
      </c>
      <c r="D783" s="2">
        <v>0.54949074074074078</v>
      </c>
      <c r="E783">
        <f>DAY(telefony45[[#This Row],[data]])</f>
        <v>12</v>
      </c>
      <c r="F783">
        <f>IF(LEN(telefony45[[#This Row],[nr]])=8,1,0)</f>
        <v>0</v>
      </c>
      <c r="G783">
        <f>IF(LEN(telefony45[[#This Row],[nr]])=7,1,0)</f>
        <v>1</v>
      </c>
      <c r="H783" s="9">
        <f>IF(LEN(telefony45[[#This Row],[nr]])&gt;=10,1,0)</f>
        <v>0</v>
      </c>
      <c r="I783" s="2">
        <f>telefony45[[#This Row],[zakonczenie]]-telefony45[[#This Row],[rozpoczecie]]</f>
        <v>2.5925925925925908E-3</v>
      </c>
      <c r="J783" s="9">
        <f>HOUR(telefony45[[#This Row],[czas połączenia]])</f>
        <v>0</v>
      </c>
      <c r="K783" s="9">
        <f>MINUTE(telefony45[[#This Row],[czas połączenia]])</f>
        <v>3</v>
      </c>
      <c r="L783" s="9">
        <f>SECOND(telefony45[[#This Row],[czas połączenia]])</f>
        <v>44</v>
      </c>
      <c r="M783" s="9">
        <f>telefony45[[#This Row],[godziny połączenia]]*60*60+telefony45[[#This Row],[minuty połączenia]]*60+telefony45[[#This Row],[sekundy połączenia2]]</f>
        <v>224</v>
      </c>
      <c r="N783" s="9">
        <f>ROUNDUP(telefony45[[#This Row],[połączenie w sekundach]]/60,0)</f>
        <v>4</v>
      </c>
      <c r="O783" s="9">
        <f>IF(telefony45[[#This Row],[czy zagraniczny]]=1,telefony45[[#This Row],[zaczęt minuty połączenia]],0)</f>
        <v>0</v>
      </c>
      <c r="P783">
        <f>IF(OR(telefony45[[#This Row],[czy komórkowy]]=1,telefony45[[#This Row],[czy stacjonarny]]=1),P782-telefony45[[#This Row],[połączenie w sekundach]],P782)</f>
        <v>-318056</v>
      </c>
      <c r="Q783">
        <f t="shared" si="11"/>
        <v>224</v>
      </c>
      <c r="R783">
        <f>IF(telefony45[[#This Row],[czy komórkowy]]=1,Q783+R782,R782)</f>
        <v>77157</v>
      </c>
      <c r="S783">
        <f>IF(telefony45[[#This Row],[czy stacjonarny]]=1,Q783+S782,S782)</f>
        <v>240899</v>
      </c>
    </row>
    <row r="784" spans="1:19" x14ac:dyDescent="0.3">
      <c r="A784" s="9" t="s">
        <v>567</v>
      </c>
      <c r="B784" s="1">
        <v>42928</v>
      </c>
      <c r="C784" s="2">
        <v>0.54826388888888888</v>
      </c>
      <c r="D784" s="2">
        <v>0.54920138888888892</v>
      </c>
      <c r="E784">
        <f>DAY(telefony45[[#This Row],[data]])</f>
        <v>12</v>
      </c>
      <c r="F784">
        <f>IF(LEN(telefony45[[#This Row],[nr]])=8,1,0)</f>
        <v>1</v>
      </c>
      <c r="G784">
        <f>IF(LEN(telefony45[[#This Row],[nr]])=7,1,0)</f>
        <v>0</v>
      </c>
      <c r="H784" s="9">
        <f>IF(LEN(telefony45[[#This Row],[nr]])&gt;=10,1,0)</f>
        <v>0</v>
      </c>
      <c r="I784" s="2">
        <f>telefony45[[#This Row],[zakonczenie]]-telefony45[[#This Row],[rozpoczecie]]</f>
        <v>9.3750000000003553E-4</v>
      </c>
      <c r="J784" s="9">
        <f>HOUR(telefony45[[#This Row],[czas połączenia]])</f>
        <v>0</v>
      </c>
      <c r="K784" s="9">
        <f>MINUTE(telefony45[[#This Row],[czas połączenia]])</f>
        <v>1</v>
      </c>
      <c r="L784" s="9">
        <f>SECOND(telefony45[[#This Row],[czas połączenia]])</f>
        <v>21</v>
      </c>
      <c r="M784" s="9">
        <f>telefony45[[#This Row],[godziny połączenia]]*60*60+telefony45[[#This Row],[minuty połączenia]]*60+telefony45[[#This Row],[sekundy połączenia2]]</f>
        <v>81</v>
      </c>
      <c r="N784" s="9">
        <f>ROUNDUP(telefony45[[#This Row],[połączenie w sekundach]]/60,0)</f>
        <v>2</v>
      </c>
      <c r="O784" s="9">
        <f>IF(telefony45[[#This Row],[czy zagraniczny]]=1,telefony45[[#This Row],[zaczęt minuty połączenia]],0)</f>
        <v>0</v>
      </c>
      <c r="P784">
        <f>IF(OR(telefony45[[#This Row],[czy komórkowy]]=1,telefony45[[#This Row],[czy stacjonarny]]=1),P783-telefony45[[#This Row],[połączenie w sekundach]],P783)</f>
        <v>-318137</v>
      </c>
      <c r="Q784">
        <f t="shared" si="11"/>
        <v>81</v>
      </c>
      <c r="R784">
        <f>IF(telefony45[[#This Row],[czy komórkowy]]=1,Q784+R783,R783)</f>
        <v>77238</v>
      </c>
      <c r="S784">
        <f>IF(telefony45[[#This Row],[czy stacjonarny]]=1,Q784+S783,S783)</f>
        <v>240899</v>
      </c>
    </row>
    <row r="785" spans="1:19" x14ac:dyDescent="0.3">
      <c r="A785" s="9" t="s">
        <v>446</v>
      </c>
      <c r="B785" s="1">
        <v>42928</v>
      </c>
      <c r="C785" s="2">
        <v>0.55118055555555556</v>
      </c>
      <c r="D785" s="2">
        <v>0.56003472222222217</v>
      </c>
      <c r="E785">
        <f>DAY(telefony45[[#This Row],[data]])</f>
        <v>12</v>
      </c>
      <c r="F785">
        <f>IF(LEN(telefony45[[#This Row],[nr]])=8,1,0)</f>
        <v>0</v>
      </c>
      <c r="G785">
        <f>IF(LEN(telefony45[[#This Row],[nr]])=7,1,0)</f>
        <v>1</v>
      </c>
      <c r="H785" s="9">
        <f>IF(LEN(telefony45[[#This Row],[nr]])&gt;=10,1,0)</f>
        <v>0</v>
      </c>
      <c r="I785" s="2">
        <f>telefony45[[#This Row],[zakonczenie]]-telefony45[[#This Row],[rozpoczecie]]</f>
        <v>8.8541666666666075E-3</v>
      </c>
      <c r="J785" s="9">
        <f>HOUR(telefony45[[#This Row],[czas połączenia]])</f>
        <v>0</v>
      </c>
      <c r="K785" s="9">
        <f>MINUTE(telefony45[[#This Row],[czas połączenia]])</f>
        <v>12</v>
      </c>
      <c r="L785" s="9">
        <f>SECOND(telefony45[[#This Row],[czas połączenia]])</f>
        <v>45</v>
      </c>
      <c r="M785" s="9">
        <f>telefony45[[#This Row],[godziny połączenia]]*60*60+telefony45[[#This Row],[minuty połączenia]]*60+telefony45[[#This Row],[sekundy połączenia2]]</f>
        <v>765</v>
      </c>
      <c r="N785" s="9">
        <f>ROUNDUP(telefony45[[#This Row],[połączenie w sekundach]]/60,0)</f>
        <v>13</v>
      </c>
      <c r="O785" s="9">
        <f>IF(telefony45[[#This Row],[czy zagraniczny]]=1,telefony45[[#This Row],[zaczęt minuty połączenia]],0)</f>
        <v>0</v>
      </c>
      <c r="P785">
        <f>IF(OR(telefony45[[#This Row],[czy komórkowy]]=1,telefony45[[#This Row],[czy stacjonarny]]=1),P784-telefony45[[#This Row],[połączenie w sekundach]],P784)</f>
        <v>-318902</v>
      </c>
      <c r="Q785">
        <f t="shared" si="11"/>
        <v>765</v>
      </c>
      <c r="R785">
        <f>IF(telefony45[[#This Row],[czy komórkowy]]=1,Q785+R784,R784)</f>
        <v>77238</v>
      </c>
      <c r="S785">
        <f>IF(telefony45[[#This Row],[czy stacjonarny]]=1,Q785+S784,S784)</f>
        <v>241664</v>
      </c>
    </row>
    <row r="786" spans="1:19" x14ac:dyDescent="0.3">
      <c r="A786" s="9" t="s">
        <v>672</v>
      </c>
      <c r="B786" s="1">
        <v>42928</v>
      </c>
      <c r="C786" s="2">
        <v>0.55565972222222226</v>
      </c>
      <c r="D786" s="2">
        <v>0.55674768518518514</v>
      </c>
      <c r="E786">
        <f>DAY(telefony45[[#This Row],[data]])</f>
        <v>12</v>
      </c>
      <c r="F786">
        <f>IF(LEN(telefony45[[#This Row],[nr]])=8,1,0)</f>
        <v>0</v>
      </c>
      <c r="G786">
        <f>IF(LEN(telefony45[[#This Row],[nr]])=7,1,0)</f>
        <v>1</v>
      </c>
      <c r="H786" s="9">
        <f>IF(LEN(telefony45[[#This Row],[nr]])&gt;=10,1,0)</f>
        <v>0</v>
      </c>
      <c r="I786" s="2">
        <f>telefony45[[#This Row],[zakonczenie]]-telefony45[[#This Row],[rozpoczecie]]</f>
        <v>1.087962962962874E-3</v>
      </c>
      <c r="J786" s="9">
        <f>HOUR(telefony45[[#This Row],[czas połączenia]])</f>
        <v>0</v>
      </c>
      <c r="K786" s="9">
        <f>MINUTE(telefony45[[#This Row],[czas połączenia]])</f>
        <v>1</v>
      </c>
      <c r="L786" s="9">
        <f>SECOND(telefony45[[#This Row],[czas połączenia]])</f>
        <v>34</v>
      </c>
      <c r="M786" s="9">
        <f>telefony45[[#This Row],[godziny połączenia]]*60*60+telefony45[[#This Row],[minuty połączenia]]*60+telefony45[[#This Row],[sekundy połączenia2]]</f>
        <v>94</v>
      </c>
      <c r="N786" s="9">
        <f>ROUNDUP(telefony45[[#This Row],[połączenie w sekundach]]/60,0)</f>
        <v>2</v>
      </c>
      <c r="O786" s="9">
        <f>IF(telefony45[[#This Row],[czy zagraniczny]]=1,telefony45[[#This Row],[zaczęt minuty połączenia]],0)</f>
        <v>0</v>
      </c>
      <c r="P786">
        <f>IF(OR(telefony45[[#This Row],[czy komórkowy]]=1,telefony45[[#This Row],[czy stacjonarny]]=1),P785-telefony45[[#This Row],[połączenie w sekundach]],P785)</f>
        <v>-318996</v>
      </c>
      <c r="Q786">
        <f t="shared" si="11"/>
        <v>94</v>
      </c>
      <c r="R786">
        <f>IF(telefony45[[#This Row],[czy komórkowy]]=1,Q786+R785,R785)</f>
        <v>77238</v>
      </c>
      <c r="S786">
        <f>IF(telefony45[[#This Row],[czy stacjonarny]]=1,Q786+S785,S785)</f>
        <v>241758</v>
      </c>
    </row>
    <row r="787" spans="1:19" x14ac:dyDescent="0.3">
      <c r="A787" s="9" t="s">
        <v>673</v>
      </c>
      <c r="B787" s="1">
        <v>42928</v>
      </c>
      <c r="C787" s="2">
        <v>0.55717592592592591</v>
      </c>
      <c r="D787" s="2">
        <v>0.56753472222222223</v>
      </c>
      <c r="E787">
        <f>DAY(telefony45[[#This Row],[data]])</f>
        <v>12</v>
      </c>
      <c r="F787">
        <f>IF(LEN(telefony45[[#This Row],[nr]])=8,1,0)</f>
        <v>0</v>
      </c>
      <c r="G787">
        <f>IF(LEN(telefony45[[#This Row],[nr]])=7,1,0)</f>
        <v>1</v>
      </c>
      <c r="H787" s="9">
        <f>IF(LEN(telefony45[[#This Row],[nr]])&gt;=10,1,0)</f>
        <v>0</v>
      </c>
      <c r="I787" s="2">
        <f>telefony45[[#This Row],[zakonczenie]]-telefony45[[#This Row],[rozpoczecie]]</f>
        <v>1.0358796296296324E-2</v>
      </c>
      <c r="J787" s="9">
        <f>HOUR(telefony45[[#This Row],[czas połączenia]])</f>
        <v>0</v>
      </c>
      <c r="K787" s="9">
        <f>MINUTE(telefony45[[#This Row],[czas połączenia]])</f>
        <v>14</v>
      </c>
      <c r="L787" s="9">
        <f>SECOND(telefony45[[#This Row],[czas połączenia]])</f>
        <v>55</v>
      </c>
      <c r="M787" s="9">
        <f>telefony45[[#This Row],[godziny połączenia]]*60*60+telefony45[[#This Row],[minuty połączenia]]*60+telefony45[[#This Row],[sekundy połączenia2]]</f>
        <v>895</v>
      </c>
      <c r="N787" s="9">
        <f>ROUNDUP(telefony45[[#This Row],[połączenie w sekundach]]/60,0)</f>
        <v>15</v>
      </c>
      <c r="O787" s="9">
        <f>IF(telefony45[[#This Row],[czy zagraniczny]]=1,telefony45[[#This Row],[zaczęt minuty połączenia]],0)</f>
        <v>0</v>
      </c>
      <c r="P787">
        <f>IF(OR(telefony45[[#This Row],[czy komórkowy]]=1,telefony45[[#This Row],[czy stacjonarny]]=1),P786-telefony45[[#This Row],[połączenie w sekundach]],P786)</f>
        <v>-319891</v>
      </c>
      <c r="Q787">
        <f t="shared" si="11"/>
        <v>895</v>
      </c>
      <c r="R787">
        <f>IF(telefony45[[#This Row],[czy komórkowy]]=1,Q787+R786,R786)</f>
        <v>77238</v>
      </c>
      <c r="S787">
        <f>IF(telefony45[[#This Row],[czy stacjonarny]]=1,Q787+S786,S786)</f>
        <v>242653</v>
      </c>
    </row>
    <row r="788" spans="1:19" x14ac:dyDescent="0.3">
      <c r="A788" s="9" t="s">
        <v>674</v>
      </c>
      <c r="B788" s="1">
        <v>42928</v>
      </c>
      <c r="C788" s="2">
        <v>0.55869212962962966</v>
      </c>
      <c r="D788" s="2">
        <v>0.55922453703703701</v>
      </c>
      <c r="E788">
        <f>DAY(telefony45[[#This Row],[data]])</f>
        <v>12</v>
      </c>
      <c r="F788">
        <f>IF(LEN(telefony45[[#This Row],[nr]])=8,1,0)</f>
        <v>0</v>
      </c>
      <c r="G788">
        <f>IF(LEN(telefony45[[#This Row],[nr]])=7,1,0)</f>
        <v>1</v>
      </c>
      <c r="H788" s="9">
        <f>IF(LEN(telefony45[[#This Row],[nr]])&gt;=10,1,0)</f>
        <v>0</v>
      </c>
      <c r="I788" s="2">
        <f>telefony45[[#This Row],[zakonczenie]]-telefony45[[#This Row],[rozpoczecie]]</f>
        <v>5.324074074073426E-4</v>
      </c>
      <c r="J788" s="9">
        <f>HOUR(telefony45[[#This Row],[czas połączenia]])</f>
        <v>0</v>
      </c>
      <c r="K788" s="9">
        <f>MINUTE(telefony45[[#This Row],[czas połączenia]])</f>
        <v>0</v>
      </c>
      <c r="L788" s="9">
        <f>SECOND(telefony45[[#This Row],[czas połączenia]])</f>
        <v>46</v>
      </c>
      <c r="M788" s="9">
        <f>telefony45[[#This Row],[godziny połączenia]]*60*60+telefony45[[#This Row],[minuty połączenia]]*60+telefony45[[#This Row],[sekundy połączenia2]]</f>
        <v>46</v>
      </c>
      <c r="N788" s="9">
        <f>ROUNDUP(telefony45[[#This Row],[połączenie w sekundach]]/60,0)</f>
        <v>1</v>
      </c>
      <c r="O788" s="9">
        <f>IF(telefony45[[#This Row],[czy zagraniczny]]=1,telefony45[[#This Row],[zaczęt minuty połączenia]],0)</f>
        <v>0</v>
      </c>
      <c r="P788">
        <f>IF(OR(telefony45[[#This Row],[czy komórkowy]]=1,telefony45[[#This Row],[czy stacjonarny]]=1),P787-telefony45[[#This Row],[połączenie w sekundach]],P787)</f>
        <v>-319937</v>
      </c>
      <c r="Q788">
        <f t="shared" si="11"/>
        <v>46</v>
      </c>
      <c r="R788">
        <f>IF(telefony45[[#This Row],[czy komórkowy]]=1,Q788+R787,R787)</f>
        <v>77238</v>
      </c>
      <c r="S788">
        <f>IF(telefony45[[#This Row],[czy stacjonarny]]=1,Q788+S787,S787)</f>
        <v>242699</v>
      </c>
    </row>
    <row r="789" spans="1:19" x14ac:dyDescent="0.3">
      <c r="A789" s="9" t="s">
        <v>675</v>
      </c>
      <c r="B789" s="1">
        <v>42928</v>
      </c>
      <c r="C789" s="2">
        <v>0.55907407407407406</v>
      </c>
      <c r="D789" s="2">
        <v>0.56937499999999996</v>
      </c>
      <c r="E789">
        <f>DAY(telefony45[[#This Row],[data]])</f>
        <v>12</v>
      </c>
      <c r="F789">
        <f>IF(LEN(telefony45[[#This Row],[nr]])=8,1,0)</f>
        <v>0</v>
      </c>
      <c r="G789">
        <f>IF(LEN(telefony45[[#This Row],[nr]])=7,1,0)</f>
        <v>1</v>
      </c>
      <c r="H789" s="9">
        <f>IF(LEN(telefony45[[#This Row],[nr]])&gt;=10,1,0)</f>
        <v>0</v>
      </c>
      <c r="I789" s="2">
        <f>telefony45[[#This Row],[zakonczenie]]-telefony45[[#This Row],[rozpoczecie]]</f>
        <v>1.0300925925925908E-2</v>
      </c>
      <c r="J789" s="9">
        <f>HOUR(telefony45[[#This Row],[czas połączenia]])</f>
        <v>0</v>
      </c>
      <c r="K789" s="9">
        <f>MINUTE(telefony45[[#This Row],[czas połączenia]])</f>
        <v>14</v>
      </c>
      <c r="L789" s="9">
        <f>SECOND(telefony45[[#This Row],[czas połączenia]])</f>
        <v>50</v>
      </c>
      <c r="M789" s="9">
        <f>telefony45[[#This Row],[godziny połączenia]]*60*60+telefony45[[#This Row],[minuty połączenia]]*60+telefony45[[#This Row],[sekundy połączenia2]]</f>
        <v>890</v>
      </c>
      <c r="N789" s="9">
        <f>ROUNDUP(telefony45[[#This Row],[połączenie w sekundach]]/60,0)</f>
        <v>15</v>
      </c>
      <c r="O789" s="9">
        <f>IF(telefony45[[#This Row],[czy zagraniczny]]=1,telefony45[[#This Row],[zaczęt minuty połączenia]],0)</f>
        <v>0</v>
      </c>
      <c r="P789">
        <f>IF(OR(telefony45[[#This Row],[czy komórkowy]]=1,telefony45[[#This Row],[czy stacjonarny]]=1),P788-telefony45[[#This Row],[połączenie w sekundach]],P788)</f>
        <v>-320827</v>
      </c>
      <c r="Q789">
        <f t="shared" si="11"/>
        <v>890</v>
      </c>
      <c r="R789">
        <f>IF(telefony45[[#This Row],[czy komórkowy]]=1,Q789+R788,R788)</f>
        <v>77238</v>
      </c>
      <c r="S789">
        <f>IF(telefony45[[#This Row],[czy stacjonarny]]=1,Q789+S788,S788)</f>
        <v>243589</v>
      </c>
    </row>
    <row r="790" spans="1:19" x14ac:dyDescent="0.3">
      <c r="A790" s="9" t="s">
        <v>676</v>
      </c>
      <c r="B790" s="1">
        <v>42928</v>
      </c>
      <c r="C790" s="2">
        <v>0.56074074074074076</v>
      </c>
      <c r="D790" s="2">
        <v>0.56283564814814813</v>
      </c>
      <c r="E790">
        <f>DAY(telefony45[[#This Row],[data]])</f>
        <v>12</v>
      </c>
      <c r="F790">
        <f>IF(LEN(telefony45[[#This Row],[nr]])=8,1,0)</f>
        <v>1</v>
      </c>
      <c r="G790">
        <f>IF(LEN(telefony45[[#This Row],[nr]])=7,1,0)</f>
        <v>0</v>
      </c>
      <c r="H790" s="9">
        <f>IF(LEN(telefony45[[#This Row],[nr]])&gt;=10,1,0)</f>
        <v>0</v>
      </c>
      <c r="I790" s="2">
        <f>telefony45[[#This Row],[zakonczenie]]-telefony45[[#This Row],[rozpoczecie]]</f>
        <v>2.0949074074073648E-3</v>
      </c>
      <c r="J790" s="9">
        <f>HOUR(telefony45[[#This Row],[czas połączenia]])</f>
        <v>0</v>
      </c>
      <c r="K790" s="9">
        <f>MINUTE(telefony45[[#This Row],[czas połączenia]])</f>
        <v>3</v>
      </c>
      <c r="L790" s="9">
        <f>SECOND(telefony45[[#This Row],[czas połączenia]])</f>
        <v>1</v>
      </c>
      <c r="M790" s="9">
        <f>telefony45[[#This Row],[godziny połączenia]]*60*60+telefony45[[#This Row],[minuty połączenia]]*60+telefony45[[#This Row],[sekundy połączenia2]]</f>
        <v>181</v>
      </c>
      <c r="N790" s="9">
        <f>ROUNDUP(telefony45[[#This Row],[połączenie w sekundach]]/60,0)</f>
        <v>4</v>
      </c>
      <c r="O790" s="9">
        <f>IF(telefony45[[#This Row],[czy zagraniczny]]=1,telefony45[[#This Row],[zaczęt minuty połączenia]],0)</f>
        <v>0</v>
      </c>
      <c r="P790">
        <f>IF(OR(telefony45[[#This Row],[czy komórkowy]]=1,telefony45[[#This Row],[czy stacjonarny]]=1),P789-telefony45[[#This Row],[połączenie w sekundach]],P789)</f>
        <v>-321008</v>
      </c>
      <c r="Q790">
        <f t="shared" si="11"/>
        <v>181</v>
      </c>
      <c r="R790">
        <f>IF(telefony45[[#This Row],[czy komórkowy]]=1,Q790+R789,R789)</f>
        <v>77419</v>
      </c>
      <c r="S790">
        <f>IF(telefony45[[#This Row],[czy stacjonarny]]=1,Q790+S789,S789)</f>
        <v>243589</v>
      </c>
    </row>
    <row r="791" spans="1:19" x14ac:dyDescent="0.3">
      <c r="A791" s="9" t="s">
        <v>677</v>
      </c>
      <c r="B791" s="1">
        <v>42928</v>
      </c>
      <c r="C791" s="2">
        <v>0.56398148148148153</v>
      </c>
      <c r="D791" s="2">
        <v>0.57387731481481485</v>
      </c>
      <c r="E791">
        <f>DAY(telefony45[[#This Row],[data]])</f>
        <v>12</v>
      </c>
      <c r="F791">
        <f>IF(LEN(telefony45[[#This Row],[nr]])=8,1,0)</f>
        <v>1</v>
      </c>
      <c r="G791">
        <f>IF(LEN(telefony45[[#This Row],[nr]])=7,1,0)</f>
        <v>0</v>
      </c>
      <c r="H791" s="9">
        <f>IF(LEN(telefony45[[#This Row],[nr]])&gt;=10,1,0)</f>
        <v>0</v>
      </c>
      <c r="I791" s="2">
        <f>telefony45[[#This Row],[zakonczenie]]-telefony45[[#This Row],[rozpoczecie]]</f>
        <v>9.8958333333333259E-3</v>
      </c>
      <c r="J791" s="9">
        <f>HOUR(telefony45[[#This Row],[czas połączenia]])</f>
        <v>0</v>
      </c>
      <c r="K791" s="9">
        <f>MINUTE(telefony45[[#This Row],[czas połączenia]])</f>
        <v>14</v>
      </c>
      <c r="L791" s="9">
        <f>SECOND(telefony45[[#This Row],[czas połączenia]])</f>
        <v>15</v>
      </c>
      <c r="M791" s="9">
        <f>telefony45[[#This Row],[godziny połączenia]]*60*60+telefony45[[#This Row],[minuty połączenia]]*60+telefony45[[#This Row],[sekundy połączenia2]]</f>
        <v>855</v>
      </c>
      <c r="N791" s="9">
        <f>ROUNDUP(telefony45[[#This Row],[połączenie w sekundach]]/60,0)</f>
        <v>15</v>
      </c>
      <c r="O791" s="9">
        <f>IF(telefony45[[#This Row],[czy zagraniczny]]=1,telefony45[[#This Row],[zaczęt minuty połączenia]],0)</f>
        <v>0</v>
      </c>
      <c r="P791">
        <f>IF(OR(telefony45[[#This Row],[czy komórkowy]]=1,telefony45[[#This Row],[czy stacjonarny]]=1),P790-telefony45[[#This Row],[połączenie w sekundach]],P790)</f>
        <v>-321863</v>
      </c>
      <c r="Q791">
        <f t="shared" si="11"/>
        <v>855</v>
      </c>
      <c r="R791">
        <f>IF(telefony45[[#This Row],[czy komórkowy]]=1,Q791+R790,R790)</f>
        <v>78274</v>
      </c>
      <c r="S791">
        <f>IF(telefony45[[#This Row],[czy stacjonarny]]=1,Q791+S790,S790)</f>
        <v>243589</v>
      </c>
    </row>
    <row r="792" spans="1:19" x14ac:dyDescent="0.3">
      <c r="A792" s="9" t="s">
        <v>548</v>
      </c>
      <c r="B792" s="1">
        <v>42928</v>
      </c>
      <c r="C792" s="2">
        <v>0.56509259259259259</v>
      </c>
      <c r="D792" s="2">
        <v>0.56554398148148144</v>
      </c>
      <c r="E792">
        <f>DAY(telefony45[[#This Row],[data]])</f>
        <v>12</v>
      </c>
      <c r="F792">
        <f>IF(LEN(telefony45[[#This Row],[nr]])=8,1,0)</f>
        <v>1</v>
      </c>
      <c r="G792">
        <f>IF(LEN(telefony45[[#This Row],[nr]])=7,1,0)</f>
        <v>0</v>
      </c>
      <c r="H792" s="9">
        <f>IF(LEN(telefony45[[#This Row],[nr]])&gt;=10,1,0)</f>
        <v>0</v>
      </c>
      <c r="I792" s="2">
        <f>telefony45[[#This Row],[zakonczenie]]-telefony45[[#This Row],[rozpoczecie]]</f>
        <v>4.5138888888884843E-4</v>
      </c>
      <c r="J792" s="9">
        <f>HOUR(telefony45[[#This Row],[czas połączenia]])</f>
        <v>0</v>
      </c>
      <c r="K792" s="9">
        <f>MINUTE(telefony45[[#This Row],[czas połączenia]])</f>
        <v>0</v>
      </c>
      <c r="L792" s="9">
        <f>SECOND(telefony45[[#This Row],[czas połączenia]])</f>
        <v>39</v>
      </c>
      <c r="M792" s="9">
        <f>telefony45[[#This Row],[godziny połączenia]]*60*60+telefony45[[#This Row],[minuty połączenia]]*60+telefony45[[#This Row],[sekundy połączenia2]]</f>
        <v>39</v>
      </c>
      <c r="N792" s="9">
        <f>ROUNDUP(telefony45[[#This Row],[połączenie w sekundach]]/60,0)</f>
        <v>1</v>
      </c>
      <c r="O792" s="9">
        <f>IF(telefony45[[#This Row],[czy zagraniczny]]=1,telefony45[[#This Row],[zaczęt minuty połączenia]],0)</f>
        <v>0</v>
      </c>
      <c r="P792">
        <f>IF(OR(telefony45[[#This Row],[czy komórkowy]]=1,telefony45[[#This Row],[czy stacjonarny]]=1),P791-telefony45[[#This Row],[połączenie w sekundach]],P791)</f>
        <v>-321902</v>
      </c>
      <c r="Q792">
        <f t="shared" si="11"/>
        <v>39</v>
      </c>
      <c r="R792">
        <f>IF(telefony45[[#This Row],[czy komórkowy]]=1,Q792+R791,R791)</f>
        <v>78313</v>
      </c>
      <c r="S792">
        <f>IF(telefony45[[#This Row],[czy stacjonarny]]=1,Q792+S791,S791)</f>
        <v>243589</v>
      </c>
    </row>
    <row r="793" spans="1:19" x14ac:dyDescent="0.3">
      <c r="A793" s="9" t="s">
        <v>678</v>
      </c>
      <c r="B793" s="1">
        <v>42928</v>
      </c>
      <c r="C793" s="2">
        <v>0.56527777777777777</v>
      </c>
      <c r="D793" s="2">
        <v>0.56814814814814818</v>
      </c>
      <c r="E793">
        <f>DAY(telefony45[[#This Row],[data]])</f>
        <v>12</v>
      </c>
      <c r="F793">
        <f>IF(LEN(telefony45[[#This Row],[nr]])=8,1,0)</f>
        <v>1</v>
      </c>
      <c r="G793">
        <f>IF(LEN(telefony45[[#This Row],[nr]])=7,1,0)</f>
        <v>0</v>
      </c>
      <c r="H793" s="9">
        <f>IF(LEN(telefony45[[#This Row],[nr]])&gt;=10,1,0)</f>
        <v>0</v>
      </c>
      <c r="I793" s="2">
        <f>telefony45[[#This Row],[zakonczenie]]-telefony45[[#This Row],[rozpoczecie]]</f>
        <v>2.870370370370412E-3</v>
      </c>
      <c r="J793" s="9">
        <f>HOUR(telefony45[[#This Row],[czas połączenia]])</f>
        <v>0</v>
      </c>
      <c r="K793" s="9">
        <f>MINUTE(telefony45[[#This Row],[czas połączenia]])</f>
        <v>4</v>
      </c>
      <c r="L793" s="9">
        <f>SECOND(telefony45[[#This Row],[czas połączenia]])</f>
        <v>8</v>
      </c>
      <c r="M793" s="9">
        <f>telefony45[[#This Row],[godziny połączenia]]*60*60+telefony45[[#This Row],[minuty połączenia]]*60+telefony45[[#This Row],[sekundy połączenia2]]</f>
        <v>248</v>
      </c>
      <c r="N793" s="9">
        <f>ROUNDUP(telefony45[[#This Row],[połączenie w sekundach]]/60,0)</f>
        <v>5</v>
      </c>
      <c r="O793" s="9">
        <f>IF(telefony45[[#This Row],[czy zagraniczny]]=1,telefony45[[#This Row],[zaczęt minuty połączenia]],0)</f>
        <v>0</v>
      </c>
      <c r="P793">
        <f>IF(OR(telefony45[[#This Row],[czy komórkowy]]=1,telefony45[[#This Row],[czy stacjonarny]]=1),P792-telefony45[[#This Row],[połączenie w sekundach]],P792)</f>
        <v>-322150</v>
      </c>
      <c r="Q793">
        <f t="shared" si="11"/>
        <v>248</v>
      </c>
      <c r="R793">
        <f>IF(telefony45[[#This Row],[czy komórkowy]]=1,Q793+R792,R792)</f>
        <v>78561</v>
      </c>
      <c r="S793">
        <f>IF(telefony45[[#This Row],[czy stacjonarny]]=1,Q793+S792,S792)</f>
        <v>243589</v>
      </c>
    </row>
    <row r="794" spans="1:19" x14ac:dyDescent="0.3">
      <c r="A794" s="9" t="s">
        <v>679</v>
      </c>
      <c r="B794" s="1">
        <v>42928</v>
      </c>
      <c r="C794" s="2">
        <v>0.56555555555555559</v>
      </c>
      <c r="D794" s="2">
        <v>0.5697106481481482</v>
      </c>
      <c r="E794">
        <f>DAY(telefony45[[#This Row],[data]])</f>
        <v>12</v>
      </c>
      <c r="F794">
        <f>IF(LEN(telefony45[[#This Row],[nr]])=8,1,0)</f>
        <v>0</v>
      </c>
      <c r="G794">
        <f>IF(LEN(telefony45[[#This Row],[nr]])=7,1,0)</f>
        <v>1</v>
      </c>
      <c r="H794" s="9">
        <f>IF(LEN(telefony45[[#This Row],[nr]])&gt;=10,1,0)</f>
        <v>0</v>
      </c>
      <c r="I794" s="2">
        <f>telefony45[[#This Row],[zakonczenie]]-telefony45[[#This Row],[rozpoczecie]]</f>
        <v>4.155092592592613E-3</v>
      </c>
      <c r="J794" s="9">
        <f>HOUR(telefony45[[#This Row],[czas połączenia]])</f>
        <v>0</v>
      </c>
      <c r="K794" s="9">
        <f>MINUTE(telefony45[[#This Row],[czas połączenia]])</f>
        <v>5</v>
      </c>
      <c r="L794" s="9">
        <f>SECOND(telefony45[[#This Row],[czas połączenia]])</f>
        <v>59</v>
      </c>
      <c r="M794" s="9">
        <f>telefony45[[#This Row],[godziny połączenia]]*60*60+telefony45[[#This Row],[minuty połączenia]]*60+telefony45[[#This Row],[sekundy połączenia2]]</f>
        <v>359</v>
      </c>
      <c r="N794" s="9">
        <f>ROUNDUP(telefony45[[#This Row],[połączenie w sekundach]]/60,0)</f>
        <v>6</v>
      </c>
      <c r="O794" s="9">
        <f>IF(telefony45[[#This Row],[czy zagraniczny]]=1,telefony45[[#This Row],[zaczęt minuty połączenia]],0)</f>
        <v>0</v>
      </c>
      <c r="P794">
        <f>IF(OR(telefony45[[#This Row],[czy komórkowy]]=1,telefony45[[#This Row],[czy stacjonarny]]=1),P793-telefony45[[#This Row],[połączenie w sekundach]],P793)</f>
        <v>-322509</v>
      </c>
      <c r="Q794">
        <f t="shared" si="11"/>
        <v>359</v>
      </c>
      <c r="R794">
        <f>IF(telefony45[[#This Row],[czy komórkowy]]=1,Q794+R793,R793)</f>
        <v>78561</v>
      </c>
      <c r="S794">
        <f>IF(telefony45[[#This Row],[czy stacjonarny]]=1,Q794+S793,S793)</f>
        <v>243948</v>
      </c>
    </row>
    <row r="795" spans="1:19" x14ac:dyDescent="0.3">
      <c r="A795" s="9" t="s">
        <v>680</v>
      </c>
      <c r="B795" s="1">
        <v>42928</v>
      </c>
      <c r="C795" s="2">
        <v>0.56918981481481479</v>
      </c>
      <c r="D795" s="2">
        <v>0.5784259259259259</v>
      </c>
      <c r="E795">
        <f>DAY(telefony45[[#This Row],[data]])</f>
        <v>12</v>
      </c>
      <c r="F795">
        <f>IF(LEN(telefony45[[#This Row],[nr]])=8,1,0)</f>
        <v>0</v>
      </c>
      <c r="G795">
        <f>IF(LEN(telefony45[[#This Row],[nr]])=7,1,0)</f>
        <v>1</v>
      </c>
      <c r="H795" s="9">
        <f>IF(LEN(telefony45[[#This Row],[nr]])&gt;=10,1,0)</f>
        <v>0</v>
      </c>
      <c r="I795" s="2">
        <f>telefony45[[#This Row],[zakonczenie]]-telefony45[[#This Row],[rozpoczecie]]</f>
        <v>9.2361111111111116E-3</v>
      </c>
      <c r="J795" s="9">
        <f>HOUR(telefony45[[#This Row],[czas połączenia]])</f>
        <v>0</v>
      </c>
      <c r="K795" s="9">
        <f>MINUTE(telefony45[[#This Row],[czas połączenia]])</f>
        <v>13</v>
      </c>
      <c r="L795" s="9">
        <f>SECOND(telefony45[[#This Row],[czas połączenia]])</f>
        <v>18</v>
      </c>
      <c r="M795" s="9">
        <f>telefony45[[#This Row],[godziny połączenia]]*60*60+telefony45[[#This Row],[minuty połączenia]]*60+telefony45[[#This Row],[sekundy połączenia2]]</f>
        <v>798</v>
      </c>
      <c r="N795" s="9">
        <f>ROUNDUP(telefony45[[#This Row],[połączenie w sekundach]]/60,0)</f>
        <v>14</v>
      </c>
      <c r="O795" s="9">
        <f>IF(telefony45[[#This Row],[czy zagraniczny]]=1,telefony45[[#This Row],[zaczęt minuty połączenia]],0)</f>
        <v>0</v>
      </c>
      <c r="P795">
        <f>IF(OR(telefony45[[#This Row],[czy komórkowy]]=1,telefony45[[#This Row],[czy stacjonarny]]=1),P794-telefony45[[#This Row],[połączenie w sekundach]],P794)</f>
        <v>-323307</v>
      </c>
      <c r="Q795">
        <f t="shared" si="11"/>
        <v>798</v>
      </c>
      <c r="R795">
        <f>IF(telefony45[[#This Row],[czy komórkowy]]=1,Q795+R794,R794)</f>
        <v>78561</v>
      </c>
      <c r="S795">
        <f>IF(telefony45[[#This Row],[czy stacjonarny]]=1,Q795+S794,S794)</f>
        <v>244746</v>
      </c>
    </row>
    <row r="796" spans="1:19" x14ac:dyDescent="0.3">
      <c r="A796" s="9" t="s">
        <v>681</v>
      </c>
      <c r="B796" s="1">
        <v>42928</v>
      </c>
      <c r="C796" s="2">
        <v>0.56953703703703706</v>
      </c>
      <c r="D796" s="2">
        <v>0.57401620370370365</v>
      </c>
      <c r="E796">
        <f>DAY(telefony45[[#This Row],[data]])</f>
        <v>12</v>
      </c>
      <c r="F796">
        <f>IF(LEN(telefony45[[#This Row],[nr]])=8,1,0)</f>
        <v>0</v>
      </c>
      <c r="G796">
        <f>IF(LEN(telefony45[[#This Row],[nr]])=7,1,0)</f>
        <v>1</v>
      </c>
      <c r="H796" s="9">
        <f>IF(LEN(telefony45[[#This Row],[nr]])&gt;=10,1,0)</f>
        <v>0</v>
      </c>
      <c r="I796" s="2">
        <f>telefony45[[#This Row],[zakonczenie]]-telefony45[[#This Row],[rozpoczecie]]</f>
        <v>4.4791666666665897E-3</v>
      </c>
      <c r="J796" s="9">
        <f>HOUR(telefony45[[#This Row],[czas połączenia]])</f>
        <v>0</v>
      </c>
      <c r="K796" s="9">
        <f>MINUTE(telefony45[[#This Row],[czas połączenia]])</f>
        <v>6</v>
      </c>
      <c r="L796" s="9">
        <f>SECOND(telefony45[[#This Row],[czas połączenia]])</f>
        <v>27</v>
      </c>
      <c r="M796" s="9">
        <f>telefony45[[#This Row],[godziny połączenia]]*60*60+telefony45[[#This Row],[minuty połączenia]]*60+telefony45[[#This Row],[sekundy połączenia2]]</f>
        <v>387</v>
      </c>
      <c r="N796" s="9">
        <f>ROUNDUP(telefony45[[#This Row],[połączenie w sekundach]]/60,0)</f>
        <v>7</v>
      </c>
      <c r="O796" s="9">
        <f>IF(telefony45[[#This Row],[czy zagraniczny]]=1,telefony45[[#This Row],[zaczęt minuty połączenia]],0)</f>
        <v>0</v>
      </c>
      <c r="P796">
        <f>IF(OR(telefony45[[#This Row],[czy komórkowy]]=1,telefony45[[#This Row],[czy stacjonarny]]=1),P795-telefony45[[#This Row],[połączenie w sekundach]],P795)</f>
        <v>-323694</v>
      </c>
      <c r="Q796">
        <f t="shared" si="11"/>
        <v>387</v>
      </c>
      <c r="R796">
        <f>IF(telefony45[[#This Row],[czy komórkowy]]=1,Q796+R795,R795)</f>
        <v>78561</v>
      </c>
      <c r="S796">
        <f>IF(telefony45[[#This Row],[czy stacjonarny]]=1,Q796+S795,S795)</f>
        <v>245133</v>
      </c>
    </row>
    <row r="797" spans="1:19" x14ac:dyDescent="0.3">
      <c r="A797" s="9" t="s">
        <v>682</v>
      </c>
      <c r="B797" s="1">
        <v>42928</v>
      </c>
      <c r="C797" s="2">
        <v>0.57231481481481483</v>
      </c>
      <c r="D797" s="2">
        <v>0.57403935185185184</v>
      </c>
      <c r="E797">
        <f>DAY(telefony45[[#This Row],[data]])</f>
        <v>12</v>
      </c>
      <c r="F797">
        <f>IF(LEN(telefony45[[#This Row],[nr]])=8,1,0)</f>
        <v>0</v>
      </c>
      <c r="G797">
        <f>IF(LEN(telefony45[[#This Row],[nr]])=7,1,0)</f>
        <v>1</v>
      </c>
      <c r="H797" s="9">
        <f>IF(LEN(telefony45[[#This Row],[nr]])&gt;=10,1,0)</f>
        <v>0</v>
      </c>
      <c r="I797" s="2">
        <f>telefony45[[#This Row],[zakonczenie]]-telefony45[[#This Row],[rozpoczecie]]</f>
        <v>1.7245370370370106E-3</v>
      </c>
      <c r="J797" s="9">
        <f>HOUR(telefony45[[#This Row],[czas połączenia]])</f>
        <v>0</v>
      </c>
      <c r="K797" s="9">
        <f>MINUTE(telefony45[[#This Row],[czas połączenia]])</f>
        <v>2</v>
      </c>
      <c r="L797" s="9">
        <f>SECOND(telefony45[[#This Row],[czas połączenia]])</f>
        <v>29</v>
      </c>
      <c r="M797" s="9">
        <f>telefony45[[#This Row],[godziny połączenia]]*60*60+telefony45[[#This Row],[minuty połączenia]]*60+telefony45[[#This Row],[sekundy połączenia2]]</f>
        <v>149</v>
      </c>
      <c r="N797" s="9">
        <f>ROUNDUP(telefony45[[#This Row],[połączenie w sekundach]]/60,0)</f>
        <v>3</v>
      </c>
      <c r="O797" s="9">
        <f>IF(telefony45[[#This Row],[czy zagraniczny]]=1,telefony45[[#This Row],[zaczęt minuty połączenia]],0)</f>
        <v>0</v>
      </c>
      <c r="P797">
        <f>IF(OR(telefony45[[#This Row],[czy komórkowy]]=1,telefony45[[#This Row],[czy stacjonarny]]=1),P796-telefony45[[#This Row],[połączenie w sekundach]],P796)</f>
        <v>-323843</v>
      </c>
      <c r="Q797">
        <f t="shared" si="11"/>
        <v>149</v>
      </c>
      <c r="R797">
        <f>IF(telefony45[[#This Row],[czy komórkowy]]=1,Q797+R796,R796)</f>
        <v>78561</v>
      </c>
      <c r="S797">
        <f>IF(telefony45[[#This Row],[czy stacjonarny]]=1,Q797+S796,S796)</f>
        <v>245282</v>
      </c>
    </row>
    <row r="798" spans="1:19" x14ac:dyDescent="0.3">
      <c r="A798" s="9" t="s">
        <v>683</v>
      </c>
      <c r="B798" s="1">
        <v>42928</v>
      </c>
      <c r="C798" s="2">
        <v>0.57445601851851846</v>
      </c>
      <c r="D798" s="2">
        <v>0.57703703703703701</v>
      </c>
      <c r="E798">
        <f>DAY(telefony45[[#This Row],[data]])</f>
        <v>12</v>
      </c>
      <c r="F798">
        <f>IF(LEN(telefony45[[#This Row],[nr]])=8,1,0)</f>
        <v>0</v>
      </c>
      <c r="G798">
        <f>IF(LEN(telefony45[[#This Row],[nr]])=7,1,0)</f>
        <v>0</v>
      </c>
      <c r="H798" s="9">
        <f>IF(LEN(telefony45[[#This Row],[nr]])&gt;=10,1,0)</f>
        <v>1</v>
      </c>
      <c r="I798" s="2">
        <f>telefony45[[#This Row],[zakonczenie]]-telefony45[[#This Row],[rozpoczecie]]</f>
        <v>2.5810185185185519E-3</v>
      </c>
      <c r="J798" s="9">
        <f>HOUR(telefony45[[#This Row],[czas połączenia]])</f>
        <v>0</v>
      </c>
      <c r="K798" s="9">
        <f>MINUTE(telefony45[[#This Row],[czas połączenia]])</f>
        <v>3</v>
      </c>
      <c r="L798" s="9">
        <f>SECOND(telefony45[[#This Row],[czas połączenia]])</f>
        <v>43</v>
      </c>
      <c r="M798" s="9">
        <f>telefony45[[#This Row],[godziny połączenia]]*60*60+telefony45[[#This Row],[minuty połączenia]]*60+telefony45[[#This Row],[sekundy połączenia2]]</f>
        <v>223</v>
      </c>
      <c r="N798" s="9">
        <f>ROUNDUP(telefony45[[#This Row],[połączenie w sekundach]]/60,0)</f>
        <v>4</v>
      </c>
      <c r="O798" s="9">
        <f>IF(telefony45[[#This Row],[czy zagraniczny]]=1,telefony45[[#This Row],[zaczęt minuty połączenia]],0)</f>
        <v>4</v>
      </c>
      <c r="P798">
        <f>IF(OR(telefony45[[#This Row],[czy komórkowy]]=1,telefony45[[#This Row],[czy stacjonarny]]=1),P797-telefony45[[#This Row],[połączenie w sekundach]],P797)</f>
        <v>-323843</v>
      </c>
      <c r="Q798">
        <f t="shared" si="11"/>
        <v>0</v>
      </c>
      <c r="R798">
        <f>IF(telefony45[[#This Row],[czy komórkowy]]=1,Q798+R797,R797)</f>
        <v>78561</v>
      </c>
      <c r="S798">
        <f>IF(telefony45[[#This Row],[czy stacjonarny]]=1,Q798+S797,S797)</f>
        <v>245282</v>
      </c>
    </row>
    <row r="799" spans="1:19" x14ac:dyDescent="0.3">
      <c r="A799" s="9" t="s">
        <v>684</v>
      </c>
      <c r="B799" s="1">
        <v>42928</v>
      </c>
      <c r="C799" s="2">
        <v>0.57445601851851846</v>
      </c>
      <c r="D799" s="2">
        <v>0.58512731481481484</v>
      </c>
      <c r="E799">
        <f>DAY(telefony45[[#This Row],[data]])</f>
        <v>12</v>
      </c>
      <c r="F799">
        <f>IF(LEN(telefony45[[#This Row],[nr]])=8,1,0)</f>
        <v>0</v>
      </c>
      <c r="G799">
        <f>IF(LEN(telefony45[[#This Row],[nr]])=7,1,0)</f>
        <v>1</v>
      </c>
      <c r="H799" s="9">
        <f>IF(LEN(telefony45[[#This Row],[nr]])&gt;=10,1,0)</f>
        <v>0</v>
      </c>
      <c r="I799" s="2">
        <f>telefony45[[#This Row],[zakonczenie]]-telefony45[[#This Row],[rozpoczecie]]</f>
        <v>1.0671296296296373E-2</v>
      </c>
      <c r="J799" s="9">
        <f>HOUR(telefony45[[#This Row],[czas połączenia]])</f>
        <v>0</v>
      </c>
      <c r="K799" s="9">
        <f>MINUTE(telefony45[[#This Row],[czas połączenia]])</f>
        <v>15</v>
      </c>
      <c r="L799" s="9">
        <f>SECOND(telefony45[[#This Row],[czas połączenia]])</f>
        <v>22</v>
      </c>
      <c r="M799" s="9">
        <f>telefony45[[#This Row],[godziny połączenia]]*60*60+telefony45[[#This Row],[minuty połączenia]]*60+telefony45[[#This Row],[sekundy połączenia2]]</f>
        <v>922</v>
      </c>
      <c r="N799" s="9">
        <f>ROUNDUP(telefony45[[#This Row],[połączenie w sekundach]]/60,0)</f>
        <v>16</v>
      </c>
      <c r="O799" s="9">
        <f>IF(telefony45[[#This Row],[czy zagraniczny]]=1,telefony45[[#This Row],[zaczęt minuty połączenia]],0)</f>
        <v>0</v>
      </c>
      <c r="P799">
        <f>IF(OR(telefony45[[#This Row],[czy komórkowy]]=1,telefony45[[#This Row],[czy stacjonarny]]=1),P798-telefony45[[#This Row],[połączenie w sekundach]],P798)</f>
        <v>-324765</v>
      </c>
      <c r="Q799">
        <f t="shared" si="11"/>
        <v>922</v>
      </c>
      <c r="R799">
        <f>IF(telefony45[[#This Row],[czy komórkowy]]=1,Q799+R798,R798)</f>
        <v>78561</v>
      </c>
      <c r="S799">
        <f>IF(telefony45[[#This Row],[czy stacjonarny]]=1,Q799+S798,S798)</f>
        <v>246204</v>
      </c>
    </row>
    <row r="800" spans="1:19" x14ac:dyDescent="0.3">
      <c r="A800" s="9" t="s">
        <v>685</v>
      </c>
      <c r="B800" s="1">
        <v>42928</v>
      </c>
      <c r="C800" s="2">
        <v>0.57828703703703699</v>
      </c>
      <c r="D800" s="2">
        <v>0.58834490740740741</v>
      </c>
      <c r="E800">
        <f>DAY(telefony45[[#This Row],[data]])</f>
        <v>12</v>
      </c>
      <c r="F800">
        <f>IF(LEN(telefony45[[#This Row],[nr]])=8,1,0)</f>
        <v>0</v>
      </c>
      <c r="G800">
        <f>IF(LEN(telefony45[[#This Row],[nr]])=7,1,0)</f>
        <v>1</v>
      </c>
      <c r="H800" s="9">
        <f>IF(LEN(telefony45[[#This Row],[nr]])&gt;=10,1,0)</f>
        <v>0</v>
      </c>
      <c r="I800" s="2">
        <f>telefony45[[#This Row],[zakonczenie]]-telefony45[[#This Row],[rozpoczecie]]</f>
        <v>1.0057870370370425E-2</v>
      </c>
      <c r="J800" s="9">
        <f>HOUR(telefony45[[#This Row],[czas połączenia]])</f>
        <v>0</v>
      </c>
      <c r="K800" s="9">
        <f>MINUTE(telefony45[[#This Row],[czas połączenia]])</f>
        <v>14</v>
      </c>
      <c r="L800" s="9">
        <f>SECOND(telefony45[[#This Row],[czas połączenia]])</f>
        <v>29</v>
      </c>
      <c r="M800" s="9">
        <f>telefony45[[#This Row],[godziny połączenia]]*60*60+telefony45[[#This Row],[minuty połączenia]]*60+telefony45[[#This Row],[sekundy połączenia2]]</f>
        <v>869</v>
      </c>
      <c r="N800" s="9">
        <f>ROUNDUP(telefony45[[#This Row],[połączenie w sekundach]]/60,0)</f>
        <v>15</v>
      </c>
      <c r="O800" s="9">
        <f>IF(telefony45[[#This Row],[czy zagraniczny]]=1,telefony45[[#This Row],[zaczęt minuty połączenia]],0)</f>
        <v>0</v>
      </c>
      <c r="P800">
        <f>IF(OR(telefony45[[#This Row],[czy komórkowy]]=1,telefony45[[#This Row],[czy stacjonarny]]=1),P799-telefony45[[#This Row],[połączenie w sekundach]],P799)</f>
        <v>-325634</v>
      </c>
      <c r="Q800">
        <f t="shared" si="11"/>
        <v>869</v>
      </c>
      <c r="R800">
        <f>IF(telefony45[[#This Row],[czy komórkowy]]=1,Q800+R799,R799)</f>
        <v>78561</v>
      </c>
      <c r="S800">
        <f>IF(telefony45[[#This Row],[czy stacjonarny]]=1,Q800+S799,S799)</f>
        <v>247073</v>
      </c>
    </row>
    <row r="801" spans="1:19" x14ac:dyDescent="0.3">
      <c r="A801" s="9" t="s">
        <v>686</v>
      </c>
      <c r="B801" s="1">
        <v>42928</v>
      </c>
      <c r="C801" s="2">
        <v>0.58054398148148145</v>
      </c>
      <c r="D801" s="2">
        <v>0.58196759259259256</v>
      </c>
      <c r="E801">
        <f>DAY(telefony45[[#This Row],[data]])</f>
        <v>12</v>
      </c>
      <c r="F801">
        <f>IF(LEN(telefony45[[#This Row],[nr]])=8,1,0)</f>
        <v>1</v>
      </c>
      <c r="G801">
        <f>IF(LEN(telefony45[[#This Row],[nr]])=7,1,0)</f>
        <v>0</v>
      </c>
      <c r="H801" s="9">
        <f>IF(LEN(telefony45[[#This Row],[nr]])&gt;=10,1,0)</f>
        <v>0</v>
      </c>
      <c r="I801" s="2">
        <f>telefony45[[#This Row],[zakonczenie]]-telefony45[[#This Row],[rozpoczecie]]</f>
        <v>1.4236111111111116E-3</v>
      </c>
      <c r="J801" s="9">
        <f>HOUR(telefony45[[#This Row],[czas połączenia]])</f>
        <v>0</v>
      </c>
      <c r="K801" s="9">
        <f>MINUTE(telefony45[[#This Row],[czas połączenia]])</f>
        <v>2</v>
      </c>
      <c r="L801" s="9">
        <f>SECOND(telefony45[[#This Row],[czas połączenia]])</f>
        <v>3</v>
      </c>
      <c r="M801" s="9">
        <f>telefony45[[#This Row],[godziny połączenia]]*60*60+telefony45[[#This Row],[minuty połączenia]]*60+telefony45[[#This Row],[sekundy połączenia2]]</f>
        <v>123</v>
      </c>
      <c r="N801" s="9">
        <f>ROUNDUP(telefony45[[#This Row],[połączenie w sekundach]]/60,0)</f>
        <v>3</v>
      </c>
      <c r="O801" s="9">
        <f>IF(telefony45[[#This Row],[czy zagraniczny]]=1,telefony45[[#This Row],[zaczęt minuty połączenia]],0)</f>
        <v>0</v>
      </c>
      <c r="P801">
        <f>IF(OR(telefony45[[#This Row],[czy komórkowy]]=1,telefony45[[#This Row],[czy stacjonarny]]=1),P800-telefony45[[#This Row],[połączenie w sekundach]],P800)</f>
        <v>-325757</v>
      </c>
      <c r="Q801">
        <f t="shared" si="11"/>
        <v>123</v>
      </c>
      <c r="R801">
        <f>IF(telefony45[[#This Row],[czy komórkowy]]=1,Q801+R800,R800)</f>
        <v>78684</v>
      </c>
      <c r="S801">
        <f>IF(telefony45[[#This Row],[czy stacjonarny]]=1,Q801+S800,S800)</f>
        <v>247073</v>
      </c>
    </row>
    <row r="802" spans="1:19" x14ac:dyDescent="0.3">
      <c r="A802" s="9" t="s">
        <v>439</v>
      </c>
      <c r="B802" s="1">
        <v>42928</v>
      </c>
      <c r="C802" s="2">
        <v>0.58266203703703701</v>
      </c>
      <c r="D802" s="2">
        <v>0.59348379629629633</v>
      </c>
      <c r="E802">
        <f>DAY(telefony45[[#This Row],[data]])</f>
        <v>12</v>
      </c>
      <c r="F802">
        <f>IF(LEN(telefony45[[#This Row],[nr]])=8,1,0)</f>
        <v>0</v>
      </c>
      <c r="G802">
        <f>IF(LEN(telefony45[[#This Row],[nr]])=7,1,0)</f>
        <v>1</v>
      </c>
      <c r="H802" s="9">
        <f>IF(LEN(telefony45[[#This Row],[nr]])&gt;=10,1,0)</f>
        <v>0</v>
      </c>
      <c r="I802" s="2">
        <f>telefony45[[#This Row],[zakonczenie]]-telefony45[[#This Row],[rozpoczecie]]</f>
        <v>1.0821759259259323E-2</v>
      </c>
      <c r="J802" s="9">
        <f>HOUR(telefony45[[#This Row],[czas połączenia]])</f>
        <v>0</v>
      </c>
      <c r="K802" s="9">
        <f>MINUTE(telefony45[[#This Row],[czas połączenia]])</f>
        <v>15</v>
      </c>
      <c r="L802" s="9">
        <f>SECOND(telefony45[[#This Row],[czas połączenia]])</f>
        <v>35</v>
      </c>
      <c r="M802" s="9">
        <f>telefony45[[#This Row],[godziny połączenia]]*60*60+telefony45[[#This Row],[minuty połączenia]]*60+telefony45[[#This Row],[sekundy połączenia2]]</f>
        <v>935</v>
      </c>
      <c r="N802" s="9">
        <f>ROUNDUP(telefony45[[#This Row],[połączenie w sekundach]]/60,0)</f>
        <v>16</v>
      </c>
      <c r="O802" s="9">
        <f>IF(telefony45[[#This Row],[czy zagraniczny]]=1,telefony45[[#This Row],[zaczęt minuty połączenia]],0)</f>
        <v>0</v>
      </c>
      <c r="P802">
        <f>IF(OR(telefony45[[#This Row],[czy komórkowy]]=1,telefony45[[#This Row],[czy stacjonarny]]=1),P801-telefony45[[#This Row],[połączenie w sekundach]],P801)</f>
        <v>-326692</v>
      </c>
      <c r="Q802">
        <f t="shared" si="11"/>
        <v>935</v>
      </c>
      <c r="R802">
        <f>IF(telefony45[[#This Row],[czy komórkowy]]=1,Q802+R801,R801)</f>
        <v>78684</v>
      </c>
      <c r="S802">
        <f>IF(telefony45[[#This Row],[czy stacjonarny]]=1,Q802+S801,S801)</f>
        <v>248008</v>
      </c>
    </row>
    <row r="803" spans="1:19" x14ac:dyDescent="0.3">
      <c r="A803" s="9" t="s">
        <v>687</v>
      </c>
      <c r="B803" s="1">
        <v>42928</v>
      </c>
      <c r="C803" s="2">
        <v>0.58592592592592596</v>
      </c>
      <c r="D803" s="2">
        <v>0.59038194444444447</v>
      </c>
      <c r="E803">
        <f>DAY(telefony45[[#This Row],[data]])</f>
        <v>12</v>
      </c>
      <c r="F803">
        <f>IF(LEN(telefony45[[#This Row],[nr]])=8,1,0)</f>
        <v>1</v>
      </c>
      <c r="G803">
        <f>IF(LEN(telefony45[[#This Row],[nr]])=7,1,0)</f>
        <v>0</v>
      </c>
      <c r="H803" s="9">
        <f>IF(LEN(telefony45[[#This Row],[nr]])&gt;=10,1,0)</f>
        <v>0</v>
      </c>
      <c r="I803" s="2">
        <f>telefony45[[#This Row],[zakonczenie]]-telefony45[[#This Row],[rozpoczecie]]</f>
        <v>4.4560185185185119E-3</v>
      </c>
      <c r="J803" s="9">
        <f>HOUR(telefony45[[#This Row],[czas połączenia]])</f>
        <v>0</v>
      </c>
      <c r="K803" s="9">
        <f>MINUTE(telefony45[[#This Row],[czas połączenia]])</f>
        <v>6</v>
      </c>
      <c r="L803" s="9">
        <f>SECOND(telefony45[[#This Row],[czas połączenia]])</f>
        <v>25</v>
      </c>
      <c r="M803" s="9">
        <f>telefony45[[#This Row],[godziny połączenia]]*60*60+telefony45[[#This Row],[minuty połączenia]]*60+telefony45[[#This Row],[sekundy połączenia2]]</f>
        <v>385</v>
      </c>
      <c r="N803" s="9">
        <f>ROUNDUP(telefony45[[#This Row],[połączenie w sekundach]]/60,0)</f>
        <v>7</v>
      </c>
      <c r="O803" s="9">
        <f>IF(telefony45[[#This Row],[czy zagraniczny]]=1,telefony45[[#This Row],[zaczęt minuty połączenia]],0)</f>
        <v>0</v>
      </c>
      <c r="P803">
        <f>IF(OR(telefony45[[#This Row],[czy komórkowy]]=1,telefony45[[#This Row],[czy stacjonarny]]=1),P802-telefony45[[#This Row],[połączenie w sekundach]],P802)</f>
        <v>-327077</v>
      </c>
      <c r="Q803">
        <f t="shared" si="11"/>
        <v>385</v>
      </c>
      <c r="R803">
        <f>IF(telefony45[[#This Row],[czy komórkowy]]=1,Q803+R802,R802)</f>
        <v>79069</v>
      </c>
      <c r="S803">
        <f>IF(telefony45[[#This Row],[czy stacjonarny]]=1,Q803+S802,S802)</f>
        <v>248008</v>
      </c>
    </row>
    <row r="804" spans="1:19" x14ac:dyDescent="0.3">
      <c r="A804" s="9" t="s">
        <v>688</v>
      </c>
      <c r="B804" s="1">
        <v>42928</v>
      </c>
      <c r="C804" s="2">
        <v>0.58909722222222227</v>
      </c>
      <c r="D804" s="2">
        <v>0.5993518518518518</v>
      </c>
      <c r="E804">
        <f>DAY(telefony45[[#This Row],[data]])</f>
        <v>12</v>
      </c>
      <c r="F804">
        <f>IF(LEN(telefony45[[#This Row],[nr]])=8,1,0)</f>
        <v>1</v>
      </c>
      <c r="G804">
        <f>IF(LEN(telefony45[[#This Row],[nr]])=7,1,0)</f>
        <v>0</v>
      </c>
      <c r="H804" s="9">
        <f>IF(LEN(telefony45[[#This Row],[nr]])&gt;=10,1,0)</f>
        <v>0</v>
      </c>
      <c r="I804" s="2">
        <f>telefony45[[#This Row],[zakonczenie]]-telefony45[[#This Row],[rozpoczecie]]</f>
        <v>1.025462962962953E-2</v>
      </c>
      <c r="J804" s="9">
        <f>HOUR(telefony45[[#This Row],[czas połączenia]])</f>
        <v>0</v>
      </c>
      <c r="K804" s="9">
        <f>MINUTE(telefony45[[#This Row],[czas połączenia]])</f>
        <v>14</v>
      </c>
      <c r="L804" s="9">
        <f>SECOND(telefony45[[#This Row],[czas połączenia]])</f>
        <v>46</v>
      </c>
      <c r="M804" s="9">
        <f>telefony45[[#This Row],[godziny połączenia]]*60*60+telefony45[[#This Row],[minuty połączenia]]*60+telefony45[[#This Row],[sekundy połączenia2]]</f>
        <v>886</v>
      </c>
      <c r="N804" s="9">
        <f>ROUNDUP(telefony45[[#This Row],[połączenie w sekundach]]/60,0)</f>
        <v>15</v>
      </c>
      <c r="O804" s="9">
        <f>IF(telefony45[[#This Row],[czy zagraniczny]]=1,telefony45[[#This Row],[zaczęt minuty połączenia]],0)</f>
        <v>0</v>
      </c>
      <c r="P804">
        <f>IF(OR(telefony45[[#This Row],[czy komórkowy]]=1,telefony45[[#This Row],[czy stacjonarny]]=1),P803-telefony45[[#This Row],[połączenie w sekundach]],P803)</f>
        <v>-327963</v>
      </c>
      <c r="Q804">
        <f t="shared" si="11"/>
        <v>886</v>
      </c>
      <c r="R804">
        <f>IF(telefony45[[#This Row],[czy komórkowy]]=1,Q804+R803,R803)</f>
        <v>79955</v>
      </c>
      <c r="S804">
        <f>IF(telefony45[[#This Row],[czy stacjonarny]]=1,Q804+S803,S803)</f>
        <v>248008</v>
      </c>
    </row>
    <row r="805" spans="1:19" x14ac:dyDescent="0.3">
      <c r="A805" s="9" t="s">
        <v>689</v>
      </c>
      <c r="B805" s="1">
        <v>42928</v>
      </c>
      <c r="C805" s="2">
        <v>0.59354166666666663</v>
      </c>
      <c r="D805" s="2">
        <v>0.59888888888888892</v>
      </c>
      <c r="E805">
        <f>DAY(telefony45[[#This Row],[data]])</f>
        <v>12</v>
      </c>
      <c r="F805">
        <f>IF(LEN(telefony45[[#This Row],[nr]])=8,1,0)</f>
        <v>0</v>
      </c>
      <c r="G805">
        <f>IF(LEN(telefony45[[#This Row],[nr]])=7,1,0)</f>
        <v>1</v>
      </c>
      <c r="H805" s="9">
        <f>IF(LEN(telefony45[[#This Row],[nr]])&gt;=10,1,0)</f>
        <v>0</v>
      </c>
      <c r="I805" s="2">
        <f>telefony45[[#This Row],[zakonczenie]]-telefony45[[#This Row],[rozpoczecie]]</f>
        <v>5.3472222222222809E-3</v>
      </c>
      <c r="J805" s="9">
        <f>HOUR(telefony45[[#This Row],[czas połączenia]])</f>
        <v>0</v>
      </c>
      <c r="K805" s="9">
        <f>MINUTE(telefony45[[#This Row],[czas połączenia]])</f>
        <v>7</v>
      </c>
      <c r="L805" s="9">
        <f>SECOND(telefony45[[#This Row],[czas połączenia]])</f>
        <v>42</v>
      </c>
      <c r="M805" s="9">
        <f>telefony45[[#This Row],[godziny połączenia]]*60*60+telefony45[[#This Row],[minuty połączenia]]*60+telefony45[[#This Row],[sekundy połączenia2]]</f>
        <v>462</v>
      </c>
      <c r="N805" s="9">
        <f>ROUNDUP(telefony45[[#This Row],[połączenie w sekundach]]/60,0)</f>
        <v>8</v>
      </c>
      <c r="O805" s="9">
        <f>IF(telefony45[[#This Row],[czy zagraniczny]]=1,telefony45[[#This Row],[zaczęt minuty połączenia]],0)</f>
        <v>0</v>
      </c>
      <c r="P805">
        <f>IF(OR(telefony45[[#This Row],[czy komórkowy]]=1,telefony45[[#This Row],[czy stacjonarny]]=1),P804-telefony45[[#This Row],[połączenie w sekundach]],P804)</f>
        <v>-328425</v>
      </c>
      <c r="Q805">
        <f t="shared" si="11"/>
        <v>462</v>
      </c>
      <c r="R805">
        <f>IF(telefony45[[#This Row],[czy komórkowy]]=1,Q805+R804,R804)</f>
        <v>79955</v>
      </c>
      <c r="S805">
        <f>IF(telefony45[[#This Row],[czy stacjonarny]]=1,Q805+S804,S804)</f>
        <v>248470</v>
      </c>
    </row>
    <row r="806" spans="1:19" x14ac:dyDescent="0.3">
      <c r="A806" s="9" t="s">
        <v>690</v>
      </c>
      <c r="B806" s="1">
        <v>42928</v>
      </c>
      <c r="C806" s="2">
        <v>0.59873842592592597</v>
      </c>
      <c r="D806" s="2">
        <v>0.60127314814814814</v>
      </c>
      <c r="E806">
        <f>DAY(telefony45[[#This Row],[data]])</f>
        <v>12</v>
      </c>
      <c r="F806">
        <f>IF(LEN(telefony45[[#This Row],[nr]])=8,1,0)</f>
        <v>0</v>
      </c>
      <c r="G806">
        <f>IF(LEN(telefony45[[#This Row],[nr]])=7,1,0)</f>
        <v>1</v>
      </c>
      <c r="H806" s="9">
        <f>IF(LEN(telefony45[[#This Row],[nr]])&gt;=10,1,0)</f>
        <v>0</v>
      </c>
      <c r="I806" s="2">
        <f>telefony45[[#This Row],[zakonczenie]]-telefony45[[#This Row],[rozpoczecie]]</f>
        <v>2.5347222222221744E-3</v>
      </c>
      <c r="J806" s="9">
        <f>HOUR(telefony45[[#This Row],[czas połączenia]])</f>
        <v>0</v>
      </c>
      <c r="K806" s="9">
        <f>MINUTE(telefony45[[#This Row],[czas połączenia]])</f>
        <v>3</v>
      </c>
      <c r="L806" s="9">
        <f>SECOND(telefony45[[#This Row],[czas połączenia]])</f>
        <v>39</v>
      </c>
      <c r="M806" s="9">
        <f>telefony45[[#This Row],[godziny połączenia]]*60*60+telefony45[[#This Row],[minuty połączenia]]*60+telefony45[[#This Row],[sekundy połączenia2]]</f>
        <v>219</v>
      </c>
      <c r="N806" s="9">
        <f>ROUNDUP(telefony45[[#This Row],[połączenie w sekundach]]/60,0)</f>
        <v>4</v>
      </c>
      <c r="O806" s="9">
        <f>IF(telefony45[[#This Row],[czy zagraniczny]]=1,telefony45[[#This Row],[zaczęt minuty połączenia]],0)</f>
        <v>0</v>
      </c>
      <c r="P806">
        <f>IF(OR(telefony45[[#This Row],[czy komórkowy]]=1,telefony45[[#This Row],[czy stacjonarny]]=1),P805-telefony45[[#This Row],[połączenie w sekundach]],P805)</f>
        <v>-328644</v>
      </c>
      <c r="Q806">
        <f t="shared" si="11"/>
        <v>219</v>
      </c>
      <c r="R806">
        <f>IF(telefony45[[#This Row],[czy komórkowy]]=1,Q806+R805,R805)</f>
        <v>79955</v>
      </c>
      <c r="S806">
        <f>IF(telefony45[[#This Row],[czy stacjonarny]]=1,Q806+S805,S805)</f>
        <v>248689</v>
      </c>
    </row>
    <row r="807" spans="1:19" x14ac:dyDescent="0.3">
      <c r="A807" s="9" t="s">
        <v>691</v>
      </c>
      <c r="B807" s="1">
        <v>42928</v>
      </c>
      <c r="C807" s="2">
        <v>0.59928240740740746</v>
      </c>
      <c r="D807" s="2">
        <v>0.60182870370370367</v>
      </c>
      <c r="E807">
        <f>DAY(telefony45[[#This Row],[data]])</f>
        <v>12</v>
      </c>
      <c r="F807">
        <f>IF(LEN(telefony45[[#This Row],[nr]])=8,1,0)</f>
        <v>0</v>
      </c>
      <c r="G807">
        <f>IF(LEN(telefony45[[#This Row],[nr]])=7,1,0)</f>
        <v>1</v>
      </c>
      <c r="H807" s="9">
        <f>IF(LEN(telefony45[[#This Row],[nr]])&gt;=10,1,0)</f>
        <v>0</v>
      </c>
      <c r="I807" s="2">
        <f>telefony45[[#This Row],[zakonczenie]]-telefony45[[#This Row],[rozpoczecie]]</f>
        <v>2.5462962962962132E-3</v>
      </c>
      <c r="J807" s="9">
        <f>HOUR(telefony45[[#This Row],[czas połączenia]])</f>
        <v>0</v>
      </c>
      <c r="K807" s="9">
        <f>MINUTE(telefony45[[#This Row],[czas połączenia]])</f>
        <v>3</v>
      </c>
      <c r="L807" s="9">
        <f>SECOND(telefony45[[#This Row],[czas połączenia]])</f>
        <v>40</v>
      </c>
      <c r="M807" s="9">
        <f>telefony45[[#This Row],[godziny połączenia]]*60*60+telefony45[[#This Row],[minuty połączenia]]*60+telefony45[[#This Row],[sekundy połączenia2]]</f>
        <v>220</v>
      </c>
      <c r="N807" s="9">
        <f>ROUNDUP(telefony45[[#This Row],[połączenie w sekundach]]/60,0)</f>
        <v>4</v>
      </c>
      <c r="O807" s="9">
        <f>IF(telefony45[[#This Row],[czy zagraniczny]]=1,telefony45[[#This Row],[zaczęt minuty połączenia]],0)</f>
        <v>0</v>
      </c>
      <c r="P807">
        <f>IF(OR(telefony45[[#This Row],[czy komórkowy]]=1,telefony45[[#This Row],[czy stacjonarny]]=1),P806-telefony45[[#This Row],[połączenie w sekundach]],P806)</f>
        <v>-328864</v>
      </c>
      <c r="Q807">
        <f t="shared" si="11"/>
        <v>220</v>
      </c>
      <c r="R807">
        <f>IF(telefony45[[#This Row],[czy komórkowy]]=1,Q807+R806,R806)</f>
        <v>79955</v>
      </c>
      <c r="S807">
        <f>IF(telefony45[[#This Row],[czy stacjonarny]]=1,Q807+S806,S806)</f>
        <v>248909</v>
      </c>
    </row>
    <row r="808" spans="1:19" x14ac:dyDescent="0.3">
      <c r="A808" s="9" t="s">
        <v>692</v>
      </c>
      <c r="B808" s="1">
        <v>42928</v>
      </c>
      <c r="C808" s="2">
        <v>0.60065972222222219</v>
      </c>
      <c r="D808" s="2">
        <v>0.60902777777777772</v>
      </c>
      <c r="E808">
        <f>DAY(telefony45[[#This Row],[data]])</f>
        <v>12</v>
      </c>
      <c r="F808">
        <f>IF(LEN(telefony45[[#This Row],[nr]])=8,1,0)</f>
        <v>0</v>
      </c>
      <c r="G808">
        <f>IF(LEN(telefony45[[#This Row],[nr]])=7,1,0)</f>
        <v>1</v>
      </c>
      <c r="H808" s="9">
        <f>IF(LEN(telefony45[[#This Row],[nr]])&gt;=10,1,0)</f>
        <v>0</v>
      </c>
      <c r="I808" s="2">
        <f>telefony45[[#This Row],[zakonczenie]]-telefony45[[#This Row],[rozpoczecie]]</f>
        <v>8.3680555555555314E-3</v>
      </c>
      <c r="J808" s="9">
        <f>HOUR(telefony45[[#This Row],[czas połączenia]])</f>
        <v>0</v>
      </c>
      <c r="K808" s="9">
        <f>MINUTE(telefony45[[#This Row],[czas połączenia]])</f>
        <v>12</v>
      </c>
      <c r="L808" s="9">
        <f>SECOND(telefony45[[#This Row],[czas połączenia]])</f>
        <v>3</v>
      </c>
      <c r="M808" s="9">
        <f>telefony45[[#This Row],[godziny połączenia]]*60*60+telefony45[[#This Row],[minuty połączenia]]*60+telefony45[[#This Row],[sekundy połączenia2]]</f>
        <v>723</v>
      </c>
      <c r="N808" s="9">
        <f>ROUNDUP(telefony45[[#This Row],[połączenie w sekundach]]/60,0)</f>
        <v>13</v>
      </c>
      <c r="O808" s="9">
        <f>IF(telefony45[[#This Row],[czy zagraniczny]]=1,telefony45[[#This Row],[zaczęt minuty połączenia]],0)</f>
        <v>0</v>
      </c>
      <c r="P808">
        <f>IF(OR(telefony45[[#This Row],[czy komórkowy]]=1,telefony45[[#This Row],[czy stacjonarny]]=1),P807-telefony45[[#This Row],[połączenie w sekundach]],P807)</f>
        <v>-329587</v>
      </c>
      <c r="Q808">
        <f t="shared" si="11"/>
        <v>723</v>
      </c>
      <c r="R808">
        <f>IF(telefony45[[#This Row],[czy komórkowy]]=1,Q808+R807,R807)</f>
        <v>79955</v>
      </c>
      <c r="S808">
        <f>IF(telefony45[[#This Row],[czy stacjonarny]]=1,Q808+S807,S807)</f>
        <v>249632</v>
      </c>
    </row>
    <row r="809" spans="1:19" x14ac:dyDescent="0.3">
      <c r="A809" s="9" t="s">
        <v>75</v>
      </c>
      <c r="B809" s="1">
        <v>42928</v>
      </c>
      <c r="C809" s="2">
        <v>0.60528935185185184</v>
      </c>
      <c r="D809" s="2">
        <v>0.60805555555555557</v>
      </c>
      <c r="E809">
        <f>DAY(telefony45[[#This Row],[data]])</f>
        <v>12</v>
      </c>
      <c r="F809">
        <f>IF(LEN(telefony45[[#This Row],[nr]])=8,1,0)</f>
        <v>0</v>
      </c>
      <c r="G809">
        <f>IF(LEN(telefony45[[#This Row],[nr]])=7,1,0)</f>
        <v>1</v>
      </c>
      <c r="H809" s="9">
        <f>IF(LEN(telefony45[[#This Row],[nr]])&gt;=10,1,0)</f>
        <v>0</v>
      </c>
      <c r="I809" s="2">
        <f>telefony45[[#This Row],[zakonczenie]]-telefony45[[#This Row],[rozpoczecie]]</f>
        <v>2.766203703703729E-3</v>
      </c>
      <c r="J809" s="9">
        <f>HOUR(telefony45[[#This Row],[czas połączenia]])</f>
        <v>0</v>
      </c>
      <c r="K809" s="9">
        <f>MINUTE(telefony45[[#This Row],[czas połączenia]])</f>
        <v>3</v>
      </c>
      <c r="L809" s="9">
        <f>SECOND(telefony45[[#This Row],[czas połączenia]])</f>
        <v>59</v>
      </c>
      <c r="M809" s="9">
        <f>telefony45[[#This Row],[godziny połączenia]]*60*60+telefony45[[#This Row],[minuty połączenia]]*60+telefony45[[#This Row],[sekundy połączenia2]]</f>
        <v>239</v>
      </c>
      <c r="N809" s="9">
        <f>ROUNDUP(telefony45[[#This Row],[połączenie w sekundach]]/60,0)</f>
        <v>4</v>
      </c>
      <c r="O809" s="9">
        <f>IF(telefony45[[#This Row],[czy zagraniczny]]=1,telefony45[[#This Row],[zaczęt minuty połączenia]],0)</f>
        <v>0</v>
      </c>
      <c r="P809">
        <f>IF(OR(telefony45[[#This Row],[czy komórkowy]]=1,telefony45[[#This Row],[czy stacjonarny]]=1),P808-telefony45[[#This Row],[połączenie w sekundach]],P808)</f>
        <v>-329826</v>
      </c>
      <c r="Q809">
        <f t="shared" ref="Q809:Q872" si="12">IF(P809&lt;0,ABS(P809)-ABS(P808),Q808)</f>
        <v>239</v>
      </c>
      <c r="R809">
        <f>IF(telefony45[[#This Row],[czy komórkowy]]=1,Q809+R808,R808)</f>
        <v>79955</v>
      </c>
      <c r="S809">
        <f>IF(telefony45[[#This Row],[czy stacjonarny]]=1,Q809+S808,S808)</f>
        <v>249871</v>
      </c>
    </row>
    <row r="810" spans="1:19" x14ac:dyDescent="0.3">
      <c r="A810" s="9" t="s">
        <v>332</v>
      </c>
      <c r="B810" s="1">
        <v>42928</v>
      </c>
      <c r="C810" s="2">
        <v>0.61028935185185185</v>
      </c>
      <c r="D810" s="2">
        <v>0.61681712962962965</v>
      </c>
      <c r="E810">
        <f>DAY(telefony45[[#This Row],[data]])</f>
        <v>12</v>
      </c>
      <c r="F810">
        <f>IF(LEN(telefony45[[#This Row],[nr]])=8,1,0)</f>
        <v>0</v>
      </c>
      <c r="G810">
        <f>IF(LEN(telefony45[[#This Row],[nr]])=7,1,0)</f>
        <v>1</v>
      </c>
      <c r="H810" s="9">
        <f>IF(LEN(telefony45[[#This Row],[nr]])&gt;=10,1,0)</f>
        <v>0</v>
      </c>
      <c r="I810" s="2">
        <f>telefony45[[#This Row],[zakonczenie]]-telefony45[[#This Row],[rozpoczecie]]</f>
        <v>6.527777777777799E-3</v>
      </c>
      <c r="J810" s="9">
        <f>HOUR(telefony45[[#This Row],[czas połączenia]])</f>
        <v>0</v>
      </c>
      <c r="K810" s="9">
        <f>MINUTE(telefony45[[#This Row],[czas połączenia]])</f>
        <v>9</v>
      </c>
      <c r="L810" s="9">
        <f>SECOND(telefony45[[#This Row],[czas połączenia]])</f>
        <v>24</v>
      </c>
      <c r="M810" s="9">
        <f>telefony45[[#This Row],[godziny połączenia]]*60*60+telefony45[[#This Row],[minuty połączenia]]*60+telefony45[[#This Row],[sekundy połączenia2]]</f>
        <v>564</v>
      </c>
      <c r="N810" s="9">
        <f>ROUNDUP(telefony45[[#This Row],[połączenie w sekundach]]/60,0)</f>
        <v>10</v>
      </c>
      <c r="O810" s="9">
        <f>IF(telefony45[[#This Row],[czy zagraniczny]]=1,telefony45[[#This Row],[zaczęt minuty połączenia]],0)</f>
        <v>0</v>
      </c>
      <c r="P810">
        <f>IF(OR(telefony45[[#This Row],[czy komórkowy]]=1,telefony45[[#This Row],[czy stacjonarny]]=1),P809-telefony45[[#This Row],[połączenie w sekundach]],P809)</f>
        <v>-330390</v>
      </c>
      <c r="Q810">
        <f t="shared" si="12"/>
        <v>564</v>
      </c>
      <c r="R810">
        <f>IF(telefony45[[#This Row],[czy komórkowy]]=1,Q810+R809,R809)</f>
        <v>79955</v>
      </c>
      <c r="S810">
        <f>IF(telefony45[[#This Row],[czy stacjonarny]]=1,Q810+S809,S809)</f>
        <v>250435</v>
      </c>
    </row>
    <row r="811" spans="1:19" x14ac:dyDescent="0.3">
      <c r="A811" s="9" t="s">
        <v>693</v>
      </c>
      <c r="B811" s="1">
        <v>42928</v>
      </c>
      <c r="C811" s="2">
        <v>0.61534722222222227</v>
      </c>
      <c r="D811" s="2">
        <v>0.61554398148148148</v>
      </c>
      <c r="E811">
        <f>DAY(telefony45[[#This Row],[data]])</f>
        <v>12</v>
      </c>
      <c r="F811">
        <f>IF(LEN(telefony45[[#This Row],[nr]])=8,1,0)</f>
        <v>1</v>
      </c>
      <c r="G811">
        <f>IF(LEN(telefony45[[#This Row],[nr]])=7,1,0)</f>
        <v>0</v>
      </c>
      <c r="H811" s="9">
        <f>IF(LEN(telefony45[[#This Row],[nr]])&gt;=10,1,0)</f>
        <v>0</v>
      </c>
      <c r="I811" s="2">
        <f>telefony45[[#This Row],[zakonczenie]]-telefony45[[#This Row],[rozpoczecie]]</f>
        <v>1.96759259259216E-4</v>
      </c>
      <c r="J811" s="9">
        <f>HOUR(telefony45[[#This Row],[czas połączenia]])</f>
        <v>0</v>
      </c>
      <c r="K811" s="9">
        <f>MINUTE(telefony45[[#This Row],[czas połączenia]])</f>
        <v>0</v>
      </c>
      <c r="L811" s="9">
        <f>SECOND(telefony45[[#This Row],[czas połączenia]])</f>
        <v>17</v>
      </c>
      <c r="M811" s="9">
        <f>telefony45[[#This Row],[godziny połączenia]]*60*60+telefony45[[#This Row],[minuty połączenia]]*60+telefony45[[#This Row],[sekundy połączenia2]]</f>
        <v>17</v>
      </c>
      <c r="N811" s="9">
        <f>ROUNDUP(telefony45[[#This Row],[połączenie w sekundach]]/60,0)</f>
        <v>1</v>
      </c>
      <c r="O811" s="9">
        <f>IF(telefony45[[#This Row],[czy zagraniczny]]=1,telefony45[[#This Row],[zaczęt minuty połączenia]],0)</f>
        <v>0</v>
      </c>
      <c r="P811">
        <f>IF(OR(telefony45[[#This Row],[czy komórkowy]]=1,telefony45[[#This Row],[czy stacjonarny]]=1),P810-telefony45[[#This Row],[połączenie w sekundach]],P810)</f>
        <v>-330407</v>
      </c>
      <c r="Q811">
        <f t="shared" si="12"/>
        <v>17</v>
      </c>
      <c r="R811">
        <f>IF(telefony45[[#This Row],[czy komórkowy]]=1,Q811+R810,R810)</f>
        <v>79972</v>
      </c>
      <c r="S811">
        <f>IF(telefony45[[#This Row],[czy stacjonarny]]=1,Q811+S810,S810)</f>
        <v>250435</v>
      </c>
    </row>
    <row r="812" spans="1:19" x14ac:dyDescent="0.3">
      <c r="A812" s="9" t="s">
        <v>694</v>
      </c>
      <c r="B812" s="1">
        <v>42928</v>
      </c>
      <c r="C812" s="2">
        <v>0.62077546296296293</v>
      </c>
      <c r="D812" s="2">
        <v>0.62708333333333333</v>
      </c>
      <c r="E812">
        <f>DAY(telefony45[[#This Row],[data]])</f>
        <v>12</v>
      </c>
      <c r="F812">
        <f>IF(LEN(telefony45[[#This Row],[nr]])=8,1,0)</f>
        <v>0</v>
      </c>
      <c r="G812">
        <f>IF(LEN(telefony45[[#This Row],[nr]])=7,1,0)</f>
        <v>0</v>
      </c>
      <c r="H812" s="9">
        <f>IF(LEN(telefony45[[#This Row],[nr]])&gt;=10,1,0)</f>
        <v>1</v>
      </c>
      <c r="I812" s="2">
        <f>telefony45[[#This Row],[zakonczenie]]-telefony45[[#This Row],[rozpoczecie]]</f>
        <v>6.3078703703703942E-3</v>
      </c>
      <c r="J812" s="9">
        <f>HOUR(telefony45[[#This Row],[czas połączenia]])</f>
        <v>0</v>
      </c>
      <c r="K812" s="9">
        <f>MINUTE(telefony45[[#This Row],[czas połączenia]])</f>
        <v>9</v>
      </c>
      <c r="L812" s="9">
        <f>SECOND(telefony45[[#This Row],[czas połączenia]])</f>
        <v>5</v>
      </c>
      <c r="M812" s="9">
        <f>telefony45[[#This Row],[godziny połączenia]]*60*60+telefony45[[#This Row],[minuty połączenia]]*60+telefony45[[#This Row],[sekundy połączenia2]]</f>
        <v>545</v>
      </c>
      <c r="N812" s="9">
        <f>ROUNDUP(telefony45[[#This Row],[połączenie w sekundach]]/60,0)</f>
        <v>10</v>
      </c>
      <c r="O812" s="9">
        <f>IF(telefony45[[#This Row],[czy zagraniczny]]=1,telefony45[[#This Row],[zaczęt minuty połączenia]],0)</f>
        <v>10</v>
      </c>
      <c r="P812">
        <f>IF(OR(telefony45[[#This Row],[czy komórkowy]]=1,telefony45[[#This Row],[czy stacjonarny]]=1),P811-telefony45[[#This Row],[połączenie w sekundach]],P811)</f>
        <v>-330407</v>
      </c>
      <c r="Q812">
        <f t="shared" si="12"/>
        <v>0</v>
      </c>
      <c r="R812">
        <f>IF(telefony45[[#This Row],[czy komórkowy]]=1,Q812+R811,R811)</f>
        <v>79972</v>
      </c>
      <c r="S812">
        <f>IF(telefony45[[#This Row],[czy stacjonarny]]=1,Q812+S811,S811)</f>
        <v>250435</v>
      </c>
    </row>
    <row r="813" spans="1:19" x14ac:dyDescent="0.3">
      <c r="A813" s="9" t="s">
        <v>127</v>
      </c>
      <c r="B813" s="1">
        <v>42928</v>
      </c>
      <c r="C813" s="2">
        <v>0.62372685185185184</v>
      </c>
      <c r="D813" s="2">
        <v>0.63241898148148146</v>
      </c>
      <c r="E813">
        <f>DAY(telefony45[[#This Row],[data]])</f>
        <v>12</v>
      </c>
      <c r="F813">
        <f>IF(LEN(telefony45[[#This Row],[nr]])=8,1,0)</f>
        <v>1</v>
      </c>
      <c r="G813">
        <f>IF(LEN(telefony45[[#This Row],[nr]])=7,1,0)</f>
        <v>0</v>
      </c>
      <c r="H813" s="9">
        <f>IF(LEN(telefony45[[#This Row],[nr]])&gt;=10,1,0)</f>
        <v>0</v>
      </c>
      <c r="I813" s="2">
        <f>telefony45[[#This Row],[zakonczenie]]-telefony45[[#This Row],[rozpoczecie]]</f>
        <v>8.6921296296296191E-3</v>
      </c>
      <c r="J813" s="9">
        <f>HOUR(telefony45[[#This Row],[czas połączenia]])</f>
        <v>0</v>
      </c>
      <c r="K813" s="9">
        <f>MINUTE(telefony45[[#This Row],[czas połączenia]])</f>
        <v>12</v>
      </c>
      <c r="L813" s="9">
        <f>SECOND(telefony45[[#This Row],[czas połączenia]])</f>
        <v>31</v>
      </c>
      <c r="M813" s="9">
        <f>telefony45[[#This Row],[godziny połączenia]]*60*60+telefony45[[#This Row],[minuty połączenia]]*60+telefony45[[#This Row],[sekundy połączenia2]]</f>
        <v>751</v>
      </c>
      <c r="N813" s="9">
        <f>ROUNDUP(telefony45[[#This Row],[połączenie w sekundach]]/60,0)</f>
        <v>13</v>
      </c>
      <c r="O813" s="9">
        <f>IF(telefony45[[#This Row],[czy zagraniczny]]=1,telefony45[[#This Row],[zaczęt minuty połączenia]],0)</f>
        <v>0</v>
      </c>
      <c r="P813">
        <f>IF(OR(telefony45[[#This Row],[czy komórkowy]]=1,telefony45[[#This Row],[czy stacjonarny]]=1),P812-telefony45[[#This Row],[połączenie w sekundach]],P812)</f>
        <v>-331158</v>
      </c>
      <c r="Q813">
        <f t="shared" si="12"/>
        <v>751</v>
      </c>
      <c r="R813">
        <f>IF(telefony45[[#This Row],[czy komórkowy]]=1,Q813+R812,R812)</f>
        <v>80723</v>
      </c>
      <c r="S813">
        <f>IF(telefony45[[#This Row],[czy stacjonarny]]=1,Q813+S812,S812)</f>
        <v>250435</v>
      </c>
    </row>
    <row r="814" spans="1:19" x14ac:dyDescent="0.3">
      <c r="A814" s="9" t="s">
        <v>695</v>
      </c>
      <c r="B814" s="1">
        <v>42928</v>
      </c>
      <c r="C814" s="2">
        <v>0.62449074074074074</v>
      </c>
      <c r="D814" s="2">
        <v>0.62653935185185183</v>
      </c>
      <c r="E814">
        <f>DAY(telefony45[[#This Row],[data]])</f>
        <v>12</v>
      </c>
      <c r="F814">
        <f>IF(LEN(telefony45[[#This Row],[nr]])=8,1,0)</f>
        <v>0</v>
      </c>
      <c r="G814">
        <f>IF(LEN(telefony45[[#This Row],[nr]])=7,1,0)</f>
        <v>1</v>
      </c>
      <c r="H814" s="9">
        <f>IF(LEN(telefony45[[#This Row],[nr]])&gt;=10,1,0)</f>
        <v>0</v>
      </c>
      <c r="I814" s="2">
        <f>telefony45[[#This Row],[zakonczenie]]-telefony45[[#This Row],[rozpoczecie]]</f>
        <v>2.0486111111110983E-3</v>
      </c>
      <c r="J814" s="9">
        <f>HOUR(telefony45[[#This Row],[czas połączenia]])</f>
        <v>0</v>
      </c>
      <c r="K814" s="9">
        <f>MINUTE(telefony45[[#This Row],[czas połączenia]])</f>
        <v>2</v>
      </c>
      <c r="L814" s="9">
        <f>SECOND(telefony45[[#This Row],[czas połączenia]])</f>
        <v>57</v>
      </c>
      <c r="M814" s="9">
        <f>telefony45[[#This Row],[godziny połączenia]]*60*60+telefony45[[#This Row],[minuty połączenia]]*60+telefony45[[#This Row],[sekundy połączenia2]]</f>
        <v>177</v>
      </c>
      <c r="N814" s="9">
        <f>ROUNDUP(telefony45[[#This Row],[połączenie w sekundach]]/60,0)</f>
        <v>3</v>
      </c>
      <c r="O814" s="9">
        <f>IF(telefony45[[#This Row],[czy zagraniczny]]=1,telefony45[[#This Row],[zaczęt minuty połączenia]],0)</f>
        <v>0</v>
      </c>
      <c r="P814">
        <f>IF(OR(telefony45[[#This Row],[czy komórkowy]]=1,telefony45[[#This Row],[czy stacjonarny]]=1),P813-telefony45[[#This Row],[połączenie w sekundach]],P813)</f>
        <v>-331335</v>
      </c>
      <c r="Q814">
        <f t="shared" si="12"/>
        <v>177</v>
      </c>
      <c r="R814">
        <f>IF(telefony45[[#This Row],[czy komórkowy]]=1,Q814+R813,R813)</f>
        <v>80723</v>
      </c>
      <c r="S814">
        <f>IF(telefony45[[#This Row],[czy stacjonarny]]=1,Q814+S813,S813)</f>
        <v>250612</v>
      </c>
    </row>
    <row r="815" spans="1:19" x14ac:dyDescent="0.3">
      <c r="A815" s="9" t="s">
        <v>696</v>
      </c>
      <c r="B815" s="1">
        <v>42928</v>
      </c>
      <c r="C815" s="2">
        <v>0.62615740740740744</v>
      </c>
      <c r="D815" s="2">
        <v>0.63491898148148151</v>
      </c>
      <c r="E815">
        <f>DAY(telefony45[[#This Row],[data]])</f>
        <v>12</v>
      </c>
      <c r="F815">
        <f>IF(LEN(telefony45[[#This Row],[nr]])=8,1,0)</f>
        <v>0</v>
      </c>
      <c r="G815">
        <f>IF(LEN(telefony45[[#This Row],[nr]])=7,1,0)</f>
        <v>1</v>
      </c>
      <c r="H815" s="9">
        <f>IF(LEN(telefony45[[#This Row],[nr]])&gt;=10,1,0)</f>
        <v>0</v>
      </c>
      <c r="I815" s="2">
        <f>telefony45[[#This Row],[zakonczenie]]-telefony45[[#This Row],[rozpoczecie]]</f>
        <v>8.7615740740740744E-3</v>
      </c>
      <c r="J815" s="9">
        <f>HOUR(telefony45[[#This Row],[czas połączenia]])</f>
        <v>0</v>
      </c>
      <c r="K815" s="9">
        <f>MINUTE(telefony45[[#This Row],[czas połączenia]])</f>
        <v>12</v>
      </c>
      <c r="L815" s="9">
        <f>SECOND(telefony45[[#This Row],[czas połączenia]])</f>
        <v>37</v>
      </c>
      <c r="M815" s="9">
        <f>telefony45[[#This Row],[godziny połączenia]]*60*60+telefony45[[#This Row],[minuty połączenia]]*60+telefony45[[#This Row],[sekundy połączenia2]]</f>
        <v>757</v>
      </c>
      <c r="N815" s="9">
        <f>ROUNDUP(telefony45[[#This Row],[połączenie w sekundach]]/60,0)</f>
        <v>13</v>
      </c>
      <c r="O815" s="9">
        <f>IF(telefony45[[#This Row],[czy zagraniczny]]=1,telefony45[[#This Row],[zaczęt minuty połączenia]],0)</f>
        <v>0</v>
      </c>
      <c r="P815">
        <f>IF(OR(telefony45[[#This Row],[czy komórkowy]]=1,telefony45[[#This Row],[czy stacjonarny]]=1),P814-telefony45[[#This Row],[połączenie w sekundach]],P814)</f>
        <v>-332092</v>
      </c>
      <c r="Q815">
        <f t="shared" si="12"/>
        <v>757</v>
      </c>
      <c r="R815">
        <f>IF(telefony45[[#This Row],[czy komórkowy]]=1,Q815+R814,R814)</f>
        <v>80723</v>
      </c>
      <c r="S815">
        <f>IF(telefony45[[#This Row],[czy stacjonarny]]=1,Q815+S814,S814)</f>
        <v>251369</v>
      </c>
    </row>
    <row r="816" spans="1:19" x14ac:dyDescent="0.3">
      <c r="A816" s="9" t="s">
        <v>697</v>
      </c>
      <c r="B816" s="1">
        <v>42929</v>
      </c>
      <c r="C816" s="2">
        <v>0.33812500000000001</v>
      </c>
      <c r="D816" s="2">
        <v>0.34457175925925926</v>
      </c>
      <c r="E816">
        <f>DAY(telefony45[[#This Row],[data]])</f>
        <v>13</v>
      </c>
      <c r="F816">
        <f>IF(LEN(telefony45[[#This Row],[nr]])=8,1,0)</f>
        <v>0</v>
      </c>
      <c r="G816">
        <f>IF(LEN(telefony45[[#This Row],[nr]])=7,1,0)</f>
        <v>1</v>
      </c>
      <c r="H816" s="9">
        <f>IF(LEN(telefony45[[#This Row],[nr]])&gt;=10,1,0)</f>
        <v>0</v>
      </c>
      <c r="I816" s="2">
        <f>telefony45[[#This Row],[zakonczenie]]-telefony45[[#This Row],[rozpoczecie]]</f>
        <v>6.4467592592592493E-3</v>
      </c>
      <c r="J816" s="9">
        <f>HOUR(telefony45[[#This Row],[czas połączenia]])</f>
        <v>0</v>
      </c>
      <c r="K816" s="9">
        <f>MINUTE(telefony45[[#This Row],[czas połączenia]])</f>
        <v>9</v>
      </c>
      <c r="L816" s="9">
        <f>SECOND(telefony45[[#This Row],[czas połączenia]])</f>
        <v>17</v>
      </c>
      <c r="M816" s="9">
        <f>telefony45[[#This Row],[godziny połączenia]]*60*60+telefony45[[#This Row],[minuty połączenia]]*60+telefony45[[#This Row],[sekundy połączenia2]]</f>
        <v>557</v>
      </c>
      <c r="N816" s="9">
        <f>ROUNDUP(telefony45[[#This Row],[połączenie w sekundach]]/60,0)</f>
        <v>10</v>
      </c>
      <c r="O816" s="9">
        <f>IF(telefony45[[#This Row],[czy zagraniczny]]=1,telefony45[[#This Row],[zaczęt minuty połączenia]],0)</f>
        <v>0</v>
      </c>
      <c r="P816">
        <f>IF(OR(telefony45[[#This Row],[czy komórkowy]]=1,telefony45[[#This Row],[czy stacjonarny]]=1),P815-telefony45[[#This Row],[połączenie w sekundach]],P815)</f>
        <v>-332649</v>
      </c>
      <c r="Q816">
        <f t="shared" si="12"/>
        <v>557</v>
      </c>
      <c r="R816">
        <f>IF(telefony45[[#This Row],[czy komórkowy]]=1,Q816+R815,R815)</f>
        <v>80723</v>
      </c>
      <c r="S816">
        <f>IF(telefony45[[#This Row],[czy stacjonarny]]=1,Q816+S815,S815)</f>
        <v>251926</v>
      </c>
    </row>
    <row r="817" spans="1:19" x14ac:dyDescent="0.3">
      <c r="A817" s="9" t="s">
        <v>698</v>
      </c>
      <c r="B817" s="1">
        <v>42929</v>
      </c>
      <c r="C817" s="2">
        <v>0.34258101851851852</v>
      </c>
      <c r="D817" s="2">
        <v>0.34574074074074074</v>
      </c>
      <c r="E817">
        <f>DAY(telefony45[[#This Row],[data]])</f>
        <v>13</v>
      </c>
      <c r="F817">
        <f>IF(LEN(telefony45[[#This Row],[nr]])=8,1,0)</f>
        <v>0</v>
      </c>
      <c r="G817">
        <f>IF(LEN(telefony45[[#This Row],[nr]])=7,1,0)</f>
        <v>1</v>
      </c>
      <c r="H817" s="9">
        <f>IF(LEN(telefony45[[#This Row],[nr]])&gt;=10,1,0)</f>
        <v>0</v>
      </c>
      <c r="I817" s="2">
        <f>telefony45[[#This Row],[zakonczenie]]-telefony45[[#This Row],[rozpoczecie]]</f>
        <v>3.1597222222222165E-3</v>
      </c>
      <c r="J817" s="9">
        <f>HOUR(telefony45[[#This Row],[czas połączenia]])</f>
        <v>0</v>
      </c>
      <c r="K817" s="9">
        <f>MINUTE(telefony45[[#This Row],[czas połączenia]])</f>
        <v>4</v>
      </c>
      <c r="L817" s="9">
        <f>SECOND(telefony45[[#This Row],[czas połączenia]])</f>
        <v>33</v>
      </c>
      <c r="M817" s="9">
        <f>telefony45[[#This Row],[godziny połączenia]]*60*60+telefony45[[#This Row],[minuty połączenia]]*60+telefony45[[#This Row],[sekundy połączenia2]]</f>
        <v>273</v>
      </c>
      <c r="N817" s="9">
        <f>ROUNDUP(telefony45[[#This Row],[połączenie w sekundach]]/60,0)</f>
        <v>5</v>
      </c>
      <c r="O817" s="9">
        <f>IF(telefony45[[#This Row],[czy zagraniczny]]=1,telefony45[[#This Row],[zaczęt minuty połączenia]],0)</f>
        <v>0</v>
      </c>
      <c r="P817">
        <f>IF(OR(telefony45[[#This Row],[czy komórkowy]]=1,telefony45[[#This Row],[czy stacjonarny]]=1),P816-telefony45[[#This Row],[połączenie w sekundach]],P816)</f>
        <v>-332922</v>
      </c>
      <c r="Q817">
        <f t="shared" si="12"/>
        <v>273</v>
      </c>
      <c r="R817">
        <f>IF(telefony45[[#This Row],[czy komórkowy]]=1,Q817+R816,R816)</f>
        <v>80723</v>
      </c>
      <c r="S817">
        <f>IF(telefony45[[#This Row],[czy stacjonarny]]=1,Q817+S816,S816)</f>
        <v>252199</v>
      </c>
    </row>
    <row r="818" spans="1:19" x14ac:dyDescent="0.3">
      <c r="A818" s="9" t="s">
        <v>88</v>
      </c>
      <c r="B818" s="1">
        <v>42929</v>
      </c>
      <c r="C818" s="2">
        <v>0.34833333333333333</v>
      </c>
      <c r="D818" s="2">
        <v>0.35206018518518517</v>
      </c>
      <c r="E818">
        <f>DAY(telefony45[[#This Row],[data]])</f>
        <v>13</v>
      </c>
      <c r="F818">
        <f>IF(LEN(telefony45[[#This Row],[nr]])=8,1,0)</f>
        <v>1</v>
      </c>
      <c r="G818">
        <f>IF(LEN(telefony45[[#This Row],[nr]])=7,1,0)</f>
        <v>0</v>
      </c>
      <c r="H818" s="9">
        <f>IF(LEN(telefony45[[#This Row],[nr]])&gt;=10,1,0)</f>
        <v>0</v>
      </c>
      <c r="I818" s="2">
        <f>telefony45[[#This Row],[zakonczenie]]-telefony45[[#This Row],[rozpoczecie]]</f>
        <v>3.7268518518518423E-3</v>
      </c>
      <c r="J818" s="9">
        <f>HOUR(telefony45[[#This Row],[czas połączenia]])</f>
        <v>0</v>
      </c>
      <c r="K818" s="9">
        <f>MINUTE(telefony45[[#This Row],[czas połączenia]])</f>
        <v>5</v>
      </c>
      <c r="L818" s="9">
        <f>SECOND(telefony45[[#This Row],[czas połączenia]])</f>
        <v>22</v>
      </c>
      <c r="M818" s="9">
        <f>telefony45[[#This Row],[godziny połączenia]]*60*60+telefony45[[#This Row],[minuty połączenia]]*60+telefony45[[#This Row],[sekundy połączenia2]]</f>
        <v>322</v>
      </c>
      <c r="N818" s="9">
        <f>ROUNDUP(telefony45[[#This Row],[połączenie w sekundach]]/60,0)</f>
        <v>6</v>
      </c>
      <c r="O818" s="9">
        <f>IF(telefony45[[#This Row],[czy zagraniczny]]=1,telefony45[[#This Row],[zaczęt minuty połączenia]],0)</f>
        <v>0</v>
      </c>
      <c r="P818">
        <f>IF(OR(telefony45[[#This Row],[czy komórkowy]]=1,telefony45[[#This Row],[czy stacjonarny]]=1),P817-telefony45[[#This Row],[połączenie w sekundach]],P817)</f>
        <v>-333244</v>
      </c>
      <c r="Q818">
        <f t="shared" si="12"/>
        <v>322</v>
      </c>
      <c r="R818">
        <f>IF(telefony45[[#This Row],[czy komórkowy]]=1,Q818+R817,R817)</f>
        <v>81045</v>
      </c>
      <c r="S818">
        <f>IF(telefony45[[#This Row],[czy stacjonarny]]=1,Q818+S817,S817)</f>
        <v>252199</v>
      </c>
    </row>
    <row r="819" spans="1:19" x14ac:dyDescent="0.3">
      <c r="A819" s="9" t="s">
        <v>699</v>
      </c>
      <c r="B819" s="1">
        <v>42929</v>
      </c>
      <c r="C819" s="2">
        <v>0.35311342592592593</v>
      </c>
      <c r="D819" s="2">
        <v>0.35888888888888887</v>
      </c>
      <c r="E819">
        <f>DAY(telefony45[[#This Row],[data]])</f>
        <v>13</v>
      </c>
      <c r="F819">
        <f>IF(LEN(telefony45[[#This Row],[nr]])=8,1,0)</f>
        <v>0</v>
      </c>
      <c r="G819">
        <f>IF(LEN(telefony45[[#This Row],[nr]])=7,1,0)</f>
        <v>0</v>
      </c>
      <c r="H819" s="9">
        <f>IF(LEN(telefony45[[#This Row],[nr]])&gt;=10,1,0)</f>
        <v>1</v>
      </c>
      <c r="I819" s="2">
        <f>telefony45[[#This Row],[zakonczenie]]-telefony45[[#This Row],[rozpoczecie]]</f>
        <v>5.7754629629629406E-3</v>
      </c>
      <c r="J819" s="9">
        <f>HOUR(telefony45[[#This Row],[czas połączenia]])</f>
        <v>0</v>
      </c>
      <c r="K819" s="9">
        <f>MINUTE(telefony45[[#This Row],[czas połączenia]])</f>
        <v>8</v>
      </c>
      <c r="L819" s="9">
        <f>SECOND(telefony45[[#This Row],[czas połączenia]])</f>
        <v>19</v>
      </c>
      <c r="M819" s="9">
        <f>telefony45[[#This Row],[godziny połączenia]]*60*60+telefony45[[#This Row],[minuty połączenia]]*60+telefony45[[#This Row],[sekundy połączenia2]]</f>
        <v>499</v>
      </c>
      <c r="N819" s="9">
        <f>ROUNDUP(telefony45[[#This Row],[połączenie w sekundach]]/60,0)</f>
        <v>9</v>
      </c>
      <c r="O819" s="9">
        <f>IF(telefony45[[#This Row],[czy zagraniczny]]=1,telefony45[[#This Row],[zaczęt minuty połączenia]],0)</f>
        <v>9</v>
      </c>
      <c r="P819">
        <f>IF(OR(telefony45[[#This Row],[czy komórkowy]]=1,telefony45[[#This Row],[czy stacjonarny]]=1),P818-telefony45[[#This Row],[połączenie w sekundach]],P818)</f>
        <v>-333244</v>
      </c>
      <c r="Q819">
        <f t="shared" si="12"/>
        <v>0</v>
      </c>
      <c r="R819">
        <f>IF(telefony45[[#This Row],[czy komórkowy]]=1,Q819+R818,R818)</f>
        <v>81045</v>
      </c>
      <c r="S819">
        <f>IF(telefony45[[#This Row],[czy stacjonarny]]=1,Q819+S818,S818)</f>
        <v>252199</v>
      </c>
    </row>
    <row r="820" spans="1:19" x14ac:dyDescent="0.3">
      <c r="A820" s="9" t="s">
        <v>700</v>
      </c>
      <c r="B820" s="1">
        <v>42929</v>
      </c>
      <c r="C820" s="2">
        <v>0.35885416666666664</v>
      </c>
      <c r="D820" s="2">
        <v>0.36913194444444447</v>
      </c>
      <c r="E820">
        <f>DAY(telefony45[[#This Row],[data]])</f>
        <v>13</v>
      </c>
      <c r="F820">
        <f>IF(LEN(telefony45[[#This Row],[nr]])=8,1,0)</f>
        <v>0</v>
      </c>
      <c r="G820">
        <f>IF(LEN(telefony45[[#This Row],[nr]])=7,1,0)</f>
        <v>1</v>
      </c>
      <c r="H820" s="9">
        <f>IF(LEN(telefony45[[#This Row],[nr]])&gt;=10,1,0)</f>
        <v>0</v>
      </c>
      <c r="I820" s="2">
        <f>telefony45[[#This Row],[zakonczenie]]-telefony45[[#This Row],[rozpoczecie]]</f>
        <v>1.027777777777783E-2</v>
      </c>
      <c r="J820" s="9">
        <f>HOUR(telefony45[[#This Row],[czas połączenia]])</f>
        <v>0</v>
      </c>
      <c r="K820" s="9">
        <f>MINUTE(telefony45[[#This Row],[czas połączenia]])</f>
        <v>14</v>
      </c>
      <c r="L820" s="9">
        <f>SECOND(telefony45[[#This Row],[czas połączenia]])</f>
        <v>48</v>
      </c>
      <c r="M820" s="9">
        <f>telefony45[[#This Row],[godziny połączenia]]*60*60+telefony45[[#This Row],[minuty połączenia]]*60+telefony45[[#This Row],[sekundy połączenia2]]</f>
        <v>888</v>
      </c>
      <c r="N820" s="9">
        <f>ROUNDUP(telefony45[[#This Row],[połączenie w sekundach]]/60,0)</f>
        <v>15</v>
      </c>
      <c r="O820" s="9">
        <f>IF(telefony45[[#This Row],[czy zagraniczny]]=1,telefony45[[#This Row],[zaczęt minuty połączenia]],0)</f>
        <v>0</v>
      </c>
      <c r="P820">
        <f>IF(OR(telefony45[[#This Row],[czy komórkowy]]=1,telefony45[[#This Row],[czy stacjonarny]]=1),P819-telefony45[[#This Row],[połączenie w sekundach]],P819)</f>
        <v>-334132</v>
      </c>
      <c r="Q820">
        <f t="shared" si="12"/>
        <v>888</v>
      </c>
      <c r="R820">
        <f>IF(telefony45[[#This Row],[czy komórkowy]]=1,Q820+R819,R819)</f>
        <v>81045</v>
      </c>
      <c r="S820">
        <f>IF(telefony45[[#This Row],[czy stacjonarny]]=1,Q820+S819,S819)</f>
        <v>253087</v>
      </c>
    </row>
    <row r="821" spans="1:19" x14ac:dyDescent="0.3">
      <c r="A821" s="9" t="s">
        <v>701</v>
      </c>
      <c r="B821" s="1">
        <v>42929</v>
      </c>
      <c r="C821" s="2">
        <v>0.36204861111111108</v>
      </c>
      <c r="D821" s="2">
        <v>0.37230324074074073</v>
      </c>
      <c r="E821">
        <f>DAY(telefony45[[#This Row],[data]])</f>
        <v>13</v>
      </c>
      <c r="F821">
        <f>IF(LEN(telefony45[[#This Row],[nr]])=8,1,0)</f>
        <v>0</v>
      </c>
      <c r="G821">
        <f>IF(LEN(telefony45[[#This Row],[nr]])=7,1,0)</f>
        <v>1</v>
      </c>
      <c r="H821" s="9">
        <f>IF(LEN(telefony45[[#This Row],[nr]])&gt;=10,1,0)</f>
        <v>0</v>
      </c>
      <c r="I821" s="2">
        <f>telefony45[[#This Row],[zakonczenie]]-telefony45[[#This Row],[rozpoczecie]]</f>
        <v>1.0254629629629641E-2</v>
      </c>
      <c r="J821" s="9">
        <f>HOUR(telefony45[[#This Row],[czas połączenia]])</f>
        <v>0</v>
      </c>
      <c r="K821" s="9">
        <f>MINUTE(telefony45[[#This Row],[czas połączenia]])</f>
        <v>14</v>
      </c>
      <c r="L821" s="9">
        <f>SECOND(telefony45[[#This Row],[czas połączenia]])</f>
        <v>46</v>
      </c>
      <c r="M821" s="9">
        <f>telefony45[[#This Row],[godziny połączenia]]*60*60+telefony45[[#This Row],[minuty połączenia]]*60+telefony45[[#This Row],[sekundy połączenia2]]</f>
        <v>886</v>
      </c>
      <c r="N821" s="9">
        <f>ROUNDUP(telefony45[[#This Row],[połączenie w sekundach]]/60,0)</f>
        <v>15</v>
      </c>
      <c r="O821" s="9">
        <f>IF(telefony45[[#This Row],[czy zagraniczny]]=1,telefony45[[#This Row],[zaczęt minuty połączenia]],0)</f>
        <v>0</v>
      </c>
      <c r="P821">
        <f>IF(OR(telefony45[[#This Row],[czy komórkowy]]=1,telefony45[[#This Row],[czy stacjonarny]]=1),P820-telefony45[[#This Row],[połączenie w sekundach]],P820)</f>
        <v>-335018</v>
      </c>
      <c r="Q821">
        <f t="shared" si="12"/>
        <v>886</v>
      </c>
      <c r="R821">
        <f>IF(telefony45[[#This Row],[czy komórkowy]]=1,Q821+R820,R820)</f>
        <v>81045</v>
      </c>
      <c r="S821">
        <f>IF(telefony45[[#This Row],[czy stacjonarny]]=1,Q821+S820,S820)</f>
        <v>253973</v>
      </c>
    </row>
    <row r="822" spans="1:19" x14ac:dyDescent="0.3">
      <c r="A822" s="9" t="s">
        <v>702</v>
      </c>
      <c r="B822" s="1">
        <v>42929</v>
      </c>
      <c r="C822" s="2">
        <v>0.36341435185185184</v>
      </c>
      <c r="D822" s="2">
        <v>0.36506944444444445</v>
      </c>
      <c r="E822">
        <f>DAY(telefony45[[#This Row],[data]])</f>
        <v>13</v>
      </c>
      <c r="F822">
        <f>IF(LEN(telefony45[[#This Row],[nr]])=8,1,0)</f>
        <v>0</v>
      </c>
      <c r="G822">
        <f>IF(LEN(telefony45[[#This Row],[nr]])=7,1,0)</f>
        <v>1</v>
      </c>
      <c r="H822" s="9">
        <f>IF(LEN(telefony45[[#This Row],[nr]])&gt;=10,1,0)</f>
        <v>0</v>
      </c>
      <c r="I822" s="2">
        <f>telefony45[[#This Row],[zakonczenie]]-telefony45[[#This Row],[rozpoczecie]]</f>
        <v>1.6550925925926108E-3</v>
      </c>
      <c r="J822" s="9">
        <f>HOUR(telefony45[[#This Row],[czas połączenia]])</f>
        <v>0</v>
      </c>
      <c r="K822" s="9">
        <f>MINUTE(telefony45[[#This Row],[czas połączenia]])</f>
        <v>2</v>
      </c>
      <c r="L822" s="9">
        <f>SECOND(telefony45[[#This Row],[czas połączenia]])</f>
        <v>23</v>
      </c>
      <c r="M822" s="9">
        <f>telefony45[[#This Row],[godziny połączenia]]*60*60+telefony45[[#This Row],[minuty połączenia]]*60+telefony45[[#This Row],[sekundy połączenia2]]</f>
        <v>143</v>
      </c>
      <c r="N822" s="9">
        <f>ROUNDUP(telefony45[[#This Row],[połączenie w sekundach]]/60,0)</f>
        <v>3</v>
      </c>
      <c r="O822" s="9">
        <f>IF(telefony45[[#This Row],[czy zagraniczny]]=1,telefony45[[#This Row],[zaczęt minuty połączenia]],0)</f>
        <v>0</v>
      </c>
      <c r="P822">
        <f>IF(OR(telefony45[[#This Row],[czy komórkowy]]=1,telefony45[[#This Row],[czy stacjonarny]]=1),P821-telefony45[[#This Row],[połączenie w sekundach]],P821)</f>
        <v>-335161</v>
      </c>
      <c r="Q822">
        <f t="shared" si="12"/>
        <v>143</v>
      </c>
      <c r="R822">
        <f>IF(telefony45[[#This Row],[czy komórkowy]]=1,Q822+R821,R821)</f>
        <v>81045</v>
      </c>
      <c r="S822">
        <f>IF(telefony45[[#This Row],[czy stacjonarny]]=1,Q822+S821,S821)</f>
        <v>254116</v>
      </c>
    </row>
    <row r="823" spans="1:19" x14ac:dyDescent="0.3">
      <c r="A823" s="9" t="s">
        <v>703</v>
      </c>
      <c r="B823" s="1">
        <v>42929</v>
      </c>
      <c r="C823" s="2">
        <v>0.36505787037037035</v>
      </c>
      <c r="D823" s="2">
        <v>0.37204861111111109</v>
      </c>
      <c r="E823">
        <f>DAY(telefony45[[#This Row],[data]])</f>
        <v>13</v>
      </c>
      <c r="F823">
        <f>IF(LEN(telefony45[[#This Row],[nr]])=8,1,0)</f>
        <v>0</v>
      </c>
      <c r="G823">
        <f>IF(LEN(telefony45[[#This Row],[nr]])=7,1,0)</f>
        <v>1</v>
      </c>
      <c r="H823" s="9">
        <f>IF(LEN(telefony45[[#This Row],[nr]])&gt;=10,1,0)</f>
        <v>0</v>
      </c>
      <c r="I823" s="2">
        <f>telefony45[[#This Row],[zakonczenie]]-telefony45[[#This Row],[rozpoczecie]]</f>
        <v>6.9907407407407418E-3</v>
      </c>
      <c r="J823" s="9">
        <f>HOUR(telefony45[[#This Row],[czas połączenia]])</f>
        <v>0</v>
      </c>
      <c r="K823" s="9">
        <f>MINUTE(telefony45[[#This Row],[czas połączenia]])</f>
        <v>10</v>
      </c>
      <c r="L823" s="9">
        <f>SECOND(telefony45[[#This Row],[czas połączenia]])</f>
        <v>4</v>
      </c>
      <c r="M823" s="9">
        <f>telefony45[[#This Row],[godziny połączenia]]*60*60+telefony45[[#This Row],[minuty połączenia]]*60+telefony45[[#This Row],[sekundy połączenia2]]</f>
        <v>604</v>
      </c>
      <c r="N823" s="9">
        <f>ROUNDUP(telefony45[[#This Row],[połączenie w sekundach]]/60,0)</f>
        <v>11</v>
      </c>
      <c r="O823" s="9">
        <f>IF(telefony45[[#This Row],[czy zagraniczny]]=1,telefony45[[#This Row],[zaczęt minuty połączenia]],0)</f>
        <v>0</v>
      </c>
      <c r="P823">
        <f>IF(OR(telefony45[[#This Row],[czy komórkowy]]=1,telefony45[[#This Row],[czy stacjonarny]]=1),P822-telefony45[[#This Row],[połączenie w sekundach]],P822)</f>
        <v>-335765</v>
      </c>
      <c r="Q823">
        <f t="shared" si="12"/>
        <v>604</v>
      </c>
      <c r="R823">
        <f>IF(telefony45[[#This Row],[czy komórkowy]]=1,Q823+R822,R822)</f>
        <v>81045</v>
      </c>
      <c r="S823">
        <f>IF(telefony45[[#This Row],[czy stacjonarny]]=1,Q823+S822,S822)</f>
        <v>254720</v>
      </c>
    </row>
    <row r="824" spans="1:19" x14ac:dyDescent="0.3">
      <c r="A824" s="9" t="s">
        <v>426</v>
      </c>
      <c r="B824" s="1">
        <v>42929</v>
      </c>
      <c r="C824" s="2">
        <v>0.36586805555555557</v>
      </c>
      <c r="D824" s="2">
        <v>0.36783564814814818</v>
      </c>
      <c r="E824">
        <f>DAY(telefony45[[#This Row],[data]])</f>
        <v>13</v>
      </c>
      <c r="F824">
        <f>IF(LEN(telefony45[[#This Row],[nr]])=8,1,0)</f>
        <v>0</v>
      </c>
      <c r="G824">
        <f>IF(LEN(telefony45[[#This Row],[nr]])=7,1,0)</f>
        <v>1</v>
      </c>
      <c r="H824" s="9">
        <f>IF(LEN(telefony45[[#This Row],[nr]])&gt;=10,1,0)</f>
        <v>0</v>
      </c>
      <c r="I824" s="2">
        <f>telefony45[[#This Row],[zakonczenie]]-telefony45[[#This Row],[rozpoczecie]]</f>
        <v>1.9675925925926041E-3</v>
      </c>
      <c r="J824" s="9">
        <f>HOUR(telefony45[[#This Row],[czas połączenia]])</f>
        <v>0</v>
      </c>
      <c r="K824" s="9">
        <f>MINUTE(telefony45[[#This Row],[czas połączenia]])</f>
        <v>2</v>
      </c>
      <c r="L824" s="9">
        <f>SECOND(telefony45[[#This Row],[czas połączenia]])</f>
        <v>50</v>
      </c>
      <c r="M824" s="9">
        <f>telefony45[[#This Row],[godziny połączenia]]*60*60+telefony45[[#This Row],[minuty połączenia]]*60+telefony45[[#This Row],[sekundy połączenia2]]</f>
        <v>170</v>
      </c>
      <c r="N824" s="9">
        <f>ROUNDUP(telefony45[[#This Row],[połączenie w sekundach]]/60,0)</f>
        <v>3</v>
      </c>
      <c r="O824" s="9">
        <f>IF(telefony45[[#This Row],[czy zagraniczny]]=1,telefony45[[#This Row],[zaczęt minuty połączenia]],0)</f>
        <v>0</v>
      </c>
      <c r="P824">
        <f>IF(OR(telefony45[[#This Row],[czy komórkowy]]=1,telefony45[[#This Row],[czy stacjonarny]]=1),P823-telefony45[[#This Row],[połączenie w sekundach]],P823)</f>
        <v>-335935</v>
      </c>
      <c r="Q824">
        <f t="shared" si="12"/>
        <v>170</v>
      </c>
      <c r="R824">
        <f>IF(telefony45[[#This Row],[czy komórkowy]]=1,Q824+R823,R823)</f>
        <v>81045</v>
      </c>
      <c r="S824">
        <f>IF(telefony45[[#This Row],[czy stacjonarny]]=1,Q824+S823,S823)</f>
        <v>254890</v>
      </c>
    </row>
    <row r="825" spans="1:19" x14ac:dyDescent="0.3">
      <c r="A825" s="9" t="s">
        <v>193</v>
      </c>
      <c r="B825" s="1">
        <v>42929</v>
      </c>
      <c r="C825" s="2">
        <v>0.36704861111111109</v>
      </c>
      <c r="D825" s="2">
        <v>0.37783564814814813</v>
      </c>
      <c r="E825">
        <f>DAY(telefony45[[#This Row],[data]])</f>
        <v>13</v>
      </c>
      <c r="F825">
        <f>IF(LEN(telefony45[[#This Row],[nr]])=8,1,0)</f>
        <v>0</v>
      </c>
      <c r="G825">
        <f>IF(LEN(telefony45[[#This Row],[nr]])=7,1,0)</f>
        <v>1</v>
      </c>
      <c r="H825" s="9">
        <f>IF(LEN(telefony45[[#This Row],[nr]])&gt;=10,1,0)</f>
        <v>0</v>
      </c>
      <c r="I825" s="2">
        <f>telefony45[[#This Row],[zakonczenie]]-telefony45[[#This Row],[rozpoczecie]]</f>
        <v>1.0787037037037039E-2</v>
      </c>
      <c r="J825" s="9">
        <f>HOUR(telefony45[[#This Row],[czas połączenia]])</f>
        <v>0</v>
      </c>
      <c r="K825" s="9">
        <f>MINUTE(telefony45[[#This Row],[czas połączenia]])</f>
        <v>15</v>
      </c>
      <c r="L825" s="9">
        <f>SECOND(telefony45[[#This Row],[czas połączenia]])</f>
        <v>32</v>
      </c>
      <c r="M825" s="9">
        <f>telefony45[[#This Row],[godziny połączenia]]*60*60+telefony45[[#This Row],[minuty połączenia]]*60+telefony45[[#This Row],[sekundy połączenia2]]</f>
        <v>932</v>
      </c>
      <c r="N825" s="9">
        <f>ROUNDUP(telefony45[[#This Row],[połączenie w sekundach]]/60,0)</f>
        <v>16</v>
      </c>
      <c r="O825" s="9">
        <f>IF(telefony45[[#This Row],[czy zagraniczny]]=1,telefony45[[#This Row],[zaczęt minuty połączenia]],0)</f>
        <v>0</v>
      </c>
      <c r="P825">
        <f>IF(OR(telefony45[[#This Row],[czy komórkowy]]=1,telefony45[[#This Row],[czy stacjonarny]]=1),P824-telefony45[[#This Row],[połączenie w sekundach]],P824)</f>
        <v>-336867</v>
      </c>
      <c r="Q825">
        <f t="shared" si="12"/>
        <v>932</v>
      </c>
      <c r="R825">
        <f>IF(telefony45[[#This Row],[czy komórkowy]]=1,Q825+R824,R824)</f>
        <v>81045</v>
      </c>
      <c r="S825">
        <f>IF(telefony45[[#This Row],[czy stacjonarny]]=1,Q825+S824,S824)</f>
        <v>255822</v>
      </c>
    </row>
    <row r="826" spans="1:19" x14ac:dyDescent="0.3">
      <c r="A826" s="9" t="s">
        <v>704</v>
      </c>
      <c r="B826" s="1">
        <v>42929</v>
      </c>
      <c r="C826" s="2">
        <v>0.37074074074074076</v>
      </c>
      <c r="D826" s="2">
        <v>0.37601851851851853</v>
      </c>
      <c r="E826">
        <f>DAY(telefony45[[#This Row],[data]])</f>
        <v>13</v>
      </c>
      <c r="F826">
        <f>IF(LEN(telefony45[[#This Row],[nr]])=8,1,0)</f>
        <v>0</v>
      </c>
      <c r="G826">
        <f>IF(LEN(telefony45[[#This Row],[nr]])=7,1,0)</f>
        <v>1</v>
      </c>
      <c r="H826" s="9">
        <f>IF(LEN(telefony45[[#This Row],[nr]])&gt;=10,1,0)</f>
        <v>0</v>
      </c>
      <c r="I826" s="2">
        <f>telefony45[[#This Row],[zakonczenie]]-telefony45[[#This Row],[rozpoczecie]]</f>
        <v>5.2777777777777701E-3</v>
      </c>
      <c r="J826" s="9">
        <f>HOUR(telefony45[[#This Row],[czas połączenia]])</f>
        <v>0</v>
      </c>
      <c r="K826" s="9">
        <f>MINUTE(telefony45[[#This Row],[czas połączenia]])</f>
        <v>7</v>
      </c>
      <c r="L826" s="9">
        <f>SECOND(telefony45[[#This Row],[czas połączenia]])</f>
        <v>36</v>
      </c>
      <c r="M826" s="9">
        <f>telefony45[[#This Row],[godziny połączenia]]*60*60+telefony45[[#This Row],[minuty połączenia]]*60+telefony45[[#This Row],[sekundy połączenia2]]</f>
        <v>456</v>
      </c>
      <c r="N826" s="9">
        <f>ROUNDUP(telefony45[[#This Row],[połączenie w sekundach]]/60,0)</f>
        <v>8</v>
      </c>
      <c r="O826" s="9">
        <f>IF(telefony45[[#This Row],[czy zagraniczny]]=1,telefony45[[#This Row],[zaczęt minuty połączenia]],0)</f>
        <v>0</v>
      </c>
      <c r="P826">
        <f>IF(OR(telefony45[[#This Row],[czy komórkowy]]=1,telefony45[[#This Row],[czy stacjonarny]]=1),P825-telefony45[[#This Row],[połączenie w sekundach]],P825)</f>
        <v>-337323</v>
      </c>
      <c r="Q826">
        <f t="shared" si="12"/>
        <v>456</v>
      </c>
      <c r="R826">
        <f>IF(telefony45[[#This Row],[czy komórkowy]]=1,Q826+R825,R825)</f>
        <v>81045</v>
      </c>
      <c r="S826">
        <f>IF(telefony45[[#This Row],[czy stacjonarny]]=1,Q826+S825,S825)</f>
        <v>256278</v>
      </c>
    </row>
    <row r="827" spans="1:19" x14ac:dyDescent="0.3">
      <c r="A827" s="9" t="s">
        <v>705</v>
      </c>
      <c r="B827" s="1">
        <v>42929</v>
      </c>
      <c r="C827" s="2">
        <v>0.37334490740740739</v>
      </c>
      <c r="D827" s="2">
        <v>0.37408564814814815</v>
      </c>
      <c r="E827">
        <f>DAY(telefony45[[#This Row],[data]])</f>
        <v>13</v>
      </c>
      <c r="F827">
        <f>IF(LEN(telefony45[[#This Row],[nr]])=8,1,0)</f>
        <v>1</v>
      </c>
      <c r="G827">
        <f>IF(LEN(telefony45[[#This Row],[nr]])=7,1,0)</f>
        <v>0</v>
      </c>
      <c r="H827" s="9">
        <f>IF(LEN(telefony45[[#This Row],[nr]])&gt;=10,1,0)</f>
        <v>0</v>
      </c>
      <c r="I827" s="2">
        <f>telefony45[[#This Row],[zakonczenie]]-telefony45[[#This Row],[rozpoczecie]]</f>
        <v>7.4074074074076401E-4</v>
      </c>
      <c r="J827" s="9">
        <f>HOUR(telefony45[[#This Row],[czas połączenia]])</f>
        <v>0</v>
      </c>
      <c r="K827" s="9">
        <f>MINUTE(telefony45[[#This Row],[czas połączenia]])</f>
        <v>1</v>
      </c>
      <c r="L827" s="9">
        <f>SECOND(telefony45[[#This Row],[czas połączenia]])</f>
        <v>4</v>
      </c>
      <c r="M827" s="9">
        <f>telefony45[[#This Row],[godziny połączenia]]*60*60+telefony45[[#This Row],[minuty połączenia]]*60+telefony45[[#This Row],[sekundy połączenia2]]</f>
        <v>64</v>
      </c>
      <c r="N827" s="9">
        <f>ROUNDUP(telefony45[[#This Row],[połączenie w sekundach]]/60,0)</f>
        <v>2</v>
      </c>
      <c r="O827" s="9">
        <f>IF(telefony45[[#This Row],[czy zagraniczny]]=1,telefony45[[#This Row],[zaczęt minuty połączenia]],0)</f>
        <v>0</v>
      </c>
      <c r="P827">
        <f>IF(OR(telefony45[[#This Row],[czy komórkowy]]=1,telefony45[[#This Row],[czy stacjonarny]]=1),P826-telefony45[[#This Row],[połączenie w sekundach]],P826)</f>
        <v>-337387</v>
      </c>
      <c r="Q827">
        <f t="shared" si="12"/>
        <v>64</v>
      </c>
      <c r="R827">
        <f>IF(telefony45[[#This Row],[czy komórkowy]]=1,Q827+R826,R826)</f>
        <v>81109</v>
      </c>
      <c r="S827">
        <f>IF(telefony45[[#This Row],[czy stacjonarny]]=1,Q827+S826,S826)</f>
        <v>256278</v>
      </c>
    </row>
    <row r="828" spans="1:19" x14ac:dyDescent="0.3">
      <c r="A828" s="9" t="s">
        <v>706</v>
      </c>
      <c r="B828" s="1">
        <v>42929</v>
      </c>
      <c r="C828" s="2">
        <v>0.37653935185185183</v>
      </c>
      <c r="D828" s="2">
        <v>0.37709490740740742</v>
      </c>
      <c r="E828">
        <f>DAY(telefony45[[#This Row],[data]])</f>
        <v>13</v>
      </c>
      <c r="F828">
        <f>IF(LEN(telefony45[[#This Row],[nr]])=8,1,0)</f>
        <v>0</v>
      </c>
      <c r="G828">
        <f>IF(LEN(telefony45[[#This Row],[nr]])=7,1,0)</f>
        <v>1</v>
      </c>
      <c r="H828" s="9">
        <f>IF(LEN(telefony45[[#This Row],[nr]])&gt;=10,1,0)</f>
        <v>0</v>
      </c>
      <c r="I828" s="2">
        <f>telefony45[[#This Row],[zakonczenie]]-telefony45[[#This Row],[rozpoczecie]]</f>
        <v>5.5555555555558689E-4</v>
      </c>
      <c r="J828" s="9">
        <f>HOUR(telefony45[[#This Row],[czas połączenia]])</f>
        <v>0</v>
      </c>
      <c r="K828" s="9">
        <f>MINUTE(telefony45[[#This Row],[czas połączenia]])</f>
        <v>0</v>
      </c>
      <c r="L828" s="9">
        <f>SECOND(telefony45[[#This Row],[czas połączenia]])</f>
        <v>48</v>
      </c>
      <c r="M828" s="9">
        <f>telefony45[[#This Row],[godziny połączenia]]*60*60+telefony45[[#This Row],[minuty połączenia]]*60+telefony45[[#This Row],[sekundy połączenia2]]</f>
        <v>48</v>
      </c>
      <c r="N828" s="9">
        <f>ROUNDUP(telefony45[[#This Row],[połączenie w sekundach]]/60,0)</f>
        <v>1</v>
      </c>
      <c r="O828" s="9">
        <f>IF(telefony45[[#This Row],[czy zagraniczny]]=1,telefony45[[#This Row],[zaczęt minuty połączenia]],0)</f>
        <v>0</v>
      </c>
      <c r="P828">
        <f>IF(OR(telefony45[[#This Row],[czy komórkowy]]=1,telefony45[[#This Row],[czy stacjonarny]]=1),P827-telefony45[[#This Row],[połączenie w sekundach]],P827)</f>
        <v>-337435</v>
      </c>
      <c r="Q828">
        <f t="shared" si="12"/>
        <v>48</v>
      </c>
      <c r="R828">
        <f>IF(telefony45[[#This Row],[czy komórkowy]]=1,Q828+R827,R827)</f>
        <v>81109</v>
      </c>
      <c r="S828">
        <f>IF(telefony45[[#This Row],[czy stacjonarny]]=1,Q828+S827,S827)</f>
        <v>256326</v>
      </c>
    </row>
    <row r="829" spans="1:19" x14ac:dyDescent="0.3">
      <c r="A829" s="9" t="s">
        <v>707</v>
      </c>
      <c r="B829" s="1">
        <v>42929</v>
      </c>
      <c r="C829" s="2">
        <v>0.37748842592592591</v>
      </c>
      <c r="D829" s="2">
        <v>0.37763888888888891</v>
      </c>
      <c r="E829">
        <f>DAY(telefony45[[#This Row],[data]])</f>
        <v>13</v>
      </c>
      <c r="F829">
        <f>IF(LEN(telefony45[[#This Row],[nr]])=8,1,0)</f>
        <v>1</v>
      </c>
      <c r="G829">
        <f>IF(LEN(telefony45[[#This Row],[nr]])=7,1,0)</f>
        <v>0</v>
      </c>
      <c r="H829" s="9">
        <f>IF(LEN(telefony45[[#This Row],[nr]])&gt;=10,1,0)</f>
        <v>0</v>
      </c>
      <c r="I829" s="2">
        <f>telefony45[[#This Row],[zakonczenie]]-telefony45[[#This Row],[rozpoczecie]]</f>
        <v>1.5046296296300499E-4</v>
      </c>
      <c r="J829" s="9">
        <f>HOUR(telefony45[[#This Row],[czas połączenia]])</f>
        <v>0</v>
      </c>
      <c r="K829" s="9">
        <f>MINUTE(telefony45[[#This Row],[czas połączenia]])</f>
        <v>0</v>
      </c>
      <c r="L829" s="9">
        <f>SECOND(telefony45[[#This Row],[czas połączenia]])</f>
        <v>13</v>
      </c>
      <c r="M829" s="9">
        <f>telefony45[[#This Row],[godziny połączenia]]*60*60+telefony45[[#This Row],[minuty połączenia]]*60+telefony45[[#This Row],[sekundy połączenia2]]</f>
        <v>13</v>
      </c>
      <c r="N829" s="9">
        <f>ROUNDUP(telefony45[[#This Row],[połączenie w sekundach]]/60,0)</f>
        <v>1</v>
      </c>
      <c r="O829" s="9">
        <f>IF(telefony45[[#This Row],[czy zagraniczny]]=1,telefony45[[#This Row],[zaczęt minuty połączenia]],0)</f>
        <v>0</v>
      </c>
      <c r="P829">
        <f>IF(OR(telefony45[[#This Row],[czy komórkowy]]=1,telefony45[[#This Row],[czy stacjonarny]]=1),P828-telefony45[[#This Row],[połączenie w sekundach]],P828)</f>
        <v>-337448</v>
      </c>
      <c r="Q829">
        <f t="shared" si="12"/>
        <v>13</v>
      </c>
      <c r="R829">
        <f>IF(telefony45[[#This Row],[czy komórkowy]]=1,Q829+R828,R828)</f>
        <v>81122</v>
      </c>
      <c r="S829">
        <f>IF(telefony45[[#This Row],[czy stacjonarny]]=1,Q829+S828,S828)</f>
        <v>256326</v>
      </c>
    </row>
    <row r="830" spans="1:19" x14ac:dyDescent="0.3">
      <c r="A830" s="9" t="s">
        <v>708</v>
      </c>
      <c r="B830" s="1">
        <v>42929</v>
      </c>
      <c r="C830" s="2">
        <v>0.3790162037037037</v>
      </c>
      <c r="D830" s="2">
        <v>0.38123842592592594</v>
      </c>
      <c r="E830">
        <f>DAY(telefony45[[#This Row],[data]])</f>
        <v>13</v>
      </c>
      <c r="F830">
        <f>IF(LEN(telefony45[[#This Row],[nr]])=8,1,0)</f>
        <v>0</v>
      </c>
      <c r="G830">
        <f>IF(LEN(telefony45[[#This Row],[nr]])=7,1,0)</f>
        <v>1</v>
      </c>
      <c r="H830" s="9">
        <f>IF(LEN(telefony45[[#This Row],[nr]])&gt;=10,1,0)</f>
        <v>0</v>
      </c>
      <c r="I830" s="2">
        <f>telefony45[[#This Row],[zakonczenie]]-telefony45[[#This Row],[rozpoczecie]]</f>
        <v>2.2222222222222365E-3</v>
      </c>
      <c r="J830" s="9">
        <f>HOUR(telefony45[[#This Row],[czas połączenia]])</f>
        <v>0</v>
      </c>
      <c r="K830" s="9">
        <f>MINUTE(telefony45[[#This Row],[czas połączenia]])</f>
        <v>3</v>
      </c>
      <c r="L830" s="9">
        <f>SECOND(telefony45[[#This Row],[czas połączenia]])</f>
        <v>12</v>
      </c>
      <c r="M830" s="9">
        <f>telefony45[[#This Row],[godziny połączenia]]*60*60+telefony45[[#This Row],[minuty połączenia]]*60+telefony45[[#This Row],[sekundy połączenia2]]</f>
        <v>192</v>
      </c>
      <c r="N830" s="9">
        <f>ROUNDUP(telefony45[[#This Row],[połączenie w sekundach]]/60,0)</f>
        <v>4</v>
      </c>
      <c r="O830" s="9">
        <f>IF(telefony45[[#This Row],[czy zagraniczny]]=1,telefony45[[#This Row],[zaczęt minuty połączenia]],0)</f>
        <v>0</v>
      </c>
      <c r="P830">
        <f>IF(OR(telefony45[[#This Row],[czy komórkowy]]=1,telefony45[[#This Row],[czy stacjonarny]]=1),P829-telefony45[[#This Row],[połączenie w sekundach]],P829)</f>
        <v>-337640</v>
      </c>
      <c r="Q830">
        <f t="shared" si="12"/>
        <v>192</v>
      </c>
      <c r="R830">
        <f>IF(telefony45[[#This Row],[czy komórkowy]]=1,Q830+R829,R829)</f>
        <v>81122</v>
      </c>
      <c r="S830">
        <f>IF(telefony45[[#This Row],[czy stacjonarny]]=1,Q830+S829,S829)</f>
        <v>256518</v>
      </c>
    </row>
    <row r="831" spans="1:19" x14ac:dyDescent="0.3">
      <c r="A831" s="9" t="s">
        <v>466</v>
      </c>
      <c r="B831" s="1">
        <v>42929</v>
      </c>
      <c r="C831" s="2">
        <v>0.38018518518518518</v>
      </c>
      <c r="D831" s="2">
        <v>0.38339120370370372</v>
      </c>
      <c r="E831">
        <f>DAY(telefony45[[#This Row],[data]])</f>
        <v>13</v>
      </c>
      <c r="F831">
        <f>IF(LEN(telefony45[[#This Row],[nr]])=8,1,0)</f>
        <v>0</v>
      </c>
      <c r="G831">
        <f>IF(LEN(telefony45[[#This Row],[nr]])=7,1,0)</f>
        <v>1</v>
      </c>
      <c r="H831" s="9">
        <f>IF(LEN(telefony45[[#This Row],[nr]])&gt;=10,1,0)</f>
        <v>0</v>
      </c>
      <c r="I831" s="2">
        <f>telefony45[[#This Row],[zakonczenie]]-telefony45[[#This Row],[rozpoczecie]]</f>
        <v>3.2060185185185386E-3</v>
      </c>
      <c r="J831" s="9">
        <f>HOUR(telefony45[[#This Row],[czas połączenia]])</f>
        <v>0</v>
      </c>
      <c r="K831" s="9">
        <f>MINUTE(telefony45[[#This Row],[czas połączenia]])</f>
        <v>4</v>
      </c>
      <c r="L831" s="9">
        <f>SECOND(telefony45[[#This Row],[czas połączenia]])</f>
        <v>37</v>
      </c>
      <c r="M831" s="9">
        <f>telefony45[[#This Row],[godziny połączenia]]*60*60+telefony45[[#This Row],[minuty połączenia]]*60+telefony45[[#This Row],[sekundy połączenia2]]</f>
        <v>277</v>
      </c>
      <c r="N831" s="9">
        <f>ROUNDUP(telefony45[[#This Row],[połączenie w sekundach]]/60,0)</f>
        <v>5</v>
      </c>
      <c r="O831" s="9">
        <f>IF(telefony45[[#This Row],[czy zagraniczny]]=1,telefony45[[#This Row],[zaczęt minuty połączenia]],0)</f>
        <v>0</v>
      </c>
      <c r="P831">
        <f>IF(OR(telefony45[[#This Row],[czy komórkowy]]=1,telefony45[[#This Row],[czy stacjonarny]]=1),P830-telefony45[[#This Row],[połączenie w sekundach]],P830)</f>
        <v>-337917</v>
      </c>
      <c r="Q831">
        <f t="shared" si="12"/>
        <v>277</v>
      </c>
      <c r="R831">
        <f>IF(telefony45[[#This Row],[czy komórkowy]]=1,Q831+R830,R830)</f>
        <v>81122</v>
      </c>
      <c r="S831">
        <f>IF(telefony45[[#This Row],[czy stacjonarny]]=1,Q831+S830,S830)</f>
        <v>256795</v>
      </c>
    </row>
    <row r="832" spans="1:19" x14ac:dyDescent="0.3">
      <c r="A832" s="9" t="s">
        <v>709</v>
      </c>
      <c r="B832" s="1">
        <v>42929</v>
      </c>
      <c r="C832" s="2">
        <v>0.38480324074074074</v>
      </c>
      <c r="D832" s="2">
        <v>0.39057870370370368</v>
      </c>
      <c r="E832">
        <f>DAY(telefony45[[#This Row],[data]])</f>
        <v>13</v>
      </c>
      <c r="F832">
        <f>IF(LEN(telefony45[[#This Row],[nr]])=8,1,0)</f>
        <v>0</v>
      </c>
      <c r="G832">
        <f>IF(LEN(telefony45[[#This Row],[nr]])=7,1,0)</f>
        <v>1</v>
      </c>
      <c r="H832" s="9">
        <f>IF(LEN(telefony45[[#This Row],[nr]])&gt;=10,1,0)</f>
        <v>0</v>
      </c>
      <c r="I832" s="2">
        <f>telefony45[[#This Row],[zakonczenie]]-telefony45[[#This Row],[rozpoczecie]]</f>
        <v>5.7754629629629406E-3</v>
      </c>
      <c r="J832" s="9">
        <f>HOUR(telefony45[[#This Row],[czas połączenia]])</f>
        <v>0</v>
      </c>
      <c r="K832" s="9">
        <f>MINUTE(telefony45[[#This Row],[czas połączenia]])</f>
        <v>8</v>
      </c>
      <c r="L832" s="9">
        <f>SECOND(telefony45[[#This Row],[czas połączenia]])</f>
        <v>19</v>
      </c>
      <c r="M832" s="9">
        <f>telefony45[[#This Row],[godziny połączenia]]*60*60+telefony45[[#This Row],[minuty połączenia]]*60+telefony45[[#This Row],[sekundy połączenia2]]</f>
        <v>499</v>
      </c>
      <c r="N832" s="9">
        <f>ROUNDUP(telefony45[[#This Row],[połączenie w sekundach]]/60,0)</f>
        <v>9</v>
      </c>
      <c r="O832" s="9">
        <f>IF(telefony45[[#This Row],[czy zagraniczny]]=1,telefony45[[#This Row],[zaczęt minuty połączenia]],0)</f>
        <v>0</v>
      </c>
      <c r="P832">
        <f>IF(OR(telefony45[[#This Row],[czy komórkowy]]=1,telefony45[[#This Row],[czy stacjonarny]]=1),P831-telefony45[[#This Row],[połączenie w sekundach]],P831)</f>
        <v>-338416</v>
      </c>
      <c r="Q832">
        <f t="shared" si="12"/>
        <v>499</v>
      </c>
      <c r="R832">
        <f>IF(telefony45[[#This Row],[czy komórkowy]]=1,Q832+R831,R831)</f>
        <v>81122</v>
      </c>
      <c r="S832">
        <f>IF(telefony45[[#This Row],[czy stacjonarny]]=1,Q832+S831,S831)</f>
        <v>257294</v>
      </c>
    </row>
    <row r="833" spans="1:19" x14ac:dyDescent="0.3">
      <c r="A833" s="9" t="s">
        <v>710</v>
      </c>
      <c r="B833" s="1">
        <v>42929</v>
      </c>
      <c r="C833" s="2">
        <v>0.38966435185185183</v>
      </c>
      <c r="D833" s="2">
        <v>0.40104166666666669</v>
      </c>
      <c r="E833">
        <f>DAY(telefony45[[#This Row],[data]])</f>
        <v>13</v>
      </c>
      <c r="F833">
        <f>IF(LEN(telefony45[[#This Row],[nr]])=8,1,0)</f>
        <v>0</v>
      </c>
      <c r="G833">
        <f>IF(LEN(telefony45[[#This Row],[nr]])=7,1,0)</f>
        <v>1</v>
      </c>
      <c r="H833" s="9">
        <f>IF(LEN(telefony45[[#This Row],[nr]])&gt;=10,1,0)</f>
        <v>0</v>
      </c>
      <c r="I833" s="2">
        <f>telefony45[[#This Row],[zakonczenie]]-telefony45[[#This Row],[rozpoczecie]]</f>
        <v>1.1377314814814854E-2</v>
      </c>
      <c r="J833" s="9">
        <f>HOUR(telefony45[[#This Row],[czas połączenia]])</f>
        <v>0</v>
      </c>
      <c r="K833" s="9">
        <f>MINUTE(telefony45[[#This Row],[czas połączenia]])</f>
        <v>16</v>
      </c>
      <c r="L833" s="9">
        <f>SECOND(telefony45[[#This Row],[czas połączenia]])</f>
        <v>23</v>
      </c>
      <c r="M833" s="9">
        <f>telefony45[[#This Row],[godziny połączenia]]*60*60+telefony45[[#This Row],[minuty połączenia]]*60+telefony45[[#This Row],[sekundy połączenia2]]</f>
        <v>983</v>
      </c>
      <c r="N833" s="9">
        <f>ROUNDUP(telefony45[[#This Row],[połączenie w sekundach]]/60,0)</f>
        <v>17</v>
      </c>
      <c r="O833" s="9">
        <f>IF(telefony45[[#This Row],[czy zagraniczny]]=1,telefony45[[#This Row],[zaczęt minuty połączenia]],0)</f>
        <v>0</v>
      </c>
      <c r="P833">
        <f>IF(OR(telefony45[[#This Row],[czy komórkowy]]=1,telefony45[[#This Row],[czy stacjonarny]]=1),P832-telefony45[[#This Row],[połączenie w sekundach]],P832)</f>
        <v>-339399</v>
      </c>
      <c r="Q833">
        <f t="shared" si="12"/>
        <v>983</v>
      </c>
      <c r="R833">
        <f>IF(telefony45[[#This Row],[czy komórkowy]]=1,Q833+R832,R832)</f>
        <v>81122</v>
      </c>
      <c r="S833">
        <f>IF(telefony45[[#This Row],[czy stacjonarny]]=1,Q833+S832,S832)</f>
        <v>258277</v>
      </c>
    </row>
    <row r="834" spans="1:19" x14ac:dyDescent="0.3">
      <c r="A834" s="9" t="s">
        <v>26</v>
      </c>
      <c r="B834" s="1">
        <v>42929</v>
      </c>
      <c r="C834" s="2">
        <v>0.39194444444444443</v>
      </c>
      <c r="D834" s="2">
        <v>0.39535879629629628</v>
      </c>
      <c r="E834">
        <f>DAY(telefony45[[#This Row],[data]])</f>
        <v>13</v>
      </c>
      <c r="F834">
        <f>IF(LEN(telefony45[[#This Row],[nr]])=8,1,0)</f>
        <v>0</v>
      </c>
      <c r="G834">
        <f>IF(LEN(telefony45[[#This Row],[nr]])=7,1,0)</f>
        <v>1</v>
      </c>
      <c r="H834" s="9">
        <f>IF(LEN(telefony45[[#This Row],[nr]])&gt;=10,1,0)</f>
        <v>0</v>
      </c>
      <c r="I834" s="2">
        <f>telefony45[[#This Row],[zakonczenie]]-telefony45[[#This Row],[rozpoczecie]]</f>
        <v>3.414351851851849E-3</v>
      </c>
      <c r="J834" s="9">
        <f>HOUR(telefony45[[#This Row],[czas połączenia]])</f>
        <v>0</v>
      </c>
      <c r="K834" s="9">
        <f>MINUTE(telefony45[[#This Row],[czas połączenia]])</f>
        <v>4</v>
      </c>
      <c r="L834" s="9">
        <f>SECOND(telefony45[[#This Row],[czas połączenia]])</f>
        <v>55</v>
      </c>
      <c r="M834" s="9">
        <f>telefony45[[#This Row],[godziny połączenia]]*60*60+telefony45[[#This Row],[minuty połączenia]]*60+telefony45[[#This Row],[sekundy połączenia2]]</f>
        <v>295</v>
      </c>
      <c r="N834" s="9">
        <f>ROUNDUP(telefony45[[#This Row],[połączenie w sekundach]]/60,0)</f>
        <v>5</v>
      </c>
      <c r="O834" s="9">
        <f>IF(telefony45[[#This Row],[czy zagraniczny]]=1,telefony45[[#This Row],[zaczęt minuty połączenia]],0)</f>
        <v>0</v>
      </c>
      <c r="P834">
        <f>IF(OR(telefony45[[#This Row],[czy komórkowy]]=1,telefony45[[#This Row],[czy stacjonarny]]=1),P833-telefony45[[#This Row],[połączenie w sekundach]],P833)</f>
        <v>-339694</v>
      </c>
      <c r="Q834">
        <f t="shared" si="12"/>
        <v>295</v>
      </c>
      <c r="R834">
        <f>IF(telefony45[[#This Row],[czy komórkowy]]=1,Q834+R833,R833)</f>
        <v>81122</v>
      </c>
      <c r="S834">
        <f>IF(telefony45[[#This Row],[czy stacjonarny]]=1,Q834+S833,S833)</f>
        <v>258572</v>
      </c>
    </row>
    <row r="835" spans="1:19" x14ac:dyDescent="0.3">
      <c r="A835" s="9" t="s">
        <v>711</v>
      </c>
      <c r="B835" s="1">
        <v>42929</v>
      </c>
      <c r="C835" s="2">
        <v>0.3972222222222222</v>
      </c>
      <c r="D835" s="2">
        <v>0.40084490740740741</v>
      </c>
      <c r="E835">
        <f>DAY(telefony45[[#This Row],[data]])</f>
        <v>13</v>
      </c>
      <c r="F835">
        <f>IF(LEN(telefony45[[#This Row],[nr]])=8,1,0)</f>
        <v>1</v>
      </c>
      <c r="G835">
        <f>IF(LEN(telefony45[[#This Row],[nr]])=7,1,0)</f>
        <v>0</v>
      </c>
      <c r="H835" s="9">
        <f>IF(LEN(telefony45[[#This Row],[nr]])&gt;=10,1,0)</f>
        <v>0</v>
      </c>
      <c r="I835" s="2">
        <f>telefony45[[#This Row],[zakonczenie]]-telefony45[[#This Row],[rozpoczecie]]</f>
        <v>3.6226851851852149E-3</v>
      </c>
      <c r="J835" s="9">
        <f>HOUR(telefony45[[#This Row],[czas połączenia]])</f>
        <v>0</v>
      </c>
      <c r="K835" s="9">
        <f>MINUTE(telefony45[[#This Row],[czas połączenia]])</f>
        <v>5</v>
      </c>
      <c r="L835" s="9">
        <f>SECOND(telefony45[[#This Row],[czas połączenia]])</f>
        <v>13</v>
      </c>
      <c r="M835" s="9">
        <f>telefony45[[#This Row],[godziny połączenia]]*60*60+telefony45[[#This Row],[minuty połączenia]]*60+telefony45[[#This Row],[sekundy połączenia2]]</f>
        <v>313</v>
      </c>
      <c r="N835" s="9">
        <f>ROUNDUP(telefony45[[#This Row],[połączenie w sekundach]]/60,0)</f>
        <v>6</v>
      </c>
      <c r="O835" s="9">
        <f>IF(telefony45[[#This Row],[czy zagraniczny]]=1,telefony45[[#This Row],[zaczęt minuty połączenia]],0)</f>
        <v>0</v>
      </c>
      <c r="P835">
        <f>IF(OR(telefony45[[#This Row],[czy komórkowy]]=1,telefony45[[#This Row],[czy stacjonarny]]=1),P834-telefony45[[#This Row],[połączenie w sekundach]],P834)</f>
        <v>-340007</v>
      </c>
      <c r="Q835">
        <f t="shared" si="12"/>
        <v>313</v>
      </c>
      <c r="R835">
        <f>IF(telefony45[[#This Row],[czy komórkowy]]=1,Q835+R834,R834)</f>
        <v>81435</v>
      </c>
      <c r="S835">
        <f>IF(telefony45[[#This Row],[czy stacjonarny]]=1,Q835+S834,S834)</f>
        <v>258572</v>
      </c>
    </row>
    <row r="836" spans="1:19" x14ac:dyDescent="0.3">
      <c r="A836" s="9" t="s">
        <v>712</v>
      </c>
      <c r="B836" s="1">
        <v>42929</v>
      </c>
      <c r="C836" s="2">
        <v>0.39988425925925924</v>
      </c>
      <c r="D836" s="2">
        <v>0.4100462962962963</v>
      </c>
      <c r="E836">
        <f>DAY(telefony45[[#This Row],[data]])</f>
        <v>13</v>
      </c>
      <c r="F836">
        <f>IF(LEN(telefony45[[#This Row],[nr]])=8,1,0)</f>
        <v>1</v>
      </c>
      <c r="G836">
        <f>IF(LEN(telefony45[[#This Row],[nr]])=7,1,0)</f>
        <v>0</v>
      </c>
      <c r="H836" s="9">
        <f>IF(LEN(telefony45[[#This Row],[nr]])&gt;=10,1,0)</f>
        <v>0</v>
      </c>
      <c r="I836" s="2">
        <f>telefony45[[#This Row],[zakonczenie]]-telefony45[[#This Row],[rozpoczecie]]</f>
        <v>1.0162037037037053E-2</v>
      </c>
      <c r="J836" s="9">
        <f>HOUR(telefony45[[#This Row],[czas połączenia]])</f>
        <v>0</v>
      </c>
      <c r="K836" s="9">
        <f>MINUTE(telefony45[[#This Row],[czas połączenia]])</f>
        <v>14</v>
      </c>
      <c r="L836" s="9">
        <f>SECOND(telefony45[[#This Row],[czas połączenia]])</f>
        <v>38</v>
      </c>
      <c r="M836" s="9">
        <f>telefony45[[#This Row],[godziny połączenia]]*60*60+telefony45[[#This Row],[minuty połączenia]]*60+telefony45[[#This Row],[sekundy połączenia2]]</f>
        <v>878</v>
      </c>
      <c r="N836" s="9">
        <f>ROUNDUP(telefony45[[#This Row],[połączenie w sekundach]]/60,0)</f>
        <v>15</v>
      </c>
      <c r="O836" s="9">
        <f>IF(telefony45[[#This Row],[czy zagraniczny]]=1,telefony45[[#This Row],[zaczęt minuty połączenia]],0)</f>
        <v>0</v>
      </c>
      <c r="P836">
        <f>IF(OR(telefony45[[#This Row],[czy komórkowy]]=1,telefony45[[#This Row],[czy stacjonarny]]=1),P835-telefony45[[#This Row],[połączenie w sekundach]],P835)</f>
        <v>-340885</v>
      </c>
      <c r="Q836">
        <f t="shared" si="12"/>
        <v>878</v>
      </c>
      <c r="R836">
        <f>IF(telefony45[[#This Row],[czy komórkowy]]=1,Q836+R835,R835)</f>
        <v>82313</v>
      </c>
      <c r="S836">
        <f>IF(telefony45[[#This Row],[czy stacjonarny]]=1,Q836+S835,S835)</f>
        <v>258572</v>
      </c>
    </row>
    <row r="837" spans="1:19" x14ac:dyDescent="0.3">
      <c r="A837" s="9" t="s">
        <v>713</v>
      </c>
      <c r="B837" s="1">
        <v>42929</v>
      </c>
      <c r="C837" s="2">
        <v>0.40539351851851851</v>
      </c>
      <c r="D837" s="2">
        <v>0.4143634259259259</v>
      </c>
      <c r="E837">
        <f>DAY(telefony45[[#This Row],[data]])</f>
        <v>13</v>
      </c>
      <c r="F837">
        <f>IF(LEN(telefony45[[#This Row],[nr]])=8,1,0)</f>
        <v>0</v>
      </c>
      <c r="G837">
        <f>IF(LEN(telefony45[[#This Row],[nr]])=7,1,0)</f>
        <v>1</v>
      </c>
      <c r="H837" s="9">
        <f>IF(LEN(telefony45[[#This Row],[nr]])&gt;=10,1,0)</f>
        <v>0</v>
      </c>
      <c r="I837" s="2">
        <f>telefony45[[#This Row],[zakonczenie]]-telefony45[[#This Row],[rozpoczecie]]</f>
        <v>8.9699074074073848E-3</v>
      </c>
      <c r="J837" s="9">
        <f>HOUR(telefony45[[#This Row],[czas połączenia]])</f>
        <v>0</v>
      </c>
      <c r="K837" s="9">
        <f>MINUTE(telefony45[[#This Row],[czas połączenia]])</f>
        <v>12</v>
      </c>
      <c r="L837" s="9">
        <f>SECOND(telefony45[[#This Row],[czas połączenia]])</f>
        <v>55</v>
      </c>
      <c r="M837" s="9">
        <f>telefony45[[#This Row],[godziny połączenia]]*60*60+telefony45[[#This Row],[minuty połączenia]]*60+telefony45[[#This Row],[sekundy połączenia2]]</f>
        <v>775</v>
      </c>
      <c r="N837" s="9">
        <f>ROUNDUP(telefony45[[#This Row],[połączenie w sekundach]]/60,0)</f>
        <v>13</v>
      </c>
      <c r="O837" s="9">
        <f>IF(telefony45[[#This Row],[czy zagraniczny]]=1,telefony45[[#This Row],[zaczęt minuty połączenia]],0)</f>
        <v>0</v>
      </c>
      <c r="P837">
        <f>IF(OR(telefony45[[#This Row],[czy komórkowy]]=1,telefony45[[#This Row],[czy stacjonarny]]=1),P836-telefony45[[#This Row],[połączenie w sekundach]],P836)</f>
        <v>-341660</v>
      </c>
      <c r="Q837">
        <f t="shared" si="12"/>
        <v>775</v>
      </c>
      <c r="R837">
        <f>IF(telefony45[[#This Row],[czy komórkowy]]=1,Q837+R836,R836)</f>
        <v>82313</v>
      </c>
      <c r="S837">
        <f>IF(telefony45[[#This Row],[czy stacjonarny]]=1,Q837+S836,S836)</f>
        <v>259347</v>
      </c>
    </row>
    <row r="838" spans="1:19" x14ac:dyDescent="0.3">
      <c r="A838" s="9" t="s">
        <v>714</v>
      </c>
      <c r="B838" s="1">
        <v>42929</v>
      </c>
      <c r="C838" s="2">
        <v>0.4064814814814815</v>
      </c>
      <c r="D838" s="2">
        <v>0.41630787037037037</v>
      </c>
      <c r="E838">
        <f>DAY(telefony45[[#This Row],[data]])</f>
        <v>13</v>
      </c>
      <c r="F838">
        <f>IF(LEN(telefony45[[#This Row],[nr]])=8,1,0)</f>
        <v>1</v>
      </c>
      <c r="G838">
        <f>IF(LEN(telefony45[[#This Row],[nr]])=7,1,0)</f>
        <v>0</v>
      </c>
      <c r="H838" s="9">
        <f>IF(LEN(telefony45[[#This Row],[nr]])&gt;=10,1,0)</f>
        <v>0</v>
      </c>
      <c r="I838" s="2">
        <f>telefony45[[#This Row],[zakonczenie]]-telefony45[[#This Row],[rozpoczecie]]</f>
        <v>9.8263888888888706E-3</v>
      </c>
      <c r="J838" s="9">
        <f>HOUR(telefony45[[#This Row],[czas połączenia]])</f>
        <v>0</v>
      </c>
      <c r="K838" s="9">
        <f>MINUTE(telefony45[[#This Row],[czas połączenia]])</f>
        <v>14</v>
      </c>
      <c r="L838" s="9">
        <f>SECOND(telefony45[[#This Row],[czas połączenia]])</f>
        <v>9</v>
      </c>
      <c r="M838" s="9">
        <f>telefony45[[#This Row],[godziny połączenia]]*60*60+telefony45[[#This Row],[minuty połączenia]]*60+telefony45[[#This Row],[sekundy połączenia2]]</f>
        <v>849</v>
      </c>
      <c r="N838" s="9">
        <f>ROUNDUP(telefony45[[#This Row],[połączenie w sekundach]]/60,0)</f>
        <v>15</v>
      </c>
      <c r="O838" s="9">
        <f>IF(telefony45[[#This Row],[czy zagraniczny]]=1,telefony45[[#This Row],[zaczęt minuty połączenia]],0)</f>
        <v>0</v>
      </c>
      <c r="P838">
        <f>IF(OR(telefony45[[#This Row],[czy komórkowy]]=1,telefony45[[#This Row],[czy stacjonarny]]=1),P837-telefony45[[#This Row],[połączenie w sekundach]],P837)</f>
        <v>-342509</v>
      </c>
      <c r="Q838">
        <f t="shared" si="12"/>
        <v>849</v>
      </c>
      <c r="R838">
        <f>IF(telefony45[[#This Row],[czy komórkowy]]=1,Q838+R837,R837)</f>
        <v>83162</v>
      </c>
      <c r="S838">
        <f>IF(telefony45[[#This Row],[czy stacjonarny]]=1,Q838+S837,S837)</f>
        <v>259347</v>
      </c>
    </row>
    <row r="839" spans="1:19" x14ac:dyDescent="0.3">
      <c r="A839" s="9" t="s">
        <v>715</v>
      </c>
      <c r="B839" s="1">
        <v>42929</v>
      </c>
      <c r="C839" s="2">
        <v>0.41149305555555554</v>
      </c>
      <c r="D839" s="2">
        <v>0.41928240740740741</v>
      </c>
      <c r="E839">
        <f>DAY(telefony45[[#This Row],[data]])</f>
        <v>13</v>
      </c>
      <c r="F839">
        <f>IF(LEN(telefony45[[#This Row],[nr]])=8,1,0)</f>
        <v>0</v>
      </c>
      <c r="G839">
        <f>IF(LEN(telefony45[[#This Row],[nr]])=7,1,0)</f>
        <v>1</v>
      </c>
      <c r="H839" s="9">
        <f>IF(LEN(telefony45[[#This Row],[nr]])&gt;=10,1,0)</f>
        <v>0</v>
      </c>
      <c r="I839" s="2">
        <f>telefony45[[#This Row],[zakonczenie]]-telefony45[[#This Row],[rozpoczecie]]</f>
        <v>7.7893518518518667E-3</v>
      </c>
      <c r="J839" s="9">
        <f>HOUR(telefony45[[#This Row],[czas połączenia]])</f>
        <v>0</v>
      </c>
      <c r="K839" s="9">
        <f>MINUTE(telefony45[[#This Row],[czas połączenia]])</f>
        <v>11</v>
      </c>
      <c r="L839" s="9">
        <f>SECOND(telefony45[[#This Row],[czas połączenia]])</f>
        <v>13</v>
      </c>
      <c r="M839" s="9">
        <f>telefony45[[#This Row],[godziny połączenia]]*60*60+telefony45[[#This Row],[minuty połączenia]]*60+telefony45[[#This Row],[sekundy połączenia2]]</f>
        <v>673</v>
      </c>
      <c r="N839" s="9">
        <f>ROUNDUP(telefony45[[#This Row],[połączenie w sekundach]]/60,0)</f>
        <v>12</v>
      </c>
      <c r="O839" s="9">
        <f>IF(telefony45[[#This Row],[czy zagraniczny]]=1,telefony45[[#This Row],[zaczęt minuty połączenia]],0)</f>
        <v>0</v>
      </c>
      <c r="P839">
        <f>IF(OR(telefony45[[#This Row],[czy komórkowy]]=1,telefony45[[#This Row],[czy stacjonarny]]=1),P838-telefony45[[#This Row],[połączenie w sekundach]],P838)</f>
        <v>-343182</v>
      </c>
      <c r="Q839">
        <f t="shared" si="12"/>
        <v>673</v>
      </c>
      <c r="R839">
        <f>IF(telefony45[[#This Row],[czy komórkowy]]=1,Q839+R838,R838)</f>
        <v>83162</v>
      </c>
      <c r="S839">
        <f>IF(telefony45[[#This Row],[czy stacjonarny]]=1,Q839+S838,S838)</f>
        <v>260020</v>
      </c>
    </row>
    <row r="840" spans="1:19" x14ac:dyDescent="0.3">
      <c r="A840" s="9" t="s">
        <v>716</v>
      </c>
      <c r="B840" s="1">
        <v>42929</v>
      </c>
      <c r="C840" s="2">
        <v>0.41172453703703704</v>
      </c>
      <c r="D840" s="2">
        <v>0.42146990740740742</v>
      </c>
      <c r="E840">
        <f>DAY(telefony45[[#This Row],[data]])</f>
        <v>13</v>
      </c>
      <c r="F840">
        <f>IF(LEN(telefony45[[#This Row],[nr]])=8,1,0)</f>
        <v>0</v>
      </c>
      <c r="G840">
        <f>IF(LEN(telefony45[[#This Row],[nr]])=7,1,0)</f>
        <v>1</v>
      </c>
      <c r="H840" s="9">
        <f>IF(LEN(telefony45[[#This Row],[nr]])&gt;=10,1,0)</f>
        <v>0</v>
      </c>
      <c r="I840" s="2">
        <f>telefony45[[#This Row],[zakonczenie]]-telefony45[[#This Row],[rozpoczecie]]</f>
        <v>9.7453703703703765E-3</v>
      </c>
      <c r="J840" s="9">
        <f>HOUR(telefony45[[#This Row],[czas połączenia]])</f>
        <v>0</v>
      </c>
      <c r="K840" s="9">
        <f>MINUTE(telefony45[[#This Row],[czas połączenia]])</f>
        <v>14</v>
      </c>
      <c r="L840" s="9">
        <f>SECOND(telefony45[[#This Row],[czas połączenia]])</f>
        <v>2</v>
      </c>
      <c r="M840" s="9">
        <f>telefony45[[#This Row],[godziny połączenia]]*60*60+telefony45[[#This Row],[minuty połączenia]]*60+telefony45[[#This Row],[sekundy połączenia2]]</f>
        <v>842</v>
      </c>
      <c r="N840" s="9">
        <f>ROUNDUP(telefony45[[#This Row],[połączenie w sekundach]]/60,0)</f>
        <v>15</v>
      </c>
      <c r="O840" s="9">
        <f>IF(telefony45[[#This Row],[czy zagraniczny]]=1,telefony45[[#This Row],[zaczęt minuty połączenia]],0)</f>
        <v>0</v>
      </c>
      <c r="P840">
        <f>IF(OR(telefony45[[#This Row],[czy komórkowy]]=1,telefony45[[#This Row],[czy stacjonarny]]=1),P839-telefony45[[#This Row],[połączenie w sekundach]],P839)</f>
        <v>-344024</v>
      </c>
      <c r="Q840">
        <f t="shared" si="12"/>
        <v>842</v>
      </c>
      <c r="R840">
        <f>IF(telefony45[[#This Row],[czy komórkowy]]=1,Q840+R839,R839)</f>
        <v>83162</v>
      </c>
      <c r="S840">
        <f>IF(telefony45[[#This Row],[czy stacjonarny]]=1,Q840+S839,S839)</f>
        <v>260862</v>
      </c>
    </row>
    <row r="841" spans="1:19" x14ac:dyDescent="0.3">
      <c r="A841" s="9" t="s">
        <v>717</v>
      </c>
      <c r="B841" s="1">
        <v>42929</v>
      </c>
      <c r="C841" s="2">
        <v>0.41729166666666667</v>
      </c>
      <c r="D841" s="2">
        <v>0.42122685185185182</v>
      </c>
      <c r="E841">
        <f>DAY(telefony45[[#This Row],[data]])</f>
        <v>13</v>
      </c>
      <c r="F841">
        <f>IF(LEN(telefony45[[#This Row],[nr]])=8,1,0)</f>
        <v>1</v>
      </c>
      <c r="G841">
        <f>IF(LEN(telefony45[[#This Row],[nr]])=7,1,0)</f>
        <v>0</v>
      </c>
      <c r="H841" s="9">
        <f>IF(LEN(telefony45[[#This Row],[nr]])&gt;=10,1,0)</f>
        <v>0</v>
      </c>
      <c r="I841" s="2">
        <f>telefony45[[#This Row],[zakonczenie]]-telefony45[[#This Row],[rozpoczecie]]</f>
        <v>3.9351851851851527E-3</v>
      </c>
      <c r="J841" s="9">
        <f>HOUR(telefony45[[#This Row],[czas połączenia]])</f>
        <v>0</v>
      </c>
      <c r="K841" s="9">
        <f>MINUTE(telefony45[[#This Row],[czas połączenia]])</f>
        <v>5</v>
      </c>
      <c r="L841" s="9">
        <f>SECOND(telefony45[[#This Row],[czas połączenia]])</f>
        <v>40</v>
      </c>
      <c r="M841" s="9">
        <f>telefony45[[#This Row],[godziny połączenia]]*60*60+telefony45[[#This Row],[minuty połączenia]]*60+telefony45[[#This Row],[sekundy połączenia2]]</f>
        <v>340</v>
      </c>
      <c r="N841" s="9">
        <f>ROUNDUP(telefony45[[#This Row],[połączenie w sekundach]]/60,0)</f>
        <v>6</v>
      </c>
      <c r="O841" s="9">
        <f>IF(telefony45[[#This Row],[czy zagraniczny]]=1,telefony45[[#This Row],[zaczęt minuty połączenia]],0)</f>
        <v>0</v>
      </c>
      <c r="P841">
        <f>IF(OR(telefony45[[#This Row],[czy komórkowy]]=1,telefony45[[#This Row],[czy stacjonarny]]=1),P840-telefony45[[#This Row],[połączenie w sekundach]],P840)</f>
        <v>-344364</v>
      </c>
      <c r="Q841">
        <f t="shared" si="12"/>
        <v>340</v>
      </c>
      <c r="R841">
        <f>IF(telefony45[[#This Row],[czy komórkowy]]=1,Q841+R840,R840)</f>
        <v>83502</v>
      </c>
      <c r="S841">
        <f>IF(telefony45[[#This Row],[czy stacjonarny]]=1,Q841+S840,S840)</f>
        <v>260862</v>
      </c>
    </row>
    <row r="842" spans="1:19" x14ac:dyDescent="0.3">
      <c r="A842" s="9" t="s">
        <v>171</v>
      </c>
      <c r="B842" s="1">
        <v>42929</v>
      </c>
      <c r="C842" s="2">
        <v>0.41979166666666667</v>
      </c>
      <c r="D842" s="2">
        <v>0.42586805555555557</v>
      </c>
      <c r="E842">
        <f>DAY(telefony45[[#This Row],[data]])</f>
        <v>13</v>
      </c>
      <c r="F842">
        <f>IF(LEN(telefony45[[#This Row],[nr]])=8,1,0)</f>
        <v>1</v>
      </c>
      <c r="G842">
        <f>IF(LEN(telefony45[[#This Row],[nr]])=7,1,0)</f>
        <v>0</v>
      </c>
      <c r="H842" s="9">
        <f>IF(LEN(telefony45[[#This Row],[nr]])&gt;=10,1,0)</f>
        <v>0</v>
      </c>
      <c r="I842" s="2">
        <f>telefony45[[#This Row],[zakonczenie]]-telefony45[[#This Row],[rozpoczecie]]</f>
        <v>6.0763888888888951E-3</v>
      </c>
      <c r="J842" s="9">
        <f>HOUR(telefony45[[#This Row],[czas połączenia]])</f>
        <v>0</v>
      </c>
      <c r="K842" s="9">
        <f>MINUTE(telefony45[[#This Row],[czas połączenia]])</f>
        <v>8</v>
      </c>
      <c r="L842" s="9">
        <f>SECOND(telefony45[[#This Row],[czas połączenia]])</f>
        <v>45</v>
      </c>
      <c r="M842" s="9">
        <f>telefony45[[#This Row],[godziny połączenia]]*60*60+telefony45[[#This Row],[minuty połączenia]]*60+telefony45[[#This Row],[sekundy połączenia2]]</f>
        <v>525</v>
      </c>
      <c r="N842" s="9">
        <f>ROUNDUP(telefony45[[#This Row],[połączenie w sekundach]]/60,0)</f>
        <v>9</v>
      </c>
      <c r="O842" s="9">
        <f>IF(telefony45[[#This Row],[czy zagraniczny]]=1,telefony45[[#This Row],[zaczęt minuty połączenia]],0)</f>
        <v>0</v>
      </c>
      <c r="P842">
        <f>IF(OR(telefony45[[#This Row],[czy komórkowy]]=1,telefony45[[#This Row],[czy stacjonarny]]=1),P841-telefony45[[#This Row],[połączenie w sekundach]],P841)</f>
        <v>-344889</v>
      </c>
      <c r="Q842">
        <f t="shared" si="12"/>
        <v>525</v>
      </c>
      <c r="R842">
        <f>IF(telefony45[[#This Row],[czy komórkowy]]=1,Q842+R841,R841)</f>
        <v>84027</v>
      </c>
      <c r="S842">
        <f>IF(telefony45[[#This Row],[czy stacjonarny]]=1,Q842+S841,S841)</f>
        <v>260862</v>
      </c>
    </row>
    <row r="843" spans="1:19" x14ac:dyDescent="0.3">
      <c r="A843" s="9" t="s">
        <v>718</v>
      </c>
      <c r="B843" s="1">
        <v>42929</v>
      </c>
      <c r="C843" s="2">
        <v>0.42091435185185183</v>
      </c>
      <c r="D843" s="2">
        <v>0.42609953703703701</v>
      </c>
      <c r="E843">
        <f>DAY(telefony45[[#This Row],[data]])</f>
        <v>13</v>
      </c>
      <c r="F843">
        <f>IF(LEN(telefony45[[#This Row],[nr]])=8,1,0)</f>
        <v>0</v>
      </c>
      <c r="G843">
        <f>IF(LEN(telefony45[[#This Row],[nr]])=7,1,0)</f>
        <v>1</v>
      </c>
      <c r="H843" s="9">
        <f>IF(LEN(telefony45[[#This Row],[nr]])&gt;=10,1,0)</f>
        <v>0</v>
      </c>
      <c r="I843" s="2">
        <f>telefony45[[#This Row],[zakonczenie]]-telefony45[[#This Row],[rozpoczecie]]</f>
        <v>5.1851851851851816E-3</v>
      </c>
      <c r="J843" s="9">
        <f>HOUR(telefony45[[#This Row],[czas połączenia]])</f>
        <v>0</v>
      </c>
      <c r="K843" s="9">
        <f>MINUTE(telefony45[[#This Row],[czas połączenia]])</f>
        <v>7</v>
      </c>
      <c r="L843" s="9">
        <f>SECOND(telefony45[[#This Row],[czas połączenia]])</f>
        <v>28</v>
      </c>
      <c r="M843" s="9">
        <f>telefony45[[#This Row],[godziny połączenia]]*60*60+telefony45[[#This Row],[minuty połączenia]]*60+telefony45[[#This Row],[sekundy połączenia2]]</f>
        <v>448</v>
      </c>
      <c r="N843" s="9">
        <f>ROUNDUP(telefony45[[#This Row],[połączenie w sekundach]]/60,0)</f>
        <v>8</v>
      </c>
      <c r="O843" s="9">
        <f>IF(telefony45[[#This Row],[czy zagraniczny]]=1,telefony45[[#This Row],[zaczęt minuty połączenia]],0)</f>
        <v>0</v>
      </c>
      <c r="P843">
        <f>IF(OR(telefony45[[#This Row],[czy komórkowy]]=1,telefony45[[#This Row],[czy stacjonarny]]=1),P842-telefony45[[#This Row],[połączenie w sekundach]],P842)</f>
        <v>-345337</v>
      </c>
      <c r="Q843">
        <f t="shared" si="12"/>
        <v>448</v>
      </c>
      <c r="R843">
        <f>IF(telefony45[[#This Row],[czy komórkowy]]=1,Q843+R842,R842)</f>
        <v>84027</v>
      </c>
      <c r="S843">
        <f>IF(telefony45[[#This Row],[czy stacjonarny]]=1,Q843+S842,S842)</f>
        <v>261310</v>
      </c>
    </row>
    <row r="844" spans="1:19" x14ac:dyDescent="0.3">
      <c r="A844" s="9" t="s">
        <v>719</v>
      </c>
      <c r="B844" s="1">
        <v>42929</v>
      </c>
      <c r="C844" s="2">
        <v>0.42418981481481483</v>
      </c>
      <c r="D844" s="2">
        <v>0.42598379629629629</v>
      </c>
      <c r="E844">
        <f>DAY(telefony45[[#This Row],[data]])</f>
        <v>13</v>
      </c>
      <c r="F844">
        <f>IF(LEN(telefony45[[#This Row],[nr]])=8,1,0)</f>
        <v>0</v>
      </c>
      <c r="G844">
        <f>IF(LEN(telefony45[[#This Row],[nr]])=7,1,0)</f>
        <v>1</v>
      </c>
      <c r="H844" s="9">
        <f>IF(LEN(telefony45[[#This Row],[nr]])&gt;=10,1,0)</f>
        <v>0</v>
      </c>
      <c r="I844" s="2">
        <f>telefony45[[#This Row],[zakonczenie]]-telefony45[[#This Row],[rozpoczecie]]</f>
        <v>1.7939814814814659E-3</v>
      </c>
      <c r="J844" s="9">
        <f>HOUR(telefony45[[#This Row],[czas połączenia]])</f>
        <v>0</v>
      </c>
      <c r="K844" s="9">
        <f>MINUTE(telefony45[[#This Row],[czas połączenia]])</f>
        <v>2</v>
      </c>
      <c r="L844" s="9">
        <f>SECOND(telefony45[[#This Row],[czas połączenia]])</f>
        <v>35</v>
      </c>
      <c r="M844" s="9">
        <f>telefony45[[#This Row],[godziny połączenia]]*60*60+telefony45[[#This Row],[minuty połączenia]]*60+telefony45[[#This Row],[sekundy połączenia2]]</f>
        <v>155</v>
      </c>
      <c r="N844" s="9">
        <f>ROUNDUP(telefony45[[#This Row],[połączenie w sekundach]]/60,0)</f>
        <v>3</v>
      </c>
      <c r="O844" s="9">
        <f>IF(telefony45[[#This Row],[czy zagraniczny]]=1,telefony45[[#This Row],[zaczęt minuty połączenia]],0)</f>
        <v>0</v>
      </c>
      <c r="P844">
        <f>IF(OR(telefony45[[#This Row],[czy komórkowy]]=1,telefony45[[#This Row],[czy stacjonarny]]=1),P843-telefony45[[#This Row],[połączenie w sekundach]],P843)</f>
        <v>-345492</v>
      </c>
      <c r="Q844">
        <f t="shared" si="12"/>
        <v>155</v>
      </c>
      <c r="R844">
        <f>IF(telefony45[[#This Row],[czy komórkowy]]=1,Q844+R843,R843)</f>
        <v>84027</v>
      </c>
      <c r="S844">
        <f>IF(telefony45[[#This Row],[czy stacjonarny]]=1,Q844+S843,S843)</f>
        <v>261465</v>
      </c>
    </row>
    <row r="845" spans="1:19" x14ac:dyDescent="0.3">
      <c r="A845" s="9" t="s">
        <v>149</v>
      </c>
      <c r="B845" s="1">
        <v>42929</v>
      </c>
      <c r="C845" s="2">
        <v>0.4291550925925926</v>
      </c>
      <c r="D845" s="2">
        <v>0.4339351851851852</v>
      </c>
      <c r="E845">
        <f>DAY(telefony45[[#This Row],[data]])</f>
        <v>13</v>
      </c>
      <c r="F845">
        <f>IF(LEN(telefony45[[#This Row],[nr]])=8,1,0)</f>
        <v>0</v>
      </c>
      <c r="G845">
        <f>IF(LEN(telefony45[[#This Row],[nr]])=7,1,0)</f>
        <v>0</v>
      </c>
      <c r="H845" s="9">
        <f>IF(LEN(telefony45[[#This Row],[nr]])&gt;=10,1,0)</f>
        <v>1</v>
      </c>
      <c r="I845" s="2">
        <f>telefony45[[#This Row],[zakonczenie]]-telefony45[[#This Row],[rozpoczecie]]</f>
        <v>4.7800925925925997E-3</v>
      </c>
      <c r="J845" s="9">
        <f>HOUR(telefony45[[#This Row],[czas połączenia]])</f>
        <v>0</v>
      </c>
      <c r="K845" s="9">
        <f>MINUTE(telefony45[[#This Row],[czas połączenia]])</f>
        <v>6</v>
      </c>
      <c r="L845" s="9">
        <f>SECOND(telefony45[[#This Row],[czas połączenia]])</f>
        <v>53</v>
      </c>
      <c r="M845" s="9">
        <f>telefony45[[#This Row],[godziny połączenia]]*60*60+telefony45[[#This Row],[minuty połączenia]]*60+telefony45[[#This Row],[sekundy połączenia2]]</f>
        <v>413</v>
      </c>
      <c r="N845" s="9">
        <f>ROUNDUP(telefony45[[#This Row],[połączenie w sekundach]]/60,0)</f>
        <v>7</v>
      </c>
      <c r="O845" s="9">
        <f>IF(telefony45[[#This Row],[czy zagraniczny]]=1,telefony45[[#This Row],[zaczęt minuty połączenia]],0)</f>
        <v>7</v>
      </c>
      <c r="P845">
        <f>IF(OR(telefony45[[#This Row],[czy komórkowy]]=1,telefony45[[#This Row],[czy stacjonarny]]=1),P844-telefony45[[#This Row],[połączenie w sekundach]],P844)</f>
        <v>-345492</v>
      </c>
      <c r="Q845">
        <f t="shared" si="12"/>
        <v>0</v>
      </c>
      <c r="R845">
        <f>IF(telefony45[[#This Row],[czy komórkowy]]=1,Q845+R844,R844)</f>
        <v>84027</v>
      </c>
      <c r="S845">
        <f>IF(telefony45[[#This Row],[czy stacjonarny]]=1,Q845+S844,S844)</f>
        <v>261465</v>
      </c>
    </row>
    <row r="846" spans="1:19" x14ac:dyDescent="0.3">
      <c r="A846" s="9" t="s">
        <v>720</v>
      </c>
      <c r="B846" s="1">
        <v>42929</v>
      </c>
      <c r="C846" s="2">
        <v>0.43297453703703703</v>
      </c>
      <c r="D846" s="2">
        <v>0.43424768518518519</v>
      </c>
      <c r="E846">
        <f>DAY(telefony45[[#This Row],[data]])</f>
        <v>13</v>
      </c>
      <c r="F846">
        <f>IF(LEN(telefony45[[#This Row],[nr]])=8,1,0)</f>
        <v>0</v>
      </c>
      <c r="G846">
        <f>IF(LEN(telefony45[[#This Row],[nr]])=7,1,0)</f>
        <v>1</v>
      </c>
      <c r="H846" s="9">
        <f>IF(LEN(telefony45[[#This Row],[nr]])&gt;=10,1,0)</f>
        <v>0</v>
      </c>
      <c r="I846" s="2">
        <f>telefony45[[#This Row],[zakonczenie]]-telefony45[[#This Row],[rozpoczecie]]</f>
        <v>1.2731481481481621E-3</v>
      </c>
      <c r="J846" s="9">
        <f>HOUR(telefony45[[#This Row],[czas połączenia]])</f>
        <v>0</v>
      </c>
      <c r="K846" s="9">
        <f>MINUTE(telefony45[[#This Row],[czas połączenia]])</f>
        <v>1</v>
      </c>
      <c r="L846" s="9">
        <f>SECOND(telefony45[[#This Row],[czas połączenia]])</f>
        <v>50</v>
      </c>
      <c r="M846" s="9">
        <f>telefony45[[#This Row],[godziny połączenia]]*60*60+telefony45[[#This Row],[minuty połączenia]]*60+telefony45[[#This Row],[sekundy połączenia2]]</f>
        <v>110</v>
      </c>
      <c r="N846" s="9">
        <f>ROUNDUP(telefony45[[#This Row],[połączenie w sekundach]]/60,0)</f>
        <v>2</v>
      </c>
      <c r="O846" s="9">
        <f>IF(telefony45[[#This Row],[czy zagraniczny]]=1,telefony45[[#This Row],[zaczęt minuty połączenia]],0)</f>
        <v>0</v>
      </c>
      <c r="P846">
        <f>IF(OR(telefony45[[#This Row],[czy komórkowy]]=1,telefony45[[#This Row],[czy stacjonarny]]=1),P845-telefony45[[#This Row],[połączenie w sekundach]],P845)</f>
        <v>-345602</v>
      </c>
      <c r="Q846">
        <f t="shared" si="12"/>
        <v>110</v>
      </c>
      <c r="R846">
        <f>IF(telefony45[[#This Row],[czy komórkowy]]=1,Q846+R845,R845)</f>
        <v>84027</v>
      </c>
      <c r="S846">
        <f>IF(telefony45[[#This Row],[czy stacjonarny]]=1,Q846+S845,S845)</f>
        <v>261575</v>
      </c>
    </row>
    <row r="847" spans="1:19" x14ac:dyDescent="0.3">
      <c r="A847" s="9" t="s">
        <v>721</v>
      </c>
      <c r="B847" s="1">
        <v>42929</v>
      </c>
      <c r="C847" s="2">
        <v>0.43782407407407409</v>
      </c>
      <c r="D847" s="2">
        <v>0.44560185185185186</v>
      </c>
      <c r="E847">
        <f>DAY(telefony45[[#This Row],[data]])</f>
        <v>13</v>
      </c>
      <c r="F847">
        <f>IF(LEN(telefony45[[#This Row],[nr]])=8,1,0)</f>
        <v>0</v>
      </c>
      <c r="G847">
        <f>IF(LEN(telefony45[[#This Row],[nr]])=7,1,0)</f>
        <v>1</v>
      </c>
      <c r="H847" s="9">
        <f>IF(LEN(telefony45[[#This Row],[nr]])&gt;=10,1,0)</f>
        <v>0</v>
      </c>
      <c r="I847" s="2">
        <f>telefony45[[#This Row],[zakonczenie]]-telefony45[[#This Row],[rozpoczecie]]</f>
        <v>7.7777777777777724E-3</v>
      </c>
      <c r="J847" s="9">
        <f>HOUR(telefony45[[#This Row],[czas połączenia]])</f>
        <v>0</v>
      </c>
      <c r="K847" s="9">
        <f>MINUTE(telefony45[[#This Row],[czas połączenia]])</f>
        <v>11</v>
      </c>
      <c r="L847" s="9">
        <f>SECOND(telefony45[[#This Row],[czas połączenia]])</f>
        <v>12</v>
      </c>
      <c r="M847" s="9">
        <f>telefony45[[#This Row],[godziny połączenia]]*60*60+telefony45[[#This Row],[minuty połączenia]]*60+telefony45[[#This Row],[sekundy połączenia2]]</f>
        <v>672</v>
      </c>
      <c r="N847" s="9">
        <f>ROUNDUP(telefony45[[#This Row],[połączenie w sekundach]]/60,0)</f>
        <v>12</v>
      </c>
      <c r="O847" s="9">
        <f>IF(telefony45[[#This Row],[czy zagraniczny]]=1,telefony45[[#This Row],[zaczęt minuty połączenia]],0)</f>
        <v>0</v>
      </c>
      <c r="P847">
        <f>IF(OR(telefony45[[#This Row],[czy komórkowy]]=1,telefony45[[#This Row],[czy stacjonarny]]=1),P846-telefony45[[#This Row],[połączenie w sekundach]],P846)</f>
        <v>-346274</v>
      </c>
      <c r="Q847">
        <f t="shared" si="12"/>
        <v>672</v>
      </c>
      <c r="R847">
        <f>IF(telefony45[[#This Row],[czy komórkowy]]=1,Q847+R846,R846)</f>
        <v>84027</v>
      </c>
      <c r="S847">
        <f>IF(telefony45[[#This Row],[czy stacjonarny]]=1,Q847+S846,S846)</f>
        <v>262247</v>
      </c>
    </row>
    <row r="848" spans="1:19" x14ac:dyDescent="0.3">
      <c r="A848" s="9" t="s">
        <v>722</v>
      </c>
      <c r="B848" s="1">
        <v>42929</v>
      </c>
      <c r="C848" s="2">
        <v>0.43986111111111109</v>
      </c>
      <c r="D848" s="2">
        <v>0.44298611111111114</v>
      </c>
      <c r="E848">
        <f>DAY(telefony45[[#This Row],[data]])</f>
        <v>13</v>
      </c>
      <c r="F848">
        <f>IF(LEN(telefony45[[#This Row],[nr]])=8,1,0)</f>
        <v>0</v>
      </c>
      <c r="G848">
        <f>IF(LEN(telefony45[[#This Row],[nr]])=7,1,0)</f>
        <v>1</v>
      </c>
      <c r="H848" s="9">
        <f>IF(LEN(telefony45[[#This Row],[nr]])&gt;=10,1,0)</f>
        <v>0</v>
      </c>
      <c r="I848" s="2">
        <f>telefony45[[#This Row],[zakonczenie]]-telefony45[[#This Row],[rozpoczecie]]</f>
        <v>3.1250000000000444E-3</v>
      </c>
      <c r="J848" s="9">
        <f>HOUR(telefony45[[#This Row],[czas połączenia]])</f>
        <v>0</v>
      </c>
      <c r="K848" s="9">
        <f>MINUTE(telefony45[[#This Row],[czas połączenia]])</f>
        <v>4</v>
      </c>
      <c r="L848" s="9">
        <f>SECOND(telefony45[[#This Row],[czas połączenia]])</f>
        <v>30</v>
      </c>
      <c r="M848" s="9">
        <f>telefony45[[#This Row],[godziny połączenia]]*60*60+telefony45[[#This Row],[minuty połączenia]]*60+telefony45[[#This Row],[sekundy połączenia2]]</f>
        <v>270</v>
      </c>
      <c r="N848" s="9">
        <f>ROUNDUP(telefony45[[#This Row],[połączenie w sekundach]]/60,0)</f>
        <v>5</v>
      </c>
      <c r="O848" s="9">
        <f>IF(telefony45[[#This Row],[czy zagraniczny]]=1,telefony45[[#This Row],[zaczęt minuty połączenia]],0)</f>
        <v>0</v>
      </c>
      <c r="P848">
        <f>IF(OR(telefony45[[#This Row],[czy komórkowy]]=1,telefony45[[#This Row],[czy stacjonarny]]=1),P847-telefony45[[#This Row],[połączenie w sekundach]],P847)</f>
        <v>-346544</v>
      </c>
      <c r="Q848">
        <f t="shared" si="12"/>
        <v>270</v>
      </c>
      <c r="R848">
        <f>IF(telefony45[[#This Row],[czy komórkowy]]=1,Q848+R847,R847)</f>
        <v>84027</v>
      </c>
      <c r="S848">
        <f>IF(telefony45[[#This Row],[czy stacjonarny]]=1,Q848+S847,S847)</f>
        <v>262517</v>
      </c>
    </row>
    <row r="849" spans="1:19" x14ac:dyDescent="0.3">
      <c r="A849" s="9" t="s">
        <v>723</v>
      </c>
      <c r="B849" s="1">
        <v>42929</v>
      </c>
      <c r="C849" s="2">
        <v>0.44278935185185186</v>
      </c>
      <c r="D849" s="2">
        <v>0.44480324074074074</v>
      </c>
      <c r="E849">
        <f>DAY(telefony45[[#This Row],[data]])</f>
        <v>13</v>
      </c>
      <c r="F849">
        <f>IF(LEN(telefony45[[#This Row],[nr]])=8,1,0)</f>
        <v>1</v>
      </c>
      <c r="G849">
        <f>IF(LEN(telefony45[[#This Row],[nr]])=7,1,0)</f>
        <v>0</v>
      </c>
      <c r="H849" s="9">
        <f>IF(LEN(telefony45[[#This Row],[nr]])&gt;=10,1,0)</f>
        <v>0</v>
      </c>
      <c r="I849" s="2">
        <f>telefony45[[#This Row],[zakonczenie]]-telefony45[[#This Row],[rozpoczecie]]</f>
        <v>2.0138888888888706E-3</v>
      </c>
      <c r="J849" s="9">
        <f>HOUR(telefony45[[#This Row],[czas połączenia]])</f>
        <v>0</v>
      </c>
      <c r="K849" s="9">
        <f>MINUTE(telefony45[[#This Row],[czas połączenia]])</f>
        <v>2</v>
      </c>
      <c r="L849" s="9">
        <f>SECOND(telefony45[[#This Row],[czas połączenia]])</f>
        <v>54</v>
      </c>
      <c r="M849" s="9">
        <f>telefony45[[#This Row],[godziny połączenia]]*60*60+telefony45[[#This Row],[minuty połączenia]]*60+telefony45[[#This Row],[sekundy połączenia2]]</f>
        <v>174</v>
      </c>
      <c r="N849" s="9">
        <f>ROUNDUP(telefony45[[#This Row],[połączenie w sekundach]]/60,0)</f>
        <v>3</v>
      </c>
      <c r="O849" s="9">
        <f>IF(telefony45[[#This Row],[czy zagraniczny]]=1,telefony45[[#This Row],[zaczęt minuty połączenia]],0)</f>
        <v>0</v>
      </c>
      <c r="P849">
        <f>IF(OR(telefony45[[#This Row],[czy komórkowy]]=1,telefony45[[#This Row],[czy stacjonarny]]=1),P848-telefony45[[#This Row],[połączenie w sekundach]],P848)</f>
        <v>-346718</v>
      </c>
      <c r="Q849">
        <f t="shared" si="12"/>
        <v>174</v>
      </c>
      <c r="R849">
        <f>IF(telefony45[[#This Row],[czy komórkowy]]=1,Q849+R848,R848)</f>
        <v>84201</v>
      </c>
      <c r="S849">
        <f>IF(telefony45[[#This Row],[czy stacjonarny]]=1,Q849+S848,S848)</f>
        <v>262517</v>
      </c>
    </row>
    <row r="850" spans="1:19" x14ac:dyDescent="0.3">
      <c r="A850" s="9" t="s">
        <v>724</v>
      </c>
      <c r="B850" s="1">
        <v>42929</v>
      </c>
      <c r="C850" s="2">
        <v>0.44732638888888887</v>
      </c>
      <c r="D850" s="2">
        <v>0.45466435185185183</v>
      </c>
      <c r="E850">
        <f>DAY(telefony45[[#This Row],[data]])</f>
        <v>13</v>
      </c>
      <c r="F850">
        <f>IF(LEN(telefony45[[#This Row],[nr]])=8,1,0)</f>
        <v>0</v>
      </c>
      <c r="G850">
        <f>IF(LEN(telefony45[[#This Row],[nr]])=7,1,0)</f>
        <v>1</v>
      </c>
      <c r="H850" s="9">
        <f>IF(LEN(telefony45[[#This Row],[nr]])&gt;=10,1,0)</f>
        <v>0</v>
      </c>
      <c r="I850" s="2">
        <f>telefony45[[#This Row],[zakonczenie]]-telefony45[[#This Row],[rozpoczecie]]</f>
        <v>7.3379629629629628E-3</v>
      </c>
      <c r="J850" s="9">
        <f>HOUR(telefony45[[#This Row],[czas połączenia]])</f>
        <v>0</v>
      </c>
      <c r="K850" s="9">
        <f>MINUTE(telefony45[[#This Row],[czas połączenia]])</f>
        <v>10</v>
      </c>
      <c r="L850" s="9">
        <f>SECOND(telefony45[[#This Row],[czas połączenia]])</f>
        <v>34</v>
      </c>
      <c r="M850" s="9">
        <f>telefony45[[#This Row],[godziny połączenia]]*60*60+telefony45[[#This Row],[minuty połączenia]]*60+telefony45[[#This Row],[sekundy połączenia2]]</f>
        <v>634</v>
      </c>
      <c r="N850" s="9">
        <f>ROUNDUP(telefony45[[#This Row],[połączenie w sekundach]]/60,0)</f>
        <v>11</v>
      </c>
      <c r="O850" s="9">
        <f>IF(telefony45[[#This Row],[czy zagraniczny]]=1,telefony45[[#This Row],[zaczęt minuty połączenia]],0)</f>
        <v>0</v>
      </c>
      <c r="P850">
        <f>IF(OR(telefony45[[#This Row],[czy komórkowy]]=1,telefony45[[#This Row],[czy stacjonarny]]=1),P849-telefony45[[#This Row],[połączenie w sekundach]],P849)</f>
        <v>-347352</v>
      </c>
      <c r="Q850">
        <f t="shared" si="12"/>
        <v>634</v>
      </c>
      <c r="R850">
        <f>IF(telefony45[[#This Row],[czy komórkowy]]=1,Q850+R849,R849)</f>
        <v>84201</v>
      </c>
      <c r="S850">
        <f>IF(telefony45[[#This Row],[czy stacjonarny]]=1,Q850+S849,S849)</f>
        <v>263151</v>
      </c>
    </row>
    <row r="851" spans="1:19" x14ac:dyDescent="0.3">
      <c r="A851" s="9" t="s">
        <v>725</v>
      </c>
      <c r="B851" s="1">
        <v>42929</v>
      </c>
      <c r="C851" s="2">
        <v>0.45131944444444444</v>
      </c>
      <c r="D851" s="2">
        <v>0.45689814814814816</v>
      </c>
      <c r="E851">
        <f>DAY(telefony45[[#This Row],[data]])</f>
        <v>13</v>
      </c>
      <c r="F851">
        <f>IF(LEN(telefony45[[#This Row],[nr]])=8,1,0)</f>
        <v>0</v>
      </c>
      <c r="G851">
        <f>IF(LEN(telefony45[[#This Row],[nr]])=7,1,0)</f>
        <v>1</v>
      </c>
      <c r="H851" s="9">
        <f>IF(LEN(telefony45[[#This Row],[nr]])&gt;=10,1,0)</f>
        <v>0</v>
      </c>
      <c r="I851" s="2">
        <f>telefony45[[#This Row],[zakonczenie]]-telefony45[[#This Row],[rozpoczecie]]</f>
        <v>5.5787037037037246E-3</v>
      </c>
      <c r="J851" s="9">
        <f>HOUR(telefony45[[#This Row],[czas połączenia]])</f>
        <v>0</v>
      </c>
      <c r="K851" s="9">
        <f>MINUTE(telefony45[[#This Row],[czas połączenia]])</f>
        <v>8</v>
      </c>
      <c r="L851" s="9">
        <f>SECOND(telefony45[[#This Row],[czas połączenia]])</f>
        <v>2</v>
      </c>
      <c r="M851" s="9">
        <f>telefony45[[#This Row],[godziny połączenia]]*60*60+telefony45[[#This Row],[minuty połączenia]]*60+telefony45[[#This Row],[sekundy połączenia2]]</f>
        <v>482</v>
      </c>
      <c r="N851" s="9">
        <f>ROUNDUP(telefony45[[#This Row],[połączenie w sekundach]]/60,0)</f>
        <v>9</v>
      </c>
      <c r="O851" s="9">
        <f>IF(telefony45[[#This Row],[czy zagraniczny]]=1,telefony45[[#This Row],[zaczęt minuty połączenia]],0)</f>
        <v>0</v>
      </c>
      <c r="P851">
        <f>IF(OR(telefony45[[#This Row],[czy komórkowy]]=1,telefony45[[#This Row],[czy stacjonarny]]=1),P850-telefony45[[#This Row],[połączenie w sekundach]],P850)</f>
        <v>-347834</v>
      </c>
      <c r="Q851">
        <f t="shared" si="12"/>
        <v>482</v>
      </c>
      <c r="R851">
        <f>IF(telefony45[[#This Row],[czy komórkowy]]=1,Q851+R850,R850)</f>
        <v>84201</v>
      </c>
      <c r="S851">
        <f>IF(telefony45[[#This Row],[czy stacjonarny]]=1,Q851+S850,S850)</f>
        <v>263633</v>
      </c>
    </row>
    <row r="852" spans="1:19" x14ac:dyDescent="0.3">
      <c r="A852" s="9" t="s">
        <v>726</v>
      </c>
      <c r="B852" s="1">
        <v>42929</v>
      </c>
      <c r="C852" s="2">
        <v>0.45489583333333333</v>
      </c>
      <c r="D852" s="2">
        <v>0.46451388888888889</v>
      </c>
      <c r="E852">
        <f>DAY(telefony45[[#This Row],[data]])</f>
        <v>13</v>
      </c>
      <c r="F852">
        <f>IF(LEN(telefony45[[#This Row],[nr]])=8,1,0)</f>
        <v>0</v>
      </c>
      <c r="G852">
        <f>IF(LEN(telefony45[[#This Row],[nr]])=7,1,0)</f>
        <v>1</v>
      </c>
      <c r="H852" s="9">
        <f>IF(LEN(telefony45[[#This Row],[nr]])&gt;=10,1,0)</f>
        <v>0</v>
      </c>
      <c r="I852" s="2">
        <f>telefony45[[#This Row],[zakonczenie]]-telefony45[[#This Row],[rozpoczecie]]</f>
        <v>9.6180555555555602E-3</v>
      </c>
      <c r="J852" s="9">
        <f>HOUR(telefony45[[#This Row],[czas połączenia]])</f>
        <v>0</v>
      </c>
      <c r="K852" s="9">
        <f>MINUTE(telefony45[[#This Row],[czas połączenia]])</f>
        <v>13</v>
      </c>
      <c r="L852" s="9">
        <f>SECOND(telefony45[[#This Row],[czas połączenia]])</f>
        <v>51</v>
      </c>
      <c r="M852" s="9">
        <f>telefony45[[#This Row],[godziny połączenia]]*60*60+telefony45[[#This Row],[minuty połączenia]]*60+telefony45[[#This Row],[sekundy połączenia2]]</f>
        <v>831</v>
      </c>
      <c r="N852" s="9">
        <f>ROUNDUP(telefony45[[#This Row],[połączenie w sekundach]]/60,0)</f>
        <v>14</v>
      </c>
      <c r="O852" s="9">
        <f>IF(telefony45[[#This Row],[czy zagraniczny]]=1,telefony45[[#This Row],[zaczęt minuty połączenia]],0)</f>
        <v>0</v>
      </c>
      <c r="P852">
        <f>IF(OR(telefony45[[#This Row],[czy komórkowy]]=1,telefony45[[#This Row],[czy stacjonarny]]=1),P851-telefony45[[#This Row],[połączenie w sekundach]],P851)</f>
        <v>-348665</v>
      </c>
      <c r="Q852">
        <f t="shared" si="12"/>
        <v>831</v>
      </c>
      <c r="R852">
        <f>IF(telefony45[[#This Row],[czy komórkowy]]=1,Q852+R851,R851)</f>
        <v>84201</v>
      </c>
      <c r="S852">
        <f>IF(telefony45[[#This Row],[czy stacjonarny]]=1,Q852+S851,S851)</f>
        <v>264464</v>
      </c>
    </row>
    <row r="853" spans="1:19" x14ac:dyDescent="0.3">
      <c r="A853" s="9" t="s">
        <v>727</v>
      </c>
      <c r="B853" s="1">
        <v>42929</v>
      </c>
      <c r="C853" s="2">
        <v>0.45682870370370371</v>
      </c>
      <c r="D853" s="2">
        <v>0.4664699074074074</v>
      </c>
      <c r="E853">
        <f>DAY(telefony45[[#This Row],[data]])</f>
        <v>13</v>
      </c>
      <c r="F853">
        <f>IF(LEN(telefony45[[#This Row],[nr]])=8,1,0)</f>
        <v>0</v>
      </c>
      <c r="G853">
        <f>IF(LEN(telefony45[[#This Row],[nr]])=7,1,0)</f>
        <v>1</v>
      </c>
      <c r="H853" s="9">
        <f>IF(LEN(telefony45[[#This Row],[nr]])&gt;=10,1,0)</f>
        <v>0</v>
      </c>
      <c r="I853" s="2">
        <f>telefony45[[#This Row],[zakonczenie]]-telefony45[[#This Row],[rozpoczecie]]</f>
        <v>9.6412037037036935E-3</v>
      </c>
      <c r="J853" s="9">
        <f>HOUR(telefony45[[#This Row],[czas połączenia]])</f>
        <v>0</v>
      </c>
      <c r="K853" s="9">
        <f>MINUTE(telefony45[[#This Row],[czas połączenia]])</f>
        <v>13</v>
      </c>
      <c r="L853" s="9">
        <f>SECOND(telefony45[[#This Row],[czas połączenia]])</f>
        <v>53</v>
      </c>
      <c r="M853" s="9">
        <f>telefony45[[#This Row],[godziny połączenia]]*60*60+telefony45[[#This Row],[minuty połączenia]]*60+telefony45[[#This Row],[sekundy połączenia2]]</f>
        <v>833</v>
      </c>
      <c r="N853" s="9">
        <f>ROUNDUP(telefony45[[#This Row],[połączenie w sekundach]]/60,0)</f>
        <v>14</v>
      </c>
      <c r="O853" s="9">
        <f>IF(telefony45[[#This Row],[czy zagraniczny]]=1,telefony45[[#This Row],[zaczęt minuty połączenia]],0)</f>
        <v>0</v>
      </c>
      <c r="P853">
        <f>IF(OR(telefony45[[#This Row],[czy komórkowy]]=1,telefony45[[#This Row],[czy stacjonarny]]=1),P852-telefony45[[#This Row],[połączenie w sekundach]],P852)</f>
        <v>-349498</v>
      </c>
      <c r="Q853">
        <f t="shared" si="12"/>
        <v>833</v>
      </c>
      <c r="R853">
        <f>IF(telefony45[[#This Row],[czy komórkowy]]=1,Q853+R852,R852)</f>
        <v>84201</v>
      </c>
      <c r="S853">
        <f>IF(telefony45[[#This Row],[czy stacjonarny]]=1,Q853+S852,S852)</f>
        <v>265297</v>
      </c>
    </row>
    <row r="854" spans="1:19" x14ac:dyDescent="0.3">
      <c r="A854" s="9" t="s">
        <v>728</v>
      </c>
      <c r="B854" s="1">
        <v>42929</v>
      </c>
      <c r="C854" s="2">
        <v>0.45968750000000003</v>
      </c>
      <c r="D854" s="2">
        <v>0.46520833333333333</v>
      </c>
      <c r="E854">
        <f>DAY(telefony45[[#This Row],[data]])</f>
        <v>13</v>
      </c>
      <c r="F854">
        <f>IF(LEN(telefony45[[#This Row],[nr]])=8,1,0)</f>
        <v>1</v>
      </c>
      <c r="G854">
        <f>IF(LEN(telefony45[[#This Row],[nr]])=7,1,0)</f>
        <v>0</v>
      </c>
      <c r="H854" s="9">
        <f>IF(LEN(telefony45[[#This Row],[nr]])&gt;=10,1,0)</f>
        <v>0</v>
      </c>
      <c r="I854" s="2">
        <f>telefony45[[#This Row],[zakonczenie]]-telefony45[[#This Row],[rozpoczecie]]</f>
        <v>5.5208333333333082E-3</v>
      </c>
      <c r="J854" s="9">
        <f>HOUR(telefony45[[#This Row],[czas połączenia]])</f>
        <v>0</v>
      </c>
      <c r="K854" s="9">
        <f>MINUTE(telefony45[[#This Row],[czas połączenia]])</f>
        <v>7</v>
      </c>
      <c r="L854" s="9">
        <f>SECOND(telefony45[[#This Row],[czas połączenia]])</f>
        <v>57</v>
      </c>
      <c r="M854" s="9">
        <f>telefony45[[#This Row],[godziny połączenia]]*60*60+telefony45[[#This Row],[minuty połączenia]]*60+telefony45[[#This Row],[sekundy połączenia2]]</f>
        <v>477</v>
      </c>
      <c r="N854" s="9">
        <f>ROUNDUP(telefony45[[#This Row],[połączenie w sekundach]]/60,0)</f>
        <v>8</v>
      </c>
      <c r="O854" s="9">
        <f>IF(telefony45[[#This Row],[czy zagraniczny]]=1,telefony45[[#This Row],[zaczęt minuty połączenia]],0)</f>
        <v>0</v>
      </c>
      <c r="P854">
        <f>IF(OR(telefony45[[#This Row],[czy komórkowy]]=1,telefony45[[#This Row],[czy stacjonarny]]=1),P853-telefony45[[#This Row],[połączenie w sekundach]],P853)</f>
        <v>-349975</v>
      </c>
      <c r="Q854">
        <f t="shared" si="12"/>
        <v>477</v>
      </c>
      <c r="R854">
        <f>IF(telefony45[[#This Row],[czy komórkowy]]=1,Q854+R853,R853)</f>
        <v>84678</v>
      </c>
      <c r="S854">
        <f>IF(telefony45[[#This Row],[czy stacjonarny]]=1,Q854+S853,S853)</f>
        <v>265297</v>
      </c>
    </row>
    <row r="855" spans="1:19" x14ac:dyDescent="0.3">
      <c r="A855" s="9" t="s">
        <v>729</v>
      </c>
      <c r="B855" s="1">
        <v>42929</v>
      </c>
      <c r="C855" s="2">
        <v>0.46444444444444444</v>
      </c>
      <c r="D855" s="2">
        <v>0.46787037037037038</v>
      </c>
      <c r="E855">
        <f>DAY(telefony45[[#This Row],[data]])</f>
        <v>13</v>
      </c>
      <c r="F855">
        <f>IF(LEN(telefony45[[#This Row],[nr]])=8,1,0)</f>
        <v>0</v>
      </c>
      <c r="G855">
        <f>IF(LEN(telefony45[[#This Row],[nr]])=7,1,0)</f>
        <v>1</v>
      </c>
      <c r="H855" s="9">
        <f>IF(LEN(telefony45[[#This Row],[nr]])&gt;=10,1,0)</f>
        <v>0</v>
      </c>
      <c r="I855" s="2">
        <f>telefony45[[#This Row],[zakonczenie]]-telefony45[[#This Row],[rozpoczecie]]</f>
        <v>3.4259259259259434E-3</v>
      </c>
      <c r="J855" s="9">
        <f>HOUR(telefony45[[#This Row],[czas połączenia]])</f>
        <v>0</v>
      </c>
      <c r="K855" s="9">
        <f>MINUTE(telefony45[[#This Row],[czas połączenia]])</f>
        <v>4</v>
      </c>
      <c r="L855" s="9">
        <f>SECOND(telefony45[[#This Row],[czas połączenia]])</f>
        <v>56</v>
      </c>
      <c r="M855" s="9">
        <f>telefony45[[#This Row],[godziny połączenia]]*60*60+telefony45[[#This Row],[minuty połączenia]]*60+telefony45[[#This Row],[sekundy połączenia2]]</f>
        <v>296</v>
      </c>
      <c r="N855" s="9">
        <f>ROUNDUP(telefony45[[#This Row],[połączenie w sekundach]]/60,0)</f>
        <v>5</v>
      </c>
      <c r="O855" s="9">
        <f>IF(telefony45[[#This Row],[czy zagraniczny]]=1,telefony45[[#This Row],[zaczęt minuty połączenia]],0)</f>
        <v>0</v>
      </c>
      <c r="P855">
        <f>IF(OR(telefony45[[#This Row],[czy komórkowy]]=1,telefony45[[#This Row],[czy stacjonarny]]=1),P854-telefony45[[#This Row],[połączenie w sekundach]],P854)</f>
        <v>-350271</v>
      </c>
      <c r="Q855">
        <f t="shared" si="12"/>
        <v>296</v>
      </c>
      <c r="R855">
        <f>IF(telefony45[[#This Row],[czy komórkowy]]=1,Q855+R854,R854)</f>
        <v>84678</v>
      </c>
      <c r="S855">
        <f>IF(telefony45[[#This Row],[czy stacjonarny]]=1,Q855+S854,S854)</f>
        <v>265593</v>
      </c>
    </row>
    <row r="856" spans="1:19" x14ac:dyDescent="0.3">
      <c r="A856" s="9" t="s">
        <v>730</v>
      </c>
      <c r="B856" s="1">
        <v>42929</v>
      </c>
      <c r="C856" s="2">
        <v>0.46581018518518519</v>
      </c>
      <c r="D856" s="2">
        <v>0.46589120370370368</v>
      </c>
      <c r="E856">
        <f>DAY(telefony45[[#This Row],[data]])</f>
        <v>13</v>
      </c>
      <c r="F856">
        <f>IF(LEN(telefony45[[#This Row],[nr]])=8,1,0)</f>
        <v>0</v>
      </c>
      <c r="G856">
        <f>IF(LEN(telefony45[[#This Row],[nr]])=7,1,0)</f>
        <v>1</v>
      </c>
      <c r="H856" s="9">
        <f>IF(LEN(telefony45[[#This Row],[nr]])&gt;=10,1,0)</f>
        <v>0</v>
      </c>
      <c r="I856" s="2">
        <f>telefony45[[#This Row],[zakonczenie]]-telefony45[[#This Row],[rozpoczecie]]</f>
        <v>8.1018518518494176E-5</v>
      </c>
      <c r="J856" s="9">
        <f>HOUR(telefony45[[#This Row],[czas połączenia]])</f>
        <v>0</v>
      </c>
      <c r="K856" s="9">
        <f>MINUTE(telefony45[[#This Row],[czas połączenia]])</f>
        <v>0</v>
      </c>
      <c r="L856" s="9">
        <f>SECOND(telefony45[[#This Row],[czas połączenia]])</f>
        <v>7</v>
      </c>
      <c r="M856" s="9">
        <f>telefony45[[#This Row],[godziny połączenia]]*60*60+telefony45[[#This Row],[minuty połączenia]]*60+telefony45[[#This Row],[sekundy połączenia2]]</f>
        <v>7</v>
      </c>
      <c r="N856" s="9">
        <f>ROUNDUP(telefony45[[#This Row],[połączenie w sekundach]]/60,0)</f>
        <v>1</v>
      </c>
      <c r="O856" s="9">
        <f>IF(telefony45[[#This Row],[czy zagraniczny]]=1,telefony45[[#This Row],[zaczęt minuty połączenia]],0)</f>
        <v>0</v>
      </c>
      <c r="P856">
        <f>IF(OR(telefony45[[#This Row],[czy komórkowy]]=1,telefony45[[#This Row],[czy stacjonarny]]=1),P855-telefony45[[#This Row],[połączenie w sekundach]],P855)</f>
        <v>-350278</v>
      </c>
      <c r="Q856">
        <f t="shared" si="12"/>
        <v>7</v>
      </c>
      <c r="R856">
        <f>IF(telefony45[[#This Row],[czy komórkowy]]=1,Q856+R855,R855)</f>
        <v>84678</v>
      </c>
      <c r="S856">
        <f>IF(telefony45[[#This Row],[czy stacjonarny]]=1,Q856+S855,S855)</f>
        <v>265600</v>
      </c>
    </row>
    <row r="857" spans="1:19" x14ac:dyDescent="0.3">
      <c r="A857" s="9" t="s">
        <v>731</v>
      </c>
      <c r="B857" s="1">
        <v>42929</v>
      </c>
      <c r="C857" s="2">
        <v>0.47099537037037037</v>
      </c>
      <c r="D857" s="2">
        <v>0.47175925925925927</v>
      </c>
      <c r="E857">
        <f>DAY(telefony45[[#This Row],[data]])</f>
        <v>13</v>
      </c>
      <c r="F857">
        <f>IF(LEN(telefony45[[#This Row],[nr]])=8,1,0)</f>
        <v>1</v>
      </c>
      <c r="G857">
        <f>IF(LEN(telefony45[[#This Row],[nr]])=7,1,0)</f>
        <v>0</v>
      </c>
      <c r="H857" s="9">
        <f>IF(LEN(telefony45[[#This Row],[nr]])&gt;=10,1,0)</f>
        <v>0</v>
      </c>
      <c r="I857" s="2">
        <f>telefony45[[#This Row],[zakonczenie]]-telefony45[[#This Row],[rozpoczecie]]</f>
        <v>7.6388888888889728E-4</v>
      </c>
      <c r="J857" s="9">
        <f>HOUR(telefony45[[#This Row],[czas połączenia]])</f>
        <v>0</v>
      </c>
      <c r="K857" s="9">
        <f>MINUTE(telefony45[[#This Row],[czas połączenia]])</f>
        <v>1</v>
      </c>
      <c r="L857" s="9">
        <f>SECOND(telefony45[[#This Row],[czas połączenia]])</f>
        <v>6</v>
      </c>
      <c r="M857" s="9">
        <f>telefony45[[#This Row],[godziny połączenia]]*60*60+telefony45[[#This Row],[minuty połączenia]]*60+telefony45[[#This Row],[sekundy połączenia2]]</f>
        <v>66</v>
      </c>
      <c r="N857" s="9">
        <f>ROUNDUP(telefony45[[#This Row],[połączenie w sekundach]]/60,0)</f>
        <v>2</v>
      </c>
      <c r="O857" s="9">
        <f>IF(telefony45[[#This Row],[czy zagraniczny]]=1,telefony45[[#This Row],[zaczęt minuty połączenia]],0)</f>
        <v>0</v>
      </c>
      <c r="P857">
        <f>IF(OR(telefony45[[#This Row],[czy komórkowy]]=1,telefony45[[#This Row],[czy stacjonarny]]=1),P856-telefony45[[#This Row],[połączenie w sekundach]],P856)</f>
        <v>-350344</v>
      </c>
      <c r="Q857">
        <f t="shared" si="12"/>
        <v>66</v>
      </c>
      <c r="R857">
        <f>IF(telefony45[[#This Row],[czy komórkowy]]=1,Q857+R856,R856)</f>
        <v>84744</v>
      </c>
      <c r="S857">
        <f>IF(telefony45[[#This Row],[czy stacjonarny]]=1,Q857+S856,S856)</f>
        <v>265600</v>
      </c>
    </row>
    <row r="858" spans="1:19" x14ac:dyDescent="0.3">
      <c r="A858" s="9" t="s">
        <v>732</v>
      </c>
      <c r="B858" s="1">
        <v>42929</v>
      </c>
      <c r="C858" s="2">
        <v>0.47134259259259259</v>
      </c>
      <c r="D858" s="2">
        <v>0.47659722222222223</v>
      </c>
      <c r="E858">
        <f>DAY(telefony45[[#This Row],[data]])</f>
        <v>13</v>
      </c>
      <c r="F858">
        <f>IF(LEN(telefony45[[#This Row],[nr]])=8,1,0)</f>
        <v>0</v>
      </c>
      <c r="G858">
        <f>IF(LEN(telefony45[[#This Row],[nr]])=7,1,0)</f>
        <v>0</v>
      </c>
      <c r="H858" s="9">
        <f>IF(LEN(telefony45[[#This Row],[nr]])&gt;=10,1,0)</f>
        <v>1</v>
      </c>
      <c r="I858" s="2">
        <f>telefony45[[#This Row],[zakonczenie]]-telefony45[[#This Row],[rozpoczecie]]</f>
        <v>5.2546296296296369E-3</v>
      </c>
      <c r="J858" s="9">
        <f>HOUR(telefony45[[#This Row],[czas połączenia]])</f>
        <v>0</v>
      </c>
      <c r="K858" s="9">
        <f>MINUTE(telefony45[[#This Row],[czas połączenia]])</f>
        <v>7</v>
      </c>
      <c r="L858" s="9">
        <f>SECOND(telefony45[[#This Row],[czas połączenia]])</f>
        <v>34</v>
      </c>
      <c r="M858" s="9">
        <f>telefony45[[#This Row],[godziny połączenia]]*60*60+telefony45[[#This Row],[minuty połączenia]]*60+telefony45[[#This Row],[sekundy połączenia2]]</f>
        <v>454</v>
      </c>
      <c r="N858" s="9">
        <f>ROUNDUP(telefony45[[#This Row],[połączenie w sekundach]]/60,0)</f>
        <v>8</v>
      </c>
      <c r="O858" s="9">
        <f>IF(telefony45[[#This Row],[czy zagraniczny]]=1,telefony45[[#This Row],[zaczęt minuty połączenia]],0)</f>
        <v>8</v>
      </c>
      <c r="P858">
        <f>IF(OR(telefony45[[#This Row],[czy komórkowy]]=1,telefony45[[#This Row],[czy stacjonarny]]=1),P857-telefony45[[#This Row],[połączenie w sekundach]],P857)</f>
        <v>-350344</v>
      </c>
      <c r="Q858">
        <f t="shared" si="12"/>
        <v>0</v>
      </c>
      <c r="R858">
        <f>IF(telefony45[[#This Row],[czy komórkowy]]=1,Q858+R857,R857)</f>
        <v>84744</v>
      </c>
      <c r="S858">
        <f>IF(telefony45[[#This Row],[czy stacjonarny]]=1,Q858+S857,S857)</f>
        <v>265600</v>
      </c>
    </row>
    <row r="859" spans="1:19" x14ac:dyDescent="0.3">
      <c r="A859" s="9" t="s">
        <v>733</v>
      </c>
      <c r="B859" s="1">
        <v>42929</v>
      </c>
      <c r="C859" s="2">
        <v>0.47321759259259261</v>
      </c>
      <c r="D859" s="2">
        <v>0.48008101851851853</v>
      </c>
      <c r="E859">
        <f>DAY(telefony45[[#This Row],[data]])</f>
        <v>13</v>
      </c>
      <c r="F859">
        <f>IF(LEN(telefony45[[#This Row],[nr]])=8,1,0)</f>
        <v>0</v>
      </c>
      <c r="G859">
        <f>IF(LEN(telefony45[[#This Row],[nr]])=7,1,0)</f>
        <v>1</v>
      </c>
      <c r="H859" s="9">
        <f>IF(LEN(telefony45[[#This Row],[nr]])&gt;=10,1,0)</f>
        <v>0</v>
      </c>
      <c r="I859" s="2">
        <f>telefony45[[#This Row],[zakonczenie]]-telefony45[[#This Row],[rozpoczecie]]</f>
        <v>6.8634259259259256E-3</v>
      </c>
      <c r="J859" s="9">
        <f>HOUR(telefony45[[#This Row],[czas połączenia]])</f>
        <v>0</v>
      </c>
      <c r="K859" s="9">
        <f>MINUTE(telefony45[[#This Row],[czas połączenia]])</f>
        <v>9</v>
      </c>
      <c r="L859" s="9">
        <f>SECOND(telefony45[[#This Row],[czas połączenia]])</f>
        <v>53</v>
      </c>
      <c r="M859" s="9">
        <f>telefony45[[#This Row],[godziny połączenia]]*60*60+telefony45[[#This Row],[minuty połączenia]]*60+telefony45[[#This Row],[sekundy połączenia2]]</f>
        <v>593</v>
      </c>
      <c r="N859" s="9">
        <f>ROUNDUP(telefony45[[#This Row],[połączenie w sekundach]]/60,0)</f>
        <v>10</v>
      </c>
      <c r="O859" s="9">
        <f>IF(telefony45[[#This Row],[czy zagraniczny]]=1,telefony45[[#This Row],[zaczęt minuty połączenia]],0)</f>
        <v>0</v>
      </c>
      <c r="P859">
        <f>IF(OR(telefony45[[#This Row],[czy komórkowy]]=1,telefony45[[#This Row],[czy stacjonarny]]=1),P858-telefony45[[#This Row],[połączenie w sekundach]],P858)</f>
        <v>-350937</v>
      </c>
      <c r="Q859">
        <f t="shared" si="12"/>
        <v>593</v>
      </c>
      <c r="R859">
        <f>IF(telefony45[[#This Row],[czy komórkowy]]=1,Q859+R858,R858)</f>
        <v>84744</v>
      </c>
      <c r="S859">
        <f>IF(telefony45[[#This Row],[czy stacjonarny]]=1,Q859+S858,S858)</f>
        <v>266193</v>
      </c>
    </row>
    <row r="860" spans="1:19" x14ac:dyDescent="0.3">
      <c r="A860" s="9" t="s">
        <v>591</v>
      </c>
      <c r="B860" s="1">
        <v>42929</v>
      </c>
      <c r="C860" s="2">
        <v>0.47890046296296296</v>
      </c>
      <c r="D860" s="2">
        <v>0.48042824074074075</v>
      </c>
      <c r="E860">
        <f>DAY(telefony45[[#This Row],[data]])</f>
        <v>13</v>
      </c>
      <c r="F860">
        <f>IF(LEN(telefony45[[#This Row],[nr]])=8,1,0)</f>
        <v>1</v>
      </c>
      <c r="G860">
        <f>IF(LEN(telefony45[[#This Row],[nr]])=7,1,0)</f>
        <v>0</v>
      </c>
      <c r="H860" s="9">
        <f>IF(LEN(telefony45[[#This Row],[nr]])&gt;=10,1,0)</f>
        <v>0</v>
      </c>
      <c r="I860" s="2">
        <f>telefony45[[#This Row],[zakonczenie]]-telefony45[[#This Row],[rozpoczecie]]</f>
        <v>1.5277777777777946E-3</v>
      </c>
      <c r="J860" s="9">
        <f>HOUR(telefony45[[#This Row],[czas połączenia]])</f>
        <v>0</v>
      </c>
      <c r="K860" s="9">
        <f>MINUTE(telefony45[[#This Row],[czas połączenia]])</f>
        <v>2</v>
      </c>
      <c r="L860" s="9">
        <f>SECOND(telefony45[[#This Row],[czas połączenia]])</f>
        <v>12</v>
      </c>
      <c r="M860" s="9">
        <f>telefony45[[#This Row],[godziny połączenia]]*60*60+telefony45[[#This Row],[minuty połączenia]]*60+telefony45[[#This Row],[sekundy połączenia2]]</f>
        <v>132</v>
      </c>
      <c r="N860" s="9">
        <f>ROUNDUP(telefony45[[#This Row],[połączenie w sekundach]]/60,0)</f>
        <v>3</v>
      </c>
      <c r="O860" s="9">
        <f>IF(telefony45[[#This Row],[czy zagraniczny]]=1,telefony45[[#This Row],[zaczęt minuty połączenia]],0)</f>
        <v>0</v>
      </c>
      <c r="P860">
        <f>IF(OR(telefony45[[#This Row],[czy komórkowy]]=1,telefony45[[#This Row],[czy stacjonarny]]=1),P859-telefony45[[#This Row],[połączenie w sekundach]],P859)</f>
        <v>-351069</v>
      </c>
      <c r="Q860">
        <f t="shared" si="12"/>
        <v>132</v>
      </c>
      <c r="R860">
        <f>IF(telefony45[[#This Row],[czy komórkowy]]=1,Q860+R859,R859)</f>
        <v>84876</v>
      </c>
      <c r="S860">
        <f>IF(telefony45[[#This Row],[czy stacjonarny]]=1,Q860+S859,S859)</f>
        <v>266193</v>
      </c>
    </row>
    <row r="861" spans="1:19" x14ac:dyDescent="0.3">
      <c r="A861" s="9" t="s">
        <v>734</v>
      </c>
      <c r="B861" s="1">
        <v>42929</v>
      </c>
      <c r="C861" s="2">
        <v>0.48312500000000003</v>
      </c>
      <c r="D861" s="2">
        <v>0.4889236111111111</v>
      </c>
      <c r="E861">
        <f>DAY(telefony45[[#This Row],[data]])</f>
        <v>13</v>
      </c>
      <c r="F861">
        <f>IF(LEN(telefony45[[#This Row],[nr]])=8,1,0)</f>
        <v>1</v>
      </c>
      <c r="G861">
        <f>IF(LEN(telefony45[[#This Row],[nr]])=7,1,0)</f>
        <v>0</v>
      </c>
      <c r="H861" s="9">
        <f>IF(LEN(telefony45[[#This Row],[nr]])&gt;=10,1,0)</f>
        <v>0</v>
      </c>
      <c r="I861" s="2">
        <f>telefony45[[#This Row],[zakonczenie]]-telefony45[[#This Row],[rozpoczecie]]</f>
        <v>5.7986111111110739E-3</v>
      </c>
      <c r="J861" s="9">
        <f>HOUR(telefony45[[#This Row],[czas połączenia]])</f>
        <v>0</v>
      </c>
      <c r="K861" s="9">
        <f>MINUTE(telefony45[[#This Row],[czas połączenia]])</f>
        <v>8</v>
      </c>
      <c r="L861" s="9">
        <f>SECOND(telefony45[[#This Row],[czas połączenia]])</f>
        <v>21</v>
      </c>
      <c r="M861" s="9">
        <f>telefony45[[#This Row],[godziny połączenia]]*60*60+telefony45[[#This Row],[minuty połączenia]]*60+telefony45[[#This Row],[sekundy połączenia2]]</f>
        <v>501</v>
      </c>
      <c r="N861" s="9">
        <f>ROUNDUP(telefony45[[#This Row],[połączenie w sekundach]]/60,0)</f>
        <v>9</v>
      </c>
      <c r="O861" s="9">
        <f>IF(telefony45[[#This Row],[czy zagraniczny]]=1,telefony45[[#This Row],[zaczęt minuty połączenia]],0)</f>
        <v>0</v>
      </c>
      <c r="P861">
        <f>IF(OR(telefony45[[#This Row],[czy komórkowy]]=1,telefony45[[#This Row],[czy stacjonarny]]=1),P860-telefony45[[#This Row],[połączenie w sekundach]],P860)</f>
        <v>-351570</v>
      </c>
      <c r="Q861">
        <f t="shared" si="12"/>
        <v>501</v>
      </c>
      <c r="R861">
        <f>IF(telefony45[[#This Row],[czy komórkowy]]=1,Q861+R860,R860)</f>
        <v>85377</v>
      </c>
      <c r="S861">
        <f>IF(telefony45[[#This Row],[czy stacjonarny]]=1,Q861+S860,S860)</f>
        <v>266193</v>
      </c>
    </row>
    <row r="862" spans="1:19" x14ac:dyDescent="0.3">
      <c r="A862" s="9" t="s">
        <v>735</v>
      </c>
      <c r="B862" s="1">
        <v>42929</v>
      </c>
      <c r="C862" s="2">
        <v>0.4878587962962963</v>
      </c>
      <c r="D862" s="2">
        <v>0.49609953703703702</v>
      </c>
      <c r="E862">
        <f>DAY(telefony45[[#This Row],[data]])</f>
        <v>13</v>
      </c>
      <c r="F862">
        <f>IF(LEN(telefony45[[#This Row],[nr]])=8,1,0)</f>
        <v>0</v>
      </c>
      <c r="G862">
        <f>IF(LEN(telefony45[[#This Row],[nr]])=7,1,0)</f>
        <v>1</v>
      </c>
      <c r="H862" s="9">
        <f>IF(LEN(telefony45[[#This Row],[nr]])&gt;=10,1,0)</f>
        <v>0</v>
      </c>
      <c r="I862" s="2">
        <f>telefony45[[#This Row],[zakonczenie]]-telefony45[[#This Row],[rozpoczecie]]</f>
        <v>8.2407407407407152E-3</v>
      </c>
      <c r="J862" s="9">
        <f>HOUR(telefony45[[#This Row],[czas połączenia]])</f>
        <v>0</v>
      </c>
      <c r="K862" s="9">
        <f>MINUTE(telefony45[[#This Row],[czas połączenia]])</f>
        <v>11</v>
      </c>
      <c r="L862" s="9">
        <f>SECOND(telefony45[[#This Row],[czas połączenia]])</f>
        <v>52</v>
      </c>
      <c r="M862" s="9">
        <f>telefony45[[#This Row],[godziny połączenia]]*60*60+telefony45[[#This Row],[minuty połączenia]]*60+telefony45[[#This Row],[sekundy połączenia2]]</f>
        <v>712</v>
      </c>
      <c r="N862" s="9">
        <f>ROUNDUP(telefony45[[#This Row],[połączenie w sekundach]]/60,0)</f>
        <v>12</v>
      </c>
      <c r="O862" s="9">
        <f>IF(telefony45[[#This Row],[czy zagraniczny]]=1,telefony45[[#This Row],[zaczęt minuty połączenia]],0)</f>
        <v>0</v>
      </c>
      <c r="P862">
        <f>IF(OR(telefony45[[#This Row],[czy komórkowy]]=1,telefony45[[#This Row],[czy stacjonarny]]=1),P861-telefony45[[#This Row],[połączenie w sekundach]],P861)</f>
        <v>-352282</v>
      </c>
      <c r="Q862">
        <f t="shared" si="12"/>
        <v>712</v>
      </c>
      <c r="R862">
        <f>IF(telefony45[[#This Row],[czy komórkowy]]=1,Q862+R861,R861)</f>
        <v>85377</v>
      </c>
      <c r="S862">
        <f>IF(telefony45[[#This Row],[czy stacjonarny]]=1,Q862+S861,S861)</f>
        <v>266905</v>
      </c>
    </row>
    <row r="863" spans="1:19" x14ac:dyDescent="0.3">
      <c r="A863" s="9" t="s">
        <v>736</v>
      </c>
      <c r="B863" s="1">
        <v>42929</v>
      </c>
      <c r="C863" s="2">
        <v>0.4911226851851852</v>
      </c>
      <c r="D863" s="2">
        <v>0.49859953703703702</v>
      </c>
      <c r="E863">
        <f>DAY(telefony45[[#This Row],[data]])</f>
        <v>13</v>
      </c>
      <c r="F863">
        <f>IF(LEN(telefony45[[#This Row],[nr]])=8,1,0)</f>
        <v>0</v>
      </c>
      <c r="G863">
        <f>IF(LEN(telefony45[[#This Row],[nr]])=7,1,0)</f>
        <v>1</v>
      </c>
      <c r="H863" s="9">
        <f>IF(LEN(telefony45[[#This Row],[nr]])&gt;=10,1,0)</f>
        <v>0</v>
      </c>
      <c r="I863" s="2">
        <f>telefony45[[#This Row],[zakonczenie]]-telefony45[[#This Row],[rozpoczecie]]</f>
        <v>7.4768518518518179E-3</v>
      </c>
      <c r="J863" s="9">
        <f>HOUR(telefony45[[#This Row],[czas połączenia]])</f>
        <v>0</v>
      </c>
      <c r="K863" s="9">
        <f>MINUTE(telefony45[[#This Row],[czas połączenia]])</f>
        <v>10</v>
      </c>
      <c r="L863" s="9">
        <f>SECOND(telefony45[[#This Row],[czas połączenia]])</f>
        <v>46</v>
      </c>
      <c r="M863" s="9">
        <f>telefony45[[#This Row],[godziny połączenia]]*60*60+telefony45[[#This Row],[minuty połączenia]]*60+telefony45[[#This Row],[sekundy połączenia2]]</f>
        <v>646</v>
      </c>
      <c r="N863" s="9">
        <f>ROUNDUP(telefony45[[#This Row],[połączenie w sekundach]]/60,0)</f>
        <v>11</v>
      </c>
      <c r="O863" s="9">
        <f>IF(telefony45[[#This Row],[czy zagraniczny]]=1,telefony45[[#This Row],[zaczęt minuty połączenia]],0)</f>
        <v>0</v>
      </c>
      <c r="P863">
        <f>IF(OR(telefony45[[#This Row],[czy komórkowy]]=1,telefony45[[#This Row],[czy stacjonarny]]=1),P862-telefony45[[#This Row],[połączenie w sekundach]],P862)</f>
        <v>-352928</v>
      </c>
      <c r="Q863">
        <f t="shared" si="12"/>
        <v>646</v>
      </c>
      <c r="R863">
        <f>IF(telefony45[[#This Row],[czy komórkowy]]=1,Q863+R862,R862)</f>
        <v>85377</v>
      </c>
      <c r="S863">
        <f>IF(telefony45[[#This Row],[czy stacjonarny]]=1,Q863+S862,S862)</f>
        <v>267551</v>
      </c>
    </row>
    <row r="864" spans="1:19" x14ac:dyDescent="0.3">
      <c r="A864" s="9" t="s">
        <v>737</v>
      </c>
      <c r="B864" s="1">
        <v>42929</v>
      </c>
      <c r="C864" s="2">
        <v>0.49283564814814818</v>
      </c>
      <c r="D864" s="2">
        <v>0.50396990740740744</v>
      </c>
      <c r="E864">
        <f>DAY(telefony45[[#This Row],[data]])</f>
        <v>13</v>
      </c>
      <c r="F864">
        <f>IF(LEN(telefony45[[#This Row],[nr]])=8,1,0)</f>
        <v>0</v>
      </c>
      <c r="G864">
        <f>IF(LEN(telefony45[[#This Row],[nr]])=7,1,0)</f>
        <v>1</v>
      </c>
      <c r="H864" s="9">
        <f>IF(LEN(telefony45[[#This Row],[nr]])&gt;=10,1,0)</f>
        <v>0</v>
      </c>
      <c r="I864" s="2">
        <f>telefony45[[#This Row],[zakonczenie]]-telefony45[[#This Row],[rozpoczecie]]</f>
        <v>1.113425925925926E-2</v>
      </c>
      <c r="J864" s="9">
        <f>HOUR(telefony45[[#This Row],[czas połączenia]])</f>
        <v>0</v>
      </c>
      <c r="K864" s="9">
        <f>MINUTE(telefony45[[#This Row],[czas połączenia]])</f>
        <v>16</v>
      </c>
      <c r="L864" s="9">
        <f>SECOND(telefony45[[#This Row],[czas połączenia]])</f>
        <v>2</v>
      </c>
      <c r="M864" s="9">
        <f>telefony45[[#This Row],[godziny połączenia]]*60*60+telefony45[[#This Row],[minuty połączenia]]*60+telefony45[[#This Row],[sekundy połączenia2]]</f>
        <v>962</v>
      </c>
      <c r="N864" s="9">
        <f>ROUNDUP(telefony45[[#This Row],[połączenie w sekundach]]/60,0)</f>
        <v>17</v>
      </c>
      <c r="O864" s="9">
        <f>IF(telefony45[[#This Row],[czy zagraniczny]]=1,telefony45[[#This Row],[zaczęt minuty połączenia]],0)</f>
        <v>0</v>
      </c>
      <c r="P864">
        <f>IF(OR(telefony45[[#This Row],[czy komórkowy]]=1,telefony45[[#This Row],[czy stacjonarny]]=1),P863-telefony45[[#This Row],[połączenie w sekundach]],P863)</f>
        <v>-353890</v>
      </c>
      <c r="Q864">
        <f t="shared" si="12"/>
        <v>962</v>
      </c>
      <c r="R864">
        <f>IF(telefony45[[#This Row],[czy komórkowy]]=1,Q864+R863,R863)</f>
        <v>85377</v>
      </c>
      <c r="S864">
        <f>IF(telefony45[[#This Row],[czy stacjonarny]]=1,Q864+S863,S863)</f>
        <v>268513</v>
      </c>
    </row>
    <row r="865" spans="1:19" x14ac:dyDescent="0.3">
      <c r="A865" s="9" t="s">
        <v>80</v>
      </c>
      <c r="B865" s="1">
        <v>42929</v>
      </c>
      <c r="C865" s="2">
        <v>0.49493055555555554</v>
      </c>
      <c r="D865" s="2">
        <v>0.49898148148148147</v>
      </c>
      <c r="E865">
        <f>DAY(telefony45[[#This Row],[data]])</f>
        <v>13</v>
      </c>
      <c r="F865">
        <f>IF(LEN(telefony45[[#This Row],[nr]])=8,1,0)</f>
        <v>0</v>
      </c>
      <c r="G865">
        <f>IF(LEN(telefony45[[#This Row],[nr]])=7,1,0)</f>
        <v>1</v>
      </c>
      <c r="H865" s="9">
        <f>IF(LEN(telefony45[[#This Row],[nr]])&gt;=10,1,0)</f>
        <v>0</v>
      </c>
      <c r="I865" s="2">
        <f>telefony45[[#This Row],[zakonczenie]]-telefony45[[#This Row],[rozpoczecie]]</f>
        <v>4.05092592592593E-3</v>
      </c>
      <c r="J865" s="9">
        <f>HOUR(telefony45[[#This Row],[czas połączenia]])</f>
        <v>0</v>
      </c>
      <c r="K865" s="9">
        <f>MINUTE(telefony45[[#This Row],[czas połączenia]])</f>
        <v>5</v>
      </c>
      <c r="L865" s="9">
        <f>SECOND(telefony45[[#This Row],[czas połączenia]])</f>
        <v>50</v>
      </c>
      <c r="M865" s="9">
        <f>telefony45[[#This Row],[godziny połączenia]]*60*60+telefony45[[#This Row],[minuty połączenia]]*60+telefony45[[#This Row],[sekundy połączenia2]]</f>
        <v>350</v>
      </c>
      <c r="N865" s="9">
        <f>ROUNDUP(telefony45[[#This Row],[połączenie w sekundach]]/60,0)</f>
        <v>6</v>
      </c>
      <c r="O865" s="9">
        <f>IF(telefony45[[#This Row],[czy zagraniczny]]=1,telefony45[[#This Row],[zaczęt minuty połączenia]],0)</f>
        <v>0</v>
      </c>
      <c r="P865">
        <f>IF(OR(telefony45[[#This Row],[czy komórkowy]]=1,telefony45[[#This Row],[czy stacjonarny]]=1),P864-telefony45[[#This Row],[połączenie w sekundach]],P864)</f>
        <v>-354240</v>
      </c>
      <c r="Q865">
        <f t="shared" si="12"/>
        <v>350</v>
      </c>
      <c r="R865">
        <f>IF(telefony45[[#This Row],[czy komórkowy]]=1,Q865+R864,R864)</f>
        <v>85377</v>
      </c>
      <c r="S865">
        <f>IF(telefony45[[#This Row],[czy stacjonarny]]=1,Q865+S864,S864)</f>
        <v>268863</v>
      </c>
    </row>
    <row r="866" spans="1:19" x14ac:dyDescent="0.3">
      <c r="A866" s="9" t="s">
        <v>738</v>
      </c>
      <c r="B866" s="1">
        <v>42929</v>
      </c>
      <c r="C866" s="2">
        <v>0.5006018518518518</v>
      </c>
      <c r="D866" s="2">
        <v>0.50388888888888894</v>
      </c>
      <c r="E866">
        <f>DAY(telefony45[[#This Row],[data]])</f>
        <v>13</v>
      </c>
      <c r="F866">
        <f>IF(LEN(telefony45[[#This Row],[nr]])=8,1,0)</f>
        <v>0</v>
      </c>
      <c r="G866">
        <f>IF(LEN(telefony45[[#This Row],[nr]])=7,1,0)</f>
        <v>1</v>
      </c>
      <c r="H866" s="9">
        <f>IF(LEN(telefony45[[#This Row],[nr]])&gt;=10,1,0)</f>
        <v>0</v>
      </c>
      <c r="I866" s="2">
        <f>telefony45[[#This Row],[zakonczenie]]-telefony45[[#This Row],[rozpoczecie]]</f>
        <v>3.2870370370371438E-3</v>
      </c>
      <c r="J866" s="9">
        <f>HOUR(telefony45[[#This Row],[czas połączenia]])</f>
        <v>0</v>
      </c>
      <c r="K866" s="9">
        <f>MINUTE(telefony45[[#This Row],[czas połączenia]])</f>
        <v>4</v>
      </c>
      <c r="L866" s="9">
        <f>SECOND(telefony45[[#This Row],[czas połączenia]])</f>
        <v>44</v>
      </c>
      <c r="M866" s="9">
        <f>telefony45[[#This Row],[godziny połączenia]]*60*60+telefony45[[#This Row],[minuty połączenia]]*60+telefony45[[#This Row],[sekundy połączenia2]]</f>
        <v>284</v>
      </c>
      <c r="N866" s="9">
        <f>ROUNDUP(telefony45[[#This Row],[połączenie w sekundach]]/60,0)</f>
        <v>5</v>
      </c>
      <c r="O866" s="9">
        <f>IF(telefony45[[#This Row],[czy zagraniczny]]=1,telefony45[[#This Row],[zaczęt minuty połączenia]],0)</f>
        <v>0</v>
      </c>
      <c r="P866">
        <f>IF(OR(telefony45[[#This Row],[czy komórkowy]]=1,telefony45[[#This Row],[czy stacjonarny]]=1),P865-telefony45[[#This Row],[połączenie w sekundach]],P865)</f>
        <v>-354524</v>
      </c>
      <c r="Q866">
        <f t="shared" si="12"/>
        <v>284</v>
      </c>
      <c r="R866">
        <f>IF(telefony45[[#This Row],[czy komórkowy]]=1,Q866+R865,R865)</f>
        <v>85377</v>
      </c>
      <c r="S866">
        <f>IF(telefony45[[#This Row],[czy stacjonarny]]=1,Q866+S865,S865)</f>
        <v>269147</v>
      </c>
    </row>
    <row r="867" spans="1:19" x14ac:dyDescent="0.3">
      <c r="A867" s="9" t="s">
        <v>739</v>
      </c>
      <c r="B867" s="1">
        <v>42929</v>
      </c>
      <c r="C867" s="2">
        <v>0.50173611111111116</v>
      </c>
      <c r="D867" s="2">
        <v>0.50722222222222224</v>
      </c>
      <c r="E867">
        <f>DAY(telefony45[[#This Row],[data]])</f>
        <v>13</v>
      </c>
      <c r="F867">
        <f>IF(LEN(telefony45[[#This Row],[nr]])=8,1,0)</f>
        <v>0</v>
      </c>
      <c r="G867">
        <f>IF(LEN(telefony45[[#This Row],[nr]])=7,1,0)</f>
        <v>1</v>
      </c>
      <c r="H867" s="9">
        <f>IF(LEN(telefony45[[#This Row],[nr]])&gt;=10,1,0)</f>
        <v>0</v>
      </c>
      <c r="I867" s="2">
        <f>telefony45[[#This Row],[zakonczenie]]-telefony45[[#This Row],[rozpoczecie]]</f>
        <v>5.4861111111110805E-3</v>
      </c>
      <c r="J867" s="9">
        <f>HOUR(telefony45[[#This Row],[czas połączenia]])</f>
        <v>0</v>
      </c>
      <c r="K867" s="9">
        <f>MINUTE(telefony45[[#This Row],[czas połączenia]])</f>
        <v>7</v>
      </c>
      <c r="L867" s="9">
        <f>SECOND(telefony45[[#This Row],[czas połączenia]])</f>
        <v>54</v>
      </c>
      <c r="M867" s="9">
        <f>telefony45[[#This Row],[godziny połączenia]]*60*60+telefony45[[#This Row],[minuty połączenia]]*60+telefony45[[#This Row],[sekundy połączenia2]]</f>
        <v>474</v>
      </c>
      <c r="N867" s="9">
        <f>ROUNDUP(telefony45[[#This Row],[połączenie w sekundach]]/60,0)</f>
        <v>8</v>
      </c>
      <c r="O867" s="9">
        <f>IF(telefony45[[#This Row],[czy zagraniczny]]=1,telefony45[[#This Row],[zaczęt minuty połączenia]],0)</f>
        <v>0</v>
      </c>
      <c r="P867">
        <f>IF(OR(telefony45[[#This Row],[czy komórkowy]]=1,telefony45[[#This Row],[czy stacjonarny]]=1),P866-telefony45[[#This Row],[połączenie w sekundach]],P866)</f>
        <v>-354998</v>
      </c>
      <c r="Q867">
        <f t="shared" si="12"/>
        <v>474</v>
      </c>
      <c r="R867">
        <f>IF(telefony45[[#This Row],[czy komórkowy]]=1,Q867+R866,R866)</f>
        <v>85377</v>
      </c>
      <c r="S867">
        <f>IF(telefony45[[#This Row],[czy stacjonarny]]=1,Q867+S866,S866)</f>
        <v>269621</v>
      </c>
    </row>
    <row r="868" spans="1:19" x14ac:dyDescent="0.3">
      <c r="A868" s="9" t="s">
        <v>740</v>
      </c>
      <c r="B868" s="1">
        <v>42929</v>
      </c>
      <c r="C868" s="2">
        <v>0.50675925925925924</v>
      </c>
      <c r="D868" s="2">
        <v>0.5138194444444445</v>
      </c>
      <c r="E868">
        <f>DAY(telefony45[[#This Row],[data]])</f>
        <v>13</v>
      </c>
      <c r="F868">
        <f>IF(LEN(telefony45[[#This Row],[nr]])=8,1,0)</f>
        <v>0</v>
      </c>
      <c r="G868">
        <f>IF(LEN(telefony45[[#This Row],[nr]])=7,1,0)</f>
        <v>1</v>
      </c>
      <c r="H868" s="9">
        <f>IF(LEN(telefony45[[#This Row],[nr]])&gt;=10,1,0)</f>
        <v>0</v>
      </c>
      <c r="I868" s="2">
        <f>telefony45[[#This Row],[zakonczenie]]-telefony45[[#This Row],[rozpoczecie]]</f>
        <v>7.0601851851852526E-3</v>
      </c>
      <c r="J868" s="9">
        <f>HOUR(telefony45[[#This Row],[czas połączenia]])</f>
        <v>0</v>
      </c>
      <c r="K868" s="9">
        <f>MINUTE(telefony45[[#This Row],[czas połączenia]])</f>
        <v>10</v>
      </c>
      <c r="L868" s="9">
        <f>SECOND(telefony45[[#This Row],[czas połączenia]])</f>
        <v>10</v>
      </c>
      <c r="M868" s="9">
        <f>telefony45[[#This Row],[godziny połączenia]]*60*60+telefony45[[#This Row],[minuty połączenia]]*60+telefony45[[#This Row],[sekundy połączenia2]]</f>
        <v>610</v>
      </c>
      <c r="N868" s="9">
        <f>ROUNDUP(telefony45[[#This Row],[połączenie w sekundach]]/60,0)</f>
        <v>11</v>
      </c>
      <c r="O868" s="9">
        <f>IF(telefony45[[#This Row],[czy zagraniczny]]=1,telefony45[[#This Row],[zaczęt minuty połączenia]],0)</f>
        <v>0</v>
      </c>
      <c r="P868">
        <f>IF(OR(telefony45[[#This Row],[czy komórkowy]]=1,telefony45[[#This Row],[czy stacjonarny]]=1),P867-telefony45[[#This Row],[połączenie w sekundach]],P867)</f>
        <v>-355608</v>
      </c>
      <c r="Q868">
        <f t="shared" si="12"/>
        <v>610</v>
      </c>
      <c r="R868">
        <f>IF(telefony45[[#This Row],[czy komórkowy]]=1,Q868+R867,R867)</f>
        <v>85377</v>
      </c>
      <c r="S868">
        <f>IF(telefony45[[#This Row],[czy stacjonarny]]=1,Q868+S867,S867)</f>
        <v>270231</v>
      </c>
    </row>
    <row r="869" spans="1:19" x14ac:dyDescent="0.3">
      <c r="A869" s="9" t="s">
        <v>741</v>
      </c>
      <c r="B869" s="1">
        <v>42929</v>
      </c>
      <c r="C869" s="2">
        <v>0.50732638888888892</v>
      </c>
      <c r="D869" s="2">
        <v>0.51005787037037043</v>
      </c>
      <c r="E869">
        <f>DAY(telefony45[[#This Row],[data]])</f>
        <v>13</v>
      </c>
      <c r="F869">
        <f>IF(LEN(telefony45[[#This Row],[nr]])=8,1,0)</f>
        <v>0</v>
      </c>
      <c r="G869">
        <f>IF(LEN(telefony45[[#This Row],[nr]])=7,1,0)</f>
        <v>1</v>
      </c>
      <c r="H869" s="9">
        <f>IF(LEN(telefony45[[#This Row],[nr]])&gt;=10,1,0)</f>
        <v>0</v>
      </c>
      <c r="I869" s="2">
        <f>telefony45[[#This Row],[zakonczenie]]-telefony45[[#This Row],[rozpoczecie]]</f>
        <v>2.7314814814815014E-3</v>
      </c>
      <c r="J869" s="9">
        <f>HOUR(telefony45[[#This Row],[czas połączenia]])</f>
        <v>0</v>
      </c>
      <c r="K869" s="9">
        <f>MINUTE(telefony45[[#This Row],[czas połączenia]])</f>
        <v>3</v>
      </c>
      <c r="L869" s="9">
        <f>SECOND(telefony45[[#This Row],[czas połączenia]])</f>
        <v>56</v>
      </c>
      <c r="M869" s="9">
        <f>telefony45[[#This Row],[godziny połączenia]]*60*60+telefony45[[#This Row],[minuty połączenia]]*60+telefony45[[#This Row],[sekundy połączenia2]]</f>
        <v>236</v>
      </c>
      <c r="N869" s="9">
        <f>ROUNDUP(telefony45[[#This Row],[połączenie w sekundach]]/60,0)</f>
        <v>4</v>
      </c>
      <c r="O869" s="9">
        <f>IF(telefony45[[#This Row],[czy zagraniczny]]=1,telefony45[[#This Row],[zaczęt minuty połączenia]],0)</f>
        <v>0</v>
      </c>
      <c r="P869">
        <f>IF(OR(telefony45[[#This Row],[czy komórkowy]]=1,telefony45[[#This Row],[czy stacjonarny]]=1),P868-telefony45[[#This Row],[połączenie w sekundach]],P868)</f>
        <v>-355844</v>
      </c>
      <c r="Q869">
        <f t="shared" si="12"/>
        <v>236</v>
      </c>
      <c r="R869">
        <f>IF(telefony45[[#This Row],[czy komórkowy]]=1,Q869+R868,R868)</f>
        <v>85377</v>
      </c>
      <c r="S869">
        <f>IF(telefony45[[#This Row],[czy stacjonarny]]=1,Q869+S868,S868)</f>
        <v>270467</v>
      </c>
    </row>
    <row r="870" spans="1:19" x14ac:dyDescent="0.3">
      <c r="A870" s="9" t="s">
        <v>742</v>
      </c>
      <c r="B870" s="1">
        <v>42929</v>
      </c>
      <c r="C870" s="2">
        <v>0.51061342592592596</v>
      </c>
      <c r="D870" s="2">
        <v>0.5118287037037037</v>
      </c>
      <c r="E870">
        <f>DAY(telefony45[[#This Row],[data]])</f>
        <v>13</v>
      </c>
      <c r="F870">
        <f>IF(LEN(telefony45[[#This Row],[nr]])=8,1,0)</f>
        <v>0</v>
      </c>
      <c r="G870">
        <f>IF(LEN(telefony45[[#This Row],[nr]])=7,1,0)</f>
        <v>1</v>
      </c>
      <c r="H870" s="9">
        <f>IF(LEN(telefony45[[#This Row],[nr]])&gt;=10,1,0)</f>
        <v>0</v>
      </c>
      <c r="I870" s="2">
        <f>telefony45[[#This Row],[zakonczenie]]-telefony45[[#This Row],[rozpoczecie]]</f>
        <v>1.2152777777777457E-3</v>
      </c>
      <c r="J870" s="9">
        <f>HOUR(telefony45[[#This Row],[czas połączenia]])</f>
        <v>0</v>
      </c>
      <c r="K870" s="9">
        <f>MINUTE(telefony45[[#This Row],[czas połączenia]])</f>
        <v>1</v>
      </c>
      <c r="L870" s="9">
        <f>SECOND(telefony45[[#This Row],[czas połączenia]])</f>
        <v>45</v>
      </c>
      <c r="M870" s="9">
        <f>telefony45[[#This Row],[godziny połączenia]]*60*60+telefony45[[#This Row],[minuty połączenia]]*60+telefony45[[#This Row],[sekundy połączenia2]]</f>
        <v>105</v>
      </c>
      <c r="N870" s="9">
        <f>ROUNDUP(telefony45[[#This Row],[połączenie w sekundach]]/60,0)</f>
        <v>2</v>
      </c>
      <c r="O870" s="9">
        <f>IF(telefony45[[#This Row],[czy zagraniczny]]=1,telefony45[[#This Row],[zaczęt minuty połączenia]],0)</f>
        <v>0</v>
      </c>
      <c r="P870">
        <f>IF(OR(telefony45[[#This Row],[czy komórkowy]]=1,telefony45[[#This Row],[czy stacjonarny]]=1),P869-telefony45[[#This Row],[połączenie w sekundach]],P869)</f>
        <v>-355949</v>
      </c>
      <c r="Q870">
        <f t="shared" si="12"/>
        <v>105</v>
      </c>
      <c r="R870">
        <f>IF(telefony45[[#This Row],[czy komórkowy]]=1,Q870+R869,R869)</f>
        <v>85377</v>
      </c>
      <c r="S870">
        <f>IF(telefony45[[#This Row],[czy stacjonarny]]=1,Q870+S869,S869)</f>
        <v>270572</v>
      </c>
    </row>
    <row r="871" spans="1:19" x14ac:dyDescent="0.3">
      <c r="A871" s="9" t="s">
        <v>743</v>
      </c>
      <c r="B871" s="1">
        <v>42929</v>
      </c>
      <c r="C871" s="2">
        <v>0.51224537037037032</v>
      </c>
      <c r="D871" s="2">
        <v>0.51730324074074074</v>
      </c>
      <c r="E871">
        <f>DAY(telefony45[[#This Row],[data]])</f>
        <v>13</v>
      </c>
      <c r="F871">
        <f>IF(LEN(telefony45[[#This Row],[nr]])=8,1,0)</f>
        <v>1</v>
      </c>
      <c r="G871">
        <f>IF(LEN(telefony45[[#This Row],[nr]])=7,1,0)</f>
        <v>0</v>
      </c>
      <c r="H871" s="9">
        <f>IF(LEN(telefony45[[#This Row],[nr]])&gt;=10,1,0)</f>
        <v>0</v>
      </c>
      <c r="I871" s="2">
        <f>telefony45[[#This Row],[zakonczenie]]-telefony45[[#This Row],[rozpoczecie]]</f>
        <v>5.0578703703704209E-3</v>
      </c>
      <c r="J871" s="9">
        <f>HOUR(telefony45[[#This Row],[czas połączenia]])</f>
        <v>0</v>
      </c>
      <c r="K871" s="9">
        <f>MINUTE(telefony45[[#This Row],[czas połączenia]])</f>
        <v>7</v>
      </c>
      <c r="L871" s="9">
        <f>SECOND(telefony45[[#This Row],[czas połączenia]])</f>
        <v>17</v>
      </c>
      <c r="M871" s="9">
        <f>telefony45[[#This Row],[godziny połączenia]]*60*60+telefony45[[#This Row],[minuty połączenia]]*60+telefony45[[#This Row],[sekundy połączenia2]]</f>
        <v>437</v>
      </c>
      <c r="N871" s="9">
        <f>ROUNDUP(telefony45[[#This Row],[połączenie w sekundach]]/60,0)</f>
        <v>8</v>
      </c>
      <c r="O871" s="9">
        <f>IF(telefony45[[#This Row],[czy zagraniczny]]=1,telefony45[[#This Row],[zaczęt minuty połączenia]],0)</f>
        <v>0</v>
      </c>
      <c r="P871">
        <f>IF(OR(telefony45[[#This Row],[czy komórkowy]]=1,telefony45[[#This Row],[czy stacjonarny]]=1),P870-telefony45[[#This Row],[połączenie w sekundach]],P870)</f>
        <v>-356386</v>
      </c>
      <c r="Q871">
        <f t="shared" si="12"/>
        <v>437</v>
      </c>
      <c r="R871">
        <f>IF(telefony45[[#This Row],[czy komórkowy]]=1,Q871+R870,R870)</f>
        <v>85814</v>
      </c>
      <c r="S871">
        <f>IF(telefony45[[#This Row],[czy stacjonarny]]=1,Q871+S870,S870)</f>
        <v>270572</v>
      </c>
    </row>
    <row r="872" spans="1:19" x14ac:dyDescent="0.3">
      <c r="A872" s="9" t="s">
        <v>744</v>
      </c>
      <c r="B872" s="1">
        <v>42929</v>
      </c>
      <c r="C872" s="2">
        <v>0.51616898148148149</v>
      </c>
      <c r="D872" s="2">
        <v>0.52461805555555552</v>
      </c>
      <c r="E872">
        <f>DAY(telefony45[[#This Row],[data]])</f>
        <v>13</v>
      </c>
      <c r="F872">
        <f>IF(LEN(telefony45[[#This Row],[nr]])=8,1,0)</f>
        <v>0</v>
      </c>
      <c r="G872">
        <f>IF(LEN(telefony45[[#This Row],[nr]])=7,1,0)</f>
        <v>1</v>
      </c>
      <c r="H872" s="9">
        <f>IF(LEN(telefony45[[#This Row],[nr]])&gt;=10,1,0)</f>
        <v>0</v>
      </c>
      <c r="I872" s="2">
        <f>telefony45[[#This Row],[zakonczenie]]-telefony45[[#This Row],[rozpoczecie]]</f>
        <v>8.4490740740740256E-3</v>
      </c>
      <c r="J872" s="9">
        <f>HOUR(telefony45[[#This Row],[czas połączenia]])</f>
        <v>0</v>
      </c>
      <c r="K872" s="9">
        <f>MINUTE(telefony45[[#This Row],[czas połączenia]])</f>
        <v>12</v>
      </c>
      <c r="L872" s="9">
        <f>SECOND(telefony45[[#This Row],[czas połączenia]])</f>
        <v>10</v>
      </c>
      <c r="M872" s="9">
        <f>telefony45[[#This Row],[godziny połączenia]]*60*60+telefony45[[#This Row],[minuty połączenia]]*60+telefony45[[#This Row],[sekundy połączenia2]]</f>
        <v>730</v>
      </c>
      <c r="N872" s="9">
        <f>ROUNDUP(telefony45[[#This Row],[połączenie w sekundach]]/60,0)</f>
        <v>13</v>
      </c>
      <c r="O872" s="9">
        <f>IF(telefony45[[#This Row],[czy zagraniczny]]=1,telefony45[[#This Row],[zaczęt minuty połączenia]],0)</f>
        <v>0</v>
      </c>
      <c r="P872">
        <f>IF(OR(telefony45[[#This Row],[czy komórkowy]]=1,telefony45[[#This Row],[czy stacjonarny]]=1),P871-telefony45[[#This Row],[połączenie w sekundach]],P871)</f>
        <v>-357116</v>
      </c>
      <c r="Q872">
        <f t="shared" si="12"/>
        <v>730</v>
      </c>
      <c r="R872">
        <f>IF(telefony45[[#This Row],[czy komórkowy]]=1,Q872+R871,R871)</f>
        <v>85814</v>
      </c>
      <c r="S872">
        <f>IF(telefony45[[#This Row],[czy stacjonarny]]=1,Q872+S871,S871)</f>
        <v>271302</v>
      </c>
    </row>
    <row r="873" spans="1:19" x14ac:dyDescent="0.3">
      <c r="A873" s="9" t="s">
        <v>745</v>
      </c>
      <c r="B873" s="1">
        <v>42929</v>
      </c>
      <c r="C873" s="2">
        <v>0.51709490740740738</v>
      </c>
      <c r="D873" s="2">
        <v>0.52684027777777775</v>
      </c>
      <c r="E873">
        <f>DAY(telefony45[[#This Row],[data]])</f>
        <v>13</v>
      </c>
      <c r="F873">
        <f>IF(LEN(telefony45[[#This Row],[nr]])=8,1,0)</f>
        <v>0</v>
      </c>
      <c r="G873">
        <f>IF(LEN(telefony45[[#This Row],[nr]])=7,1,0)</f>
        <v>1</v>
      </c>
      <c r="H873" s="9">
        <f>IF(LEN(telefony45[[#This Row],[nr]])&gt;=10,1,0)</f>
        <v>0</v>
      </c>
      <c r="I873" s="2">
        <f>telefony45[[#This Row],[zakonczenie]]-telefony45[[#This Row],[rozpoczecie]]</f>
        <v>9.7453703703703765E-3</v>
      </c>
      <c r="J873" s="9">
        <f>HOUR(telefony45[[#This Row],[czas połączenia]])</f>
        <v>0</v>
      </c>
      <c r="K873" s="9">
        <f>MINUTE(telefony45[[#This Row],[czas połączenia]])</f>
        <v>14</v>
      </c>
      <c r="L873" s="9">
        <f>SECOND(telefony45[[#This Row],[czas połączenia]])</f>
        <v>2</v>
      </c>
      <c r="M873" s="9">
        <f>telefony45[[#This Row],[godziny połączenia]]*60*60+telefony45[[#This Row],[minuty połączenia]]*60+telefony45[[#This Row],[sekundy połączenia2]]</f>
        <v>842</v>
      </c>
      <c r="N873" s="9">
        <f>ROUNDUP(telefony45[[#This Row],[połączenie w sekundach]]/60,0)</f>
        <v>15</v>
      </c>
      <c r="O873" s="9">
        <f>IF(telefony45[[#This Row],[czy zagraniczny]]=1,telefony45[[#This Row],[zaczęt minuty połączenia]],0)</f>
        <v>0</v>
      </c>
      <c r="P873">
        <f>IF(OR(telefony45[[#This Row],[czy komórkowy]]=1,telefony45[[#This Row],[czy stacjonarny]]=1),P872-telefony45[[#This Row],[połączenie w sekundach]],P872)</f>
        <v>-357958</v>
      </c>
      <c r="Q873">
        <f t="shared" ref="Q873:Q936" si="13">IF(P873&lt;0,ABS(P873)-ABS(P872),Q872)</f>
        <v>842</v>
      </c>
      <c r="R873">
        <f>IF(telefony45[[#This Row],[czy komórkowy]]=1,Q873+R872,R872)</f>
        <v>85814</v>
      </c>
      <c r="S873">
        <f>IF(telefony45[[#This Row],[czy stacjonarny]]=1,Q873+S872,S872)</f>
        <v>272144</v>
      </c>
    </row>
    <row r="874" spans="1:19" x14ac:dyDescent="0.3">
      <c r="A874" s="9" t="s">
        <v>746</v>
      </c>
      <c r="B874" s="1">
        <v>42929</v>
      </c>
      <c r="C874" s="2">
        <v>0.51986111111111111</v>
      </c>
      <c r="D874" s="2">
        <v>0.52924768518518517</v>
      </c>
      <c r="E874">
        <f>DAY(telefony45[[#This Row],[data]])</f>
        <v>13</v>
      </c>
      <c r="F874">
        <f>IF(LEN(telefony45[[#This Row],[nr]])=8,1,0)</f>
        <v>0</v>
      </c>
      <c r="G874">
        <f>IF(LEN(telefony45[[#This Row],[nr]])=7,1,0)</f>
        <v>1</v>
      </c>
      <c r="H874" s="9">
        <f>IF(LEN(telefony45[[#This Row],[nr]])&gt;=10,1,0)</f>
        <v>0</v>
      </c>
      <c r="I874" s="2">
        <f>telefony45[[#This Row],[zakonczenie]]-telefony45[[#This Row],[rozpoczecie]]</f>
        <v>9.3865740740740611E-3</v>
      </c>
      <c r="J874" s="9">
        <f>HOUR(telefony45[[#This Row],[czas połączenia]])</f>
        <v>0</v>
      </c>
      <c r="K874" s="9">
        <f>MINUTE(telefony45[[#This Row],[czas połączenia]])</f>
        <v>13</v>
      </c>
      <c r="L874" s="9">
        <f>SECOND(telefony45[[#This Row],[czas połączenia]])</f>
        <v>31</v>
      </c>
      <c r="M874" s="9">
        <f>telefony45[[#This Row],[godziny połączenia]]*60*60+telefony45[[#This Row],[minuty połączenia]]*60+telefony45[[#This Row],[sekundy połączenia2]]</f>
        <v>811</v>
      </c>
      <c r="N874" s="9">
        <f>ROUNDUP(telefony45[[#This Row],[połączenie w sekundach]]/60,0)</f>
        <v>14</v>
      </c>
      <c r="O874" s="9">
        <f>IF(telefony45[[#This Row],[czy zagraniczny]]=1,telefony45[[#This Row],[zaczęt minuty połączenia]],0)</f>
        <v>0</v>
      </c>
      <c r="P874">
        <f>IF(OR(telefony45[[#This Row],[czy komórkowy]]=1,telefony45[[#This Row],[czy stacjonarny]]=1),P873-telefony45[[#This Row],[połączenie w sekundach]],P873)</f>
        <v>-358769</v>
      </c>
      <c r="Q874">
        <f t="shared" si="13"/>
        <v>811</v>
      </c>
      <c r="R874">
        <f>IF(telefony45[[#This Row],[czy komórkowy]]=1,Q874+R873,R873)</f>
        <v>85814</v>
      </c>
      <c r="S874">
        <f>IF(telefony45[[#This Row],[czy stacjonarny]]=1,Q874+S873,S873)</f>
        <v>272955</v>
      </c>
    </row>
    <row r="875" spans="1:19" x14ac:dyDescent="0.3">
      <c r="A875" s="9" t="s">
        <v>512</v>
      </c>
      <c r="B875" s="1">
        <v>42929</v>
      </c>
      <c r="C875" s="2">
        <v>0.5232175925925926</v>
      </c>
      <c r="D875" s="2">
        <v>0.52965277777777775</v>
      </c>
      <c r="E875">
        <f>DAY(telefony45[[#This Row],[data]])</f>
        <v>13</v>
      </c>
      <c r="F875">
        <f>IF(LEN(telefony45[[#This Row],[nr]])=8,1,0)</f>
        <v>0</v>
      </c>
      <c r="G875">
        <f>IF(LEN(telefony45[[#This Row],[nr]])=7,1,0)</f>
        <v>1</v>
      </c>
      <c r="H875" s="9">
        <f>IF(LEN(telefony45[[#This Row],[nr]])&gt;=10,1,0)</f>
        <v>0</v>
      </c>
      <c r="I875" s="2">
        <f>telefony45[[#This Row],[zakonczenie]]-telefony45[[#This Row],[rozpoczecie]]</f>
        <v>6.4351851851851549E-3</v>
      </c>
      <c r="J875" s="9">
        <f>HOUR(telefony45[[#This Row],[czas połączenia]])</f>
        <v>0</v>
      </c>
      <c r="K875" s="9">
        <f>MINUTE(telefony45[[#This Row],[czas połączenia]])</f>
        <v>9</v>
      </c>
      <c r="L875" s="9">
        <f>SECOND(telefony45[[#This Row],[czas połączenia]])</f>
        <v>16</v>
      </c>
      <c r="M875" s="9">
        <f>telefony45[[#This Row],[godziny połączenia]]*60*60+telefony45[[#This Row],[minuty połączenia]]*60+telefony45[[#This Row],[sekundy połączenia2]]</f>
        <v>556</v>
      </c>
      <c r="N875" s="9">
        <f>ROUNDUP(telefony45[[#This Row],[połączenie w sekundach]]/60,0)</f>
        <v>10</v>
      </c>
      <c r="O875" s="9">
        <f>IF(telefony45[[#This Row],[czy zagraniczny]]=1,telefony45[[#This Row],[zaczęt minuty połączenia]],0)</f>
        <v>0</v>
      </c>
      <c r="P875">
        <f>IF(OR(telefony45[[#This Row],[czy komórkowy]]=1,telefony45[[#This Row],[czy stacjonarny]]=1),P874-telefony45[[#This Row],[połączenie w sekundach]],P874)</f>
        <v>-359325</v>
      </c>
      <c r="Q875">
        <f t="shared" si="13"/>
        <v>556</v>
      </c>
      <c r="R875">
        <f>IF(telefony45[[#This Row],[czy komórkowy]]=1,Q875+R874,R874)</f>
        <v>85814</v>
      </c>
      <c r="S875">
        <f>IF(telefony45[[#This Row],[czy stacjonarny]]=1,Q875+S874,S874)</f>
        <v>273511</v>
      </c>
    </row>
    <row r="876" spans="1:19" x14ac:dyDescent="0.3">
      <c r="A876" s="9" t="s">
        <v>747</v>
      </c>
      <c r="B876" s="1">
        <v>42929</v>
      </c>
      <c r="C876" s="2">
        <v>0.52353009259259264</v>
      </c>
      <c r="D876" s="2">
        <v>0.53097222222222218</v>
      </c>
      <c r="E876">
        <f>DAY(telefony45[[#This Row],[data]])</f>
        <v>13</v>
      </c>
      <c r="F876">
        <f>IF(LEN(telefony45[[#This Row],[nr]])=8,1,0)</f>
        <v>1</v>
      </c>
      <c r="G876">
        <f>IF(LEN(telefony45[[#This Row],[nr]])=7,1,0)</f>
        <v>0</v>
      </c>
      <c r="H876" s="9">
        <f>IF(LEN(telefony45[[#This Row],[nr]])&gt;=10,1,0)</f>
        <v>0</v>
      </c>
      <c r="I876" s="2">
        <f>telefony45[[#This Row],[zakonczenie]]-telefony45[[#This Row],[rozpoczecie]]</f>
        <v>7.4421296296295347E-3</v>
      </c>
      <c r="J876" s="9">
        <f>HOUR(telefony45[[#This Row],[czas połączenia]])</f>
        <v>0</v>
      </c>
      <c r="K876" s="9">
        <f>MINUTE(telefony45[[#This Row],[czas połączenia]])</f>
        <v>10</v>
      </c>
      <c r="L876" s="9">
        <f>SECOND(telefony45[[#This Row],[czas połączenia]])</f>
        <v>43</v>
      </c>
      <c r="M876" s="9">
        <f>telefony45[[#This Row],[godziny połączenia]]*60*60+telefony45[[#This Row],[minuty połączenia]]*60+telefony45[[#This Row],[sekundy połączenia2]]</f>
        <v>643</v>
      </c>
      <c r="N876" s="9">
        <f>ROUNDUP(telefony45[[#This Row],[połączenie w sekundach]]/60,0)</f>
        <v>11</v>
      </c>
      <c r="O876" s="9">
        <f>IF(telefony45[[#This Row],[czy zagraniczny]]=1,telefony45[[#This Row],[zaczęt minuty połączenia]],0)</f>
        <v>0</v>
      </c>
      <c r="P876">
        <f>IF(OR(telefony45[[#This Row],[czy komórkowy]]=1,telefony45[[#This Row],[czy stacjonarny]]=1),P875-telefony45[[#This Row],[połączenie w sekundach]],P875)</f>
        <v>-359968</v>
      </c>
      <c r="Q876">
        <f t="shared" si="13"/>
        <v>643</v>
      </c>
      <c r="R876">
        <f>IF(telefony45[[#This Row],[czy komórkowy]]=1,Q876+R875,R875)</f>
        <v>86457</v>
      </c>
      <c r="S876">
        <f>IF(telefony45[[#This Row],[czy stacjonarny]]=1,Q876+S875,S875)</f>
        <v>273511</v>
      </c>
    </row>
    <row r="877" spans="1:19" x14ac:dyDescent="0.3">
      <c r="A877" s="9" t="s">
        <v>748</v>
      </c>
      <c r="B877" s="1">
        <v>42929</v>
      </c>
      <c r="C877" s="2">
        <v>0.52668981481481481</v>
      </c>
      <c r="D877" s="2">
        <v>0.53594907407407411</v>
      </c>
      <c r="E877">
        <f>DAY(telefony45[[#This Row],[data]])</f>
        <v>13</v>
      </c>
      <c r="F877">
        <f>IF(LEN(telefony45[[#This Row],[nr]])=8,1,0)</f>
        <v>0</v>
      </c>
      <c r="G877">
        <f>IF(LEN(telefony45[[#This Row],[nr]])=7,1,0)</f>
        <v>1</v>
      </c>
      <c r="H877" s="9">
        <f>IF(LEN(telefony45[[#This Row],[nr]])&gt;=10,1,0)</f>
        <v>0</v>
      </c>
      <c r="I877" s="2">
        <f>telefony45[[#This Row],[zakonczenie]]-telefony45[[#This Row],[rozpoczecie]]</f>
        <v>9.2592592592593004E-3</v>
      </c>
      <c r="J877" s="9">
        <f>HOUR(telefony45[[#This Row],[czas połączenia]])</f>
        <v>0</v>
      </c>
      <c r="K877" s="9">
        <f>MINUTE(telefony45[[#This Row],[czas połączenia]])</f>
        <v>13</v>
      </c>
      <c r="L877" s="9">
        <f>SECOND(telefony45[[#This Row],[czas połączenia]])</f>
        <v>20</v>
      </c>
      <c r="M877" s="9">
        <f>telefony45[[#This Row],[godziny połączenia]]*60*60+telefony45[[#This Row],[minuty połączenia]]*60+telefony45[[#This Row],[sekundy połączenia2]]</f>
        <v>800</v>
      </c>
      <c r="N877" s="9">
        <f>ROUNDUP(telefony45[[#This Row],[połączenie w sekundach]]/60,0)</f>
        <v>14</v>
      </c>
      <c r="O877" s="9">
        <f>IF(telefony45[[#This Row],[czy zagraniczny]]=1,telefony45[[#This Row],[zaczęt minuty połączenia]],0)</f>
        <v>0</v>
      </c>
      <c r="P877">
        <f>IF(OR(telefony45[[#This Row],[czy komórkowy]]=1,telefony45[[#This Row],[czy stacjonarny]]=1),P876-telefony45[[#This Row],[połączenie w sekundach]],P876)</f>
        <v>-360768</v>
      </c>
      <c r="Q877">
        <f t="shared" si="13"/>
        <v>800</v>
      </c>
      <c r="R877">
        <f>IF(telefony45[[#This Row],[czy komórkowy]]=1,Q877+R876,R876)</f>
        <v>86457</v>
      </c>
      <c r="S877">
        <f>IF(telefony45[[#This Row],[czy stacjonarny]]=1,Q877+S876,S876)</f>
        <v>274311</v>
      </c>
    </row>
    <row r="878" spans="1:19" x14ac:dyDescent="0.3">
      <c r="A878" s="9" t="s">
        <v>749</v>
      </c>
      <c r="B878" s="1">
        <v>42929</v>
      </c>
      <c r="C878" s="2">
        <v>0.52906249999999999</v>
      </c>
      <c r="D878" s="2">
        <v>0.5294444444444445</v>
      </c>
      <c r="E878">
        <f>DAY(telefony45[[#This Row],[data]])</f>
        <v>13</v>
      </c>
      <c r="F878">
        <f>IF(LEN(telefony45[[#This Row],[nr]])=8,1,0)</f>
        <v>1</v>
      </c>
      <c r="G878">
        <f>IF(LEN(telefony45[[#This Row],[nr]])=7,1,0)</f>
        <v>0</v>
      </c>
      <c r="H878" s="9">
        <f>IF(LEN(telefony45[[#This Row],[nr]])&gt;=10,1,0)</f>
        <v>0</v>
      </c>
      <c r="I878" s="2">
        <f>telefony45[[#This Row],[zakonczenie]]-telefony45[[#This Row],[rozpoczecie]]</f>
        <v>3.8194444444450415E-4</v>
      </c>
      <c r="J878" s="9">
        <f>HOUR(telefony45[[#This Row],[czas połączenia]])</f>
        <v>0</v>
      </c>
      <c r="K878" s="9">
        <f>MINUTE(telefony45[[#This Row],[czas połączenia]])</f>
        <v>0</v>
      </c>
      <c r="L878" s="9">
        <f>SECOND(telefony45[[#This Row],[czas połączenia]])</f>
        <v>33</v>
      </c>
      <c r="M878" s="9">
        <f>telefony45[[#This Row],[godziny połączenia]]*60*60+telefony45[[#This Row],[minuty połączenia]]*60+telefony45[[#This Row],[sekundy połączenia2]]</f>
        <v>33</v>
      </c>
      <c r="N878" s="9">
        <f>ROUNDUP(telefony45[[#This Row],[połączenie w sekundach]]/60,0)</f>
        <v>1</v>
      </c>
      <c r="O878" s="9">
        <f>IF(telefony45[[#This Row],[czy zagraniczny]]=1,telefony45[[#This Row],[zaczęt minuty połączenia]],0)</f>
        <v>0</v>
      </c>
      <c r="P878">
        <f>IF(OR(telefony45[[#This Row],[czy komórkowy]]=1,telefony45[[#This Row],[czy stacjonarny]]=1),P877-telefony45[[#This Row],[połączenie w sekundach]],P877)</f>
        <v>-360801</v>
      </c>
      <c r="Q878">
        <f t="shared" si="13"/>
        <v>33</v>
      </c>
      <c r="R878">
        <f>IF(telefony45[[#This Row],[czy komórkowy]]=1,Q878+R877,R877)</f>
        <v>86490</v>
      </c>
      <c r="S878">
        <f>IF(telefony45[[#This Row],[czy stacjonarny]]=1,Q878+S877,S877)</f>
        <v>274311</v>
      </c>
    </row>
    <row r="879" spans="1:19" x14ac:dyDescent="0.3">
      <c r="A879" s="9" t="s">
        <v>750</v>
      </c>
      <c r="B879" s="1">
        <v>42929</v>
      </c>
      <c r="C879" s="2">
        <v>0.53047453703703706</v>
      </c>
      <c r="D879" s="2">
        <v>0.53797453703703701</v>
      </c>
      <c r="E879">
        <f>DAY(telefony45[[#This Row],[data]])</f>
        <v>13</v>
      </c>
      <c r="F879">
        <f>IF(LEN(telefony45[[#This Row],[nr]])=8,1,0)</f>
        <v>1</v>
      </c>
      <c r="G879">
        <f>IF(LEN(telefony45[[#This Row],[nr]])=7,1,0)</f>
        <v>0</v>
      </c>
      <c r="H879" s="9">
        <f>IF(LEN(telefony45[[#This Row],[nr]])&gt;=10,1,0)</f>
        <v>0</v>
      </c>
      <c r="I879" s="2">
        <f>telefony45[[#This Row],[zakonczenie]]-telefony45[[#This Row],[rozpoczecie]]</f>
        <v>7.4999999999999512E-3</v>
      </c>
      <c r="J879" s="9">
        <f>HOUR(telefony45[[#This Row],[czas połączenia]])</f>
        <v>0</v>
      </c>
      <c r="K879" s="9">
        <f>MINUTE(telefony45[[#This Row],[czas połączenia]])</f>
        <v>10</v>
      </c>
      <c r="L879" s="9">
        <f>SECOND(telefony45[[#This Row],[czas połączenia]])</f>
        <v>48</v>
      </c>
      <c r="M879" s="9">
        <f>telefony45[[#This Row],[godziny połączenia]]*60*60+telefony45[[#This Row],[minuty połączenia]]*60+telefony45[[#This Row],[sekundy połączenia2]]</f>
        <v>648</v>
      </c>
      <c r="N879" s="9">
        <f>ROUNDUP(telefony45[[#This Row],[połączenie w sekundach]]/60,0)</f>
        <v>11</v>
      </c>
      <c r="O879" s="9">
        <f>IF(telefony45[[#This Row],[czy zagraniczny]]=1,telefony45[[#This Row],[zaczęt minuty połączenia]],0)</f>
        <v>0</v>
      </c>
      <c r="P879">
        <f>IF(OR(telefony45[[#This Row],[czy komórkowy]]=1,telefony45[[#This Row],[czy stacjonarny]]=1),P878-telefony45[[#This Row],[połączenie w sekundach]],P878)</f>
        <v>-361449</v>
      </c>
      <c r="Q879">
        <f t="shared" si="13"/>
        <v>648</v>
      </c>
      <c r="R879">
        <f>IF(telefony45[[#This Row],[czy komórkowy]]=1,Q879+R878,R878)</f>
        <v>87138</v>
      </c>
      <c r="S879">
        <f>IF(telefony45[[#This Row],[czy stacjonarny]]=1,Q879+S878,S878)</f>
        <v>274311</v>
      </c>
    </row>
    <row r="880" spans="1:19" x14ac:dyDescent="0.3">
      <c r="A880" s="9" t="s">
        <v>751</v>
      </c>
      <c r="B880" s="1">
        <v>42929</v>
      </c>
      <c r="C880" s="2">
        <v>0.53484953703703708</v>
      </c>
      <c r="D880" s="2">
        <v>0.538599537037037</v>
      </c>
      <c r="E880">
        <f>DAY(telefony45[[#This Row],[data]])</f>
        <v>13</v>
      </c>
      <c r="F880">
        <f>IF(LEN(telefony45[[#This Row],[nr]])=8,1,0)</f>
        <v>0</v>
      </c>
      <c r="G880">
        <f>IF(LEN(telefony45[[#This Row],[nr]])=7,1,0)</f>
        <v>1</v>
      </c>
      <c r="H880" s="9">
        <f>IF(LEN(telefony45[[#This Row],[nr]])&gt;=10,1,0)</f>
        <v>0</v>
      </c>
      <c r="I880" s="2">
        <f>telefony45[[#This Row],[zakonczenie]]-telefony45[[#This Row],[rozpoczecie]]</f>
        <v>3.7499999999999201E-3</v>
      </c>
      <c r="J880" s="9">
        <f>HOUR(telefony45[[#This Row],[czas połączenia]])</f>
        <v>0</v>
      </c>
      <c r="K880" s="9">
        <f>MINUTE(telefony45[[#This Row],[czas połączenia]])</f>
        <v>5</v>
      </c>
      <c r="L880" s="9">
        <f>SECOND(telefony45[[#This Row],[czas połączenia]])</f>
        <v>24</v>
      </c>
      <c r="M880" s="9">
        <f>telefony45[[#This Row],[godziny połączenia]]*60*60+telefony45[[#This Row],[minuty połączenia]]*60+telefony45[[#This Row],[sekundy połączenia2]]</f>
        <v>324</v>
      </c>
      <c r="N880" s="9">
        <f>ROUNDUP(telefony45[[#This Row],[połączenie w sekundach]]/60,0)</f>
        <v>6</v>
      </c>
      <c r="O880" s="9">
        <f>IF(telefony45[[#This Row],[czy zagraniczny]]=1,telefony45[[#This Row],[zaczęt minuty połączenia]],0)</f>
        <v>0</v>
      </c>
      <c r="P880">
        <f>IF(OR(telefony45[[#This Row],[czy komórkowy]]=1,telefony45[[#This Row],[czy stacjonarny]]=1),P879-telefony45[[#This Row],[połączenie w sekundach]],P879)</f>
        <v>-361773</v>
      </c>
      <c r="Q880">
        <f t="shared" si="13"/>
        <v>324</v>
      </c>
      <c r="R880">
        <f>IF(telefony45[[#This Row],[czy komórkowy]]=1,Q880+R879,R879)</f>
        <v>87138</v>
      </c>
      <c r="S880">
        <f>IF(telefony45[[#This Row],[czy stacjonarny]]=1,Q880+S879,S879)</f>
        <v>274635</v>
      </c>
    </row>
    <row r="881" spans="1:19" x14ac:dyDescent="0.3">
      <c r="A881" s="9" t="s">
        <v>173</v>
      </c>
      <c r="B881" s="1">
        <v>42929</v>
      </c>
      <c r="C881" s="2">
        <v>0.54039351851851847</v>
      </c>
      <c r="D881" s="2">
        <v>0.55039351851851848</v>
      </c>
      <c r="E881">
        <f>DAY(telefony45[[#This Row],[data]])</f>
        <v>13</v>
      </c>
      <c r="F881">
        <f>IF(LEN(telefony45[[#This Row],[nr]])=8,1,0)</f>
        <v>0</v>
      </c>
      <c r="G881">
        <f>IF(LEN(telefony45[[#This Row],[nr]])=7,1,0)</f>
        <v>1</v>
      </c>
      <c r="H881" s="9">
        <f>IF(LEN(telefony45[[#This Row],[nr]])&gt;=10,1,0)</f>
        <v>0</v>
      </c>
      <c r="I881" s="2">
        <f>telefony45[[#This Row],[zakonczenie]]-telefony45[[#This Row],[rozpoczecie]]</f>
        <v>1.0000000000000009E-2</v>
      </c>
      <c r="J881" s="9">
        <f>HOUR(telefony45[[#This Row],[czas połączenia]])</f>
        <v>0</v>
      </c>
      <c r="K881" s="9">
        <f>MINUTE(telefony45[[#This Row],[czas połączenia]])</f>
        <v>14</v>
      </c>
      <c r="L881" s="9">
        <f>SECOND(telefony45[[#This Row],[czas połączenia]])</f>
        <v>24</v>
      </c>
      <c r="M881" s="9">
        <f>telefony45[[#This Row],[godziny połączenia]]*60*60+telefony45[[#This Row],[minuty połączenia]]*60+telefony45[[#This Row],[sekundy połączenia2]]</f>
        <v>864</v>
      </c>
      <c r="N881" s="9">
        <f>ROUNDUP(telefony45[[#This Row],[połączenie w sekundach]]/60,0)</f>
        <v>15</v>
      </c>
      <c r="O881" s="9">
        <f>IF(telefony45[[#This Row],[czy zagraniczny]]=1,telefony45[[#This Row],[zaczęt minuty połączenia]],0)</f>
        <v>0</v>
      </c>
      <c r="P881">
        <f>IF(OR(telefony45[[#This Row],[czy komórkowy]]=1,telefony45[[#This Row],[czy stacjonarny]]=1),P880-telefony45[[#This Row],[połączenie w sekundach]],P880)</f>
        <v>-362637</v>
      </c>
      <c r="Q881">
        <f t="shared" si="13"/>
        <v>864</v>
      </c>
      <c r="R881">
        <f>IF(telefony45[[#This Row],[czy komórkowy]]=1,Q881+R880,R880)</f>
        <v>87138</v>
      </c>
      <c r="S881">
        <f>IF(telefony45[[#This Row],[czy stacjonarny]]=1,Q881+S880,S880)</f>
        <v>275499</v>
      </c>
    </row>
    <row r="882" spans="1:19" x14ac:dyDescent="0.3">
      <c r="A882" s="9" t="s">
        <v>752</v>
      </c>
      <c r="B882" s="1">
        <v>42929</v>
      </c>
      <c r="C882" s="2">
        <v>0.54342592592592598</v>
      </c>
      <c r="D882" s="2">
        <v>0.54971064814814818</v>
      </c>
      <c r="E882">
        <f>DAY(telefony45[[#This Row],[data]])</f>
        <v>13</v>
      </c>
      <c r="F882">
        <f>IF(LEN(telefony45[[#This Row],[nr]])=8,1,0)</f>
        <v>0</v>
      </c>
      <c r="G882">
        <f>IF(LEN(telefony45[[#This Row],[nr]])=7,1,0)</f>
        <v>1</v>
      </c>
      <c r="H882" s="9">
        <f>IF(LEN(telefony45[[#This Row],[nr]])&gt;=10,1,0)</f>
        <v>0</v>
      </c>
      <c r="I882" s="2">
        <f>telefony45[[#This Row],[zakonczenie]]-telefony45[[#This Row],[rozpoczecie]]</f>
        <v>6.2847222222222054E-3</v>
      </c>
      <c r="J882" s="9">
        <f>HOUR(telefony45[[#This Row],[czas połączenia]])</f>
        <v>0</v>
      </c>
      <c r="K882" s="9">
        <f>MINUTE(telefony45[[#This Row],[czas połączenia]])</f>
        <v>9</v>
      </c>
      <c r="L882" s="9">
        <f>SECOND(telefony45[[#This Row],[czas połączenia]])</f>
        <v>3</v>
      </c>
      <c r="M882" s="9">
        <f>telefony45[[#This Row],[godziny połączenia]]*60*60+telefony45[[#This Row],[minuty połączenia]]*60+telefony45[[#This Row],[sekundy połączenia2]]</f>
        <v>543</v>
      </c>
      <c r="N882" s="9">
        <f>ROUNDUP(telefony45[[#This Row],[połączenie w sekundach]]/60,0)</f>
        <v>10</v>
      </c>
      <c r="O882" s="9">
        <f>IF(telefony45[[#This Row],[czy zagraniczny]]=1,telefony45[[#This Row],[zaczęt minuty połączenia]],0)</f>
        <v>0</v>
      </c>
      <c r="P882">
        <f>IF(OR(telefony45[[#This Row],[czy komórkowy]]=1,telefony45[[#This Row],[czy stacjonarny]]=1),P881-telefony45[[#This Row],[połączenie w sekundach]],P881)</f>
        <v>-363180</v>
      </c>
      <c r="Q882">
        <f t="shared" si="13"/>
        <v>543</v>
      </c>
      <c r="R882">
        <f>IF(telefony45[[#This Row],[czy komórkowy]]=1,Q882+R881,R881)</f>
        <v>87138</v>
      </c>
      <c r="S882">
        <f>IF(telefony45[[#This Row],[czy stacjonarny]]=1,Q882+S881,S881)</f>
        <v>276042</v>
      </c>
    </row>
    <row r="883" spans="1:19" x14ac:dyDescent="0.3">
      <c r="A883" s="9" t="s">
        <v>753</v>
      </c>
      <c r="B883" s="1">
        <v>42929</v>
      </c>
      <c r="C883" s="2">
        <v>0.5471759259259259</v>
      </c>
      <c r="D883" s="2">
        <v>0.55871527777777774</v>
      </c>
      <c r="E883">
        <f>DAY(telefony45[[#This Row],[data]])</f>
        <v>13</v>
      </c>
      <c r="F883">
        <f>IF(LEN(telefony45[[#This Row],[nr]])=8,1,0)</f>
        <v>1</v>
      </c>
      <c r="G883">
        <f>IF(LEN(telefony45[[#This Row],[nr]])=7,1,0)</f>
        <v>0</v>
      </c>
      <c r="H883" s="9">
        <f>IF(LEN(telefony45[[#This Row],[nr]])&gt;=10,1,0)</f>
        <v>0</v>
      </c>
      <c r="I883" s="2">
        <f>telefony45[[#This Row],[zakonczenie]]-telefony45[[#This Row],[rozpoczecie]]</f>
        <v>1.1539351851851842E-2</v>
      </c>
      <c r="J883" s="9">
        <f>HOUR(telefony45[[#This Row],[czas połączenia]])</f>
        <v>0</v>
      </c>
      <c r="K883" s="9">
        <f>MINUTE(telefony45[[#This Row],[czas połączenia]])</f>
        <v>16</v>
      </c>
      <c r="L883" s="9">
        <f>SECOND(telefony45[[#This Row],[czas połączenia]])</f>
        <v>37</v>
      </c>
      <c r="M883" s="9">
        <f>telefony45[[#This Row],[godziny połączenia]]*60*60+telefony45[[#This Row],[minuty połączenia]]*60+telefony45[[#This Row],[sekundy połączenia2]]</f>
        <v>997</v>
      </c>
      <c r="N883" s="9">
        <f>ROUNDUP(telefony45[[#This Row],[połączenie w sekundach]]/60,0)</f>
        <v>17</v>
      </c>
      <c r="O883" s="9">
        <f>IF(telefony45[[#This Row],[czy zagraniczny]]=1,telefony45[[#This Row],[zaczęt minuty połączenia]],0)</f>
        <v>0</v>
      </c>
      <c r="P883">
        <f>IF(OR(telefony45[[#This Row],[czy komórkowy]]=1,telefony45[[#This Row],[czy stacjonarny]]=1),P882-telefony45[[#This Row],[połączenie w sekundach]],P882)</f>
        <v>-364177</v>
      </c>
      <c r="Q883">
        <f t="shared" si="13"/>
        <v>997</v>
      </c>
      <c r="R883">
        <f>IF(telefony45[[#This Row],[czy komórkowy]]=1,Q883+R882,R882)</f>
        <v>88135</v>
      </c>
      <c r="S883">
        <f>IF(telefony45[[#This Row],[czy stacjonarny]]=1,Q883+S882,S882)</f>
        <v>276042</v>
      </c>
    </row>
    <row r="884" spans="1:19" x14ac:dyDescent="0.3">
      <c r="A884" s="9" t="s">
        <v>754</v>
      </c>
      <c r="B884" s="1">
        <v>42929</v>
      </c>
      <c r="C884" s="2">
        <v>0.54806712962962967</v>
      </c>
      <c r="D884" s="2">
        <v>0.54826388888888888</v>
      </c>
      <c r="E884">
        <f>DAY(telefony45[[#This Row],[data]])</f>
        <v>13</v>
      </c>
      <c r="F884">
        <f>IF(LEN(telefony45[[#This Row],[nr]])=8,1,0)</f>
        <v>0</v>
      </c>
      <c r="G884">
        <f>IF(LEN(telefony45[[#This Row],[nr]])=7,1,0)</f>
        <v>1</v>
      </c>
      <c r="H884" s="9">
        <f>IF(LEN(telefony45[[#This Row],[nr]])&gt;=10,1,0)</f>
        <v>0</v>
      </c>
      <c r="I884" s="2">
        <f>telefony45[[#This Row],[zakonczenie]]-telefony45[[#This Row],[rozpoczecie]]</f>
        <v>1.96759259259216E-4</v>
      </c>
      <c r="J884" s="9">
        <f>HOUR(telefony45[[#This Row],[czas połączenia]])</f>
        <v>0</v>
      </c>
      <c r="K884" s="9">
        <f>MINUTE(telefony45[[#This Row],[czas połączenia]])</f>
        <v>0</v>
      </c>
      <c r="L884" s="9">
        <f>SECOND(telefony45[[#This Row],[czas połączenia]])</f>
        <v>17</v>
      </c>
      <c r="M884" s="9">
        <f>telefony45[[#This Row],[godziny połączenia]]*60*60+telefony45[[#This Row],[minuty połączenia]]*60+telefony45[[#This Row],[sekundy połączenia2]]</f>
        <v>17</v>
      </c>
      <c r="N884" s="9">
        <f>ROUNDUP(telefony45[[#This Row],[połączenie w sekundach]]/60,0)</f>
        <v>1</v>
      </c>
      <c r="O884" s="9">
        <f>IF(telefony45[[#This Row],[czy zagraniczny]]=1,telefony45[[#This Row],[zaczęt minuty połączenia]],0)</f>
        <v>0</v>
      </c>
      <c r="P884">
        <f>IF(OR(telefony45[[#This Row],[czy komórkowy]]=1,telefony45[[#This Row],[czy stacjonarny]]=1),P883-telefony45[[#This Row],[połączenie w sekundach]],P883)</f>
        <v>-364194</v>
      </c>
      <c r="Q884">
        <f t="shared" si="13"/>
        <v>17</v>
      </c>
      <c r="R884">
        <f>IF(telefony45[[#This Row],[czy komórkowy]]=1,Q884+R883,R883)</f>
        <v>88135</v>
      </c>
      <c r="S884">
        <f>IF(telefony45[[#This Row],[czy stacjonarny]]=1,Q884+S883,S883)</f>
        <v>276059</v>
      </c>
    </row>
    <row r="885" spans="1:19" x14ac:dyDescent="0.3">
      <c r="A885" s="9" t="s">
        <v>755</v>
      </c>
      <c r="B885" s="1">
        <v>42929</v>
      </c>
      <c r="C885" s="2">
        <v>0.55315972222222221</v>
      </c>
      <c r="D885" s="2">
        <v>0.56252314814814819</v>
      </c>
      <c r="E885">
        <f>DAY(telefony45[[#This Row],[data]])</f>
        <v>13</v>
      </c>
      <c r="F885">
        <f>IF(LEN(telefony45[[#This Row],[nr]])=8,1,0)</f>
        <v>0</v>
      </c>
      <c r="G885">
        <f>IF(LEN(telefony45[[#This Row],[nr]])=7,1,0)</f>
        <v>1</v>
      </c>
      <c r="H885" s="9">
        <f>IF(LEN(telefony45[[#This Row],[nr]])&gt;=10,1,0)</f>
        <v>0</v>
      </c>
      <c r="I885" s="2">
        <f>telefony45[[#This Row],[zakonczenie]]-telefony45[[#This Row],[rozpoczecie]]</f>
        <v>9.3634259259259833E-3</v>
      </c>
      <c r="J885" s="9">
        <f>HOUR(telefony45[[#This Row],[czas połączenia]])</f>
        <v>0</v>
      </c>
      <c r="K885" s="9">
        <f>MINUTE(telefony45[[#This Row],[czas połączenia]])</f>
        <v>13</v>
      </c>
      <c r="L885" s="9">
        <f>SECOND(telefony45[[#This Row],[czas połączenia]])</f>
        <v>29</v>
      </c>
      <c r="M885" s="9">
        <f>telefony45[[#This Row],[godziny połączenia]]*60*60+telefony45[[#This Row],[minuty połączenia]]*60+telefony45[[#This Row],[sekundy połączenia2]]</f>
        <v>809</v>
      </c>
      <c r="N885" s="9">
        <f>ROUNDUP(telefony45[[#This Row],[połączenie w sekundach]]/60,0)</f>
        <v>14</v>
      </c>
      <c r="O885" s="9">
        <f>IF(telefony45[[#This Row],[czy zagraniczny]]=1,telefony45[[#This Row],[zaczęt minuty połączenia]],0)</f>
        <v>0</v>
      </c>
      <c r="P885">
        <f>IF(OR(telefony45[[#This Row],[czy komórkowy]]=1,telefony45[[#This Row],[czy stacjonarny]]=1),P884-telefony45[[#This Row],[połączenie w sekundach]],P884)</f>
        <v>-365003</v>
      </c>
      <c r="Q885">
        <f t="shared" si="13"/>
        <v>809</v>
      </c>
      <c r="R885">
        <f>IF(telefony45[[#This Row],[czy komórkowy]]=1,Q885+R884,R884)</f>
        <v>88135</v>
      </c>
      <c r="S885">
        <f>IF(telefony45[[#This Row],[czy stacjonarny]]=1,Q885+S884,S884)</f>
        <v>276868</v>
      </c>
    </row>
    <row r="886" spans="1:19" x14ac:dyDescent="0.3">
      <c r="A886" s="9" t="s">
        <v>756</v>
      </c>
      <c r="B886" s="1">
        <v>42929</v>
      </c>
      <c r="C886" s="2">
        <v>0.55543981481481486</v>
      </c>
      <c r="D886" s="2">
        <v>0.56340277777777781</v>
      </c>
      <c r="E886">
        <f>DAY(telefony45[[#This Row],[data]])</f>
        <v>13</v>
      </c>
      <c r="F886">
        <f>IF(LEN(telefony45[[#This Row],[nr]])=8,1,0)</f>
        <v>0</v>
      </c>
      <c r="G886">
        <f>IF(LEN(telefony45[[#This Row],[nr]])=7,1,0)</f>
        <v>1</v>
      </c>
      <c r="H886" s="9">
        <f>IF(LEN(telefony45[[#This Row],[nr]])&gt;=10,1,0)</f>
        <v>0</v>
      </c>
      <c r="I886" s="2">
        <f>telefony45[[#This Row],[zakonczenie]]-telefony45[[#This Row],[rozpoczecie]]</f>
        <v>7.9629629629629495E-3</v>
      </c>
      <c r="J886" s="9">
        <f>HOUR(telefony45[[#This Row],[czas połączenia]])</f>
        <v>0</v>
      </c>
      <c r="K886" s="9">
        <f>MINUTE(telefony45[[#This Row],[czas połączenia]])</f>
        <v>11</v>
      </c>
      <c r="L886" s="9">
        <f>SECOND(telefony45[[#This Row],[czas połączenia]])</f>
        <v>28</v>
      </c>
      <c r="M886" s="9">
        <f>telefony45[[#This Row],[godziny połączenia]]*60*60+telefony45[[#This Row],[minuty połączenia]]*60+telefony45[[#This Row],[sekundy połączenia2]]</f>
        <v>688</v>
      </c>
      <c r="N886" s="9">
        <f>ROUNDUP(telefony45[[#This Row],[połączenie w sekundach]]/60,0)</f>
        <v>12</v>
      </c>
      <c r="O886" s="9">
        <f>IF(telefony45[[#This Row],[czy zagraniczny]]=1,telefony45[[#This Row],[zaczęt minuty połączenia]],0)</f>
        <v>0</v>
      </c>
      <c r="P886">
        <f>IF(OR(telefony45[[#This Row],[czy komórkowy]]=1,telefony45[[#This Row],[czy stacjonarny]]=1),P885-telefony45[[#This Row],[połączenie w sekundach]],P885)</f>
        <v>-365691</v>
      </c>
      <c r="Q886">
        <f t="shared" si="13"/>
        <v>688</v>
      </c>
      <c r="R886">
        <f>IF(telefony45[[#This Row],[czy komórkowy]]=1,Q886+R885,R885)</f>
        <v>88135</v>
      </c>
      <c r="S886">
        <f>IF(telefony45[[#This Row],[czy stacjonarny]]=1,Q886+S885,S885)</f>
        <v>277556</v>
      </c>
    </row>
    <row r="887" spans="1:19" x14ac:dyDescent="0.3">
      <c r="A887" s="9" t="s">
        <v>757</v>
      </c>
      <c r="B887" s="1">
        <v>42929</v>
      </c>
      <c r="C887" s="2">
        <v>0.55556712962962962</v>
      </c>
      <c r="D887" s="2">
        <v>0.56344907407407407</v>
      </c>
      <c r="E887">
        <f>DAY(telefony45[[#This Row],[data]])</f>
        <v>13</v>
      </c>
      <c r="F887">
        <f>IF(LEN(telefony45[[#This Row],[nr]])=8,1,0)</f>
        <v>0</v>
      </c>
      <c r="G887">
        <f>IF(LEN(telefony45[[#This Row],[nr]])=7,1,0)</f>
        <v>1</v>
      </c>
      <c r="H887" s="9">
        <f>IF(LEN(telefony45[[#This Row],[nr]])&gt;=10,1,0)</f>
        <v>0</v>
      </c>
      <c r="I887" s="2">
        <f>telefony45[[#This Row],[zakonczenie]]-telefony45[[#This Row],[rozpoczecie]]</f>
        <v>7.8819444444444553E-3</v>
      </c>
      <c r="J887" s="9">
        <f>HOUR(telefony45[[#This Row],[czas połączenia]])</f>
        <v>0</v>
      </c>
      <c r="K887" s="9">
        <f>MINUTE(telefony45[[#This Row],[czas połączenia]])</f>
        <v>11</v>
      </c>
      <c r="L887" s="9">
        <f>SECOND(telefony45[[#This Row],[czas połączenia]])</f>
        <v>21</v>
      </c>
      <c r="M887" s="9">
        <f>telefony45[[#This Row],[godziny połączenia]]*60*60+telefony45[[#This Row],[minuty połączenia]]*60+telefony45[[#This Row],[sekundy połączenia2]]</f>
        <v>681</v>
      </c>
      <c r="N887" s="9">
        <f>ROUNDUP(telefony45[[#This Row],[połączenie w sekundach]]/60,0)</f>
        <v>12</v>
      </c>
      <c r="O887" s="9">
        <f>IF(telefony45[[#This Row],[czy zagraniczny]]=1,telefony45[[#This Row],[zaczęt minuty połączenia]],0)</f>
        <v>0</v>
      </c>
      <c r="P887">
        <f>IF(OR(telefony45[[#This Row],[czy komórkowy]]=1,telefony45[[#This Row],[czy stacjonarny]]=1),P886-telefony45[[#This Row],[połączenie w sekundach]],P886)</f>
        <v>-366372</v>
      </c>
      <c r="Q887">
        <f t="shared" si="13"/>
        <v>681</v>
      </c>
      <c r="R887">
        <f>IF(telefony45[[#This Row],[czy komórkowy]]=1,Q887+R886,R886)</f>
        <v>88135</v>
      </c>
      <c r="S887">
        <f>IF(telefony45[[#This Row],[czy stacjonarny]]=1,Q887+S886,S886)</f>
        <v>278237</v>
      </c>
    </row>
    <row r="888" spans="1:19" x14ac:dyDescent="0.3">
      <c r="A888" s="9" t="s">
        <v>730</v>
      </c>
      <c r="B888" s="1">
        <v>42929</v>
      </c>
      <c r="C888" s="2">
        <v>0.55923611111111116</v>
      </c>
      <c r="D888" s="2">
        <v>0.5665162037037037</v>
      </c>
      <c r="E888">
        <f>DAY(telefony45[[#This Row],[data]])</f>
        <v>13</v>
      </c>
      <c r="F888">
        <f>IF(LEN(telefony45[[#This Row],[nr]])=8,1,0)</f>
        <v>0</v>
      </c>
      <c r="G888">
        <f>IF(LEN(telefony45[[#This Row],[nr]])=7,1,0)</f>
        <v>1</v>
      </c>
      <c r="H888" s="9">
        <f>IF(LEN(telefony45[[#This Row],[nr]])&gt;=10,1,0)</f>
        <v>0</v>
      </c>
      <c r="I888" s="2">
        <f>telefony45[[#This Row],[zakonczenie]]-telefony45[[#This Row],[rozpoczecie]]</f>
        <v>7.2800925925925464E-3</v>
      </c>
      <c r="J888" s="9">
        <f>HOUR(telefony45[[#This Row],[czas połączenia]])</f>
        <v>0</v>
      </c>
      <c r="K888" s="9">
        <f>MINUTE(telefony45[[#This Row],[czas połączenia]])</f>
        <v>10</v>
      </c>
      <c r="L888" s="9">
        <f>SECOND(telefony45[[#This Row],[czas połączenia]])</f>
        <v>29</v>
      </c>
      <c r="M888" s="9">
        <f>telefony45[[#This Row],[godziny połączenia]]*60*60+telefony45[[#This Row],[minuty połączenia]]*60+telefony45[[#This Row],[sekundy połączenia2]]</f>
        <v>629</v>
      </c>
      <c r="N888" s="9">
        <f>ROUNDUP(telefony45[[#This Row],[połączenie w sekundach]]/60,0)</f>
        <v>11</v>
      </c>
      <c r="O888" s="9">
        <f>IF(telefony45[[#This Row],[czy zagraniczny]]=1,telefony45[[#This Row],[zaczęt minuty połączenia]],0)</f>
        <v>0</v>
      </c>
      <c r="P888">
        <f>IF(OR(telefony45[[#This Row],[czy komórkowy]]=1,telefony45[[#This Row],[czy stacjonarny]]=1),P887-telefony45[[#This Row],[połączenie w sekundach]],P887)</f>
        <v>-367001</v>
      </c>
      <c r="Q888">
        <f t="shared" si="13"/>
        <v>629</v>
      </c>
      <c r="R888">
        <f>IF(telefony45[[#This Row],[czy komórkowy]]=1,Q888+R887,R887)</f>
        <v>88135</v>
      </c>
      <c r="S888">
        <f>IF(telefony45[[#This Row],[czy stacjonarny]]=1,Q888+S887,S887)</f>
        <v>278866</v>
      </c>
    </row>
    <row r="889" spans="1:19" x14ac:dyDescent="0.3">
      <c r="A889" s="9" t="s">
        <v>758</v>
      </c>
      <c r="B889" s="1">
        <v>42929</v>
      </c>
      <c r="C889" s="2">
        <v>0.56371527777777775</v>
      </c>
      <c r="D889" s="2">
        <v>0.57344907407407408</v>
      </c>
      <c r="E889">
        <f>DAY(telefony45[[#This Row],[data]])</f>
        <v>13</v>
      </c>
      <c r="F889">
        <f>IF(LEN(telefony45[[#This Row],[nr]])=8,1,0)</f>
        <v>1</v>
      </c>
      <c r="G889">
        <f>IF(LEN(telefony45[[#This Row],[nr]])=7,1,0)</f>
        <v>0</v>
      </c>
      <c r="H889" s="9">
        <f>IF(LEN(telefony45[[#This Row],[nr]])&gt;=10,1,0)</f>
        <v>0</v>
      </c>
      <c r="I889" s="2">
        <f>telefony45[[#This Row],[zakonczenie]]-telefony45[[#This Row],[rozpoczecie]]</f>
        <v>9.7337962962963376E-3</v>
      </c>
      <c r="J889" s="9">
        <f>HOUR(telefony45[[#This Row],[czas połączenia]])</f>
        <v>0</v>
      </c>
      <c r="K889" s="9">
        <f>MINUTE(telefony45[[#This Row],[czas połączenia]])</f>
        <v>14</v>
      </c>
      <c r="L889" s="9">
        <f>SECOND(telefony45[[#This Row],[czas połączenia]])</f>
        <v>1</v>
      </c>
      <c r="M889" s="9">
        <f>telefony45[[#This Row],[godziny połączenia]]*60*60+telefony45[[#This Row],[minuty połączenia]]*60+telefony45[[#This Row],[sekundy połączenia2]]</f>
        <v>841</v>
      </c>
      <c r="N889" s="9">
        <f>ROUNDUP(telefony45[[#This Row],[połączenie w sekundach]]/60,0)</f>
        <v>15</v>
      </c>
      <c r="O889" s="9">
        <f>IF(telefony45[[#This Row],[czy zagraniczny]]=1,telefony45[[#This Row],[zaczęt minuty połączenia]],0)</f>
        <v>0</v>
      </c>
      <c r="P889">
        <f>IF(OR(telefony45[[#This Row],[czy komórkowy]]=1,telefony45[[#This Row],[czy stacjonarny]]=1),P888-telefony45[[#This Row],[połączenie w sekundach]],P888)</f>
        <v>-367842</v>
      </c>
      <c r="Q889">
        <f t="shared" si="13"/>
        <v>841</v>
      </c>
      <c r="R889">
        <f>IF(telefony45[[#This Row],[czy komórkowy]]=1,Q889+R888,R888)</f>
        <v>88976</v>
      </c>
      <c r="S889">
        <f>IF(telefony45[[#This Row],[czy stacjonarny]]=1,Q889+S888,S888)</f>
        <v>278866</v>
      </c>
    </row>
    <row r="890" spans="1:19" x14ac:dyDescent="0.3">
      <c r="A890" s="9" t="s">
        <v>57</v>
      </c>
      <c r="B890" s="1">
        <v>42929</v>
      </c>
      <c r="C890" s="2">
        <v>0.56581018518518522</v>
      </c>
      <c r="D890" s="2">
        <v>0.57694444444444448</v>
      </c>
      <c r="E890">
        <f>DAY(telefony45[[#This Row],[data]])</f>
        <v>13</v>
      </c>
      <c r="F890">
        <f>IF(LEN(telefony45[[#This Row],[nr]])=8,1,0)</f>
        <v>0</v>
      </c>
      <c r="G890">
        <f>IF(LEN(telefony45[[#This Row],[nr]])=7,1,0)</f>
        <v>1</v>
      </c>
      <c r="H890" s="9">
        <f>IF(LEN(telefony45[[#This Row],[nr]])&gt;=10,1,0)</f>
        <v>0</v>
      </c>
      <c r="I890" s="2">
        <f>telefony45[[#This Row],[zakonczenie]]-telefony45[[#This Row],[rozpoczecie]]</f>
        <v>1.113425925925926E-2</v>
      </c>
      <c r="J890" s="9">
        <f>HOUR(telefony45[[#This Row],[czas połączenia]])</f>
        <v>0</v>
      </c>
      <c r="K890" s="9">
        <f>MINUTE(telefony45[[#This Row],[czas połączenia]])</f>
        <v>16</v>
      </c>
      <c r="L890" s="9">
        <f>SECOND(telefony45[[#This Row],[czas połączenia]])</f>
        <v>2</v>
      </c>
      <c r="M890" s="9">
        <f>telefony45[[#This Row],[godziny połączenia]]*60*60+telefony45[[#This Row],[minuty połączenia]]*60+telefony45[[#This Row],[sekundy połączenia2]]</f>
        <v>962</v>
      </c>
      <c r="N890" s="9">
        <f>ROUNDUP(telefony45[[#This Row],[połączenie w sekundach]]/60,0)</f>
        <v>17</v>
      </c>
      <c r="O890" s="9">
        <f>IF(telefony45[[#This Row],[czy zagraniczny]]=1,telefony45[[#This Row],[zaczęt minuty połączenia]],0)</f>
        <v>0</v>
      </c>
      <c r="P890">
        <f>IF(OR(telefony45[[#This Row],[czy komórkowy]]=1,telefony45[[#This Row],[czy stacjonarny]]=1),P889-telefony45[[#This Row],[połączenie w sekundach]],P889)</f>
        <v>-368804</v>
      </c>
      <c r="Q890">
        <f t="shared" si="13"/>
        <v>962</v>
      </c>
      <c r="R890">
        <f>IF(telefony45[[#This Row],[czy komórkowy]]=1,Q890+R889,R889)</f>
        <v>88976</v>
      </c>
      <c r="S890">
        <f>IF(telefony45[[#This Row],[czy stacjonarny]]=1,Q890+S889,S889)</f>
        <v>279828</v>
      </c>
    </row>
    <row r="891" spans="1:19" x14ac:dyDescent="0.3">
      <c r="A891" s="9" t="s">
        <v>759</v>
      </c>
      <c r="B891" s="1">
        <v>42929</v>
      </c>
      <c r="C891" s="2">
        <v>0.57054398148148144</v>
      </c>
      <c r="D891" s="2">
        <v>0.57388888888888889</v>
      </c>
      <c r="E891">
        <f>DAY(telefony45[[#This Row],[data]])</f>
        <v>13</v>
      </c>
      <c r="F891">
        <f>IF(LEN(telefony45[[#This Row],[nr]])=8,1,0)</f>
        <v>0</v>
      </c>
      <c r="G891">
        <f>IF(LEN(telefony45[[#This Row],[nr]])=7,1,0)</f>
        <v>1</v>
      </c>
      <c r="H891" s="9">
        <f>IF(LEN(telefony45[[#This Row],[nr]])&gt;=10,1,0)</f>
        <v>0</v>
      </c>
      <c r="I891" s="2">
        <f>telefony45[[#This Row],[zakonczenie]]-telefony45[[#This Row],[rozpoczecie]]</f>
        <v>3.3449074074074492E-3</v>
      </c>
      <c r="J891" s="9">
        <f>HOUR(telefony45[[#This Row],[czas połączenia]])</f>
        <v>0</v>
      </c>
      <c r="K891" s="9">
        <f>MINUTE(telefony45[[#This Row],[czas połączenia]])</f>
        <v>4</v>
      </c>
      <c r="L891" s="9">
        <f>SECOND(telefony45[[#This Row],[czas połączenia]])</f>
        <v>49</v>
      </c>
      <c r="M891" s="9">
        <f>telefony45[[#This Row],[godziny połączenia]]*60*60+telefony45[[#This Row],[minuty połączenia]]*60+telefony45[[#This Row],[sekundy połączenia2]]</f>
        <v>289</v>
      </c>
      <c r="N891" s="9">
        <f>ROUNDUP(telefony45[[#This Row],[połączenie w sekundach]]/60,0)</f>
        <v>5</v>
      </c>
      <c r="O891" s="9">
        <f>IF(telefony45[[#This Row],[czy zagraniczny]]=1,telefony45[[#This Row],[zaczęt minuty połączenia]],0)</f>
        <v>0</v>
      </c>
      <c r="P891">
        <f>IF(OR(telefony45[[#This Row],[czy komórkowy]]=1,telefony45[[#This Row],[czy stacjonarny]]=1),P890-telefony45[[#This Row],[połączenie w sekundach]],P890)</f>
        <v>-369093</v>
      </c>
      <c r="Q891">
        <f t="shared" si="13"/>
        <v>289</v>
      </c>
      <c r="R891">
        <f>IF(telefony45[[#This Row],[czy komórkowy]]=1,Q891+R890,R890)</f>
        <v>88976</v>
      </c>
      <c r="S891">
        <f>IF(telefony45[[#This Row],[czy stacjonarny]]=1,Q891+S890,S890)</f>
        <v>280117</v>
      </c>
    </row>
    <row r="892" spans="1:19" x14ac:dyDescent="0.3">
      <c r="A892" s="9" t="s">
        <v>760</v>
      </c>
      <c r="B892" s="1">
        <v>42929</v>
      </c>
      <c r="C892" s="2">
        <v>0.57287037037037036</v>
      </c>
      <c r="D892" s="2">
        <v>0.57663194444444443</v>
      </c>
      <c r="E892">
        <f>DAY(telefony45[[#This Row],[data]])</f>
        <v>13</v>
      </c>
      <c r="F892">
        <f>IF(LEN(telefony45[[#This Row],[nr]])=8,1,0)</f>
        <v>1</v>
      </c>
      <c r="G892">
        <f>IF(LEN(telefony45[[#This Row],[nr]])=7,1,0)</f>
        <v>0</v>
      </c>
      <c r="H892" s="9">
        <f>IF(LEN(telefony45[[#This Row],[nr]])&gt;=10,1,0)</f>
        <v>0</v>
      </c>
      <c r="I892" s="2">
        <f>telefony45[[#This Row],[zakonczenie]]-telefony45[[#This Row],[rozpoczecie]]</f>
        <v>3.76157407407407E-3</v>
      </c>
      <c r="J892" s="9">
        <f>HOUR(telefony45[[#This Row],[czas połączenia]])</f>
        <v>0</v>
      </c>
      <c r="K892" s="9">
        <f>MINUTE(telefony45[[#This Row],[czas połączenia]])</f>
        <v>5</v>
      </c>
      <c r="L892" s="9">
        <f>SECOND(telefony45[[#This Row],[czas połączenia]])</f>
        <v>25</v>
      </c>
      <c r="M892" s="9">
        <f>telefony45[[#This Row],[godziny połączenia]]*60*60+telefony45[[#This Row],[minuty połączenia]]*60+telefony45[[#This Row],[sekundy połączenia2]]</f>
        <v>325</v>
      </c>
      <c r="N892" s="9">
        <f>ROUNDUP(telefony45[[#This Row],[połączenie w sekundach]]/60,0)</f>
        <v>6</v>
      </c>
      <c r="O892" s="9">
        <f>IF(telefony45[[#This Row],[czy zagraniczny]]=1,telefony45[[#This Row],[zaczęt minuty połączenia]],0)</f>
        <v>0</v>
      </c>
      <c r="P892">
        <f>IF(OR(telefony45[[#This Row],[czy komórkowy]]=1,telefony45[[#This Row],[czy stacjonarny]]=1),P891-telefony45[[#This Row],[połączenie w sekundach]],P891)</f>
        <v>-369418</v>
      </c>
      <c r="Q892">
        <f t="shared" si="13"/>
        <v>325</v>
      </c>
      <c r="R892">
        <f>IF(telefony45[[#This Row],[czy komórkowy]]=1,Q892+R891,R891)</f>
        <v>89301</v>
      </c>
      <c r="S892">
        <f>IF(telefony45[[#This Row],[czy stacjonarny]]=1,Q892+S891,S891)</f>
        <v>280117</v>
      </c>
    </row>
    <row r="893" spans="1:19" x14ac:dyDescent="0.3">
      <c r="A893" s="9" t="s">
        <v>761</v>
      </c>
      <c r="B893" s="1">
        <v>42929</v>
      </c>
      <c r="C893" s="2">
        <v>0.57331018518518517</v>
      </c>
      <c r="D893" s="2">
        <v>0.57547453703703699</v>
      </c>
      <c r="E893">
        <f>DAY(telefony45[[#This Row],[data]])</f>
        <v>13</v>
      </c>
      <c r="F893">
        <f>IF(LEN(telefony45[[#This Row],[nr]])=8,1,0)</f>
        <v>1</v>
      </c>
      <c r="G893">
        <f>IF(LEN(telefony45[[#This Row],[nr]])=7,1,0)</f>
        <v>0</v>
      </c>
      <c r="H893" s="9">
        <f>IF(LEN(telefony45[[#This Row],[nr]])&gt;=10,1,0)</f>
        <v>0</v>
      </c>
      <c r="I893" s="2">
        <f>telefony45[[#This Row],[zakonczenie]]-telefony45[[#This Row],[rozpoczecie]]</f>
        <v>2.1643518518518201E-3</v>
      </c>
      <c r="J893" s="9">
        <f>HOUR(telefony45[[#This Row],[czas połączenia]])</f>
        <v>0</v>
      </c>
      <c r="K893" s="9">
        <f>MINUTE(telefony45[[#This Row],[czas połączenia]])</f>
        <v>3</v>
      </c>
      <c r="L893" s="9">
        <f>SECOND(telefony45[[#This Row],[czas połączenia]])</f>
        <v>7</v>
      </c>
      <c r="M893" s="9">
        <f>telefony45[[#This Row],[godziny połączenia]]*60*60+telefony45[[#This Row],[minuty połączenia]]*60+telefony45[[#This Row],[sekundy połączenia2]]</f>
        <v>187</v>
      </c>
      <c r="N893" s="9">
        <f>ROUNDUP(telefony45[[#This Row],[połączenie w sekundach]]/60,0)</f>
        <v>4</v>
      </c>
      <c r="O893" s="9">
        <f>IF(telefony45[[#This Row],[czy zagraniczny]]=1,telefony45[[#This Row],[zaczęt minuty połączenia]],0)</f>
        <v>0</v>
      </c>
      <c r="P893">
        <f>IF(OR(telefony45[[#This Row],[czy komórkowy]]=1,telefony45[[#This Row],[czy stacjonarny]]=1),P892-telefony45[[#This Row],[połączenie w sekundach]],P892)</f>
        <v>-369605</v>
      </c>
      <c r="Q893">
        <f t="shared" si="13"/>
        <v>187</v>
      </c>
      <c r="R893">
        <f>IF(telefony45[[#This Row],[czy komórkowy]]=1,Q893+R892,R892)</f>
        <v>89488</v>
      </c>
      <c r="S893">
        <f>IF(telefony45[[#This Row],[czy stacjonarny]]=1,Q893+S892,S892)</f>
        <v>280117</v>
      </c>
    </row>
    <row r="894" spans="1:19" x14ac:dyDescent="0.3">
      <c r="A894" s="9" t="s">
        <v>762</v>
      </c>
      <c r="B894" s="1">
        <v>42929</v>
      </c>
      <c r="C894" s="2">
        <v>0.57648148148148148</v>
      </c>
      <c r="D894" s="2">
        <v>0.57916666666666672</v>
      </c>
      <c r="E894">
        <f>DAY(telefony45[[#This Row],[data]])</f>
        <v>13</v>
      </c>
      <c r="F894">
        <f>IF(LEN(telefony45[[#This Row],[nr]])=8,1,0)</f>
        <v>0</v>
      </c>
      <c r="G894">
        <f>IF(LEN(telefony45[[#This Row],[nr]])=7,1,0)</f>
        <v>1</v>
      </c>
      <c r="H894" s="9">
        <f>IF(LEN(telefony45[[#This Row],[nr]])&gt;=10,1,0)</f>
        <v>0</v>
      </c>
      <c r="I894" s="2">
        <f>telefony45[[#This Row],[zakonczenie]]-telefony45[[#This Row],[rozpoczecie]]</f>
        <v>2.6851851851852349E-3</v>
      </c>
      <c r="J894" s="9">
        <f>HOUR(telefony45[[#This Row],[czas połączenia]])</f>
        <v>0</v>
      </c>
      <c r="K894" s="9">
        <f>MINUTE(telefony45[[#This Row],[czas połączenia]])</f>
        <v>3</v>
      </c>
      <c r="L894" s="9">
        <f>SECOND(telefony45[[#This Row],[czas połączenia]])</f>
        <v>52</v>
      </c>
      <c r="M894" s="9">
        <f>telefony45[[#This Row],[godziny połączenia]]*60*60+telefony45[[#This Row],[minuty połączenia]]*60+telefony45[[#This Row],[sekundy połączenia2]]</f>
        <v>232</v>
      </c>
      <c r="N894" s="9">
        <f>ROUNDUP(telefony45[[#This Row],[połączenie w sekundach]]/60,0)</f>
        <v>4</v>
      </c>
      <c r="O894" s="9">
        <f>IF(telefony45[[#This Row],[czy zagraniczny]]=1,telefony45[[#This Row],[zaczęt minuty połączenia]],0)</f>
        <v>0</v>
      </c>
      <c r="P894">
        <f>IF(OR(telefony45[[#This Row],[czy komórkowy]]=1,telefony45[[#This Row],[czy stacjonarny]]=1),P893-telefony45[[#This Row],[połączenie w sekundach]],P893)</f>
        <v>-369837</v>
      </c>
      <c r="Q894">
        <f t="shared" si="13"/>
        <v>232</v>
      </c>
      <c r="R894">
        <f>IF(telefony45[[#This Row],[czy komórkowy]]=1,Q894+R893,R893)</f>
        <v>89488</v>
      </c>
      <c r="S894">
        <f>IF(telefony45[[#This Row],[czy stacjonarny]]=1,Q894+S893,S893)</f>
        <v>280349</v>
      </c>
    </row>
    <row r="895" spans="1:19" x14ac:dyDescent="0.3">
      <c r="A895" s="9" t="s">
        <v>763</v>
      </c>
      <c r="B895" s="1">
        <v>42929</v>
      </c>
      <c r="C895" s="2">
        <v>0.58067129629629632</v>
      </c>
      <c r="D895" s="2">
        <v>0.59149305555555554</v>
      </c>
      <c r="E895">
        <f>DAY(telefony45[[#This Row],[data]])</f>
        <v>13</v>
      </c>
      <c r="F895">
        <f>IF(LEN(telefony45[[#This Row],[nr]])=8,1,0)</f>
        <v>0</v>
      </c>
      <c r="G895">
        <f>IF(LEN(telefony45[[#This Row],[nr]])=7,1,0)</f>
        <v>1</v>
      </c>
      <c r="H895" s="9">
        <f>IF(LEN(telefony45[[#This Row],[nr]])&gt;=10,1,0)</f>
        <v>0</v>
      </c>
      <c r="I895" s="2">
        <f>telefony45[[#This Row],[zakonczenie]]-telefony45[[#This Row],[rozpoczecie]]</f>
        <v>1.0821759259259212E-2</v>
      </c>
      <c r="J895" s="9">
        <f>HOUR(telefony45[[#This Row],[czas połączenia]])</f>
        <v>0</v>
      </c>
      <c r="K895" s="9">
        <f>MINUTE(telefony45[[#This Row],[czas połączenia]])</f>
        <v>15</v>
      </c>
      <c r="L895" s="9">
        <f>SECOND(telefony45[[#This Row],[czas połączenia]])</f>
        <v>35</v>
      </c>
      <c r="M895" s="9">
        <f>telefony45[[#This Row],[godziny połączenia]]*60*60+telefony45[[#This Row],[minuty połączenia]]*60+telefony45[[#This Row],[sekundy połączenia2]]</f>
        <v>935</v>
      </c>
      <c r="N895" s="9">
        <f>ROUNDUP(telefony45[[#This Row],[połączenie w sekundach]]/60,0)</f>
        <v>16</v>
      </c>
      <c r="O895" s="9">
        <f>IF(telefony45[[#This Row],[czy zagraniczny]]=1,telefony45[[#This Row],[zaczęt minuty połączenia]],0)</f>
        <v>0</v>
      </c>
      <c r="P895">
        <f>IF(OR(telefony45[[#This Row],[czy komórkowy]]=1,telefony45[[#This Row],[czy stacjonarny]]=1),P894-telefony45[[#This Row],[połączenie w sekundach]],P894)</f>
        <v>-370772</v>
      </c>
      <c r="Q895">
        <f t="shared" si="13"/>
        <v>935</v>
      </c>
      <c r="R895">
        <f>IF(telefony45[[#This Row],[czy komórkowy]]=1,Q895+R894,R894)</f>
        <v>89488</v>
      </c>
      <c r="S895">
        <f>IF(telefony45[[#This Row],[czy stacjonarny]]=1,Q895+S894,S894)</f>
        <v>281284</v>
      </c>
    </row>
    <row r="896" spans="1:19" x14ac:dyDescent="0.3">
      <c r="A896" s="9" t="s">
        <v>764</v>
      </c>
      <c r="B896" s="1">
        <v>42929</v>
      </c>
      <c r="C896" s="2">
        <v>0.58644675925925926</v>
      </c>
      <c r="D896" s="2">
        <v>0.5978472222222222</v>
      </c>
      <c r="E896">
        <f>DAY(telefony45[[#This Row],[data]])</f>
        <v>13</v>
      </c>
      <c r="F896">
        <f>IF(LEN(telefony45[[#This Row],[nr]])=8,1,0)</f>
        <v>0</v>
      </c>
      <c r="G896">
        <f>IF(LEN(telefony45[[#This Row],[nr]])=7,1,0)</f>
        <v>1</v>
      </c>
      <c r="H896" s="9">
        <f>IF(LEN(telefony45[[#This Row],[nr]])&gt;=10,1,0)</f>
        <v>0</v>
      </c>
      <c r="I896" s="2">
        <f>telefony45[[#This Row],[zakonczenie]]-telefony45[[#This Row],[rozpoczecie]]</f>
        <v>1.1400462962962932E-2</v>
      </c>
      <c r="J896" s="9">
        <f>HOUR(telefony45[[#This Row],[czas połączenia]])</f>
        <v>0</v>
      </c>
      <c r="K896" s="9">
        <f>MINUTE(telefony45[[#This Row],[czas połączenia]])</f>
        <v>16</v>
      </c>
      <c r="L896" s="9">
        <f>SECOND(telefony45[[#This Row],[czas połączenia]])</f>
        <v>25</v>
      </c>
      <c r="M896" s="9">
        <f>telefony45[[#This Row],[godziny połączenia]]*60*60+telefony45[[#This Row],[minuty połączenia]]*60+telefony45[[#This Row],[sekundy połączenia2]]</f>
        <v>985</v>
      </c>
      <c r="N896" s="9">
        <f>ROUNDUP(telefony45[[#This Row],[połączenie w sekundach]]/60,0)</f>
        <v>17</v>
      </c>
      <c r="O896" s="9">
        <f>IF(telefony45[[#This Row],[czy zagraniczny]]=1,telefony45[[#This Row],[zaczęt minuty połączenia]],0)</f>
        <v>0</v>
      </c>
      <c r="P896">
        <f>IF(OR(telefony45[[#This Row],[czy komórkowy]]=1,telefony45[[#This Row],[czy stacjonarny]]=1),P895-telefony45[[#This Row],[połączenie w sekundach]],P895)</f>
        <v>-371757</v>
      </c>
      <c r="Q896">
        <f t="shared" si="13"/>
        <v>985</v>
      </c>
      <c r="R896">
        <f>IF(telefony45[[#This Row],[czy komórkowy]]=1,Q896+R895,R895)</f>
        <v>89488</v>
      </c>
      <c r="S896">
        <f>IF(telefony45[[#This Row],[czy stacjonarny]]=1,Q896+S895,S895)</f>
        <v>282269</v>
      </c>
    </row>
    <row r="897" spans="1:19" x14ac:dyDescent="0.3">
      <c r="A897" s="9" t="s">
        <v>765</v>
      </c>
      <c r="B897" s="1">
        <v>42929</v>
      </c>
      <c r="C897" s="2">
        <v>0.59179398148148143</v>
      </c>
      <c r="D897" s="2">
        <v>0.60054398148148147</v>
      </c>
      <c r="E897">
        <f>DAY(telefony45[[#This Row],[data]])</f>
        <v>13</v>
      </c>
      <c r="F897">
        <f>IF(LEN(telefony45[[#This Row],[nr]])=8,1,0)</f>
        <v>1</v>
      </c>
      <c r="G897">
        <f>IF(LEN(telefony45[[#This Row],[nr]])=7,1,0)</f>
        <v>0</v>
      </c>
      <c r="H897" s="9">
        <f>IF(LEN(telefony45[[#This Row],[nr]])&gt;=10,1,0)</f>
        <v>0</v>
      </c>
      <c r="I897" s="2">
        <f>telefony45[[#This Row],[zakonczenie]]-telefony45[[#This Row],[rozpoczecie]]</f>
        <v>8.7500000000000355E-3</v>
      </c>
      <c r="J897" s="9">
        <f>HOUR(telefony45[[#This Row],[czas połączenia]])</f>
        <v>0</v>
      </c>
      <c r="K897" s="9">
        <f>MINUTE(telefony45[[#This Row],[czas połączenia]])</f>
        <v>12</v>
      </c>
      <c r="L897" s="9">
        <f>SECOND(telefony45[[#This Row],[czas połączenia]])</f>
        <v>36</v>
      </c>
      <c r="M897" s="9">
        <f>telefony45[[#This Row],[godziny połączenia]]*60*60+telefony45[[#This Row],[minuty połączenia]]*60+telefony45[[#This Row],[sekundy połączenia2]]</f>
        <v>756</v>
      </c>
      <c r="N897" s="9">
        <f>ROUNDUP(telefony45[[#This Row],[połączenie w sekundach]]/60,0)</f>
        <v>13</v>
      </c>
      <c r="O897" s="9">
        <f>IF(telefony45[[#This Row],[czy zagraniczny]]=1,telefony45[[#This Row],[zaczęt minuty połączenia]],0)</f>
        <v>0</v>
      </c>
      <c r="P897">
        <f>IF(OR(telefony45[[#This Row],[czy komórkowy]]=1,telefony45[[#This Row],[czy stacjonarny]]=1),P896-telefony45[[#This Row],[połączenie w sekundach]],P896)</f>
        <v>-372513</v>
      </c>
      <c r="Q897">
        <f t="shared" si="13"/>
        <v>756</v>
      </c>
      <c r="R897">
        <f>IF(telefony45[[#This Row],[czy komórkowy]]=1,Q897+R896,R896)</f>
        <v>90244</v>
      </c>
      <c r="S897">
        <f>IF(telefony45[[#This Row],[czy stacjonarny]]=1,Q897+S896,S896)</f>
        <v>282269</v>
      </c>
    </row>
    <row r="898" spans="1:19" x14ac:dyDescent="0.3">
      <c r="A898" s="9" t="s">
        <v>766</v>
      </c>
      <c r="B898" s="1">
        <v>42929</v>
      </c>
      <c r="C898" s="2">
        <v>0.59266203703703701</v>
      </c>
      <c r="D898" s="2">
        <v>0.59672453703703698</v>
      </c>
      <c r="E898">
        <f>DAY(telefony45[[#This Row],[data]])</f>
        <v>13</v>
      </c>
      <c r="F898">
        <f>IF(LEN(telefony45[[#This Row],[nr]])=8,1,0)</f>
        <v>0</v>
      </c>
      <c r="G898">
        <f>IF(LEN(telefony45[[#This Row],[nr]])=7,1,0)</f>
        <v>1</v>
      </c>
      <c r="H898" s="9">
        <f>IF(LEN(telefony45[[#This Row],[nr]])&gt;=10,1,0)</f>
        <v>0</v>
      </c>
      <c r="I898" s="2">
        <f>telefony45[[#This Row],[zakonczenie]]-telefony45[[#This Row],[rozpoczecie]]</f>
        <v>4.0624999999999689E-3</v>
      </c>
      <c r="J898" s="9">
        <f>HOUR(telefony45[[#This Row],[czas połączenia]])</f>
        <v>0</v>
      </c>
      <c r="K898" s="9">
        <f>MINUTE(telefony45[[#This Row],[czas połączenia]])</f>
        <v>5</v>
      </c>
      <c r="L898" s="9">
        <f>SECOND(telefony45[[#This Row],[czas połączenia]])</f>
        <v>51</v>
      </c>
      <c r="M898" s="9">
        <f>telefony45[[#This Row],[godziny połączenia]]*60*60+telefony45[[#This Row],[minuty połączenia]]*60+telefony45[[#This Row],[sekundy połączenia2]]</f>
        <v>351</v>
      </c>
      <c r="N898" s="9">
        <f>ROUNDUP(telefony45[[#This Row],[połączenie w sekundach]]/60,0)</f>
        <v>6</v>
      </c>
      <c r="O898" s="9">
        <f>IF(telefony45[[#This Row],[czy zagraniczny]]=1,telefony45[[#This Row],[zaczęt minuty połączenia]],0)</f>
        <v>0</v>
      </c>
      <c r="P898">
        <f>IF(OR(telefony45[[#This Row],[czy komórkowy]]=1,telefony45[[#This Row],[czy stacjonarny]]=1),P897-telefony45[[#This Row],[połączenie w sekundach]],P897)</f>
        <v>-372864</v>
      </c>
      <c r="Q898">
        <f t="shared" si="13"/>
        <v>351</v>
      </c>
      <c r="R898">
        <f>IF(telefony45[[#This Row],[czy komórkowy]]=1,Q898+R897,R897)</f>
        <v>90244</v>
      </c>
      <c r="S898">
        <f>IF(telefony45[[#This Row],[czy stacjonarny]]=1,Q898+S897,S897)</f>
        <v>282620</v>
      </c>
    </row>
    <row r="899" spans="1:19" x14ac:dyDescent="0.3">
      <c r="A899" s="9" t="s">
        <v>767</v>
      </c>
      <c r="B899" s="1">
        <v>42929</v>
      </c>
      <c r="C899" s="2">
        <v>0.59437499999999999</v>
      </c>
      <c r="D899" s="2">
        <v>0.60349537037037038</v>
      </c>
      <c r="E899">
        <f>DAY(telefony45[[#This Row],[data]])</f>
        <v>13</v>
      </c>
      <c r="F899">
        <f>IF(LEN(telefony45[[#This Row],[nr]])=8,1,0)</f>
        <v>0</v>
      </c>
      <c r="G899">
        <f>IF(LEN(telefony45[[#This Row],[nr]])=7,1,0)</f>
        <v>1</v>
      </c>
      <c r="H899" s="9">
        <f>IF(LEN(telefony45[[#This Row],[nr]])&gt;=10,1,0)</f>
        <v>0</v>
      </c>
      <c r="I899" s="2">
        <f>telefony45[[#This Row],[zakonczenie]]-telefony45[[#This Row],[rozpoczecie]]</f>
        <v>9.1203703703703898E-3</v>
      </c>
      <c r="J899" s="9">
        <f>HOUR(telefony45[[#This Row],[czas połączenia]])</f>
        <v>0</v>
      </c>
      <c r="K899" s="9">
        <f>MINUTE(telefony45[[#This Row],[czas połączenia]])</f>
        <v>13</v>
      </c>
      <c r="L899" s="9">
        <f>SECOND(telefony45[[#This Row],[czas połączenia]])</f>
        <v>8</v>
      </c>
      <c r="M899" s="9">
        <f>telefony45[[#This Row],[godziny połączenia]]*60*60+telefony45[[#This Row],[minuty połączenia]]*60+telefony45[[#This Row],[sekundy połączenia2]]</f>
        <v>788</v>
      </c>
      <c r="N899" s="9">
        <f>ROUNDUP(telefony45[[#This Row],[połączenie w sekundach]]/60,0)</f>
        <v>14</v>
      </c>
      <c r="O899" s="9">
        <f>IF(telefony45[[#This Row],[czy zagraniczny]]=1,telefony45[[#This Row],[zaczęt minuty połączenia]],0)</f>
        <v>0</v>
      </c>
      <c r="P899">
        <f>IF(OR(telefony45[[#This Row],[czy komórkowy]]=1,telefony45[[#This Row],[czy stacjonarny]]=1),P898-telefony45[[#This Row],[połączenie w sekundach]],P898)</f>
        <v>-373652</v>
      </c>
      <c r="Q899">
        <f t="shared" si="13"/>
        <v>788</v>
      </c>
      <c r="R899">
        <f>IF(telefony45[[#This Row],[czy komórkowy]]=1,Q899+R898,R898)</f>
        <v>90244</v>
      </c>
      <c r="S899">
        <f>IF(telefony45[[#This Row],[czy stacjonarny]]=1,Q899+S898,S898)</f>
        <v>283408</v>
      </c>
    </row>
    <row r="900" spans="1:19" x14ac:dyDescent="0.3">
      <c r="A900" s="9" t="s">
        <v>768</v>
      </c>
      <c r="B900" s="1">
        <v>42929</v>
      </c>
      <c r="C900" s="2">
        <v>0.59745370370370365</v>
      </c>
      <c r="D900" s="2">
        <v>0.607025462962963</v>
      </c>
      <c r="E900">
        <f>DAY(telefony45[[#This Row],[data]])</f>
        <v>13</v>
      </c>
      <c r="F900">
        <f>IF(LEN(telefony45[[#This Row],[nr]])=8,1,0)</f>
        <v>0</v>
      </c>
      <c r="G900">
        <f>IF(LEN(telefony45[[#This Row],[nr]])=7,1,0)</f>
        <v>1</v>
      </c>
      <c r="H900" s="9">
        <f>IF(LEN(telefony45[[#This Row],[nr]])&gt;=10,1,0)</f>
        <v>0</v>
      </c>
      <c r="I900" s="2">
        <f>telefony45[[#This Row],[zakonczenie]]-telefony45[[#This Row],[rozpoczecie]]</f>
        <v>9.5717592592593492E-3</v>
      </c>
      <c r="J900" s="9">
        <f>HOUR(telefony45[[#This Row],[czas połączenia]])</f>
        <v>0</v>
      </c>
      <c r="K900" s="9">
        <f>MINUTE(telefony45[[#This Row],[czas połączenia]])</f>
        <v>13</v>
      </c>
      <c r="L900" s="9">
        <f>SECOND(telefony45[[#This Row],[czas połączenia]])</f>
        <v>47</v>
      </c>
      <c r="M900" s="9">
        <f>telefony45[[#This Row],[godziny połączenia]]*60*60+telefony45[[#This Row],[minuty połączenia]]*60+telefony45[[#This Row],[sekundy połączenia2]]</f>
        <v>827</v>
      </c>
      <c r="N900" s="9">
        <f>ROUNDUP(telefony45[[#This Row],[połączenie w sekundach]]/60,0)</f>
        <v>14</v>
      </c>
      <c r="O900" s="9">
        <f>IF(telefony45[[#This Row],[czy zagraniczny]]=1,telefony45[[#This Row],[zaczęt minuty połączenia]],0)</f>
        <v>0</v>
      </c>
      <c r="P900">
        <f>IF(OR(telefony45[[#This Row],[czy komórkowy]]=1,telefony45[[#This Row],[czy stacjonarny]]=1),P899-telefony45[[#This Row],[połączenie w sekundach]],P899)</f>
        <v>-374479</v>
      </c>
      <c r="Q900">
        <f t="shared" si="13"/>
        <v>827</v>
      </c>
      <c r="R900">
        <f>IF(telefony45[[#This Row],[czy komórkowy]]=1,Q900+R899,R899)</f>
        <v>90244</v>
      </c>
      <c r="S900">
        <f>IF(telefony45[[#This Row],[czy stacjonarny]]=1,Q900+S899,S899)</f>
        <v>284235</v>
      </c>
    </row>
    <row r="901" spans="1:19" x14ac:dyDescent="0.3">
      <c r="A901" s="9" t="s">
        <v>769</v>
      </c>
      <c r="B901" s="1">
        <v>42929</v>
      </c>
      <c r="C901" s="2">
        <v>0.60008101851851847</v>
      </c>
      <c r="D901" s="2">
        <v>0.60182870370370367</v>
      </c>
      <c r="E901">
        <f>DAY(telefony45[[#This Row],[data]])</f>
        <v>13</v>
      </c>
      <c r="F901">
        <f>IF(LEN(telefony45[[#This Row],[nr]])=8,1,0)</f>
        <v>1</v>
      </c>
      <c r="G901">
        <f>IF(LEN(telefony45[[#This Row],[nr]])=7,1,0)</f>
        <v>0</v>
      </c>
      <c r="H901" s="9">
        <f>IF(LEN(telefony45[[#This Row],[nr]])&gt;=10,1,0)</f>
        <v>0</v>
      </c>
      <c r="I901" s="2">
        <f>telefony45[[#This Row],[zakonczenie]]-telefony45[[#This Row],[rozpoczecie]]</f>
        <v>1.7476851851851993E-3</v>
      </c>
      <c r="J901" s="9">
        <f>HOUR(telefony45[[#This Row],[czas połączenia]])</f>
        <v>0</v>
      </c>
      <c r="K901" s="9">
        <f>MINUTE(telefony45[[#This Row],[czas połączenia]])</f>
        <v>2</v>
      </c>
      <c r="L901" s="9">
        <f>SECOND(telefony45[[#This Row],[czas połączenia]])</f>
        <v>31</v>
      </c>
      <c r="M901" s="9">
        <f>telefony45[[#This Row],[godziny połączenia]]*60*60+telefony45[[#This Row],[minuty połączenia]]*60+telefony45[[#This Row],[sekundy połączenia2]]</f>
        <v>151</v>
      </c>
      <c r="N901" s="9">
        <f>ROUNDUP(telefony45[[#This Row],[połączenie w sekundach]]/60,0)</f>
        <v>3</v>
      </c>
      <c r="O901" s="9">
        <f>IF(telefony45[[#This Row],[czy zagraniczny]]=1,telefony45[[#This Row],[zaczęt minuty połączenia]],0)</f>
        <v>0</v>
      </c>
      <c r="P901">
        <f>IF(OR(telefony45[[#This Row],[czy komórkowy]]=1,telefony45[[#This Row],[czy stacjonarny]]=1),P900-telefony45[[#This Row],[połączenie w sekundach]],P900)</f>
        <v>-374630</v>
      </c>
      <c r="Q901">
        <f t="shared" si="13"/>
        <v>151</v>
      </c>
      <c r="R901">
        <f>IF(telefony45[[#This Row],[czy komórkowy]]=1,Q901+R900,R900)</f>
        <v>90395</v>
      </c>
      <c r="S901">
        <f>IF(telefony45[[#This Row],[czy stacjonarny]]=1,Q901+S900,S900)</f>
        <v>284235</v>
      </c>
    </row>
    <row r="902" spans="1:19" x14ac:dyDescent="0.3">
      <c r="A902" s="9" t="s">
        <v>770</v>
      </c>
      <c r="B902" s="1">
        <v>42929</v>
      </c>
      <c r="C902" s="2">
        <v>0.60311342592592587</v>
      </c>
      <c r="D902" s="2">
        <v>0.61048611111111106</v>
      </c>
      <c r="E902">
        <f>DAY(telefony45[[#This Row],[data]])</f>
        <v>13</v>
      </c>
      <c r="F902">
        <f>IF(LEN(telefony45[[#This Row],[nr]])=8,1,0)</f>
        <v>1</v>
      </c>
      <c r="G902">
        <f>IF(LEN(telefony45[[#This Row],[nr]])=7,1,0)</f>
        <v>0</v>
      </c>
      <c r="H902" s="9">
        <f>IF(LEN(telefony45[[#This Row],[nr]])&gt;=10,1,0)</f>
        <v>0</v>
      </c>
      <c r="I902" s="2">
        <f>telefony45[[#This Row],[zakonczenie]]-telefony45[[#This Row],[rozpoczecie]]</f>
        <v>7.3726851851851904E-3</v>
      </c>
      <c r="J902" s="9">
        <f>HOUR(telefony45[[#This Row],[czas połączenia]])</f>
        <v>0</v>
      </c>
      <c r="K902" s="9">
        <f>MINUTE(telefony45[[#This Row],[czas połączenia]])</f>
        <v>10</v>
      </c>
      <c r="L902" s="9">
        <f>SECOND(telefony45[[#This Row],[czas połączenia]])</f>
        <v>37</v>
      </c>
      <c r="M902" s="9">
        <f>telefony45[[#This Row],[godziny połączenia]]*60*60+telefony45[[#This Row],[minuty połączenia]]*60+telefony45[[#This Row],[sekundy połączenia2]]</f>
        <v>637</v>
      </c>
      <c r="N902" s="9">
        <f>ROUNDUP(telefony45[[#This Row],[połączenie w sekundach]]/60,0)</f>
        <v>11</v>
      </c>
      <c r="O902" s="9">
        <f>IF(telefony45[[#This Row],[czy zagraniczny]]=1,telefony45[[#This Row],[zaczęt minuty połączenia]],0)</f>
        <v>0</v>
      </c>
      <c r="P902">
        <f>IF(OR(telefony45[[#This Row],[czy komórkowy]]=1,telefony45[[#This Row],[czy stacjonarny]]=1),P901-telefony45[[#This Row],[połączenie w sekundach]],P901)</f>
        <v>-375267</v>
      </c>
      <c r="Q902">
        <f t="shared" si="13"/>
        <v>637</v>
      </c>
      <c r="R902">
        <f>IF(telefony45[[#This Row],[czy komórkowy]]=1,Q902+R901,R901)</f>
        <v>91032</v>
      </c>
      <c r="S902">
        <f>IF(telefony45[[#This Row],[czy stacjonarny]]=1,Q902+S901,S901)</f>
        <v>284235</v>
      </c>
    </row>
    <row r="903" spans="1:19" x14ac:dyDescent="0.3">
      <c r="A903" s="9" t="s">
        <v>771</v>
      </c>
      <c r="B903" s="1">
        <v>42929</v>
      </c>
      <c r="C903" s="2">
        <v>0.60773148148148148</v>
      </c>
      <c r="D903" s="2">
        <v>0.60799768518518515</v>
      </c>
      <c r="E903">
        <f>DAY(telefony45[[#This Row],[data]])</f>
        <v>13</v>
      </c>
      <c r="F903">
        <f>IF(LEN(telefony45[[#This Row],[nr]])=8,1,0)</f>
        <v>0</v>
      </c>
      <c r="G903">
        <f>IF(LEN(telefony45[[#This Row],[nr]])=7,1,0)</f>
        <v>1</v>
      </c>
      <c r="H903" s="9">
        <f>IF(LEN(telefony45[[#This Row],[nr]])&gt;=10,1,0)</f>
        <v>0</v>
      </c>
      <c r="I903" s="2">
        <f>telefony45[[#This Row],[zakonczenie]]-telefony45[[#This Row],[rozpoczecie]]</f>
        <v>2.662037037036713E-4</v>
      </c>
      <c r="J903" s="9">
        <f>HOUR(telefony45[[#This Row],[czas połączenia]])</f>
        <v>0</v>
      </c>
      <c r="K903" s="9">
        <f>MINUTE(telefony45[[#This Row],[czas połączenia]])</f>
        <v>0</v>
      </c>
      <c r="L903" s="9">
        <f>SECOND(telefony45[[#This Row],[czas połączenia]])</f>
        <v>23</v>
      </c>
      <c r="M903" s="9">
        <f>telefony45[[#This Row],[godziny połączenia]]*60*60+telefony45[[#This Row],[minuty połączenia]]*60+telefony45[[#This Row],[sekundy połączenia2]]</f>
        <v>23</v>
      </c>
      <c r="N903" s="9">
        <f>ROUNDUP(telefony45[[#This Row],[połączenie w sekundach]]/60,0)</f>
        <v>1</v>
      </c>
      <c r="O903" s="9">
        <f>IF(telefony45[[#This Row],[czy zagraniczny]]=1,telefony45[[#This Row],[zaczęt minuty połączenia]],0)</f>
        <v>0</v>
      </c>
      <c r="P903">
        <f>IF(OR(telefony45[[#This Row],[czy komórkowy]]=1,telefony45[[#This Row],[czy stacjonarny]]=1),P902-telefony45[[#This Row],[połączenie w sekundach]],P902)</f>
        <v>-375290</v>
      </c>
      <c r="Q903">
        <f t="shared" si="13"/>
        <v>23</v>
      </c>
      <c r="R903">
        <f>IF(telefony45[[#This Row],[czy komórkowy]]=1,Q903+R902,R902)</f>
        <v>91032</v>
      </c>
      <c r="S903">
        <f>IF(telefony45[[#This Row],[czy stacjonarny]]=1,Q903+S902,S902)</f>
        <v>284258</v>
      </c>
    </row>
    <row r="904" spans="1:19" x14ac:dyDescent="0.3">
      <c r="A904" s="9" t="s">
        <v>772</v>
      </c>
      <c r="B904" s="1">
        <v>42929</v>
      </c>
      <c r="C904" s="2">
        <v>0.61346064814814816</v>
      </c>
      <c r="D904" s="2">
        <v>0.62468749999999995</v>
      </c>
      <c r="E904">
        <f>DAY(telefony45[[#This Row],[data]])</f>
        <v>13</v>
      </c>
      <c r="F904">
        <f>IF(LEN(telefony45[[#This Row],[nr]])=8,1,0)</f>
        <v>0</v>
      </c>
      <c r="G904">
        <f>IF(LEN(telefony45[[#This Row],[nr]])=7,1,0)</f>
        <v>1</v>
      </c>
      <c r="H904" s="9">
        <f>IF(LEN(telefony45[[#This Row],[nr]])&gt;=10,1,0)</f>
        <v>0</v>
      </c>
      <c r="I904" s="2">
        <f>telefony45[[#This Row],[zakonczenie]]-telefony45[[#This Row],[rozpoczecie]]</f>
        <v>1.1226851851851793E-2</v>
      </c>
      <c r="J904" s="9">
        <f>HOUR(telefony45[[#This Row],[czas połączenia]])</f>
        <v>0</v>
      </c>
      <c r="K904" s="9">
        <f>MINUTE(telefony45[[#This Row],[czas połączenia]])</f>
        <v>16</v>
      </c>
      <c r="L904" s="9">
        <f>SECOND(telefony45[[#This Row],[czas połączenia]])</f>
        <v>10</v>
      </c>
      <c r="M904" s="9">
        <f>telefony45[[#This Row],[godziny połączenia]]*60*60+telefony45[[#This Row],[minuty połączenia]]*60+telefony45[[#This Row],[sekundy połączenia2]]</f>
        <v>970</v>
      </c>
      <c r="N904" s="9">
        <f>ROUNDUP(telefony45[[#This Row],[połączenie w sekundach]]/60,0)</f>
        <v>17</v>
      </c>
      <c r="O904" s="9">
        <f>IF(telefony45[[#This Row],[czy zagraniczny]]=1,telefony45[[#This Row],[zaczęt minuty połączenia]],0)</f>
        <v>0</v>
      </c>
      <c r="P904">
        <f>IF(OR(telefony45[[#This Row],[czy komórkowy]]=1,telefony45[[#This Row],[czy stacjonarny]]=1),P903-telefony45[[#This Row],[połączenie w sekundach]],P903)</f>
        <v>-376260</v>
      </c>
      <c r="Q904">
        <f t="shared" si="13"/>
        <v>970</v>
      </c>
      <c r="R904">
        <f>IF(telefony45[[#This Row],[czy komórkowy]]=1,Q904+R903,R903)</f>
        <v>91032</v>
      </c>
      <c r="S904">
        <f>IF(telefony45[[#This Row],[czy stacjonarny]]=1,Q904+S903,S903)</f>
        <v>285228</v>
      </c>
    </row>
    <row r="905" spans="1:19" x14ac:dyDescent="0.3">
      <c r="A905" s="9" t="s">
        <v>773</v>
      </c>
      <c r="B905" s="1">
        <v>42929</v>
      </c>
      <c r="C905" s="2">
        <v>0.61614583333333328</v>
      </c>
      <c r="D905" s="2">
        <v>0.62736111111111115</v>
      </c>
      <c r="E905">
        <f>DAY(telefony45[[#This Row],[data]])</f>
        <v>13</v>
      </c>
      <c r="F905">
        <f>IF(LEN(telefony45[[#This Row],[nr]])=8,1,0)</f>
        <v>0</v>
      </c>
      <c r="G905">
        <f>IF(LEN(telefony45[[#This Row],[nr]])=7,1,0)</f>
        <v>1</v>
      </c>
      <c r="H905" s="9">
        <f>IF(LEN(telefony45[[#This Row],[nr]])&gt;=10,1,0)</f>
        <v>0</v>
      </c>
      <c r="I905" s="2">
        <f>telefony45[[#This Row],[zakonczenie]]-telefony45[[#This Row],[rozpoczecie]]</f>
        <v>1.1215277777777866E-2</v>
      </c>
      <c r="J905" s="9">
        <f>HOUR(telefony45[[#This Row],[czas połączenia]])</f>
        <v>0</v>
      </c>
      <c r="K905" s="9">
        <f>MINUTE(telefony45[[#This Row],[czas połączenia]])</f>
        <v>16</v>
      </c>
      <c r="L905" s="9">
        <f>SECOND(telefony45[[#This Row],[czas połączenia]])</f>
        <v>9</v>
      </c>
      <c r="M905" s="9">
        <f>telefony45[[#This Row],[godziny połączenia]]*60*60+telefony45[[#This Row],[minuty połączenia]]*60+telefony45[[#This Row],[sekundy połączenia2]]</f>
        <v>969</v>
      </c>
      <c r="N905" s="9">
        <f>ROUNDUP(telefony45[[#This Row],[połączenie w sekundach]]/60,0)</f>
        <v>17</v>
      </c>
      <c r="O905" s="9">
        <f>IF(telefony45[[#This Row],[czy zagraniczny]]=1,telefony45[[#This Row],[zaczęt minuty połączenia]],0)</f>
        <v>0</v>
      </c>
      <c r="P905">
        <f>IF(OR(telefony45[[#This Row],[czy komórkowy]]=1,telefony45[[#This Row],[czy stacjonarny]]=1),P904-telefony45[[#This Row],[połączenie w sekundach]],P904)</f>
        <v>-377229</v>
      </c>
      <c r="Q905">
        <f t="shared" si="13"/>
        <v>969</v>
      </c>
      <c r="R905">
        <f>IF(telefony45[[#This Row],[czy komórkowy]]=1,Q905+R904,R904)</f>
        <v>91032</v>
      </c>
      <c r="S905">
        <f>IF(telefony45[[#This Row],[czy stacjonarny]]=1,Q905+S904,S904)</f>
        <v>286197</v>
      </c>
    </row>
    <row r="906" spans="1:19" x14ac:dyDescent="0.3">
      <c r="A906" s="9" t="s">
        <v>774</v>
      </c>
      <c r="B906" s="1">
        <v>42929</v>
      </c>
      <c r="C906" s="2">
        <v>0.61686342592592591</v>
      </c>
      <c r="D906" s="2">
        <v>0.61760416666666662</v>
      </c>
      <c r="E906">
        <f>DAY(telefony45[[#This Row],[data]])</f>
        <v>13</v>
      </c>
      <c r="F906">
        <f>IF(LEN(telefony45[[#This Row],[nr]])=8,1,0)</f>
        <v>0</v>
      </c>
      <c r="G906">
        <f>IF(LEN(telefony45[[#This Row],[nr]])=7,1,0)</f>
        <v>1</v>
      </c>
      <c r="H906" s="9">
        <f>IF(LEN(telefony45[[#This Row],[nr]])&gt;=10,1,0)</f>
        <v>0</v>
      </c>
      <c r="I906" s="2">
        <f>telefony45[[#This Row],[zakonczenie]]-telefony45[[#This Row],[rozpoczecie]]</f>
        <v>7.407407407407085E-4</v>
      </c>
      <c r="J906" s="9">
        <f>HOUR(telefony45[[#This Row],[czas połączenia]])</f>
        <v>0</v>
      </c>
      <c r="K906" s="9">
        <f>MINUTE(telefony45[[#This Row],[czas połączenia]])</f>
        <v>1</v>
      </c>
      <c r="L906" s="9">
        <f>SECOND(telefony45[[#This Row],[czas połączenia]])</f>
        <v>4</v>
      </c>
      <c r="M906" s="9">
        <f>telefony45[[#This Row],[godziny połączenia]]*60*60+telefony45[[#This Row],[minuty połączenia]]*60+telefony45[[#This Row],[sekundy połączenia2]]</f>
        <v>64</v>
      </c>
      <c r="N906" s="9">
        <f>ROUNDUP(telefony45[[#This Row],[połączenie w sekundach]]/60,0)</f>
        <v>2</v>
      </c>
      <c r="O906" s="9">
        <f>IF(telefony45[[#This Row],[czy zagraniczny]]=1,telefony45[[#This Row],[zaczęt minuty połączenia]],0)</f>
        <v>0</v>
      </c>
      <c r="P906">
        <f>IF(OR(telefony45[[#This Row],[czy komórkowy]]=1,telefony45[[#This Row],[czy stacjonarny]]=1),P905-telefony45[[#This Row],[połączenie w sekundach]],P905)</f>
        <v>-377293</v>
      </c>
      <c r="Q906">
        <f t="shared" si="13"/>
        <v>64</v>
      </c>
      <c r="R906">
        <f>IF(telefony45[[#This Row],[czy komórkowy]]=1,Q906+R905,R905)</f>
        <v>91032</v>
      </c>
      <c r="S906">
        <f>IF(telefony45[[#This Row],[czy stacjonarny]]=1,Q906+S905,S905)</f>
        <v>286261</v>
      </c>
    </row>
    <row r="907" spans="1:19" x14ac:dyDescent="0.3">
      <c r="A907" s="9" t="s">
        <v>775</v>
      </c>
      <c r="B907" s="1">
        <v>42929</v>
      </c>
      <c r="C907" s="2">
        <v>0.62046296296296299</v>
      </c>
      <c r="D907" s="2">
        <v>0.62071759259259263</v>
      </c>
      <c r="E907">
        <f>DAY(telefony45[[#This Row],[data]])</f>
        <v>13</v>
      </c>
      <c r="F907">
        <f>IF(LEN(telefony45[[#This Row],[nr]])=8,1,0)</f>
        <v>0</v>
      </c>
      <c r="G907">
        <f>IF(LEN(telefony45[[#This Row],[nr]])=7,1,0)</f>
        <v>1</v>
      </c>
      <c r="H907" s="9">
        <f>IF(LEN(telefony45[[#This Row],[nr]])&gt;=10,1,0)</f>
        <v>0</v>
      </c>
      <c r="I907" s="2">
        <f>telefony45[[#This Row],[zakonczenie]]-telefony45[[#This Row],[rozpoczecie]]</f>
        <v>2.5462962962963243E-4</v>
      </c>
      <c r="J907" s="9">
        <f>HOUR(telefony45[[#This Row],[czas połączenia]])</f>
        <v>0</v>
      </c>
      <c r="K907" s="9">
        <f>MINUTE(telefony45[[#This Row],[czas połączenia]])</f>
        <v>0</v>
      </c>
      <c r="L907" s="9">
        <f>SECOND(telefony45[[#This Row],[czas połączenia]])</f>
        <v>22</v>
      </c>
      <c r="M907" s="9">
        <f>telefony45[[#This Row],[godziny połączenia]]*60*60+telefony45[[#This Row],[minuty połączenia]]*60+telefony45[[#This Row],[sekundy połączenia2]]</f>
        <v>22</v>
      </c>
      <c r="N907" s="9">
        <f>ROUNDUP(telefony45[[#This Row],[połączenie w sekundach]]/60,0)</f>
        <v>1</v>
      </c>
      <c r="O907" s="9">
        <f>IF(telefony45[[#This Row],[czy zagraniczny]]=1,telefony45[[#This Row],[zaczęt minuty połączenia]],0)</f>
        <v>0</v>
      </c>
      <c r="P907">
        <f>IF(OR(telefony45[[#This Row],[czy komórkowy]]=1,telefony45[[#This Row],[czy stacjonarny]]=1),P906-telefony45[[#This Row],[połączenie w sekundach]],P906)</f>
        <v>-377315</v>
      </c>
      <c r="Q907">
        <f t="shared" si="13"/>
        <v>22</v>
      </c>
      <c r="R907">
        <f>IF(telefony45[[#This Row],[czy komórkowy]]=1,Q907+R906,R906)</f>
        <v>91032</v>
      </c>
      <c r="S907">
        <f>IF(telefony45[[#This Row],[czy stacjonarny]]=1,Q907+S906,S906)</f>
        <v>286283</v>
      </c>
    </row>
    <row r="908" spans="1:19" x14ac:dyDescent="0.3">
      <c r="A908" s="9" t="s">
        <v>776</v>
      </c>
      <c r="B908" s="1">
        <v>42929</v>
      </c>
      <c r="C908" s="2">
        <v>0.62178240740740742</v>
      </c>
      <c r="D908" s="2">
        <v>0.62540509259259258</v>
      </c>
      <c r="E908">
        <f>DAY(telefony45[[#This Row],[data]])</f>
        <v>13</v>
      </c>
      <c r="F908">
        <f>IF(LEN(telefony45[[#This Row],[nr]])=8,1,0)</f>
        <v>0</v>
      </c>
      <c r="G908">
        <f>IF(LEN(telefony45[[#This Row],[nr]])=7,1,0)</f>
        <v>1</v>
      </c>
      <c r="H908" s="9">
        <f>IF(LEN(telefony45[[#This Row],[nr]])&gt;=10,1,0)</f>
        <v>0</v>
      </c>
      <c r="I908" s="2">
        <f>telefony45[[#This Row],[zakonczenie]]-telefony45[[#This Row],[rozpoczecie]]</f>
        <v>3.6226851851851594E-3</v>
      </c>
      <c r="J908" s="9">
        <f>HOUR(telefony45[[#This Row],[czas połączenia]])</f>
        <v>0</v>
      </c>
      <c r="K908" s="9">
        <f>MINUTE(telefony45[[#This Row],[czas połączenia]])</f>
        <v>5</v>
      </c>
      <c r="L908" s="9">
        <f>SECOND(telefony45[[#This Row],[czas połączenia]])</f>
        <v>13</v>
      </c>
      <c r="M908" s="9">
        <f>telefony45[[#This Row],[godziny połączenia]]*60*60+telefony45[[#This Row],[minuty połączenia]]*60+telefony45[[#This Row],[sekundy połączenia2]]</f>
        <v>313</v>
      </c>
      <c r="N908" s="9">
        <f>ROUNDUP(telefony45[[#This Row],[połączenie w sekundach]]/60,0)</f>
        <v>6</v>
      </c>
      <c r="O908" s="9">
        <f>IF(telefony45[[#This Row],[czy zagraniczny]]=1,telefony45[[#This Row],[zaczęt minuty połączenia]],0)</f>
        <v>0</v>
      </c>
      <c r="P908">
        <f>IF(OR(telefony45[[#This Row],[czy komórkowy]]=1,telefony45[[#This Row],[czy stacjonarny]]=1),P907-telefony45[[#This Row],[połączenie w sekundach]],P907)</f>
        <v>-377628</v>
      </c>
      <c r="Q908">
        <f t="shared" si="13"/>
        <v>313</v>
      </c>
      <c r="R908">
        <f>IF(telefony45[[#This Row],[czy komórkowy]]=1,Q908+R907,R907)</f>
        <v>91032</v>
      </c>
      <c r="S908">
        <f>IF(telefony45[[#This Row],[czy stacjonarny]]=1,Q908+S907,S907)</f>
        <v>286596</v>
      </c>
    </row>
    <row r="909" spans="1:19" x14ac:dyDescent="0.3">
      <c r="A909" s="9" t="s">
        <v>777</v>
      </c>
      <c r="B909" s="1">
        <v>42929</v>
      </c>
      <c r="C909" s="2">
        <v>0.62749999999999995</v>
      </c>
      <c r="D909" s="2">
        <v>0.63146990740740738</v>
      </c>
      <c r="E909">
        <f>DAY(telefony45[[#This Row],[data]])</f>
        <v>13</v>
      </c>
      <c r="F909">
        <f>IF(LEN(telefony45[[#This Row],[nr]])=8,1,0)</f>
        <v>0</v>
      </c>
      <c r="G909">
        <f>IF(LEN(telefony45[[#This Row],[nr]])=7,1,0)</f>
        <v>1</v>
      </c>
      <c r="H909" s="9">
        <f>IF(LEN(telefony45[[#This Row],[nr]])&gt;=10,1,0)</f>
        <v>0</v>
      </c>
      <c r="I909" s="2">
        <f>telefony45[[#This Row],[zakonczenie]]-telefony45[[#This Row],[rozpoczecie]]</f>
        <v>3.9699074074074359E-3</v>
      </c>
      <c r="J909" s="9">
        <f>HOUR(telefony45[[#This Row],[czas połączenia]])</f>
        <v>0</v>
      </c>
      <c r="K909" s="9">
        <f>MINUTE(telefony45[[#This Row],[czas połączenia]])</f>
        <v>5</v>
      </c>
      <c r="L909" s="9">
        <f>SECOND(telefony45[[#This Row],[czas połączenia]])</f>
        <v>43</v>
      </c>
      <c r="M909" s="9">
        <f>telefony45[[#This Row],[godziny połączenia]]*60*60+telefony45[[#This Row],[minuty połączenia]]*60+telefony45[[#This Row],[sekundy połączenia2]]</f>
        <v>343</v>
      </c>
      <c r="N909" s="9">
        <f>ROUNDUP(telefony45[[#This Row],[połączenie w sekundach]]/60,0)</f>
        <v>6</v>
      </c>
      <c r="O909" s="9">
        <f>IF(telefony45[[#This Row],[czy zagraniczny]]=1,telefony45[[#This Row],[zaczęt minuty połączenia]],0)</f>
        <v>0</v>
      </c>
      <c r="P909">
        <f>IF(OR(telefony45[[#This Row],[czy komórkowy]]=1,telefony45[[#This Row],[czy stacjonarny]]=1),P908-telefony45[[#This Row],[połączenie w sekundach]],P908)</f>
        <v>-377971</v>
      </c>
      <c r="Q909">
        <f t="shared" si="13"/>
        <v>343</v>
      </c>
      <c r="R909">
        <f>IF(telefony45[[#This Row],[czy komórkowy]]=1,Q909+R908,R908)</f>
        <v>91032</v>
      </c>
      <c r="S909">
        <f>IF(telefony45[[#This Row],[czy stacjonarny]]=1,Q909+S908,S908)</f>
        <v>286939</v>
      </c>
    </row>
    <row r="910" spans="1:19" x14ac:dyDescent="0.3">
      <c r="A910" s="9" t="s">
        <v>778</v>
      </c>
      <c r="B910" s="1">
        <v>42930</v>
      </c>
      <c r="C910" s="2">
        <v>0.33658564814814818</v>
      </c>
      <c r="D910" s="2">
        <v>0.34384259259259259</v>
      </c>
      <c r="E910">
        <f>DAY(telefony45[[#This Row],[data]])</f>
        <v>14</v>
      </c>
      <c r="F910">
        <f>IF(LEN(telefony45[[#This Row],[nr]])=8,1,0)</f>
        <v>0</v>
      </c>
      <c r="G910">
        <f>IF(LEN(telefony45[[#This Row],[nr]])=7,1,0)</f>
        <v>1</v>
      </c>
      <c r="H910" s="9">
        <f>IF(LEN(telefony45[[#This Row],[nr]])&gt;=10,1,0)</f>
        <v>0</v>
      </c>
      <c r="I910" s="2">
        <f>telefony45[[#This Row],[zakonczenie]]-telefony45[[#This Row],[rozpoczecie]]</f>
        <v>7.2569444444444131E-3</v>
      </c>
      <c r="J910" s="9">
        <f>HOUR(telefony45[[#This Row],[czas połączenia]])</f>
        <v>0</v>
      </c>
      <c r="K910" s="9">
        <f>MINUTE(telefony45[[#This Row],[czas połączenia]])</f>
        <v>10</v>
      </c>
      <c r="L910" s="9">
        <f>SECOND(telefony45[[#This Row],[czas połączenia]])</f>
        <v>27</v>
      </c>
      <c r="M910" s="9">
        <f>telefony45[[#This Row],[godziny połączenia]]*60*60+telefony45[[#This Row],[minuty połączenia]]*60+telefony45[[#This Row],[sekundy połączenia2]]</f>
        <v>627</v>
      </c>
      <c r="N910" s="9">
        <f>ROUNDUP(telefony45[[#This Row],[połączenie w sekundach]]/60,0)</f>
        <v>11</v>
      </c>
      <c r="O910" s="9">
        <f>IF(telefony45[[#This Row],[czy zagraniczny]]=1,telefony45[[#This Row],[zaczęt minuty połączenia]],0)</f>
        <v>0</v>
      </c>
      <c r="P910">
        <f>IF(OR(telefony45[[#This Row],[czy komórkowy]]=1,telefony45[[#This Row],[czy stacjonarny]]=1),P909-telefony45[[#This Row],[połączenie w sekundach]],P909)</f>
        <v>-378598</v>
      </c>
      <c r="Q910">
        <f t="shared" si="13"/>
        <v>627</v>
      </c>
      <c r="R910">
        <f>IF(telefony45[[#This Row],[czy komórkowy]]=1,Q910+R909,R909)</f>
        <v>91032</v>
      </c>
      <c r="S910">
        <f>IF(telefony45[[#This Row],[czy stacjonarny]]=1,Q910+S909,S909)</f>
        <v>287566</v>
      </c>
    </row>
    <row r="911" spans="1:19" x14ac:dyDescent="0.3">
      <c r="A911" s="9" t="s">
        <v>779</v>
      </c>
      <c r="B911" s="1">
        <v>42930</v>
      </c>
      <c r="C911" s="2">
        <v>0.3369212962962963</v>
      </c>
      <c r="D911" s="2">
        <v>0.34468749999999998</v>
      </c>
      <c r="E911">
        <f>DAY(telefony45[[#This Row],[data]])</f>
        <v>14</v>
      </c>
      <c r="F911">
        <f>IF(LEN(telefony45[[#This Row],[nr]])=8,1,0)</f>
        <v>1</v>
      </c>
      <c r="G911">
        <f>IF(LEN(telefony45[[#This Row],[nr]])=7,1,0)</f>
        <v>0</v>
      </c>
      <c r="H911" s="9">
        <f>IF(LEN(telefony45[[#This Row],[nr]])&gt;=10,1,0)</f>
        <v>0</v>
      </c>
      <c r="I911" s="2">
        <f>telefony45[[#This Row],[zakonczenie]]-telefony45[[#This Row],[rozpoczecie]]</f>
        <v>7.766203703703678E-3</v>
      </c>
      <c r="J911" s="9">
        <f>HOUR(telefony45[[#This Row],[czas połączenia]])</f>
        <v>0</v>
      </c>
      <c r="K911" s="9">
        <f>MINUTE(telefony45[[#This Row],[czas połączenia]])</f>
        <v>11</v>
      </c>
      <c r="L911" s="9">
        <f>SECOND(telefony45[[#This Row],[czas połączenia]])</f>
        <v>11</v>
      </c>
      <c r="M911" s="9">
        <f>telefony45[[#This Row],[godziny połączenia]]*60*60+telefony45[[#This Row],[minuty połączenia]]*60+telefony45[[#This Row],[sekundy połączenia2]]</f>
        <v>671</v>
      </c>
      <c r="N911" s="9">
        <f>ROUNDUP(telefony45[[#This Row],[połączenie w sekundach]]/60,0)</f>
        <v>12</v>
      </c>
      <c r="O911" s="9">
        <f>IF(telefony45[[#This Row],[czy zagraniczny]]=1,telefony45[[#This Row],[zaczęt minuty połączenia]],0)</f>
        <v>0</v>
      </c>
      <c r="P911">
        <f>IF(OR(telefony45[[#This Row],[czy komórkowy]]=1,telefony45[[#This Row],[czy stacjonarny]]=1),P910-telefony45[[#This Row],[połączenie w sekundach]],P910)</f>
        <v>-379269</v>
      </c>
      <c r="Q911">
        <f t="shared" si="13"/>
        <v>671</v>
      </c>
      <c r="R911">
        <f>IF(telefony45[[#This Row],[czy komórkowy]]=1,Q911+R910,R910)</f>
        <v>91703</v>
      </c>
      <c r="S911">
        <f>IF(telefony45[[#This Row],[czy stacjonarny]]=1,Q911+S910,S910)</f>
        <v>287566</v>
      </c>
    </row>
    <row r="912" spans="1:19" x14ac:dyDescent="0.3">
      <c r="A912" s="9" t="s">
        <v>780</v>
      </c>
      <c r="B912" s="1">
        <v>42930</v>
      </c>
      <c r="C912" s="2">
        <v>0.33802083333333333</v>
      </c>
      <c r="D912" s="2">
        <v>0.34233796296296298</v>
      </c>
      <c r="E912">
        <f>DAY(telefony45[[#This Row],[data]])</f>
        <v>14</v>
      </c>
      <c r="F912">
        <f>IF(LEN(telefony45[[#This Row],[nr]])=8,1,0)</f>
        <v>0</v>
      </c>
      <c r="G912">
        <f>IF(LEN(telefony45[[#This Row],[nr]])=7,1,0)</f>
        <v>1</v>
      </c>
      <c r="H912" s="9">
        <f>IF(LEN(telefony45[[#This Row],[nr]])&gt;=10,1,0)</f>
        <v>0</v>
      </c>
      <c r="I912" s="2">
        <f>telefony45[[#This Row],[zakonczenie]]-telefony45[[#This Row],[rozpoczecie]]</f>
        <v>4.3171296296296569E-3</v>
      </c>
      <c r="J912" s="9">
        <f>HOUR(telefony45[[#This Row],[czas połączenia]])</f>
        <v>0</v>
      </c>
      <c r="K912" s="9">
        <f>MINUTE(telefony45[[#This Row],[czas połączenia]])</f>
        <v>6</v>
      </c>
      <c r="L912" s="9">
        <f>SECOND(telefony45[[#This Row],[czas połączenia]])</f>
        <v>13</v>
      </c>
      <c r="M912" s="9">
        <f>telefony45[[#This Row],[godziny połączenia]]*60*60+telefony45[[#This Row],[minuty połączenia]]*60+telefony45[[#This Row],[sekundy połączenia2]]</f>
        <v>373</v>
      </c>
      <c r="N912" s="9">
        <f>ROUNDUP(telefony45[[#This Row],[połączenie w sekundach]]/60,0)</f>
        <v>7</v>
      </c>
      <c r="O912" s="9">
        <f>IF(telefony45[[#This Row],[czy zagraniczny]]=1,telefony45[[#This Row],[zaczęt minuty połączenia]],0)</f>
        <v>0</v>
      </c>
      <c r="P912">
        <f>IF(OR(telefony45[[#This Row],[czy komórkowy]]=1,telefony45[[#This Row],[czy stacjonarny]]=1),P911-telefony45[[#This Row],[połączenie w sekundach]],P911)</f>
        <v>-379642</v>
      </c>
      <c r="Q912">
        <f t="shared" si="13"/>
        <v>373</v>
      </c>
      <c r="R912">
        <f>IF(telefony45[[#This Row],[czy komórkowy]]=1,Q912+R911,R911)</f>
        <v>91703</v>
      </c>
      <c r="S912">
        <f>IF(telefony45[[#This Row],[czy stacjonarny]]=1,Q912+S911,S911)</f>
        <v>287939</v>
      </c>
    </row>
    <row r="913" spans="1:19" x14ac:dyDescent="0.3">
      <c r="A913" s="9" t="s">
        <v>781</v>
      </c>
      <c r="B913" s="1">
        <v>42930</v>
      </c>
      <c r="C913" s="2">
        <v>0.34062500000000001</v>
      </c>
      <c r="D913" s="2">
        <v>0.34333333333333332</v>
      </c>
      <c r="E913">
        <f>DAY(telefony45[[#This Row],[data]])</f>
        <v>14</v>
      </c>
      <c r="F913">
        <f>IF(LEN(telefony45[[#This Row],[nr]])=8,1,0)</f>
        <v>1</v>
      </c>
      <c r="G913">
        <f>IF(LEN(telefony45[[#This Row],[nr]])=7,1,0)</f>
        <v>0</v>
      </c>
      <c r="H913" s="9">
        <f>IF(LEN(telefony45[[#This Row],[nr]])&gt;=10,1,0)</f>
        <v>0</v>
      </c>
      <c r="I913" s="2">
        <f>telefony45[[#This Row],[zakonczenie]]-telefony45[[#This Row],[rozpoczecie]]</f>
        <v>2.7083333333333126E-3</v>
      </c>
      <c r="J913" s="9">
        <f>HOUR(telefony45[[#This Row],[czas połączenia]])</f>
        <v>0</v>
      </c>
      <c r="K913" s="9">
        <f>MINUTE(telefony45[[#This Row],[czas połączenia]])</f>
        <v>3</v>
      </c>
      <c r="L913" s="9">
        <f>SECOND(telefony45[[#This Row],[czas połączenia]])</f>
        <v>54</v>
      </c>
      <c r="M913" s="9">
        <f>telefony45[[#This Row],[godziny połączenia]]*60*60+telefony45[[#This Row],[minuty połączenia]]*60+telefony45[[#This Row],[sekundy połączenia2]]</f>
        <v>234</v>
      </c>
      <c r="N913" s="9">
        <f>ROUNDUP(telefony45[[#This Row],[połączenie w sekundach]]/60,0)</f>
        <v>4</v>
      </c>
      <c r="O913" s="9">
        <f>IF(telefony45[[#This Row],[czy zagraniczny]]=1,telefony45[[#This Row],[zaczęt minuty połączenia]],0)</f>
        <v>0</v>
      </c>
      <c r="P913">
        <f>IF(OR(telefony45[[#This Row],[czy komórkowy]]=1,telefony45[[#This Row],[czy stacjonarny]]=1),P912-telefony45[[#This Row],[połączenie w sekundach]],P912)</f>
        <v>-379876</v>
      </c>
      <c r="Q913">
        <f t="shared" si="13"/>
        <v>234</v>
      </c>
      <c r="R913">
        <f>IF(telefony45[[#This Row],[czy komórkowy]]=1,Q913+R912,R912)</f>
        <v>91937</v>
      </c>
      <c r="S913">
        <f>IF(telefony45[[#This Row],[czy stacjonarny]]=1,Q913+S912,S912)</f>
        <v>287939</v>
      </c>
    </row>
    <row r="914" spans="1:19" x14ac:dyDescent="0.3">
      <c r="A914" s="9" t="s">
        <v>782</v>
      </c>
      <c r="B914" s="1">
        <v>42930</v>
      </c>
      <c r="C914" s="2">
        <v>0.34262731481481479</v>
      </c>
      <c r="D914" s="2">
        <v>0.34824074074074074</v>
      </c>
      <c r="E914">
        <f>DAY(telefony45[[#This Row],[data]])</f>
        <v>14</v>
      </c>
      <c r="F914">
        <f>IF(LEN(telefony45[[#This Row],[nr]])=8,1,0)</f>
        <v>1</v>
      </c>
      <c r="G914">
        <f>IF(LEN(telefony45[[#This Row],[nr]])=7,1,0)</f>
        <v>0</v>
      </c>
      <c r="H914" s="9">
        <f>IF(LEN(telefony45[[#This Row],[nr]])&gt;=10,1,0)</f>
        <v>0</v>
      </c>
      <c r="I914" s="2">
        <f>telefony45[[#This Row],[zakonczenie]]-telefony45[[#This Row],[rozpoczecie]]</f>
        <v>5.6134259259259522E-3</v>
      </c>
      <c r="J914" s="9">
        <f>HOUR(telefony45[[#This Row],[czas połączenia]])</f>
        <v>0</v>
      </c>
      <c r="K914" s="9">
        <f>MINUTE(telefony45[[#This Row],[czas połączenia]])</f>
        <v>8</v>
      </c>
      <c r="L914" s="9">
        <f>SECOND(telefony45[[#This Row],[czas połączenia]])</f>
        <v>5</v>
      </c>
      <c r="M914" s="9">
        <f>telefony45[[#This Row],[godziny połączenia]]*60*60+telefony45[[#This Row],[minuty połączenia]]*60+telefony45[[#This Row],[sekundy połączenia2]]</f>
        <v>485</v>
      </c>
      <c r="N914" s="9">
        <f>ROUNDUP(telefony45[[#This Row],[połączenie w sekundach]]/60,0)</f>
        <v>9</v>
      </c>
      <c r="O914" s="9">
        <f>IF(telefony45[[#This Row],[czy zagraniczny]]=1,telefony45[[#This Row],[zaczęt minuty połączenia]],0)</f>
        <v>0</v>
      </c>
      <c r="P914">
        <f>IF(OR(telefony45[[#This Row],[czy komórkowy]]=1,telefony45[[#This Row],[czy stacjonarny]]=1),P913-telefony45[[#This Row],[połączenie w sekundach]],P913)</f>
        <v>-380361</v>
      </c>
      <c r="Q914">
        <f t="shared" si="13"/>
        <v>485</v>
      </c>
      <c r="R914">
        <f>IF(telefony45[[#This Row],[czy komórkowy]]=1,Q914+R913,R913)</f>
        <v>92422</v>
      </c>
      <c r="S914">
        <f>IF(telefony45[[#This Row],[czy stacjonarny]]=1,Q914+S913,S913)</f>
        <v>287939</v>
      </c>
    </row>
    <row r="915" spans="1:19" x14ac:dyDescent="0.3">
      <c r="A915" s="9" t="s">
        <v>783</v>
      </c>
      <c r="B915" s="1">
        <v>42930</v>
      </c>
      <c r="C915" s="2">
        <v>0.34431712962962963</v>
      </c>
      <c r="D915" s="2">
        <v>0.34605324074074073</v>
      </c>
      <c r="E915">
        <f>DAY(telefony45[[#This Row],[data]])</f>
        <v>14</v>
      </c>
      <c r="F915">
        <f>IF(LEN(telefony45[[#This Row],[nr]])=8,1,0)</f>
        <v>0</v>
      </c>
      <c r="G915">
        <f>IF(LEN(telefony45[[#This Row],[nr]])=7,1,0)</f>
        <v>1</v>
      </c>
      <c r="H915" s="9">
        <f>IF(LEN(telefony45[[#This Row],[nr]])&gt;=10,1,0)</f>
        <v>0</v>
      </c>
      <c r="I915" s="2">
        <f>telefony45[[#This Row],[zakonczenie]]-telefony45[[#This Row],[rozpoczecie]]</f>
        <v>1.7361111111111049E-3</v>
      </c>
      <c r="J915" s="9">
        <f>HOUR(telefony45[[#This Row],[czas połączenia]])</f>
        <v>0</v>
      </c>
      <c r="K915" s="9">
        <f>MINUTE(telefony45[[#This Row],[czas połączenia]])</f>
        <v>2</v>
      </c>
      <c r="L915" s="9">
        <f>SECOND(telefony45[[#This Row],[czas połączenia]])</f>
        <v>30</v>
      </c>
      <c r="M915" s="9">
        <f>telefony45[[#This Row],[godziny połączenia]]*60*60+telefony45[[#This Row],[minuty połączenia]]*60+telefony45[[#This Row],[sekundy połączenia2]]</f>
        <v>150</v>
      </c>
      <c r="N915" s="9">
        <f>ROUNDUP(telefony45[[#This Row],[połączenie w sekundach]]/60,0)</f>
        <v>3</v>
      </c>
      <c r="O915" s="9">
        <f>IF(telefony45[[#This Row],[czy zagraniczny]]=1,telefony45[[#This Row],[zaczęt minuty połączenia]],0)</f>
        <v>0</v>
      </c>
      <c r="P915">
        <f>IF(OR(telefony45[[#This Row],[czy komórkowy]]=1,telefony45[[#This Row],[czy stacjonarny]]=1),P914-telefony45[[#This Row],[połączenie w sekundach]],P914)</f>
        <v>-380511</v>
      </c>
      <c r="Q915">
        <f t="shared" si="13"/>
        <v>150</v>
      </c>
      <c r="R915">
        <f>IF(telefony45[[#This Row],[czy komórkowy]]=1,Q915+R914,R914)</f>
        <v>92422</v>
      </c>
      <c r="S915">
        <f>IF(telefony45[[#This Row],[czy stacjonarny]]=1,Q915+S914,S914)</f>
        <v>288089</v>
      </c>
    </row>
    <row r="916" spans="1:19" x14ac:dyDescent="0.3">
      <c r="A916" s="9" t="s">
        <v>784</v>
      </c>
      <c r="B916" s="1">
        <v>42930</v>
      </c>
      <c r="C916" s="2">
        <v>0.34528935185185183</v>
      </c>
      <c r="D916" s="2">
        <v>0.3541435185185185</v>
      </c>
      <c r="E916">
        <f>DAY(telefony45[[#This Row],[data]])</f>
        <v>14</v>
      </c>
      <c r="F916">
        <f>IF(LEN(telefony45[[#This Row],[nr]])=8,1,0)</f>
        <v>0</v>
      </c>
      <c r="G916">
        <f>IF(LEN(telefony45[[#This Row],[nr]])=7,1,0)</f>
        <v>1</v>
      </c>
      <c r="H916" s="9">
        <f>IF(LEN(telefony45[[#This Row],[nr]])&gt;=10,1,0)</f>
        <v>0</v>
      </c>
      <c r="I916" s="2">
        <f>telefony45[[#This Row],[zakonczenie]]-telefony45[[#This Row],[rozpoczecie]]</f>
        <v>8.854166666666663E-3</v>
      </c>
      <c r="J916" s="9">
        <f>HOUR(telefony45[[#This Row],[czas połączenia]])</f>
        <v>0</v>
      </c>
      <c r="K916" s="9">
        <f>MINUTE(telefony45[[#This Row],[czas połączenia]])</f>
        <v>12</v>
      </c>
      <c r="L916" s="9">
        <f>SECOND(telefony45[[#This Row],[czas połączenia]])</f>
        <v>45</v>
      </c>
      <c r="M916" s="9">
        <f>telefony45[[#This Row],[godziny połączenia]]*60*60+telefony45[[#This Row],[minuty połączenia]]*60+telefony45[[#This Row],[sekundy połączenia2]]</f>
        <v>765</v>
      </c>
      <c r="N916" s="9">
        <f>ROUNDUP(telefony45[[#This Row],[połączenie w sekundach]]/60,0)</f>
        <v>13</v>
      </c>
      <c r="O916" s="9">
        <f>IF(telefony45[[#This Row],[czy zagraniczny]]=1,telefony45[[#This Row],[zaczęt minuty połączenia]],0)</f>
        <v>0</v>
      </c>
      <c r="P916">
        <f>IF(OR(telefony45[[#This Row],[czy komórkowy]]=1,telefony45[[#This Row],[czy stacjonarny]]=1),P915-telefony45[[#This Row],[połączenie w sekundach]],P915)</f>
        <v>-381276</v>
      </c>
      <c r="Q916">
        <f t="shared" si="13"/>
        <v>765</v>
      </c>
      <c r="R916">
        <f>IF(telefony45[[#This Row],[czy komórkowy]]=1,Q916+R915,R915)</f>
        <v>92422</v>
      </c>
      <c r="S916">
        <f>IF(telefony45[[#This Row],[czy stacjonarny]]=1,Q916+S915,S915)</f>
        <v>288854</v>
      </c>
    </row>
    <row r="917" spans="1:19" x14ac:dyDescent="0.3">
      <c r="A917" s="9" t="s">
        <v>785</v>
      </c>
      <c r="B917" s="1">
        <v>42930</v>
      </c>
      <c r="C917" s="2">
        <v>0.34848379629629628</v>
      </c>
      <c r="D917" s="2">
        <v>0.35927083333333332</v>
      </c>
      <c r="E917">
        <f>DAY(telefony45[[#This Row],[data]])</f>
        <v>14</v>
      </c>
      <c r="F917">
        <f>IF(LEN(telefony45[[#This Row],[nr]])=8,1,0)</f>
        <v>0</v>
      </c>
      <c r="G917">
        <f>IF(LEN(telefony45[[#This Row],[nr]])=7,1,0)</f>
        <v>1</v>
      </c>
      <c r="H917" s="9">
        <f>IF(LEN(telefony45[[#This Row],[nr]])&gt;=10,1,0)</f>
        <v>0</v>
      </c>
      <c r="I917" s="2">
        <f>telefony45[[#This Row],[zakonczenie]]-telefony45[[#This Row],[rozpoczecie]]</f>
        <v>1.0787037037037039E-2</v>
      </c>
      <c r="J917" s="9">
        <f>HOUR(telefony45[[#This Row],[czas połączenia]])</f>
        <v>0</v>
      </c>
      <c r="K917" s="9">
        <f>MINUTE(telefony45[[#This Row],[czas połączenia]])</f>
        <v>15</v>
      </c>
      <c r="L917" s="9">
        <f>SECOND(telefony45[[#This Row],[czas połączenia]])</f>
        <v>32</v>
      </c>
      <c r="M917" s="9">
        <f>telefony45[[#This Row],[godziny połączenia]]*60*60+telefony45[[#This Row],[minuty połączenia]]*60+telefony45[[#This Row],[sekundy połączenia2]]</f>
        <v>932</v>
      </c>
      <c r="N917" s="9">
        <f>ROUNDUP(telefony45[[#This Row],[połączenie w sekundach]]/60,0)</f>
        <v>16</v>
      </c>
      <c r="O917" s="9">
        <f>IF(telefony45[[#This Row],[czy zagraniczny]]=1,telefony45[[#This Row],[zaczęt minuty połączenia]],0)</f>
        <v>0</v>
      </c>
      <c r="P917">
        <f>IF(OR(telefony45[[#This Row],[czy komórkowy]]=1,telefony45[[#This Row],[czy stacjonarny]]=1),P916-telefony45[[#This Row],[połączenie w sekundach]],P916)</f>
        <v>-382208</v>
      </c>
      <c r="Q917">
        <f t="shared" si="13"/>
        <v>932</v>
      </c>
      <c r="R917">
        <f>IF(telefony45[[#This Row],[czy komórkowy]]=1,Q917+R916,R916)</f>
        <v>92422</v>
      </c>
      <c r="S917">
        <f>IF(telefony45[[#This Row],[czy stacjonarny]]=1,Q917+S916,S916)</f>
        <v>289786</v>
      </c>
    </row>
    <row r="918" spans="1:19" x14ac:dyDescent="0.3">
      <c r="A918" s="9" t="s">
        <v>786</v>
      </c>
      <c r="B918" s="1">
        <v>42930</v>
      </c>
      <c r="C918" s="2">
        <v>0.35270833333333335</v>
      </c>
      <c r="D918" s="2">
        <v>0.36254629629629631</v>
      </c>
      <c r="E918">
        <f>DAY(telefony45[[#This Row],[data]])</f>
        <v>14</v>
      </c>
      <c r="F918">
        <f>IF(LEN(telefony45[[#This Row],[nr]])=8,1,0)</f>
        <v>0</v>
      </c>
      <c r="G918">
        <f>IF(LEN(telefony45[[#This Row],[nr]])=7,1,0)</f>
        <v>1</v>
      </c>
      <c r="H918" s="9">
        <f>IF(LEN(telefony45[[#This Row],[nr]])&gt;=10,1,0)</f>
        <v>0</v>
      </c>
      <c r="I918" s="2">
        <f>telefony45[[#This Row],[zakonczenie]]-telefony45[[#This Row],[rozpoczecie]]</f>
        <v>9.837962962962965E-3</v>
      </c>
      <c r="J918" s="9">
        <f>HOUR(telefony45[[#This Row],[czas połączenia]])</f>
        <v>0</v>
      </c>
      <c r="K918" s="9">
        <f>MINUTE(telefony45[[#This Row],[czas połączenia]])</f>
        <v>14</v>
      </c>
      <c r="L918" s="9">
        <f>SECOND(telefony45[[#This Row],[czas połączenia]])</f>
        <v>10</v>
      </c>
      <c r="M918" s="9">
        <f>telefony45[[#This Row],[godziny połączenia]]*60*60+telefony45[[#This Row],[minuty połączenia]]*60+telefony45[[#This Row],[sekundy połączenia2]]</f>
        <v>850</v>
      </c>
      <c r="N918" s="9">
        <f>ROUNDUP(telefony45[[#This Row],[połączenie w sekundach]]/60,0)</f>
        <v>15</v>
      </c>
      <c r="O918" s="9">
        <f>IF(telefony45[[#This Row],[czy zagraniczny]]=1,telefony45[[#This Row],[zaczęt minuty połączenia]],0)</f>
        <v>0</v>
      </c>
      <c r="P918">
        <f>IF(OR(telefony45[[#This Row],[czy komórkowy]]=1,telefony45[[#This Row],[czy stacjonarny]]=1),P917-telefony45[[#This Row],[połączenie w sekundach]],P917)</f>
        <v>-383058</v>
      </c>
      <c r="Q918">
        <f t="shared" si="13"/>
        <v>850</v>
      </c>
      <c r="R918">
        <f>IF(telefony45[[#This Row],[czy komórkowy]]=1,Q918+R917,R917)</f>
        <v>92422</v>
      </c>
      <c r="S918">
        <f>IF(telefony45[[#This Row],[czy stacjonarny]]=1,Q918+S917,S917)</f>
        <v>290636</v>
      </c>
    </row>
    <row r="919" spans="1:19" x14ac:dyDescent="0.3">
      <c r="A919" s="9" t="s">
        <v>787</v>
      </c>
      <c r="B919" s="1">
        <v>42930</v>
      </c>
      <c r="C919" s="2">
        <v>0.35497685185185185</v>
      </c>
      <c r="D919" s="2">
        <v>0.36493055555555554</v>
      </c>
      <c r="E919">
        <f>DAY(telefony45[[#This Row],[data]])</f>
        <v>14</v>
      </c>
      <c r="F919">
        <f>IF(LEN(telefony45[[#This Row],[nr]])=8,1,0)</f>
        <v>0</v>
      </c>
      <c r="G919">
        <f>IF(LEN(telefony45[[#This Row],[nr]])=7,1,0)</f>
        <v>1</v>
      </c>
      <c r="H919" s="9">
        <f>IF(LEN(telefony45[[#This Row],[nr]])&gt;=10,1,0)</f>
        <v>0</v>
      </c>
      <c r="I919" s="2">
        <f>telefony45[[#This Row],[zakonczenie]]-telefony45[[#This Row],[rozpoczecie]]</f>
        <v>9.9537037037036868E-3</v>
      </c>
      <c r="J919" s="9">
        <f>HOUR(telefony45[[#This Row],[czas połączenia]])</f>
        <v>0</v>
      </c>
      <c r="K919" s="9">
        <f>MINUTE(telefony45[[#This Row],[czas połączenia]])</f>
        <v>14</v>
      </c>
      <c r="L919" s="9">
        <f>SECOND(telefony45[[#This Row],[czas połączenia]])</f>
        <v>20</v>
      </c>
      <c r="M919" s="9">
        <f>telefony45[[#This Row],[godziny połączenia]]*60*60+telefony45[[#This Row],[minuty połączenia]]*60+telefony45[[#This Row],[sekundy połączenia2]]</f>
        <v>860</v>
      </c>
      <c r="N919" s="9">
        <f>ROUNDUP(telefony45[[#This Row],[połączenie w sekundach]]/60,0)</f>
        <v>15</v>
      </c>
      <c r="O919" s="9">
        <f>IF(telefony45[[#This Row],[czy zagraniczny]]=1,telefony45[[#This Row],[zaczęt minuty połączenia]],0)</f>
        <v>0</v>
      </c>
      <c r="P919">
        <f>IF(OR(telefony45[[#This Row],[czy komórkowy]]=1,telefony45[[#This Row],[czy stacjonarny]]=1),P918-telefony45[[#This Row],[połączenie w sekundach]],P918)</f>
        <v>-383918</v>
      </c>
      <c r="Q919">
        <f t="shared" si="13"/>
        <v>860</v>
      </c>
      <c r="R919">
        <f>IF(telefony45[[#This Row],[czy komórkowy]]=1,Q919+R918,R918)</f>
        <v>92422</v>
      </c>
      <c r="S919">
        <f>IF(telefony45[[#This Row],[czy stacjonarny]]=1,Q919+S918,S918)</f>
        <v>291496</v>
      </c>
    </row>
    <row r="920" spans="1:19" x14ac:dyDescent="0.3">
      <c r="A920" s="9" t="s">
        <v>788</v>
      </c>
      <c r="B920" s="1">
        <v>42930</v>
      </c>
      <c r="C920" s="2">
        <v>0.35699074074074072</v>
      </c>
      <c r="D920" s="2">
        <v>0.36554398148148148</v>
      </c>
      <c r="E920">
        <f>DAY(telefony45[[#This Row],[data]])</f>
        <v>14</v>
      </c>
      <c r="F920">
        <f>IF(LEN(telefony45[[#This Row],[nr]])=8,1,0)</f>
        <v>0</v>
      </c>
      <c r="G920">
        <f>IF(LEN(telefony45[[#This Row],[nr]])=7,1,0)</f>
        <v>1</v>
      </c>
      <c r="H920" s="9">
        <f>IF(LEN(telefony45[[#This Row],[nr]])&gt;=10,1,0)</f>
        <v>0</v>
      </c>
      <c r="I920" s="2">
        <f>telefony45[[#This Row],[zakonczenie]]-telefony45[[#This Row],[rozpoczecie]]</f>
        <v>8.553240740740764E-3</v>
      </c>
      <c r="J920" s="9">
        <f>HOUR(telefony45[[#This Row],[czas połączenia]])</f>
        <v>0</v>
      </c>
      <c r="K920" s="9">
        <f>MINUTE(telefony45[[#This Row],[czas połączenia]])</f>
        <v>12</v>
      </c>
      <c r="L920" s="9">
        <f>SECOND(telefony45[[#This Row],[czas połączenia]])</f>
        <v>19</v>
      </c>
      <c r="M920" s="9">
        <f>telefony45[[#This Row],[godziny połączenia]]*60*60+telefony45[[#This Row],[minuty połączenia]]*60+telefony45[[#This Row],[sekundy połączenia2]]</f>
        <v>739</v>
      </c>
      <c r="N920" s="9">
        <f>ROUNDUP(telefony45[[#This Row],[połączenie w sekundach]]/60,0)</f>
        <v>13</v>
      </c>
      <c r="O920" s="9">
        <f>IF(telefony45[[#This Row],[czy zagraniczny]]=1,telefony45[[#This Row],[zaczęt minuty połączenia]],0)</f>
        <v>0</v>
      </c>
      <c r="P920">
        <f>IF(OR(telefony45[[#This Row],[czy komórkowy]]=1,telefony45[[#This Row],[czy stacjonarny]]=1),P919-telefony45[[#This Row],[połączenie w sekundach]],P919)</f>
        <v>-384657</v>
      </c>
      <c r="Q920">
        <f t="shared" si="13"/>
        <v>739</v>
      </c>
      <c r="R920">
        <f>IF(telefony45[[#This Row],[czy komórkowy]]=1,Q920+R919,R919)</f>
        <v>92422</v>
      </c>
      <c r="S920">
        <f>IF(telefony45[[#This Row],[czy stacjonarny]]=1,Q920+S919,S919)</f>
        <v>292235</v>
      </c>
    </row>
    <row r="921" spans="1:19" x14ac:dyDescent="0.3">
      <c r="A921" s="9" t="s">
        <v>789</v>
      </c>
      <c r="B921" s="1">
        <v>42930</v>
      </c>
      <c r="C921" s="2">
        <v>0.36056712962962961</v>
      </c>
      <c r="D921" s="2">
        <v>0.36929398148148146</v>
      </c>
      <c r="E921">
        <f>DAY(telefony45[[#This Row],[data]])</f>
        <v>14</v>
      </c>
      <c r="F921">
        <f>IF(LEN(telefony45[[#This Row],[nr]])=8,1,0)</f>
        <v>0</v>
      </c>
      <c r="G921">
        <f>IF(LEN(telefony45[[#This Row],[nr]])=7,1,0)</f>
        <v>1</v>
      </c>
      <c r="H921" s="9">
        <f>IF(LEN(telefony45[[#This Row],[nr]])&gt;=10,1,0)</f>
        <v>0</v>
      </c>
      <c r="I921" s="2">
        <f>telefony45[[#This Row],[zakonczenie]]-telefony45[[#This Row],[rozpoczecie]]</f>
        <v>8.7268518518518468E-3</v>
      </c>
      <c r="J921" s="9">
        <f>HOUR(telefony45[[#This Row],[czas połączenia]])</f>
        <v>0</v>
      </c>
      <c r="K921" s="9">
        <f>MINUTE(telefony45[[#This Row],[czas połączenia]])</f>
        <v>12</v>
      </c>
      <c r="L921" s="9">
        <f>SECOND(telefony45[[#This Row],[czas połączenia]])</f>
        <v>34</v>
      </c>
      <c r="M921" s="9">
        <f>telefony45[[#This Row],[godziny połączenia]]*60*60+telefony45[[#This Row],[minuty połączenia]]*60+telefony45[[#This Row],[sekundy połączenia2]]</f>
        <v>754</v>
      </c>
      <c r="N921" s="9">
        <f>ROUNDUP(telefony45[[#This Row],[połączenie w sekundach]]/60,0)</f>
        <v>13</v>
      </c>
      <c r="O921" s="9">
        <f>IF(telefony45[[#This Row],[czy zagraniczny]]=1,telefony45[[#This Row],[zaczęt minuty połączenia]],0)</f>
        <v>0</v>
      </c>
      <c r="P921">
        <f>IF(OR(telefony45[[#This Row],[czy komórkowy]]=1,telefony45[[#This Row],[czy stacjonarny]]=1),P920-telefony45[[#This Row],[połączenie w sekundach]],P920)</f>
        <v>-385411</v>
      </c>
      <c r="Q921">
        <f t="shared" si="13"/>
        <v>754</v>
      </c>
      <c r="R921">
        <f>IF(telefony45[[#This Row],[czy komórkowy]]=1,Q921+R920,R920)</f>
        <v>92422</v>
      </c>
      <c r="S921">
        <f>IF(telefony45[[#This Row],[czy stacjonarny]]=1,Q921+S920,S920)</f>
        <v>292989</v>
      </c>
    </row>
    <row r="922" spans="1:19" x14ac:dyDescent="0.3">
      <c r="A922" s="9" t="s">
        <v>790</v>
      </c>
      <c r="B922" s="1">
        <v>42930</v>
      </c>
      <c r="C922" s="2">
        <v>0.36212962962962963</v>
      </c>
      <c r="D922" s="2">
        <v>0.36342592592592593</v>
      </c>
      <c r="E922">
        <f>DAY(telefony45[[#This Row],[data]])</f>
        <v>14</v>
      </c>
      <c r="F922">
        <f>IF(LEN(telefony45[[#This Row],[nr]])=8,1,0)</f>
        <v>1</v>
      </c>
      <c r="G922">
        <f>IF(LEN(telefony45[[#This Row],[nr]])=7,1,0)</f>
        <v>0</v>
      </c>
      <c r="H922" s="9">
        <f>IF(LEN(telefony45[[#This Row],[nr]])&gt;=10,1,0)</f>
        <v>0</v>
      </c>
      <c r="I922" s="2">
        <f>telefony45[[#This Row],[zakonczenie]]-telefony45[[#This Row],[rozpoczecie]]</f>
        <v>1.2962962962962954E-3</v>
      </c>
      <c r="J922" s="9">
        <f>HOUR(telefony45[[#This Row],[czas połączenia]])</f>
        <v>0</v>
      </c>
      <c r="K922" s="9">
        <f>MINUTE(telefony45[[#This Row],[czas połączenia]])</f>
        <v>1</v>
      </c>
      <c r="L922" s="9">
        <f>SECOND(telefony45[[#This Row],[czas połączenia]])</f>
        <v>52</v>
      </c>
      <c r="M922" s="9">
        <f>telefony45[[#This Row],[godziny połączenia]]*60*60+telefony45[[#This Row],[minuty połączenia]]*60+telefony45[[#This Row],[sekundy połączenia2]]</f>
        <v>112</v>
      </c>
      <c r="N922" s="9">
        <f>ROUNDUP(telefony45[[#This Row],[połączenie w sekundach]]/60,0)</f>
        <v>2</v>
      </c>
      <c r="O922" s="9">
        <f>IF(telefony45[[#This Row],[czy zagraniczny]]=1,telefony45[[#This Row],[zaczęt minuty połączenia]],0)</f>
        <v>0</v>
      </c>
      <c r="P922">
        <f>IF(OR(telefony45[[#This Row],[czy komórkowy]]=1,telefony45[[#This Row],[czy stacjonarny]]=1),P921-telefony45[[#This Row],[połączenie w sekundach]],P921)</f>
        <v>-385523</v>
      </c>
      <c r="Q922">
        <f t="shared" si="13"/>
        <v>112</v>
      </c>
      <c r="R922">
        <f>IF(telefony45[[#This Row],[czy komórkowy]]=1,Q922+R921,R921)</f>
        <v>92534</v>
      </c>
      <c r="S922">
        <f>IF(telefony45[[#This Row],[czy stacjonarny]]=1,Q922+S921,S921)</f>
        <v>292989</v>
      </c>
    </row>
    <row r="923" spans="1:19" x14ac:dyDescent="0.3">
      <c r="A923" s="9" t="s">
        <v>791</v>
      </c>
      <c r="B923" s="1">
        <v>42930</v>
      </c>
      <c r="C923" s="2">
        <v>0.36516203703703703</v>
      </c>
      <c r="D923" s="2">
        <v>0.37596064814814817</v>
      </c>
      <c r="E923">
        <f>DAY(telefony45[[#This Row],[data]])</f>
        <v>14</v>
      </c>
      <c r="F923">
        <f>IF(LEN(telefony45[[#This Row],[nr]])=8,1,0)</f>
        <v>1</v>
      </c>
      <c r="G923">
        <f>IF(LEN(telefony45[[#This Row],[nr]])=7,1,0)</f>
        <v>0</v>
      </c>
      <c r="H923" s="9">
        <f>IF(LEN(telefony45[[#This Row],[nr]])&gt;=10,1,0)</f>
        <v>0</v>
      </c>
      <c r="I923" s="2">
        <f>telefony45[[#This Row],[zakonczenie]]-telefony45[[#This Row],[rozpoczecie]]</f>
        <v>1.0798611111111134E-2</v>
      </c>
      <c r="J923" s="9">
        <f>HOUR(telefony45[[#This Row],[czas połączenia]])</f>
        <v>0</v>
      </c>
      <c r="K923" s="9">
        <f>MINUTE(telefony45[[#This Row],[czas połączenia]])</f>
        <v>15</v>
      </c>
      <c r="L923" s="9">
        <f>SECOND(telefony45[[#This Row],[czas połączenia]])</f>
        <v>33</v>
      </c>
      <c r="M923" s="9">
        <f>telefony45[[#This Row],[godziny połączenia]]*60*60+telefony45[[#This Row],[minuty połączenia]]*60+telefony45[[#This Row],[sekundy połączenia2]]</f>
        <v>933</v>
      </c>
      <c r="N923" s="9">
        <f>ROUNDUP(telefony45[[#This Row],[połączenie w sekundach]]/60,0)</f>
        <v>16</v>
      </c>
      <c r="O923" s="9">
        <f>IF(telefony45[[#This Row],[czy zagraniczny]]=1,telefony45[[#This Row],[zaczęt minuty połączenia]],0)</f>
        <v>0</v>
      </c>
      <c r="P923">
        <f>IF(OR(telefony45[[#This Row],[czy komórkowy]]=1,telefony45[[#This Row],[czy stacjonarny]]=1),P922-telefony45[[#This Row],[połączenie w sekundach]],P922)</f>
        <v>-386456</v>
      </c>
      <c r="Q923">
        <f t="shared" si="13"/>
        <v>933</v>
      </c>
      <c r="R923">
        <f>IF(telefony45[[#This Row],[czy komórkowy]]=1,Q923+R922,R922)</f>
        <v>93467</v>
      </c>
      <c r="S923">
        <f>IF(telefony45[[#This Row],[czy stacjonarny]]=1,Q923+S922,S922)</f>
        <v>292989</v>
      </c>
    </row>
    <row r="924" spans="1:19" x14ac:dyDescent="0.3">
      <c r="A924" s="9" t="s">
        <v>792</v>
      </c>
      <c r="B924" s="1">
        <v>42930</v>
      </c>
      <c r="C924" s="2">
        <v>0.36922453703703706</v>
      </c>
      <c r="D924" s="2">
        <v>0.36994212962962963</v>
      </c>
      <c r="E924">
        <f>DAY(telefony45[[#This Row],[data]])</f>
        <v>14</v>
      </c>
      <c r="F924">
        <f>IF(LEN(telefony45[[#This Row],[nr]])=8,1,0)</f>
        <v>0</v>
      </c>
      <c r="G924">
        <f>IF(LEN(telefony45[[#This Row],[nr]])=7,1,0)</f>
        <v>1</v>
      </c>
      <c r="H924" s="9">
        <f>IF(LEN(telefony45[[#This Row],[nr]])&gt;=10,1,0)</f>
        <v>0</v>
      </c>
      <c r="I924" s="2">
        <f>telefony45[[#This Row],[zakonczenie]]-telefony45[[#This Row],[rozpoczecie]]</f>
        <v>7.1759259259257524E-4</v>
      </c>
      <c r="J924" s="9">
        <f>HOUR(telefony45[[#This Row],[czas połączenia]])</f>
        <v>0</v>
      </c>
      <c r="K924" s="9">
        <f>MINUTE(telefony45[[#This Row],[czas połączenia]])</f>
        <v>1</v>
      </c>
      <c r="L924" s="9">
        <f>SECOND(telefony45[[#This Row],[czas połączenia]])</f>
        <v>2</v>
      </c>
      <c r="M924" s="9">
        <f>telefony45[[#This Row],[godziny połączenia]]*60*60+telefony45[[#This Row],[minuty połączenia]]*60+telefony45[[#This Row],[sekundy połączenia2]]</f>
        <v>62</v>
      </c>
      <c r="N924" s="9">
        <f>ROUNDUP(telefony45[[#This Row],[połączenie w sekundach]]/60,0)</f>
        <v>2</v>
      </c>
      <c r="O924" s="9">
        <f>IF(telefony45[[#This Row],[czy zagraniczny]]=1,telefony45[[#This Row],[zaczęt minuty połączenia]],0)</f>
        <v>0</v>
      </c>
      <c r="P924">
        <f>IF(OR(telefony45[[#This Row],[czy komórkowy]]=1,telefony45[[#This Row],[czy stacjonarny]]=1),P923-telefony45[[#This Row],[połączenie w sekundach]],P923)</f>
        <v>-386518</v>
      </c>
      <c r="Q924">
        <f t="shared" si="13"/>
        <v>62</v>
      </c>
      <c r="R924">
        <f>IF(telefony45[[#This Row],[czy komórkowy]]=1,Q924+R923,R923)</f>
        <v>93467</v>
      </c>
      <c r="S924">
        <f>IF(telefony45[[#This Row],[czy stacjonarny]]=1,Q924+S923,S923)</f>
        <v>293051</v>
      </c>
    </row>
    <row r="925" spans="1:19" x14ac:dyDescent="0.3">
      <c r="A925" s="9" t="s">
        <v>793</v>
      </c>
      <c r="B925" s="1">
        <v>42930</v>
      </c>
      <c r="C925" s="2">
        <v>0.3712037037037037</v>
      </c>
      <c r="D925" s="2">
        <v>0.38064814814814812</v>
      </c>
      <c r="E925">
        <f>DAY(telefony45[[#This Row],[data]])</f>
        <v>14</v>
      </c>
      <c r="F925">
        <f>IF(LEN(telefony45[[#This Row],[nr]])=8,1,0)</f>
        <v>0</v>
      </c>
      <c r="G925">
        <f>IF(LEN(telefony45[[#This Row],[nr]])=7,1,0)</f>
        <v>1</v>
      </c>
      <c r="H925" s="9">
        <f>IF(LEN(telefony45[[#This Row],[nr]])&gt;=10,1,0)</f>
        <v>0</v>
      </c>
      <c r="I925" s="2">
        <f>telefony45[[#This Row],[zakonczenie]]-telefony45[[#This Row],[rozpoczecie]]</f>
        <v>9.444444444444422E-3</v>
      </c>
      <c r="J925" s="9">
        <f>HOUR(telefony45[[#This Row],[czas połączenia]])</f>
        <v>0</v>
      </c>
      <c r="K925" s="9">
        <f>MINUTE(telefony45[[#This Row],[czas połączenia]])</f>
        <v>13</v>
      </c>
      <c r="L925" s="9">
        <f>SECOND(telefony45[[#This Row],[czas połączenia]])</f>
        <v>36</v>
      </c>
      <c r="M925" s="9">
        <f>telefony45[[#This Row],[godziny połączenia]]*60*60+telefony45[[#This Row],[minuty połączenia]]*60+telefony45[[#This Row],[sekundy połączenia2]]</f>
        <v>816</v>
      </c>
      <c r="N925" s="9">
        <f>ROUNDUP(telefony45[[#This Row],[połączenie w sekundach]]/60,0)</f>
        <v>14</v>
      </c>
      <c r="O925" s="9">
        <f>IF(telefony45[[#This Row],[czy zagraniczny]]=1,telefony45[[#This Row],[zaczęt minuty połączenia]],0)</f>
        <v>0</v>
      </c>
      <c r="P925">
        <f>IF(OR(telefony45[[#This Row],[czy komórkowy]]=1,telefony45[[#This Row],[czy stacjonarny]]=1),P924-telefony45[[#This Row],[połączenie w sekundach]],P924)</f>
        <v>-387334</v>
      </c>
      <c r="Q925">
        <f t="shared" si="13"/>
        <v>816</v>
      </c>
      <c r="R925">
        <f>IF(telefony45[[#This Row],[czy komórkowy]]=1,Q925+R924,R924)</f>
        <v>93467</v>
      </c>
      <c r="S925">
        <f>IF(telefony45[[#This Row],[czy stacjonarny]]=1,Q925+S924,S924)</f>
        <v>293867</v>
      </c>
    </row>
    <row r="926" spans="1:19" x14ac:dyDescent="0.3">
      <c r="A926" s="9" t="s">
        <v>794</v>
      </c>
      <c r="B926" s="1">
        <v>42930</v>
      </c>
      <c r="C926" s="2">
        <v>0.37480324074074073</v>
      </c>
      <c r="D926" s="2">
        <v>0.38201388888888888</v>
      </c>
      <c r="E926">
        <f>DAY(telefony45[[#This Row],[data]])</f>
        <v>14</v>
      </c>
      <c r="F926">
        <f>IF(LEN(telefony45[[#This Row],[nr]])=8,1,0)</f>
        <v>0</v>
      </c>
      <c r="G926">
        <f>IF(LEN(telefony45[[#This Row],[nr]])=7,1,0)</f>
        <v>1</v>
      </c>
      <c r="H926" s="9">
        <f>IF(LEN(telefony45[[#This Row],[nr]])&gt;=10,1,0)</f>
        <v>0</v>
      </c>
      <c r="I926" s="2">
        <f>telefony45[[#This Row],[zakonczenie]]-telefony45[[#This Row],[rozpoczecie]]</f>
        <v>7.2106481481481466E-3</v>
      </c>
      <c r="J926" s="9">
        <f>HOUR(telefony45[[#This Row],[czas połączenia]])</f>
        <v>0</v>
      </c>
      <c r="K926" s="9">
        <f>MINUTE(telefony45[[#This Row],[czas połączenia]])</f>
        <v>10</v>
      </c>
      <c r="L926" s="9">
        <f>SECOND(telefony45[[#This Row],[czas połączenia]])</f>
        <v>23</v>
      </c>
      <c r="M926" s="9">
        <f>telefony45[[#This Row],[godziny połączenia]]*60*60+telefony45[[#This Row],[minuty połączenia]]*60+telefony45[[#This Row],[sekundy połączenia2]]</f>
        <v>623</v>
      </c>
      <c r="N926" s="9">
        <f>ROUNDUP(telefony45[[#This Row],[połączenie w sekundach]]/60,0)</f>
        <v>11</v>
      </c>
      <c r="O926" s="9">
        <f>IF(telefony45[[#This Row],[czy zagraniczny]]=1,telefony45[[#This Row],[zaczęt minuty połączenia]],0)</f>
        <v>0</v>
      </c>
      <c r="P926">
        <f>IF(OR(telefony45[[#This Row],[czy komórkowy]]=1,telefony45[[#This Row],[czy stacjonarny]]=1),P925-telefony45[[#This Row],[połączenie w sekundach]],P925)</f>
        <v>-387957</v>
      </c>
      <c r="Q926">
        <f t="shared" si="13"/>
        <v>623</v>
      </c>
      <c r="R926">
        <f>IF(telefony45[[#This Row],[czy komórkowy]]=1,Q926+R925,R925)</f>
        <v>93467</v>
      </c>
      <c r="S926">
        <f>IF(telefony45[[#This Row],[czy stacjonarny]]=1,Q926+S925,S925)</f>
        <v>294490</v>
      </c>
    </row>
    <row r="927" spans="1:19" x14ac:dyDescent="0.3">
      <c r="A927" s="9" t="s">
        <v>795</v>
      </c>
      <c r="B927" s="1">
        <v>42930</v>
      </c>
      <c r="C927" s="2">
        <v>0.37506944444444446</v>
      </c>
      <c r="D927" s="2">
        <v>0.37829861111111113</v>
      </c>
      <c r="E927">
        <f>DAY(telefony45[[#This Row],[data]])</f>
        <v>14</v>
      </c>
      <c r="F927">
        <f>IF(LEN(telefony45[[#This Row],[nr]])=8,1,0)</f>
        <v>0</v>
      </c>
      <c r="G927">
        <f>IF(LEN(telefony45[[#This Row],[nr]])=7,1,0)</f>
        <v>1</v>
      </c>
      <c r="H927" s="9">
        <f>IF(LEN(telefony45[[#This Row],[nr]])&gt;=10,1,0)</f>
        <v>0</v>
      </c>
      <c r="I927" s="2">
        <f>telefony45[[#This Row],[zakonczenie]]-telefony45[[#This Row],[rozpoczecie]]</f>
        <v>3.2291666666666718E-3</v>
      </c>
      <c r="J927" s="9">
        <f>HOUR(telefony45[[#This Row],[czas połączenia]])</f>
        <v>0</v>
      </c>
      <c r="K927" s="9">
        <f>MINUTE(telefony45[[#This Row],[czas połączenia]])</f>
        <v>4</v>
      </c>
      <c r="L927" s="9">
        <f>SECOND(telefony45[[#This Row],[czas połączenia]])</f>
        <v>39</v>
      </c>
      <c r="M927" s="9">
        <f>telefony45[[#This Row],[godziny połączenia]]*60*60+telefony45[[#This Row],[minuty połączenia]]*60+telefony45[[#This Row],[sekundy połączenia2]]</f>
        <v>279</v>
      </c>
      <c r="N927" s="9">
        <f>ROUNDUP(telefony45[[#This Row],[połączenie w sekundach]]/60,0)</f>
        <v>5</v>
      </c>
      <c r="O927" s="9">
        <f>IF(telefony45[[#This Row],[czy zagraniczny]]=1,telefony45[[#This Row],[zaczęt minuty połączenia]],0)</f>
        <v>0</v>
      </c>
      <c r="P927">
        <f>IF(OR(telefony45[[#This Row],[czy komórkowy]]=1,telefony45[[#This Row],[czy stacjonarny]]=1),P926-telefony45[[#This Row],[połączenie w sekundach]],P926)</f>
        <v>-388236</v>
      </c>
      <c r="Q927">
        <f t="shared" si="13"/>
        <v>279</v>
      </c>
      <c r="R927">
        <f>IF(telefony45[[#This Row],[czy komórkowy]]=1,Q927+R926,R926)</f>
        <v>93467</v>
      </c>
      <c r="S927">
        <f>IF(telefony45[[#This Row],[czy stacjonarny]]=1,Q927+S926,S926)</f>
        <v>294769</v>
      </c>
    </row>
    <row r="928" spans="1:19" x14ac:dyDescent="0.3">
      <c r="A928" s="9" t="s">
        <v>796</v>
      </c>
      <c r="B928" s="1">
        <v>42930</v>
      </c>
      <c r="C928" s="2">
        <v>0.37942129629629628</v>
      </c>
      <c r="D928" s="2">
        <v>0.38388888888888889</v>
      </c>
      <c r="E928">
        <f>DAY(telefony45[[#This Row],[data]])</f>
        <v>14</v>
      </c>
      <c r="F928">
        <f>IF(LEN(telefony45[[#This Row],[nr]])=8,1,0)</f>
        <v>0</v>
      </c>
      <c r="G928">
        <f>IF(LEN(telefony45[[#This Row],[nr]])=7,1,0)</f>
        <v>1</v>
      </c>
      <c r="H928" s="9">
        <f>IF(LEN(telefony45[[#This Row],[nr]])&gt;=10,1,0)</f>
        <v>0</v>
      </c>
      <c r="I928" s="2">
        <f>telefony45[[#This Row],[zakonczenie]]-telefony45[[#This Row],[rozpoczecie]]</f>
        <v>4.4675925925926063E-3</v>
      </c>
      <c r="J928" s="9">
        <f>HOUR(telefony45[[#This Row],[czas połączenia]])</f>
        <v>0</v>
      </c>
      <c r="K928" s="9">
        <f>MINUTE(telefony45[[#This Row],[czas połączenia]])</f>
        <v>6</v>
      </c>
      <c r="L928" s="9">
        <f>SECOND(telefony45[[#This Row],[czas połączenia]])</f>
        <v>26</v>
      </c>
      <c r="M928" s="9">
        <f>telefony45[[#This Row],[godziny połączenia]]*60*60+telefony45[[#This Row],[minuty połączenia]]*60+telefony45[[#This Row],[sekundy połączenia2]]</f>
        <v>386</v>
      </c>
      <c r="N928" s="9">
        <f>ROUNDUP(telefony45[[#This Row],[połączenie w sekundach]]/60,0)</f>
        <v>7</v>
      </c>
      <c r="O928" s="9">
        <f>IF(telefony45[[#This Row],[czy zagraniczny]]=1,telefony45[[#This Row],[zaczęt minuty połączenia]],0)</f>
        <v>0</v>
      </c>
      <c r="P928">
        <f>IF(OR(telefony45[[#This Row],[czy komórkowy]]=1,telefony45[[#This Row],[czy stacjonarny]]=1),P927-telefony45[[#This Row],[połączenie w sekundach]],P927)</f>
        <v>-388622</v>
      </c>
      <c r="Q928">
        <f t="shared" si="13"/>
        <v>386</v>
      </c>
      <c r="R928">
        <f>IF(telefony45[[#This Row],[czy komórkowy]]=1,Q928+R927,R927)</f>
        <v>93467</v>
      </c>
      <c r="S928">
        <f>IF(telefony45[[#This Row],[czy stacjonarny]]=1,Q928+S927,S927)</f>
        <v>295155</v>
      </c>
    </row>
    <row r="929" spans="1:19" x14ac:dyDescent="0.3">
      <c r="A929" s="9" t="s">
        <v>797</v>
      </c>
      <c r="B929" s="1">
        <v>42930</v>
      </c>
      <c r="C929" s="2">
        <v>0.38447916666666665</v>
      </c>
      <c r="D929" s="2">
        <v>0.39068287037037036</v>
      </c>
      <c r="E929">
        <f>DAY(telefony45[[#This Row],[data]])</f>
        <v>14</v>
      </c>
      <c r="F929">
        <f>IF(LEN(telefony45[[#This Row],[nr]])=8,1,0)</f>
        <v>0</v>
      </c>
      <c r="G929">
        <f>IF(LEN(telefony45[[#This Row],[nr]])=7,1,0)</f>
        <v>1</v>
      </c>
      <c r="H929" s="9">
        <f>IF(LEN(telefony45[[#This Row],[nr]])&gt;=10,1,0)</f>
        <v>0</v>
      </c>
      <c r="I929" s="2">
        <f>telefony45[[#This Row],[zakonczenie]]-telefony45[[#This Row],[rozpoczecie]]</f>
        <v>6.2037037037037113E-3</v>
      </c>
      <c r="J929" s="9">
        <f>HOUR(telefony45[[#This Row],[czas połączenia]])</f>
        <v>0</v>
      </c>
      <c r="K929" s="9">
        <f>MINUTE(telefony45[[#This Row],[czas połączenia]])</f>
        <v>8</v>
      </c>
      <c r="L929" s="9">
        <f>SECOND(telefony45[[#This Row],[czas połączenia]])</f>
        <v>56</v>
      </c>
      <c r="M929" s="9">
        <f>telefony45[[#This Row],[godziny połączenia]]*60*60+telefony45[[#This Row],[minuty połączenia]]*60+telefony45[[#This Row],[sekundy połączenia2]]</f>
        <v>536</v>
      </c>
      <c r="N929" s="9">
        <f>ROUNDUP(telefony45[[#This Row],[połączenie w sekundach]]/60,0)</f>
        <v>9</v>
      </c>
      <c r="O929" s="9">
        <f>IF(telefony45[[#This Row],[czy zagraniczny]]=1,telefony45[[#This Row],[zaczęt minuty połączenia]],0)</f>
        <v>0</v>
      </c>
      <c r="P929">
        <f>IF(OR(telefony45[[#This Row],[czy komórkowy]]=1,telefony45[[#This Row],[czy stacjonarny]]=1),P928-telefony45[[#This Row],[połączenie w sekundach]],P928)</f>
        <v>-389158</v>
      </c>
      <c r="Q929">
        <f t="shared" si="13"/>
        <v>536</v>
      </c>
      <c r="R929">
        <f>IF(telefony45[[#This Row],[czy komórkowy]]=1,Q929+R928,R928)</f>
        <v>93467</v>
      </c>
      <c r="S929">
        <f>IF(telefony45[[#This Row],[czy stacjonarny]]=1,Q929+S928,S928)</f>
        <v>295691</v>
      </c>
    </row>
    <row r="930" spans="1:19" x14ac:dyDescent="0.3">
      <c r="A930" s="9" t="s">
        <v>798</v>
      </c>
      <c r="B930" s="1">
        <v>42930</v>
      </c>
      <c r="C930" s="2">
        <v>0.38571759259259258</v>
      </c>
      <c r="D930" s="2">
        <v>0.39630787037037035</v>
      </c>
      <c r="E930">
        <f>DAY(telefony45[[#This Row],[data]])</f>
        <v>14</v>
      </c>
      <c r="F930">
        <f>IF(LEN(telefony45[[#This Row],[nr]])=8,1,0)</f>
        <v>1</v>
      </c>
      <c r="G930">
        <f>IF(LEN(telefony45[[#This Row],[nr]])=7,1,0)</f>
        <v>0</v>
      </c>
      <c r="H930" s="9">
        <f>IF(LEN(telefony45[[#This Row],[nr]])&gt;=10,1,0)</f>
        <v>0</v>
      </c>
      <c r="I930" s="2">
        <f>telefony45[[#This Row],[zakonczenie]]-telefony45[[#This Row],[rozpoczecie]]</f>
        <v>1.0590277777777768E-2</v>
      </c>
      <c r="J930" s="9">
        <f>HOUR(telefony45[[#This Row],[czas połączenia]])</f>
        <v>0</v>
      </c>
      <c r="K930" s="9">
        <f>MINUTE(telefony45[[#This Row],[czas połączenia]])</f>
        <v>15</v>
      </c>
      <c r="L930" s="9">
        <f>SECOND(telefony45[[#This Row],[czas połączenia]])</f>
        <v>15</v>
      </c>
      <c r="M930" s="9">
        <f>telefony45[[#This Row],[godziny połączenia]]*60*60+telefony45[[#This Row],[minuty połączenia]]*60+telefony45[[#This Row],[sekundy połączenia2]]</f>
        <v>915</v>
      </c>
      <c r="N930" s="9">
        <f>ROUNDUP(telefony45[[#This Row],[połączenie w sekundach]]/60,0)</f>
        <v>16</v>
      </c>
      <c r="O930" s="9">
        <f>IF(telefony45[[#This Row],[czy zagraniczny]]=1,telefony45[[#This Row],[zaczęt minuty połączenia]],0)</f>
        <v>0</v>
      </c>
      <c r="P930">
        <f>IF(OR(telefony45[[#This Row],[czy komórkowy]]=1,telefony45[[#This Row],[czy stacjonarny]]=1),P929-telefony45[[#This Row],[połączenie w sekundach]],P929)</f>
        <v>-390073</v>
      </c>
      <c r="Q930">
        <f t="shared" si="13"/>
        <v>915</v>
      </c>
      <c r="R930">
        <f>IF(telefony45[[#This Row],[czy komórkowy]]=1,Q930+R929,R929)</f>
        <v>94382</v>
      </c>
      <c r="S930">
        <f>IF(telefony45[[#This Row],[czy stacjonarny]]=1,Q930+S929,S929)</f>
        <v>295691</v>
      </c>
    </row>
    <row r="931" spans="1:19" x14ac:dyDescent="0.3">
      <c r="A931" s="9" t="s">
        <v>799</v>
      </c>
      <c r="B931" s="1">
        <v>42930</v>
      </c>
      <c r="C931" s="2">
        <v>0.38942129629629629</v>
      </c>
      <c r="D931" s="2">
        <v>0.39034722222222223</v>
      </c>
      <c r="E931">
        <f>DAY(telefony45[[#This Row],[data]])</f>
        <v>14</v>
      </c>
      <c r="F931">
        <f>IF(LEN(telefony45[[#This Row],[nr]])=8,1,0)</f>
        <v>0</v>
      </c>
      <c r="G931">
        <f>IF(LEN(telefony45[[#This Row],[nr]])=7,1,0)</f>
        <v>1</v>
      </c>
      <c r="H931" s="9">
        <f>IF(LEN(telefony45[[#This Row],[nr]])&gt;=10,1,0)</f>
        <v>0</v>
      </c>
      <c r="I931" s="2">
        <f>telefony45[[#This Row],[zakonczenie]]-telefony45[[#This Row],[rozpoczecie]]</f>
        <v>9.2592592592594114E-4</v>
      </c>
      <c r="J931" s="9">
        <f>HOUR(telefony45[[#This Row],[czas połączenia]])</f>
        <v>0</v>
      </c>
      <c r="K931" s="9">
        <f>MINUTE(telefony45[[#This Row],[czas połączenia]])</f>
        <v>1</v>
      </c>
      <c r="L931" s="9">
        <f>SECOND(telefony45[[#This Row],[czas połączenia]])</f>
        <v>20</v>
      </c>
      <c r="M931" s="9">
        <f>telefony45[[#This Row],[godziny połączenia]]*60*60+telefony45[[#This Row],[minuty połączenia]]*60+telefony45[[#This Row],[sekundy połączenia2]]</f>
        <v>80</v>
      </c>
      <c r="N931" s="9">
        <f>ROUNDUP(telefony45[[#This Row],[połączenie w sekundach]]/60,0)</f>
        <v>2</v>
      </c>
      <c r="O931" s="9">
        <f>IF(telefony45[[#This Row],[czy zagraniczny]]=1,telefony45[[#This Row],[zaczęt minuty połączenia]],0)</f>
        <v>0</v>
      </c>
      <c r="P931">
        <f>IF(OR(telefony45[[#This Row],[czy komórkowy]]=1,telefony45[[#This Row],[czy stacjonarny]]=1),P930-telefony45[[#This Row],[połączenie w sekundach]],P930)</f>
        <v>-390153</v>
      </c>
      <c r="Q931">
        <f t="shared" si="13"/>
        <v>80</v>
      </c>
      <c r="R931">
        <f>IF(telefony45[[#This Row],[czy komórkowy]]=1,Q931+R930,R930)</f>
        <v>94382</v>
      </c>
      <c r="S931">
        <f>IF(telefony45[[#This Row],[czy stacjonarny]]=1,Q931+S930,S930)</f>
        <v>295771</v>
      </c>
    </row>
    <row r="932" spans="1:19" x14ac:dyDescent="0.3">
      <c r="A932" s="9" t="s">
        <v>800</v>
      </c>
      <c r="B932" s="1">
        <v>42930</v>
      </c>
      <c r="C932" s="2">
        <v>0.39506944444444442</v>
      </c>
      <c r="D932" s="2">
        <v>0.40261574074074075</v>
      </c>
      <c r="E932">
        <f>DAY(telefony45[[#This Row],[data]])</f>
        <v>14</v>
      </c>
      <c r="F932">
        <f>IF(LEN(telefony45[[#This Row],[nr]])=8,1,0)</f>
        <v>0</v>
      </c>
      <c r="G932">
        <f>IF(LEN(telefony45[[#This Row],[nr]])=7,1,0)</f>
        <v>0</v>
      </c>
      <c r="H932" s="9">
        <f>IF(LEN(telefony45[[#This Row],[nr]])&gt;=10,1,0)</f>
        <v>1</v>
      </c>
      <c r="I932" s="2">
        <f>telefony45[[#This Row],[zakonczenie]]-telefony45[[#This Row],[rozpoczecie]]</f>
        <v>7.5462962962963287E-3</v>
      </c>
      <c r="J932" s="9">
        <f>HOUR(telefony45[[#This Row],[czas połączenia]])</f>
        <v>0</v>
      </c>
      <c r="K932" s="9">
        <f>MINUTE(telefony45[[#This Row],[czas połączenia]])</f>
        <v>10</v>
      </c>
      <c r="L932" s="9">
        <f>SECOND(telefony45[[#This Row],[czas połączenia]])</f>
        <v>52</v>
      </c>
      <c r="M932" s="9">
        <f>telefony45[[#This Row],[godziny połączenia]]*60*60+telefony45[[#This Row],[minuty połączenia]]*60+telefony45[[#This Row],[sekundy połączenia2]]</f>
        <v>652</v>
      </c>
      <c r="N932" s="9">
        <f>ROUNDUP(telefony45[[#This Row],[połączenie w sekundach]]/60,0)</f>
        <v>11</v>
      </c>
      <c r="O932" s="9">
        <f>IF(telefony45[[#This Row],[czy zagraniczny]]=1,telefony45[[#This Row],[zaczęt minuty połączenia]],0)</f>
        <v>11</v>
      </c>
      <c r="P932">
        <f>IF(OR(telefony45[[#This Row],[czy komórkowy]]=1,telefony45[[#This Row],[czy stacjonarny]]=1),P931-telefony45[[#This Row],[połączenie w sekundach]],P931)</f>
        <v>-390153</v>
      </c>
      <c r="Q932">
        <f t="shared" si="13"/>
        <v>0</v>
      </c>
      <c r="R932">
        <f>IF(telefony45[[#This Row],[czy komórkowy]]=1,Q932+R931,R931)</f>
        <v>94382</v>
      </c>
      <c r="S932">
        <f>IF(telefony45[[#This Row],[czy stacjonarny]]=1,Q932+S931,S931)</f>
        <v>295771</v>
      </c>
    </row>
    <row r="933" spans="1:19" x14ac:dyDescent="0.3">
      <c r="A933" s="9" t="s">
        <v>511</v>
      </c>
      <c r="B933" s="1">
        <v>42930</v>
      </c>
      <c r="C933" s="2">
        <v>0.4001736111111111</v>
      </c>
      <c r="D933" s="2">
        <v>0.40182870370370372</v>
      </c>
      <c r="E933">
        <f>DAY(telefony45[[#This Row],[data]])</f>
        <v>14</v>
      </c>
      <c r="F933">
        <f>IF(LEN(telefony45[[#This Row],[nr]])=8,1,0)</f>
        <v>0</v>
      </c>
      <c r="G933">
        <f>IF(LEN(telefony45[[#This Row],[nr]])=7,1,0)</f>
        <v>1</v>
      </c>
      <c r="H933" s="9">
        <f>IF(LEN(telefony45[[#This Row],[nr]])&gt;=10,1,0)</f>
        <v>0</v>
      </c>
      <c r="I933" s="2">
        <f>telefony45[[#This Row],[zakonczenie]]-telefony45[[#This Row],[rozpoczecie]]</f>
        <v>1.6550925925926108E-3</v>
      </c>
      <c r="J933" s="9">
        <f>HOUR(telefony45[[#This Row],[czas połączenia]])</f>
        <v>0</v>
      </c>
      <c r="K933" s="9">
        <f>MINUTE(telefony45[[#This Row],[czas połączenia]])</f>
        <v>2</v>
      </c>
      <c r="L933" s="9">
        <f>SECOND(telefony45[[#This Row],[czas połączenia]])</f>
        <v>23</v>
      </c>
      <c r="M933" s="9">
        <f>telefony45[[#This Row],[godziny połączenia]]*60*60+telefony45[[#This Row],[minuty połączenia]]*60+telefony45[[#This Row],[sekundy połączenia2]]</f>
        <v>143</v>
      </c>
      <c r="N933" s="9">
        <f>ROUNDUP(telefony45[[#This Row],[połączenie w sekundach]]/60,0)</f>
        <v>3</v>
      </c>
      <c r="O933" s="9">
        <f>IF(telefony45[[#This Row],[czy zagraniczny]]=1,telefony45[[#This Row],[zaczęt minuty połączenia]],0)</f>
        <v>0</v>
      </c>
      <c r="P933">
        <f>IF(OR(telefony45[[#This Row],[czy komórkowy]]=1,telefony45[[#This Row],[czy stacjonarny]]=1),P932-telefony45[[#This Row],[połączenie w sekundach]],P932)</f>
        <v>-390296</v>
      </c>
      <c r="Q933">
        <f t="shared" si="13"/>
        <v>143</v>
      </c>
      <c r="R933">
        <f>IF(telefony45[[#This Row],[czy komórkowy]]=1,Q933+R932,R932)</f>
        <v>94382</v>
      </c>
      <c r="S933">
        <f>IF(telefony45[[#This Row],[czy stacjonarny]]=1,Q933+S932,S932)</f>
        <v>295914</v>
      </c>
    </row>
    <row r="934" spans="1:19" x14ac:dyDescent="0.3">
      <c r="A934" s="9" t="s">
        <v>801</v>
      </c>
      <c r="B934" s="1">
        <v>42930</v>
      </c>
      <c r="C934" s="2">
        <v>0.40337962962962964</v>
      </c>
      <c r="D934" s="2">
        <v>0.41137731481481482</v>
      </c>
      <c r="E934">
        <f>DAY(telefony45[[#This Row],[data]])</f>
        <v>14</v>
      </c>
      <c r="F934">
        <f>IF(LEN(telefony45[[#This Row],[nr]])=8,1,0)</f>
        <v>0</v>
      </c>
      <c r="G934">
        <f>IF(LEN(telefony45[[#This Row],[nr]])=7,1,0)</f>
        <v>1</v>
      </c>
      <c r="H934" s="9">
        <f>IF(LEN(telefony45[[#This Row],[nr]])&gt;=10,1,0)</f>
        <v>0</v>
      </c>
      <c r="I934" s="2">
        <f>telefony45[[#This Row],[zakonczenie]]-telefony45[[#This Row],[rozpoczecie]]</f>
        <v>7.9976851851851771E-3</v>
      </c>
      <c r="J934" s="9">
        <f>HOUR(telefony45[[#This Row],[czas połączenia]])</f>
        <v>0</v>
      </c>
      <c r="K934" s="9">
        <f>MINUTE(telefony45[[#This Row],[czas połączenia]])</f>
        <v>11</v>
      </c>
      <c r="L934" s="9">
        <f>SECOND(telefony45[[#This Row],[czas połączenia]])</f>
        <v>31</v>
      </c>
      <c r="M934" s="9">
        <f>telefony45[[#This Row],[godziny połączenia]]*60*60+telefony45[[#This Row],[minuty połączenia]]*60+telefony45[[#This Row],[sekundy połączenia2]]</f>
        <v>691</v>
      </c>
      <c r="N934" s="9">
        <f>ROUNDUP(telefony45[[#This Row],[połączenie w sekundach]]/60,0)</f>
        <v>12</v>
      </c>
      <c r="O934" s="9">
        <f>IF(telefony45[[#This Row],[czy zagraniczny]]=1,telefony45[[#This Row],[zaczęt minuty połączenia]],0)</f>
        <v>0</v>
      </c>
      <c r="P934">
        <f>IF(OR(telefony45[[#This Row],[czy komórkowy]]=1,telefony45[[#This Row],[czy stacjonarny]]=1),P933-telefony45[[#This Row],[połączenie w sekundach]],P933)</f>
        <v>-390987</v>
      </c>
      <c r="Q934">
        <f t="shared" si="13"/>
        <v>691</v>
      </c>
      <c r="R934">
        <f>IF(telefony45[[#This Row],[czy komórkowy]]=1,Q934+R933,R933)</f>
        <v>94382</v>
      </c>
      <c r="S934">
        <f>IF(telefony45[[#This Row],[czy stacjonarny]]=1,Q934+S933,S933)</f>
        <v>296605</v>
      </c>
    </row>
    <row r="935" spans="1:19" x14ac:dyDescent="0.3">
      <c r="A935" s="9" t="s">
        <v>802</v>
      </c>
      <c r="B935" s="1">
        <v>42930</v>
      </c>
      <c r="C935" s="2">
        <v>0.40635416666666668</v>
      </c>
      <c r="D935" s="2">
        <v>0.40642361111111114</v>
      </c>
      <c r="E935">
        <f>DAY(telefony45[[#This Row],[data]])</f>
        <v>14</v>
      </c>
      <c r="F935">
        <f>IF(LEN(telefony45[[#This Row],[nr]])=8,1,0)</f>
        <v>0</v>
      </c>
      <c r="G935">
        <f>IF(LEN(telefony45[[#This Row],[nr]])=7,1,0)</f>
        <v>1</v>
      </c>
      <c r="H935" s="9">
        <f>IF(LEN(telefony45[[#This Row],[nr]])&gt;=10,1,0)</f>
        <v>0</v>
      </c>
      <c r="I935" s="2">
        <f>telefony45[[#This Row],[zakonczenie]]-telefony45[[#This Row],[rozpoczecie]]</f>
        <v>6.94444444444553E-5</v>
      </c>
      <c r="J935" s="9">
        <f>HOUR(telefony45[[#This Row],[czas połączenia]])</f>
        <v>0</v>
      </c>
      <c r="K935" s="9">
        <f>MINUTE(telefony45[[#This Row],[czas połączenia]])</f>
        <v>0</v>
      </c>
      <c r="L935" s="9">
        <f>SECOND(telefony45[[#This Row],[czas połączenia]])</f>
        <v>6</v>
      </c>
      <c r="M935" s="9">
        <f>telefony45[[#This Row],[godziny połączenia]]*60*60+telefony45[[#This Row],[minuty połączenia]]*60+telefony45[[#This Row],[sekundy połączenia2]]</f>
        <v>6</v>
      </c>
      <c r="N935" s="9">
        <f>ROUNDUP(telefony45[[#This Row],[połączenie w sekundach]]/60,0)</f>
        <v>1</v>
      </c>
      <c r="O935" s="9">
        <f>IF(telefony45[[#This Row],[czy zagraniczny]]=1,telefony45[[#This Row],[zaczęt minuty połączenia]],0)</f>
        <v>0</v>
      </c>
      <c r="P935">
        <f>IF(OR(telefony45[[#This Row],[czy komórkowy]]=1,telefony45[[#This Row],[czy stacjonarny]]=1),P934-telefony45[[#This Row],[połączenie w sekundach]],P934)</f>
        <v>-390993</v>
      </c>
      <c r="Q935">
        <f t="shared" si="13"/>
        <v>6</v>
      </c>
      <c r="R935">
        <f>IF(telefony45[[#This Row],[czy komórkowy]]=1,Q935+R934,R934)</f>
        <v>94382</v>
      </c>
      <c r="S935">
        <f>IF(telefony45[[#This Row],[czy stacjonarny]]=1,Q935+S934,S934)</f>
        <v>296611</v>
      </c>
    </row>
    <row r="936" spans="1:19" x14ac:dyDescent="0.3">
      <c r="A936" s="9" t="s">
        <v>803</v>
      </c>
      <c r="B936" s="1">
        <v>42930</v>
      </c>
      <c r="C936" s="2">
        <v>0.4098148148148148</v>
      </c>
      <c r="D936" s="2">
        <v>0.41626157407407405</v>
      </c>
      <c r="E936">
        <f>DAY(telefony45[[#This Row],[data]])</f>
        <v>14</v>
      </c>
      <c r="F936">
        <f>IF(LEN(telefony45[[#This Row],[nr]])=8,1,0)</f>
        <v>0</v>
      </c>
      <c r="G936">
        <f>IF(LEN(telefony45[[#This Row],[nr]])=7,1,0)</f>
        <v>1</v>
      </c>
      <c r="H936" s="9">
        <f>IF(LEN(telefony45[[#This Row],[nr]])&gt;=10,1,0)</f>
        <v>0</v>
      </c>
      <c r="I936" s="2">
        <f>telefony45[[#This Row],[zakonczenie]]-telefony45[[#This Row],[rozpoczecie]]</f>
        <v>6.4467592592592493E-3</v>
      </c>
      <c r="J936" s="9">
        <f>HOUR(telefony45[[#This Row],[czas połączenia]])</f>
        <v>0</v>
      </c>
      <c r="K936" s="9">
        <f>MINUTE(telefony45[[#This Row],[czas połączenia]])</f>
        <v>9</v>
      </c>
      <c r="L936" s="9">
        <f>SECOND(telefony45[[#This Row],[czas połączenia]])</f>
        <v>17</v>
      </c>
      <c r="M936" s="9">
        <f>telefony45[[#This Row],[godziny połączenia]]*60*60+telefony45[[#This Row],[minuty połączenia]]*60+telefony45[[#This Row],[sekundy połączenia2]]</f>
        <v>557</v>
      </c>
      <c r="N936" s="9">
        <f>ROUNDUP(telefony45[[#This Row],[połączenie w sekundach]]/60,0)</f>
        <v>10</v>
      </c>
      <c r="O936" s="9">
        <f>IF(telefony45[[#This Row],[czy zagraniczny]]=1,telefony45[[#This Row],[zaczęt minuty połączenia]],0)</f>
        <v>0</v>
      </c>
      <c r="P936">
        <f>IF(OR(telefony45[[#This Row],[czy komórkowy]]=1,telefony45[[#This Row],[czy stacjonarny]]=1),P935-telefony45[[#This Row],[połączenie w sekundach]],P935)</f>
        <v>-391550</v>
      </c>
      <c r="Q936">
        <f t="shared" si="13"/>
        <v>557</v>
      </c>
      <c r="R936">
        <f>IF(telefony45[[#This Row],[czy komórkowy]]=1,Q936+R935,R935)</f>
        <v>94382</v>
      </c>
      <c r="S936">
        <f>IF(telefony45[[#This Row],[czy stacjonarny]]=1,Q936+S935,S935)</f>
        <v>297168</v>
      </c>
    </row>
    <row r="937" spans="1:19" x14ac:dyDescent="0.3">
      <c r="A937" s="9" t="s">
        <v>804</v>
      </c>
      <c r="B937" s="1">
        <v>42930</v>
      </c>
      <c r="C937" s="2">
        <v>0.41068287037037038</v>
      </c>
      <c r="D937" s="2">
        <v>0.41288194444444443</v>
      </c>
      <c r="E937">
        <f>DAY(telefony45[[#This Row],[data]])</f>
        <v>14</v>
      </c>
      <c r="F937">
        <f>IF(LEN(telefony45[[#This Row],[nr]])=8,1,0)</f>
        <v>0</v>
      </c>
      <c r="G937">
        <f>IF(LEN(telefony45[[#This Row],[nr]])=7,1,0)</f>
        <v>1</v>
      </c>
      <c r="H937" s="9">
        <f>IF(LEN(telefony45[[#This Row],[nr]])&gt;=10,1,0)</f>
        <v>0</v>
      </c>
      <c r="I937" s="2">
        <f>telefony45[[#This Row],[zakonczenie]]-telefony45[[#This Row],[rozpoczecie]]</f>
        <v>2.1990740740740478E-3</v>
      </c>
      <c r="J937" s="9">
        <f>HOUR(telefony45[[#This Row],[czas połączenia]])</f>
        <v>0</v>
      </c>
      <c r="K937" s="9">
        <f>MINUTE(telefony45[[#This Row],[czas połączenia]])</f>
        <v>3</v>
      </c>
      <c r="L937" s="9">
        <f>SECOND(telefony45[[#This Row],[czas połączenia]])</f>
        <v>10</v>
      </c>
      <c r="M937" s="9">
        <f>telefony45[[#This Row],[godziny połączenia]]*60*60+telefony45[[#This Row],[minuty połączenia]]*60+telefony45[[#This Row],[sekundy połączenia2]]</f>
        <v>190</v>
      </c>
      <c r="N937" s="9">
        <f>ROUNDUP(telefony45[[#This Row],[połączenie w sekundach]]/60,0)</f>
        <v>4</v>
      </c>
      <c r="O937" s="9">
        <f>IF(telefony45[[#This Row],[czy zagraniczny]]=1,telefony45[[#This Row],[zaczęt minuty połączenia]],0)</f>
        <v>0</v>
      </c>
      <c r="P937">
        <f>IF(OR(telefony45[[#This Row],[czy komórkowy]]=1,telefony45[[#This Row],[czy stacjonarny]]=1),P936-telefony45[[#This Row],[połączenie w sekundach]],P936)</f>
        <v>-391740</v>
      </c>
      <c r="Q937">
        <f t="shared" ref="Q937:Q1000" si="14">IF(P937&lt;0,ABS(P937)-ABS(P936),Q936)</f>
        <v>190</v>
      </c>
      <c r="R937">
        <f>IF(telefony45[[#This Row],[czy komórkowy]]=1,Q937+R936,R936)</f>
        <v>94382</v>
      </c>
      <c r="S937">
        <f>IF(telefony45[[#This Row],[czy stacjonarny]]=1,Q937+S936,S936)</f>
        <v>297358</v>
      </c>
    </row>
    <row r="938" spans="1:19" x14ac:dyDescent="0.3">
      <c r="A938" s="9" t="s">
        <v>805</v>
      </c>
      <c r="B938" s="1">
        <v>42930</v>
      </c>
      <c r="C938" s="2">
        <v>0.41601851851851851</v>
      </c>
      <c r="D938" s="2">
        <v>0.41792824074074075</v>
      </c>
      <c r="E938">
        <f>DAY(telefony45[[#This Row],[data]])</f>
        <v>14</v>
      </c>
      <c r="F938">
        <f>IF(LEN(telefony45[[#This Row],[nr]])=8,1,0)</f>
        <v>0</v>
      </c>
      <c r="G938">
        <f>IF(LEN(telefony45[[#This Row],[nr]])=7,1,0)</f>
        <v>1</v>
      </c>
      <c r="H938" s="9">
        <f>IF(LEN(telefony45[[#This Row],[nr]])&gt;=10,1,0)</f>
        <v>0</v>
      </c>
      <c r="I938" s="2">
        <f>telefony45[[#This Row],[zakonczenie]]-telefony45[[#This Row],[rozpoczecie]]</f>
        <v>1.9097222222222432E-3</v>
      </c>
      <c r="J938" s="9">
        <f>HOUR(telefony45[[#This Row],[czas połączenia]])</f>
        <v>0</v>
      </c>
      <c r="K938" s="9">
        <f>MINUTE(telefony45[[#This Row],[czas połączenia]])</f>
        <v>2</v>
      </c>
      <c r="L938" s="9">
        <f>SECOND(telefony45[[#This Row],[czas połączenia]])</f>
        <v>45</v>
      </c>
      <c r="M938" s="9">
        <f>telefony45[[#This Row],[godziny połączenia]]*60*60+telefony45[[#This Row],[minuty połączenia]]*60+telefony45[[#This Row],[sekundy połączenia2]]</f>
        <v>165</v>
      </c>
      <c r="N938" s="9">
        <f>ROUNDUP(telefony45[[#This Row],[połączenie w sekundach]]/60,0)</f>
        <v>3</v>
      </c>
      <c r="O938" s="9">
        <f>IF(telefony45[[#This Row],[czy zagraniczny]]=1,telefony45[[#This Row],[zaczęt minuty połączenia]],0)</f>
        <v>0</v>
      </c>
      <c r="P938">
        <f>IF(OR(telefony45[[#This Row],[czy komórkowy]]=1,telefony45[[#This Row],[czy stacjonarny]]=1),P937-telefony45[[#This Row],[połączenie w sekundach]],P937)</f>
        <v>-391905</v>
      </c>
      <c r="Q938">
        <f t="shared" si="14"/>
        <v>165</v>
      </c>
      <c r="R938">
        <f>IF(telefony45[[#This Row],[czy komórkowy]]=1,Q938+R937,R937)</f>
        <v>94382</v>
      </c>
      <c r="S938">
        <f>IF(telefony45[[#This Row],[czy stacjonarny]]=1,Q938+S937,S937)</f>
        <v>297523</v>
      </c>
    </row>
    <row r="939" spans="1:19" x14ac:dyDescent="0.3">
      <c r="A939" s="9" t="s">
        <v>806</v>
      </c>
      <c r="B939" s="1">
        <v>42930</v>
      </c>
      <c r="C939" s="2">
        <v>0.41616898148148146</v>
      </c>
      <c r="D939" s="2">
        <v>0.42019675925925926</v>
      </c>
      <c r="E939">
        <f>DAY(telefony45[[#This Row],[data]])</f>
        <v>14</v>
      </c>
      <c r="F939">
        <f>IF(LEN(telefony45[[#This Row],[nr]])=8,1,0)</f>
        <v>0</v>
      </c>
      <c r="G939">
        <f>IF(LEN(telefony45[[#This Row],[nr]])=7,1,0)</f>
        <v>1</v>
      </c>
      <c r="H939" s="9">
        <f>IF(LEN(telefony45[[#This Row],[nr]])&gt;=10,1,0)</f>
        <v>0</v>
      </c>
      <c r="I939" s="2">
        <f>telefony45[[#This Row],[zakonczenie]]-telefony45[[#This Row],[rozpoczecie]]</f>
        <v>4.0277777777777968E-3</v>
      </c>
      <c r="J939" s="9">
        <f>HOUR(telefony45[[#This Row],[czas połączenia]])</f>
        <v>0</v>
      </c>
      <c r="K939" s="9">
        <f>MINUTE(telefony45[[#This Row],[czas połączenia]])</f>
        <v>5</v>
      </c>
      <c r="L939" s="9">
        <f>SECOND(telefony45[[#This Row],[czas połączenia]])</f>
        <v>48</v>
      </c>
      <c r="M939" s="9">
        <f>telefony45[[#This Row],[godziny połączenia]]*60*60+telefony45[[#This Row],[minuty połączenia]]*60+telefony45[[#This Row],[sekundy połączenia2]]</f>
        <v>348</v>
      </c>
      <c r="N939" s="9">
        <f>ROUNDUP(telefony45[[#This Row],[połączenie w sekundach]]/60,0)</f>
        <v>6</v>
      </c>
      <c r="O939" s="9">
        <f>IF(telefony45[[#This Row],[czy zagraniczny]]=1,telefony45[[#This Row],[zaczęt minuty połączenia]],0)</f>
        <v>0</v>
      </c>
      <c r="P939">
        <f>IF(OR(telefony45[[#This Row],[czy komórkowy]]=1,telefony45[[#This Row],[czy stacjonarny]]=1),P938-telefony45[[#This Row],[połączenie w sekundach]],P938)</f>
        <v>-392253</v>
      </c>
      <c r="Q939">
        <f t="shared" si="14"/>
        <v>348</v>
      </c>
      <c r="R939">
        <f>IF(telefony45[[#This Row],[czy komórkowy]]=1,Q939+R938,R938)</f>
        <v>94382</v>
      </c>
      <c r="S939">
        <f>IF(telefony45[[#This Row],[czy stacjonarny]]=1,Q939+S938,S938)</f>
        <v>297871</v>
      </c>
    </row>
    <row r="940" spans="1:19" x14ac:dyDescent="0.3">
      <c r="A940" s="9" t="s">
        <v>807</v>
      </c>
      <c r="B940" s="1">
        <v>42930</v>
      </c>
      <c r="C940" s="2">
        <v>0.41781249999999998</v>
      </c>
      <c r="D940" s="2">
        <v>0.42886574074074074</v>
      </c>
      <c r="E940">
        <f>DAY(telefony45[[#This Row],[data]])</f>
        <v>14</v>
      </c>
      <c r="F940">
        <f>IF(LEN(telefony45[[#This Row],[nr]])=8,1,0)</f>
        <v>0</v>
      </c>
      <c r="G940">
        <f>IF(LEN(telefony45[[#This Row],[nr]])=7,1,0)</f>
        <v>1</v>
      </c>
      <c r="H940" s="9">
        <f>IF(LEN(telefony45[[#This Row],[nr]])&gt;=10,1,0)</f>
        <v>0</v>
      </c>
      <c r="I940" s="2">
        <f>telefony45[[#This Row],[zakonczenie]]-telefony45[[#This Row],[rozpoczecie]]</f>
        <v>1.1053240740740766E-2</v>
      </c>
      <c r="J940" s="9">
        <f>HOUR(telefony45[[#This Row],[czas połączenia]])</f>
        <v>0</v>
      </c>
      <c r="K940" s="9">
        <f>MINUTE(telefony45[[#This Row],[czas połączenia]])</f>
        <v>15</v>
      </c>
      <c r="L940" s="9">
        <f>SECOND(telefony45[[#This Row],[czas połączenia]])</f>
        <v>55</v>
      </c>
      <c r="M940" s="9">
        <f>telefony45[[#This Row],[godziny połączenia]]*60*60+telefony45[[#This Row],[minuty połączenia]]*60+telefony45[[#This Row],[sekundy połączenia2]]</f>
        <v>955</v>
      </c>
      <c r="N940" s="9">
        <f>ROUNDUP(telefony45[[#This Row],[połączenie w sekundach]]/60,0)</f>
        <v>16</v>
      </c>
      <c r="O940" s="9">
        <f>IF(telefony45[[#This Row],[czy zagraniczny]]=1,telefony45[[#This Row],[zaczęt minuty połączenia]],0)</f>
        <v>0</v>
      </c>
      <c r="P940">
        <f>IF(OR(telefony45[[#This Row],[czy komórkowy]]=1,telefony45[[#This Row],[czy stacjonarny]]=1),P939-telefony45[[#This Row],[połączenie w sekundach]],P939)</f>
        <v>-393208</v>
      </c>
      <c r="Q940">
        <f t="shared" si="14"/>
        <v>955</v>
      </c>
      <c r="R940">
        <f>IF(telefony45[[#This Row],[czy komórkowy]]=1,Q940+R939,R939)</f>
        <v>94382</v>
      </c>
      <c r="S940">
        <f>IF(telefony45[[#This Row],[czy stacjonarny]]=1,Q940+S939,S939)</f>
        <v>298826</v>
      </c>
    </row>
    <row r="941" spans="1:19" x14ac:dyDescent="0.3">
      <c r="A941" s="9" t="s">
        <v>728</v>
      </c>
      <c r="B941" s="1">
        <v>42930</v>
      </c>
      <c r="C941" s="2">
        <v>0.42238425925925926</v>
      </c>
      <c r="D941" s="2">
        <v>0.42388888888888887</v>
      </c>
      <c r="E941">
        <f>DAY(telefony45[[#This Row],[data]])</f>
        <v>14</v>
      </c>
      <c r="F941">
        <f>IF(LEN(telefony45[[#This Row],[nr]])=8,1,0)</f>
        <v>1</v>
      </c>
      <c r="G941">
        <f>IF(LEN(telefony45[[#This Row],[nr]])=7,1,0)</f>
        <v>0</v>
      </c>
      <c r="H941" s="9">
        <f>IF(LEN(telefony45[[#This Row],[nr]])&gt;=10,1,0)</f>
        <v>0</v>
      </c>
      <c r="I941" s="2">
        <f>telefony45[[#This Row],[zakonczenie]]-telefony45[[#This Row],[rozpoczecie]]</f>
        <v>1.5046296296296058E-3</v>
      </c>
      <c r="J941" s="9">
        <f>HOUR(telefony45[[#This Row],[czas połączenia]])</f>
        <v>0</v>
      </c>
      <c r="K941" s="9">
        <f>MINUTE(telefony45[[#This Row],[czas połączenia]])</f>
        <v>2</v>
      </c>
      <c r="L941" s="9">
        <f>SECOND(telefony45[[#This Row],[czas połączenia]])</f>
        <v>10</v>
      </c>
      <c r="M941" s="9">
        <f>telefony45[[#This Row],[godziny połączenia]]*60*60+telefony45[[#This Row],[minuty połączenia]]*60+telefony45[[#This Row],[sekundy połączenia2]]</f>
        <v>130</v>
      </c>
      <c r="N941" s="9">
        <f>ROUNDUP(telefony45[[#This Row],[połączenie w sekundach]]/60,0)</f>
        <v>3</v>
      </c>
      <c r="O941" s="9">
        <f>IF(telefony45[[#This Row],[czy zagraniczny]]=1,telefony45[[#This Row],[zaczęt minuty połączenia]],0)</f>
        <v>0</v>
      </c>
      <c r="P941">
        <f>IF(OR(telefony45[[#This Row],[czy komórkowy]]=1,telefony45[[#This Row],[czy stacjonarny]]=1),P940-telefony45[[#This Row],[połączenie w sekundach]],P940)</f>
        <v>-393338</v>
      </c>
      <c r="Q941">
        <f t="shared" si="14"/>
        <v>130</v>
      </c>
      <c r="R941">
        <f>IF(telefony45[[#This Row],[czy komórkowy]]=1,Q941+R940,R940)</f>
        <v>94512</v>
      </c>
      <c r="S941">
        <f>IF(telefony45[[#This Row],[czy stacjonarny]]=1,Q941+S940,S940)</f>
        <v>298826</v>
      </c>
    </row>
    <row r="942" spans="1:19" x14ac:dyDescent="0.3">
      <c r="A942" s="9" t="s">
        <v>808</v>
      </c>
      <c r="B942" s="1">
        <v>42930</v>
      </c>
      <c r="C942" s="2">
        <v>0.42584490740740738</v>
      </c>
      <c r="D942" s="2">
        <v>0.43512731481481481</v>
      </c>
      <c r="E942">
        <f>DAY(telefony45[[#This Row],[data]])</f>
        <v>14</v>
      </c>
      <c r="F942">
        <f>IF(LEN(telefony45[[#This Row],[nr]])=8,1,0)</f>
        <v>0</v>
      </c>
      <c r="G942">
        <f>IF(LEN(telefony45[[#This Row],[nr]])=7,1,0)</f>
        <v>1</v>
      </c>
      <c r="H942" s="9">
        <f>IF(LEN(telefony45[[#This Row],[nr]])&gt;=10,1,0)</f>
        <v>0</v>
      </c>
      <c r="I942" s="2">
        <f>telefony45[[#This Row],[zakonczenie]]-telefony45[[#This Row],[rozpoczecie]]</f>
        <v>9.2824074074074336E-3</v>
      </c>
      <c r="J942" s="9">
        <f>HOUR(telefony45[[#This Row],[czas połączenia]])</f>
        <v>0</v>
      </c>
      <c r="K942" s="9">
        <f>MINUTE(telefony45[[#This Row],[czas połączenia]])</f>
        <v>13</v>
      </c>
      <c r="L942" s="9">
        <f>SECOND(telefony45[[#This Row],[czas połączenia]])</f>
        <v>22</v>
      </c>
      <c r="M942" s="9">
        <f>telefony45[[#This Row],[godziny połączenia]]*60*60+telefony45[[#This Row],[minuty połączenia]]*60+telefony45[[#This Row],[sekundy połączenia2]]</f>
        <v>802</v>
      </c>
      <c r="N942" s="9">
        <f>ROUNDUP(telefony45[[#This Row],[połączenie w sekundach]]/60,0)</f>
        <v>14</v>
      </c>
      <c r="O942" s="9">
        <f>IF(telefony45[[#This Row],[czy zagraniczny]]=1,telefony45[[#This Row],[zaczęt minuty połączenia]],0)</f>
        <v>0</v>
      </c>
      <c r="P942">
        <f>IF(OR(telefony45[[#This Row],[czy komórkowy]]=1,telefony45[[#This Row],[czy stacjonarny]]=1),P941-telefony45[[#This Row],[połączenie w sekundach]],P941)</f>
        <v>-394140</v>
      </c>
      <c r="Q942">
        <f t="shared" si="14"/>
        <v>802</v>
      </c>
      <c r="R942">
        <f>IF(telefony45[[#This Row],[czy komórkowy]]=1,Q942+R941,R941)</f>
        <v>94512</v>
      </c>
      <c r="S942">
        <f>IF(telefony45[[#This Row],[czy stacjonarny]]=1,Q942+S941,S941)</f>
        <v>299628</v>
      </c>
    </row>
    <row r="943" spans="1:19" x14ac:dyDescent="0.3">
      <c r="A943" s="9" t="s">
        <v>809</v>
      </c>
      <c r="B943" s="1">
        <v>42930</v>
      </c>
      <c r="C943" s="2">
        <v>0.43115740740740743</v>
      </c>
      <c r="D943" s="2">
        <v>0.43990740740740741</v>
      </c>
      <c r="E943">
        <f>DAY(telefony45[[#This Row],[data]])</f>
        <v>14</v>
      </c>
      <c r="F943">
        <f>IF(LEN(telefony45[[#This Row],[nr]])=8,1,0)</f>
        <v>0</v>
      </c>
      <c r="G943">
        <f>IF(LEN(telefony45[[#This Row],[nr]])=7,1,0)</f>
        <v>0</v>
      </c>
      <c r="H943" s="9">
        <f>IF(LEN(telefony45[[#This Row],[nr]])&gt;=10,1,0)</f>
        <v>1</v>
      </c>
      <c r="I943" s="2">
        <f>telefony45[[#This Row],[zakonczenie]]-telefony45[[#This Row],[rozpoczecie]]</f>
        <v>8.74999999999998E-3</v>
      </c>
      <c r="J943" s="9">
        <f>HOUR(telefony45[[#This Row],[czas połączenia]])</f>
        <v>0</v>
      </c>
      <c r="K943" s="9">
        <f>MINUTE(telefony45[[#This Row],[czas połączenia]])</f>
        <v>12</v>
      </c>
      <c r="L943" s="9">
        <f>SECOND(telefony45[[#This Row],[czas połączenia]])</f>
        <v>36</v>
      </c>
      <c r="M943" s="9">
        <f>telefony45[[#This Row],[godziny połączenia]]*60*60+telefony45[[#This Row],[minuty połączenia]]*60+telefony45[[#This Row],[sekundy połączenia2]]</f>
        <v>756</v>
      </c>
      <c r="N943" s="9">
        <f>ROUNDUP(telefony45[[#This Row],[połączenie w sekundach]]/60,0)</f>
        <v>13</v>
      </c>
      <c r="O943" s="9">
        <f>IF(telefony45[[#This Row],[czy zagraniczny]]=1,telefony45[[#This Row],[zaczęt minuty połączenia]],0)</f>
        <v>13</v>
      </c>
      <c r="P943">
        <f>IF(OR(telefony45[[#This Row],[czy komórkowy]]=1,telefony45[[#This Row],[czy stacjonarny]]=1),P942-telefony45[[#This Row],[połączenie w sekundach]],P942)</f>
        <v>-394140</v>
      </c>
      <c r="Q943">
        <f t="shared" si="14"/>
        <v>0</v>
      </c>
      <c r="R943">
        <f>IF(telefony45[[#This Row],[czy komórkowy]]=1,Q943+R942,R942)</f>
        <v>94512</v>
      </c>
      <c r="S943">
        <f>IF(telefony45[[#This Row],[czy stacjonarny]]=1,Q943+S942,S942)</f>
        <v>299628</v>
      </c>
    </row>
    <row r="944" spans="1:19" x14ac:dyDescent="0.3">
      <c r="A944" s="9" t="s">
        <v>810</v>
      </c>
      <c r="B944" s="1">
        <v>42930</v>
      </c>
      <c r="C944" s="2">
        <v>0.43362268518518521</v>
      </c>
      <c r="D944" s="2">
        <v>0.44447916666666665</v>
      </c>
      <c r="E944">
        <f>DAY(telefony45[[#This Row],[data]])</f>
        <v>14</v>
      </c>
      <c r="F944">
        <f>IF(LEN(telefony45[[#This Row],[nr]])=8,1,0)</f>
        <v>0</v>
      </c>
      <c r="G944">
        <f>IF(LEN(telefony45[[#This Row],[nr]])=7,1,0)</f>
        <v>1</v>
      </c>
      <c r="H944" s="9">
        <f>IF(LEN(telefony45[[#This Row],[nr]])&gt;=10,1,0)</f>
        <v>0</v>
      </c>
      <c r="I944" s="2">
        <f>telefony45[[#This Row],[zakonczenie]]-telefony45[[#This Row],[rozpoczecie]]</f>
        <v>1.0856481481481439E-2</v>
      </c>
      <c r="J944" s="9">
        <f>HOUR(telefony45[[#This Row],[czas połączenia]])</f>
        <v>0</v>
      </c>
      <c r="K944" s="9">
        <f>MINUTE(telefony45[[#This Row],[czas połączenia]])</f>
        <v>15</v>
      </c>
      <c r="L944" s="9">
        <f>SECOND(telefony45[[#This Row],[czas połączenia]])</f>
        <v>38</v>
      </c>
      <c r="M944" s="9">
        <f>telefony45[[#This Row],[godziny połączenia]]*60*60+telefony45[[#This Row],[minuty połączenia]]*60+telefony45[[#This Row],[sekundy połączenia2]]</f>
        <v>938</v>
      </c>
      <c r="N944" s="9">
        <f>ROUNDUP(telefony45[[#This Row],[połączenie w sekundach]]/60,0)</f>
        <v>16</v>
      </c>
      <c r="O944" s="9">
        <f>IF(telefony45[[#This Row],[czy zagraniczny]]=1,telefony45[[#This Row],[zaczęt minuty połączenia]],0)</f>
        <v>0</v>
      </c>
      <c r="P944">
        <f>IF(OR(telefony45[[#This Row],[czy komórkowy]]=1,telefony45[[#This Row],[czy stacjonarny]]=1),P943-telefony45[[#This Row],[połączenie w sekundach]],P943)</f>
        <v>-395078</v>
      </c>
      <c r="Q944">
        <f t="shared" si="14"/>
        <v>938</v>
      </c>
      <c r="R944">
        <f>IF(telefony45[[#This Row],[czy komórkowy]]=1,Q944+R943,R943)</f>
        <v>94512</v>
      </c>
      <c r="S944">
        <f>IF(telefony45[[#This Row],[czy stacjonarny]]=1,Q944+S943,S943)</f>
        <v>300566</v>
      </c>
    </row>
    <row r="945" spans="1:19" x14ac:dyDescent="0.3">
      <c r="A945" s="9" t="s">
        <v>760</v>
      </c>
      <c r="B945" s="1">
        <v>42930</v>
      </c>
      <c r="C945" s="2">
        <v>0.43517361111111114</v>
      </c>
      <c r="D945" s="2">
        <v>0.4466087962962963</v>
      </c>
      <c r="E945">
        <f>DAY(telefony45[[#This Row],[data]])</f>
        <v>14</v>
      </c>
      <c r="F945">
        <f>IF(LEN(telefony45[[#This Row],[nr]])=8,1,0)</f>
        <v>1</v>
      </c>
      <c r="G945">
        <f>IF(LEN(telefony45[[#This Row],[nr]])=7,1,0)</f>
        <v>0</v>
      </c>
      <c r="H945" s="9">
        <f>IF(LEN(telefony45[[#This Row],[nr]])&gt;=10,1,0)</f>
        <v>0</v>
      </c>
      <c r="I945" s="2">
        <f>telefony45[[#This Row],[zakonczenie]]-telefony45[[#This Row],[rozpoczecie]]</f>
        <v>1.1435185185185159E-2</v>
      </c>
      <c r="J945" s="9">
        <f>HOUR(telefony45[[#This Row],[czas połączenia]])</f>
        <v>0</v>
      </c>
      <c r="K945" s="9">
        <f>MINUTE(telefony45[[#This Row],[czas połączenia]])</f>
        <v>16</v>
      </c>
      <c r="L945" s="9">
        <f>SECOND(telefony45[[#This Row],[czas połączenia]])</f>
        <v>28</v>
      </c>
      <c r="M945" s="9">
        <f>telefony45[[#This Row],[godziny połączenia]]*60*60+telefony45[[#This Row],[minuty połączenia]]*60+telefony45[[#This Row],[sekundy połączenia2]]</f>
        <v>988</v>
      </c>
      <c r="N945" s="9">
        <f>ROUNDUP(telefony45[[#This Row],[połączenie w sekundach]]/60,0)</f>
        <v>17</v>
      </c>
      <c r="O945" s="9">
        <f>IF(telefony45[[#This Row],[czy zagraniczny]]=1,telefony45[[#This Row],[zaczęt minuty połączenia]],0)</f>
        <v>0</v>
      </c>
      <c r="P945">
        <f>IF(OR(telefony45[[#This Row],[czy komórkowy]]=1,telefony45[[#This Row],[czy stacjonarny]]=1),P944-telefony45[[#This Row],[połączenie w sekundach]],P944)</f>
        <v>-396066</v>
      </c>
      <c r="Q945">
        <f t="shared" si="14"/>
        <v>988</v>
      </c>
      <c r="R945">
        <f>IF(telefony45[[#This Row],[czy komórkowy]]=1,Q945+R944,R944)</f>
        <v>95500</v>
      </c>
      <c r="S945">
        <f>IF(telefony45[[#This Row],[czy stacjonarny]]=1,Q945+S944,S944)</f>
        <v>300566</v>
      </c>
    </row>
    <row r="946" spans="1:19" x14ac:dyDescent="0.3">
      <c r="A946" s="9" t="s">
        <v>84</v>
      </c>
      <c r="B946" s="1">
        <v>42930</v>
      </c>
      <c r="C946" s="2">
        <v>0.43956018518518519</v>
      </c>
      <c r="D946" s="2">
        <v>0.44253472222222223</v>
      </c>
      <c r="E946">
        <f>DAY(telefony45[[#This Row],[data]])</f>
        <v>14</v>
      </c>
      <c r="F946">
        <f>IF(LEN(telefony45[[#This Row],[nr]])=8,1,0)</f>
        <v>0</v>
      </c>
      <c r="G946">
        <f>IF(LEN(telefony45[[#This Row],[nr]])=7,1,0)</f>
        <v>1</v>
      </c>
      <c r="H946" s="9">
        <f>IF(LEN(telefony45[[#This Row],[nr]])&gt;=10,1,0)</f>
        <v>0</v>
      </c>
      <c r="I946" s="2">
        <f>telefony45[[#This Row],[zakonczenie]]-telefony45[[#This Row],[rozpoczecie]]</f>
        <v>2.9745370370370394E-3</v>
      </c>
      <c r="J946" s="9">
        <f>HOUR(telefony45[[#This Row],[czas połączenia]])</f>
        <v>0</v>
      </c>
      <c r="K946" s="9">
        <f>MINUTE(telefony45[[#This Row],[czas połączenia]])</f>
        <v>4</v>
      </c>
      <c r="L946" s="9">
        <f>SECOND(telefony45[[#This Row],[czas połączenia]])</f>
        <v>17</v>
      </c>
      <c r="M946" s="9">
        <f>telefony45[[#This Row],[godziny połączenia]]*60*60+telefony45[[#This Row],[minuty połączenia]]*60+telefony45[[#This Row],[sekundy połączenia2]]</f>
        <v>257</v>
      </c>
      <c r="N946" s="9">
        <f>ROUNDUP(telefony45[[#This Row],[połączenie w sekundach]]/60,0)</f>
        <v>5</v>
      </c>
      <c r="O946" s="9">
        <f>IF(telefony45[[#This Row],[czy zagraniczny]]=1,telefony45[[#This Row],[zaczęt minuty połączenia]],0)</f>
        <v>0</v>
      </c>
      <c r="P946">
        <f>IF(OR(telefony45[[#This Row],[czy komórkowy]]=1,telefony45[[#This Row],[czy stacjonarny]]=1),P945-telefony45[[#This Row],[połączenie w sekundach]],P945)</f>
        <v>-396323</v>
      </c>
      <c r="Q946">
        <f t="shared" si="14"/>
        <v>257</v>
      </c>
      <c r="R946">
        <f>IF(telefony45[[#This Row],[czy komórkowy]]=1,Q946+R945,R945)</f>
        <v>95500</v>
      </c>
      <c r="S946">
        <f>IF(telefony45[[#This Row],[czy stacjonarny]]=1,Q946+S945,S945)</f>
        <v>300823</v>
      </c>
    </row>
    <row r="947" spans="1:19" x14ac:dyDescent="0.3">
      <c r="A947" s="9" t="s">
        <v>811</v>
      </c>
      <c r="B947" s="1">
        <v>42930</v>
      </c>
      <c r="C947" s="2">
        <v>0.44060185185185186</v>
      </c>
      <c r="D947" s="2">
        <v>0.44655092592592593</v>
      </c>
      <c r="E947">
        <f>DAY(telefony45[[#This Row],[data]])</f>
        <v>14</v>
      </c>
      <c r="F947">
        <f>IF(LEN(telefony45[[#This Row],[nr]])=8,1,0)</f>
        <v>1</v>
      </c>
      <c r="G947">
        <f>IF(LEN(telefony45[[#This Row],[nr]])=7,1,0)</f>
        <v>0</v>
      </c>
      <c r="H947" s="9">
        <f>IF(LEN(telefony45[[#This Row],[nr]])&gt;=10,1,0)</f>
        <v>0</v>
      </c>
      <c r="I947" s="2">
        <f>telefony45[[#This Row],[zakonczenie]]-telefony45[[#This Row],[rozpoczecie]]</f>
        <v>5.9490740740740788E-3</v>
      </c>
      <c r="J947" s="9">
        <f>HOUR(telefony45[[#This Row],[czas połączenia]])</f>
        <v>0</v>
      </c>
      <c r="K947" s="9">
        <f>MINUTE(telefony45[[#This Row],[czas połączenia]])</f>
        <v>8</v>
      </c>
      <c r="L947" s="9">
        <f>SECOND(telefony45[[#This Row],[czas połączenia]])</f>
        <v>34</v>
      </c>
      <c r="M947" s="9">
        <f>telefony45[[#This Row],[godziny połączenia]]*60*60+telefony45[[#This Row],[minuty połączenia]]*60+telefony45[[#This Row],[sekundy połączenia2]]</f>
        <v>514</v>
      </c>
      <c r="N947" s="9">
        <f>ROUNDUP(telefony45[[#This Row],[połączenie w sekundach]]/60,0)</f>
        <v>9</v>
      </c>
      <c r="O947" s="9">
        <f>IF(telefony45[[#This Row],[czy zagraniczny]]=1,telefony45[[#This Row],[zaczęt minuty połączenia]],0)</f>
        <v>0</v>
      </c>
      <c r="P947">
        <f>IF(OR(telefony45[[#This Row],[czy komórkowy]]=1,telefony45[[#This Row],[czy stacjonarny]]=1),P946-telefony45[[#This Row],[połączenie w sekundach]],P946)</f>
        <v>-396837</v>
      </c>
      <c r="Q947">
        <f t="shared" si="14"/>
        <v>514</v>
      </c>
      <c r="R947">
        <f>IF(telefony45[[#This Row],[czy komórkowy]]=1,Q947+R946,R946)</f>
        <v>96014</v>
      </c>
      <c r="S947">
        <f>IF(telefony45[[#This Row],[czy stacjonarny]]=1,Q947+S946,S946)</f>
        <v>300823</v>
      </c>
    </row>
    <row r="948" spans="1:19" x14ac:dyDescent="0.3">
      <c r="A948" s="9" t="s">
        <v>812</v>
      </c>
      <c r="B948" s="1">
        <v>42930</v>
      </c>
      <c r="C948" s="2">
        <v>0.44072916666666667</v>
      </c>
      <c r="D948" s="2">
        <v>0.4496412037037037</v>
      </c>
      <c r="E948">
        <f>DAY(telefony45[[#This Row],[data]])</f>
        <v>14</v>
      </c>
      <c r="F948">
        <f>IF(LEN(telefony45[[#This Row],[nr]])=8,1,0)</f>
        <v>1</v>
      </c>
      <c r="G948">
        <f>IF(LEN(telefony45[[#This Row],[nr]])=7,1,0)</f>
        <v>0</v>
      </c>
      <c r="H948" s="9">
        <f>IF(LEN(telefony45[[#This Row],[nr]])&gt;=10,1,0)</f>
        <v>0</v>
      </c>
      <c r="I948" s="2">
        <f>telefony45[[#This Row],[zakonczenie]]-telefony45[[#This Row],[rozpoczecie]]</f>
        <v>8.9120370370370239E-3</v>
      </c>
      <c r="J948" s="9">
        <f>HOUR(telefony45[[#This Row],[czas połączenia]])</f>
        <v>0</v>
      </c>
      <c r="K948" s="9">
        <f>MINUTE(telefony45[[#This Row],[czas połączenia]])</f>
        <v>12</v>
      </c>
      <c r="L948" s="9">
        <f>SECOND(telefony45[[#This Row],[czas połączenia]])</f>
        <v>50</v>
      </c>
      <c r="M948" s="9">
        <f>telefony45[[#This Row],[godziny połączenia]]*60*60+telefony45[[#This Row],[minuty połączenia]]*60+telefony45[[#This Row],[sekundy połączenia2]]</f>
        <v>770</v>
      </c>
      <c r="N948" s="9">
        <f>ROUNDUP(telefony45[[#This Row],[połączenie w sekundach]]/60,0)</f>
        <v>13</v>
      </c>
      <c r="O948" s="9">
        <f>IF(telefony45[[#This Row],[czy zagraniczny]]=1,telefony45[[#This Row],[zaczęt minuty połączenia]],0)</f>
        <v>0</v>
      </c>
      <c r="P948">
        <f>IF(OR(telefony45[[#This Row],[czy komórkowy]]=1,telefony45[[#This Row],[czy stacjonarny]]=1),P947-telefony45[[#This Row],[połączenie w sekundach]],P947)</f>
        <v>-397607</v>
      </c>
      <c r="Q948">
        <f t="shared" si="14"/>
        <v>770</v>
      </c>
      <c r="R948">
        <f>IF(telefony45[[#This Row],[czy komórkowy]]=1,Q948+R947,R947)</f>
        <v>96784</v>
      </c>
      <c r="S948">
        <f>IF(telefony45[[#This Row],[czy stacjonarny]]=1,Q948+S947,S947)</f>
        <v>300823</v>
      </c>
    </row>
    <row r="949" spans="1:19" x14ac:dyDescent="0.3">
      <c r="A949" s="9" t="s">
        <v>813</v>
      </c>
      <c r="B949" s="1">
        <v>42930</v>
      </c>
      <c r="C949" s="2">
        <v>0.44295138888888891</v>
      </c>
      <c r="D949" s="2">
        <v>0.44545138888888891</v>
      </c>
      <c r="E949">
        <f>DAY(telefony45[[#This Row],[data]])</f>
        <v>14</v>
      </c>
      <c r="F949">
        <f>IF(LEN(telefony45[[#This Row],[nr]])=8,1,0)</f>
        <v>0</v>
      </c>
      <c r="G949">
        <f>IF(LEN(telefony45[[#This Row],[nr]])=7,1,0)</f>
        <v>1</v>
      </c>
      <c r="H949" s="9">
        <f>IF(LEN(telefony45[[#This Row],[nr]])&gt;=10,1,0)</f>
        <v>0</v>
      </c>
      <c r="I949" s="2">
        <f>telefony45[[#This Row],[zakonczenie]]-telefony45[[#This Row],[rozpoczecie]]</f>
        <v>2.5000000000000022E-3</v>
      </c>
      <c r="J949" s="9">
        <f>HOUR(telefony45[[#This Row],[czas połączenia]])</f>
        <v>0</v>
      </c>
      <c r="K949" s="9">
        <f>MINUTE(telefony45[[#This Row],[czas połączenia]])</f>
        <v>3</v>
      </c>
      <c r="L949" s="9">
        <f>SECOND(telefony45[[#This Row],[czas połączenia]])</f>
        <v>36</v>
      </c>
      <c r="M949" s="9">
        <f>telefony45[[#This Row],[godziny połączenia]]*60*60+telefony45[[#This Row],[minuty połączenia]]*60+telefony45[[#This Row],[sekundy połączenia2]]</f>
        <v>216</v>
      </c>
      <c r="N949" s="9">
        <f>ROUNDUP(telefony45[[#This Row],[połączenie w sekundach]]/60,0)</f>
        <v>4</v>
      </c>
      <c r="O949" s="9">
        <f>IF(telefony45[[#This Row],[czy zagraniczny]]=1,telefony45[[#This Row],[zaczęt minuty połączenia]],0)</f>
        <v>0</v>
      </c>
      <c r="P949">
        <f>IF(OR(telefony45[[#This Row],[czy komórkowy]]=1,telefony45[[#This Row],[czy stacjonarny]]=1),P948-telefony45[[#This Row],[połączenie w sekundach]],P948)</f>
        <v>-397823</v>
      </c>
      <c r="Q949">
        <f t="shared" si="14"/>
        <v>216</v>
      </c>
      <c r="R949">
        <f>IF(telefony45[[#This Row],[czy komórkowy]]=1,Q949+R948,R948)</f>
        <v>96784</v>
      </c>
      <c r="S949">
        <f>IF(telefony45[[#This Row],[czy stacjonarny]]=1,Q949+S948,S948)</f>
        <v>301039</v>
      </c>
    </row>
    <row r="950" spans="1:19" x14ac:dyDescent="0.3">
      <c r="A950" s="9" t="s">
        <v>814</v>
      </c>
      <c r="B950" s="1">
        <v>42930</v>
      </c>
      <c r="C950" s="2">
        <v>0.4450925925925926</v>
      </c>
      <c r="D950" s="2">
        <v>0.44888888888888889</v>
      </c>
      <c r="E950">
        <f>DAY(telefony45[[#This Row],[data]])</f>
        <v>14</v>
      </c>
      <c r="F950">
        <f>IF(LEN(telefony45[[#This Row],[nr]])=8,1,0)</f>
        <v>0</v>
      </c>
      <c r="G950">
        <f>IF(LEN(telefony45[[#This Row],[nr]])=7,1,0)</f>
        <v>1</v>
      </c>
      <c r="H950" s="9">
        <f>IF(LEN(telefony45[[#This Row],[nr]])&gt;=10,1,0)</f>
        <v>0</v>
      </c>
      <c r="I950" s="2">
        <f>telefony45[[#This Row],[zakonczenie]]-telefony45[[#This Row],[rozpoczecie]]</f>
        <v>3.7962962962962976E-3</v>
      </c>
      <c r="J950" s="9">
        <f>HOUR(telefony45[[#This Row],[czas połączenia]])</f>
        <v>0</v>
      </c>
      <c r="K950" s="9">
        <f>MINUTE(telefony45[[#This Row],[czas połączenia]])</f>
        <v>5</v>
      </c>
      <c r="L950" s="9">
        <f>SECOND(telefony45[[#This Row],[czas połączenia]])</f>
        <v>28</v>
      </c>
      <c r="M950" s="9">
        <f>telefony45[[#This Row],[godziny połączenia]]*60*60+telefony45[[#This Row],[minuty połączenia]]*60+telefony45[[#This Row],[sekundy połączenia2]]</f>
        <v>328</v>
      </c>
      <c r="N950" s="9">
        <f>ROUNDUP(telefony45[[#This Row],[połączenie w sekundach]]/60,0)</f>
        <v>6</v>
      </c>
      <c r="O950" s="9">
        <f>IF(telefony45[[#This Row],[czy zagraniczny]]=1,telefony45[[#This Row],[zaczęt minuty połączenia]],0)</f>
        <v>0</v>
      </c>
      <c r="P950">
        <f>IF(OR(telefony45[[#This Row],[czy komórkowy]]=1,telefony45[[#This Row],[czy stacjonarny]]=1),P949-telefony45[[#This Row],[połączenie w sekundach]],P949)</f>
        <v>-398151</v>
      </c>
      <c r="Q950">
        <f t="shared" si="14"/>
        <v>328</v>
      </c>
      <c r="R950">
        <f>IF(telefony45[[#This Row],[czy komórkowy]]=1,Q950+R949,R949)</f>
        <v>96784</v>
      </c>
      <c r="S950">
        <f>IF(telefony45[[#This Row],[czy stacjonarny]]=1,Q950+S949,S949)</f>
        <v>301367</v>
      </c>
    </row>
    <row r="951" spans="1:19" x14ac:dyDescent="0.3">
      <c r="A951" s="9" t="s">
        <v>815</v>
      </c>
      <c r="B951" s="1">
        <v>42930</v>
      </c>
      <c r="C951" s="2">
        <v>0.44538194444444446</v>
      </c>
      <c r="D951" s="2">
        <v>0.4525925925925926</v>
      </c>
      <c r="E951">
        <f>DAY(telefony45[[#This Row],[data]])</f>
        <v>14</v>
      </c>
      <c r="F951">
        <f>IF(LEN(telefony45[[#This Row],[nr]])=8,1,0)</f>
        <v>0</v>
      </c>
      <c r="G951">
        <f>IF(LEN(telefony45[[#This Row],[nr]])=7,1,0)</f>
        <v>1</v>
      </c>
      <c r="H951" s="9">
        <f>IF(LEN(telefony45[[#This Row],[nr]])&gt;=10,1,0)</f>
        <v>0</v>
      </c>
      <c r="I951" s="2">
        <f>telefony45[[#This Row],[zakonczenie]]-telefony45[[#This Row],[rozpoczecie]]</f>
        <v>7.2106481481481466E-3</v>
      </c>
      <c r="J951" s="9">
        <f>HOUR(telefony45[[#This Row],[czas połączenia]])</f>
        <v>0</v>
      </c>
      <c r="K951" s="9">
        <f>MINUTE(telefony45[[#This Row],[czas połączenia]])</f>
        <v>10</v>
      </c>
      <c r="L951" s="9">
        <f>SECOND(telefony45[[#This Row],[czas połączenia]])</f>
        <v>23</v>
      </c>
      <c r="M951" s="9">
        <f>telefony45[[#This Row],[godziny połączenia]]*60*60+telefony45[[#This Row],[minuty połączenia]]*60+telefony45[[#This Row],[sekundy połączenia2]]</f>
        <v>623</v>
      </c>
      <c r="N951" s="9">
        <f>ROUNDUP(telefony45[[#This Row],[połączenie w sekundach]]/60,0)</f>
        <v>11</v>
      </c>
      <c r="O951" s="9">
        <f>IF(telefony45[[#This Row],[czy zagraniczny]]=1,telefony45[[#This Row],[zaczęt minuty połączenia]],0)</f>
        <v>0</v>
      </c>
      <c r="P951">
        <f>IF(OR(telefony45[[#This Row],[czy komórkowy]]=1,telefony45[[#This Row],[czy stacjonarny]]=1),P950-telefony45[[#This Row],[połączenie w sekundach]],P950)</f>
        <v>-398774</v>
      </c>
      <c r="Q951">
        <f t="shared" si="14"/>
        <v>623</v>
      </c>
      <c r="R951">
        <f>IF(telefony45[[#This Row],[czy komórkowy]]=1,Q951+R950,R950)</f>
        <v>96784</v>
      </c>
      <c r="S951">
        <f>IF(telefony45[[#This Row],[czy stacjonarny]]=1,Q951+S950,S950)</f>
        <v>301990</v>
      </c>
    </row>
    <row r="952" spans="1:19" x14ac:dyDescent="0.3">
      <c r="A952" s="9" t="s">
        <v>816</v>
      </c>
      <c r="B952" s="1">
        <v>42930</v>
      </c>
      <c r="C952" s="2">
        <v>0.44593749999999999</v>
      </c>
      <c r="D952" s="2">
        <v>0.44957175925925924</v>
      </c>
      <c r="E952">
        <f>DAY(telefony45[[#This Row],[data]])</f>
        <v>14</v>
      </c>
      <c r="F952">
        <f>IF(LEN(telefony45[[#This Row],[nr]])=8,1,0)</f>
        <v>1</v>
      </c>
      <c r="G952">
        <f>IF(LEN(telefony45[[#This Row],[nr]])=7,1,0)</f>
        <v>0</v>
      </c>
      <c r="H952" s="9">
        <f>IF(LEN(telefony45[[#This Row],[nr]])&gt;=10,1,0)</f>
        <v>0</v>
      </c>
      <c r="I952" s="2">
        <f>telefony45[[#This Row],[zakonczenie]]-telefony45[[#This Row],[rozpoczecie]]</f>
        <v>3.6342592592592537E-3</v>
      </c>
      <c r="J952" s="9">
        <f>HOUR(telefony45[[#This Row],[czas połączenia]])</f>
        <v>0</v>
      </c>
      <c r="K952" s="9">
        <f>MINUTE(telefony45[[#This Row],[czas połączenia]])</f>
        <v>5</v>
      </c>
      <c r="L952" s="9">
        <f>SECOND(telefony45[[#This Row],[czas połączenia]])</f>
        <v>14</v>
      </c>
      <c r="M952" s="9">
        <f>telefony45[[#This Row],[godziny połączenia]]*60*60+telefony45[[#This Row],[minuty połączenia]]*60+telefony45[[#This Row],[sekundy połączenia2]]</f>
        <v>314</v>
      </c>
      <c r="N952" s="9">
        <f>ROUNDUP(telefony45[[#This Row],[połączenie w sekundach]]/60,0)</f>
        <v>6</v>
      </c>
      <c r="O952" s="9">
        <f>IF(telefony45[[#This Row],[czy zagraniczny]]=1,telefony45[[#This Row],[zaczęt minuty połączenia]],0)</f>
        <v>0</v>
      </c>
      <c r="P952">
        <f>IF(OR(telefony45[[#This Row],[czy komórkowy]]=1,telefony45[[#This Row],[czy stacjonarny]]=1),P951-telefony45[[#This Row],[połączenie w sekundach]],P951)</f>
        <v>-399088</v>
      </c>
      <c r="Q952">
        <f t="shared" si="14"/>
        <v>314</v>
      </c>
      <c r="R952">
        <f>IF(telefony45[[#This Row],[czy komórkowy]]=1,Q952+R951,R951)</f>
        <v>97098</v>
      </c>
      <c r="S952">
        <f>IF(telefony45[[#This Row],[czy stacjonarny]]=1,Q952+S951,S951)</f>
        <v>301990</v>
      </c>
    </row>
    <row r="953" spans="1:19" x14ac:dyDescent="0.3">
      <c r="A953" s="9" t="s">
        <v>747</v>
      </c>
      <c r="B953" s="1">
        <v>42930</v>
      </c>
      <c r="C953" s="2">
        <v>0.4478935185185185</v>
      </c>
      <c r="D953" s="2">
        <v>0.44805555555555554</v>
      </c>
      <c r="E953">
        <f>DAY(telefony45[[#This Row],[data]])</f>
        <v>14</v>
      </c>
      <c r="F953">
        <f>IF(LEN(telefony45[[#This Row],[nr]])=8,1,0)</f>
        <v>1</v>
      </c>
      <c r="G953">
        <f>IF(LEN(telefony45[[#This Row],[nr]])=7,1,0)</f>
        <v>0</v>
      </c>
      <c r="H953" s="9">
        <f>IF(LEN(telefony45[[#This Row],[nr]])&gt;=10,1,0)</f>
        <v>0</v>
      </c>
      <c r="I953" s="2">
        <f>telefony45[[#This Row],[zakonczenie]]-telefony45[[#This Row],[rozpoczecie]]</f>
        <v>1.6203703703704386E-4</v>
      </c>
      <c r="J953" s="9">
        <f>HOUR(telefony45[[#This Row],[czas połączenia]])</f>
        <v>0</v>
      </c>
      <c r="K953" s="9">
        <f>MINUTE(telefony45[[#This Row],[czas połączenia]])</f>
        <v>0</v>
      </c>
      <c r="L953" s="9">
        <f>SECOND(telefony45[[#This Row],[czas połączenia]])</f>
        <v>14</v>
      </c>
      <c r="M953" s="9">
        <f>telefony45[[#This Row],[godziny połączenia]]*60*60+telefony45[[#This Row],[minuty połączenia]]*60+telefony45[[#This Row],[sekundy połączenia2]]</f>
        <v>14</v>
      </c>
      <c r="N953" s="9">
        <f>ROUNDUP(telefony45[[#This Row],[połączenie w sekundach]]/60,0)</f>
        <v>1</v>
      </c>
      <c r="O953" s="9">
        <f>IF(telefony45[[#This Row],[czy zagraniczny]]=1,telefony45[[#This Row],[zaczęt minuty połączenia]],0)</f>
        <v>0</v>
      </c>
      <c r="P953">
        <f>IF(OR(telefony45[[#This Row],[czy komórkowy]]=1,telefony45[[#This Row],[czy stacjonarny]]=1),P952-telefony45[[#This Row],[połączenie w sekundach]],P952)</f>
        <v>-399102</v>
      </c>
      <c r="Q953">
        <f t="shared" si="14"/>
        <v>14</v>
      </c>
      <c r="R953">
        <f>IF(telefony45[[#This Row],[czy komórkowy]]=1,Q953+R952,R952)</f>
        <v>97112</v>
      </c>
      <c r="S953">
        <f>IF(telefony45[[#This Row],[czy stacjonarny]]=1,Q953+S952,S952)</f>
        <v>301990</v>
      </c>
    </row>
    <row r="954" spans="1:19" x14ac:dyDescent="0.3">
      <c r="A954" s="9" t="s">
        <v>13</v>
      </c>
      <c r="B954" s="1">
        <v>42930</v>
      </c>
      <c r="C954" s="2">
        <v>0.44916666666666666</v>
      </c>
      <c r="D954" s="2">
        <v>0.46023148148148146</v>
      </c>
      <c r="E954">
        <f>DAY(telefony45[[#This Row],[data]])</f>
        <v>14</v>
      </c>
      <c r="F954">
        <f>IF(LEN(telefony45[[#This Row],[nr]])=8,1,0)</f>
        <v>1</v>
      </c>
      <c r="G954">
        <f>IF(LEN(telefony45[[#This Row],[nr]])=7,1,0)</f>
        <v>0</v>
      </c>
      <c r="H954" s="9">
        <f>IF(LEN(telefony45[[#This Row],[nr]])&gt;=10,1,0)</f>
        <v>0</v>
      </c>
      <c r="I954" s="2">
        <f>telefony45[[#This Row],[zakonczenie]]-telefony45[[#This Row],[rozpoczecie]]</f>
        <v>1.1064814814814805E-2</v>
      </c>
      <c r="J954" s="9">
        <f>HOUR(telefony45[[#This Row],[czas połączenia]])</f>
        <v>0</v>
      </c>
      <c r="K954" s="9">
        <f>MINUTE(telefony45[[#This Row],[czas połączenia]])</f>
        <v>15</v>
      </c>
      <c r="L954" s="9">
        <f>SECOND(telefony45[[#This Row],[czas połączenia]])</f>
        <v>56</v>
      </c>
      <c r="M954" s="9">
        <f>telefony45[[#This Row],[godziny połączenia]]*60*60+telefony45[[#This Row],[minuty połączenia]]*60+telefony45[[#This Row],[sekundy połączenia2]]</f>
        <v>956</v>
      </c>
      <c r="N954" s="9">
        <f>ROUNDUP(telefony45[[#This Row],[połączenie w sekundach]]/60,0)</f>
        <v>16</v>
      </c>
      <c r="O954" s="9">
        <f>IF(telefony45[[#This Row],[czy zagraniczny]]=1,telefony45[[#This Row],[zaczęt minuty połączenia]],0)</f>
        <v>0</v>
      </c>
      <c r="P954">
        <f>IF(OR(telefony45[[#This Row],[czy komórkowy]]=1,telefony45[[#This Row],[czy stacjonarny]]=1),P953-telefony45[[#This Row],[połączenie w sekundach]],P953)</f>
        <v>-400058</v>
      </c>
      <c r="Q954">
        <f t="shared" si="14"/>
        <v>956</v>
      </c>
      <c r="R954">
        <f>IF(telefony45[[#This Row],[czy komórkowy]]=1,Q954+R953,R953)</f>
        <v>98068</v>
      </c>
      <c r="S954">
        <f>IF(telefony45[[#This Row],[czy stacjonarny]]=1,Q954+S953,S953)</f>
        <v>301990</v>
      </c>
    </row>
    <row r="955" spans="1:19" x14ac:dyDescent="0.3">
      <c r="A955" s="9" t="s">
        <v>817</v>
      </c>
      <c r="B955" s="1">
        <v>42930</v>
      </c>
      <c r="C955" s="2">
        <v>0.45233796296296297</v>
      </c>
      <c r="D955" s="2">
        <v>0.45649305555555558</v>
      </c>
      <c r="E955">
        <f>DAY(telefony45[[#This Row],[data]])</f>
        <v>14</v>
      </c>
      <c r="F955">
        <f>IF(LEN(telefony45[[#This Row],[nr]])=8,1,0)</f>
        <v>1</v>
      </c>
      <c r="G955">
        <f>IF(LEN(telefony45[[#This Row],[nr]])=7,1,0)</f>
        <v>0</v>
      </c>
      <c r="H955" s="9">
        <f>IF(LEN(telefony45[[#This Row],[nr]])&gt;=10,1,0)</f>
        <v>0</v>
      </c>
      <c r="I955" s="2">
        <f>telefony45[[#This Row],[zakonczenie]]-telefony45[[#This Row],[rozpoczecie]]</f>
        <v>4.155092592592613E-3</v>
      </c>
      <c r="J955" s="9">
        <f>HOUR(telefony45[[#This Row],[czas połączenia]])</f>
        <v>0</v>
      </c>
      <c r="K955" s="9">
        <f>MINUTE(telefony45[[#This Row],[czas połączenia]])</f>
        <v>5</v>
      </c>
      <c r="L955" s="9">
        <f>SECOND(telefony45[[#This Row],[czas połączenia]])</f>
        <v>59</v>
      </c>
      <c r="M955" s="9">
        <f>telefony45[[#This Row],[godziny połączenia]]*60*60+telefony45[[#This Row],[minuty połączenia]]*60+telefony45[[#This Row],[sekundy połączenia2]]</f>
        <v>359</v>
      </c>
      <c r="N955" s="9">
        <f>ROUNDUP(telefony45[[#This Row],[połączenie w sekundach]]/60,0)</f>
        <v>6</v>
      </c>
      <c r="O955" s="9">
        <f>IF(telefony45[[#This Row],[czy zagraniczny]]=1,telefony45[[#This Row],[zaczęt minuty połączenia]],0)</f>
        <v>0</v>
      </c>
      <c r="P955">
        <f>IF(OR(telefony45[[#This Row],[czy komórkowy]]=1,telefony45[[#This Row],[czy stacjonarny]]=1),P954-telefony45[[#This Row],[połączenie w sekundach]],P954)</f>
        <v>-400417</v>
      </c>
      <c r="Q955">
        <f t="shared" si="14"/>
        <v>359</v>
      </c>
      <c r="R955">
        <f>IF(telefony45[[#This Row],[czy komórkowy]]=1,Q955+R954,R954)</f>
        <v>98427</v>
      </c>
      <c r="S955">
        <f>IF(telefony45[[#This Row],[czy stacjonarny]]=1,Q955+S954,S954)</f>
        <v>301990</v>
      </c>
    </row>
    <row r="956" spans="1:19" x14ac:dyDescent="0.3">
      <c r="A956" s="9" t="s">
        <v>818</v>
      </c>
      <c r="B956" s="1">
        <v>42930</v>
      </c>
      <c r="C956" s="2">
        <v>0.45667824074074076</v>
      </c>
      <c r="D956" s="2">
        <v>0.45679398148148148</v>
      </c>
      <c r="E956">
        <f>DAY(telefony45[[#This Row],[data]])</f>
        <v>14</v>
      </c>
      <c r="F956">
        <f>IF(LEN(telefony45[[#This Row],[nr]])=8,1,0)</f>
        <v>0</v>
      </c>
      <c r="G956">
        <f>IF(LEN(telefony45[[#This Row],[nr]])=7,1,0)</f>
        <v>1</v>
      </c>
      <c r="H956" s="9">
        <f>IF(LEN(telefony45[[#This Row],[nr]])&gt;=10,1,0)</f>
        <v>0</v>
      </c>
      <c r="I956" s="2">
        <f>telefony45[[#This Row],[zakonczenie]]-telefony45[[#This Row],[rozpoczecie]]</f>
        <v>1.1574074074072183E-4</v>
      </c>
      <c r="J956" s="9">
        <f>HOUR(telefony45[[#This Row],[czas połączenia]])</f>
        <v>0</v>
      </c>
      <c r="K956" s="9">
        <f>MINUTE(telefony45[[#This Row],[czas połączenia]])</f>
        <v>0</v>
      </c>
      <c r="L956" s="9">
        <f>SECOND(telefony45[[#This Row],[czas połączenia]])</f>
        <v>10</v>
      </c>
      <c r="M956" s="9">
        <f>telefony45[[#This Row],[godziny połączenia]]*60*60+telefony45[[#This Row],[minuty połączenia]]*60+telefony45[[#This Row],[sekundy połączenia2]]</f>
        <v>10</v>
      </c>
      <c r="N956" s="9">
        <f>ROUNDUP(telefony45[[#This Row],[połączenie w sekundach]]/60,0)</f>
        <v>1</v>
      </c>
      <c r="O956" s="9">
        <f>IF(telefony45[[#This Row],[czy zagraniczny]]=1,telefony45[[#This Row],[zaczęt minuty połączenia]],0)</f>
        <v>0</v>
      </c>
      <c r="P956">
        <f>IF(OR(telefony45[[#This Row],[czy komórkowy]]=1,telefony45[[#This Row],[czy stacjonarny]]=1),P955-telefony45[[#This Row],[połączenie w sekundach]],P955)</f>
        <v>-400427</v>
      </c>
      <c r="Q956">
        <f t="shared" si="14"/>
        <v>10</v>
      </c>
      <c r="R956">
        <f>IF(telefony45[[#This Row],[czy komórkowy]]=1,Q956+R955,R955)</f>
        <v>98427</v>
      </c>
      <c r="S956">
        <f>IF(telefony45[[#This Row],[czy stacjonarny]]=1,Q956+S955,S955)</f>
        <v>302000</v>
      </c>
    </row>
    <row r="957" spans="1:19" x14ac:dyDescent="0.3">
      <c r="A957" s="9" t="s">
        <v>819</v>
      </c>
      <c r="B957" s="1">
        <v>42930</v>
      </c>
      <c r="C957" s="2">
        <v>0.45930555555555558</v>
      </c>
      <c r="D957" s="2">
        <v>0.4634375</v>
      </c>
      <c r="E957">
        <f>DAY(telefony45[[#This Row],[data]])</f>
        <v>14</v>
      </c>
      <c r="F957">
        <f>IF(LEN(telefony45[[#This Row],[nr]])=8,1,0)</f>
        <v>0</v>
      </c>
      <c r="G957">
        <f>IF(LEN(telefony45[[#This Row],[nr]])=7,1,0)</f>
        <v>1</v>
      </c>
      <c r="H957" s="9">
        <f>IF(LEN(telefony45[[#This Row],[nr]])&gt;=10,1,0)</f>
        <v>0</v>
      </c>
      <c r="I957" s="2">
        <f>telefony45[[#This Row],[zakonczenie]]-telefony45[[#This Row],[rozpoczecie]]</f>
        <v>4.1319444444444242E-3</v>
      </c>
      <c r="J957" s="9">
        <f>HOUR(telefony45[[#This Row],[czas połączenia]])</f>
        <v>0</v>
      </c>
      <c r="K957" s="9">
        <f>MINUTE(telefony45[[#This Row],[czas połączenia]])</f>
        <v>5</v>
      </c>
      <c r="L957" s="9">
        <f>SECOND(telefony45[[#This Row],[czas połączenia]])</f>
        <v>57</v>
      </c>
      <c r="M957" s="9">
        <f>telefony45[[#This Row],[godziny połączenia]]*60*60+telefony45[[#This Row],[minuty połączenia]]*60+telefony45[[#This Row],[sekundy połączenia2]]</f>
        <v>357</v>
      </c>
      <c r="N957" s="9">
        <f>ROUNDUP(telefony45[[#This Row],[połączenie w sekundach]]/60,0)</f>
        <v>6</v>
      </c>
      <c r="O957" s="9">
        <f>IF(telefony45[[#This Row],[czy zagraniczny]]=1,telefony45[[#This Row],[zaczęt minuty połączenia]],0)</f>
        <v>0</v>
      </c>
      <c r="P957">
        <f>IF(OR(telefony45[[#This Row],[czy komórkowy]]=1,telefony45[[#This Row],[czy stacjonarny]]=1),P956-telefony45[[#This Row],[połączenie w sekundach]],P956)</f>
        <v>-400784</v>
      </c>
      <c r="Q957">
        <f t="shared" si="14"/>
        <v>357</v>
      </c>
      <c r="R957">
        <f>IF(telefony45[[#This Row],[czy komórkowy]]=1,Q957+R956,R956)</f>
        <v>98427</v>
      </c>
      <c r="S957">
        <f>IF(telefony45[[#This Row],[czy stacjonarny]]=1,Q957+S956,S956)</f>
        <v>302357</v>
      </c>
    </row>
    <row r="958" spans="1:19" x14ac:dyDescent="0.3">
      <c r="A958" s="9" t="s">
        <v>820</v>
      </c>
      <c r="B958" s="1">
        <v>42930</v>
      </c>
      <c r="C958" s="2">
        <v>0.45950231481481479</v>
      </c>
      <c r="D958" s="2">
        <v>0.46177083333333335</v>
      </c>
      <c r="E958">
        <f>DAY(telefony45[[#This Row],[data]])</f>
        <v>14</v>
      </c>
      <c r="F958">
        <f>IF(LEN(telefony45[[#This Row],[nr]])=8,1,0)</f>
        <v>0</v>
      </c>
      <c r="G958">
        <f>IF(LEN(telefony45[[#This Row],[nr]])=7,1,0)</f>
        <v>1</v>
      </c>
      <c r="H958" s="9">
        <f>IF(LEN(telefony45[[#This Row],[nr]])&gt;=10,1,0)</f>
        <v>0</v>
      </c>
      <c r="I958" s="2">
        <f>telefony45[[#This Row],[zakonczenie]]-telefony45[[#This Row],[rozpoczecie]]</f>
        <v>2.2685185185185586E-3</v>
      </c>
      <c r="J958" s="9">
        <f>HOUR(telefony45[[#This Row],[czas połączenia]])</f>
        <v>0</v>
      </c>
      <c r="K958" s="9">
        <f>MINUTE(telefony45[[#This Row],[czas połączenia]])</f>
        <v>3</v>
      </c>
      <c r="L958" s="9">
        <f>SECOND(telefony45[[#This Row],[czas połączenia]])</f>
        <v>16</v>
      </c>
      <c r="M958" s="9">
        <f>telefony45[[#This Row],[godziny połączenia]]*60*60+telefony45[[#This Row],[minuty połączenia]]*60+telefony45[[#This Row],[sekundy połączenia2]]</f>
        <v>196</v>
      </c>
      <c r="N958" s="9">
        <f>ROUNDUP(telefony45[[#This Row],[połączenie w sekundach]]/60,0)</f>
        <v>4</v>
      </c>
      <c r="O958" s="9">
        <f>IF(telefony45[[#This Row],[czy zagraniczny]]=1,telefony45[[#This Row],[zaczęt minuty połączenia]],0)</f>
        <v>0</v>
      </c>
      <c r="P958">
        <f>IF(OR(telefony45[[#This Row],[czy komórkowy]]=1,telefony45[[#This Row],[czy stacjonarny]]=1),P957-telefony45[[#This Row],[połączenie w sekundach]],P957)</f>
        <v>-400980</v>
      </c>
      <c r="Q958">
        <f t="shared" si="14"/>
        <v>196</v>
      </c>
      <c r="R958">
        <f>IF(telefony45[[#This Row],[czy komórkowy]]=1,Q958+R957,R957)</f>
        <v>98427</v>
      </c>
      <c r="S958">
        <f>IF(telefony45[[#This Row],[czy stacjonarny]]=1,Q958+S957,S957)</f>
        <v>302553</v>
      </c>
    </row>
    <row r="959" spans="1:19" x14ac:dyDescent="0.3">
      <c r="A959" s="9" t="s">
        <v>821</v>
      </c>
      <c r="B959" s="1">
        <v>42930</v>
      </c>
      <c r="C959" s="2">
        <v>0.46333333333333332</v>
      </c>
      <c r="D959" s="2">
        <v>0.46409722222222222</v>
      </c>
      <c r="E959">
        <f>DAY(telefony45[[#This Row],[data]])</f>
        <v>14</v>
      </c>
      <c r="F959">
        <f>IF(LEN(telefony45[[#This Row],[nr]])=8,1,0)</f>
        <v>0</v>
      </c>
      <c r="G959">
        <f>IF(LEN(telefony45[[#This Row],[nr]])=7,1,0)</f>
        <v>1</v>
      </c>
      <c r="H959" s="9">
        <f>IF(LEN(telefony45[[#This Row],[nr]])&gt;=10,1,0)</f>
        <v>0</v>
      </c>
      <c r="I959" s="2">
        <f>telefony45[[#This Row],[zakonczenie]]-telefony45[[#This Row],[rozpoczecie]]</f>
        <v>7.6388888888889728E-4</v>
      </c>
      <c r="J959" s="9">
        <f>HOUR(telefony45[[#This Row],[czas połączenia]])</f>
        <v>0</v>
      </c>
      <c r="K959" s="9">
        <f>MINUTE(telefony45[[#This Row],[czas połączenia]])</f>
        <v>1</v>
      </c>
      <c r="L959" s="9">
        <f>SECOND(telefony45[[#This Row],[czas połączenia]])</f>
        <v>6</v>
      </c>
      <c r="M959" s="9">
        <f>telefony45[[#This Row],[godziny połączenia]]*60*60+telefony45[[#This Row],[minuty połączenia]]*60+telefony45[[#This Row],[sekundy połączenia2]]</f>
        <v>66</v>
      </c>
      <c r="N959" s="9">
        <f>ROUNDUP(telefony45[[#This Row],[połączenie w sekundach]]/60,0)</f>
        <v>2</v>
      </c>
      <c r="O959" s="9">
        <f>IF(telefony45[[#This Row],[czy zagraniczny]]=1,telefony45[[#This Row],[zaczęt minuty połączenia]],0)</f>
        <v>0</v>
      </c>
      <c r="P959">
        <f>IF(OR(telefony45[[#This Row],[czy komórkowy]]=1,telefony45[[#This Row],[czy stacjonarny]]=1),P958-telefony45[[#This Row],[połączenie w sekundach]],P958)</f>
        <v>-401046</v>
      </c>
      <c r="Q959">
        <f t="shared" si="14"/>
        <v>66</v>
      </c>
      <c r="R959">
        <f>IF(telefony45[[#This Row],[czy komórkowy]]=1,Q959+R958,R958)</f>
        <v>98427</v>
      </c>
      <c r="S959">
        <f>IF(telefony45[[#This Row],[czy stacjonarny]]=1,Q959+S958,S958)</f>
        <v>302619</v>
      </c>
    </row>
    <row r="960" spans="1:19" x14ac:dyDescent="0.3">
      <c r="A960" s="9" t="s">
        <v>822</v>
      </c>
      <c r="B960" s="1">
        <v>42930</v>
      </c>
      <c r="C960" s="2">
        <v>0.46587962962962964</v>
      </c>
      <c r="D960" s="2">
        <v>0.46755787037037039</v>
      </c>
      <c r="E960">
        <f>DAY(telefony45[[#This Row],[data]])</f>
        <v>14</v>
      </c>
      <c r="F960">
        <f>IF(LEN(telefony45[[#This Row],[nr]])=8,1,0)</f>
        <v>1</v>
      </c>
      <c r="G960">
        <f>IF(LEN(telefony45[[#This Row],[nr]])=7,1,0)</f>
        <v>0</v>
      </c>
      <c r="H960" s="9">
        <f>IF(LEN(telefony45[[#This Row],[nr]])&gt;=10,1,0)</f>
        <v>0</v>
      </c>
      <c r="I960" s="2">
        <f>telefony45[[#This Row],[zakonczenie]]-telefony45[[#This Row],[rozpoczecie]]</f>
        <v>1.678240740740744E-3</v>
      </c>
      <c r="J960" s="9">
        <f>HOUR(telefony45[[#This Row],[czas połączenia]])</f>
        <v>0</v>
      </c>
      <c r="K960" s="9">
        <f>MINUTE(telefony45[[#This Row],[czas połączenia]])</f>
        <v>2</v>
      </c>
      <c r="L960" s="9">
        <f>SECOND(telefony45[[#This Row],[czas połączenia]])</f>
        <v>25</v>
      </c>
      <c r="M960" s="9">
        <f>telefony45[[#This Row],[godziny połączenia]]*60*60+telefony45[[#This Row],[minuty połączenia]]*60+telefony45[[#This Row],[sekundy połączenia2]]</f>
        <v>145</v>
      </c>
      <c r="N960" s="9">
        <f>ROUNDUP(telefony45[[#This Row],[połączenie w sekundach]]/60,0)</f>
        <v>3</v>
      </c>
      <c r="O960" s="9">
        <f>IF(telefony45[[#This Row],[czy zagraniczny]]=1,telefony45[[#This Row],[zaczęt minuty połączenia]],0)</f>
        <v>0</v>
      </c>
      <c r="P960">
        <f>IF(OR(telefony45[[#This Row],[czy komórkowy]]=1,telefony45[[#This Row],[czy stacjonarny]]=1),P959-telefony45[[#This Row],[połączenie w sekundach]],P959)</f>
        <v>-401191</v>
      </c>
      <c r="Q960">
        <f t="shared" si="14"/>
        <v>145</v>
      </c>
      <c r="R960">
        <f>IF(telefony45[[#This Row],[czy komórkowy]]=1,Q960+R959,R959)</f>
        <v>98572</v>
      </c>
      <c r="S960">
        <f>IF(telefony45[[#This Row],[czy stacjonarny]]=1,Q960+S959,S959)</f>
        <v>302619</v>
      </c>
    </row>
    <row r="961" spans="1:19" x14ac:dyDescent="0.3">
      <c r="A961" s="9" t="s">
        <v>45</v>
      </c>
      <c r="B961" s="1">
        <v>42930</v>
      </c>
      <c r="C961" s="2">
        <v>0.46988425925925925</v>
      </c>
      <c r="D961" s="2">
        <v>0.47721064814814818</v>
      </c>
      <c r="E961">
        <f>DAY(telefony45[[#This Row],[data]])</f>
        <v>14</v>
      </c>
      <c r="F961">
        <f>IF(LEN(telefony45[[#This Row],[nr]])=8,1,0)</f>
        <v>0</v>
      </c>
      <c r="G961">
        <f>IF(LEN(telefony45[[#This Row],[nr]])=7,1,0)</f>
        <v>1</v>
      </c>
      <c r="H961" s="9">
        <f>IF(LEN(telefony45[[#This Row],[nr]])&gt;=10,1,0)</f>
        <v>0</v>
      </c>
      <c r="I961" s="2">
        <f>telefony45[[#This Row],[zakonczenie]]-telefony45[[#This Row],[rozpoczecie]]</f>
        <v>7.3263888888889239E-3</v>
      </c>
      <c r="J961" s="9">
        <f>HOUR(telefony45[[#This Row],[czas połączenia]])</f>
        <v>0</v>
      </c>
      <c r="K961" s="9">
        <f>MINUTE(telefony45[[#This Row],[czas połączenia]])</f>
        <v>10</v>
      </c>
      <c r="L961" s="9">
        <f>SECOND(telefony45[[#This Row],[czas połączenia]])</f>
        <v>33</v>
      </c>
      <c r="M961" s="9">
        <f>telefony45[[#This Row],[godziny połączenia]]*60*60+telefony45[[#This Row],[minuty połączenia]]*60+telefony45[[#This Row],[sekundy połączenia2]]</f>
        <v>633</v>
      </c>
      <c r="N961" s="9">
        <f>ROUNDUP(telefony45[[#This Row],[połączenie w sekundach]]/60,0)</f>
        <v>11</v>
      </c>
      <c r="O961" s="9">
        <f>IF(telefony45[[#This Row],[czy zagraniczny]]=1,telefony45[[#This Row],[zaczęt minuty połączenia]],0)</f>
        <v>0</v>
      </c>
      <c r="P961">
        <f>IF(OR(telefony45[[#This Row],[czy komórkowy]]=1,telefony45[[#This Row],[czy stacjonarny]]=1),P960-telefony45[[#This Row],[połączenie w sekundach]],P960)</f>
        <v>-401824</v>
      </c>
      <c r="Q961">
        <f t="shared" si="14"/>
        <v>633</v>
      </c>
      <c r="R961">
        <f>IF(telefony45[[#This Row],[czy komórkowy]]=1,Q961+R960,R960)</f>
        <v>98572</v>
      </c>
      <c r="S961">
        <f>IF(telefony45[[#This Row],[czy stacjonarny]]=1,Q961+S960,S960)</f>
        <v>303252</v>
      </c>
    </row>
    <row r="962" spans="1:19" x14ac:dyDescent="0.3">
      <c r="A962" s="9" t="s">
        <v>823</v>
      </c>
      <c r="B962" s="1">
        <v>42930</v>
      </c>
      <c r="C962" s="2">
        <v>0.47028935185185183</v>
      </c>
      <c r="D962" s="2">
        <v>0.47052083333333333</v>
      </c>
      <c r="E962">
        <f>DAY(telefony45[[#This Row],[data]])</f>
        <v>14</v>
      </c>
      <c r="F962">
        <f>IF(LEN(telefony45[[#This Row],[nr]])=8,1,0)</f>
        <v>0</v>
      </c>
      <c r="G962">
        <f>IF(LEN(telefony45[[#This Row],[nr]])=7,1,0)</f>
        <v>1</v>
      </c>
      <c r="H962" s="9">
        <f>IF(LEN(telefony45[[#This Row],[nr]])&gt;=10,1,0)</f>
        <v>0</v>
      </c>
      <c r="I962" s="2">
        <f>telefony45[[#This Row],[zakonczenie]]-telefony45[[#This Row],[rozpoczecie]]</f>
        <v>2.3148148148149916E-4</v>
      </c>
      <c r="J962" s="9">
        <f>HOUR(telefony45[[#This Row],[czas połączenia]])</f>
        <v>0</v>
      </c>
      <c r="K962" s="9">
        <f>MINUTE(telefony45[[#This Row],[czas połączenia]])</f>
        <v>0</v>
      </c>
      <c r="L962" s="9">
        <f>SECOND(telefony45[[#This Row],[czas połączenia]])</f>
        <v>20</v>
      </c>
      <c r="M962" s="9">
        <f>telefony45[[#This Row],[godziny połączenia]]*60*60+telefony45[[#This Row],[minuty połączenia]]*60+telefony45[[#This Row],[sekundy połączenia2]]</f>
        <v>20</v>
      </c>
      <c r="N962" s="9">
        <f>ROUNDUP(telefony45[[#This Row],[połączenie w sekundach]]/60,0)</f>
        <v>1</v>
      </c>
      <c r="O962" s="9">
        <f>IF(telefony45[[#This Row],[czy zagraniczny]]=1,telefony45[[#This Row],[zaczęt minuty połączenia]],0)</f>
        <v>0</v>
      </c>
      <c r="P962">
        <f>IF(OR(telefony45[[#This Row],[czy komórkowy]]=1,telefony45[[#This Row],[czy stacjonarny]]=1),P961-telefony45[[#This Row],[połączenie w sekundach]],P961)</f>
        <v>-401844</v>
      </c>
      <c r="Q962">
        <f t="shared" si="14"/>
        <v>20</v>
      </c>
      <c r="R962">
        <f>IF(telefony45[[#This Row],[czy komórkowy]]=1,Q962+R961,R961)</f>
        <v>98572</v>
      </c>
      <c r="S962">
        <f>IF(telefony45[[#This Row],[czy stacjonarny]]=1,Q962+S961,S961)</f>
        <v>303272</v>
      </c>
    </row>
    <row r="963" spans="1:19" x14ac:dyDescent="0.3">
      <c r="A963" s="9" t="s">
        <v>824</v>
      </c>
      <c r="B963" s="1">
        <v>42930</v>
      </c>
      <c r="C963" s="2">
        <v>0.4742824074074074</v>
      </c>
      <c r="D963" s="2">
        <v>0.48538194444444444</v>
      </c>
      <c r="E963">
        <f>DAY(telefony45[[#This Row],[data]])</f>
        <v>14</v>
      </c>
      <c r="F963">
        <f>IF(LEN(telefony45[[#This Row],[nr]])=8,1,0)</f>
        <v>0</v>
      </c>
      <c r="G963">
        <f>IF(LEN(telefony45[[#This Row],[nr]])=7,1,0)</f>
        <v>1</v>
      </c>
      <c r="H963" s="9">
        <f>IF(LEN(telefony45[[#This Row],[nr]])&gt;=10,1,0)</f>
        <v>0</v>
      </c>
      <c r="I963" s="2">
        <f>telefony45[[#This Row],[zakonczenie]]-telefony45[[#This Row],[rozpoczecie]]</f>
        <v>1.1099537037037033E-2</v>
      </c>
      <c r="J963" s="9">
        <f>HOUR(telefony45[[#This Row],[czas połączenia]])</f>
        <v>0</v>
      </c>
      <c r="K963" s="9">
        <f>MINUTE(telefony45[[#This Row],[czas połączenia]])</f>
        <v>15</v>
      </c>
      <c r="L963" s="9">
        <f>SECOND(telefony45[[#This Row],[czas połączenia]])</f>
        <v>59</v>
      </c>
      <c r="M963" s="9">
        <f>telefony45[[#This Row],[godziny połączenia]]*60*60+telefony45[[#This Row],[minuty połączenia]]*60+telefony45[[#This Row],[sekundy połączenia2]]</f>
        <v>959</v>
      </c>
      <c r="N963" s="9">
        <f>ROUNDUP(telefony45[[#This Row],[połączenie w sekundach]]/60,0)</f>
        <v>16</v>
      </c>
      <c r="O963" s="9">
        <f>IF(telefony45[[#This Row],[czy zagraniczny]]=1,telefony45[[#This Row],[zaczęt minuty połączenia]],0)</f>
        <v>0</v>
      </c>
      <c r="P963">
        <f>IF(OR(telefony45[[#This Row],[czy komórkowy]]=1,telefony45[[#This Row],[czy stacjonarny]]=1),P962-telefony45[[#This Row],[połączenie w sekundach]],P962)</f>
        <v>-402803</v>
      </c>
      <c r="Q963">
        <f t="shared" si="14"/>
        <v>959</v>
      </c>
      <c r="R963">
        <f>IF(telefony45[[#This Row],[czy komórkowy]]=1,Q963+R962,R962)</f>
        <v>98572</v>
      </c>
      <c r="S963">
        <f>IF(telefony45[[#This Row],[czy stacjonarny]]=1,Q963+S962,S962)</f>
        <v>304231</v>
      </c>
    </row>
    <row r="964" spans="1:19" x14ac:dyDescent="0.3">
      <c r="A964" s="9" t="s">
        <v>825</v>
      </c>
      <c r="B964" s="1">
        <v>42930</v>
      </c>
      <c r="C964" s="2">
        <v>0.47594907407407405</v>
      </c>
      <c r="D964" s="2">
        <v>0.47641203703703705</v>
      </c>
      <c r="E964">
        <f>DAY(telefony45[[#This Row],[data]])</f>
        <v>14</v>
      </c>
      <c r="F964">
        <f>IF(LEN(telefony45[[#This Row],[nr]])=8,1,0)</f>
        <v>0</v>
      </c>
      <c r="G964">
        <f>IF(LEN(telefony45[[#This Row],[nr]])=7,1,0)</f>
        <v>1</v>
      </c>
      <c r="H964" s="9">
        <f>IF(LEN(telefony45[[#This Row],[nr]])&gt;=10,1,0)</f>
        <v>0</v>
      </c>
      <c r="I964" s="2">
        <f>telefony45[[#This Row],[zakonczenie]]-telefony45[[#This Row],[rozpoczecie]]</f>
        <v>4.6296296296299833E-4</v>
      </c>
      <c r="J964" s="9">
        <f>HOUR(telefony45[[#This Row],[czas połączenia]])</f>
        <v>0</v>
      </c>
      <c r="K964" s="9">
        <f>MINUTE(telefony45[[#This Row],[czas połączenia]])</f>
        <v>0</v>
      </c>
      <c r="L964" s="9">
        <f>SECOND(telefony45[[#This Row],[czas połączenia]])</f>
        <v>40</v>
      </c>
      <c r="M964" s="9">
        <f>telefony45[[#This Row],[godziny połączenia]]*60*60+telefony45[[#This Row],[minuty połączenia]]*60+telefony45[[#This Row],[sekundy połączenia2]]</f>
        <v>40</v>
      </c>
      <c r="N964" s="9">
        <f>ROUNDUP(telefony45[[#This Row],[połączenie w sekundach]]/60,0)</f>
        <v>1</v>
      </c>
      <c r="O964" s="9">
        <f>IF(telefony45[[#This Row],[czy zagraniczny]]=1,telefony45[[#This Row],[zaczęt minuty połączenia]],0)</f>
        <v>0</v>
      </c>
      <c r="P964">
        <f>IF(OR(telefony45[[#This Row],[czy komórkowy]]=1,telefony45[[#This Row],[czy stacjonarny]]=1),P963-telefony45[[#This Row],[połączenie w sekundach]],P963)</f>
        <v>-402843</v>
      </c>
      <c r="Q964">
        <f t="shared" si="14"/>
        <v>40</v>
      </c>
      <c r="R964">
        <f>IF(telefony45[[#This Row],[czy komórkowy]]=1,Q964+R963,R963)</f>
        <v>98572</v>
      </c>
      <c r="S964">
        <f>IF(telefony45[[#This Row],[czy stacjonarny]]=1,Q964+S963,S963)</f>
        <v>304271</v>
      </c>
    </row>
    <row r="965" spans="1:19" x14ac:dyDescent="0.3">
      <c r="A965" s="9" t="s">
        <v>826</v>
      </c>
      <c r="B965" s="1">
        <v>42930</v>
      </c>
      <c r="C965" s="2">
        <v>0.47799768518518521</v>
      </c>
      <c r="D965" s="2">
        <v>0.47905092592592591</v>
      </c>
      <c r="E965">
        <f>DAY(telefony45[[#This Row],[data]])</f>
        <v>14</v>
      </c>
      <c r="F965">
        <f>IF(LEN(telefony45[[#This Row],[nr]])=8,1,0)</f>
        <v>0</v>
      </c>
      <c r="G965">
        <f>IF(LEN(telefony45[[#This Row],[nr]])=7,1,0)</f>
        <v>1</v>
      </c>
      <c r="H965" s="9">
        <f>IF(LEN(telefony45[[#This Row],[nr]])&gt;=10,1,0)</f>
        <v>0</v>
      </c>
      <c r="I965" s="2">
        <f>telefony45[[#This Row],[zakonczenie]]-telefony45[[#This Row],[rozpoczecie]]</f>
        <v>1.0532407407407018E-3</v>
      </c>
      <c r="J965" s="9">
        <f>HOUR(telefony45[[#This Row],[czas połączenia]])</f>
        <v>0</v>
      </c>
      <c r="K965" s="9">
        <f>MINUTE(telefony45[[#This Row],[czas połączenia]])</f>
        <v>1</v>
      </c>
      <c r="L965" s="9">
        <f>SECOND(telefony45[[#This Row],[czas połączenia]])</f>
        <v>31</v>
      </c>
      <c r="M965" s="9">
        <f>telefony45[[#This Row],[godziny połączenia]]*60*60+telefony45[[#This Row],[minuty połączenia]]*60+telefony45[[#This Row],[sekundy połączenia2]]</f>
        <v>91</v>
      </c>
      <c r="N965" s="9">
        <f>ROUNDUP(telefony45[[#This Row],[połączenie w sekundach]]/60,0)</f>
        <v>2</v>
      </c>
      <c r="O965" s="9">
        <f>IF(telefony45[[#This Row],[czy zagraniczny]]=1,telefony45[[#This Row],[zaczęt minuty połączenia]],0)</f>
        <v>0</v>
      </c>
      <c r="P965">
        <f>IF(OR(telefony45[[#This Row],[czy komórkowy]]=1,telefony45[[#This Row],[czy stacjonarny]]=1),P964-telefony45[[#This Row],[połączenie w sekundach]],P964)</f>
        <v>-402934</v>
      </c>
      <c r="Q965">
        <f t="shared" si="14"/>
        <v>91</v>
      </c>
      <c r="R965">
        <f>IF(telefony45[[#This Row],[czy komórkowy]]=1,Q965+R964,R964)</f>
        <v>98572</v>
      </c>
      <c r="S965">
        <f>IF(telefony45[[#This Row],[czy stacjonarny]]=1,Q965+S964,S964)</f>
        <v>304362</v>
      </c>
    </row>
    <row r="966" spans="1:19" x14ac:dyDescent="0.3">
      <c r="A966" s="9" t="s">
        <v>827</v>
      </c>
      <c r="B966" s="1">
        <v>42930</v>
      </c>
      <c r="C966" s="2">
        <v>0.47825231481481484</v>
      </c>
      <c r="D966" s="2">
        <v>0.48502314814814818</v>
      </c>
      <c r="E966">
        <f>DAY(telefony45[[#This Row],[data]])</f>
        <v>14</v>
      </c>
      <c r="F966">
        <f>IF(LEN(telefony45[[#This Row],[nr]])=8,1,0)</f>
        <v>0</v>
      </c>
      <c r="G966">
        <f>IF(LEN(telefony45[[#This Row],[nr]])=7,1,0)</f>
        <v>1</v>
      </c>
      <c r="H966" s="9">
        <f>IF(LEN(telefony45[[#This Row],[nr]])&gt;=10,1,0)</f>
        <v>0</v>
      </c>
      <c r="I966" s="2">
        <f>telefony45[[#This Row],[zakonczenie]]-telefony45[[#This Row],[rozpoczecie]]</f>
        <v>6.770833333333337E-3</v>
      </c>
      <c r="J966" s="9">
        <f>HOUR(telefony45[[#This Row],[czas połączenia]])</f>
        <v>0</v>
      </c>
      <c r="K966" s="9">
        <f>MINUTE(telefony45[[#This Row],[czas połączenia]])</f>
        <v>9</v>
      </c>
      <c r="L966" s="9">
        <f>SECOND(telefony45[[#This Row],[czas połączenia]])</f>
        <v>45</v>
      </c>
      <c r="M966" s="9">
        <f>telefony45[[#This Row],[godziny połączenia]]*60*60+telefony45[[#This Row],[minuty połączenia]]*60+telefony45[[#This Row],[sekundy połączenia2]]</f>
        <v>585</v>
      </c>
      <c r="N966" s="9">
        <f>ROUNDUP(telefony45[[#This Row],[połączenie w sekundach]]/60,0)</f>
        <v>10</v>
      </c>
      <c r="O966" s="9">
        <f>IF(telefony45[[#This Row],[czy zagraniczny]]=1,telefony45[[#This Row],[zaczęt minuty połączenia]],0)</f>
        <v>0</v>
      </c>
      <c r="P966">
        <f>IF(OR(telefony45[[#This Row],[czy komórkowy]]=1,telefony45[[#This Row],[czy stacjonarny]]=1),P965-telefony45[[#This Row],[połączenie w sekundach]],P965)</f>
        <v>-403519</v>
      </c>
      <c r="Q966">
        <f t="shared" si="14"/>
        <v>585</v>
      </c>
      <c r="R966">
        <f>IF(telefony45[[#This Row],[czy komórkowy]]=1,Q966+R965,R965)</f>
        <v>98572</v>
      </c>
      <c r="S966">
        <f>IF(telefony45[[#This Row],[czy stacjonarny]]=1,Q966+S965,S965)</f>
        <v>304947</v>
      </c>
    </row>
    <row r="967" spans="1:19" x14ac:dyDescent="0.3">
      <c r="A967" s="9" t="s">
        <v>828</v>
      </c>
      <c r="B967" s="1">
        <v>42930</v>
      </c>
      <c r="C967" s="2">
        <v>0.48138888888888887</v>
      </c>
      <c r="D967" s="2">
        <v>0.48574074074074075</v>
      </c>
      <c r="E967">
        <f>DAY(telefony45[[#This Row],[data]])</f>
        <v>14</v>
      </c>
      <c r="F967">
        <f>IF(LEN(telefony45[[#This Row],[nr]])=8,1,0)</f>
        <v>0</v>
      </c>
      <c r="G967">
        <f>IF(LEN(telefony45[[#This Row],[nr]])=7,1,0)</f>
        <v>1</v>
      </c>
      <c r="H967" s="9">
        <f>IF(LEN(telefony45[[#This Row],[nr]])&gt;=10,1,0)</f>
        <v>0</v>
      </c>
      <c r="I967" s="2">
        <f>telefony45[[#This Row],[zakonczenie]]-telefony45[[#This Row],[rozpoczecie]]</f>
        <v>4.3518518518518845E-3</v>
      </c>
      <c r="J967" s="9">
        <f>HOUR(telefony45[[#This Row],[czas połączenia]])</f>
        <v>0</v>
      </c>
      <c r="K967" s="9">
        <f>MINUTE(telefony45[[#This Row],[czas połączenia]])</f>
        <v>6</v>
      </c>
      <c r="L967" s="9">
        <f>SECOND(telefony45[[#This Row],[czas połączenia]])</f>
        <v>16</v>
      </c>
      <c r="M967" s="9">
        <f>telefony45[[#This Row],[godziny połączenia]]*60*60+telefony45[[#This Row],[minuty połączenia]]*60+telefony45[[#This Row],[sekundy połączenia2]]</f>
        <v>376</v>
      </c>
      <c r="N967" s="9">
        <f>ROUNDUP(telefony45[[#This Row],[połączenie w sekundach]]/60,0)</f>
        <v>7</v>
      </c>
      <c r="O967" s="9">
        <f>IF(telefony45[[#This Row],[czy zagraniczny]]=1,telefony45[[#This Row],[zaczęt minuty połączenia]],0)</f>
        <v>0</v>
      </c>
      <c r="P967">
        <f>IF(OR(telefony45[[#This Row],[czy komórkowy]]=1,telefony45[[#This Row],[czy stacjonarny]]=1),P966-telefony45[[#This Row],[połączenie w sekundach]],P966)</f>
        <v>-403895</v>
      </c>
      <c r="Q967">
        <f t="shared" si="14"/>
        <v>376</v>
      </c>
      <c r="R967">
        <f>IF(telefony45[[#This Row],[czy komórkowy]]=1,Q967+R966,R966)</f>
        <v>98572</v>
      </c>
      <c r="S967">
        <f>IF(telefony45[[#This Row],[czy stacjonarny]]=1,Q967+S966,S966)</f>
        <v>305323</v>
      </c>
    </row>
    <row r="968" spans="1:19" x14ac:dyDescent="0.3">
      <c r="A968" s="9" t="s">
        <v>829</v>
      </c>
      <c r="B968" s="1">
        <v>42930</v>
      </c>
      <c r="C968" s="2">
        <v>0.48422453703703705</v>
      </c>
      <c r="D968" s="2">
        <v>0.48562499999999997</v>
      </c>
      <c r="E968">
        <f>DAY(telefony45[[#This Row],[data]])</f>
        <v>14</v>
      </c>
      <c r="F968">
        <f>IF(LEN(telefony45[[#This Row],[nr]])=8,1,0)</f>
        <v>0</v>
      </c>
      <c r="G968">
        <f>IF(LEN(telefony45[[#This Row],[nr]])=7,1,0)</f>
        <v>1</v>
      </c>
      <c r="H968" s="9">
        <f>IF(LEN(telefony45[[#This Row],[nr]])&gt;=10,1,0)</f>
        <v>0</v>
      </c>
      <c r="I968" s="2">
        <f>telefony45[[#This Row],[zakonczenie]]-telefony45[[#This Row],[rozpoczecie]]</f>
        <v>1.4004629629629228E-3</v>
      </c>
      <c r="J968" s="9">
        <f>HOUR(telefony45[[#This Row],[czas połączenia]])</f>
        <v>0</v>
      </c>
      <c r="K968" s="9">
        <f>MINUTE(telefony45[[#This Row],[czas połączenia]])</f>
        <v>2</v>
      </c>
      <c r="L968" s="9">
        <f>SECOND(telefony45[[#This Row],[czas połączenia]])</f>
        <v>1</v>
      </c>
      <c r="M968" s="9">
        <f>telefony45[[#This Row],[godziny połączenia]]*60*60+telefony45[[#This Row],[minuty połączenia]]*60+telefony45[[#This Row],[sekundy połączenia2]]</f>
        <v>121</v>
      </c>
      <c r="N968" s="9">
        <f>ROUNDUP(telefony45[[#This Row],[połączenie w sekundach]]/60,0)</f>
        <v>3</v>
      </c>
      <c r="O968" s="9">
        <f>IF(telefony45[[#This Row],[czy zagraniczny]]=1,telefony45[[#This Row],[zaczęt minuty połączenia]],0)</f>
        <v>0</v>
      </c>
      <c r="P968">
        <f>IF(OR(telefony45[[#This Row],[czy komórkowy]]=1,telefony45[[#This Row],[czy stacjonarny]]=1),P967-telefony45[[#This Row],[połączenie w sekundach]],P967)</f>
        <v>-404016</v>
      </c>
      <c r="Q968">
        <f t="shared" si="14"/>
        <v>121</v>
      </c>
      <c r="R968">
        <f>IF(telefony45[[#This Row],[czy komórkowy]]=1,Q968+R967,R967)</f>
        <v>98572</v>
      </c>
      <c r="S968">
        <f>IF(telefony45[[#This Row],[czy stacjonarny]]=1,Q968+S967,S967)</f>
        <v>305444</v>
      </c>
    </row>
    <row r="969" spans="1:19" x14ac:dyDescent="0.3">
      <c r="A969" s="9" t="s">
        <v>830</v>
      </c>
      <c r="B969" s="1">
        <v>42930</v>
      </c>
      <c r="C969" s="2">
        <v>0.48579861111111111</v>
      </c>
      <c r="D969" s="2">
        <v>0.49395833333333333</v>
      </c>
      <c r="E969">
        <f>DAY(telefony45[[#This Row],[data]])</f>
        <v>14</v>
      </c>
      <c r="F969">
        <f>IF(LEN(telefony45[[#This Row],[nr]])=8,1,0)</f>
        <v>0</v>
      </c>
      <c r="G969">
        <f>IF(LEN(telefony45[[#This Row],[nr]])=7,1,0)</f>
        <v>1</v>
      </c>
      <c r="H969" s="9">
        <f>IF(LEN(telefony45[[#This Row],[nr]])&gt;=10,1,0)</f>
        <v>0</v>
      </c>
      <c r="I969" s="2">
        <f>telefony45[[#This Row],[zakonczenie]]-telefony45[[#This Row],[rozpoczecie]]</f>
        <v>8.159722222222221E-3</v>
      </c>
      <c r="J969" s="9">
        <f>HOUR(telefony45[[#This Row],[czas połączenia]])</f>
        <v>0</v>
      </c>
      <c r="K969" s="9">
        <f>MINUTE(telefony45[[#This Row],[czas połączenia]])</f>
        <v>11</v>
      </c>
      <c r="L969" s="9">
        <f>SECOND(telefony45[[#This Row],[czas połączenia]])</f>
        <v>45</v>
      </c>
      <c r="M969" s="9">
        <f>telefony45[[#This Row],[godziny połączenia]]*60*60+telefony45[[#This Row],[minuty połączenia]]*60+telefony45[[#This Row],[sekundy połączenia2]]</f>
        <v>705</v>
      </c>
      <c r="N969" s="9">
        <f>ROUNDUP(telefony45[[#This Row],[połączenie w sekundach]]/60,0)</f>
        <v>12</v>
      </c>
      <c r="O969" s="9">
        <f>IF(telefony45[[#This Row],[czy zagraniczny]]=1,telefony45[[#This Row],[zaczęt minuty połączenia]],0)</f>
        <v>0</v>
      </c>
      <c r="P969">
        <f>IF(OR(telefony45[[#This Row],[czy komórkowy]]=1,telefony45[[#This Row],[czy stacjonarny]]=1),P968-telefony45[[#This Row],[połączenie w sekundach]],P968)</f>
        <v>-404721</v>
      </c>
      <c r="Q969">
        <f t="shared" si="14"/>
        <v>705</v>
      </c>
      <c r="R969">
        <f>IF(telefony45[[#This Row],[czy komórkowy]]=1,Q969+R968,R968)</f>
        <v>98572</v>
      </c>
      <c r="S969">
        <f>IF(telefony45[[#This Row],[czy stacjonarny]]=1,Q969+S968,S968)</f>
        <v>306149</v>
      </c>
    </row>
    <row r="970" spans="1:19" x14ac:dyDescent="0.3">
      <c r="A970" s="9" t="s">
        <v>831</v>
      </c>
      <c r="B970" s="1">
        <v>42930</v>
      </c>
      <c r="C970" s="2">
        <v>0.48832175925925925</v>
      </c>
      <c r="D970" s="2">
        <v>0.49005787037037035</v>
      </c>
      <c r="E970">
        <f>DAY(telefony45[[#This Row],[data]])</f>
        <v>14</v>
      </c>
      <c r="F970">
        <f>IF(LEN(telefony45[[#This Row],[nr]])=8,1,0)</f>
        <v>0</v>
      </c>
      <c r="G970">
        <f>IF(LEN(telefony45[[#This Row],[nr]])=7,1,0)</f>
        <v>1</v>
      </c>
      <c r="H970" s="9">
        <f>IF(LEN(telefony45[[#This Row],[nr]])&gt;=10,1,0)</f>
        <v>0</v>
      </c>
      <c r="I970" s="2">
        <f>telefony45[[#This Row],[zakonczenie]]-telefony45[[#This Row],[rozpoczecie]]</f>
        <v>1.7361111111111049E-3</v>
      </c>
      <c r="J970" s="9">
        <f>HOUR(telefony45[[#This Row],[czas połączenia]])</f>
        <v>0</v>
      </c>
      <c r="K970" s="9">
        <f>MINUTE(telefony45[[#This Row],[czas połączenia]])</f>
        <v>2</v>
      </c>
      <c r="L970" s="9">
        <f>SECOND(telefony45[[#This Row],[czas połączenia]])</f>
        <v>30</v>
      </c>
      <c r="M970" s="9">
        <f>telefony45[[#This Row],[godziny połączenia]]*60*60+telefony45[[#This Row],[minuty połączenia]]*60+telefony45[[#This Row],[sekundy połączenia2]]</f>
        <v>150</v>
      </c>
      <c r="N970" s="9">
        <f>ROUNDUP(telefony45[[#This Row],[połączenie w sekundach]]/60,0)</f>
        <v>3</v>
      </c>
      <c r="O970" s="9">
        <f>IF(telefony45[[#This Row],[czy zagraniczny]]=1,telefony45[[#This Row],[zaczęt minuty połączenia]],0)</f>
        <v>0</v>
      </c>
      <c r="P970">
        <f>IF(OR(telefony45[[#This Row],[czy komórkowy]]=1,telefony45[[#This Row],[czy stacjonarny]]=1),P969-telefony45[[#This Row],[połączenie w sekundach]],P969)</f>
        <v>-404871</v>
      </c>
      <c r="Q970">
        <f t="shared" si="14"/>
        <v>150</v>
      </c>
      <c r="R970">
        <f>IF(telefony45[[#This Row],[czy komórkowy]]=1,Q970+R969,R969)</f>
        <v>98572</v>
      </c>
      <c r="S970">
        <f>IF(telefony45[[#This Row],[czy stacjonarny]]=1,Q970+S969,S969)</f>
        <v>306299</v>
      </c>
    </row>
    <row r="971" spans="1:19" x14ac:dyDescent="0.3">
      <c r="A971" s="9" t="s">
        <v>832</v>
      </c>
      <c r="B971" s="1">
        <v>42930</v>
      </c>
      <c r="C971" s="2">
        <v>0.49302083333333335</v>
      </c>
      <c r="D971" s="2">
        <v>0.50244212962962964</v>
      </c>
      <c r="E971">
        <f>DAY(telefony45[[#This Row],[data]])</f>
        <v>14</v>
      </c>
      <c r="F971">
        <f>IF(LEN(telefony45[[#This Row],[nr]])=8,1,0)</f>
        <v>0</v>
      </c>
      <c r="G971">
        <f>IF(LEN(telefony45[[#This Row],[nr]])=7,1,0)</f>
        <v>1</v>
      </c>
      <c r="H971" s="9">
        <f>IF(LEN(telefony45[[#This Row],[nr]])&gt;=10,1,0)</f>
        <v>0</v>
      </c>
      <c r="I971" s="2">
        <f>telefony45[[#This Row],[zakonczenie]]-telefony45[[#This Row],[rozpoczecie]]</f>
        <v>9.4212962962962887E-3</v>
      </c>
      <c r="J971" s="9">
        <f>HOUR(telefony45[[#This Row],[czas połączenia]])</f>
        <v>0</v>
      </c>
      <c r="K971" s="9">
        <f>MINUTE(telefony45[[#This Row],[czas połączenia]])</f>
        <v>13</v>
      </c>
      <c r="L971" s="9">
        <f>SECOND(telefony45[[#This Row],[czas połączenia]])</f>
        <v>34</v>
      </c>
      <c r="M971" s="9">
        <f>telefony45[[#This Row],[godziny połączenia]]*60*60+telefony45[[#This Row],[minuty połączenia]]*60+telefony45[[#This Row],[sekundy połączenia2]]</f>
        <v>814</v>
      </c>
      <c r="N971" s="9">
        <f>ROUNDUP(telefony45[[#This Row],[połączenie w sekundach]]/60,0)</f>
        <v>14</v>
      </c>
      <c r="O971" s="9">
        <f>IF(telefony45[[#This Row],[czy zagraniczny]]=1,telefony45[[#This Row],[zaczęt minuty połączenia]],0)</f>
        <v>0</v>
      </c>
      <c r="P971">
        <f>IF(OR(telefony45[[#This Row],[czy komórkowy]]=1,telefony45[[#This Row],[czy stacjonarny]]=1),P970-telefony45[[#This Row],[połączenie w sekundach]],P970)</f>
        <v>-405685</v>
      </c>
      <c r="Q971">
        <f t="shared" si="14"/>
        <v>814</v>
      </c>
      <c r="R971">
        <f>IF(telefony45[[#This Row],[czy komórkowy]]=1,Q971+R970,R970)</f>
        <v>98572</v>
      </c>
      <c r="S971">
        <f>IF(telefony45[[#This Row],[czy stacjonarny]]=1,Q971+S970,S970)</f>
        <v>307113</v>
      </c>
    </row>
    <row r="972" spans="1:19" x14ac:dyDescent="0.3">
      <c r="A972" s="9" t="s">
        <v>833</v>
      </c>
      <c r="B972" s="1">
        <v>42930</v>
      </c>
      <c r="C972" s="2">
        <v>0.4959722222222222</v>
      </c>
      <c r="D972" s="2">
        <v>0.50451388888888893</v>
      </c>
      <c r="E972">
        <f>DAY(telefony45[[#This Row],[data]])</f>
        <v>14</v>
      </c>
      <c r="F972">
        <f>IF(LEN(telefony45[[#This Row],[nr]])=8,1,0)</f>
        <v>1</v>
      </c>
      <c r="G972">
        <f>IF(LEN(telefony45[[#This Row],[nr]])=7,1,0)</f>
        <v>0</v>
      </c>
      <c r="H972" s="9">
        <f>IF(LEN(telefony45[[#This Row],[nr]])&gt;=10,1,0)</f>
        <v>0</v>
      </c>
      <c r="I972" s="2">
        <f>telefony45[[#This Row],[zakonczenie]]-telefony45[[#This Row],[rozpoczecie]]</f>
        <v>8.5416666666667251E-3</v>
      </c>
      <c r="J972" s="9">
        <f>HOUR(telefony45[[#This Row],[czas połączenia]])</f>
        <v>0</v>
      </c>
      <c r="K972" s="9">
        <f>MINUTE(telefony45[[#This Row],[czas połączenia]])</f>
        <v>12</v>
      </c>
      <c r="L972" s="9">
        <f>SECOND(telefony45[[#This Row],[czas połączenia]])</f>
        <v>18</v>
      </c>
      <c r="M972" s="9">
        <f>telefony45[[#This Row],[godziny połączenia]]*60*60+telefony45[[#This Row],[minuty połączenia]]*60+telefony45[[#This Row],[sekundy połączenia2]]</f>
        <v>738</v>
      </c>
      <c r="N972" s="9">
        <f>ROUNDUP(telefony45[[#This Row],[połączenie w sekundach]]/60,0)</f>
        <v>13</v>
      </c>
      <c r="O972" s="9">
        <f>IF(telefony45[[#This Row],[czy zagraniczny]]=1,telefony45[[#This Row],[zaczęt minuty połączenia]],0)</f>
        <v>0</v>
      </c>
      <c r="P972">
        <f>IF(OR(telefony45[[#This Row],[czy komórkowy]]=1,telefony45[[#This Row],[czy stacjonarny]]=1),P971-telefony45[[#This Row],[połączenie w sekundach]],P971)</f>
        <v>-406423</v>
      </c>
      <c r="Q972">
        <f t="shared" si="14"/>
        <v>738</v>
      </c>
      <c r="R972">
        <f>IF(telefony45[[#This Row],[czy komórkowy]]=1,Q972+R971,R971)</f>
        <v>99310</v>
      </c>
      <c r="S972">
        <f>IF(telefony45[[#This Row],[czy stacjonarny]]=1,Q972+S971,S971)</f>
        <v>307113</v>
      </c>
    </row>
    <row r="973" spans="1:19" x14ac:dyDescent="0.3">
      <c r="A973" s="9" t="s">
        <v>547</v>
      </c>
      <c r="B973" s="1">
        <v>42930</v>
      </c>
      <c r="C973" s="2">
        <v>0.50126157407407412</v>
      </c>
      <c r="D973" s="2">
        <v>0.51184027777777774</v>
      </c>
      <c r="E973">
        <f>DAY(telefony45[[#This Row],[data]])</f>
        <v>14</v>
      </c>
      <c r="F973">
        <f>IF(LEN(telefony45[[#This Row],[nr]])=8,1,0)</f>
        <v>0</v>
      </c>
      <c r="G973">
        <f>IF(LEN(telefony45[[#This Row],[nr]])=7,1,0)</f>
        <v>1</v>
      </c>
      <c r="H973" s="9">
        <f>IF(LEN(telefony45[[#This Row],[nr]])&gt;=10,1,0)</f>
        <v>0</v>
      </c>
      <c r="I973" s="2">
        <f>telefony45[[#This Row],[zakonczenie]]-telefony45[[#This Row],[rozpoczecie]]</f>
        <v>1.0578703703703618E-2</v>
      </c>
      <c r="J973" s="9">
        <f>HOUR(telefony45[[#This Row],[czas połączenia]])</f>
        <v>0</v>
      </c>
      <c r="K973" s="9">
        <f>MINUTE(telefony45[[#This Row],[czas połączenia]])</f>
        <v>15</v>
      </c>
      <c r="L973" s="9">
        <f>SECOND(telefony45[[#This Row],[czas połączenia]])</f>
        <v>14</v>
      </c>
      <c r="M973" s="9">
        <f>telefony45[[#This Row],[godziny połączenia]]*60*60+telefony45[[#This Row],[minuty połączenia]]*60+telefony45[[#This Row],[sekundy połączenia2]]</f>
        <v>914</v>
      </c>
      <c r="N973" s="9">
        <f>ROUNDUP(telefony45[[#This Row],[połączenie w sekundach]]/60,0)</f>
        <v>16</v>
      </c>
      <c r="O973" s="9">
        <f>IF(telefony45[[#This Row],[czy zagraniczny]]=1,telefony45[[#This Row],[zaczęt minuty połączenia]],0)</f>
        <v>0</v>
      </c>
      <c r="P973">
        <f>IF(OR(telefony45[[#This Row],[czy komórkowy]]=1,telefony45[[#This Row],[czy stacjonarny]]=1),P972-telefony45[[#This Row],[połączenie w sekundach]],P972)</f>
        <v>-407337</v>
      </c>
      <c r="Q973">
        <f t="shared" si="14"/>
        <v>914</v>
      </c>
      <c r="R973">
        <f>IF(telefony45[[#This Row],[czy komórkowy]]=1,Q973+R972,R972)</f>
        <v>99310</v>
      </c>
      <c r="S973">
        <f>IF(telefony45[[#This Row],[czy stacjonarny]]=1,Q973+S972,S972)</f>
        <v>308027</v>
      </c>
    </row>
    <row r="974" spans="1:19" x14ac:dyDescent="0.3">
      <c r="A974" s="9" t="s">
        <v>834</v>
      </c>
      <c r="B974" s="1">
        <v>42930</v>
      </c>
      <c r="C974" s="2">
        <v>0.50378472222222226</v>
      </c>
      <c r="D974" s="2">
        <v>0.51043981481481482</v>
      </c>
      <c r="E974">
        <f>DAY(telefony45[[#This Row],[data]])</f>
        <v>14</v>
      </c>
      <c r="F974">
        <f>IF(LEN(telefony45[[#This Row],[nr]])=8,1,0)</f>
        <v>0</v>
      </c>
      <c r="G974">
        <f>IF(LEN(telefony45[[#This Row],[nr]])=7,1,0)</f>
        <v>1</v>
      </c>
      <c r="H974" s="9">
        <f>IF(LEN(telefony45[[#This Row],[nr]])&gt;=10,1,0)</f>
        <v>0</v>
      </c>
      <c r="I974" s="2">
        <f>telefony45[[#This Row],[zakonczenie]]-telefony45[[#This Row],[rozpoczecie]]</f>
        <v>6.6550925925925597E-3</v>
      </c>
      <c r="J974" s="9">
        <f>HOUR(telefony45[[#This Row],[czas połączenia]])</f>
        <v>0</v>
      </c>
      <c r="K974" s="9">
        <f>MINUTE(telefony45[[#This Row],[czas połączenia]])</f>
        <v>9</v>
      </c>
      <c r="L974" s="9">
        <f>SECOND(telefony45[[#This Row],[czas połączenia]])</f>
        <v>35</v>
      </c>
      <c r="M974" s="9">
        <f>telefony45[[#This Row],[godziny połączenia]]*60*60+telefony45[[#This Row],[minuty połączenia]]*60+telefony45[[#This Row],[sekundy połączenia2]]</f>
        <v>575</v>
      </c>
      <c r="N974" s="9">
        <f>ROUNDUP(telefony45[[#This Row],[połączenie w sekundach]]/60,0)</f>
        <v>10</v>
      </c>
      <c r="O974" s="9">
        <f>IF(telefony45[[#This Row],[czy zagraniczny]]=1,telefony45[[#This Row],[zaczęt minuty połączenia]],0)</f>
        <v>0</v>
      </c>
      <c r="P974">
        <f>IF(OR(telefony45[[#This Row],[czy komórkowy]]=1,telefony45[[#This Row],[czy stacjonarny]]=1),P973-telefony45[[#This Row],[połączenie w sekundach]],P973)</f>
        <v>-407912</v>
      </c>
      <c r="Q974">
        <f t="shared" si="14"/>
        <v>575</v>
      </c>
      <c r="R974">
        <f>IF(telefony45[[#This Row],[czy komórkowy]]=1,Q974+R973,R973)</f>
        <v>99310</v>
      </c>
      <c r="S974">
        <f>IF(telefony45[[#This Row],[czy stacjonarny]]=1,Q974+S973,S973)</f>
        <v>308602</v>
      </c>
    </row>
    <row r="975" spans="1:19" x14ac:dyDescent="0.3">
      <c r="A975" s="9" t="s">
        <v>835</v>
      </c>
      <c r="B975" s="1">
        <v>42930</v>
      </c>
      <c r="C975" s="2">
        <v>0.50812500000000005</v>
      </c>
      <c r="D975" s="2">
        <v>0.50862268518518516</v>
      </c>
      <c r="E975">
        <f>DAY(telefony45[[#This Row],[data]])</f>
        <v>14</v>
      </c>
      <c r="F975">
        <f>IF(LEN(telefony45[[#This Row],[nr]])=8,1,0)</f>
        <v>0</v>
      </c>
      <c r="G975">
        <f>IF(LEN(telefony45[[#This Row],[nr]])=7,1,0)</f>
        <v>1</v>
      </c>
      <c r="H975" s="9">
        <f>IF(LEN(telefony45[[#This Row],[nr]])&gt;=10,1,0)</f>
        <v>0</v>
      </c>
      <c r="I975" s="2">
        <f>telefony45[[#This Row],[zakonczenie]]-telefony45[[#This Row],[rozpoczecie]]</f>
        <v>4.9768518518511495E-4</v>
      </c>
      <c r="J975" s="9">
        <f>HOUR(telefony45[[#This Row],[czas połączenia]])</f>
        <v>0</v>
      </c>
      <c r="K975" s="9">
        <f>MINUTE(telefony45[[#This Row],[czas połączenia]])</f>
        <v>0</v>
      </c>
      <c r="L975" s="9">
        <f>SECOND(telefony45[[#This Row],[czas połączenia]])</f>
        <v>43</v>
      </c>
      <c r="M975" s="9">
        <f>telefony45[[#This Row],[godziny połączenia]]*60*60+telefony45[[#This Row],[minuty połączenia]]*60+telefony45[[#This Row],[sekundy połączenia2]]</f>
        <v>43</v>
      </c>
      <c r="N975" s="9">
        <f>ROUNDUP(telefony45[[#This Row],[połączenie w sekundach]]/60,0)</f>
        <v>1</v>
      </c>
      <c r="O975" s="9">
        <f>IF(telefony45[[#This Row],[czy zagraniczny]]=1,telefony45[[#This Row],[zaczęt minuty połączenia]],0)</f>
        <v>0</v>
      </c>
      <c r="P975">
        <f>IF(OR(telefony45[[#This Row],[czy komórkowy]]=1,telefony45[[#This Row],[czy stacjonarny]]=1),P974-telefony45[[#This Row],[połączenie w sekundach]],P974)</f>
        <v>-407955</v>
      </c>
      <c r="Q975">
        <f t="shared" si="14"/>
        <v>43</v>
      </c>
      <c r="R975">
        <f>IF(telefony45[[#This Row],[czy komórkowy]]=1,Q975+R974,R974)</f>
        <v>99310</v>
      </c>
      <c r="S975">
        <f>IF(telefony45[[#This Row],[czy stacjonarny]]=1,Q975+S974,S974)</f>
        <v>308645</v>
      </c>
    </row>
    <row r="976" spans="1:19" x14ac:dyDescent="0.3">
      <c r="A976" s="9" t="s">
        <v>836</v>
      </c>
      <c r="B976" s="1">
        <v>42930</v>
      </c>
      <c r="C976" s="2">
        <v>0.51179398148148147</v>
      </c>
      <c r="D976" s="2">
        <v>0.51231481481481478</v>
      </c>
      <c r="E976">
        <f>DAY(telefony45[[#This Row],[data]])</f>
        <v>14</v>
      </c>
      <c r="F976">
        <f>IF(LEN(telefony45[[#This Row],[nr]])=8,1,0)</f>
        <v>0</v>
      </c>
      <c r="G976">
        <f>IF(LEN(telefony45[[#This Row],[nr]])=7,1,0)</f>
        <v>1</v>
      </c>
      <c r="H976" s="9">
        <f>IF(LEN(telefony45[[#This Row],[nr]])&gt;=10,1,0)</f>
        <v>0</v>
      </c>
      <c r="I976" s="2">
        <f>telefony45[[#This Row],[zakonczenie]]-telefony45[[#This Row],[rozpoczecie]]</f>
        <v>5.2083333333330373E-4</v>
      </c>
      <c r="J976" s="9">
        <f>HOUR(telefony45[[#This Row],[czas połączenia]])</f>
        <v>0</v>
      </c>
      <c r="K976" s="9">
        <f>MINUTE(telefony45[[#This Row],[czas połączenia]])</f>
        <v>0</v>
      </c>
      <c r="L976" s="9">
        <f>SECOND(telefony45[[#This Row],[czas połączenia]])</f>
        <v>45</v>
      </c>
      <c r="M976" s="9">
        <f>telefony45[[#This Row],[godziny połączenia]]*60*60+telefony45[[#This Row],[minuty połączenia]]*60+telefony45[[#This Row],[sekundy połączenia2]]</f>
        <v>45</v>
      </c>
      <c r="N976" s="9">
        <f>ROUNDUP(telefony45[[#This Row],[połączenie w sekundach]]/60,0)</f>
        <v>1</v>
      </c>
      <c r="O976" s="9">
        <f>IF(telefony45[[#This Row],[czy zagraniczny]]=1,telefony45[[#This Row],[zaczęt minuty połączenia]],0)</f>
        <v>0</v>
      </c>
      <c r="P976">
        <f>IF(OR(telefony45[[#This Row],[czy komórkowy]]=1,telefony45[[#This Row],[czy stacjonarny]]=1),P975-telefony45[[#This Row],[połączenie w sekundach]],P975)</f>
        <v>-408000</v>
      </c>
      <c r="Q976">
        <f t="shared" si="14"/>
        <v>45</v>
      </c>
      <c r="R976">
        <f>IF(telefony45[[#This Row],[czy komórkowy]]=1,Q976+R975,R975)</f>
        <v>99310</v>
      </c>
      <c r="S976">
        <f>IF(telefony45[[#This Row],[czy stacjonarny]]=1,Q976+S975,S975)</f>
        <v>308690</v>
      </c>
    </row>
    <row r="977" spans="1:19" x14ac:dyDescent="0.3">
      <c r="A977" s="9" t="s">
        <v>837</v>
      </c>
      <c r="B977" s="1">
        <v>42930</v>
      </c>
      <c r="C977" s="2">
        <v>0.51645833333333335</v>
      </c>
      <c r="D977" s="2">
        <v>0.51701388888888888</v>
      </c>
      <c r="E977">
        <f>DAY(telefony45[[#This Row],[data]])</f>
        <v>14</v>
      </c>
      <c r="F977">
        <f>IF(LEN(telefony45[[#This Row],[nr]])=8,1,0)</f>
        <v>0</v>
      </c>
      <c r="G977">
        <f>IF(LEN(telefony45[[#This Row],[nr]])=7,1,0)</f>
        <v>1</v>
      </c>
      <c r="H977" s="9">
        <f>IF(LEN(telefony45[[#This Row],[nr]])&gt;=10,1,0)</f>
        <v>0</v>
      </c>
      <c r="I977" s="2">
        <f>telefony45[[#This Row],[zakonczenie]]-telefony45[[#This Row],[rozpoczecie]]</f>
        <v>5.5555555555553138E-4</v>
      </c>
      <c r="J977" s="9">
        <f>HOUR(telefony45[[#This Row],[czas połączenia]])</f>
        <v>0</v>
      </c>
      <c r="K977" s="9">
        <f>MINUTE(telefony45[[#This Row],[czas połączenia]])</f>
        <v>0</v>
      </c>
      <c r="L977" s="9">
        <f>SECOND(telefony45[[#This Row],[czas połączenia]])</f>
        <v>48</v>
      </c>
      <c r="M977" s="9">
        <f>telefony45[[#This Row],[godziny połączenia]]*60*60+telefony45[[#This Row],[minuty połączenia]]*60+telefony45[[#This Row],[sekundy połączenia2]]</f>
        <v>48</v>
      </c>
      <c r="N977" s="9">
        <f>ROUNDUP(telefony45[[#This Row],[połączenie w sekundach]]/60,0)</f>
        <v>1</v>
      </c>
      <c r="O977" s="9">
        <f>IF(telefony45[[#This Row],[czy zagraniczny]]=1,telefony45[[#This Row],[zaczęt minuty połączenia]],0)</f>
        <v>0</v>
      </c>
      <c r="P977">
        <f>IF(OR(telefony45[[#This Row],[czy komórkowy]]=1,telefony45[[#This Row],[czy stacjonarny]]=1),P976-telefony45[[#This Row],[połączenie w sekundach]],P976)</f>
        <v>-408048</v>
      </c>
      <c r="Q977">
        <f t="shared" si="14"/>
        <v>48</v>
      </c>
      <c r="R977">
        <f>IF(telefony45[[#This Row],[czy komórkowy]]=1,Q977+R976,R976)</f>
        <v>99310</v>
      </c>
      <c r="S977">
        <f>IF(telefony45[[#This Row],[czy stacjonarny]]=1,Q977+S976,S976)</f>
        <v>308738</v>
      </c>
    </row>
    <row r="978" spans="1:19" x14ac:dyDescent="0.3">
      <c r="A978" s="9" t="s">
        <v>838</v>
      </c>
      <c r="B978" s="1">
        <v>42930</v>
      </c>
      <c r="C978" s="2">
        <v>0.52056712962962959</v>
      </c>
      <c r="D978" s="2">
        <v>0.52818287037037037</v>
      </c>
      <c r="E978">
        <f>DAY(telefony45[[#This Row],[data]])</f>
        <v>14</v>
      </c>
      <c r="F978">
        <f>IF(LEN(telefony45[[#This Row],[nr]])=8,1,0)</f>
        <v>0</v>
      </c>
      <c r="G978">
        <f>IF(LEN(telefony45[[#This Row],[nr]])=7,1,0)</f>
        <v>1</v>
      </c>
      <c r="H978" s="9">
        <f>IF(LEN(telefony45[[#This Row],[nr]])&gt;=10,1,0)</f>
        <v>0</v>
      </c>
      <c r="I978" s="2">
        <f>telefony45[[#This Row],[zakonczenie]]-telefony45[[#This Row],[rozpoczecie]]</f>
        <v>7.615740740740784E-3</v>
      </c>
      <c r="J978" s="9">
        <f>HOUR(telefony45[[#This Row],[czas połączenia]])</f>
        <v>0</v>
      </c>
      <c r="K978" s="9">
        <f>MINUTE(telefony45[[#This Row],[czas połączenia]])</f>
        <v>10</v>
      </c>
      <c r="L978" s="9">
        <f>SECOND(telefony45[[#This Row],[czas połączenia]])</f>
        <v>58</v>
      </c>
      <c r="M978" s="9">
        <f>telefony45[[#This Row],[godziny połączenia]]*60*60+telefony45[[#This Row],[minuty połączenia]]*60+telefony45[[#This Row],[sekundy połączenia2]]</f>
        <v>658</v>
      </c>
      <c r="N978" s="9">
        <f>ROUNDUP(telefony45[[#This Row],[połączenie w sekundach]]/60,0)</f>
        <v>11</v>
      </c>
      <c r="O978" s="9">
        <f>IF(telefony45[[#This Row],[czy zagraniczny]]=1,telefony45[[#This Row],[zaczęt minuty połączenia]],0)</f>
        <v>0</v>
      </c>
      <c r="P978">
        <f>IF(OR(telefony45[[#This Row],[czy komórkowy]]=1,telefony45[[#This Row],[czy stacjonarny]]=1),P977-telefony45[[#This Row],[połączenie w sekundach]],P977)</f>
        <v>-408706</v>
      </c>
      <c r="Q978">
        <f t="shared" si="14"/>
        <v>658</v>
      </c>
      <c r="R978">
        <f>IF(telefony45[[#This Row],[czy komórkowy]]=1,Q978+R977,R977)</f>
        <v>99310</v>
      </c>
      <c r="S978">
        <f>IF(telefony45[[#This Row],[czy stacjonarny]]=1,Q978+S977,S977)</f>
        <v>309396</v>
      </c>
    </row>
    <row r="979" spans="1:19" x14ac:dyDescent="0.3">
      <c r="A979" s="9" t="s">
        <v>839</v>
      </c>
      <c r="B979" s="1">
        <v>42930</v>
      </c>
      <c r="C979" s="2">
        <v>0.52427083333333335</v>
      </c>
      <c r="D979" s="2">
        <v>0.52818287037037037</v>
      </c>
      <c r="E979">
        <f>DAY(telefony45[[#This Row],[data]])</f>
        <v>14</v>
      </c>
      <c r="F979">
        <f>IF(LEN(telefony45[[#This Row],[nr]])=8,1,0)</f>
        <v>0</v>
      </c>
      <c r="G979">
        <f>IF(LEN(telefony45[[#This Row],[nr]])=7,1,0)</f>
        <v>1</v>
      </c>
      <c r="H979" s="9">
        <f>IF(LEN(telefony45[[#This Row],[nr]])&gt;=10,1,0)</f>
        <v>0</v>
      </c>
      <c r="I979" s="2">
        <f>telefony45[[#This Row],[zakonczenie]]-telefony45[[#This Row],[rozpoczecie]]</f>
        <v>3.9120370370370194E-3</v>
      </c>
      <c r="J979" s="9">
        <f>HOUR(telefony45[[#This Row],[czas połączenia]])</f>
        <v>0</v>
      </c>
      <c r="K979" s="9">
        <f>MINUTE(telefony45[[#This Row],[czas połączenia]])</f>
        <v>5</v>
      </c>
      <c r="L979" s="9">
        <f>SECOND(telefony45[[#This Row],[czas połączenia]])</f>
        <v>38</v>
      </c>
      <c r="M979" s="9">
        <f>telefony45[[#This Row],[godziny połączenia]]*60*60+telefony45[[#This Row],[minuty połączenia]]*60+telefony45[[#This Row],[sekundy połączenia2]]</f>
        <v>338</v>
      </c>
      <c r="N979" s="9">
        <f>ROUNDUP(telefony45[[#This Row],[połączenie w sekundach]]/60,0)</f>
        <v>6</v>
      </c>
      <c r="O979" s="9">
        <f>IF(telefony45[[#This Row],[czy zagraniczny]]=1,telefony45[[#This Row],[zaczęt minuty połączenia]],0)</f>
        <v>0</v>
      </c>
      <c r="P979">
        <f>IF(OR(telefony45[[#This Row],[czy komórkowy]]=1,telefony45[[#This Row],[czy stacjonarny]]=1),P978-telefony45[[#This Row],[połączenie w sekundach]],P978)</f>
        <v>-409044</v>
      </c>
      <c r="Q979">
        <f t="shared" si="14"/>
        <v>338</v>
      </c>
      <c r="R979">
        <f>IF(telefony45[[#This Row],[czy komórkowy]]=1,Q979+R978,R978)</f>
        <v>99310</v>
      </c>
      <c r="S979">
        <f>IF(telefony45[[#This Row],[czy stacjonarny]]=1,Q979+S978,S978)</f>
        <v>309734</v>
      </c>
    </row>
    <row r="980" spans="1:19" x14ac:dyDescent="0.3">
      <c r="A980" s="9" t="s">
        <v>840</v>
      </c>
      <c r="B980" s="1">
        <v>42930</v>
      </c>
      <c r="C980" s="2">
        <v>0.52953703703703703</v>
      </c>
      <c r="D980" s="2">
        <v>0.54078703703703701</v>
      </c>
      <c r="E980">
        <f>DAY(telefony45[[#This Row],[data]])</f>
        <v>14</v>
      </c>
      <c r="F980">
        <f>IF(LEN(telefony45[[#This Row],[nr]])=8,1,0)</f>
        <v>0</v>
      </c>
      <c r="G980">
        <f>IF(LEN(telefony45[[#This Row],[nr]])=7,1,0)</f>
        <v>1</v>
      </c>
      <c r="H980" s="9">
        <f>IF(LEN(telefony45[[#This Row],[nr]])&gt;=10,1,0)</f>
        <v>0</v>
      </c>
      <c r="I980" s="2">
        <f>telefony45[[#This Row],[zakonczenie]]-telefony45[[#This Row],[rozpoczecie]]</f>
        <v>1.1249999999999982E-2</v>
      </c>
      <c r="J980" s="9">
        <f>HOUR(telefony45[[#This Row],[czas połączenia]])</f>
        <v>0</v>
      </c>
      <c r="K980" s="9">
        <f>MINUTE(telefony45[[#This Row],[czas połączenia]])</f>
        <v>16</v>
      </c>
      <c r="L980" s="9">
        <f>SECOND(telefony45[[#This Row],[czas połączenia]])</f>
        <v>12</v>
      </c>
      <c r="M980" s="9">
        <f>telefony45[[#This Row],[godziny połączenia]]*60*60+telefony45[[#This Row],[minuty połączenia]]*60+telefony45[[#This Row],[sekundy połączenia2]]</f>
        <v>972</v>
      </c>
      <c r="N980" s="9">
        <f>ROUNDUP(telefony45[[#This Row],[połączenie w sekundach]]/60,0)</f>
        <v>17</v>
      </c>
      <c r="O980" s="9">
        <f>IF(telefony45[[#This Row],[czy zagraniczny]]=1,telefony45[[#This Row],[zaczęt minuty połączenia]],0)</f>
        <v>0</v>
      </c>
      <c r="P980">
        <f>IF(OR(telefony45[[#This Row],[czy komórkowy]]=1,telefony45[[#This Row],[czy stacjonarny]]=1),P979-telefony45[[#This Row],[połączenie w sekundach]],P979)</f>
        <v>-410016</v>
      </c>
      <c r="Q980">
        <f t="shared" si="14"/>
        <v>972</v>
      </c>
      <c r="R980">
        <f>IF(telefony45[[#This Row],[czy komórkowy]]=1,Q980+R979,R979)</f>
        <v>99310</v>
      </c>
      <c r="S980">
        <f>IF(telefony45[[#This Row],[czy stacjonarny]]=1,Q980+S979,S979)</f>
        <v>310706</v>
      </c>
    </row>
    <row r="981" spans="1:19" x14ac:dyDescent="0.3">
      <c r="A981" s="9" t="s">
        <v>841</v>
      </c>
      <c r="B981" s="1">
        <v>42930</v>
      </c>
      <c r="C981" s="2">
        <v>0.53237268518518521</v>
      </c>
      <c r="D981" s="2">
        <v>0.53413194444444445</v>
      </c>
      <c r="E981">
        <f>DAY(telefony45[[#This Row],[data]])</f>
        <v>14</v>
      </c>
      <c r="F981">
        <f>IF(LEN(telefony45[[#This Row],[nr]])=8,1,0)</f>
        <v>1</v>
      </c>
      <c r="G981">
        <f>IF(LEN(telefony45[[#This Row],[nr]])=7,1,0)</f>
        <v>0</v>
      </c>
      <c r="H981" s="9">
        <f>IF(LEN(telefony45[[#This Row],[nr]])&gt;=10,1,0)</f>
        <v>0</v>
      </c>
      <c r="I981" s="2">
        <f>telefony45[[#This Row],[zakonczenie]]-telefony45[[#This Row],[rozpoczecie]]</f>
        <v>1.7592592592592382E-3</v>
      </c>
      <c r="J981" s="9">
        <f>HOUR(telefony45[[#This Row],[czas połączenia]])</f>
        <v>0</v>
      </c>
      <c r="K981" s="9">
        <f>MINUTE(telefony45[[#This Row],[czas połączenia]])</f>
        <v>2</v>
      </c>
      <c r="L981" s="9">
        <f>SECOND(telefony45[[#This Row],[czas połączenia]])</f>
        <v>32</v>
      </c>
      <c r="M981" s="9">
        <f>telefony45[[#This Row],[godziny połączenia]]*60*60+telefony45[[#This Row],[minuty połączenia]]*60+telefony45[[#This Row],[sekundy połączenia2]]</f>
        <v>152</v>
      </c>
      <c r="N981" s="9">
        <f>ROUNDUP(telefony45[[#This Row],[połączenie w sekundach]]/60,0)</f>
        <v>3</v>
      </c>
      <c r="O981" s="9">
        <f>IF(telefony45[[#This Row],[czy zagraniczny]]=1,telefony45[[#This Row],[zaczęt minuty połączenia]],0)</f>
        <v>0</v>
      </c>
      <c r="P981">
        <f>IF(OR(telefony45[[#This Row],[czy komórkowy]]=1,telefony45[[#This Row],[czy stacjonarny]]=1),P980-telefony45[[#This Row],[połączenie w sekundach]],P980)</f>
        <v>-410168</v>
      </c>
      <c r="Q981">
        <f t="shared" si="14"/>
        <v>152</v>
      </c>
      <c r="R981">
        <f>IF(telefony45[[#This Row],[czy komórkowy]]=1,Q981+R980,R980)</f>
        <v>99462</v>
      </c>
      <c r="S981">
        <f>IF(telefony45[[#This Row],[czy stacjonarny]]=1,Q981+S980,S980)</f>
        <v>310706</v>
      </c>
    </row>
    <row r="982" spans="1:19" x14ac:dyDescent="0.3">
      <c r="A982" s="9" t="s">
        <v>705</v>
      </c>
      <c r="B982" s="1">
        <v>42930</v>
      </c>
      <c r="C982" s="2">
        <v>0.53268518518518515</v>
      </c>
      <c r="D982" s="2">
        <v>0.54135416666666669</v>
      </c>
      <c r="E982">
        <f>DAY(telefony45[[#This Row],[data]])</f>
        <v>14</v>
      </c>
      <c r="F982">
        <f>IF(LEN(telefony45[[#This Row],[nr]])=8,1,0)</f>
        <v>1</v>
      </c>
      <c r="G982">
        <f>IF(LEN(telefony45[[#This Row],[nr]])=7,1,0)</f>
        <v>0</v>
      </c>
      <c r="H982" s="9">
        <f>IF(LEN(telefony45[[#This Row],[nr]])&gt;=10,1,0)</f>
        <v>0</v>
      </c>
      <c r="I982" s="2">
        <f>telefony45[[#This Row],[zakonczenie]]-telefony45[[#This Row],[rozpoczecie]]</f>
        <v>8.6689814814815414E-3</v>
      </c>
      <c r="J982" s="9">
        <f>HOUR(telefony45[[#This Row],[czas połączenia]])</f>
        <v>0</v>
      </c>
      <c r="K982" s="9">
        <f>MINUTE(telefony45[[#This Row],[czas połączenia]])</f>
        <v>12</v>
      </c>
      <c r="L982" s="9">
        <f>SECOND(telefony45[[#This Row],[czas połączenia]])</f>
        <v>29</v>
      </c>
      <c r="M982" s="9">
        <f>telefony45[[#This Row],[godziny połączenia]]*60*60+telefony45[[#This Row],[minuty połączenia]]*60+telefony45[[#This Row],[sekundy połączenia2]]</f>
        <v>749</v>
      </c>
      <c r="N982" s="9">
        <f>ROUNDUP(telefony45[[#This Row],[połączenie w sekundach]]/60,0)</f>
        <v>13</v>
      </c>
      <c r="O982" s="9">
        <f>IF(telefony45[[#This Row],[czy zagraniczny]]=1,telefony45[[#This Row],[zaczęt minuty połączenia]],0)</f>
        <v>0</v>
      </c>
      <c r="P982">
        <f>IF(OR(telefony45[[#This Row],[czy komórkowy]]=1,telefony45[[#This Row],[czy stacjonarny]]=1),P981-telefony45[[#This Row],[połączenie w sekundach]],P981)</f>
        <v>-410917</v>
      </c>
      <c r="Q982">
        <f t="shared" si="14"/>
        <v>749</v>
      </c>
      <c r="R982">
        <f>IF(telefony45[[#This Row],[czy komórkowy]]=1,Q982+R981,R981)</f>
        <v>100211</v>
      </c>
      <c r="S982">
        <f>IF(telefony45[[#This Row],[czy stacjonarny]]=1,Q982+S981,S981)</f>
        <v>310706</v>
      </c>
    </row>
    <row r="983" spans="1:19" x14ac:dyDescent="0.3">
      <c r="A983" s="9" t="s">
        <v>842</v>
      </c>
      <c r="B983" s="1">
        <v>42930</v>
      </c>
      <c r="C983" s="2">
        <v>0.53740740740740744</v>
      </c>
      <c r="D983" s="2">
        <v>0.54893518518518514</v>
      </c>
      <c r="E983">
        <f>DAY(telefony45[[#This Row],[data]])</f>
        <v>14</v>
      </c>
      <c r="F983">
        <f>IF(LEN(telefony45[[#This Row],[nr]])=8,1,0)</f>
        <v>0</v>
      </c>
      <c r="G983">
        <f>IF(LEN(telefony45[[#This Row],[nr]])=7,1,0)</f>
        <v>1</v>
      </c>
      <c r="H983" s="9">
        <f>IF(LEN(telefony45[[#This Row],[nr]])&gt;=10,1,0)</f>
        <v>0</v>
      </c>
      <c r="I983" s="2">
        <f>telefony45[[#This Row],[zakonczenie]]-telefony45[[#This Row],[rozpoczecie]]</f>
        <v>1.1527777777777692E-2</v>
      </c>
      <c r="J983" s="9">
        <f>HOUR(telefony45[[#This Row],[czas połączenia]])</f>
        <v>0</v>
      </c>
      <c r="K983" s="9">
        <f>MINUTE(telefony45[[#This Row],[czas połączenia]])</f>
        <v>16</v>
      </c>
      <c r="L983" s="9">
        <f>SECOND(telefony45[[#This Row],[czas połączenia]])</f>
        <v>36</v>
      </c>
      <c r="M983" s="9">
        <f>telefony45[[#This Row],[godziny połączenia]]*60*60+telefony45[[#This Row],[minuty połączenia]]*60+telefony45[[#This Row],[sekundy połączenia2]]</f>
        <v>996</v>
      </c>
      <c r="N983" s="9">
        <f>ROUNDUP(telefony45[[#This Row],[połączenie w sekundach]]/60,0)</f>
        <v>17</v>
      </c>
      <c r="O983" s="9">
        <f>IF(telefony45[[#This Row],[czy zagraniczny]]=1,telefony45[[#This Row],[zaczęt minuty połączenia]],0)</f>
        <v>0</v>
      </c>
      <c r="P983">
        <f>IF(OR(telefony45[[#This Row],[czy komórkowy]]=1,telefony45[[#This Row],[czy stacjonarny]]=1),P982-telefony45[[#This Row],[połączenie w sekundach]],P982)</f>
        <v>-411913</v>
      </c>
      <c r="Q983">
        <f t="shared" si="14"/>
        <v>996</v>
      </c>
      <c r="R983">
        <f>IF(telefony45[[#This Row],[czy komórkowy]]=1,Q983+R982,R982)</f>
        <v>100211</v>
      </c>
      <c r="S983">
        <f>IF(telefony45[[#This Row],[czy stacjonarny]]=1,Q983+S982,S982)</f>
        <v>311702</v>
      </c>
    </row>
    <row r="984" spans="1:19" x14ac:dyDescent="0.3">
      <c r="A984" s="9" t="s">
        <v>593</v>
      </c>
      <c r="B984" s="1">
        <v>42930</v>
      </c>
      <c r="C984" s="2">
        <v>0.53768518518518515</v>
      </c>
      <c r="D984" s="2">
        <v>0.53770833333333334</v>
      </c>
      <c r="E984">
        <f>DAY(telefony45[[#This Row],[data]])</f>
        <v>14</v>
      </c>
      <c r="F984">
        <f>IF(LEN(telefony45[[#This Row],[nr]])=8,1,0)</f>
        <v>0</v>
      </c>
      <c r="G984">
        <f>IF(LEN(telefony45[[#This Row],[nr]])=7,1,0)</f>
        <v>1</v>
      </c>
      <c r="H984" s="9">
        <f>IF(LEN(telefony45[[#This Row],[nr]])&gt;=10,1,0)</f>
        <v>0</v>
      </c>
      <c r="I984" s="2">
        <f>telefony45[[#This Row],[zakonczenie]]-telefony45[[#This Row],[rozpoczecie]]</f>
        <v>2.3148148148188774E-5</v>
      </c>
      <c r="J984" s="9">
        <f>HOUR(telefony45[[#This Row],[czas połączenia]])</f>
        <v>0</v>
      </c>
      <c r="K984" s="9">
        <f>MINUTE(telefony45[[#This Row],[czas połączenia]])</f>
        <v>0</v>
      </c>
      <c r="L984" s="9">
        <f>SECOND(telefony45[[#This Row],[czas połączenia]])</f>
        <v>2</v>
      </c>
      <c r="M984" s="9">
        <f>telefony45[[#This Row],[godziny połączenia]]*60*60+telefony45[[#This Row],[minuty połączenia]]*60+telefony45[[#This Row],[sekundy połączenia2]]</f>
        <v>2</v>
      </c>
      <c r="N984" s="9">
        <f>ROUNDUP(telefony45[[#This Row],[połączenie w sekundach]]/60,0)</f>
        <v>1</v>
      </c>
      <c r="O984" s="9">
        <f>IF(telefony45[[#This Row],[czy zagraniczny]]=1,telefony45[[#This Row],[zaczęt minuty połączenia]],0)</f>
        <v>0</v>
      </c>
      <c r="P984">
        <f>IF(OR(telefony45[[#This Row],[czy komórkowy]]=1,telefony45[[#This Row],[czy stacjonarny]]=1),P983-telefony45[[#This Row],[połączenie w sekundach]],P983)</f>
        <v>-411915</v>
      </c>
      <c r="Q984">
        <f t="shared" si="14"/>
        <v>2</v>
      </c>
      <c r="R984">
        <f>IF(telefony45[[#This Row],[czy komórkowy]]=1,Q984+R983,R983)</f>
        <v>100211</v>
      </c>
      <c r="S984">
        <f>IF(telefony45[[#This Row],[czy stacjonarny]]=1,Q984+S983,S983)</f>
        <v>311704</v>
      </c>
    </row>
    <row r="985" spans="1:19" x14ac:dyDescent="0.3">
      <c r="A985" s="9" t="s">
        <v>843</v>
      </c>
      <c r="B985" s="1">
        <v>42930</v>
      </c>
      <c r="C985" s="2">
        <v>0.53909722222222223</v>
      </c>
      <c r="D985" s="2">
        <v>0.54540509259259262</v>
      </c>
      <c r="E985">
        <f>DAY(telefony45[[#This Row],[data]])</f>
        <v>14</v>
      </c>
      <c r="F985">
        <f>IF(LEN(telefony45[[#This Row],[nr]])=8,1,0)</f>
        <v>1</v>
      </c>
      <c r="G985">
        <f>IF(LEN(telefony45[[#This Row],[nr]])=7,1,0)</f>
        <v>0</v>
      </c>
      <c r="H985" s="9">
        <f>IF(LEN(telefony45[[#This Row],[nr]])&gt;=10,1,0)</f>
        <v>0</v>
      </c>
      <c r="I985" s="2">
        <f>telefony45[[#This Row],[zakonczenie]]-telefony45[[#This Row],[rozpoczecie]]</f>
        <v>6.3078703703703942E-3</v>
      </c>
      <c r="J985" s="9">
        <f>HOUR(telefony45[[#This Row],[czas połączenia]])</f>
        <v>0</v>
      </c>
      <c r="K985" s="9">
        <f>MINUTE(telefony45[[#This Row],[czas połączenia]])</f>
        <v>9</v>
      </c>
      <c r="L985" s="9">
        <f>SECOND(telefony45[[#This Row],[czas połączenia]])</f>
        <v>5</v>
      </c>
      <c r="M985" s="9">
        <f>telefony45[[#This Row],[godziny połączenia]]*60*60+telefony45[[#This Row],[minuty połączenia]]*60+telefony45[[#This Row],[sekundy połączenia2]]</f>
        <v>545</v>
      </c>
      <c r="N985" s="9">
        <f>ROUNDUP(telefony45[[#This Row],[połączenie w sekundach]]/60,0)</f>
        <v>10</v>
      </c>
      <c r="O985" s="9">
        <f>IF(telefony45[[#This Row],[czy zagraniczny]]=1,telefony45[[#This Row],[zaczęt minuty połączenia]],0)</f>
        <v>0</v>
      </c>
      <c r="P985">
        <f>IF(OR(telefony45[[#This Row],[czy komórkowy]]=1,telefony45[[#This Row],[czy stacjonarny]]=1),P984-telefony45[[#This Row],[połączenie w sekundach]],P984)</f>
        <v>-412460</v>
      </c>
      <c r="Q985">
        <f t="shared" si="14"/>
        <v>545</v>
      </c>
      <c r="R985">
        <f>IF(telefony45[[#This Row],[czy komórkowy]]=1,Q985+R984,R984)</f>
        <v>100756</v>
      </c>
      <c r="S985">
        <f>IF(telefony45[[#This Row],[czy stacjonarny]]=1,Q985+S984,S984)</f>
        <v>311704</v>
      </c>
    </row>
    <row r="986" spans="1:19" x14ac:dyDescent="0.3">
      <c r="A986" s="9" t="s">
        <v>844</v>
      </c>
      <c r="B986" s="1">
        <v>42930</v>
      </c>
      <c r="C986" s="2">
        <v>0.54118055555555555</v>
      </c>
      <c r="D986" s="2">
        <v>0.54894675925925929</v>
      </c>
      <c r="E986">
        <f>DAY(telefony45[[#This Row],[data]])</f>
        <v>14</v>
      </c>
      <c r="F986">
        <f>IF(LEN(telefony45[[#This Row],[nr]])=8,1,0)</f>
        <v>1</v>
      </c>
      <c r="G986">
        <f>IF(LEN(telefony45[[#This Row],[nr]])=7,1,0)</f>
        <v>0</v>
      </c>
      <c r="H986" s="9">
        <f>IF(LEN(telefony45[[#This Row],[nr]])&gt;=10,1,0)</f>
        <v>0</v>
      </c>
      <c r="I986" s="2">
        <f>telefony45[[#This Row],[zakonczenie]]-telefony45[[#This Row],[rozpoczecie]]</f>
        <v>7.7662037037037335E-3</v>
      </c>
      <c r="J986" s="9">
        <f>HOUR(telefony45[[#This Row],[czas połączenia]])</f>
        <v>0</v>
      </c>
      <c r="K986" s="9">
        <f>MINUTE(telefony45[[#This Row],[czas połączenia]])</f>
        <v>11</v>
      </c>
      <c r="L986" s="9">
        <f>SECOND(telefony45[[#This Row],[czas połączenia]])</f>
        <v>11</v>
      </c>
      <c r="M986" s="9">
        <f>telefony45[[#This Row],[godziny połączenia]]*60*60+telefony45[[#This Row],[minuty połączenia]]*60+telefony45[[#This Row],[sekundy połączenia2]]</f>
        <v>671</v>
      </c>
      <c r="N986" s="9">
        <f>ROUNDUP(telefony45[[#This Row],[połączenie w sekundach]]/60,0)</f>
        <v>12</v>
      </c>
      <c r="O986" s="9">
        <f>IF(telefony45[[#This Row],[czy zagraniczny]]=1,telefony45[[#This Row],[zaczęt minuty połączenia]],0)</f>
        <v>0</v>
      </c>
      <c r="P986">
        <f>IF(OR(telefony45[[#This Row],[czy komórkowy]]=1,telefony45[[#This Row],[czy stacjonarny]]=1),P985-telefony45[[#This Row],[połączenie w sekundach]],P985)</f>
        <v>-413131</v>
      </c>
      <c r="Q986">
        <f t="shared" si="14"/>
        <v>671</v>
      </c>
      <c r="R986">
        <f>IF(telefony45[[#This Row],[czy komórkowy]]=1,Q986+R985,R985)</f>
        <v>101427</v>
      </c>
      <c r="S986">
        <f>IF(telefony45[[#This Row],[czy stacjonarny]]=1,Q986+S985,S985)</f>
        <v>311704</v>
      </c>
    </row>
    <row r="987" spans="1:19" x14ac:dyDescent="0.3">
      <c r="A987" s="9" t="s">
        <v>845</v>
      </c>
      <c r="B987" s="1">
        <v>42930</v>
      </c>
      <c r="C987" s="2">
        <v>0.54415509259259254</v>
      </c>
      <c r="D987" s="2">
        <v>0.55156249999999996</v>
      </c>
      <c r="E987">
        <f>DAY(telefony45[[#This Row],[data]])</f>
        <v>14</v>
      </c>
      <c r="F987">
        <f>IF(LEN(telefony45[[#This Row],[nr]])=8,1,0)</f>
        <v>0</v>
      </c>
      <c r="G987">
        <f>IF(LEN(telefony45[[#This Row],[nr]])=7,1,0)</f>
        <v>1</v>
      </c>
      <c r="H987" s="9">
        <f>IF(LEN(telefony45[[#This Row],[nr]])&gt;=10,1,0)</f>
        <v>0</v>
      </c>
      <c r="I987" s="2">
        <f>telefony45[[#This Row],[zakonczenie]]-telefony45[[#This Row],[rozpoczecie]]</f>
        <v>7.4074074074074181E-3</v>
      </c>
      <c r="J987" s="9">
        <f>HOUR(telefony45[[#This Row],[czas połączenia]])</f>
        <v>0</v>
      </c>
      <c r="K987" s="9">
        <f>MINUTE(telefony45[[#This Row],[czas połączenia]])</f>
        <v>10</v>
      </c>
      <c r="L987" s="9">
        <f>SECOND(telefony45[[#This Row],[czas połączenia]])</f>
        <v>40</v>
      </c>
      <c r="M987" s="9">
        <f>telefony45[[#This Row],[godziny połączenia]]*60*60+telefony45[[#This Row],[minuty połączenia]]*60+telefony45[[#This Row],[sekundy połączenia2]]</f>
        <v>640</v>
      </c>
      <c r="N987" s="9">
        <f>ROUNDUP(telefony45[[#This Row],[połączenie w sekundach]]/60,0)</f>
        <v>11</v>
      </c>
      <c r="O987" s="9">
        <f>IF(telefony45[[#This Row],[czy zagraniczny]]=1,telefony45[[#This Row],[zaczęt minuty połączenia]],0)</f>
        <v>0</v>
      </c>
      <c r="P987">
        <f>IF(OR(telefony45[[#This Row],[czy komórkowy]]=1,telefony45[[#This Row],[czy stacjonarny]]=1),P986-telefony45[[#This Row],[połączenie w sekundach]],P986)</f>
        <v>-413771</v>
      </c>
      <c r="Q987">
        <f t="shared" si="14"/>
        <v>640</v>
      </c>
      <c r="R987">
        <f>IF(telefony45[[#This Row],[czy komórkowy]]=1,Q987+R986,R986)</f>
        <v>101427</v>
      </c>
      <c r="S987">
        <f>IF(telefony45[[#This Row],[czy stacjonarny]]=1,Q987+S986,S986)</f>
        <v>312344</v>
      </c>
    </row>
    <row r="988" spans="1:19" x14ac:dyDescent="0.3">
      <c r="A988" s="9" t="s">
        <v>663</v>
      </c>
      <c r="B988" s="1">
        <v>42930</v>
      </c>
      <c r="C988" s="2">
        <v>0.54498842592592589</v>
      </c>
      <c r="D988" s="2">
        <v>0.54879629629629634</v>
      </c>
      <c r="E988">
        <f>DAY(telefony45[[#This Row],[data]])</f>
        <v>14</v>
      </c>
      <c r="F988">
        <f>IF(LEN(telefony45[[#This Row],[nr]])=8,1,0)</f>
        <v>0</v>
      </c>
      <c r="G988">
        <f>IF(LEN(telefony45[[#This Row],[nr]])=7,1,0)</f>
        <v>1</v>
      </c>
      <c r="H988" s="9">
        <f>IF(LEN(telefony45[[#This Row],[nr]])&gt;=10,1,0)</f>
        <v>0</v>
      </c>
      <c r="I988" s="2">
        <f>telefony45[[#This Row],[zakonczenie]]-telefony45[[#This Row],[rozpoczecie]]</f>
        <v>3.8078703703704475E-3</v>
      </c>
      <c r="J988" s="9">
        <f>HOUR(telefony45[[#This Row],[czas połączenia]])</f>
        <v>0</v>
      </c>
      <c r="K988" s="9">
        <f>MINUTE(telefony45[[#This Row],[czas połączenia]])</f>
        <v>5</v>
      </c>
      <c r="L988" s="9">
        <f>SECOND(telefony45[[#This Row],[czas połączenia]])</f>
        <v>29</v>
      </c>
      <c r="M988" s="9">
        <f>telefony45[[#This Row],[godziny połączenia]]*60*60+telefony45[[#This Row],[minuty połączenia]]*60+telefony45[[#This Row],[sekundy połączenia2]]</f>
        <v>329</v>
      </c>
      <c r="N988" s="9">
        <f>ROUNDUP(telefony45[[#This Row],[połączenie w sekundach]]/60,0)</f>
        <v>6</v>
      </c>
      <c r="O988" s="9">
        <f>IF(telefony45[[#This Row],[czy zagraniczny]]=1,telefony45[[#This Row],[zaczęt minuty połączenia]],0)</f>
        <v>0</v>
      </c>
      <c r="P988">
        <f>IF(OR(telefony45[[#This Row],[czy komórkowy]]=1,telefony45[[#This Row],[czy stacjonarny]]=1),P987-telefony45[[#This Row],[połączenie w sekundach]],P987)</f>
        <v>-414100</v>
      </c>
      <c r="Q988">
        <f t="shared" si="14"/>
        <v>329</v>
      </c>
      <c r="R988">
        <f>IF(telefony45[[#This Row],[czy komórkowy]]=1,Q988+R987,R987)</f>
        <v>101427</v>
      </c>
      <c r="S988">
        <f>IF(telefony45[[#This Row],[czy stacjonarny]]=1,Q988+S987,S987)</f>
        <v>312673</v>
      </c>
    </row>
    <row r="989" spans="1:19" x14ac:dyDescent="0.3">
      <c r="A989" s="9" t="s">
        <v>846</v>
      </c>
      <c r="B989" s="1">
        <v>42930</v>
      </c>
      <c r="C989" s="2">
        <v>0.54616898148148152</v>
      </c>
      <c r="D989" s="2">
        <v>0.55153935185185188</v>
      </c>
      <c r="E989">
        <f>DAY(telefony45[[#This Row],[data]])</f>
        <v>14</v>
      </c>
      <c r="F989">
        <f>IF(LEN(telefony45[[#This Row],[nr]])=8,1,0)</f>
        <v>1</v>
      </c>
      <c r="G989">
        <f>IF(LEN(telefony45[[#This Row],[nr]])=7,1,0)</f>
        <v>0</v>
      </c>
      <c r="H989" s="9">
        <f>IF(LEN(telefony45[[#This Row],[nr]])&gt;=10,1,0)</f>
        <v>0</v>
      </c>
      <c r="I989" s="2">
        <f>telefony45[[#This Row],[zakonczenie]]-telefony45[[#This Row],[rozpoczecie]]</f>
        <v>5.3703703703703587E-3</v>
      </c>
      <c r="J989" s="9">
        <f>HOUR(telefony45[[#This Row],[czas połączenia]])</f>
        <v>0</v>
      </c>
      <c r="K989" s="9">
        <f>MINUTE(telefony45[[#This Row],[czas połączenia]])</f>
        <v>7</v>
      </c>
      <c r="L989" s="9">
        <f>SECOND(telefony45[[#This Row],[czas połączenia]])</f>
        <v>44</v>
      </c>
      <c r="M989" s="9">
        <f>telefony45[[#This Row],[godziny połączenia]]*60*60+telefony45[[#This Row],[minuty połączenia]]*60+telefony45[[#This Row],[sekundy połączenia2]]</f>
        <v>464</v>
      </c>
      <c r="N989" s="9">
        <f>ROUNDUP(telefony45[[#This Row],[połączenie w sekundach]]/60,0)</f>
        <v>8</v>
      </c>
      <c r="O989" s="9">
        <f>IF(telefony45[[#This Row],[czy zagraniczny]]=1,telefony45[[#This Row],[zaczęt minuty połączenia]],0)</f>
        <v>0</v>
      </c>
      <c r="P989">
        <f>IF(OR(telefony45[[#This Row],[czy komórkowy]]=1,telefony45[[#This Row],[czy stacjonarny]]=1),P988-telefony45[[#This Row],[połączenie w sekundach]],P988)</f>
        <v>-414564</v>
      </c>
      <c r="Q989">
        <f t="shared" si="14"/>
        <v>464</v>
      </c>
      <c r="R989">
        <f>IF(telefony45[[#This Row],[czy komórkowy]]=1,Q989+R988,R988)</f>
        <v>101891</v>
      </c>
      <c r="S989">
        <f>IF(telefony45[[#This Row],[czy stacjonarny]]=1,Q989+S988,S988)</f>
        <v>312673</v>
      </c>
    </row>
    <row r="990" spans="1:19" x14ac:dyDescent="0.3">
      <c r="A990" s="9" t="s">
        <v>847</v>
      </c>
      <c r="B990" s="1">
        <v>42930</v>
      </c>
      <c r="C990" s="2">
        <v>0.55155092592592592</v>
      </c>
      <c r="D990" s="2">
        <v>0.55709490740740741</v>
      </c>
      <c r="E990">
        <f>DAY(telefony45[[#This Row],[data]])</f>
        <v>14</v>
      </c>
      <c r="F990">
        <f>IF(LEN(telefony45[[#This Row],[nr]])=8,1,0)</f>
        <v>0</v>
      </c>
      <c r="G990">
        <f>IF(LEN(telefony45[[#This Row],[nr]])=7,1,0)</f>
        <v>0</v>
      </c>
      <c r="H990" s="9">
        <f>IF(LEN(telefony45[[#This Row],[nr]])&gt;=10,1,0)</f>
        <v>1</v>
      </c>
      <c r="I990" s="2">
        <f>telefony45[[#This Row],[zakonczenie]]-telefony45[[#This Row],[rozpoczecie]]</f>
        <v>5.5439814814814969E-3</v>
      </c>
      <c r="J990" s="9">
        <f>HOUR(telefony45[[#This Row],[czas połączenia]])</f>
        <v>0</v>
      </c>
      <c r="K990" s="9">
        <f>MINUTE(telefony45[[#This Row],[czas połączenia]])</f>
        <v>7</v>
      </c>
      <c r="L990" s="9">
        <f>SECOND(telefony45[[#This Row],[czas połączenia]])</f>
        <v>59</v>
      </c>
      <c r="M990" s="9">
        <f>telefony45[[#This Row],[godziny połączenia]]*60*60+telefony45[[#This Row],[minuty połączenia]]*60+telefony45[[#This Row],[sekundy połączenia2]]</f>
        <v>479</v>
      </c>
      <c r="N990" s="9">
        <f>ROUNDUP(telefony45[[#This Row],[połączenie w sekundach]]/60,0)</f>
        <v>8</v>
      </c>
      <c r="O990" s="9">
        <f>IF(telefony45[[#This Row],[czy zagraniczny]]=1,telefony45[[#This Row],[zaczęt minuty połączenia]],0)</f>
        <v>8</v>
      </c>
      <c r="P990">
        <f>IF(OR(telefony45[[#This Row],[czy komórkowy]]=1,telefony45[[#This Row],[czy stacjonarny]]=1),P989-telefony45[[#This Row],[połączenie w sekundach]],P989)</f>
        <v>-414564</v>
      </c>
      <c r="Q990">
        <f t="shared" si="14"/>
        <v>0</v>
      </c>
      <c r="R990">
        <f>IF(telefony45[[#This Row],[czy komórkowy]]=1,Q990+R989,R989)</f>
        <v>101891</v>
      </c>
      <c r="S990">
        <f>IF(telefony45[[#This Row],[czy stacjonarny]]=1,Q990+S989,S989)</f>
        <v>312673</v>
      </c>
    </row>
    <row r="991" spans="1:19" x14ac:dyDescent="0.3">
      <c r="A991" s="9" t="s">
        <v>60</v>
      </c>
      <c r="B991" s="1">
        <v>42930</v>
      </c>
      <c r="C991" s="2">
        <v>0.55473379629629627</v>
      </c>
      <c r="D991" s="2">
        <v>0.56253472222222223</v>
      </c>
      <c r="E991">
        <f>DAY(telefony45[[#This Row],[data]])</f>
        <v>14</v>
      </c>
      <c r="F991">
        <f>IF(LEN(telefony45[[#This Row],[nr]])=8,1,0)</f>
        <v>0</v>
      </c>
      <c r="G991">
        <f>IF(LEN(telefony45[[#This Row],[nr]])=7,1,0)</f>
        <v>1</v>
      </c>
      <c r="H991" s="9">
        <f>IF(LEN(telefony45[[#This Row],[nr]])&gt;=10,1,0)</f>
        <v>0</v>
      </c>
      <c r="I991" s="2">
        <f>telefony45[[#This Row],[zakonczenie]]-telefony45[[#This Row],[rozpoczecie]]</f>
        <v>7.8009259259259611E-3</v>
      </c>
      <c r="J991" s="9">
        <f>HOUR(telefony45[[#This Row],[czas połączenia]])</f>
        <v>0</v>
      </c>
      <c r="K991" s="9">
        <f>MINUTE(telefony45[[#This Row],[czas połączenia]])</f>
        <v>11</v>
      </c>
      <c r="L991" s="9">
        <f>SECOND(telefony45[[#This Row],[czas połączenia]])</f>
        <v>14</v>
      </c>
      <c r="M991" s="9">
        <f>telefony45[[#This Row],[godziny połączenia]]*60*60+telefony45[[#This Row],[minuty połączenia]]*60+telefony45[[#This Row],[sekundy połączenia2]]</f>
        <v>674</v>
      </c>
      <c r="N991" s="9">
        <f>ROUNDUP(telefony45[[#This Row],[połączenie w sekundach]]/60,0)</f>
        <v>12</v>
      </c>
      <c r="O991" s="9">
        <f>IF(telefony45[[#This Row],[czy zagraniczny]]=1,telefony45[[#This Row],[zaczęt minuty połączenia]],0)</f>
        <v>0</v>
      </c>
      <c r="P991">
        <f>IF(OR(telefony45[[#This Row],[czy komórkowy]]=1,telefony45[[#This Row],[czy stacjonarny]]=1),P990-telefony45[[#This Row],[połączenie w sekundach]],P990)</f>
        <v>-415238</v>
      </c>
      <c r="Q991">
        <f t="shared" si="14"/>
        <v>674</v>
      </c>
      <c r="R991">
        <f>IF(telefony45[[#This Row],[czy komórkowy]]=1,Q991+R990,R990)</f>
        <v>101891</v>
      </c>
      <c r="S991">
        <f>IF(telefony45[[#This Row],[czy stacjonarny]]=1,Q991+S990,S990)</f>
        <v>313347</v>
      </c>
    </row>
    <row r="992" spans="1:19" x14ac:dyDescent="0.3">
      <c r="A992" s="9" t="s">
        <v>848</v>
      </c>
      <c r="B992" s="1">
        <v>42930</v>
      </c>
      <c r="C992" s="2">
        <v>0.5561342592592593</v>
      </c>
      <c r="D992" s="2">
        <v>0.56366898148148148</v>
      </c>
      <c r="E992">
        <f>DAY(telefony45[[#This Row],[data]])</f>
        <v>14</v>
      </c>
      <c r="F992">
        <f>IF(LEN(telefony45[[#This Row],[nr]])=8,1,0)</f>
        <v>0</v>
      </c>
      <c r="G992">
        <f>IF(LEN(telefony45[[#This Row],[nr]])=7,1,0)</f>
        <v>1</v>
      </c>
      <c r="H992" s="9">
        <f>IF(LEN(telefony45[[#This Row],[nr]])&gt;=10,1,0)</f>
        <v>0</v>
      </c>
      <c r="I992" s="2">
        <f>telefony45[[#This Row],[zakonczenie]]-telefony45[[#This Row],[rozpoczecie]]</f>
        <v>7.5347222222221788E-3</v>
      </c>
      <c r="J992" s="9">
        <f>HOUR(telefony45[[#This Row],[czas połączenia]])</f>
        <v>0</v>
      </c>
      <c r="K992" s="9">
        <f>MINUTE(telefony45[[#This Row],[czas połączenia]])</f>
        <v>10</v>
      </c>
      <c r="L992" s="9">
        <f>SECOND(telefony45[[#This Row],[czas połączenia]])</f>
        <v>51</v>
      </c>
      <c r="M992" s="9">
        <f>telefony45[[#This Row],[godziny połączenia]]*60*60+telefony45[[#This Row],[minuty połączenia]]*60+telefony45[[#This Row],[sekundy połączenia2]]</f>
        <v>651</v>
      </c>
      <c r="N992" s="9">
        <f>ROUNDUP(telefony45[[#This Row],[połączenie w sekundach]]/60,0)</f>
        <v>11</v>
      </c>
      <c r="O992" s="9">
        <f>IF(telefony45[[#This Row],[czy zagraniczny]]=1,telefony45[[#This Row],[zaczęt minuty połączenia]],0)</f>
        <v>0</v>
      </c>
      <c r="P992">
        <f>IF(OR(telefony45[[#This Row],[czy komórkowy]]=1,telefony45[[#This Row],[czy stacjonarny]]=1),P991-telefony45[[#This Row],[połączenie w sekundach]],P991)</f>
        <v>-415889</v>
      </c>
      <c r="Q992">
        <f t="shared" si="14"/>
        <v>651</v>
      </c>
      <c r="R992">
        <f>IF(telefony45[[#This Row],[czy komórkowy]]=1,Q992+R991,R991)</f>
        <v>101891</v>
      </c>
      <c r="S992">
        <f>IF(telefony45[[#This Row],[czy stacjonarny]]=1,Q992+S991,S991)</f>
        <v>313998</v>
      </c>
    </row>
    <row r="993" spans="1:19" x14ac:dyDescent="0.3">
      <c r="A993" s="9" t="s">
        <v>849</v>
      </c>
      <c r="B993" s="1">
        <v>42930</v>
      </c>
      <c r="C993" s="2">
        <v>0.56141203703703701</v>
      </c>
      <c r="D993" s="2">
        <v>0.57055555555555559</v>
      </c>
      <c r="E993">
        <f>DAY(telefony45[[#This Row],[data]])</f>
        <v>14</v>
      </c>
      <c r="F993">
        <f>IF(LEN(telefony45[[#This Row],[nr]])=8,1,0)</f>
        <v>1</v>
      </c>
      <c r="G993">
        <f>IF(LEN(telefony45[[#This Row],[nr]])=7,1,0)</f>
        <v>0</v>
      </c>
      <c r="H993" s="9">
        <f>IF(LEN(telefony45[[#This Row],[nr]])&gt;=10,1,0)</f>
        <v>0</v>
      </c>
      <c r="I993" s="2">
        <f>telefony45[[#This Row],[zakonczenie]]-telefony45[[#This Row],[rozpoczecie]]</f>
        <v>9.1435185185185786E-3</v>
      </c>
      <c r="J993" s="9">
        <f>HOUR(telefony45[[#This Row],[czas połączenia]])</f>
        <v>0</v>
      </c>
      <c r="K993" s="9">
        <f>MINUTE(telefony45[[#This Row],[czas połączenia]])</f>
        <v>13</v>
      </c>
      <c r="L993" s="9">
        <f>SECOND(telefony45[[#This Row],[czas połączenia]])</f>
        <v>10</v>
      </c>
      <c r="M993" s="9">
        <f>telefony45[[#This Row],[godziny połączenia]]*60*60+telefony45[[#This Row],[minuty połączenia]]*60+telefony45[[#This Row],[sekundy połączenia2]]</f>
        <v>790</v>
      </c>
      <c r="N993" s="9">
        <f>ROUNDUP(telefony45[[#This Row],[połączenie w sekundach]]/60,0)</f>
        <v>14</v>
      </c>
      <c r="O993" s="9">
        <f>IF(telefony45[[#This Row],[czy zagraniczny]]=1,telefony45[[#This Row],[zaczęt minuty połączenia]],0)</f>
        <v>0</v>
      </c>
      <c r="P993">
        <f>IF(OR(telefony45[[#This Row],[czy komórkowy]]=1,telefony45[[#This Row],[czy stacjonarny]]=1),P992-telefony45[[#This Row],[połączenie w sekundach]],P992)</f>
        <v>-416679</v>
      </c>
      <c r="Q993">
        <f t="shared" si="14"/>
        <v>790</v>
      </c>
      <c r="R993">
        <f>IF(telefony45[[#This Row],[czy komórkowy]]=1,Q993+R992,R992)</f>
        <v>102681</v>
      </c>
      <c r="S993">
        <f>IF(telefony45[[#This Row],[czy stacjonarny]]=1,Q993+S992,S992)</f>
        <v>313998</v>
      </c>
    </row>
    <row r="994" spans="1:19" x14ac:dyDescent="0.3">
      <c r="A994" s="9" t="s">
        <v>850</v>
      </c>
      <c r="B994" s="1">
        <v>42930</v>
      </c>
      <c r="C994" s="2">
        <v>0.56650462962962966</v>
      </c>
      <c r="D994" s="2">
        <v>0.57533564814814819</v>
      </c>
      <c r="E994">
        <f>DAY(telefony45[[#This Row],[data]])</f>
        <v>14</v>
      </c>
      <c r="F994">
        <f>IF(LEN(telefony45[[#This Row],[nr]])=8,1,0)</f>
        <v>0</v>
      </c>
      <c r="G994">
        <f>IF(LEN(telefony45[[#This Row],[nr]])=7,1,0)</f>
        <v>1</v>
      </c>
      <c r="H994" s="9">
        <f>IF(LEN(telefony45[[#This Row],[nr]])&gt;=10,1,0)</f>
        <v>0</v>
      </c>
      <c r="I994" s="2">
        <f>telefony45[[#This Row],[zakonczenie]]-telefony45[[#This Row],[rozpoczecie]]</f>
        <v>8.8310185185185297E-3</v>
      </c>
      <c r="J994" s="9">
        <f>HOUR(telefony45[[#This Row],[czas połączenia]])</f>
        <v>0</v>
      </c>
      <c r="K994" s="9">
        <f>MINUTE(telefony45[[#This Row],[czas połączenia]])</f>
        <v>12</v>
      </c>
      <c r="L994" s="9">
        <f>SECOND(telefony45[[#This Row],[czas połączenia]])</f>
        <v>43</v>
      </c>
      <c r="M994" s="9">
        <f>telefony45[[#This Row],[godziny połączenia]]*60*60+telefony45[[#This Row],[minuty połączenia]]*60+telefony45[[#This Row],[sekundy połączenia2]]</f>
        <v>763</v>
      </c>
      <c r="N994" s="9">
        <f>ROUNDUP(telefony45[[#This Row],[połączenie w sekundach]]/60,0)</f>
        <v>13</v>
      </c>
      <c r="O994" s="9">
        <f>IF(telefony45[[#This Row],[czy zagraniczny]]=1,telefony45[[#This Row],[zaczęt minuty połączenia]],0)</f>
        <v>0</v>
      </c>
      <c r="P994">
        <f>IF(OR(telefony45[[#This Row],[czy komórkowy]]=1,telefony45[[#This Row],[czy stacjonarny]]=1),P993-telefony45[[#This Row],[połączenie w sekundach]],P993)</f>
        <v>-417442</v>
      </c>
      <c r="Q994">
        <f t="shared" si="14"/>
        <v>763</v>
      </c>
      <c r="R994">
        <f>IF(telefony45[[#This Row],[czy komórkowy]]=1,Q994+R993,R993)</f>
        <v>102681</v>
      </c>
      <c r="S994">
        <f>IF(telefony45[[#This Row],[czy stacjonarny]]=1,Q994+S993,S993)</f>
        <v>314761</v>
      </c>
    </row>
    <row r="995" spans="1:19" x14ac:dyDescent="0.3">
      <c r="A995" s="9" t="s">
        <v>851</v>
      </c>
      <c r="B995" s="1">
        <v>42930</v>
      </c>
      <c r="C995" s="2">
        <v>0.57197916666666671</v>
      </c>
      <c r="D995" s="2">
        <v>0.58081018518518523</v>
      </c>
      <c r="E995">
        <f>DAY(telefony45[[#This Row],[data]])</f>
        <v>14</v>
      </c>
      <c r="F995">
        <f>IF(LEN(telefony45[[#This Row],[nr]])=8,1,0)</f>
        <v>1</v>
      </c>
      <c r="G995">
        <f>IF(LEN(telefony45[[#This Row],[nr]])=7,1,0)</f>
        <v>0</v>
      </c>
      <c r="H995" s="9">
        <f>IF(LEN(telefony45[[#This Row],[nr]])&gt;=10,1,0)</f>
        <v>0</v>
      </c>
      <c r="I995" s="2">
        <f>telefony45[[#This Row],[zakonczenie]]-telefony45[[#This Row],[rozpoczecie]]</f>
        <v>8.8310185185185297E-3</v>
      </c>
      <c r="J995" s="9">
        <f>HOUR(telefony45[[#This Row],[czas połączenia]])</f>
        <v>0</v>
      </c>
      <c r="K995" s="9">
        <f>MINUTE(telefony45[[#This Row],[czas połączenia]])</f>
        <v>12</v>
      </c>
      <c r="L995" s="9">
        <f>SECOND(telefony45[[#This Row],[czas połączenia]])</f>
        <v>43</v>
      </c>
      <c r="M995" s="9">
        <f>telefony45[[#This Row],[godziny połączenia]]*60*60+telefony45[[#This Row],[minuty połączenia]]*60+telefony45[[#This Row],[sekundy połączenia2]]</f>
        <v>763</v>
      </c>
      <c r="N995" s="9">
        <f>ROUNDUP(telefony45[[#This Row],[połączenie w sekundach]]/60,0)</f>
        <v>13</v>
      </c>
      <c r="O995" s="9">
        <f>IF(telefony45[[#This Row],[czy zagraniczny]]=1,telefony45[[#This Row],[zaczęt minuty połączenia]],0)</f>
        <v>0</v>
      </c>
      <c r="P995">
        <f>IF(OR(telefony45[[#This Row],[czy komórkowy]]=1,telefony45[[#This Row],[czy stacjonarny]]=1),P994-telefony45[[#This Row],[połączenie w sekundach]],P994)</f>
        <v>-418205</v>
      </c>
      <c r="Q995">
        <f t="shared" si="14"/>
        <v>763</v>
      </c>
      <c r="R995">
        <f>IF(telefony45[[#This Row],[czy komórkowy]]=1,Q995+R994,R994)</f>
        <v>103444</v>
      </c>
      <c r="S995">
        <f>IF(telefony45[[#This Row],[czy stacjonarny]]=1,Q995+S994,S994)</f>
        <v>314761</v>
      </c>
    </row>
    <row r="996" spans="1:19" x14ac:dyDescent="0.3">
      <c r="A996" s="9" t="s">
        <v>852</v>
      </c>
      <c r="B996" s="1">
        <v>42930</v>
      </c>
      <c r="C996" s="2">
        <v>0.57262731481481477</v>
      </c>
      <c r="D996" s="2">
        <v>0.57991898148148147</v>
      </c>
      <c r="E996">
        <f>DAY(telefony45[[#This Row],[data]])</f>
        <v>14</v>
      </c>
      <c r="F996">
        <f>IF(LEN(telefony45[[#This Row],[nr]])=8,1,0)</f>
        <v>1</v>
      </c>
      <c r="G996">
        <f>IF(LEN(telefony45[[#This Row],[nr]])=7,1,0)</f>
        <v>0</v>
      </c>
      <c r="H996" s="9">
        <f>IF(LEN(telefony45[[#This Row],[nr]])&gt;=10,1,0)</f>
        <v>0</v>
      </c>
      <c r="I996" s="2">
        <f>telefony45[[#This Row],[zakonczenie]]-telefony45[[#This Row],[rozpoczecie]]</f>
        <v>7.2916666666666963E-3</v>
      </c>
      <c r="J996" s="9">
        <f>HOUR(telefony45[[#This Row],[czas połączenia]])</f>
        <v>0</v>
      </c>
      <c r="K996" s="9">
        <f>MINUTE(telefony45[[#This Row],[czas połączenia]])</f>
        <v>10</v>
      </c>
      <c r="L996" s="9">
        <f>SECOND(telefony45[[#This Row],[czas połączenia]])</f>
        <v>30</v>
      </c>
      <c r="M996" s="9">
        <f>telefony45[[#This Row],[godziny połączenia]]*60*60+telefony45[[#This Row],[minuty połączenia]]*60+telefony45[[#This Row],[sekundy połączenia2]]</f>
        <v>630</v>
      </c>
      <c r="N996" s="9">
        <f>ROUNDUP(telefony45[[#This Row],[połączenie w sekundach]]/60,0)</f>
        <v>11</v>
      </c>
      <c r="O996" s="9">
        <f>IF(telefony45[[#This Row],[czy zagraniczny]]=1,telefony45[[#This Row],[zaczęt minuty połączenia]],0)</f>
        <v>0</v>
      </c>
      <c r="P996">
        <f>IF(OR(telefony45[[#This Row],[czy komórkowy]]=1,telefony45[[#This Row],[czy stacjonarny]]=1),P995-telefony45[[#This Row],[połączenie w sekundach]],P995)</f>
        <v>-418835</v>
      </c>
      <c r="Q996">
        <f t="shared" si="14"/>
        <v>630</v>
      </c>
      <c r="R996">
        <f>IF(telefony45[[#This Row],[czy komórkowy]]=1,Q996+R995,R995)</f>
        <v>104074</v>
      </c>
      <c r="S996">
        <f>IF(telefony45[[#This Row],[czy stacjonarny]]=1,Q996+S995,S995)</f>
        <v>314761</v>
      </c>
    </row>
    <row r="997" spans="1:19" x14ac:dyDescent="0.3">
      <c r="A997" s="9" t="s">
        <v>442</v>
      </c>
      <c r="B997" s="1">
        <v>42930</v>
      </c>
      <c r="C997" s="2">
        <v>0.57451388888888888</v>
      </c>
      <c r="D997" s="2">
        <v>0.57847222222222228</v>
      </c>
      <c r="E997">
        <f>DAY(telefony45[[#This Row],[data]])</f>
        <v>14</v>
      </c>
      <c r="F997">
        <f>IF(LEN(telefony45[[#This Row],[nr]])=8,1,0)</f>
        <v>0</v>
      </c>
      <c r="G997">
        <f>IF(LEN(telefony45[[#This Row],[nr]])=7,1,0)</f>
        <v>1</v>
      </c>
      <c r="H997" s="9">
        <f>IF(LEN(telefony45[[#This Row],[nr]])&gt;=10,1,0)</f>
        <v>0</v>
      </c>
      <c r="I997" s="2">
        <f>telefony45[[#This Row],[zakonczenie]]-telefony45[[#This Row],[rozpoczecie]]</f>
        <v>3.958333333333397E-3</v>
      </c>
      <c r="J997" s="9">
        <f>HOUR(telefony45[[#This Row],[czas połączenia]])</f>
        <v>0</v>
      </c>
      <c r="K997" s="9">
        <f>MINUTE(telefony45[[#This Row],[czas połączenia]])</f>
        <v>5</v>
      </c>
      <c r="L997" s="9">
        <f>SECOND(telefony45[[#This Row],[czas połączenia]])</f>
        <v>42</v>
      </c>
      <c r="M997" s="9">
        <f>telefony45[[#This Row],[godziny połączenia]]*60*60+telefony45[[#This Row],[minuty połączenia]]*60+telefony45[[#This Row],[sekundy połączenia2]]</f>
        <v>342</v>
      </c>
      <c r="N997" s="9">
        <f>ROUNDUP(telefony45[[#This Row],[połączenie w sekundach]]/60,0)</f>
        <v>6</v>
      </c>
      <c r="O997" s="9">
        <f>IF(telefony45[[#This Row],[czy zagraniczny]]=1,telefony45[[#This Row],[zaczęt minuty połączenia]],0)</f>
        <v>0</v>
      </c>
      <c r="P997">
        <f>IF(OR(telefony45[[#This Row],[czy komórkowy]]=1,telefony45[[#This Row],[czy stacjonarny]]=1),P996-telefony45[[#This Row],[połączenie w sekundach]],P996)</f>
        <v>-419177</v>
      </c>
      <c r="Q997">
        <f t="shared" si="14"/>
        <v>342</v>
      </c>
      <c r="R997">
        <f>IF(telefony45[[#This Row],[czy komórkowy]]=1,Q997+R996,R996)</f>
        <v>104074</v>
      </c>
      <c r="S997">
        <f>IF(telefony45[[#This Row],[czy stacjonarny]]=1,Q997+S996,S996)</f>
        <v>315103</v>
      </c>
    </row>
    <row r="998" spans="1:19" x14ac:dyDescent="0.3">
      <c r="A998" s="9" t="s">
        <v>315</v>
      </c>
      <c r="B998" s="1">
        <v>42930</v>
      </c>
      <c r="C998" s="2">
        <v>0.57810185185185181</v>
      </c>
      <c r="D998" s="2">
        <v>0.58810185185185182</v>
      </c>
      <c r="E998">
        <f>DAY(telefony45[[#This Row],[data]])</f>
        <v>14</v>
      </c>
      <c r="F998">
        <f>IF(LEN(telefony45[[#This Row],[nr]])=8,1,0)</f>
        <v>0</v>
      </c>
      <c r="G998">
        <f>IF(LEN(telefony45[[#This Row],[nr]])=7,1,0)</f>
        <v>1</v>
      </c>
      <c r="H998" s="9">
        <f>IF(LEN(telefony45[[#This Row],[nr]])&gt;=10,1,0)</f>
        <v>0</v>
      </c>
      <c r="I998" s="2">
        <f>telefony45[[#This Row],[zakonczenie]]-telefony45[[#This Row],[rozpoczecie]]</f>
        <v>1.0000000000000009E-2</v>
      </c>
      <c r="J998" s="9">
        <f>HOUR(telefony45[[#This Row],[czas połączenia]])</f>
        <v>0</v>
      </c>
      <c r="K998" s="9">
        <f>MINUTE(telefony45[[#This Row],[czas połączenia]])</f>
        <v>14</v>
      </c>
      <c r="L998" s="9">
        <f>SECOND(telefony45[[#This Row],[czas połączenia]])</f>
        <v>24</v>
      </c>
      <c r="M998" s="9">
        <f>telefony45[[#This Row],[godziny połączenia]]*60*60+telefony45[[#This Row],[minuty połączenia]]*60+telefony45[[#This Row],[sekundy połączenia2]]</f>
        <v>864</v>
      </c>
      <c r="N998" s="9">
        <f>ROUNDUP(telefony45[[#This Row],[połączenie w sekundach]]/60,0)</f>
        <v>15</v>
      </c>
      <c r="O998" s="9">
        <f>IF(telefony45[[#This Row],[czy zagraniczny]]=1,telefony45[[#This Row],[zaczęt minuty połączenia]],0)</f>
        <v>0</v>
      </c>
      <c r="P998">
        <f>IF(OR(telefony45[[#This Row],[czy komórkowy]]=1,telefony45[[#This Row],[czy stacjonarny]]=1),P997-telefony45[[#This Row],[połączenie w sekundach]],P997)</f>
        <v>-420041</v>
      </c>
      <c r="Q998">
        <f t="shared" si="14"/>
        <v>864</v>
      </c>
      <c r="R998">
        <f>IF(telefony45[[#This Row],[czy komórkowy]]=1,Q998+R997,R997)</f>
        <v>104074</v>
      </c>
      <c r="S998">
        <f>IF(telefony45[[#This Row],[czy stacjonarny]]=1,Q998+S997,S997)</f>
        <v>315967</v>
      </c>
    </row>
    <row r="999" spans="1:19" x14ac:dyDescent="0.3">
      <c r="A999" s="9" t="s">
        <v>126</v>
      </c>
      <c r="B999" s="1">
        <v>42930</v>
      </c>
      <c r="C999" s="2">
        <v>0.58233796296296292</v>
      </c>
      <c r="D999" s="2">
        <v>0.58734953703703707</v>
      </c>
      <c r="E999">
        <f>DAY(telefony45[[#This Row],[data]])</f>
        <v>14</v>
      </c>
      <c r="F999">
        <f>IF(LEN(telefony45[[#This Row],[nr]])=8,1,0)</f>
        <v>0</v>
      </c>
      <c r="G999">
        <f>IF(LEN(telefony45[[#This Row],[nr]])=7,1,0)</f>
        <v>1</v>
      </c>
      <c r="H999" s="9">
        <f>IF(LEN(telefony45[[#This Row],[nr]])&gt;=10,1,0)</f>
        <v>0</v>
      </c>
      <c r="I999" s="2">
        <f>telefony45[[#This Row],[zakonczenie]]-telefony45[[#This Row],[rozpoczecie]]</f>
        <v>5.0115740740741543E-3</v>
      </c>
      <c r="J999" s="9">
        <f>HOUR(telefony45[[#This Row],[czas połączenia]])</f>
        <v>0</v>
      </c>
      <c r="K999" s="9">
        <f>MINUTE(telefony45[[#This Row],[czas połączenia]])</f>
        <v>7</v>
      </c>
      <c r="L999" s="9">
        <f>SECOND(telefony45[[#This Row],[czas połączenia]])</f>
        <v>13</v>
      </c>
      <c r="M999" s="9">
        <f>telefony45[[#This Row],[godziny połączenia]]*60*60+telefony45[[#This Row],[minuty połączenia]]*60+telefony45[[#This Row],[sekundy połączenia2]]</f>
        <v>433</v>
      </c>
      <c r="N999" s="9">
        <f>ROUNDUP(telefony45[[#This Row],[połączenie w sekundach]]/60,0)</f>
        <v>8</v>
      </c>
      <c r="O999" s="9">
        <f>IF(telefony45[[#This Row],[czy zagraniczny]]=1,telefony45[[#This Row],[zaczęt minuty połączenia]],0)</f>
        <v>0</v>
      </c>
      <c r="P999">
        <f>IF(OR(telefony45[[#This Row],[czy komórkowy]]=1,telefony45[[#This Row],[czy stacjonarny]]=1),P998-telefony45[[#This Row],[połączenie w sekundach]],P998)</f>
        <v>-420474</v>
      </c>
      <c r="Q999">
        <f t="shared" si="14"/>
        <v>433</v>
      </c>
      <c r="R999">
        <f>IF(telefony45[[#This Row],[czy komórkowy]]=1,Q999+R998,R998)</f>
        <v>104074</v>
      </c>
      <c r="S999">
        <f>IF(telefony45[[#This Row],[czy stacjonarny]]=1,Q999+S998,S998)</f>
        <v>316400</v>
      </c>
    </row>
    <row r="1000" spans="1:19" x14ac:dyDescent="0.3">
      <c r="A1000" s="9" t="s">
        <v>853</v>
      </c>
      <c r="B1000" s="1">
        <v>42930</v>
      </c>
      <c r="C1000" s="2">
        <v>0.58810185185185182</v>
      </c>
      <c r="D1000" s="2">
        <v>0.59134259259259259</v>
      </c>
      <c r="E1000">
        <f>DAY(telefony45[[#This Row],[data]])</f>
        <v>14</v>
      </c>
      <c r="F1000">
        <f>IF(LEN(telefony45[[#This Row],[nr]])=8,1,0)</f>
        <v>0</v>
      </c>
      <c r="G1000">
        <f>IF(LEN(telefony45[[#This Row],[nr]])=7,1,0)</f>
        <v>1</v>
      </c>
      <c r="H1000" s="9">
        <f>IF(LEN(telefony45[[#This Row],[nr]])&gt;=10,1,0)</f>
        <v>0</v>
      </c>
      <c r="I1000" s="2">
        <f>telefony45[[#This Row],[zakonczenie]]-telefony45[[#This Row],[rozpoczecie]]</f>
        <v>3.2407407407407662E-3</v>
      </c>
      <c r="J1000" s="9">
        <f>HOUR(telefony45[[#This Row],[czas połączenia]])</f>
        <v>0</v>
      </c>
      <c r="K1000" s="9">
        <f>MINUTE(telefony45[[#This Row],[czas połączenia]])</f>
        <v>4</v>
      </c>
      <c r="L1000" s="9">
        <f>SECOND(telefony45[[#This Row],[czas połączenia]])</f>
        <v>40</v>
      </c>
      <c r="M1000" s="9">
        <f>telefony45[[#This Row],[godziny połączenia]]*60*60+telefony45[[#This Row],[minuty połączenia]]*60+telefony45[[#This Row],[sekundy połączenia2]]</f>
        <v>280</v>
      </c>
      <c r="N1000" s="9">
        <f>ROUNDUP(telefony45[[#This Row],[połączenie w sekundach]]/60,0)</f>
        <v>5</v>
      </c>
      <c r="O1000" s="9">
        <f>IF(telefony45[[#This Row],[czy zagraniczny]]=1,telefony45[[#This Row],[zaczęt minuty połączenia]],0)</f>
        <v>0</v>
      </c>
      <c r="P1000">
        <f>IF(OR(telefony45[[#This Row],[czy komórkowy]]=1,telefony45[[#This Row],[czy stacjonarny]]=1),P999-telefony45[[#This Row],[połączenie w sekundach]],P999)</f>
        <v>-420754</v>
      </c>
      <c r="Q1000">
        <f t="shared" si="14"/>
        <v>280</v>
      </c>
      <c r="R1000">
        <f>IF(telefony45[[#This Row],[czy komórkowy]]=1,Q1000+R999,R999)</f>
        <v>104074</v>
      </c>
      <c r="S1000">
        <f>IF(telefony45[[#This Row],[czy stacjonarny]]=1,Q1000+S999,S999)</f>
        <v>316680</v>
      </c>
    </row>
    <row r="1001" spans="1:19" x14ac:dyDescent="0.3">
      <c r="A1001" s="9" t="s">
        <v>854</v>
      </c>
      <c r="B1001" s="1">
        <v>42930</v>
      </c>
      <c r="C1001" s="2">
        <v>0.58959490740740739</v>
      </c>
      <c r="D1001" s="2">
        <v>0.59105324074074073</v>
      </c>
      <c r="E1001">
        <f>DAY(telefony45[[#This Row],[data]])</f>
        <v>14</v>
      </c>
      <c r="F1001">
        <f>IF(LEN(telefony45[[#This Row],[nr]])=8,1,0)</f>
        <v>0</v>
      </c>
      <c r="G1001">
        <f>IF(LEN(telefony45[[#This Row],[nr]])=7,1,0)</f>
        <v>1</v>
      </c>
      <c r="H1001" s="9">
        <f>IF(LEN(telefony45[[#This Row],[nr]])&gt;=10,1,0)</f>
        <v>0</v>
      </c>
      <c r="I1001" s="2">
        <f>telefony45[[#This Row],[zakonczenie]]-telefony45[[#This Row],[rozpoczecie]]</f>
        <v>1.4583333333333393E-3</v>
      </c>
      <c r="J1001" s="9">
        <f>HOUR(telefony45[[#This Row],[czas połączenia]])</f>
        <v>0</v>
      </c>
      <c r="K1001" s="9">
        <f>MINUTE(telefony45[[#This Row],[czas połączenia]])</f>
        <v>2</v>
      </c>
      <c r="L1001" s="9">
        <f>SECOND(telefony45[[#This Row],[czas połączenia]])</f>
        <v>6</v>
      </c>
      <c r="M1001" s="9">
        <f>telefony45[[#This Row],[godziny połączenia]]*60*60+telefony45[[#This Row],[minuty połączenia]]*60+telefony45[[#This Row],[sekundy połączenia2]]</f>
        <v>126</v>
      </c>
      <c r="N1001" s="9">
        <f>ROUNDUP(telefony45[[#This Row],[połączenie w sekundach]]/60,0)</f>
        <v>3</v>
      </c>
      <c r="O1001" s="9">
        <f>IF(telefony45[[#This Row],[czy zagraniczny]]=1,telefony45[[#This Row],[zaczęt minuty połączenia]],0)</f>
        <v>0</v>
      </c>
      <c r="P1001">
        <f>IF(OR(telefony45[[#This Row],[czy komórkowy]]=1,telefony45[[#This Row],[czy stacjonarny]]=1),P1000-telefony45[[#This Row],[połączenie w sekundach]],P1000)</f>
        <v>-420880</v>
      </c>
      <c r="Q1001">
        <f t="shared" ref="Q1001:Q1064" si="15">IF(P1001&lt;0,ABS(P1001)-ABS(P1000),Q1000)</f>
        <v>126</v>
      </c>
      <c r="R1001">
        <f>IF(telefony45[[#This Row],[czy komórkowy]]=1,Q1001+R1000,R1000)</f>
        <v>104074</v>
      </c>
      <c r="S1001">
        <f>IF(telefony45[[#This Row],[czy stacjonarny]]=1,Q1001+S1000,S1000)</f>
        <v>316806</v>
      </c>
    </row>
    <row r="1002" spans="1:19" x14ac:dyDescent="0.3">
      <c r="A1002" s="9" t="s">
        <v>855</v>
      </c>
      <c r="B1002" s="1">
        <v>42930</v>
      </c>
      <c r="C1002" s="2">
        <v>0.59284722222222219</v>
      </c>
      <c r="D1002" s="2">
        <v>0.59662037037037041</v>
      </c>
      <c r="E1002">
        <f>DAY(telefony45[[#This Row],[data]])</f>
        <v>14</v>
      </c>
      <c r="F1002">
        <f>IF(LEN(telefony45[[#This Row],[nr]])=8,1,0)</f>
        <v>0</v>
      </c>
      <c r="G1002">
        <f>IF(LEN(telefony45[[#This Row],[nr]])=7,1,0)</f>
        <v>1</v>
      </c>
      <c r="H1002" s="9">
        <f>IF(LEN(telefony45[[#This Row],[nr]])&gt;=10,1,0)</f>
        <v>0</v>
      </c>
      <c r="I1002" s="2">
        <f>telefony45[[#This Row],[zakonczenie]]-telefony45[[#This Row],[rozpoczecie]]</f>
        <v>3.7731481481482199E-3</v>
      </c>
      <c r="J1002" s="9">
        <f>HOUR(telefony45[[#This Row],[czas połączenia]])</f>
        <v>0</v>
      </c>
      <c r="K1002" s="9">
        <f>MINUTE(telefony45[[#This Row],[czas połączenia]])</f>
        <v>5</v>
      </c>
      <c r="L1002" s="9">
        <f>SECOND(telefony45[[#This Row],[czas połączenia]])</f>
        <v>26</v>
      </c>
      <c r="M1002" s="9">
        <f>telefony45[[#This Row],[godziny połączenia]]*60*60+telefony45[[#This Row],[minuty połączenia]]*60+telefony45[[#This Row],[sekundy połączenia2]]</f>
        <v>326</v>
      </c>
      <c r="N1002" s="9">
        <f>ROUNDUP(telefony45[[#This Row],[połączenie w sekundach]]/60,0)</f>
        <v>6</v>
      </c>
      <c r="O1002" s="9">
        <f>IF(telefony45[[#This Row],[czy zagraniczny]]=1,telefony45[[#This Row],[zaczęt minuty połączenia]],0)</f>
        <v>0</v>
      </c>
      <c r="P1002">
        <f>IF(OR(telefony45[[#This Row],[czy komórkowy]]=1,telefony45[[#This Row],[czy stacjonarny]]=1),P1001-telefony45[[#This Row],[połączenie w sekundach]],P1001)</f>
        <v>-421206</v>
      </c>
      <c r="Q1002">
        <f t="shared" si="15"/>
        <v>326</v>
      </c>
      <c r="R1002">
        <f>IF(telefony45[[#This Row],[czy komórkowy]]=1,Q1002+R1001,R1001)</f>
        <v>104074</v>
      </c>
      <c r="S1002">
        <f>IF(telefony45[[#This Row],[czy stacjonarny]]=1,Q1002+S1001,S1001)</f>
        <v>317132</v>
      </c>
    </row>
    <row r="1003" spans="1:19" x14ac:dyDescent="0.3">
      <c r="A1003" s="9" t="s">
        <v>856</v>
      </c>
      <c r="B1003" s="1">
        <v>42930</v>
      </c>
      <c r="C1003" s="2">
        <v>0.59467592592592589</v>
      </c>
      <c r="D1003" s="2">
        <v>0.60392361111111115</v>
      </c>
      <c r="E1003">
        <f>DAY(telefony45[[#This Row],[data]])</f>
        <v>14</v>
      </c>
      <c r="F1003">
        <f>IF(LEN(telefony45[[#This Row],[nr]])=8,1,0)</f>
        <v>0</v>
      </c>
      <c r="G1003">
        <f>IF(LEN(telefony45[[#This Row],[nr]])=7,1,0)</f>
        <v>1</v>
      </c>
      <c r="H1003" s="9">
        <f>IF(LEN(telefony45[[#This Row],[nr]])&gt;=10,1,0)</f>
        <v>0</v>
      </c>
      <c r="I1003" s="2">
        <f>telefony45[[#This Row],[zakonczenie]]-telefony45[[#This Row],[rozpoczecie]]</f>
        <v>9.2476851851852615E-3</v>
      </c>
      <c r="J1003" s="9">
        <f>HOUR(telefony45[[#This Row],[czas połączenia]])</f>
        <v>0</v>
      </c>
      <c r="K1003" s="9">
        <f>MINUTE(telefony45[[#This Row],[czas połączenia]])</f>
        <v>13</v>
      </c>
      <c r="L1003" s="9">
        <f>SECOND(telefony45[[#This Row],[czas połączenia]])</f>
        <v>19</v>
      </c>
      <c r="M1003" s="9">
        <f>telefony45[[#This Row],[godziny połączenia]]*60*60+telefony45[[#This Row],[minuty połączenia]]*60+telefony45[[#This Row],[sekundy połączenia2]]</f>
        <v>799</v>
      </c>
      <c r="N1003" s="9">
        <f>ROUNDUP(telefony45[[#This Row],[połączenie w sekundach]]/60,0)</f>
        <v>14</v>
      </c>
      <c r="O1003" s="9">
        <f>IF(telefony45[[#This Row],[czy zagraniczny]]=1,telefony45[[#This Row],[zaczęt minuty połączenia]],0)</f>
        <v>0</v>
      </c>
      <c r="P1003">
        <f>IF(OR(telefony45[[#This Row],[czy komórkowy]]=1,telefony45[[#This Row],[czy stacjonarny]]=1),P1002-telefony45[[#This Row],[połączenie w sekundach]],P1002)</f>
        <v>-422005</v>
      </c>
      <c r="Q1003">
        <f t="shared" si="15"/>
        <v>799</v>
      </c>
      <c r="R1003">
        <f>IF(telefony45[[#This Row],[czy komórkowy]]=1,Q1003+R1002,R1002)</f>
        <v>104074</v>
      </c>
      <c r="S1003">
        <f>IF(telefony45[[#This Row],[czy stacjonarny]]=1,Q1003+S1002,S1002)</f>
        <v>317931</v>
      </c>
    </row>
    <row r="1004" spans="1:19" x14ac:dyDescent="0.3">
      <c r="A1004" s="9" t="s">
        <v>857</v>
      </c>
      <c r="B1004" s="1">
        <v>42930</v>
      </c>
      <c r="C1004" s="2">
        <v>0.5981481481481481</v>
      </c>
      <c r="D1004" s="2">
        <v>0.60513888888888889</v>
      </c>
      <c r="E1004">
        <f>DAY(telefony45[[#This Row],[data]])</f>
        <v>14</v>
      </c>
      <c r="F1004">
        <f>IF(LEN(telefony45[[#This Row],[nr]])=8,1,0)</f>
        <v>0</v>
      </c>
      <c r="G1004">
        <f>IF(LEN(telefony45[[#This Row],[nr]])=7,1,0)</f>
        <v>0</v>
      </c>
      <c r="H1004" s="9">
        <f>IF(LEN(telefony45[[#This Row],[nr]])&gt;=10,1,0)</f>
        <v>1</v>
      </c>
      <c r="I1004" s="2">
        <f>telefony45[[#This Row],[zakonczenie]]-telefony45[[#This Row],[rozpoczecie]]</f>
        <v>6.9907407407407973E-3</v>
      </c>
      <c r="J1004" s="9">
        <f>HOUR(telefony45[[#This Row],[czas połączenia]])</f>
        <v>0</v>
      </c>
      <c r="K1004" s="9">
        <f>MINUTE(telefony45[[#This Row],[czas połączenia]])</f>
        <v>10</v>
      </c>
      <c r="L1004" s="9">
        <f>SECOND(telefony45[[#This Row],[czas połączenia]])</f>
        <v>4</v>
      </c>
      <c r="M1004" s="9">
        <f>telefony45[[#This Row],[godziny połączenia]]*60*60+telefony45[[#This Row],[minuty połączenia]]*60+telefony45[[#This Row],[sekundy połączenia2]]</f>
        <v>604</v>
      </c>
      <c r="N1004" s="9">
        <f>ROUNDUP(telefony45[[#This Row],[połączenie w sekundach]]/60,0)</f>
        <v>11</v>
      </c>
      <c r="O1004" s="9">
        <f>IF(telefony45[[#This Row],[czy zagraniczny]]=1,telefony45[[#This Row],[zaczęt minuty połączenia]],0)</f>
        <v>11</v>
      </c>
      <c r="P1004">
        <f>IF(OR(telefony45[[#This Row],[czy komórkowy]]=1,telefony45[[#This Row],[czy stacjonarny]]=1),P1003-telefony45[[#This Row],[połączenie w sekundach]],P1003)</f>
        <v>-422005</v>
      </c>
      <c r="Q1004">
        <f t="shared" si="15"/>
        <v>0</v>
      </c>
      <c r="R1004">
        <f>IF(telefony45[[#This Row],[czy komórkowy]]=1,Q1004+R1003,R1003)</f>
        <v>104074</v>
      </c>
      <c r="S1004">
        <f>IF(telefony45[[#This Row],[czy stacjonarny]]=1,Q1004+S1003,S1003)</f>
        <v>317931</v>
      </c>
    </row>
    <row r="1005" spans="1:19" x14ac:dyDescent="0.3">
      <c r="A1005" s="9" t="s">
        <v>858</v>
      </c>
      <c r="B1005" s="1">
        <v>42930</v>
      </c>
      <c r="C1005" s="2">
        <v>0.6001967592592593</v>
      </c>
      <c r="D1005" s="2">
        <v>0.60023148148148153</v>
      </c>
      <c r="E1005">
        <f>DAY(telefony45[[#This Row],[data]])</f>
        <v>14</v>
      </c>
      <c r="F1005">
        <f>IF(LEN(telefony45[[#This Row],[nr]])=8,1,0)</f>
        <v>0</v>
      </c>
      <c r="G1005">
        <f>IF(LEN(telefony45[[#This Row],[nr]])=7,1,0)</f>
        <v>1</v>
      </c>
      <c r="H1005" s="9">
        <f>IF(LEN(telefony45[[#This Row],[nr]])&gt;=10,1,0)</f>
        <v>0</v>
      </c>
      <c r="I1005" s="2">
        <f>telefony45[[#This Row],[zakonczenie]]-telefony45[[#This Row],[rozpoczecie]]</f>
        <v>3.472222222222765E-5</v>
      </c>
      <c r="J1005" s="9">
        <f>HOUR(telefony45[[#This Row],[czas połączenia]])</f>
        <v>0</v>
      </c>
      <c r="K1005" s="9">
        <f>MINUTE(telefony45[[#This Row],[czas połączenia]])</f>
        <v>0</v>
      </c>
      <c r="L1005" s="9">
        <f>SECOND(telefony45[[#This Row],[czas połączenia]])</f>
        <v>3</v>
      </c>
      <c r="M1005" s="9">
        <f>telefony45[[#This Row],[godziny połączenia]]*60*60+telefony45[[#This Row],[minuty połączenia]]*60+telefony45[[#This Row],[sekundy połączenia2]]</f>
        <v>3</v>
      </c>
      <c r="N1005" s="9">
        <f>ROUNDUP(telefony45[[#This Row],[połączenie w sekundach]]/60,0)</f>
        <v>1</v>
      </c>
      <c r="O1005" s="9">
        <f>IF(telefony45[[#This Row],[czy zagraniczny]]=1,telefony45[[#This Row],[zaczęt minuty połączenia]],0)</f>
        <v>0</v>
      </c>
      <c r="P1005">
        <f>IF(OR(telefony45[[#This Row],[czy komórkowy]]=1,telefony45[[#This Row],[czy stacjonarny]]=1),P1004-telefony45[[#This Row],[połączenie w sekundach]],P1004)</f>
        <v>-422008</v>
      </c>
      <c r="Q1005">
        <f t="shared" si="15"/>
        <v>3</v>
      </c>
      <c r="R1005">
        <f>IF(telefony45[[#This Row],[czy komórkowy]]=1,Q1005+R1004,R1004)</f>
        <v>104074</v>
      </c>
      <c r="S1005">
        <f>IF(telefony45[[#This Row],[czy stacjonarny]]=1,Q1005+S1004,S1004)</f>
        <v>317934</v>
      </c>
    </row>
    <row r="1006" spans="1:19" x14ac:dyDescent="0.3">
      <c r="A1006" s="9" t="s">
        <v>859</v>
      </c>
      <c r="B1006" s="1">
        <v>42930</v>
      </c>
      <c r="C1006" s="2">
        <v>0.60204861111111108</v>
      </c>
      <c r="D1006" s="2">
        <v>0.60319444444444448</v>
      </c>
      <c r="E1006">
        <f>DAY(telefony45[[#This Row],[data]])</f>
        <v>14</v>
      </c>
      <c r="F1006">
        <f>IF(LEN(telefony45[[#This Row],[nr]])=8,1,0)</f>
        <v>0</v>
      </c>
      <c r="G1006">
        <f>IF(LEN(telefony45[[#This Row],[nr]])=7,1,0)</f>
        <v>1</v>
      </c>
      <c r="H1006" s="9">
        <f>IF(LEN(telefony45[[#This Row],[nr]])&gt;=10,1,0)</f>
        <v>0</v>
      </c>
      <c r="I1006" s="2">
        <f>telefony45[[#This Row],[zakonczenie]]-telefony45[[#This Row],[rozpoczecie]]</f>
        <v>1.1458333333334014E-3</v>
      </c>
      <c r="J1006" s="9">
        <f>HOUR(telefony45[[#This Row],[czas połączenia]])</f>
        <v>0</v>
      </c>
      <c r="K1006" s="9">
        <f>MINUTE(telefony45[[#This Row],[czas połączenia]])</f>
        <v>1</v>
      </c>
      <c r="L1006" s="9">
        <f>SECOND(telefony45[[#This Row],[czas połączenia]])</f>
        <v>39</v>
      </c>
      <c r="M1006" s="9">
        <f>telefony45[[#This Row],[godziny połączenia]]*60*60+telefony45[[#This Row],[minuty połączenia]]*60+telefony45[[#This Row],[sekundy połączenia2]]</f>
        <v>99</v>
      </c>
      <c r="N1006" s="9">
        <f>ROUNDUP(telefony45[[#This Row],[połączenie w sekundach]]/60,0)</f>
        <v>2</v>
      </c>
      <c r="O1006" s="9">
        <f>IF(telefony45[[#This Row],[czy zagraniczny]]=1,telefony45[[#This Row],[zaczęt minuty połączenia]],0)</f>
        <v>0</v>
      </c>
      <c r="P1006">
        <f>IF(OR(telefony45[[#This Row],[czy komórkowy]]=1,telefony45[[#This Row],[czy stacjonarny]]=1),P1005-telefony45[[#This Row],[połączenie w sekundach]],P1005)</f>
        <v>-422107</v>
      </c>
      <c r="Q1006">
        <f t="shared" si="15"/>
        <v>99</v>
      </c>
      <c r="R1006">
        <f>IF(telefony45[[#This Row],[czy komórkowy]]=1,Q1006+R1005,R1005)</f>
        <v>104074</v>
      </c>
      <c r="S1006">
        <f>IF(telefony45[[#This Row],[czy stacjonarny]]=1,Q1006+S1005,S1005)</f>
        <v>318033</v>
      </c>
    </row>
    <row r="1007" spans="1:19" x14ac:dyDescent="0.3">
      <c r="A1007" s="9" t="s">
        <v>860</v>
      </c>
      <c r="B1007" s="1">
        <v>42930</v>
      </c>
      <c r="C1007" s="2">
        <v>0.60775462962962967</v>
      </c>
      <c r="D1007" s="2">
        <v>0.61614583333333328</v>
      </c>
      <c r="E1007">
        <f>DAY(telefony45[[#This Row],[data]])</f>
        <v>14</v>
      </c>
      <c r="F1007">
        <f>IF(LEN(telefony45[[#This Row],[nr]])=8,1,0)</f>
        <v>0</v>
      </c>
      <c r="G1007">
        <f>IF(LEN(telefony45[[#This Row],[nr]])=7,1,0)</f>
        <v>1</v>
      </c>
      <c r="H1007" s="9">
        <f>IF(LEN(telefony45[[#This Row],[nr]])&gt;=10,1,0)</f>
        <v>0</v>
      </c>
      <c r="I1007" s="2">
        <f>telefony45[[#This Row],[zakonczenie]]-telefony45[[#This Row],[rozpoczecie]]</f>
        <v>8.3912037037036091E-3</v>
      </c>
      <c r="J1007" s="9">
        <f>HOUR(telefony45[[#This Row],[czas połączenia]])</f>
        <v>0</v>
      </c>
      <c r="K1007" s="9">
        <f>MINUTE(telefony45[[#This Row],[czas połączenia]])</f>
        <v>12</v>
      </c>
      <c r="L1007" s="9">
        <f>SECOND(telefony45[[#This Row],[czas połączenia]])</f>
        <v>5</v>
      </c>
      <c r="M1007" s="9">
        <f>telefony45[[#This Row],[godziny połączenia]]*60*60+telefony45[[#This Row],[minuty połączenia]]*60+telefony45[[#This Row],[sekundy połączenia2]]</f>
        <v>725</v>
      </c>
      <c r="N1007" s="9">
        <f>ROUNDUP(telefony45[[#This Row],[połączenie w sekundach]]/60,0)</f>
        <v>13</v>
      </c>
      <c r="O1007" s="9">
        <f>IF(telefony45[[#This Row],[czy zagraniczny]]=1,telefony45[[#This Row],[zaczęt minuty połączenia]],0)</f>
        <v>0</v>
      </c>
      <c r="P1007">
        <f>IF(OR(telefony45[[#This Row],[czy komórkowy]]=1,telefony45[[#This Row],[czy stacjonarny]]=1),P1006-telefony45[[#This Row],[połączenie w sekundach]],P1006)</f>
        <v>-422832</v>
      </c>
      <c r="Q1007">
        <f t="shared" si="15"/>
        <v>725</v>
      </c>
      <c r="R1007">
        <f>IF(telefony45[[#This Row],[czy komórkowy]]=1,Q1007+R1006,R1006)</f>
        <v>104074</v>
      </c>
      <c r="S1007">
        <f>IF(telefony45[[#This Row],[czy stacjonarny]]=1,Q1007+S1006,S1006)</f>
        <v>318758</v>
      </c>
    </row>
    <row r="1008" spans="1:19" x14ac:dyDescent="0.3">
      <c r="A1008" s="9" t="s">
        <v>861</v>
      </c>
      <c r="B1008" s="1">
        <v>42930</v>
      </c>
      <c r="C1008" s="2">
        <v>0.61174768518518519</v>
      </c>
      <c r="D1008" s="2">
        <v>0.61697916666666663</v>
      </c>
      <c r="E1008">
        <f>DAY(telefony45[[#This Row],[data]])</f>
        <v>14</v>
      </c>
      <c r="F1008">
        <f>IF(LEN(telefony45[[#This Row],[nr]])=8,1,0)</f>
        <v>0</v>
      </c>
      <c r="G1008">
        <f>IF(LEN(telefony45[[#This Row],[nr]])=7,1,0)</f>
        <v>1</v>
      </c>
      <c r="H1008" s="9">
        <f>IF(LEN(telefony45[[#This Row],[nr]])&gt;=10,1,0)</f>
        <v>0</v>
      </c>
      <c r="I1008" s="2">
        <f>telefony45[[#This Row],[zakonczenie]]-telefony45[[#This Row],[rozpoczecie]]</f>
        <v>5.2314814814814481E-3</v>
      </c>
      <c r="J1008" s="9">
        <f>HOUR(telefony45[[#This Row],[czas połączenia]])</f>
        <v>0</v>
      </c>
      <c r="K1008" s="9">
        <f>MINUTE(telefony45[[#This Row],[czas połączenia]])</f>
        <v>7</v>
      </c>
      <c r="L1008" s="9">
        <f>SECOND(telefony45[[#This Row],[czas połączenia]])</f>
        <v>32</v>
      </c>
      <c r="M1008" s="9">
        <f>telefony45[[#This Row],[godziny połączenia]]*60*60+telefony45[[#This Row],[minuty połączenia]]*60+telefony45[[#This Row],[sekundy połączenia2]]</f>
        <v>452</v>
      </c>
      <c r="N1008" s="9">
        <f>ROUNDUP(telefony45[[#This Row],[połączenie w sekundach]]/60,0)</f>
        <v>8</v>
      </c>
      <c r="O1008" s="9">
        <f>IF(telefony45[[#This Row],[czy zagraniczny]]=1,telefony45[[#This Row],[zaczęt minuty połączenia]],0)</f>
        <v>0</v>
      </c>
      <c r="P1008">
        <f>IF(OR(telefony45[[#This Row],[czy komórkowy]]=1,telefony45[[#This Row],[czy stacjonarny]]=1),P1007-telefony45[[#This Row],[połączenie w sekundach]],P1007)</f>
        <v>-423284</v>
      </c>
      <c r="Q1008">
        <f t="shared" si="15"/>
        <v>452</v>
      </c>
      <c r="R1008">
        <f>IF(telefony45[[#This Row],[czy komórkowy]]=1,Q1008+R1007,R1007)</f>
        <v>104074</v>
      </c>
      <c r="S1008">
        <f>IF(telefony45[[#This Row],[czy stacjonarny]]=1,Q1008+S1007,S1007)</f>
        <v>319210</v>
      </c>
    </row>
    <row r="1009" spans="1:19" x14ac:dyDescent="0.3">
      <c r="A1009" s="9" t="s">
        <v>862</v>
      </c>
      <c r="B1009" s="1">
        <v>42930</v>
      </c>
      <c r="C1009" s="2">
        <v>0.61546296296296299</v>
      </c>
      <c r="D1009" s="2">
        <v>0.62185185185185188</v>
      </c>
      <c r="E1009">
        <f>DAY(telefony45[[#This Row],[data]])</f>
        <v>14</v>
      </c>
      <c r="F1009">
        <f>IF(LEN(telefony45[[#This Row],[nr]])=8,1,0)</f>
        <v>0</v>
      </c>
      <c r="G1009">
        <f>IF(LEN(telefony45[[#This Row],[nr]])=7,1,0)</f>
        <v>1</v>
      </c>
      <c r="H1009" s="9">
        <f>IF(LEN(telefony45[[#This Row],[nr]])&gt;=10,1,0)</f>
        <v>0</v>
      </c>
      <c r="I1009" s="2">
        <f>telefony45[[#This Row],[zakonczenie]]-telefony45[[#This Row],[rozpoczecie]]</f>
        <v>6.3888888888888884E-3</v>
      </c>
      <c r="J1009" s="9">
        <f>HOUR(telefony45[[#This Row],[czas połączenia]])</f>
        <v>0</v>
      </c>
      <c r="K1009" s="9">
        <f>MINUTE(telefony45[[#This Row],[czas połączenia]])</f>
        <v>9</v>
      </c>
      <c r="L1009" s="9">
        <f>SECOND(telefony45[[#This Row],[czas połączenia]])</f>
        <v>12</v>
      </c>
      <c r="M1009" s="9">
        <f>telefony45[[#This Row],[godziny połączenia]]*60*60+telefony45[[#This Row],[minuty połączenia]]*60+telefony45[[#This Row],[sekundy połączenia2]]</f>
        <v>552</v>
      </c>
      <c r="N1009" s="9">
        <f>ROUNDUP(telefony45[[#This Row],[połączenie w sekundach]]/60,0)</f>
        <v>10</v>
      </c>
      <c r="O1009" s="9">
        <f>IF(telefony45[[#This Row],[czy zagraniczny]]=1,telefony45[[#This Row],[zaczęt minuty połączenia]],0)</f>
        <v>0</v>
      </c>
      <c r="P1009">
        <f>IF(OR(telefony45[[#This Row],[czy komórkowy]]=1,telefony45[[#This Row],[czy stacjonarny]]=1),P1008-telefony45[[#This Row],[połączenie w sekundach]],P1008)</f>
        <v>-423836</v>
      </c>
      <c r="Q1009">
        <f t="shared" si="15"/>
        <v>552</v>
      </c>
      <c r="R1009">
        <f>IF(telefony45[[#This Row],[czy komórkowy]]=1,Q1009+R1008,R1008)</f>
        <v>104074</v>
      </c>
      <c r="S1009">
        <f>IF(telefony45[[#This Row],[czy stacjonarny]]=1,Q1009+S1008,S1008)</f>
        <v>319762</v>
      </c>
    </row>
    <row r="1010" spans="1:19" x14ac:dyDescent="0.3">
      <c r="A1010" s="9" t="s">
        <v>863</v>
      </c>
      <c r="B1010" s="1">
        <v>42930</v>
      </c>
      <c r="C1010" s="2">
        <v>0.62111111111111106</v>
      </c>
      <c r="D1010" s="2">
        <v>0.62814814814814812</v>
      </c>
      <c r="E1010">
        <f>DAY(telefony45[[#This Row],[data]])</f>
        <v>14</v>
      </c>
      <c r="F1010">
        <f>IF(LEN(telefony45[[#This Row],[nr]])=8,1,0)</f>
        <v>0</v>
      </c>
      <c r="G1010">
        <f>IF(LEN(telefony45[[#This Row],[nr]])=7,1,0)</f>
        <v>1</v>
      </c>
      <c r="H1010" s="9">
        <f>IF(LEN(telefony45[[#This Row],[nr]])&gt;=10,1,0)</f>
        <v>0</v>
      </c>
      <c r="I1010" s="2">
        <f>telefony45[[#This Row],[zakonczenie]]-telefony45[[#This Row],[rozpoczecie]]</f>
        <v>7.0370370370370638E-3</v>
      </c>
      <c r="J1010" s="9">
        <f>HOUR(telefony45[[#This Row],[czas połączenia]])</f>
        <v>0</v>
      </c>
      <c r="K1010" s="9">
        <f>MINUTE(telefony45[[#This Row],[czas połączenia]])</f>
        <v>10</v>
      </c>
      <c r="L1010" s="9">
        <f>SECOND(telefony45[[#This Row],[czas połączenia]])</f>
        <v>8</v>
      </c>
      <c r="M1010" s="9">
        <f>telefony45[[#This Row],[godziny połączenia]]*60*60+telefony45[[#This Row],[minuty połączenia]]*60+telefony45[[#This Row],[sekundy połączenia2]]</f>
        <v>608</v>
      </c>
      <c r="N1010" s="9">
        <f>ROUNDUP(telefony45[[#This Row],[połączenie w sekundach]]/60,0)</f>
        <v>11</v>
      </c>
      <c r="O1010" s="9">
        <f>IF(telefony45[[#This Row],[czy zagraniczny]]=1,telefony45[[#This Row],[zaczęt minuty połączenia]],0)</f>
        <v>0</v>
      </c>
      <c r="P1010">
        <f>IF(OR(telefony45[[#This Row],[czy komórkowy]]=1,telefony45[[#This Row],[czy stacjonarny]]=1),P1009-telefony45[[#This Row],[połączenie w sekundach]],P1009)</f>
        <v>-424444</v>
      </c>
      <c r="Q1010">
        <f t="shared" si="15"/>
        <v>608</v>
      </c>
      <c r="R1010">
        <f>IF(telefony45[[#This Row],[czy komórkowy]]=1,Q1010+R1009,R1009)</f>
        <v>104074</v>
      </c>
      <c r="S1010">
        <f>IF(telefony45[[#This Row],[czy stacjonarny]]=1,Q1010+S1009,S1009)</f>
        <v>320370</v>
      </c>
    </row>
    <row r="1011" spans="1:19" x14ac:dyDescent="0.3">
      <c r="A1011" s="9" t="s">
        <v>864</v>
      </c>
      <c r="B1011" s="1">
        <v>42930</v>
      </c>
      <c r="C1011" s="2">
        <v>0.62517361111111114</v>
      </c>
      <c r="D1011" s="2">
        <v>0.62518518518518518</v>
      </c>
      <c r="E1011">
        <f>DAY(telefony45[[#This Row],[data]])</f>
        <v>14</v>
      </c>
      <c r="F1011">
        <f>IF(LEN(telefony45[[#This Row],[nr]])=8,1,0)</f>
        <v>0</v>
      </c>
      <c r="G1011">
        <f>IF(LEN(telefony45[[#This Row],[nr]])=7,1,0)</f>
        <v>1</v>
      </c>
      <c r="H1011" s="9">
        <f>IF(LEN(telefony45[[#This Row],[nr]])&gt;=10,1,0)</f>
        <v>0</v>
      </c>
      <c r="I1011" s="2">
        <f>telefony45[[#This Row],[zakonczenie]]-telefony45[[#This Row],[rozpoczecie]]</f>
        <v>1.1574074074038876E-5</v>
      </c>
      <c r="J1011" s="9">
        <f>HOUR(telefony45[[#This Row],[czas połączenia]])</f>
        <v>0</v>
      </c>
      <c r="K1011" s="9">
        <f>MINUTE(telefony45[[#This Row],[czas połączenia]])</f>
        <v>0</v>
      </c>
      <c r="L1011" s="9">
        <f>SECOND(telefony45[[#This Row],[czas połączenia]])</f>
        <v>1</v>
      </c>
      <c r="M1011" s="9">
        <f>telefony45[[#This Row],[godziny połączenia]]*60*60+telefony45[[#This Row],[minuty połączenia]]*60+telefony45[[#This Row],[sekundy połączenia2]]</f>
        <v>1</v>
      </c>
      <c r="N1011" s="9">
        <f>ROUNDUP(telefony45[[#This Row],[połączenie w sekundach]]/60,0)</f>
        <v>1</v>
      </c>
      <c r="O1011" s="9">
        <f>IF(telefony45[[#This Row],[czy zagraniczny]]=1,telefony45[[#This Row],[zaczęt minuty połączenia]],0)</f>
        <v>0</v>
      </c>
      <c r="P1011">
        <f>IF(OR(telefony45[[#This Row],[czy komórkowy]]=1,telefony45[[#This Row],[czy stacjonarny]]=1),P1010-telefony45[[#This Row],[połączenie w sekundach]],P1010)</f>
        <v>-424445</v>
      </c>
      <c r="Q1011">
        <f t="shared" si="15"/>
        <v>1</v>
      </c>
      <c r="R1011">
        <f>IF(telefony45[[#This Row],[czy komórkowy]]=1,Q1011+R1010,R1010)</f>
        <v>104074</v>
      </c>
      <c r="S1011">
        <f>IF(telefony45[[#This Row],[czy stacjonarny]]=1,Q1011+S1010,S1010)</f>
        <v>320371</v>
      </c>
    </row>
    <row r="1012" spans="1:19" x14ac:dyDescent="0.3">
      <c r="A1012" s="9" t="s">
        <v>511</v>
      </c>
      <c r="B1012" s="1">
        <v>42933</v>
      </c>
      <c r="C1012" s="2">
        <v>0.33702546296296299</v>
      </c>
      <c r="D1012" s="2">
        <v>0.34466435185185185</v>
      </c>
      <c r="E1012">
        <f>DAY(telefony45[[#This Row],[data]])</f>
        <v>17</v>
      </c>
      <c r="F1012">
        <f>IF(LEN(telefony45[[#This Row],[nr]])=8,1,0)</f>
        <v>0</v>
      </c>
      <c r="G1012">
        <f>IF(LEN(telefony45[[#This Row],[nr]])=7,1,0)</f>
        <v>1</v>
      </c>
      <c r="H1012" s="9">
        <f>IF(LEN(telefony45[[#This Row],[nr]])&gt;=10,1,0)</f>
        <v>0</v>
      </c>
      <c r="I1012" s="2">
        <f>telefony45[[#This Row],[zakonczenie]]-telefony45[[#This Row],[rozpoczecie]]</f>
        <v>7.6388888888888618E-3</v>
      </c>
      <c r="J1012" s="9">
        <f>HOUR(telefony45[[#This Row],[czas połączenia]])</f>
        <v>0</v>
      </c>
      <c r="K1012" s="9">
        <f>MINUTE(telefony45[[#This Row],[czas połączenia]])</f>
        <v>11</v>
      </c>
      <c r="L1012" s="9">
        <f>SECOND(telefony45[[#This Row],[czas połączenia]])</f>
        <v>0</v>
      </c>
      <c r="M1012" s="9">
        <f>telefony45[[#This Row],[godziny połączenia]]*60*60+telefony45[[#This Row],[minuty połączenia]]*60+telefony45[[#This Row],[sekundy połączenia2]]</f>
        <v>660</v>
      </c>
      <c r="N1012" s="9">
        <f>ROUNDUP(telefony45[[#This Row],[połączenie w sekundach]]/60,0)</f>
        <v>11</v>
      </c>
      <c r="O1012" s="9">
        <f>IF(telefony45[[#This Row],[czy zagraniczny]]=1,telefony45[[#This Row],[zaczęt minuty połączenia]],0)</f>
        <v>0</v>
      </c>
      <c r="P1012">
        <f>IF(OR(telefony45[[#This Row],[czy komórkowy]]=1,telefony45[[#This Row],[czy stacjonarny]]=1),P1011-telefony45[[#This Row],[połączenie w sekundach]],P1011)</f>
        <v>-425105</v>
      </c>
      <c r="Q1012">
        <f t="shared" si="15"/>
        <v>660</v>
      </c>
      <c r="R1012">
        <f>IF(telefony45[[#This Row],[czy komórkowy]]=1,Q1012+R1011,R1011)</f>
        <v>104074</v>
      </c>
      <c r="S1012">
        <f>IF(telefony45[[#This Row],[czy stacjonarny]]=1,Q1012+S1011,S1011)</f>
        <v>321031</v>
      </c>
    </row>
    <row r="1013" spans="1:19" x14ac:dyDescent="0.3">
      <c r="A1013" s="9" t="s">
        <v>865</v>
      </c>
      <c r="B1013" s="1">
        <v>42933</v>
      </c>
      <c r="C1013" s="2">
        <v>0.34074074074074073</v>
      </c>
      <c r="D1013" s="2">
        <v>0.34971064814814817</v>
      </c>
      <c r="E1013">
        <f>DAY(telefony45[[#This Row],[data]])</f>
        <v>17</v>
      </c>
      <c r="F1013">
        <f>IF(LEN(telefony45[[#This Row],[nr]])=8,1,0)</f>
        <v>0</v>
      </c>
      <c r="G1013">
        <f>IF(LEN(telefony45[[#This Row],[nr]])=7,1,0)</f>
        <v>1</v>
      </c>
      <c r="H1013" s="9">
        <f>IF(LEN(telefony45[[#This Row],[nr]])&gt;=10,1,0)</f>
        <v>0</v>
      </c>
      <c r="I1013" s="2">
        <f>telefony45[[#This Row],[zakonczenie]]-telefony45[[#This Row],[rozpoczecie]]</f>
        <v>8.9699074074074403E-3</v>
      </c>
      <c r="J1013" s="9">
        <f>HOUR(telefony45[[#This Row],[czas połączenia]])</f>
        <v>0</v>
      </c>
      <c r="K1013" s="9">
        <f>MINUTE(telefony45[[#This Row],[czas połączenia]])</f>
        <v>12</v>
      </c>
      <c r="L1013" s="9">
        <f>SECOND(telefony45[[#This Row],[czas połączenia]])</f>
        <v>55</v>
      </c>
      <c r="M1013" s="9">
        <f>telefony45[[#This Row],[godziny połączenia]]*60*60+telefony45[[#This Row],[minuty połączenia]]*60+telefony45[[#This Row],[sekundy połączenia2]]</f>
        <v>775</v>
      </c>
      <c r="N1013" s="9">
        <f>ROUNDUP(telefony45[[#This Row],[połączenie w sekundach]]/60,0)</f>
        <v>13</v>
      </c>
      <c r="O1013" s="9">
        <f>IF(telefony45[[#This Row],[czy zagraniczny]]=1,telefony45[[#This Row],[zaczęt minuty połączenia]],0)</f>
        <v>0</v>
      </c>
      <c r="P1013">
        <f>IF(OR(telefony45[[#This Row],[czy komórkowy]]=1,telefony45[[#This Row],[czy stacjonarny]]=1),P1012-telefony45[[#This Row],[połączenie w sekundach]],P1012)</f>
        <v>-425880</v>
      </c>
      <c r="Q1013">
        <f t="shared" si="15"/>
        <v>775</v>
      </c>
      <c r="R1013">
        <f>IF(telefony45[[#This Row],[czy komórkowy]]=1,Q1013+R1012,R1012)</f>
        <v>104074</v>
      </c>
      <c r="S1013">
        <f>IF(telefony45[[#This Row],[czy stacjonarny]]=1,Q1013+S1012,S1012)</f>
        <v>321806</v>
      </c>
    </row>
    <row r="1014" spans="1:19" x14ac:dyDescent="0.3">
      <c r="A1014" s="9" t="s">
        <v>866</v>
      </c>
      <c r="B1014" s="1">
        <v>42933</v>
      </c>
      <c r="C1014" s="2">
        <v>0.34233796296296298</v>
      </c>
      <c r="D1014" s="2">
        <v>0.34569444444444447</v>
      </c>
      <c r="E1014">
        <f>DAY(telefony45[[#This Row],[data]])</f>
        <v>17</v>
      </c>
      <c r="F1014">
        <f>IF(LEN(telefony45[[#This Row],[nr]])=8,1,0)</f>
        <v>0</v>
      </c>
      <c r="G1014">
        <f>IF(LEN(telefony45[[#This Row],[nr]])=7,1,0)</f>
        <v>1</v>
      </c>
      <c r="H1014" s="9">
        <f>IF(LEN(telefony45[[#This Row],[nr]])&gt;=10,1,0)</f>
        <v>0</v>
      </c>
      <c r="I1014" s="2">
        <f>telefony45[[#This Row],[zakonczenie]]-telefony45[[#This Row],[rozpoczecie]]</f>
        <v>3.3564814814814881E-3</v>
      </c>
      <c r="J1014" s="9">
        <f>HOUR(telefony45[[#This Row],[czas połączenia]])</f>
        <v>0</v>
      </c>
      <c r="K1014" s="9">
        <f>MINUTE(telefony45[[#This Row],[czas połączenia]])</f>
        <v>4</v>
      </c>
      <c r="L1014" s="9">
        <f>SECOND(telefony45[[#This Row],[czas połączenia]])</f>
        <v>50</v>
      </c>
      <c r="M1014" s="9">
        <f>telefony45[[#This Row],[godziny połączenia]]*60*60+telefony45[[#This Row],[minuty połączenia]]*60+telefony45[[#This Row],[sekundy połączenia2]]</f>
        <v>290</v>
      </c>
      <c r="N1014" s="9">
        <f>ROUNDUP(telefony45[[#This Row],[połączenie w sekundach]]/60,0)</f>
        <v>5</v>
      </c>
      <c r="O1014" s="9">
        <f>IF(telefony45[[#This Row],[czy zagraniczny]]=1,telefony45[[#This Row],[zaczęt minuty połączenia]],0)</f>
        <v>0</v>
      </c>
      <c r="P1014">
        <f>IF(OR(telefony45[[#This Row],[czy komórkowy]]=1,telefony45[[#This Row],[czy stacjonarny]]=1),P1013-telefony45[[#This Row],[połączenie w sekundach]],P1013)</f>
        <v>-426170</v>
      </c>
      <c r="Q1014">
        <f t="shared" si="15"/>
        <v>290</v>
      </c>
      <c r="R1014">
        <f>IF(telefony45[[#This Row],[czy komórkowy]]=1,Q1014+R1013,R1013)</f>
        <v>104074</v>
      </c>
      <c r="S1014">
        <f>IF(telefony45[[#This Row],[czy stacjonarny]]=1,Q1014+S1013,S1013)</f>
        <v>322096</v>
      </c>
    </row>
    <row r="1015" spans="1:19" x14ac:dyDescent="0.3">
      <c r="A1015" s="9" t="s">
        <v>867</v>
      </c>
      <c r="B1015" s="1">
        <v>42933</v>
      </c>
      <c r="C1015" s="2">
        <v>0.34688657407407408</v>
      </c>
      <c r="D1015" s="2">
        <v>0.35810185185185184</v>
      </c>
      <c r="E1015">
        <f>DAY(telefony45[[#This Row],[data]])</f>
        <v>17</v>
      </c>
      <c r="F1015">
        <f>IF(LEN(telefony45[[#This Row],[nr]])=8,1,0)</f>
        <v>0</v>
      </c>
      <c r="G1015">
        <f>IF(LEN(telefony45[[#This Row],[nr]])=7,1,0)</f>
        <v>1</v>
      </c>
      <c r="H1015" s="9">
        <f>IF(LEN(telefony45[[#This Row],[nr]])&gt;=10,1,0)</f>
        <v>0</v>
      </c>
      <c r="I1015" s="2">
        <f>telefony45[[#This Row],[zakonczenie]]-telefony45[[#This Row],[rozpoczecie]]</f>
        <v>1.1215277777777755E-2</v>
      </c>
      <c r="J1015" s="9">
        <f>HOUR(telefony45[[#This Row],[czas połączenia]])</f>
        <v>0</v>
      </c>
      <c r="K1015" s="9">
        <f>MINUTE(telefony45[[#This Row],[czas połączenia]])</f>
        <v>16</v>
      </c>
      <c r="L1015" s="9">
        <f>SECOND(telefony45[[#This Row],[czas połączenia]])</f>
        <v>9</v>
      </c>
      <c r="M1015" s="9">
        <f>telefony45[[#This Row],[godziny połączenia]]*60*60+telefony45[[#This Row],[minuty połączenia]]*60+telefony45[[#This Row],[sekundy połączenia2]]</f>
        <v>969</v>
      </c>
      <c r="N1015" s="9">
        <f>ROUNDUP(telefony45[[#This Row],[połączenie w sekundach]]/60,0)</f>
        <v>17</v>
      </c>
      <c r="O1015" s="9">
        <f>IF(telefony45[[#This Row],[czy zagraniczny]]=1,telefony45[[#This Row],[zaczęt minuty połączenia]],0)</f>
        <v>0</v>
      </c>
      <c r="P1015">
        <f>IF(OR(telefony45[[#This Row],[czy komórkowy]]=1,telefony45[[#This Row],[czy stacjonarny]]=1),P1014-telefony45[[#This Row],[połączenie w sekundach]],P1014)</f>
        <v>-427139</v>
      </c>
      <c r="Q1015">
        <f t="shared" si="15"/>
        <v>969</v>
      </c>
      <c r="R1015">
        <f>IF(telefony45[[#This Row],[czy komórkowy]]=1,Q1015+R1014,R1014)</f>
        <v>104074</v>
      </c>
      <c r="S1015">
        <f>IF(telefony45[[#This Row],[czy stacjonarny]]=1,Q1015+S1014,S1014)</f>
        <v>323065</v>
      </c>
    </row>
    <row r="1016" spans="1:19" x14ac:dyDescent="0.3">
      <c r="A1016" s="9" t="s">
        <v>868</v>
      </c>
      <c r="B1016" s="1">
        <v>42933</v>
      </c>
      <c r="C1016" s="2">
        <v>0.34866898148148145</v>
      </c>
      <c r="D1016" s="2">
        <v>0.35778935185185184</v>
      </c>
      <c r="E1016">
        <f>DAY(telefony45[[#This Row],[data]])</f>
        <v>17</v>
      </c>
      <c r="F1016">
        <f>IF(LEN(telefony45[[#This Row],[nr]])=8,1,0)</f>
        <v>0</v>
      </c>
      <c r="G1016">
        <f>IF(LEN(telefony45[[#This Row],[nr]])=7,1,0)</f>
        <v>0</v>
      </c>
      <c r="H1016" s="9">
        <f>IF(LEN(telefony45[[#This Row],[nr]])&gt;=10,1,0)</f>
        <v>1</v>
      </c>
      <c r="I1016" s="2">
        <f>telefony45[[#This Row],[zakonczenie]]-telefony45[[#This Row],[rozpoczecie]]</f>
        <v>9.1203703703703898E-3</v>
      </c>
      <c r="J1016" s="9">
        <f>HOUR(telefony45[[#This Row],[czas połączenia]])</f>
        <v>0</v>
      </c>
      <c r="K1016" s="9">
        <f>MINUTE(telefony45[[#This Row],[czas połączenia]])</f>
        <v>13</v>
      </c>
      <c r="L1016" s="9">
        <f>SECOND(telefony45[[#This Row],[czas połączenia]])</f>
        <v>8</v>
      </c>
      <c r="M1016" s="9">
        <f>telefony45[[#This Row],[godziny połączenia]]*60*60+telefony45[[#This Row],[minuty połączenia]]*60+telefony45[[#This Row],[sekundy połączenia2]]</f>
        <v>788</v>
      </c>
      <c r="N1016" s="9">
        <f>ROUNDUP(telefony45[[#This Row],[połączenie w sekundach]]/60,0)</f>
        <v>14</v>
      </c>
      <c r="O1016" s="9">
        <f>IF(telefony45[[#This Row],[czy zagraniczny]]=1,telefony45[[#This Row],[zaczęt minuty połączenia]],0)</f>
        <v>14</v>
      </c>
      <c r="P1016">
        <f>IF(OR(telefony45[[#This Row],[czy komórkowy]]=1,telefony45[[#This Row],[czy stacjonarny]]=1),P1015-telefony45[[#This Row],[połączenie w sekundach]],P1015)</f>
        <v>-427139</v>
      </c>
      <c r="Q1016">
        <f t="shared" si="15"/>
        <v>0</v>
      </c>
      <c r="R1016">
        <f>IF(telefony45[[#This Row],[czy komórkowy]]=1,Q1016+R1015,R1015)</f>
        <v>104074</v>
      </c>
      <c r="S1016">
        <f>IF(telefony45[[#This Row],[czy stacjonarny]]=1,Q1016+S1015,S1015)</f>
        <v>323065</v>
      </c>
    </row>
    <row r="1017" spans="1:19" x14ac:dyDescent="0.3">
      <c r="A1017" s="9" t="s">
        <v>869</v>
      </c>
      <c r="B1017" s="1">
        <v>42933</v>
      </c>
      <c r="C1017" s="2">
        <v>0.3525578703703704</v>
      </c>
      <c r="D1017" s="2">
        <v>0.36346064814814816</v>
      </c>
      <c r="E1017">
        <f>DAY(telefony45[[#This Row],[data]])</f>
        <v>17</v>
      </c>
      <c r="F1017">
        <f>IF(LEN(telefony45[[#This Row],[nr]])=8,1,0)</f>
        <v>0</v>
      </c>
      <c r="G1017">
        <f>IF(LEN(telefony45[[#This Row],[nr]])=7,1,0)</f>
        <v>1</v>
      </c>
      <c r="H1017" s="9">
        <f>IF(LEN(telefony45[[#This Row],[nr]])&gt;=10,1,0)</f>
        <v>0</v>
      </c>
      <c r="I1017" s="2">
        <f>telefony45[[#This Row],[zakonczenie]]-telefony45[[#This Row],[rozpoczecie]]</f>
        <v>1.0902777777777761E-2</v>
      </c>
      <c r="J1017" s="9">
        <f>HOUR(telefony45[[#This Row],[czas połączenia]])</f>
        <v>0</v>
      </c>
      <c r="K1017" s="9">
        <f>MINUTE(telefony45[[#This Row],[czas połączenia]])</f>
        <v>15</v>
      </c>
      <c r="L1017" s="9">
        <f>SECOND(telefony45[[#This Row],[czas połączenia]])</f>
        <v>42</v>
      </c>
      <c r="M1017" s="9">
        <f>telefony45[[#This Row],[godziny połączenia]]*60*60+telefony45[[#This Row],[minuty połączenia]]*60+telefony45[[#This Row],[sekundy połączenia2]]</f>
        <v>942</v>
      </c>
      <c r="N1017" s="9">
        <f>ROUNDUP(telefony45[[#This Row],[połączenie w sekundach]]/60,0)</f>
        <v>16</v>
      </c>
      <c r="O1017" s="9">
        <f>IF(telefony45[[#This Row],[czy zagraniczny]]=1,telefony45[[#This Row],[zaczęt minuty połączenia]],0)</f>
        <v>0</v>
      </c>
      <c r="P1017">
        <f>IF(OR(telefony45[[#This Row],[czy komórkowy]]=1,telefony45[[#This Row],[czy stacjonarny]]=1),P1016-telefony45[[#This Row],[połączenie w sekundach]],P1016)</f>
        <v>-428081</v>
      </c>
      <c r="Q1017">
        <f t="shared" si="15"/>
        <v>942</v>
      </c>
      <c r="R1017">
        <f>IF(telefony45[[#This Row],[czy komórkowy]]=1,Q1017+R1016,R1016)</f>
        <v>104074</v>
      </c>
      <c r="S1017">
        <f>IF(telefony45[[#This Row],[czy stacjonarny]]=1,Q1017+S1016,S1016)</f>
        <v>324007</v>
      </c>
    </row>
    <row r="1018" spans="1:19" x14ac:dyDescent="0.3">
      <c r="A1018" s="9" t="s">
        <v>870</v>
      </c>
      <c r="B1018" s="1">
        <v>42933</v>
      </c>
      <c r="C1018" s="2">
        <v>0.35569444444444442</v>
      </c>
      <c r="D1018" s="2">
        <v>0.35796296296296298</v>
      </c>
      <c r="E1018">
        <f>DAY(telefony45[[#This Row],[data]])</f>
        <v>17</v>
      </c>
      <c r="F1018">
        <f>IF(LEN(telefony45[[#This Row],[nr]])=8,1,0)</f>
        <v>0</v>
      </c>
      <c r="G1018">
        <f>IF(LEN(telefony45[[#This Row],[nr]])=7,1,0)</f>
        <v>1</v>
      </c>
      <c r="H1018" s="9">
        <f>IF(LEN(telefony45[[#This Row],[nr]])&gt;=10,1,0)</f>
        <v>0</v>
      </c>
      <c r="I1018" s="2">
        <f>telefony45[[#This Row],[zakonczenie]]-telefony45[[#This Row],[rozpoczecie]]</f>
        <v>2.2685185185185586E-3</v>
      </c>
      <c r="J1018" s="9">
        <f>HOUR(telefony45[[#This Row],[czas połączenia]])</f>
        <v>0</v>
      </c>
      <c r="K1018" s="9">
        <f>MINUTE(telefony45[[#This Row],[czas połączenia]])</f>
        <v>3</v>
      </c>
      <c r="L1018" s="9">
        <f>SECOND(telefony45[[#This Row],[czas połączenia]])</f>
        <v>16</v>
      </c>
      <c r="M1018" s="9">
        <f>telefony45[[#This Row],[godziny połączenia]]*60*60+telefony45[[#This Row],[minuty połączenia]]*60+telefony45[[#This Row],[sekundy połączenia2]]</f>
        <v>196</v>
      </c>
      <c r="N1018" s="9">
        <f>ROUNDUP(telefony45[[#This Row],[połączenie w sekundach]]/60,0)</f>
        <v>4</v>
      </c>
      <c r="O1018" s="9">
        <f>IF(telefony45[[#This Row],[czy zagraniczny]]=1,telefony45[[#This Row],[zaczęt minuty połączenia]],0)</f>
        <v>0</v>
      </c>
      <c r="P1018">
        <f>IF(OR(telefony45[[#This Row],[czy komórkowy]]=1,telefony45[[#This Row],[czy stacjonarny]]=1),P1017-telefony45[[#This Row],[połączenie w sekundach]],P1017)</f>
        <v>-428277</v>
      </c>
      <c r="Q1018">
        <f t="shared" si="15"/>
        <v>196</v>
      </c>
      <c r="R1018">
        <f>IF(telefony45[[#This Row],[czy komórkowy]]=1,Q1018+R1017,R1017)</f>
        <v>104074</v>
      </c>
      <c r="S1018">
        <f>IF(telefony45[[#This Row],[czy stacjonarny]]=1,Q1018+S1017,S1017)</f>
        <v>324203</v>
      </c>
    </row>
    <row r="1019" spans="1:19" x14ac:dyDescent="0.3">
      <c r="A1019" s="9" t="s">
        <v>871</v>
      </c>
      <c r="B1019" s="1">
        <v>42933</v>
      </c>
      <c r="C1019" s="2">
        <v>0.35920138888888886</v>
      </c>
      <c r="D1019" s="2">
        <v>0.36319444444444443</v>
      </c>
      <c r="E1019">
        <f>DAY(telefony45[[#This Row],[data]])</f>
        <v>17</v>
      </c>
      <c r="F1019">
        <f>IF(LEN(telefony45[[#This Row],[nr]])=8,1,0)</f>
        <v>0</v>
      </c>
      <c r="G1019">
        <f>IF(LEN(telefony45[[#This Row],[nr]])=7,1,0)</f>
        <v>1</v>
      </c>
      <c r="H1019" s="9">
        <f>IF(LEN(telefony45[[#This Row],[nr]])&gt;=10,1,0)</f>
        <v>0</v>
      </c>
      <c r="I1019" s="2">
        <f>telefony45[[#This Row],[zakonczenie]]-telefony45[[#This Row],[rozpoczecie]]</f>
        <v>3.9930555555555691E-3</v>
      </c>
      <c r="J1019" s="9">
        <f>HOUR(telefony45[[#This Row],[czas połączenia]])</f>
        <v>0</v>
      </c>
      <c r="K1019" s="9">
        <f>MINUTE(telefony45[[#This Row],[czas połączenia]])</f>
        <v>5</v>
      </c>
      <c r="L1019" s="9">
        <f>SECOND(telefony45[[#This Row],[czas połączenia]])</f>
        <v>45</v>
      </c>
      <c r="M1019" s="9">
        <f>telefony45[[#This Row],[godziny połączenia]]*60*60+telefony45[[#This Row],[minuty połączenia]]*60+telefony45[[#This Row],[sekundy połączenia2]]</f>
        <v>345</v>
      </c>
      <c r="N1019" s="9">
        <f>ROUNDUP(telefony45[[#This Row],[połączenie w sekundach]]/60,0)</f>
        <v>6</v>
      </c>
      <c r="O1019" s="9">
        <f>IF(telefony45[[#This Row],[czy zagraniczny]]=1,telefony45[[#This Row],[zaczęt minuty połączenia]],0)</f>
        <v>0</v>
      </c>
      <c r="P1019">
        <f>IF(OR(telefony45[[#This Row],[czy komórkowy]]=1,telefony45[[#This Row],[czy stacjonarny]]=1),P1018-telefony45[[#This Row],[połączenie w sekundach]],P1018)</f>
        <v>-428622</v>
      </c>
      <c r="Q1019">
        <f t="shared" si="15"/>
        <v>345</v>
      </c>
      <c r="R1019">
        <f>IF(telefony45[[#This Row],[czy komórkowy]]=1,Q1019+R1018,R1018)</f>
        <v>104074</v>
      </c>
      <c r="S1019">
        <f>IF(telefony45[[#This Row],[czy stacjonarny]]=1,Q1019+S1018,S1018)</f>
        <v>324548</v>
      </c>
    </row>
    <row r="1020" spans="1:19" x14ac:dyDescent="0.3">
      <c r="A1020" s="9" t="s">
        <v>872</v>
      </c>
      <c r="B1020" s="1">
        <v>42933</v>
      </c>
      <c r="C1020" s="2">
        <v>0.36114583333333333</v>
      </c>
      <c r="D1020" s="2">
        <v>0.36629629629629629</v>
      </c>
      <c r="E1020">
        <f>DAY(telefony45[[#This Row],[data]])</f>
        <v>17</v>
      </c>
      <c r="F1020">
        <f>IF(LEN(telefony45[[#This Row],[nr]])=8,1,0)</f>
        <v>0</v>
      </c>
      <c r="G1020">
        <f>IF(LEN(telefony45[[#This Row],[nr]])=7,1,0)</f>
        <v>1</v>
      </c>
      <c r="H1020" s="9">
        <f>IF(LEN(telefony45[[#This Row],[nr]])&gt;=10,1,0)</f>
        <v>0</v>
      </c>
      <c r="I1020" s="2">
        <f>telefony45[[#This Row],[zakonczenie]]-telefony45[[#This Row],[rozpoczecie]]</f>
        <v>5.1504629629629539E-3</v>
      </c>
      <c r="J1020" s="9">
        <f>HOUR(telefony45[[#This Row],[czas połączenia]])</f>
        <v>0</v>
      </c>
      <c r="K1020" s="9">
        <f>MINUTE(telefony45[[#This Row],[czas połączenia]])</f>
        <v>7</v>
      </c>
      <c r="L1020" s="9">
        <f>SECOND(telefony45[[#This Row],[czas połączenia]])</f>
        <v>25</v>
      </c>
      <c r="M1020" s="9">
        <f>telefony45[[#This Row],[godziny połączenia]]*60*60+telefony45[[#This Row],[minuty połączenia]]*60+telefony45[[#This Row],[sekundy połączenia2]]</f>
        <v>445</v>
      </c>
      <c r="N1020" s="9">
        <f>ROUNDUP(telefony45[[#This Row],[połączenie w sekundach]]/60,0)</f>
        <v>8</v>
      </c>
      <c r="O1020" s="9">
        <f>IF(telefony45[[#This Row],[czy zagraniczny]]=1,telefony45[[#This Row],[zaczęt minuty połączenia]],0)</f>
        <v>0</v>
      </c>
      <c r="P1020">
        <f>IF(OR(telefony45[[#This Row],[czy komórkowy]]=1,telefony45[[#This Row],[czy stacjonarny]]=1),P1019-telefony45[[#This Row],[połączenie w sekundach]],P1019)</f>
        <v>-429067</v>
      </c>
      <c r="Q1020">
        <f t="shared" si="15"/>
        <v>445</v>
      </c>
      <c r="R1020">
        <f>IF(telefony45[[#This Row],[czy komórkowy]]=1,Q1020+R1019,R1019)</f>
        <v>104074</v>
      </c>
      <c r="S1020">
        <f>IF(telefony45[[#This Row],[czy stacjonarny]]=1,Q1020+S1019,S1019)</f>
        <v>324993</v>
      </c>
    </row>
    <row r="1021" spans="1:19" x14ac:dyDescent="0.3">
      <c r="A1021" s="9" t="s">
        <v>873</v>
      </c>
      <c r="B1021" s="1">
        <v>42933</v>
      </c>
      <c r="C1021" s="2">
        <v>0.36208333333333331</v>
      </c>
      <c r="D1021" s="2">
        <v>0.36282407407407408</v>
      </c>
      <c r="E1021">
        <f>DAY(telefony45[[#This Row],[data]])</f>
        <v>17</v>
      </c>
      <c r="F1021">
        <f>IF(LEN(telefony45[[#This Row],[nr]])=8,1,0)</f>
        <v>0</v>
      </c>
      <c r="G1021">
        <f>IF(LEN(telefony45[[#This Row],[nr]])=7,1,0)</f>
        <v>1</v>
      </c>
      <c r="H1021" s="9">
        <f>IF(LEN(telefony45[[#This Row],[nr]])&gt;=10,1,0)</f>
        <v>0</v>
      </c>
      <c r="I1021" s="2">
        <f>telefony45[[#This Row],[zakonczenie]]-telefony45[[#This Row],[rozpoczecie]]</f>
        <v>7.4074074074076401E-4</v>
      </c>
      <c r="J1021" s="9">
        <f>HOUR(telefony45[[#This Row],[czas połączenia]])</f>
        <v>0</v>
      </c>
      <c r="K1021" s="9">
        <f>MINUTE(telefony45[[#This Row],[czas połączenia]])</f>
        <v>1</v>
      </c>
      <c r="L1021" s="9">
        <f>SECOND(telefony45[[#This Row],[czas połączenia]])</f>
        <v>4</v>
      </c>
      <c r="M1021" s="9">
        <f>telefony45[[#This Row],[godziny połączenia]]*60*60+telefony45[[#This Row],[minuty połączenia]]*60+telefony45[[#This Row],[sekundy połączenia2]]</f>
        <v>64</v>
      </c>
      <c r="N1021" s="9">
        <f>ROUNDUP(telefony45[[#This Row],[połączenie w sekundach]]/60,0)</f>
        <v>2</v>
      </c>
      <c r="O1021" s="9">
        <f>IF(telefony45[[#This Row],[czy zagraniczny]]=1,telefony45[[#This Row],[zaczęt minuty połączenia]],0)</f>
        <v>0</v>
      </c>
      <c r="P1021">
        <f>IF(OR(telefony45[[#This Row],[czy komórkowy]]=1,telefony45[[#This Row],[czy stacjonarny]]=1),P1020-telefony45[[#This Row],[połączenie w sekundach]],P1020)</f>
        <v>-429131</v>
      </c>
      <c r="Q1021">
        <f t="shared" si="15"/>
        <v>64</v>
      </c>
      <c r="R1021">
        <f>IF(telefony45[[#This Row],[czy komórkowy]]=1,Q1021+R1020,R1020)</f>
        <v>104074</v>
      </c>
      <c r="S1021">
        <f>IF(telefony45[[#This Row],[czy stacjonarny]]=1,Q1021+S1020,S1020)</f>
        <v>325057</v>
      </c>
    </row>
    <row r="1022" spans="1:19" x14ac:dyDescent="0.3">
      <c r="A1022" s="9" t="s">
        <v>874</v>
      </c>
      <c r="B1022" s="1">
        <v>42933</v>
      </c>
      <c r="C1022" s="2">
        <v>0.36373842592592592</v>
      </c>
      <c r="D1022" s="2">
        <v>0.36895833333333333</v>
      </c>
      <c r="E1022">
        <f>DAY(telefony45[[#This Row],[data]])</f>
        <v>17</v>
      </c>
      <c r="F1022">
        <f>IF(LEN(telefony45[[#This Row],[nr]])=8,1,0)</f>
        <v>1</v>
      </c>
      <c r="G1022">
        <f>IF(LEN(telefony45[[#This Row],[nr]])=7,1,0)</f>
        <v>0</v>
      </c>
      <c r="H1022" s="9">
        <f>IF(LEN(telefony45[[#This Row],[nr]])&gt;=10,1,0)</f>
        <v>0</v>
      </c>
      <c r="I1022" s="2">
        <f>telefony45[[#This Row],[zakonczenie]]-telefony45[[#This Row],[rozpoczecie]]</f>
        <v>5.2199074074074092E-3</v>
      </c>
      <c r="J1022" s="9">
        <f>HOUR(telefony45[[#This Row],[czas połączenia]])</f>
        <v>0</v>
      </c>
      <c r="K1022" s="9">
        <f>MINUTE(telefony45[[#This Row],[czas połączenia]])</f>
        <v>7</v>
      </c>
      <c r="L1022" s="9">
        <f>SECOND(telefony45[[#This Row],[czas połączenia]])</f>
        <v>31</v>
      </c>
      <c r="M1022" s="9">
        <f>telefony45[[#This Row],[godziny połączenia]]*60*60+telefony45[[#This Row],[minuty połączenia]]*60+telefony45[[#This Row],[sekundy połączenia2]]</f>
        <v>451</v>
      </c>
      <c r="N1022" s="9">
        <f>ROUNDUP(telefony45[[#This Row],[połączenie w sekundach]]/60,0)</f>
        <v>8</v>
      </c>
      <c r="O1022" s="9">
        <f>IF(telefony45[[#This Row],[czy zagraniczny]]=1,telefony45[[#This Row],[zaczęt minuty połączenia]],0)</f>
        <v>0</v>
      </c>
      <c r="P1022">
        <f>IF(OR(telefony45[[#This Row],[czy komórkowy]]=1,telefony45[[#This Row],[czy stacjonarny]]=1),P1021-telefony45[[#This Row],[połączenie w sekundach]],P1021)</f>
        <v>-429582</v>
      </c>
      <c r="Q1022">
        <f t="shared" si="15"/>
        <v>451</v>
      </c>
      <c r="R1022">
        <f>IF(telefony45[[#This Row],[czy komórkowy]]=1,Q1022+R1021,R1021)</f>
        <v>104525</v>
      </c>
      <c r="S1022">
        <f>IF(telefony45[[#This Row],[czy stacjonarny]]=1,Q1022+S1021,S1021)</f>
        <v>325057</v>
      </c>
    </row>
    <row r="1023" spans="1:19" x14ac:dyDescent="0.3">
      <c r="A1023" s="9" t="s">
        <v>875</v>
      </c>
      <c r="B1023" s="1">
        <v>42933</v>
      </c>
      <c r="C1023" s="2">
        <v>0.36928240740740742</v>
      </c>
      <c r="D1023" s="2">
        <v>0.37148148148148147</v>
      </c>
      <c r="E1023">
        <f>DAY(telefony45[[#This Row],[data]])</f>
        <v>17</v>
      </c>
      <c r="F1023">
        <f>IF(LEN(telefony45[[#This Row],[nr]])=8,1,0)</f>
        <v>0</v>
      </c>
      <c r="G1023">
        <f>IF(LEN(telefony45[[#This Row],[nr]])=7,1,0)</f>
        <v>1</v>
      </c>
      <c r="H1023" s="9">
        <f>IF(LEN(telefony45[[#This Row],[nr]])&gt;=10,1,0)</f>
        <v>0</v>
      </c>
      <c r="I1023" s="2">
        <f>telefony45[[#This Row],[zakonczenie]]-telefony45[[#This Row],[rozpoczecie]]</f>
        <v>2.1990740740740478E-3</v>
      </c>
      <c r="J1023" s="9">
        <f>HOUR(telefony45[[#This Row],[czas połączenia]])</f>
        <v>0</v>
      </c>
      <c r="K1023" s="9">
        <f>MINUTE(telefony45[[#This Row],[czas połączenia]])</f>
        <v>3</v>
      </c>
      <c r="L1023" s="9">
        <f>SECOND(telefony45[[#This Row],[czas połączenia]])</f>
        <v>10</v>
      </c>
      <c r="M1023" s="9">
        <f>telefony45[[#This Row],[godziny połączenia]]*60*60+telefony45[[#This Row],[minuty połączenia]]*60+telefony45[[#This Row],[sekundy połączenia2]]</f>
        <v>190</v>
      </c>
      <c r="N1023" s="9">
        <f>ROUNDUP(telefony45[[#This Row],[połączenie w sekundach]]/60,0)</f>
        <v>4</v>
      </c>
      <c r="O1023" s="9">
        <f>IF(telefony45[[#This Row],[czy zagraniczny]]=1,telefony45[[#This Row],[zaczęt minuty połączenia]],0)</f>
        <v>0</v>
      </c>
      <c r="P1023">
        <f>IF(OR(telefony45[[#This Row],[czy komórkowy]]=1,telefony45[[#This Row],[czy stacjonarny]]=1),P1022-telefony45[[#This Row],[połączenie w sekundach]],P1022)</f>
        <v>-429772</v>
      </c>
      <c r="Q1023">
        <f t="shared" si="15"/>
        <v>190</v>
      </c>
      <c r="R1023">
        <f>IF(telefony45[[#This Row],[czy komórkowy]]=1,Q1023+R1022,R1022)</f>
        <v>104525</v>
      </c>
      <c r="S1023">
        <f>IF(telefony45[[#This Row],[czy stacjonarny]]=1,Q1023+S1022,S1022)</f>
        <v>325247</v>
      </c>
    </row>
    <row r="1024" spans="1:19" x14ac:dyDescent="0.3">
      <c r="A1024" s="9" t="s">
        <v>876</v>
      </c>
      <c r="B1024" s="1">
        <v>42933</v>
      </c>
      <c r="C1024" s="2">
        <v>0.37144675925925924</v>
      </c>
      <c r="D1024" s="2">
        <v>0.37270833333333331</v>
      </c>
      <c r="E1024">
        <f>DAY(telefony45[[#This Row],[data]])</f>
        <v>17</v>
      </c>
      <c r="F1024">
        <f>IF(LEN(telefony45[[#This Row],[nr]])=8,1,0)</f>
        <v>0</v>
      </c>
      <c r="G1024">
        <f>IF(LEN(telefony45[[#This Row],[nr]])=7,1,0)</f>
        <v>1</v>
      </c>
      <c r="H1024" s="9">
        <f>IF(LEN(telefony45[[#This Row],[nr]])&gt;=10,1,0)</f>
        <v>0</v>
      </c>
      <c r="I1024" s="2">
        <f>telefony45[[#This Row],[zakonczenie]]-telefony45[[#This Row],[rozpoczecie]]</f>
        <v>1.2615740740740677E-3</v>
      </c>
      <c r="J1024" s="9">
        <f>HOUR(telefony45[[#This Row],[czas połączenia]])</f>
        <v>0</v>
      </c>
      <c r="K1024" s="9">
        <f>MINUTE(telefony45[[#This Row],[czas połączenia]])</f>
        <v>1</v>
      </c>
      <c r="L1024" s="9">
        <f>SECOND(telefony45[[#This Row],[czas połączenia]])</f>
        <v>49</v>
      </c>
      <c r="M1024" s="9">
        <f>telefony45[[#This Row],[godziny połączenia]]*60*60+telefony45[[#This Row],[minuty połączenia]]*60+telefony45[[#This Row],[sekundy połączenia2]]</f>
        <v>109</v>
      </c>
      <c r="N1024" s="9">
        <f>ROUNDUP(telefony45[[#This Row],[połączenie w sekundach]]/60,0)</f>
        <v>2</v>
      </c>
      <c r="O1024" s="9">
        <f>IF(telefony45[[#This Row],[czy zagraniczny]]=1,telefony45[[#This Row],[zaczęt minuty połączenia]],0)</f>
        <v>0</v>
      </c>
      <c r="P1024">
        <f>IF(OR(telefony45[[#This Row],[czy komórkowy]]=1,telefony45[[#This Row],[czy stacjonarny]]=1),P1023-telefony45[[#This Row],[połączenie w sekundach]],P1023)</f>
        <v>-429881</v>
      </c>
      <c r="Q1024">
        <f t="shared" si="15"/>
        <v>109</v>
      </c>
      <c r="R1024">
        <f>IF(telefony45[[#This Row],[czy komórkowy]]=1,Q1024+R1023,R1023)</f>
        <v>104525</v>
      </c>
      <c r="S1024">
        <f>IF(telefony45[[#This Row],[czy stacjonarny]]=1,Q1024+S1023,S1023)</f>
        <v>325356</v>
      </c>
    </row>
    <row r="1025" spans="1:19" x14ac:dyDescent="0.3">
      <c r="A1025" s="9" t="s">
        <v>668</v>
      </c>
      <c r="B1025" s="1">
        <v>42933</v>
      </c>
      <c r="C1025" s="2">
        <v>0.37627314814814816</v>
      </c>
      <c r="D1025" s="2">
        <v>0.37802083333333331</v>
      </c>
      <c r="E1025">
        <f>DAY(telefony45[[#This Row],[data]])</f>
        <v>17</v>
      </c>
      <c r="F1025">
        <f>IF(LEN(telefony45[[#This Row],[nr]])=8,1,0)</f>
        <v>0</v>
      </c>
      <c r="G1025">
        <f>IF(LEN(telefony45[[#This Row],[nr]])=7,1,0)</f>
        <v>1</v>
      </c>
      <c r="H1025" s="9">
        <f>IF(LEN(telefony45[[#This Row],[nr]])&gt;=10,1,0)</f>
        <v>0</v>
      </c>
      <c r="I1025" s="2">
        <f>telefony45[[#This Row],[zakonczenie]]-telefony45[[#This Row],[rozpoczecie]]</f>
        <v>1.7476851851851438E-3</v>
      </c>
      <c r="J1025" s="9">
        <f>HOUR(telefony45[[#This Row],[czas połączenia]])</f>
        <v>0</v>
      </c>
      <c r="K1025" s="9">
        <f>MINUTE(telefony45[[#This Row],[czas połączenia]])</f>
        <v>2</v>
      </c>
      <c r="L1025" s="9">
        <f>SECOND(telefony45[[#This Row],[czas połączenia]])</f>
        <v>31</v>
      </c>
      <c r="M1025" s="9">
        <f>telefony45[[#This Row],[godziny połączenia]]*60*60+telefony45[[#This Row],[minuty połączenia]]*60+telefony45[[#This Row],[sekundy połączenia2]]</f>
        <v>151</v>
      </c>
      <c r="N1025" s="9">
        <f>ROUNDUP(telefony45[[#This Row],[połączenie w sekundach]]/60,0)</f>
        <v>3</v>
      </c>
      <c r="O1025" s="9">
        <f>IF(telefony45[[#This Row],[czy zagraniczny]]=1,telefony45[[#This Row],[zaczęt minuty połączenia]],0)</f>
        <v>0</v>
      </c>
      <c r="P1025">
        <f>IF(OR(telefony45[[#This Row],[czy komórkowy]]=1,telefony45[[#This Row],[czy stacjonarny]]=1),P1024-telefony45[[#This Row],[połączenie w sekundach]],P1024)</f>
        <v>-430032</v>
      </c>
      <c r="Q1025">
        <f t="shared" si="15"/>
        <v>151</v>
      </c>
      <c r="R1025">
        <f>IF(telefony45[[#This Row],[czy komórkowy]]=1,Q1025+R1024,R1024)</f>
        <v>104525</v>
      </c>
      <c r="S1025">
        <f>IF(telefony45[[#This Row],[czy stacjonarny]]=1,Q1025+S1024,S1024)</f>
        <v>325507</v>
      </c>
    </row>
    <row r="1026" spans="1:19" x14ac:dyDescent="0.3">
      <c r="A1026" s="9" t="s">
        <v>877</v>
      </c>
      <c r="B1026" s="1">
        <v>42933</v>
      </c>
      <c r="C1026" s="2">
        <v>0.38178240740740743</v>
      </c>
      <c r="D1026" s="2">
        <v>0.38648148148148148</v>
      </c>
      <c r="E1026">
        <f>DAY(telefony45[[#This Row],[data]])</f>
        <v>17</v>
      </c>
      <c r="F1026">
        <f>IF(LEN(telefony45[[#This Row],[nr]])=8,1,0)</f>
        <v>1</v>
      </c>
      <c r="G1026">
        <f>IF(LEN(telefony45[[#This Row],[nr]])=7,1,0)</f>
        <v>0</v>
      </c>
      <c r="H1026" s="9">
        <f>IF(LEN(telefony45[[#This Row],[nr]])&gt;=10,1,0)</f>
        <v>0</v>
      </c>
      <c r="I1026" s="2">
        <f>telefony45[[#This Row],[zakonczenie]]-telefony45[[#This Row],[rozpoczecie]]</f>
        <v>4.69907407407405E-3</v>
      </c>
      <c r="J1026" s="9">
        <f>HOUR(telefony45[[#This Row],[czas połączenia]])</f>
        <v>0</v>
      </c>
      <c r="K1026" s="9">
        <f>MINUTE(telefony45[[#This Row],[czas połączenia]])</f>
        <v>6</v>
      </c>
      <c r="L1026" s="9">
        <f>SECOND(telefony45[[#This Row],[czas połączenia]])</f>
        <v>46</v>
      </c>
      <c r="M1026" s="9">
        <f>telefony45[[#This Row],[godziny połączenia]]*60*60+telefony45[[#This Row],[minuty połączenia]]*60+telefony45[[#This Row],[sekundy połączenia2]]</f>
        <v>406</v>
      </c>
      <c r="N1026" s="9">
        <f>ROUNDUP(telefony45[[#This Row],[połączenie w sekundach]]/60,0)</f>
        <v>7</v>
      </c>
      <c r="O1026" s="9">
        <f>IF(telefony45[[#This Row],[czy zagraniczny]]=1,telefony45[[#This Row],[zaczęt minuty połączenia]],0)</f>
        <v>0</v>
      </c>
      <c r="P1026">
        <f>IF(OR(telefony45[[#This Row],[czy komórkowy]]=1,telefony45[[#This Row],[czy stacjonarny]]=1),P1025-telefony45[[#This Row],[połączenie w sekundach]],P1025)</f>
        <v>-430438</v>
      </c>
      <c r="Q1026">
        <f t="shared" si="15"/>
        <v>406</v>
      </c>
      <c r="R1026">
        <f>IF(telefony45[[#This Row],[czy komórkowy]]=1,Q1026+R1025,R1025)</f>
        <v>104931</v>
      </c>
      <c r="S1026">
        <f>IF(telefony45[[#This Row],[czy stacjonarny]]=1,Q1026+S1025,S1025)</f>
        <v>325507</v>
      </c>
    </row>
    <row r="1027" spans="1:19" x14ac:dyDescent="0.3">
      <c r="A1027" s="9" t="s">
        <v>878</v>
      </c>
      <c r="B1027" s="1">
        <v>42933</v>
      </c>
      <c r="C1027" s="2">
        <v>0.38622685185185185</v>
      </c>
      <c r="D1027" s="2">
        <v>0.38957175925925924</v>
      </c>
      <c r="E1027">
        <f>DAY(telefony45[[#This Row],[data]])</f>
        <v>17</v>
      </c>
      <c r="F1027">
        <f>IF(LEN(telefony45[[#This Row],[nr]])=8,1,0)</f>
        <v>0</v>
      </c>
      <c r="G1027">
        <f>IF(LEN(telefony45[[#This Row],[nr]])=7,1,0)</f>
        <v>1</v>
      </c>
      <c r="H1027" s="9">
        <f>IF(LEN(telefony45[[#This Row],[nr]])&gt;=10,1,0)</f>
        <v>0</v>
      </c>
      <c r="I1027" s="2">
        <f>telefony45[[#This Row],[zakonczenie]]-telefony45[[#This Row],[rozpoczecie]]</f>
        <v>3.3449074074073937E-3</v>
      </c>
      <c r="J1027" s="9">
        <f>HOUR(telefony45[[#This Row],[czas połączenia]])</f>
        <v>0</v>
      </c>
      <c r="K1027" s="9">
        <f>MINUTE(telefony45[[#This Row],[czas połączenia]])</f>
        <v>4</v>
      </c>
      <c r="L1027" s="9">
        <f>SECOND(telefony45[[#This Row],[czas połączenia]])</f>
        <v>49</v>
      </c>
      <c r="M1027" s="9">
        <f>telefony45[[#This Row],[godziny połączenia]]*60*60+telefony45[[#This Row],[minuty połączenia]]*60+telefony45[[#This Row],[sekundy połączenia2]]</f>
        <v>289</v>
      </c>
      <c r="N1027" s="9">
        <f>ROUNDUP(telefony45[[#This Row],[połączenie w sekundach]]/60,0)</f>
        <v>5</v>
      </c>
      <c r="O1027" s="9">
        <f>IF(telefony45[[#This Row],[czy zagraniczny]]=1,telefony45[[#This Row],[zaczęt minuty połączenia]],0)</f>
        <v>0</v>
      </c>
      <c r="P1027">
        <f>IF(OR(telefony45[[#This Row],[czy komórkowy]]=1,telefony45[[#This Row],[czy stacjonarny]]=1),P1026-telefony45[[#This Row],[połączenie w sekundach]],P1026)</f>
        <v>-430727</v>
      </c>
      <c r="Q1027">
        <f t="shared" si="15"/>
        <v>289</v>
      </c>
      <c r="R1027">
        <f>IF(telefony45[[#This Row],[czy komórkowy]]=1,Q1027+R1026,R1026)</f>
        <v>104931</v>
      </c>
      <c r="S1027">
        <f>IF(telefony45[[#This Row],[czy stacjonarny]]=1,Q1027+S1026,S1026)</f>
        <v>325796</v>
      </c>
    </row>
    <row r="1028" spans="1:19" x14ac:dyDescent="0.3">
      <c r="A1028" s="9" t="s">
        <v>879</v>
      </c>
      <c r="B1028" s="1">
        <v>42933</v>
      </c>
      <c r="C1028" s="2">
        <v>0.38754629629629628</v>
      </c>
      <c r="D1028" s="2">
        <v>0.39260416666666664</v>
      </c>
      <c r="E1028">
        <f>DAY(telefony45[[#This Row],[data]])</f>
        <v>17</v>
      </c>
      <c r="F1028">
        <f>IF(LEN(telefony45[[#This Row],[nr]])=8,1,0)</f>
        <v>0</v>
      </c>
      <c r="G1028">
        <f>IF(LEN(telefony45[[#This Row],[nr]])=7,1,0)</f>
        <v>1</v>
      </c>
      <c r="H1028" s="9">
        <f>IF(LEN(telefony45[[#This Row],[nr]])&gt;=10,1,0)</f>
        <v>0</v>
      </c>
      <c r="I1028" s="2">
        <f>telefony45[[#This Row],[zakonczenie]]-telefony45[[#This Row],[rozpoczecie]]</f>
        <v>5.0578703703703654E-3</v>
      </c>
      <c r="J1028" s="9">
        <f>HOUR(telefony45[[#This Row],[czas połączenia]])</f>
        <v>0</v>
      </c>
      <c r="K1028" s="9">
        <f>MINUTE(telefony45[[#This Row],[czas połączenia]])</f>
        <v>7</v>
      </c>
      <c r="L1028" s="9">
        <f>SECOND(telefony45[[#This Row],[czas połączenia]])</f>
        <v>17</v>
      </c>
      <c r="M1028" s="9">
        <f>telefony45[[#This Row],[godziny połączenia]]*60*60+telefony45[[#This Row],[minuty połączenia]]*60+telefony45[[#This Row],[sekundy połączenia2]]</f>
        <v>437</v>
      </c>
      <c r="N1028" s="9">
        <f>ROUNDUP(telefony45[[#This Row],[połączenie w sekundach]]/60,0)</f>
        <v>8</v>
      </c>
      <c r="O1028" s="9">
        <f>IF(telefony45[[#This Row],[czy zagraniczny]]=1,telefony45[[#This Row],[zaczęt minuty połączenia]],0)</f>
        <v>0</v>
      </c>
      <c r="P1028">
        <f>IF(OR(telefony45[[#This Row],[czy komórkowy]]=1,telefony45[[#This Row],[czy stacjonarny]]=1),P1027-telefony45[[#This Row],[połączenie w sekundach]],P1027)</f>
        <v>-431164</v>
      </c>
      <c r="Q1028">
        <f t="shared" si="15"/>
        <v>437</v>
      </c>
      <c r="R1028">
        <f>IF(telefony45[[#This Row],[czy komórkowy]]=1,Q1028+R1027,R1027)</f>
        <v>104931</v>
      </c>
      <c r="S1028">
        <f>IF(telefony45[[#This Row],[czy stacjonarny]]=1,Q1028+S1027,S1027)</f>
        <v>326233</v>
      </c>
    </row>
    <row r="1029" spans="1:19" x14ac:dyDescent="0.3">
      <c r="A1029" s="9" t="s">
        <v>880</v>
      </c>
      <c r="B1029" s="1">
        <v>42933</v>
      </c>
      <c r="C1029" s="2">
        <v>0.38991898148148146</v>
      </c>
      <c r="D1029" s="2">
        <v>0.40072916666666669</v>
      </c>
      <c r="E1029">
        <f>DAY(telefony45[[#This Row],[data]])</f>
        <v>17</v>
      </c>
      <c r="F1029">
        <f>IF(LEN(telefony45[[#This Row],[nr]])=8,1,0)</f>
        <v>0</v>
      </c>
      <c r="G1029">
        <f>IF(LEN(telefony45[[#This Row],[nr]])=7,1,0)</f>
        <v>1</v>
      </c>
      <c r="H1029" s="9">
        <f>IF(LEN(telefony45[[#This Row],[nr]])&gt;=10,1,0)</f>
        <v>0</v>
      </c>
      <c r="I1029" s="2">
        <f>telefony45[[#This Row],[zakonczenie]]-telefony45[[#This Row],[rozpoczecie]]</f>
        <v>1.0810185185185228E-2</v>
      </c>
      <c r="J1029" s="9">
        <f>HOUR(telefony45[[#This Row],[czas połączenia]])</f>
        <v>0</v>
      </c>
      <c r="K1029" s="9">
        <f>MINUTE(telefony45[[#This Row],[czas połączenia]])</f>
        <v>15</v>
      </c>
      <c r="L1029" s="9">
        <f>SECOND(telefony45[[#This Row],[czas połączenia]])</f>
        <v>34</v>
      </c>
      <c r="M1029" s="9">
        <f>telefony45[[#This Row],[godziny połączenia]]*60*60+telefony45[[#This Row],[minuty połączenia]]*60+telefony45[[#This Row],[sekundy połączenia2]]</f>
        <v>934</v>
      </c>
      <c r="N1029" s="9">
        <f>ROUNDUP(telefony45[[#This Row],[połączenie w sekundach]]/60,0)</f>
        <v>16</v>
      </c>
      <c r="O1029" s="9">
        <f>IF(telefony45[[#This Row],[czy zagraniczny]]=1,telefony45[[#This Row],[zaczęt minuty połączenia]],0)</f>
        <v>0</v>
      </c>
      <c r="P1029">
        <f>IF(OR(telefony45[[#This Row],[czy komórkowy]]=1,telefony45[[#This Row],[czy stacjonarny]]=1),P1028-telefony45[[#This Row],[połączenie w sekundach]],P1028)</f>
        <v>-432098</v>
      </c>
      <c r="Q1029">
        <f t="shared" si="15"/>
        <v>934</v>
      </c>
      <c r="R1029">
        <f>IF(telefony45[[#This Row],[czy komórkowy]]=1,Q1029+R1028,R1028)</f>
        <v>104931</v>
      </c>
      <c r="S1029">
        <f>IF(telefony45[[#This Row],[czy stacjonarny]]=1,Q1029+S1028,S1028)</f>
        <v>327167</v>
      </c>
    </row>
    <row r="1030" spans="1:19" x14ac:dyDescent="0.3">
      <c r="A1030" s="9" t="s">
        <v>881</v>
      </c>
      <c r="B1030" s="1">
        <v>42933</v>
      </c>
      <c r="C1030" s="2">
        <v>0.39103009259259258</v>
      </c>
      <c r="D1030" s="2">
        <v>0.39221064814814816</v>
      </c>
      <c r="E1030">
        <f>DAY(telefony45[[#This Row],[data]])</f>
        <v>17</v>
      </c>
      <c r="F1030">
        <f>IF(LEN(telefony45[[#This Row],[nr]])=8,1,0)</f>
        <v>1</v>
      </c>
      <c r="G1030">
        <f>IF(LEN(telefony45[[#This Row],[nr]])=7,1,0)</f>
        <v>0</v>
      </c>
      <c r="H1030" s="9">
        <f>IF(LEN(telefony45[[#This Row],[nr]])&gt;=10,1,0)</f>
        <v>0</v>
      </c>
      <c r="I1030" s="2">
        <f>telefony45[[#This Row],[zakonczenie]]-telefony45[[#This Row],[rozpoczecie]]</f>
        <v>1.1805555555555736E-3</v>
      </c>
      <c r="J1030" s="9">
        <f>HOUR(telefony45[[#This Row],[czas połączenia]])</f>
        <v>0</v>
      </c>
      <c r="K1030" s="9">
        <f>MINUTE(telefony45[[#This Row],[czas połączenia]])</f>
        <v>1</v>
      </c>
      <c r="L1030" s="9">
        <f>SECOND(telefony45[[#This Row],[czas połączenia]])</f>
        <v>42</v>
      </c>
      <c r="M1030" s="9">
        <f>telefony45[[#This Row],[godziny połączenia]]*60*60+telefony45[[#This Row],[minuty połączenia]]*60+telefony45[[#This Row],[sekundy połączenia2]]</f>
        <v>102</v>
      </c>
      <c r="N1030" s="9">
        <f>ROUNDUP(telefony45[[#This Row],[połączenie w sekundach]]/60,0)</f>
        <v>2</v>
      </c>
      <c r="O1030" s="9">
        <f>IF(telefony45[[#This Row],[czy zagraniczny]]=1,telefony45[[#This Row],[zaczęt minuty połączenia]],0)</f>
        <v>0</v>
      </c>
      <c r="P1030">
        <f>IF(OR(telefony45[[#This Row],[czy komórkowy]]=1,telefony45[[#This Row],[czy stacjonarny]]=1),P1029-telefony45[[#This Row],[połączenie w sekundach]],P1029)</f>
        <v>-432200</v>
      </c>
      <c r="Q1030">
        <f t="shared" si="15"/>
        <v>102</v>
      </c>
      <c r="R1030">
        <f>IF(telefony45[[#This Row],[czy komórkowy]]=1,Q1030+R1029,R1029)</f>
        <v>105033</v>
      </c>
      <c r="S1030">
        <f>IF(telefony45[[#This Row],[czy stacjonarny]]=1,Q1030+S1029,S1029)</f>
        <v>327167</v>
      </c>
    </row>
    <row r="1031" spans="1:19" x14ac:dyDescent="0.3">
      <c r="A1031" s="9" t="s">
        <v>882</v>
      </c>
      <c r="B1031" s="1">
        <v>42933</v>
      </c>
      <c r="C1031" s="2">
        <v>0.3948726851851852</v>
      </c>
      <c r="D1031" s="2">
        <v>0.39504629629629628</v>
      </c>
      <c r="E1031">
        <f>DAY(telefony45[[#This Row],[data]])</f>
        <v>17</v>
      </c>
      <c r="F1031">
        <f>IF(LEN(telefony45[[#This Row],[nr]])=8,1,0)</f>
        <v>0</v>
      </c>
      <c r="G1031">
        <f>IF(LEN(telefony45[[#This Row],[nr]])=7,1,0)</f>
        <v>1</v>
      </c>
      <c r="H1031" s="9">
        <f>IF(LEN(telefony45[[#This Row],[nr]])&gt;=10,1,0)</f>
        <v>0</v>
      </c>
      <c r="I1031" s="2">
        <f>telefony45[[#This Row],[zakonczenie]]-telefony45[[#This Row],[rozpoczecie]]</f>
        <v>1.7361111111108274E-4</v>
      </c>
      <c r="J1031" s="9">
        <f>HOUR(telefony45[[#This Row],[czas połączenia]])</f>
        <v>0</v>
      </c>
      <c r="K1031" s="9">
        <f>MINUTE(telefony45[[#This Row],[czas połączenia]])</f>
        <v>0</v>
      </c>
      <c r="L1031" s="9">
        <f>SECOND(telefony45[[#This Row],[czas połączenia]])</f>
        <v>15</v>
      </c>
      <c r="M1031" s="9">
        <f>telefony45[[#This Row],[godziny połączenia]]*60*60+telefony45[[#This Row],[minuty połączenia]]*60+telefony45[[#This Row],[sekundy połączenia2]]</f>
        <v>15</v>
      </c>
      <c r="N1031" s="9">
        <f>ROUNDUP(telefony45[[#This Row],[połączenie w sekundach]]/60,0)</f>
        <v>1</v>
      </c>
      <c r="O1031" s="9">
        <f>IF(telefony45[[#This Row],[czy zagraniczny]]=1,telefony45[[#This Row],[zaczęt minuty połączenia]],0)</f>
        <v>0</v>
      </c>
      <c r="P1031">
        <f>IF(OR(telefony45[[#This Row],[czy komórkowy]]=1,telefony45[[#This Row],[czy stacjonarny]]=1),P1030-telefony45[[#This Row],[połączenie w sekundach]],P1030)</f>
        <v>-432215</v>
      </c>
      <c r="Q1031">
        <f t="shared" si="15"/>
        <v>15</v>
      </c>
      <c r="R1031">
        <f>IF(telefony45[[#This Row],[czy komórkowy]]=1,Q1031+R1030,R1030)</f>
        <v>105033</v>
      </c>
      <c r="S1031">
        <f>IF(telefony45[[#This Row],[czy stacjonarny]]=1,Q1031+S1030,S1030)</f>
        <v>327182</v>
      </c>
    </row>
    <row r="1032" spans="1:19" x14ac:dyDescent="0.3">
      <c r="A1032" s="9" t="s">
        <v>883</v>
      </c>
      <c r="B1032" s="1">
        <v>42933</v>
      </c>
      <c r="C1032" s="2">
        <v>0.3951736111111111</v>
      </c>
      <c r="D1032" s="2">
        <v>0.39697916666666666</v>
      </c>
      <c r="E1032">
        <f>DAY(telefony45[[#This Row],[data]])</f>
        <v>17</v>
      </c>
      <c r="F1032">
        <f>IF(LEN(telefony45[[#This Row],[nr]])=8,1,0)</f>
        <v>0</v>
      </c>
      <c r="G1032">
        <f>IF(LEN(telefony45[[#This Row],[nr]])=7,1,0)</f>
        <v>0</v>
      </c>
      <c r="H1032" s="9">
        <f>IF(LEN(telefony45[[#This Row],[nr]])&gt;=10,1,0)</f>
        <v>1</v>
      </c>
      <c r="I1032" s="2">
        <f>telefony45[[#This Row],[zakonczenie]]-telefony45[[#This Row],[rozpoczecie]]</f>
        <v>1.8055555555555602E-3</v>
      </c>
      <c r="J1032" s="9">
        <f>HOUR(telefony45[[#This Row],[czas połączenia]])</f>
        <v>0</v>
      </c>
      <c r="K1032" s="9">
        <f>MINUTE(telefony45[[#This Row],[czas połączenia]])</f>
        <v>2</v>
      </c>
      <c r="L1032" s="9">
        <f>SECOND(telefony45[[#This Row],[czas połączenia]])</f>
        <v>36</v>
      </c>
      <c r="M1032" s="9">
        <f>telefony45[[#This Row],[godziny połączenia]]*60*60+telefony45[[#This Row],[minuty połączenia]]*60+telefony45[[#This Row],[sekundy połączenia2]]</f>
        <v>156</v>
      </c>
      <c r="N1032" s="9">
        <f>ROUNDUP(telefony45[[#This Row],[połączenie w sekundach]]/60,0)</f>
        <v>3</v>
      </c>
      <c r="O1032" s="9">
        <f>IF(telefony45[[#This Row],[czy zagraniczny]]=1,telefony45[[#This Row],[zaczęt minuty połączenia]],0)</f>
        <v>3</v>
      </c>
      <c r="P1032">
        <f>IF(OR(telefony45[[#This Row],[czy komórkowy]]=1,telefony45[[#This Row],[czy stacjonarny]]=1),P1031-telefony45[[#This Row],[połączenie w sekundach]],P1031)</f>
        <v>-432215</v>
      </c>
      <c r="Q1032">
        <f t="shared" si="15"/>
        <v>0</v>
      </c>
      <c r="R1032">
        <f>IF(telefony45[[#This Row],[czy komórkowy]]=1,Q1032+R1031,R1031)</f>
        <v>105033</v>
      </c>
      <c r="S1032">
        <f>IF(telefony45[[#This Row],[czy stacjonarny]]=1,Q1032+S1031,S1031)</f>
        <v>327182</v>
      </c>
    </row>
    <row r="1033" spans="1:19" x14ac:dyDescent="0.3">
      <c r="A1033" s="9" t="s">
        <v>884</v>
      </c>
      <c r="B1033" s="1">
        <v>42933</v>
      </c>
      <c r="C1033" s="2">
        <v>0.39962962962962961</v>
      </c>
      <c r="D1033" s="2">
        <v>0.40937499999999999</v>
      </c>
      <c r="E1033">
        <f>DAY(telefony45[[#This Row],[data]])</f>
        <v>17</v>
      </c>
      <c r="F1033">
        <f>IF(LEN(telefony45[[#This Row],[nr]])=8,1,0)</f>
        <v>0</v>
      </c>
      <c r="G1033">
        <f>IF(LEN(telefony45[[#This Row],[nr]])=7,1,0)</f>
        <v>1</v>
      </c>
      <c r="H1033" s="9">
        <f>IF(LEN(telefony45[[#This Row],[nr]])&gt;=10,1,0)</f>
        <v>0</v>
      </c>
      <c r="I1033" s="2">
        <f>telefony45[[#This Row],[zakonczenie]]-telefony45[[#This Row],[rozpoczecie]]</f>
        <v>9.7453703703703765E-3</v>
      </c>
      <c r="J1033" s="9">
        <f>HOUR(telefony45[[#This Row],[czas połączenia]])</f>
        <v>0</v>
      </c>
      <c r="K1033" s="9">
        <f>MINUTE(telefony45[[#This Row],[czas połączenia]])</f>
        <v>14</v>
      </c>
      <c r="L1033" s="9">
        <f>SECOND(telefony45[[#This Row],[czas połączenia]])</f>
        <v>2</v>
      </c>
      <c r="M1033" s="9">
        <f>telefony45[[#This Row],[godziny połączenia]]*60*60+telefony45[[#This Row],[minuty połączenia]]*60+telefony45[[#This Row],[sekundy połączenia2]]</f>
        <v>842</v>
      </c>
      <c r="N1033" s="9">
        <f>ROUNDUP(telefony45[[#This Row],[połączenie w sekundach]]/60,0)</f>
        <v>15</v>
      </c>
      <c r="O1033" s="9">
        <f>IF(telefony45[[#This Row],[czy zagraniczny]]=1,telefony45[[#This Row],[zaczęt minuty połączenia]],0)</f>
        <v>0</v>
      </c>
      <c r="P1033">
        <f>IF(OR(telefony45[[#This Row],[czy komórkowy]]=1,telefony45[[#This Row],[czy stacjonarny]]=1),P1032-telefony45[[#This Row],[połączenie w sekundach]],P1032)</f>
        <v>-433057</v>
      </c>
      <c r="Q1033">
        <f t="shared" si="15"/>
        <v>842</v>
      </c>
      <c r="R1033">
        <f>IF(telefony45[[#This Row],[czy komórkowy]]=1,Q1033+R1032,R1032)</f>
        <v>105033</v>
      </c>
      <c r="S1033">
        <f>IF(telefony45[[#This Row],[czy stacjonarny]]=1,Q1033+S1032,S1032)</f>
        <v>328024</v>
      </c>
    </row>
    <row r="1034" spans="1:19" x14ac:dyDescent="0.3">
      <c r="A1034" s="9" t="s">
        <v>885</v>
      </c>
      <c r="B1034" s="1">
        <v>42933</v>
      </c>
      <c r="C1034" s="2">
        <v>0.40104166666666669</v>
      </c>
      <c r="D1034" s="2">
        <v>0.40837962962962965</v>
      </c>
      <c r="E1034">
        <f>DAY(telefony45[[#This Row],[data]])</f>
        <v>17</v>
      </c>
      <c r="F1034">
        <f>IF(LEN(telefony45[[#This Row],[nr]])=8,1,0)</f>
        <v>0</v>
      </c>
      <c r="G1034">
        <f>IF(LEN(telefony45[[#This Row],[nr]])=7,1,0)</f>
        <v>1</v>
      </c>
      <c r="H1034" s="9">
        <f>IF(LEN(telefony45[[#This Row],[nr]])&gt;=10,1,0)</f>
        <v>0</v>
      </c>
      <c r="I1034" s="2">
        <f>telefony45[[#This Row],[zakonczenie]]-telefony45[[#This Row],[rozpoczecie]]</f>
        <v>7.3379629629629628E-3</v>
      </c>
      <c r="J1034" s="9">
        <f>HOUR(telefony45[[#This Row],[czas połączenia]])</f>
        <v>0</v>
      </c>
      <c r="K1034" s="9">
        <f>MINUTE(telefony45[[#This Row],[czas połączenia]])</f>
        <v>10</v>
      </c>
      <c r="L1034" s="9">
        <f>SECOND(telefony45[[#This Row],[czas połączenia]])</f>
        <v>34</v>
      </c>
      <c r="M1034" s="9">
        <f>telefony45[[#This Row],[godziny połączenia]]*60*60+telefony45[[#This Row],[minuty połączenia]]*60+telefony45[[#This Row],[sekundy połączenia2]]</f>
        <v>634</v>
      </c>
      <c r="N1034" s="9">
        <f>ROUNDUP(telefony45[[#This Row],[połączenie w sekundach]]/60,0)</f>
        <v>11</v>
      </c>
      <c r="O1034" s="9">
        <f>IF(telefony45[[#This Row],[czy zagraniczny]]=1,telefony45[[#This Row],[zaczęt minuty połączenia]],0)</f>
        <v>0</v>
      </c>
      <c r="P1034">
        <f>IF(OR(telefony45[[#This Row],[czy komórkowy]]=1,telefony45[[#This Row],[czy stacjonarny]]=1),P1033-telefony45[[#This Row],[połączenie w sekundach]],P1033)</f>
        <v>-433691</v>
      </c>
      <c r="Q1034">
        <f t="shared" si="15"/>
        <v>634</v>
      </c>
      <c r="R1034">
        <f>IF(telefony45[[#This Row],[czy komórkowy]]=1,Q1034+R1033,R1033)</f>
        <v>105033</v>
      </c>
      <c r="S1034">
        <f>IF(telefony45[[#This Row],[czy stacjonarny]]=1,Q1034+S1033,S1033)</f>
        <v>328658</v>
      </c>
    </row>
    <row r="1035" spans="1:19" x14ac:dyDescent="0.3">
      <c r="A1035" s="9" t="s">
        <v>886</v>
      </c>
      <c r="B1035" s="1">
        <v>42933</v>
      </c>
      <c r="C1035" s="2">
        <v>0.40575231481481483</v>
      </c>
      <c r="D1035" s="2">
        <v>0.41274305555555557</v>
      </c>
      <c r="E1035">
        <f>DAY(telefony45[[#This Row],[data]])</f>
        <v>17</v>
      </c>
      <c r="F1035">
        <f>IF(LEN(telefony45[[#This Row],[nr]])=8,1,0)</f>
        <v>0</v>
      </c>
      <c r="G1035">
        <f>IF(LEN(telefony45[[#This Row],[nr]])=7,1,0)</f>
        <v>1</v>
      </c>
      <c r="H1035" s="9">
        <f>IF(LEN(telefony45[[#This Row],[nr]])&gt;=10,1,0)</f>
        <v>0</v>
      </c>
      <c r="I1035" s="2">
        <f>telefony45[[#This Row],[zakonczenie]]-telefony45[[#This Row],[rozpoczecie]]</f>
        <v>6.9907407407407418E-3</v>
      </c>
      <c r="J1035" s="9">
        <f>HOUR(telefony45[[#This Row],[czas połączenia]])</f>
        <v>0</v>
      </c>
      <c r="K1035" s="9">
        <f>MINUTE(telefony45[[#This Row],[czas połączenia]])</f>
        <v>10</v>
      </c>
      <c r="L1035" s="9">
        <f>SECOND(telefony45[[#This Row],[czas połączenia]])</f>
        <v>4</v>
      </c>
      <c r="M1035" s="9">
        <f>telefony45[[#This Row],[godziny połączenia]]*60*60+telefony45[[#This Row],[minuty połączenia]]*60+telefony45[[#This Row],[sekundy połączenia2]]</f>
        <v>604</v>
      </c>
      <c r="N1035" s="9">
        <f>ROUNDUP(telefony45[[#This Row],[połączenie w sekundach]]/60,0)</f>
        <v>11</v>
      </c>
      <c r="O1035" s="9">
        <f>IF(telefony45[[#This Row],[czy zagraniczny]]=1,telefony45[[#This Row],[zaczęt minuty połączenia]],0)</f>
        <v>0</v>
      </c>
      <c r="P1035">
        <f>IF(OR(telefony45[[#This Row],[czy komórkowy]]=1,telefony45[[#This Row],[czy stacjonarny]]=1),P1034-telefony45[[#This Row],[połączenie w sekundach]],P1034)</f>
        <v>-434295</v>
      </c>
      <c r="Q1035">
        <f t="shared" si="15"/>
        <v>604</v>
      </c>
      <c r="R1035">
        <f>IF(telefony45[[#This Row],[czy komórkowy]]=1,Q1035+R1034,R1034)</f>
        <v>105033</v>
      </c>
      <c r="S1035">
        <f>IF(telefony45[[#This Row],[czy stacjonarny]]=1,Q1035+S1034,S1034)</f>
        <v>329262</v>
      </c>
    </row>
    <row r="1036" spans="1:19" x14ac:dyDescent="0.3">
      <c r="A1036" s="9" t="s">
        <v>240</v>
      </c>
      <c r="B1036" s="1">
        <v>42933</v>
      </c>
      <c r="C1036" s="2">
        <v>0.40719907407407407</v>
      </c>
      <c r="D1036" s="2">
        <v>0.41578703703703701</v>
      </c>
      <c r="E1036">
        <f>DAY(telefony45[[#This Row],[data]])</f>
        <v>17</v>
      </c>
      <c r="F1036">
        <f>IF(LEN(telefony45[[#This Row],[nr]])=8,1,0)</f>
        <v>0</v>
      </c>
      <c r="G1036">
        <f>IF(LEN(telefony45[[#This Row],[nr]])=7,1,0)</f>
        <v>1</v>
      </c>
      <c r="H1036" s="9">
        <f>IF(LEN(telefony45[[#This Row],[nr]])&gt;=10,1,0)</f>
        <v>0</v>
      </c>
      <c r="I1036" s="2">
        <f>telefony45[[#This Row],[zakonczenie]]-telefony45[[#This Row],[rozpoczecie]]</f>
        <v>8.5879629629629362E-3</v>
      </c>
      <c r="J1036" s="9">
        <f>HOUR(telefony45[[#This Row],[czas połączenia]])</f>
        <v>0</v>
      </c>
      <c r="K1036" s="9">
        <f>MINUTE(telefony45[[#This Row],[czas połączenia]])</f>
        <v>12</v>
      </c>
      <c r="L1036" s="9">
        <f>SECOND(telefony45[[#This Row],[czas połączenia]])</f>
        <v>22</v>
      </c>
      <c r="M1036" s="9">
        <f>telefony45[[#This Row],[godziny połączenia]]*60*60+telefony45[[#This Row],[minuty połączenia]]*60+telefony45[[#This Row],[sekundy połączenia2]]</f>
        <v>742</v>
      </c>
      <c r="N1036" s="9">
        <f>ROUNDUP(telefony45[[#This Row],[połączenie w sekundach]]/60,0)</f>
        <v>13</v>
      </c>
      <c r="O1036" s="9">
        <f>IF(telefony45[[#This Row],[czy zagraniczny]]=1,telefony45[[#This Row],[zaczęt minuty połączenia]],0)</f>
        <v>0</v>
      </c>
      <c r="P1036">
        <f>IF(OR(telefony45[[#This Row],[czy komórkowy]]=1,telefony45[[#This Row],[czy stacjonarny]]=1),P1035-telefony45[[#This Row],[połączenie w sekundach]],P1035)</f>
        <v>-435037</v>
      </c>
      <c r="Q1036">
        <f t="shared" si="15"/>
        <v>742</v>
      </c>
      <c r="R1036">
        <f>IF(telefony45[[#This Row],[czy komórkowy]]=1,Q1036+R1035,R1035)</f>
        <v>105033</v>
      </c>
      <c r="S1036">
        <f>IF(telefony45[[#This Row],[czy stacjonarny]]=1,Q1036+S1035,S1035)</f>
        <v>330004</v>
      </c>
    </row>
    <row r="1037" spans="1:19" x14ac:dyDescent="0.3">
      <c r="A1037" s="9" t="s">
        <v>887</v>
      </c>
      <c r="B1037" s="1">
        <v>42933</v>
      </c>
      <c r="C1037" s="2">
        <v>0.41060185185185183</v>
      </c>
      <c r="D1037" s="2">
        <v>0.41334490740740742</v>
      </c>
      <c r="E1037">
        <f>DAY(telefony45[[#This Row],[data]])</f>
        <v>17</v>
      </c>
      <c r="F1037">
        <f>IF(LEN(telefony45[[#This Row],[nr]])=8,1,0)</f>
        <v>1</v>
      </c>
      <c r="G1037">
        <f>IF(LEN(telefony45[[#This Row],[nr]])=7,1,0)</f>
        <v>0</v>
      </c>
      <c r="H1037" s="9">
        <f>IF(LEN(telefony45[[#This Row],[nr]])&gt;=10,1,0)</f>
        <v>0</v>
      </c>
      <c r="I1037" s="2">
        <f>telefony45[[#This Row],[zakonczenie]]-telefony45[[#This Row],[rozpoczecie]]</f>
        <v>2.7430555555555958E-3</v>
      </c>
      <c r="J1037" s="9">
        <f>HOUR(telefony45[[#This Row],[czas połączenia]])</f>
        <v>0</v>
      </c>
      <c r="K1037" s="9">
        <f>MINUTE(telefony45[[#This Row],[czas połączenia]])</f>
        <v>3</v>
      </c>
      <c r="L1037" s="9">
        <f>SECOND(telefony45[[#This Row],[czas połączenia]])</f>
        <v>57</v>
      </c>
      <c r="M1037" s="9">
        <f>telefony45[[#This Row],[godziny połączenia]]*60*60+telefony45[[#This Row],[minuty połączenia]]*60+telefony45[[#This Row],[sekundy połączenia2]]</f>
        <v>237</v>
      </c>
      <c r="N1037" s="9">
        <f>ROUNDUP(telefony45[[#This Row],[połączenie w sekundach]]/60,0)</f>
        <v>4</v>
      </c>
      <c r="O1037" s="9">
        <f>IF(telefony45[[#This Row],[czy zagraniczny]]=1,telefony45[[#This Row],[zaczęt minuty połączenia]],0)</f>
        <v>0</v>
      </c>
      <c r="P1037">
        <f>IF(OR(telefony45[[#This Row],[czy komórkowy]]=1,telefony45[[#This Row],[czy stacjonarny]]=1),P1036-telefony45[[#This Row],[połączenie w sekundach]],P1036)</f>
        <v>-435274</v>
      </c>
      <c r="Q1037">
        <f t="shared" si="15"/>
        <v>237</v>
      </c>
      <c r="R1037">
        <f>IF(telefony45[[#This Row],[czy komórkowy]]=1,Q1037+R1036,R1036)</f>
        <v>105270</v>
      </c>
      <c r="S1037">
        <f>IF(telefony45[[#This Row],[czy stacjonarny]]=1,Q1037+S1036,S1036)</f>
        <v>330004</v>
      </c>
    </row>
    <row r="1038" spans="1:19" x14ac:dyDescent="0.3">
      <c r="A1038" s="9" t="s">
        <v>888</v>
      </c>
      <c r="B1038" s="1">
        <v>42933</v>
      </c>
      <c r="C1038" s="2">
        <v>0.41253472222222221</v>
      </c>
      <c r="D1038" s="2">
        <v>0.41753472222222221</v>
      </c>
      <c r="E1038">
        <f>DAY(telefony45[[#This Row],[data]])</f>
        <v>17</v>
      </c>
      <c r="F1038">
        <f>IF(LEN(telefony45[[#This Row],[nr]])=8,1,0)</f>
        <v>0</v>
      </c>
      <c r="G1038">
        <f>IF(LEN(telefony45[[#This Row],[nr]])=7,1,0)</f>
        <v>1</v>
      </c>
      <c r="H1038" s="9">
        <f>IF(LEN(telefony45[[#This Row],[nr]])&gt;=10,1,0)</f>
        <v>0</v>
      </c>
      <c r="I1038" s="2">
        <f>telefony45[[#This Row],[zakonczenie]]-telefony45[[#This Row],[rozpoczecie]]</f>
        <v>5.0000000000000044E-3</v>
      </c>
      <c r="J1038" s="9">
        <f>HOUR(telefony45[[#This Row],[czas połączenia]])</f>
        <v>0</v>
      </c>
      <c r="K1038" s="9">
        <f>MINUTE(telefony45[[#This Row],[czas połączenia]])</f>
        <v>7</v>
      </c>
      <c r="L1038" s="9">
        <f>SECOND(telefony45[[#This Row],[czas połączenia]])</f>
        <v>12</v>
      </c>
      <c r="M1038" s="9">
        <f>telefony45[[#This Row],[godziny połączenia]]*60*60+telefony45[[#This Row],[minuty połączenia]]*60+telefony45[[#This Row],[sekundy połączenia2]]</f>
        <v>432</v>
      </c>
      <c r="N1038" s="9">
        <f>ROUNDUP(telefony45[[#This Row],[połączenie w sekundach]]/60,0)</f>
        <v>8</v>
      </c>
      <c r="O1038" s="9">
        <f>IF(telefony45[[#This Row],[czy zagraniczny]]=1,telefony45[[#This Row],[zaczęt minuty połączenia]],0)</f>
        <v>0</v>
      </c>
      <c r="P1038">
        <f>IF(OR(telefony45[[#This Row],[czy komórkowy]]=1,telefony45[[#This Row],[czy stacjonarny]]=1),P1037-telefony45[[#This Row],[połączenie w sekundach]],P1037)</f>
        <v>-435706</v>
      </c>
      <c r="Q1038">
        <f t="shared" si="15"/>
        <v>432</v>
      </c>
      <c r="R1038">
        <f>IF(telefony45[[#This Row],[czy komórkowy]]=1,Q1038+R1037,R1037)</f>
        <v>105270</v>
      </c>
      <c r="S1038">
        <f>IF(telefony45[[#This Row],[czy stacjonarny]]=1,Q1038+S1037,S1037)</f>
        <v>330436</v>
      </c>
    </row>
    <row r="1039" spans="1:19" x14ac:dyDescent="0.3">
      <c r="A1039" s="9" t="s">
        <v>889</v>
      </c>
      <c r="B1039" s="1">
        <v>42933</v>
      </c>
      <c r="C1039" s="2">
        <v>0.41317129629629629</v>
      </c>
      <c r="D1039" s="2">
        <v>0.41466435185185185</v>
      </c>
      <c r="E1039">
        <f>DAY(telefony45[[#This Row],[data]])</f>
        <v>17</v>
      </c>
      <c r="F1039">
        <f>IF(LEN(telefony45[[#This Row],[nr]])=8,1,0)</f>
        <v>1</v>
      </c>
      <c r="G1039">
        <f>IF(LEN(telefony45[[#This Row],[nr]])=7,1,0)</f>
        <v>0</v>
      </c>
      <c r="H1039" s="9">
        <f>IF(LEN(telefony45[[#This Row],[nr]])&gt;=10,1,0)</f>
        <v>0</v>
      </c>
      <c r="I1039" s="2">
        <f>telefony45[[#This Row],[zakonczenie]]-telefony45[[#This Row],[rozpoczecie]]</f>
        <v>1.4930555555555669E-3</v>
      </c>
      <c r="J1039" s="9">
        <f>HOUR(telefony45[[#This Row],[czas połączenia]])</f>
        <v>0</v>
      </c>
      <c r="K1039" s="9">
        <f>MINUTE(telefony45[[#This Row],[czas połączenia]])</f>
        <v>2</v>
      </c>
      <c r="L1039" s="9">
        <f>SECOND(telefony45[[#This Row],[czas połączenia]])</f>
        <v>9</v>
      </c>
      <c r="M1039" s="9">
        <f>telefony45[[#This Row],[godziny połączenia]]*60*60+telefony45[[#This Row],[minuty połączenia]]*60+telefony45[[#This Row],[sekundy połączenia2]]</f>
        <v>129</v>
      </c>
      <c r="N1039" s="9">
        <f>ROUNDUP(telefony45[[#This Row],[połączenie w sekundach]]/60,0)</f>
        <v>3</v>
      </c>
      <c r="O1039" s="9">
        <f>IF(telefony45[[#This Row],[czy zagraniczny]]=1,telefony45[[#This Row],[zaczęt minuty połączenia]],0)</f>
        <v>0</v>
      </c>
      <c r="P1039">
        <f>IF(OR(telefony45[[#This Row],[czy komórkowy]]=1,telefony45[[#This Row],[czy stacjonarny]]=1),P1038-telefony45[[#This Row],[połączenie w sekundach]],P1038)</f>
        <v>-435835</v>
      </c>
      <c r="Q1039">
        <f t="shared" si="15"/>
        <v>129</v>
      </c>
      <c r="R1039">
        <f>IF(telefony45[[#This Row],[czy komórkowy]]=1,Q1039+R1038,R1038)</f>
        <v>105399</v>
      </c>
      <c r="S1039">
        <f>IF(telefony45[[#This Row],[czy stacjonarny]]=1,Q1039+S1038,S1038)</f>
        <v>330436</v>
      </c>
    </row>
    <row r="1040" spans="1:19" x14ac:dyDescent="0.3">
      <c r="A1040" s="9" t="s">
        <v>890</v>
      </c>
      <c r="B1040" s="1">
        <v>42933</v>
      </c>
      <c r="C1040" s="2">
        <v>0.41572916666666665</v>
      </c>
      <c r="D1040" s="2">
        <v>0.41825231481481484</v>
      </c>
      <c r="E1040">
        <f>DAY(telefony45[[#This Row],[data]])</f>
        <v>17</v>
      </c>
      <c r="F1040">
        <f>IF(LEN(telefony45[[#This Row],[nr]])=8,1,0)</f>
        <v>1</v>
      </c>
      <c r="G1040">
        <f>IF(LEN(telefony45[[#This Row],[nr]])=7,1,0)</f>
        <v>0</v>
      </c>
      <c r="H1040" s="9">
        <f>IF(LEN(telefony45[[#This Row],[nr]])&gt;=10,1,0)</f>
        <v>0</v>
      </c>
      <c r="I1040" s="2">
        <f>telefony45[[#This Row],[zakonczenie]]-telefony45[[#This Row],[rozpoczecie]]</f>
        <v>2.523148148148191E-3</v>
      </c>
      <c r="J1040" s="9">
        <f>HOUR(telefony45[[#This Row],[czas połączenia]])</f>
        <v>0</v>
      </c>
      <c r="K1040" s="9">
        <f>MINUTE(telefony45[[#This Row],[czas połączenia]])</f>
        <v>3</v>
      </c>
      <c r="L1040" s="9">
        <f>SECOND(telefony45[[#This Row],[czas połączenia]])</f>
        <v>38</v>
      </c>
      <c r="M1040" s="9">
        <f>telefony45[[#This Row],[godziny połączenia]]*60*60+telefony45[[#This Row],[minuty połączenia]]*60+telefony45[[#This Row],[sekundy połączenia2]]</f>
        <v>218</v>
      </c>
      <c r="N1040" s="9">
        <f>ROUNDUP(telefony45[[#This Row],[połączenie w sekundach]]/60,0)</f>
        <v>4</v>
      </c>
      <c r="O1040" s="9">
        <f>IF(telefony45[[#This Row],[czy zagraniczny]]=1,telefony45[[#This Row],[zaczęt minuty połączenia]],0)</f>
        <v>0</v>
      </c>
      <c r="P1040">
        <f>IF(OR(telefony45[[#This Row],[czy komórkowy]]=1,telefony45[[#This Row],[czy stacjonarny]]=1),P1039-telefony45[[#This Row],[połączenie w sekundach]],P1039)</f>
        <v>-436053</v>
      </c>
      <c r="Q1040">
        <f t="shared" si="15"/>
        <v>218</v>
      </c>
      <c r="R1040">
        <f>IF(telefony45[[#This Row],[czy komórkowy]]=1,Q1040+R1039,R1039)</f>
        <v>105617</v>
      </c>
      <c r="S1040">
        <f>IF(telefony45[[#This Row],[czy stacjonarny]]=1,Q1040+S1039,S1039)</f>
        <v>330436</v>
      </c>
    </row>
    <row r="1041" spans="1:19" x14ac:dyDescent="0.3">
      <c r="A1041" s="9" t="s">
        <v>891</v>
      </c>
      <c r="B1041" s="1">
        <v>42933</v>
      </c>
      <c r="C1041" s="2">
        <v>0.41716435185185186</v>
      </c>
      <c r="D1041" s="2">
        <v>0.4284722222222222</v>
      </c>
      <c r="E1041">
        <f>DAY(telefony45[[#This Row],[data]])</f>
        <v>17</v>
      </c>
      <c r="F1041">
        <f>IF(LEN(telefony45[[#This Row],[nr]])=8,1,0)</f>
        <v>0</v>
      </c>
      <c r="G1041">
        <f>IF(LEN(telefony45[[#This Row],[nr]])=7,1,0)</f>
        <v>1</v>
      </c>
      <c r="H1041" s="9">
        <f>IF(LEN(telefony45[[#This Row],[nr]])&gt;=10,1,0)</f>
        <v>0</v>
      </c>
      <c r="I1041" s="2">
        <f>telefony45[[#This Row],[zakonczenie]]-telefony45[[#This Row],[rozpoczecie]]</f>
        <v>1.1307870370370343E-2</v>
      </c>
      <c r="J1041" s="9">
        <f>HOUR(telefony45[[#This Row],[czas połączenia]])</f>
        <v>0</v>
      </c>
      <c r="K1041" s="9">
        <f>MINUTE(telefony45[[#This Row],[czas połączenia]])</f>
        <v>16</v>
      </c>
      <c r="L1041" s="9">
        <f>SECOND(telefony45[[#This Row],[czas połączenia]])</f>
        <v>17</v>
      </c>
      <c r="M1041" s="9">
        <f>telefony45[[#This Row],[godziny połączenia]]*60*60+telefony45[[#This Row],[minuty połączenia]]*60+telefony45[[#This Row],[sekundy połączenia2]]</f>
        <v>977</v>
      </c>
      <c r="N1041" s="9">
        <f>ROUNDUP(telefony45[[#This Row],[połączenie w sekundach]]/60,0)</f>
        <v>17</v>
      </c>
      <c r="O1041" s="9">
        <f>IF(telefony45[[#This Row],[czy zagraniczny]]=1,telefony45[[#This Row],[zaczęt minuty połączenia]],0)</f>
        <v>0</v>
      </c>
      <c r="P1041">
        <f>IF(OR(telefony45[[#This Row],[czy komórkowy]]=1,telefony45[[#This Row],[czy stacjonarny]]=1),P1040-telefony45[[#This Row],[połączenie w sekundach]],P1040)</f>
        <v>-437030</v>
      </c>
      <c r="Q1041">
        <f t="shared" si="15"/>
        <v>977</v>
      </c>
      <c r="R1041">
        <f>IF(telefony45[[#This Row],[czy komórkowy]]=1,Q1041+R1040,R1040)</f>
        <v>105617</v>
      </c>
      <c r="S1041">
        <f>IF(telefony45[[#This Row],[czy stacjonarny]]=1,Q1041+S1040,S1040)</f>
        <v>331413</v>
      </c>
    </row>
    <row r="1042" spans="1:19" x14ac:dyDescent="0.3">
      <c r="A1042" s="9" t="s">
        <v>892</v>
      </c>
      <c r="B1042" s="1">
        <v>42933</v>
      </c>
      <c r="C1042" s="2">
        <v>0.41899305555555555</v>
      </c>
      <c r="D1042" s="2">
        <v>0.41968749999999999</v>
      </c>
      <c r="E1042">
        <f>DAY(telefony45[[#This Row],[data]])</f>
        <v>17</v>
      </c>
      <c r="F1042">
        <f>IF(LEN(telefony45[[#This Row],[nr]])=8,1,0)</f>
        <v>0</v>
      </c>
      <c r="G1042">
        <f>IF(LEN(telefony45[[#This Row],[nr]])=7,1,0)</f>
        <v>1</v>
      </c>
      <c r="H1042" s="9">
        <f>IF(LEN(telefony45[[#This Row],[nr]])&gt;=10,1,0)</f>
        <v>0</v>
      </c>
      <c r="I1042" s="2">
        <f>telefony45[[#This Row],[zakonczenie]]-telefony45[[#This Row],[rozpoczecie]]</f>
        <v>6.9444444444444198E-4</v>
      </c>
      <c r="J1042" s="9">
        <f>HOUR(telefony45[[#This Row],[czas połączenia]])</f>
        <v>0</v>
      </c>
      <c r="K1042" s="9">
        <f>MINUTE(telefony45[[#This Row],[czas połączenia]])</f>
        <v>1</v>
      </c>
      <c r="L1042" s="9">
        <f>SECOND(telefony45[[#This Row],[czas połączenia]])</f>
        <v>0</v>
      </c>
      <c r="M1042" s="9">
        <f>telefony45[[#This Row],[godziny połączenia]]*60*60+telefony45[[#This Row],[minuty połączenia]]*60+telefony45[[#This Row],[sekundy połączenia2]]</f>
        <v>60</v>
      </c>
      <c r="N1042" s="9">
        <f>ROUNDUP(telefony45[[#This Row],[połączenie w sekundach]]/60,0)</f>
        <v>1</v>
      </c>
      <c r="O1042" s="9">
        <f>IF(telefony45[[#This Row],[czy zagraniczny]]=1,telefony45[[#This Row],[zaczęt minuty połączenia]],0)</f>
        <v>0</v>
      </c>
      <c r="P1042">
        <f>IF(OR(telefony45[[#This Row],[czy komórkowy]]=1,telefony45[[#This Row],[czy stacjonarny]]=1),P1041-telefony45[[#This Row],[połączenie w sekundach]],P1041)</f>
        <v>-437090</v>
      </c>
      <c r="Q1042">
        <f t="shared" si="15"/>
        <v>60</v>
      </c>
      <c r="R1042">
        <f>IF(telefony45[[#This Row],[czy komórkowy]]=1,Q1042+R1041,R1041)</f>
        <v>105617</v>
      </c>
      <c r="S1042">
        <f>IF(telefony45[[#This Row],[czy stacjonarny]]=1,Q1042+S1041,S1041)</f>
        <v>331473</v>
      </c>
    </row>
    <row r="1043" spans="1:19" x14ac:dyDescent="0.3">
      <c r="A1043" s="9" t="s">
        <v>893</v>
      </c>
      <c r="B1043" s="1">
        <v>42933</v>
      </c>
      <c r="C1043" s="2">
        <v>0.42386574074074074</v>
      </c>
      <c r="D1043" s="2">
        <v>0.42885416666666665</v>
      </c>
      <c r="E1043">
        <f>DAY(telefony45[[#This Row],[data]])</f>
        <v>17</v>
      </c>
      <c r="F1043">
        <f>IF(LEN(telefony45[[#This Row],[nr]])=8,1,0)</f>
        <v>0</v>
      </c>
      <c r="G1043">
        <f>IF(LEN(telefony45[[#This Row],[nr]])=7,1,0)</f>
        <v>1</v>
      </c>
      <c r="H1043" s="9">
        <f>IF(LEN(telefony45[[#This Row],[nr]])&gt;=10,1,0)</f>
        <v>0</v>
      </c>
      <c r="I1043" s="2">
        <f>telefony45[[#This Row],[zakonczenie]]-telefony45[[#This Row],[rozpoczecie]]</f>
        <v>4.9884259259259101E-3</v>
      </c>
      <c r="J1043" s="9">
        <f>HOUR(telefony45[[#This Row],[czas połączenia]])</f>
        <v>0</v>
      </c>
      <c r="K1043" s="9">
        <f>MINUTE(telefony45[[#This Row],[czas połączenia]])</f>
        <v>7</v>
      </c>
      <c r="L1043" s="9">
        <f>SECOND(telefony45[[#This Row],[czas połączenia]])</f>
        <v>11</v>
      </c>
      <c r="M1043" s="9">
        <f>telefony45[[#This Row],[godziny połączenia]]*60*60+telefony45[[#This Row],[minuty połączenia]]*60+telefony45[[#This Row],[sekundy połączenia2]]</f>
        <v>431</v>
      </c>
      <c r="N1043" s="9">
        <f>ROUNDUP(telefony45[[#This Row],[połączenie w sekundach]]/60,0)</f>
        <v>8</v>
      </c>
      <c r="O1043" s="9">
        <f>IF(telefony45[[#This Row],[czy zagraniczny]]=1,telefony45[[#This Row],[zaczęt minuty połączenia]],0)</f>
        <v>0</v>
      </c>
      <c r="P1043">
        <f>IF(OR(telefony45[[#This Row],[czy komórkowy]]=1,telefony45[[#This Row],[czy stacjonarny]]=1),P1042-telefony45[[#This Row],[połączenie w sekundach]],P1042)</f>
        <v>-437521</v>
      </c>
      <c r="Q1043">
        <f t="shared" si="15"/>
        <v>431</v>
      </c>
      <c r="R1043">
        <f>IF(telefony45[[#This Row],[czy komórkowy]]=1,Q1043+R1042,R1042)</f>
        <v>105617</v>
      </c>
      <c r="S1043">
        <f>IF(telefony45[[#This Row],[czy stacjonarny]]=1,Q1043+S1042,S1042)</f>
        <v>331904</v>
      </c>
    </row>
    <row r="1044" spans="1:19" x14ac:dyDescent="0.3">
      <c r="A1044" s="9" t="s">
        <v>894</v>
      </c>
      <c r="B1044" s="1">
        <v>42933</v>
      </c>
      <c r="C1044" s="2">
        <v>0.42664351851851851</v>
      </c>
      <c r="D1044" s="2">
        <v>0.42697916666666669</v>
      </c>
      <c r="E1044">
        <f>DAY(telefony45[[#This Row],[data]])</f>
        <v>17</v>
      </c>
      <c r="F1044">
        <f>IF(LEN(telefony45[[#This Row],[nr]])=8,1,0)</f>
        <v>0</v>
      </c>
      <c r="G1044">
        <f>IF(LEN(telefony45[[#This Row],[nr]])=7,1,0)</f>
        <v>1</v>
      </c>
      <c r="H1044" s="9">
        <f>IF(LEN(telefony45[[#This Row],[nr]])&gt;=10,1,0)</f>
        <v>0</v>
      </c>
      <c r="I1044" s="2">
        <f>telefony45[[#This Row],[zakonczenie]]-telefony45[[#This Row],[rozpoczecie]]</f>
        <v>3.3564814814818211E-4</v>
      </c>
      <c r="J1044" s="9">
        <f>HOUR(telefony45[[#This Row],[czas połączenia]])</f>
        <v>0</v>
      </c>
      <c r="K1044" s="9">
        <f>MINUTE(telefony45[[#This Row],[czas połączenia]])</f>
        <v>0</v>
      </c>
      <c r="L1044" s="9">
        <f>SECOND(telefony45[[#This Row],[czas połączenia]])</f>
        <v>29</v>
      </c>
      <c r="M1044" s="9">
        <f>telefony45[[#This Row],[godziny połączenia]]*60*60+telefony45[[#This Row],[minuty połączenia]]*60+telefony45[[#This Row],[sekundy połączenia2]]</f>
        <v>29</v>
      </c>
      <c r="N1044" s="9">
        <f>ROUNDUP(telefony45[[#This Row],[połączenie w sekundach]]/60,0)</f>
        <v>1</v>
      </c>
      <c r="O1044" s="9">
        <f>IF(telefony45[[#This Row],[czy zagraniczny]]=1,telefony45[[#This Row],[zaczęt minuty połączenia]],0)</f>
        <v>0</v>
      </c>
      <c r="P1044">
        <f>IF(OR(telefony45[[#This Row],[czy komórkowy]]=1,telefony45[[#This Row],[czy stacjonarny]]=1),P1043-telefony45[[#This Row],[połączenie w sekundach]],P1043)</f>
        <v>-437550</v>
      </c>
      <c r="Q1044">
        <f t="shared" si="15"/>
        <v>29</v>
      </c>
      <c r="R1044">
        <f>IF(telefony45[[#This Row],[czy komórkowy]]=1,Q1044+R1043,R1043)</f>
        <v>105617</v>
      </c>
      <c r="S1044">
        <f>IF(telefony45[[#This Row],[czy stacjonarny]]=1,Q1044+S1043,S1043)</f>
        <v>331933</v>
      </c>
    </row>
    <row r="1045" spans="1:19" x14ac:dyDescent="0.3">
      <c r="A1045" s="9" t="s">
        <v>895</v>
      </c>
      <c r="B1045" s="1">
        <v>42933</v>
      </c>
      <c r="C1045" s="2">
        <v>0.42983796296296295</v>
      </c>
      <c r="D1045" s="2">
        <v>0.43975694444444446</v>
      </c>
      <c r="E1045">
        <f>DAY(telefony45[[#This Row],[data]])</f>
        <v>17</v>
      </c>
      <c r="F1045">
        <f>IF(LEN(telefony45[[#This Row],[nr]])=8,1,0)</f>
        <v>0</v>
      </c>
      <c r="G1045">
        <f>IF(LEN(telefony45[[#This Row],[nr]])=7,1,0)</f>
        <v>1</v>
      </c>
      <c r="H1045" s="9">
        <f>IF(LEN(telefony45[[#This Row],[nr]])&gt;=10,1,0)</f>
        <v>0</v>
      </c>
      <c r="I1045" s="2">
        <f>telefony45[[#This Row],[zakonczenie]]-telefony45[[#This Row],[rozpoczecie]]</f>
        <v>9.9189814814815147E-3</v>
      </c>
      <c r="J1045" s="9">
        <f>HOUR(telefony45[[#This Row],[czas połączenia]])</f>
        <v>0</v>
      </c>
      <c r="K1045" s="9">
        <f>MINUTE(telefony45[[#This Row],[czas połączenia]])</f>
        <v>14</v>
      </c>
      <c r="L1045" s="9">
        <f>SECOND(telefony45[[#This Row],[czas połączenia]])</f>
        <v>17</v>
      </c>
      <c r="M1045" s="9">
        <f>telefony45[[#This Row],[godziny połączenia]]*60*60+telefony45[[#This Row],[minuty połączenia]]*60+telefony45[[#This Row],[sekundy połączenia2]]</f>
        <v>857</v>
      </c>
      <c r="N1045" s="9">
        <f>ROUNDUP(telefony45[[#This Row],[połączenie w sekundach]]/60,0)</f>
        <v>15</v>
      </c>
      <c r="O1045" s="9">
        <f>IF(telefony45[[#This Row],[czy zagraniczny]]=1,telefony45[[#This Row],[zaczęt minuty połączenia]],0)</f>
        <v>0</v>
      </c>
      <c r="P1045">
        <f>IF(OR(telefony45[[#This Row],[czy komórkowy]]=1,telefony45[[#This Row],[czy stacjonarny]]=1),P1044-telefony45[[#This Row],[połączenie w sekundach]],P1044)</f>
        <v>-438407</v>
      </c>
      <c r="Q1045">
        <f t="shared" si="15"/>
        <v>857</v>
      </c>
      <c r="R1045">
        <f>IF(telefony45[[#This Row],[czy komórkowy]]=1,Q1045+R1044,R1044)</f>
        <v>105617</v>
      </c>
      <c r="S1045">
        <f>IF(telefony45[[#This Row],[czy stacjonarny]]=1,Q1045+S1044,S1044)</f>
        <v>332790</v>
      </c>
    </row>
    <row r="1046" spans="1:19" x14ac:dyDescent="0.3">
      <c r="A1046" s="9" t="s">
        <v>896</v>
      </c>
      <c r="B1046" s="1">
        <v>42933</v>
      </c>
      <c r="C1046" s="2">
        <v>0.43086805555555557</v>
      </c>
      <c r="D1046" s="2">
        <v>0.43388888888888888</v>
      </c>
      <c r="E1046">
        <f>DAY(telefony45[[#This Row],[data]])</f>
        <v>17</v>
      </c>
      <c r="F1046">
        <f>IF(LEN(telefony45[[#This Row],[nr]])=8,1,0)</f>
        <v>1</v>
      </c>
      <c r="G1046">
        <f>IF(LEN(telefony45[[#This Row],[nr]])=7,1,0)</f>
        <v>0</v>
      </c>
      <c r="H1046" s="9">
        <f>IF(LEN(telefony45[[#This Row],[nr]])&gt;=10,1,0)</f>
        <v>0</v>
      </c>
      <c r="I1046" s="2">
        <f>telefony45[[#This Row],[zakonczenie]]-telefony45[[#This Row],[rozpoczecie]]</f>
        <v>3.0208333333333059E-3</v>
      </c>
      <c r="J1046" s="9">
        <f>HOUR(telefony45[[#This Row],[czas połączenia]])</f>
        <v>0</v>
      </c>
      <c r="K1046" s="9">
        <f>MINUTE(telefony45[[#This Row],[czas połączenia]])</f>
        <v>4</v>
      </c>
      <c r="L1046" s="9">
        <f>SECOND(telefony45[[#This Row],[czas połączenia]])</f>
        <v>21</v>
      </c>
      <c r="M1046" s="9">
        <f>telefony45[[#This Row],[godziny połączenia]]*60*60+telefony45[[#This Row],[minuty połączenia]]*60+telefony45[[#This Row],[sekundy połączenia2]]</f>
        <v>261</v>
      </c>
      <c r="N1046" s="9">
        <f>ROUNDUP(telefony45[[#This Row],[połączenie w sekundach]]/60,0)</f>
        <v>5</v>
      </c>
      <c r="O1046" s="9">
        <f>IF(telefony45[[#This Row],[czy zagraniczny]]=1,telefony45[[#This Row],[zaczęt minuty połączenia]],0)</f>
        <v>0</v>
      </c>
      <c r="P1046">
        <f>IF(OR(telefony45[[#This Row],[czy komórkowy]]=1,telefony45[[#This Row],[czy stacjonarny]]=1),P1045-telefony45[[#This Row],[połączenie w sekundach]],P1045)</f>
        <v>-438668</v>
      </c>
      <c r="Q1046">
        <f t="shared" si="15"/>
        <v>261</v>
      </c>
      <c r="R1046">
        <f>IF(telefony45[[#This Row],[czy komórkowy]]=1,Q1046+R1045,R1045)</f>
        <v>105878</v>
      </c>
      <c r="S1046">
        <f>IF(telefony45[[#This Row],[czy stacjonarny]]=1,Q1046+S1045,S1045)</f>
        <v>332790</v>
      </c>
    </row>
    <row r="1047" spans="1:19" x14ac:dyDescent="0.3">
      <c r="A1047" s="9" t="s">
        <v>897</v>
      </c>
      <c r="B1047" s="1">
        <v>42933</v>
      </c>
      <c r="C1047" s="2">
        <v>0.43375000000000002</v>
      </c>
      <c r="D1047" s="2">
        <v>0.43592592592592594</v>
      </c>
      <c r="E1047">
        <f>DAY(telefony45[[#This Row],[data]])</f>
        <v>17</v>
      </c>
      <c r="F1047">
        <f>IF(LEN(telefony45[[#This Row],[nr]])=8,1,0)</f>
        <v>0</v>
      </c>
      <c r="G1047">
        <f>IF(LEN(telefony45[[#This Row],[nr]])=7,1,0)</f>
        <v>1</v>
      </c>
      <c r="H1047" s="9">
        <f>IF(LEN(telefony45[[#This Row],[nr]])&gt;=10,1,0)</f>
        <v>0</v>
      </c>
      <c r="I1047" s="2">
        <f>telefony45[[#This Row],[zakonczenie]]-telefony45[[#This Row],[rozpoczecie]]</f>
        <v>2.1759259259259145E-3</v>
      </c>
      <c r="J1047" s="9">
        <f>HOUR(telefony45[[#This Row],[czas połączenia]])</f>
        <v>0</v>
      </c>
      <c r="K1047" s="9">
        <f>MINUTE(telefony45[[#This Row],[czas połączenia]])</f>
        <v>3</v>
      </c>
      <c r="L1047" s="9">
        <f>SECOND(telefony45[[#This Row],[czas połączenia]])</f>
        <v>8</v>
      </c>
      <c r="M1047" s="9">
        <f>telefony45[[#This Row],[godziny połączenia]]*60*60+telefony45[[#This Row],[minuty połączenia]]*60+telefony45[[#This Row],[sekundy połączenia2]]</f>
        <v>188</v>
      </c>
      <c r="N1047" s="9">
        <f>ROUNDUP(telefony45[[#This Row],[połączenie w sekundach]]/60,0)</f>
        <v>4</v>
      </c>
      <c r="O1047" s="9">
        <f>IF(telefony45[[#This Row],[czy zagraniczny]]=1,telefony45[[#This Row],[zaczęt minuty połączenia]],0)</f>
        <v>0</v>
      </c>
      <c r="P1047">
        <f>IF(OR(telefony45[[#This Row],[czy komórkowy]]=1,telefony45[[#This Row],[czy stacjonarny]]=1),P1046-telefony45[[#This Row],[połączenie w sekundach]],P1046)</f>
        <v>-438856</v>
      </c>
      <c r="Q1047">
        <f t="shared" si="15"/>
        <v>188</v>
      </c>
      <c r="R1047">
        <f>IF(telefony45[[#This Row],[czy komórkowy]]=1,Q1047+R1046,R1046)</f>
        <v>105878</v>
      </c>
      <c r="S1047">
        <f>IF(telefony45[[#This Row],[czy stacjonarny]]=1,Q1047+S1046,S1046)</f>
        <v>332978</v>
      </c>
    </row>
    <row r="1048" spans="1:19" x14ac:dyDescent="0.3">
      <c r="A1048" s="9" t="s">
        <v>210</v>
      </c>
      <c r="B1048" s="1">
        <v>42933</v>
      </c>
      <c r="C1048" s="2">
        <v>0.43546296296296294</v>
      </c>
      <c r="D1048" s="2">
        <v>0.43662037037037038</v>
      </c>
      <c r="E1048">
        <f>DAY(telefony45[[#This Row],[data]])</f>
        <v>17</v>
      </c>
      <c r="F1048">
        <f>IF(LEN(telefony45[[#This Row],[nr]])=8,1,0)</f>
        <v>0</v>
      </c>
      <c r="G1048">
        <f>IF(LEN(telefony45[[#This Row],[nr]])=7,1,0)</f>
        <v>1</v>
      </c>
      <c r="H1048" s="9">
        <f>IF(LEN(telefony45[[#This Row],[nr]])&gt;=10,1,0)</f>
        <v>0</v>
      </c>
      <c r="I1048" s="2">
        <f>telefony45[[#This Row],[zakonczenie]]-telefony45[[#This Row],[rozpoczecie]]</f>
        <v>1.1574074074074403E-3</v>
      </c>
      <c r="J1048" s="9">
        <f>HOUR(telefony45[[#This Row],[czas połączenia]])</f>
        <v>0</v>
      </c>
      <c r="K1048" s="9">
        <f>MINUTE(telefony45[[#This Row],[czas połączenia]])</f>
        <v>1</v>
      </c>
      <c r="L1048" s="9">
        <f>SECOND(telefony45[[#This Row],[czas połączenia]])</f>
        <v>40</v>
      </c>
      <c r="M1048" s="9">
        <f>telefony45[[#This Row],[godziny połączenia]]*60*60+telefony45[[#This Row],[minuty połączenia]]*60+telefony45[[#This Row],[sekundy połączenia2]]</f>
        <v>100</v>
      </c>
      <c r="N1048" s="9">
        <f>ROUNDUP(telefony45[[#This Row],[połączenie w sekundach]]/60,0)</f>
        <v>2</v>
      </c>
      <c r="O1048" s="9">
        <f>IF(telefony45[[#This Row],[czy zagraniczny]]=1,telefony45[[#This Row],[zaczęt minuty połączenia]],0)</f>
        <v>0</v>
      </c>
      <c r="P1048">
        <f>IF(OR(telefony45[[#This Row],[czy komórkowy]]=1,telefony45[[#This Row],[czy stacjonarny]]=1),P1047-telefony45[[#This Row],[połączenie w sekundach]],P1047)</f>
        <v>-438956</v>
      </c>
      <c r="Q1048">
        <f t="shared" si="15"/>
        <v>100</v>
      </c>
      <c r="R1048">
        <f>IF(telefony45[[#This Row],[czy komórkowy]]=1,Q1048+R1047,R1047)</f>
        <v>105878</v>
      </c>
      <c r="S1048">
        <f>IF(telefony45[[#This Row],[czy stacjonarny]]=1,Q1048+S1047,S1047)</f>
        <v>333078</v>
      </c>
    </row>
    <row r="1049" spans="1:19" x14ac:dyDescent="0.3">
      <c r="A1049" s="9" t="s">
        <v>898</v>
      </c>
      <c r="B1049" s="1">
        <v>42933</v>
      </c>
      <c r="C1049" s="2">
        <v>0.43569444444444444</v>
      </c>
      <c r="D1049" s="2">
        <v>0.4362037037037037</v>
      </c>
      <c r="E1049">
        <f>DAY(telefony45[[#This Row],[data]])</f>
        <v>17</v>
      </c>
      <c r="F1049">
        <f>IF(LEN(telefony45[[#This Row],[nr]])=8,1,0)</f>
        <v>0</v>
      </c>
      <c r="G1049">
        <f>IF(LEN(telefony45[[#This Row],[nr]])=7,1,0)</f>
        <v>1</v>
      </c>
      <c r="H1049" s="9">
        <f>IF(LEN(telefony45[[#This Row],[nr]])&gt;=10,1,0)</f>
        <v>0</v>
      </c>
      <c r="I1049" s="2">
        <f>telefony45[[#This Row],[zakonczenie]]-telefony45[[#This Row],[rozpoczecie]]</f>
        <v>5.0925925925926485E-4</v>
      </c>
      <c r="J1049" s="9">
        <f>HOUR(telefony45[[#This Row],[czas połączenia]])</f>
        <v>0</v>
      </c>
      <c r="K1049" s="9">
        <f>MINUTE(telefony45[[#This Row],[czas połączenia]])</f>
        <v>0</v>
      </c>
      <c r="L1049" s="9">
        <f>SECOND(telefony45[[#This Row],[czas połączenia]])</f>
        <v>44</v>
      </c>
      <c r="M1049" s="9">
        <f>telefony45[[#This Row],[godziny połączenia]]*60*60+telefony45[[#This Row],[minuty połączenia]]*60+telefony45[[#This Row],[sekundy połączenia2]]</f>
        <v>44</v>
      </c>
      <c r="N1049" s="9">
        <f>ROUNDUP(telefony45[[#This Row],[połączenie w sekundach]]/60,0)</f>
        <v>1</v>
      </c>
      <c r="O1049" s="9">
        <f>IF(telefony45[[#This Row],[czy zagraniczny]]=1,telefony45[[#This Row],[zaczęt minuty połączenia]],0)</f>
        <v>0</v>
      </c>
      <c r="P1049">
        <f>IF(OR(telefony45[[#This Row],[czy komórkowy]]=1,telefony45[[#This Row],[czy stacjonarny]]=1),P1048-telefony45[[#This Row],[połączenie w sekundach]],P1048)</f>
        <v>-439000</v>
      </c>
      <c r="Q1049">
        <f t="shared" si="15"/>
        <v>44</v>
      </c>
      <c r="R1049">
        <f>IF(telefony45[[#This Row],[czy komórkowy]]=1,Q1049+R1048,R1048)</f>
        <v>105878</v>
      </c>
      <c r="S1049">
        <f>IF(telefony45[[#This Row],[czy stacjonarny]]=1,Q1049+S1048,S1048)</f>
        <v>333122</v>
      </c>
    </row>
    <row r="1050" spans="1:19" x14ac:dyDescent="0.3">
      <c r="A1050" s="9" t="s">
        <v>899</v>
      </c>
      <c r="B1050" s="1">
        <v>42933</v>
      </c>
      <c r="C1050" s="2">
        <v>0.44103009259259257</v>
      </c>
      <c r="D1050" s="2">
        <v>0.44807870370370373</v>
      </c>
      <c r="E1050">
        <f>DAY(telefony45[[#This Row],[data]])</f>
        <v>17</v>
      </c>
      <c r="F1050">
        <f>IF(LEN(telefony45[[#This Row],[nr]])=8,1,0)</f>
        <v>0</v>
      </c>
      <c r="G1050">
        <f>IF(LEN(telefony45[[#This Row],[nr]])=7,1,0)</f>
        <v>1</v>
      </c>
      <c r="H1050" s="9">
        <f>IF(LEN(telefony45[[#This Row],[nr]])&gt;=10,1,0)</f>
        <v>0</v>
      </c>
      <c r="I1050" s="2">
        <f>telefony45[[#This Row],[zakonczenie]]-telefony45[[#This Row],[rozpoczecie]]</f>
        <v>7.0486111111111582E-3</v>
      </c>
      <c r="J1050" s="9">
        <f>HOUR(telefony45[[#This Row],[czas połączenia]])</f>
        <v>0</v>
      </c>
      <c r="K1050" s="9">
        <f>MINUTE(telefony45[[#This Row],[czas połączenia]])</f>
        <v>10</v>
      </c>
      <c r="L1050" s="9">
        <f>SECOND(telefony45[[#This Row],[czas połączenia]])</f>
        <v>9</v>
      </c>
      <c r="M1050" s="9">
        <f>telefony45[[#This Row],[godziny połączenia]]*60*60+telefony45[[#This Row],[minuty połączenia]]*60+telefony45[[#This Row],[sekundy połączenia2]]</f>
        <v>609</v>
      </c>
      <c r="N1050" s="9">
        <f>ROUNDUP(telefony45[[#This Row],[połączenie w sekundach]]/60,0)</f>
        <v>11</v>
      </c>
      <c r="O1050" s="9">
        <f>IF(telefony45[[#This Row],[czy zagraniczny]]=1,telefony45[[#This Row],[zaczęt minuty połączenia]],0)</f>
        <v>0</v>
      </c>
      <c r="P1050">
        <f>IF(OR(telefony45[[#This Row],[czy komórkowy]]=1,telefony45[[#This Row],[czy stacjonarny]]=1),P1049-telefony45[[#This Row],[połączenie w sekundach]],P1049)</f>
        <v>-439609</v>
      </c>
      <c r="Q1050">
        <f t="shared" si="15"/>
        <v>609</v>
      </c>
      <c r="R1050">
        <f>IF(telefony45[[#This Row],[czy komórkowy]]=1,Q1050+R1049,R1049)</f>
        <v>105878</v>
      </c>
      <c r="S1050">
        <f>IF(telefony45[[#This Row],[czy stacjonarny]]=1,Q1050+S1049,S1049)</f>
        <v>333731</v>
      </c>
    </row>
    <row r="1051" spans="1:19" x14ac:dyDescent="0.3">
      <c r="A1051" s="9" t="s">
        <v>900</v>
      </c>
      <c r="B1051" s="1">
        <v>42933</v>
      </c>
      <c r="C1051" s="2">
        <v>0.44421296296296298</v>
      </c>
      <c r="D1051" s="2">
        <v>0.44739583333333333</v>
      </c>
      <c r="E1051">
        <f>DAY(telefony45[[#This Row],[data]])</f>
        <v>17</v>
      </c>
      <c r="F1051">
        <f>IF(LEN(telefony45[[#This Row],[nr]])=8,1,0)</f>
        <v>0</v>
      </c>
      <c r="G1051">
        <f>IF(LEN(telefony45[[#This Row],[nr]])=7,1,0)</f>
        <v>1</v>
      </c>
      <c r="H1051" s="9">
        <f>IF(LEN(telefony45[[#This Row],[nr]])&gt;=10,1,0)</f>
        <v>0</v>
      </c>
      <c r="I1051" s="2">
        <f>telefony45[[#This Row],[zakonczenie]]-telefony45[[#This Row],[rozpoczecie]]</f>
        <v>3.1828703703703498E-3</v>
      </c>
      <c r="J1051" s="9">
        <f>HOUR(telefony45[[#This Row],[czas połączenia]])</f>
        <v>0</v>
      </c>
      <c r="K1051" s="9">
        <f>MINUTE(telefony45[[#This Row],[czas połączenia]])</f>
        <v>4</v>
      </c>
      <c r="L1051" s="9">
        <f>SECOND(telefony45[[#This Row],[czas połączenia]])</f>
        <v>35</v>
      </c>
      <c r="M1051" s="9">
        <f>telefony45[[#This Row],[godziny połączenia]]*60*60+telefony45[[#This Row],[minuty połączenia]]*60+telefony45[[#This Row],[sekundy połączenia2]]</f>
        <v>275</v>
      </c>
      <c r="N1051" s="9">
        <f>ROUNDUP(telefony45[[#This Row],[połączenie w sekundach]]/60,0)</f>
        <v>5</v>
      </c>
      <c r="O1051" s="9">
        <f>IF(telefony45[[#This Row],[czy zagraniczny]]=1,telefony45[[#This Row],[zaczęt minuty połączenia]],0)</f>
        <v>0</v>
      </c>
      <c r="P1051">
        <f>IF(OR(telefony45[[#This Row],[czy komórkowy]]=1,telefony45[[#This Row],[czy stacjonarny]]=1),P1050-telefony45[[#This Row],[połączenie w sekundach]],P1050)</f>
        <v>-439884</v>
      </c>
      <c r="Q1051">
        <f t="shared" si="15"/>
        <v>275</v>
      </c>
      <c r="R1051">
        <f>IF(telefony45[[#This Row],[czy komórkowy]]=1,Q1051+R1050,R1050)</f>
        <v>105878</v>
      </c>
      <c r="S1051">
        <f>IF(telefony45[[#This Row],[czy stacjonarny]]=1,Q1051+S1050,S1050)</f>
        <v>334006</v>
      </c>
    </row>
    <row r="1052" spans="1:19" x14ac:dyDescent="0.3">
      <c r="A1052" s="9" t="s">
        <v>901</v>
      </c>
      <c r="B1052" s="1">
        <v>42933</v>
      </c>
      <c r="C1052" s="2">
        <v>0.44609953703703703</v>
      </c>
      <c r="D1052" s="2">
        <v>0.44979166666666665</v>
      </c>
      <c r="E1052">
        <f>DAY(telefony45[[#This Row],[data]])</f>
        <v>17</v>
      </c>
      <c r="F1052">
        <f>IF(LEN(telefony45[[#This Row],[nr]])=8,1,0)</f>
        <v>1</v>
      </c>
      <c r="G1052">
        <f>IF(LEN(telefony45[[#This Row],[nr]])=7,1,0)</f>
        <v>0</v>
      </c>
      <c r="H1052" s="9">
        <f>IF(LEN(telefony45[[#This Row],[nr]])&gt;=10,1,0)</f>
        <v>0</v>
      </c>
      <c r="I1052" s="2">
        <f>telefony45[[#This Row],[zakonczenie]]-telefony45[[#This Row],[rozpoczecie]]</f>
        <v>3.6921296296296147E-3</v>
      </c>
      <c r="J1052" s="9">
        <f>HOUR(telefony45[[#This Row],[czas połączenia]])</f>
        <v>0</v>
      </c>
      <c r="K1052" s="9">
        <f>MINUTE(telefony45[[#This Row],[czas połączenia]])</f>
        <v>5</v>
      </c>
      <c r="L1052" s="9">
        <f>SECOND(telefony45[[#This Row],[czas połączenia]])</f>
        <v>19</v>
      </c>
      <c r="M1052" s="9">
        <f>telefony45[[#This Row],[godziny połączenia]]*60*60+telefony45[[#This Row],[minuty połączenia]]*60+telefony45[[#This Row],[sekundy połączenia2]]</f>
        <v>319</v>
      </c>
      <c r="N1052" s="9">
        <f>ROUNDUP(telefony45[[#This Row],[połączenie w sekundach]]/60,0)</f>
        <v>6</v>
      </c>
      <c r="O1052" s="9">
        <f>IF(telefony45[[#This Row],[czy zagraniczny]]=1,telefony45[[#This Row],[zaczęt minuty połączenia]],0)</f>
        <v>0</v>
      </c>
      <c r="P1052">
        <f>IF(OR(telefony45[[#This Row],[czy komórkowy]]=1,telefony45[[#This Row],[czy stacjonarny]]=1),P1051-telefony45[[#This Row],[połączenie w sekundach]],P1051)</f>
        <v>-440203</v>
      </c>
      <c r="Q1052">
        <f t="shared" si="15"/>
        <v>319</v>
      </c>
      <c r="R1052">
        <f>IF(telefony45[[#This Row],[czy komórkowy]]=1,Q1052+R1051,R1051)</f>
        <v>106197</v>
      </c>
      <c r="S1052">
        <f>IF(telefony45[[#This Row],[czy stacjonarny]]=1,Q1052+S1051,S1051)</f>
        <v>334006</v>
      </c>
    </row>
    <row r="1053" spans="1:19" x14ac:dyDescent="0.3">
      <c r="A1053" s="9" t="s">
        <v>902</v>
      </c>
      <c r="B1053" s="1">
        <v>42933</v>
      </c>
      <c r="C1053" s="2">
        <v>0.45122685185185185</v>
      </c>
      <c r="D1053" s="2">
        <v>0.45480324074074074</v>
      </c>
      <c r="E1053">
        <f>DAY(telefony45[[#This Row],[data]])</f>
        <v>17</v>
      </c>
      <c r="F1053">
        <f>IF(LEN(telefony45[[#This Row],[nr]])=8,1,0)</f>
        <v>0</v>
      </c>
      <c r="G1053">
        <f>IF(LEN(telefony45[[#This Row],[nr]])=7,1,0)</f>
        <v>1</v>
      </c>
      <c r="H1053" s="9">
        <f>IF(LEN(telefony45[[#This Row],[nr]])&gt;=10,1,0)</f>
        <v>0</v>
      </c>
      <c r="I1053" s="2">
        <f>telefony45[[#This Row],[zakonczenie]]-telefony45[[#This Row],[rozpoczecie]]</f>
        <v>3.5763888888888928E-3</v>
      </c>
      <c r="J1053" s="9">
        <f>HOUR(telefony45[[#This Row],[czas połączenia]])</f>
        <v>0</v>
      </c>
      <c r="K1053" s="9">
        <f>MINUTE(telefony45[[#This Row],[czas połączenia]])</f>
        <v>5</v>
      </c>
      <c r="L1053" s="9">
        <f>SECOND(telefony45[[#This Row],[czas połączenia]])</f>
        <v>9</v>
      </c>
      <c r="M1053" s="9">
        <f>telefony45[[#This Row],[godziny połączenia]]*60*60+telefony45[[#This Row],[minuty połączenia]]*60+telefony45[[#This Row],[sekundy połączenia2]]</f>
        <v>309</v>
      </c>
      <c r="N1053" s="9">
        <f>ROUNDUP(telefony45[[#This Row],[połączenie w sekundach]]/60,0)</f>
        <v>6</v>
      </c>
      <c r="O1053" s="9">
        <f>IF(telefony45[[#This Row],[czy zagraniczny]]=1,telefony45[[#This Row],[zaczęt minuty połączenia]],0)</f>
        <v>0</v>
      </c>
      <c r="P1053">
        <f>IF(OR(telefony45[[#This Row],[czy komórkowy]]=1,telefony45[[#This Row],[czy stacjonarny]]=1),P1052-telefony45[[#This Row],[połączenie w sekundach]],P1052)</f>
        <v>-440512</v>
      </c>
      <c r="Q1053">
        <f t="shared" si="15"/>
        <v>309</v>
      </c>
      <c r="R1053">
        <f>IF(telefony45[[#This Row],[czy komórkowy]]=1,Q1053+R1052,R1052)</f>
        <v>106197</v>
      </c>
      <c r="S1053">
        <f>IF(telefony45[[#This Row],[czy stacjonarny]]=1,Q1053+S1052,S1052)</f>
        <v>334315</v>
      </c>
    </row>
    <row r="1054" spans="1:19" x14ac:dyDescent="0.3">
      <c r="A1054" s="9" t="s">
        <v>798</v>
      </c>
      <c r="B1054" s="1">
        <v>42933</v>
      </c>
      <c r="C1054" s="2">
        <v>0.45623842592592595</v>
      </c>
      <c r="D1054" s="2">
        <v>0.46062500000000001</v>
      </c>
      <c r="E1054">
        <f>DAY(telefony45[[#This Row],[data]])</f>
        <v>17</v>
      </c>
      <c r="F1054">
        <f>IF(LEN(telefony45[[#This Row],[nr]])=8,1,0)</f>
        <v>1</v>
      </c>
      <c r="G1054">
        <f>IF(LEN(telefony45[[#This Row],[nr]])=7,1,0)</f>
        <v>0</v>
      </c>
      <c r="H1054" s="9">
        <f>IF(LEN(telefony45[[#This Row],[nr]])&gt;=10,1,0)</f>
        <v>0</v>
      </c>
      <c r="I1054" s="2">
        <f>telefony45[[#This Row],[zakonczenie]]-telefony45[[#This Row],[rozpoczecie]]</f>
        <v>4.3865740740740566E-3</v>
      </c>
      <c r="J1054" s="9">
        <f>HOUR(telefony45[[#This Row],[czas połączenia]])</f>
        <v>0</v>
      </c>
      <c r="K1054" s="9">
        <f>MINUTE(telefony45[[#This Row],[czas połączenia]])</f>
        <v>6</v>
      </c>
      <c r="L1054" s="9">
        <f>SECOND(telefony45[[#This Row],[czas połączenia]])</f>
        <v>19</v>
      </c>
      <c r="M1054" s="9">
        <f>telefony45[[#This Row],[godziny połączenia]]*60*60+telefony45[[#This Row],[minuty połączenia]]*60+telefony45[[#This Row],[sekundy połączenia2]]</f>
        <v>379</v>
      </c>
      <c r="N1054" s="9">
        <f>ROUNDUP(telefony45[[#This Row],[połączenie w sekundach]]/60,0)</f>
        <v>7</v>
      </c>
      <c r="O1054" s="9">
        <f>IF(telefony45[[#This Row],[czy zagraniczny]]=1,telefony45[[#This Row],[zaczęt minuty połączenia]],0)</f>
        <v>0</v>
      </c>
      <c r="P1054">
        <f>IF(OR(telefony45[[#This Row],[czy komórkowy]]=1,telefony45[[#This Row],[czy stacjonarny]]=1),P1053-telefony45[[#This Row],[połączenie w sekundach]],P1053)</f>
        <v>-440891</v>
      </c>
      <c r="Q1054">
        <f t="shared" si="15"/>
        <v>379</v>
      </c>
      <c r="R1054">
        <f>IF(telefony45[[#This Row],[czy komórkowy]]=1,Q1054+R1053,R1053)</f>
        <v>106576</v>
      </c>
      <c r="S1054">
        <f>IF(telefony45[[#This Row],[czy stacjonarny]]=1,Q1054+S1053,S1053)</f>
        <v>334315</v>
      </c>
    </row>
    <row r="1055" spans="1:19" x14ac:dyDescent="0.3">
      <c r="A1055" s="9" t="s">
        <v>903</v>
      </c>
      <c r="B1055" s="1">
        <v>42933</v>
      </c>
      <c r="C1055" s="2">
        <v>0.4611574074074074</v>
      </c>
      <c r="D1055" s="2">
        <v>0.46372685185185186</v>
      </c>
      <c r="E1055">
        <f>DAY(telefony45[[#This Row],[data]])</f>
        <v>17</v>
      </c>
      <c r="F1055">
        <f>IF(LEN(telefony45[[#This Row],[nr]])=8,1,0)</f>
        <v>0</v>
      </c>
      <c r="G1055">
        <f>IF(LEN(telefony45[[#This Row],[nr]])=7,1,0)</f>
        <v>1</v>
      </c>
      <c r="H1055" s="9">
        <f>IF(LEN(telefony45[[#This Row],[nr]])&gt;=10,1,0)</f>
        <v>0</v>
      </c>
      <c r="I1055" s="2">
        <f>telefony45[[#This Row],[zakonczenie]]-telefony45[[#This Row],[rozpoczecie]]</f>
        <v>2.5694444444444575E-3</v>
      </c>
      <c r="J1055" s="9">
        <f>HOUR(telefony45[[#This Row],[czas połączenia]])</f>
        <v>0</v>
      </c>
      <c r="K1055" s="9">
        <f>MINUTE(telefony45[[#This Row],[czas połączenia]])</f>
        <v>3</v>
      </c>
      <c r="L1055" s="9">
        <f>SECOND(telefony45[[#This Row],[czas połączenia]])</f>
        <v>42</v>
      </c>
      <c r="M1055" s="9">
        <f>telefony45[[#This Row],[godziny połączenia]]*60*60+telefony45[[#This Row],[minuty połączenia]]*60+telefony45[[#This Row],[sekundy połączenia2]]</f>
        <v>222</v>
      </c>
      <c r="N1055" s="9">
        <f>ROUNDUP(telefony45[[#This Row],[połączenie w sekundach]]/60,0)</f>
        <v>4</v>
      </c>
      <c r="O1055" s="9">
        <f>IF(telefony45[[#This Row],[czy zagraniczny]]=1,telefony45[[#This Row],[zaczęt minuty połączenia]],0)</f>
        <v>0</v>
      </c>
      <c r="P1055">
        <f>IF(OR(telefony45[[#This Row],[czy komórkowy]]=1,telefony45[[#This Row],[czy stacjonarny]]=1),P1054-telefony45[[#This Row],[połączenie w sekundach]],P1054)</f>
        <v>-441113</v>
      </c>
      <c r="Q1055">
        <f t="shared" si="15"/>
        <v>222</v>
      </c>
      <c r="R1055">
        <f>IF(telefony45[[#This Row],[czy komórkowy]]=1,Q1055+R1054,R1054)</f>
        <v>106576</v>
      </c>
      <c r="S1055">
        <f>IF(telefony45[[#This Row],[czy stacjonarny]]=1,Q1055+S1054,S1054)</f>
        <v>334537</v>
      </c>
    </row>
    <row r="1056" spans="1:19" x14ac:dyDescent="0.3">
      <c r="A1056" s="9" t="s">
        <v>904</v>
      </c>
      <c r="B1056" s="1">
        <v>42933</v>
      </c>
      <c r="C1056" s="2">
        <v>0.46481481481481479</v>
      </c>
      <c r="D1056" s="2">
        <v>0.47425925925925927</v>
      </c>
      <c r="E1056">
        <f>DAY(telefony45[[#This Row],[data]])</f>
        <v>17</v>
      </c>
      <c r="F1056">
        <f>IF(LEN(telefony45[[#This Row],[nr]])=8,1,0)</f>
        <v>0</v>
      </c>
      <c r="G1056">
        <f>IF(LEN(telefony45[[#This Row],[nr]])=7,1,0)</f>
        <v>1</v>
      </c>
      <c r="H1056" s="9">
        <f>IF(LEN(telefony45[[#This Row],[nr]])&gt;=10,1,0)</f>
        <v>0</v>
      </c>
      <c r="I1056" s="2">
        <f>telefony45[[#This Row],[zakonczenie]]-telefony45[[#This Row],[rozpoczecie]]</f>
        <v>9.4444444444444775E-3</v>
      </c>
      <c r="J1056" s="9">
        <f>HOUR(telefony45[[#This Row],[czas połączenia]])</f>
        <v>0</v>
      </c>
      <c r="K1056" s="9">
        <f>MINUTE(telefony45[[#This Row],[czas połączenia]])</f>
        <v>13</v>
      </c>
      <c r="L1056" s="9">
        <f>SECOND(telefony45[[#This Row],[czas połączenia]])</f>
        <v>36</v>
      </c>
      <c r="M1056" s="9">
        <f>telefony45[[#This Row],[godziny połączenia]]*60*60+telefony45[[#This Row],[minuty połączenia]]*60+telefony45[[#This Row],[sekundy połączenia2]]</f>
        <v>816</v>
      </c>
      <c r="N1056" s="9">
        <f>ROUNDUP(telefony45[[#This Row],[połączenie w sekundach]]/60,0)</f>
        <v>14</v>
      </c>
      <c r="O1056" s="9">
        <f>IF(telefony45[[#This Row],[czy zagraniczny]]=1,telefony45[[#This Row],[zaczęt minuty połączenia]],0)</f>
        <v>0</v>
      </c>
      <c r="P1056">
        <f>IF(OR(telefony45[[#This Row],[czy komórkowy]]=1,telefony45[[#This Row],[czy stacjonarny]]=1),P1055-telefony45[[#This Row],[połączenie w sekundach]],P1055)</f>
        <v>-441929</v>
      </c>
      <c r="Q1056">
        <f t="shared" si="15"/>
        <v>816</v>
      </c>
      <c r="R1056">
        <f>IF(telefony45[[#This Row],[czy komórkowy]]=1,Q1056+R1055,R1055)</f>
        <v>106576</v>
      </c>
      <c r="S1056">
        <f>IF(telefony45[[#This Row],[czy stacjonarny]]=1,Q1056+S1055,S1055)</f>
        <v>335353</v>
      </c>
    </row>
    <row r="1057" spans="1:19" x14ac:dyDescent="0.3">
      <c r="A1057" s="9" t="s">
        <v>593</v>
      </c>
      <c r="B1057" s="1">
        <v>42933</v>
      </c>
      <c r="C1057" s="2">
        <v>0.46655092592592595</v>
      </c>
      <c r="D1057" s="2">
        <v>0.47357638888888887</v>
      </c>
      <c r="E1057">
        <f>DAY(telefony45[[#This Row],[data]])</f>
        <v>17</v>
      </c>
      <c r="F1057">
        <f>IF(LEN(telefony45[[#This Row],[nr]])=8,1,0)</f>
        <v>0</v>
      </c>
      <c r="G1057">
        <f>IF(LEN(telefony45[[#This Row],[nr]])=7,1,0)</f>
        <v>1</v>
      </c>
      <c r="H1057" s="9">
        <f>IF(LEN(telefony45[[#This Row],[nr]])&gt;=10,1,0)</f>
        <v>0</v>
      </c>
      <c r="I1057" s="2">
        <f>telefony45[[#This Row],[zakonczenie]]-telefony45[[#This Row],[rozpoczecie]]</f>
        <v>7.0254629629629139E-3</v>
      </c>
      <c r="J1057" s="9">
        <f>HOUR(telefony45[[#This Row],[czas połączenia]])</f>
        <v>0</v>
      </c>
      <c r="K1057" s="9">
        <f>MINUTE(telefony45[[#This Row],[czas połączenia]])</f>
        <v>10</v>
      </c>
      <c r="L1057" s="9">
        <f>SECOND(telefony45[[#This Row],[czas połączenia]])</f>
        <v>7</v>
      </c>
      <c r="M1057" s="9">
        <f>telefony45[[#This Row],[godziny połączenia]]*60*60+telefony45[[#This Row],[minuty połączenia]]*60+telefony45[[#This Row],[sekundy połączenia2]]</f>
        <v>607</v>
      </c>
      <c r="N1057" s="9">
        <f>ROUNDUP(telefony45[[#This Row],[połączenie w sekundach]]/60,0)</f>
        <v>11</v>
      </c>
      <c r="O1057" s="9">
        <f>IF(telefony45[[#This Row],[czy zagraniczny]]=1,telefony45[[#This Row],[zaczęt minuty połączenia]],0)</f>
        <v>0</v>
      </c>
      <c r="P1057">
        <f>IF(OR(telefony45[[#This Row],[czy komórkowy]]=1,telefony45[[#This Row],[czy stacjonarny]]=1),P1056-telefony45[[#This Row],[połączenie w sekundach]],P1056)</f>
        <v>-442536</v>
      </c>
      <c r="Q1057">
        <f t="shared" si="15"/>
        <v>607</v>
      </c>
      <c r="R1057">
        <f>IF(telefony45[[#This Row],[czy komórkowy]]=1,Q1057+R1056,R1056)</f>
        <v>106576</v>
      </c>
      <c r="S1057">
        <f>IF(telefony45[[#This Row],[czy stacjonarny]]=1,Q1057+S1056,S1056)</f>
        <v>335960</v>
      </c>
    </row>
    <row r="1058" spans="1:19" x14ac:dyDescent="0.3">
      <c r="A1058" s="9" t="s">
        <v>905</v>
      </c>
      <c r="B1058" s="1">
        <v>42933</v>
      </c>
      <c r="C1058" s="2">
        <v>0.46711805555555558</v>
      </c>
      <c r="D1058" s="2">
        <v>0.47856481481481483</v>
      </c>
      <c r="E1058">
        <f>DAY(telefony45[[#This Row],[data]])</f>
        <v>17</v>
      </c>
      <c r="F1058">
        <f>IF(LEN(telefony45[[#This Row],[nr]])=8,1,0)</f>
        <v>0</v>
      </c>
      <c r="G1058">
        <f>IF(LEN(telefony45[[#This Row],[nr]])=7,1,0)</f>
        <v>1</v>
      </c>
      <c r="H1058" s="9">
        <f>IF(LEN(telefony45[[#This Row],[nr]])&gt;=10,1,0)</f>
        <v>0</v>
      </c>
      <c r="I1058" s="2">
        <f>telefony45[[#This Row],[zakonczenie]]-telefony45[[#This Row],[rozpoczecie]]</f>
        <v>1.1446759259259254E-2</v>
      </c>
      <c r="J1058" s="9">
        <f>HOUR(telefony45[[#This Row],[czas połączenia]])</f>
        <v>0</v>
      </c>
      <c r="K1058" s="9">
        <f>MINUTE(telefony45[[#This Row],[czas połączenia]])</f>
        <v>16</v>
      </c>
      <c r="L1058" s="9">
        <f>SECOND(telefony45[[#This Row],[czas połączenia]])</f>
        <v>29</v>
      </c>
      <c r="M1058" s="9">
        <f>telefony45[[#This Row],[godziny połączenia]]*60*60+telefony45[[#This Row],[minuty połączenia]]*60+telefony45[[#This Row],[sekundy połączenia2]]</f>
        <v>989</v>
      </c>
      <c r="N1058" s="9">
        <f>ROUNDUP(telefony45[[#This Row],[połączenie w sekundach]]/60,0)</f>
        <v>17</v>
      </c>
      <c r="O1058" s="9">
        <f>IF(telefony45[[#This Row],[czy zagraniczny]]=1,telefony45[[#This Row],[zaczęt minuty połączenia]],0)</f>
        <v>0</v>
      </c>
      <c r="P1058">
        <f>IF(OR(telefony45[[#This Row],[czy komórkowy]]=1,telefony45[[#This Row],[czy stacjonarny]]=1),P1057-telefony45[[#This Row],[połączenie w sekundach]],P1057)</f>
        <v>-443525</v>
      </c>
      <c r="Q1058">
        <f t="shared" si="15"/>
        <v>989</v>
      </c>
      <c r="R1058">
        <f>IF(telefony45[[#This Row],[czy komórkowy]]=1,Q1058+R1057,R1057)</f>
        <v>106576</v>
      </c>
      <c r="S1058">
        <f>IF(telefony45[[#This Row],[czy stacjonarny]]=1,Q1058+S1057,S1057)</f>
        <v>336949</v>
      </c>
    </row>
    <row r="1059" spans="1:19" x14ac:dyDescent="0.3">
      <c r="A1059" s="9" t="s">
        <v>906</v>
      </c>
      <c r="B1059" s="1">
        <v>42933</v>
      </c>
      <c r="C1059" s="2">
        <v>0.46939814814814818</v>
      </c>
      <c r="D1059" s="2">
        <v>0.47047453703703701</v>
      </c>
      <c r="E1059">
        <f>DAY(telefony45[[#This Row],[data]])</f>
        <v>17</v>
      </c>
      <c r="F1059">
        <f>IF(LEN(telefony45[[#This Row],[nr]])=8,1,0)</f>
        <v>0</v>
      </c>
      <c r="G1059">
        <f>IF(LEN(telefony45[[#This Row],[nr]])=7,1,0)</f>
        <v>1</v>
      </c>
      <c r="H1059" s="9">
        <f>IF(LEN(telefony45[[#This Row],[nr]])&gt;=10,1,0)</f>
        <v>0</v>
      </c>
      <c r="I1059" s="2">
        <f>telefony45[[#This Row],[zakonczenie]]-telefony45[[#This Row],[rozpoczecie]]</f>
        <v>1.0763888888888351E-3</v>
      </c>
      <c r="J1059" s="9">
        <f>HOUR(telefony45[[#This Row],[czas połączenia]])</f>
        <v>0</v>
      </c>
      <c r="K1059" s="9">
        <f>MINUTE(telefony45[[#This Row],[czas połączenia]])</f>
        <v>1</v>
      </c>
      <c r="L1059" s="9">
        <f>SECOND(telefony45[[#This Row],[czas połączenia]])</f>
        <v>33</v>
      </c>
      <c r="M1059" s="9">
        <f>telefony45[[#This Row],[godziny połączenia]]*60*60+telefony45[[#This Row],[minuty połączenia]]*60+telefony45[[#This Row],[sekundy połączenia2]]</f>
        <v>93</v>
      </c>
      <c r="N1059" s="9">
        <f>ROUNDUP(telefony45[[#This Row],[połączenie w sekundach]]/60,0)</f>
        <v>2</v>
      </c>
      <c r="O1059" s="9">
        <f>IF(telefony45[[#This Row],[czy zagraniczny]]=1,telefony45[[#This Row],[zaczęt minuty połączenia]],0)</f>
        <v>0</v>
      </c>
      <c r="P1059">
        <f>IF(OR(telefony45[[#This Row],[czy komórkowy]]=1,telefony45[[#This Row],[czy stacjonarny]]=1),P1058-telefony45[[#This Row],[połączenie w sekundach]],P1058)</f>
        <v>-443618</v>
      </c>
      <c r="Q1059">
        <f t="shared" si="15"/>
        <v>93</v>
      </c>
      <c r="R1059">
        <f>IF(telefony45[[#This Row],[czy komórkowy]]=1,Q1059+R1058,R1058)</f>
        <v>106576</v>
      </c>
      <c r="S1059">
        <f>IF(telefony45[[#This Row],[czy stacjonarny]]=1,Q1059+S1058,S1058)</f>
        <v>337042</v>
      </c>
    </row>
    <row r="1060" spans="1:19" x14ac:dyDescent="0.3">
      <c r="A1060" s="9" t="s">
        <v>907</v>
      </c>
      <c r="B1060" s="1">
        <v>42933</v>
      </c>
      <c r="C1060" s="2">
        <v>0.47302083333333333</v>
      </c>
      <c r="D1060" s="2">
        <v>0.47939814814814813</v>
      </c>
      <c r="E1060">
        <f>DAY(telefony45[[#This Row],[data]])</f>
        <v>17</v>
      </c>
      <c r="F1060">
        <f>IF(LEN(telefony45[[#This Row],[nr]])=8,1,0)</f>
        <v>0</v>
      </c>
      <c r="G1060">
        <f>IF(LEN(telefony45[[#This Row],[nr]])=7,1,0)</f>
        <v>1</v>
      </c>
      <c r="H1060" s="9">
        <f>IF(LEN(telefony45[[#This Row],[nr]])&gt;=10,1,0)</f>
        <v>0</v>
      </c>
      <c r="I1060" s="2">
        <f>telefony45[[#This Row],[zakonczenie]]-telefony45[[#This Row],[rozpoczecie]]</f>
        <v>6.377314814814794E-3</v>
      </c>
      <c r="J1060" s="9">
        <f>HOUR(telefony45[[#This Row],[czas połączenia]])</f>
        <v>0</v>
      </c>
      <c r="K1060" s="9">
        <f>MINUTE(telefony45[[#This Row],[czas połączenia]])</f>
        <v>9</v>
      </c>
      <c r="L1060" s="9">
        <f>SECOND(telefony45[[#This Row],[czas połączenia]])</f>
        <v>11</v>
      </c>
      <c r="M1060" s="9">
        <f>telefony45[[#This Row],[godziny połączenia]]*60*60+telefony45[[#This Row],[minuty połączenia]]*60+telefony45[[#This Row],[sekundy połączenia2]]</f>
        <v>551</v>
      </c>
      <c r="N1060" s="9">
        <f>ROUNDUP(telefony45[[#This Row],[połączenie w sekundach]]/60,0)</f>
        <v>10</v>
      </c>
      <c r="O1060" s="9">
        <f>IF(telefony45[[#This Row],[czy zagraniczny]]=1,telefony45[[#This Row],[zaczęt minuty połączenia]],0)</f>
        <v>0</v>
      </c>
      <c r="P1060">
        <f>IF(OR(telefony45[[#This Row],[czy komórkowy]]=1,telefony45[[#This Row],[czy stacjonarny]]=1),P1059-telefony45[[#This Row],[połączenie w sekundach]],P1059)</f>
        <v>-444169</v>
      </c>
      <c r="Q1060">
        <f t="shared" si="15"/>
        <v>551</v>
      </c>
      <c r="R1060">
        <f>IF(telefony45[[#This Row],[czy komórkowy]]=1,Q1060+R1059,R1059)</f>
        <v>106576</v>
      </c>
      <c r="S1060">
        <f>IF(telefony45[[#This Row],[czy stacjonarny]]=1,Q1060+S1059,S1059)</f>
        <v>337593</v>
      </c>
    </row>
    <row r="1061" spans="1:19" x14ac:dyDescent="0.3">
      <c r="A1061" s="9" t="s">
        <v>908</v>
      </c>
      <c r="B1061" s="1">
        <v>42933</v>
      </c>
      <c r="C1061" s="2">
        <v>0.47604166666666664</v>
      </c>
      <c r="D1061" s="2">
        <v>0.48714120370370373</v>
      </c>
      <c r="E1061">
        <f>DAY(telefony45[[#This Row],[data]])</f>
        <v>17</v>
      </c>
      <c r="F1061">
        <f>IF(LEN(telefony45[[#This Row],[nr]])=8,1,0)</f>
        <v>0</v>
      </c>
      <c r="G1061">
        <f>IF(LEN(telefony45[[#This Row],[nr]])=7,1,0)</f>
        <v>1</v>
      </c>
      <c r="H1061" s="9">
        <f>IF(LEN(telefony45[[#This Row],[nr]])&gt;=10,1,0)</f>
        <v>0</v>
      </c>
      <c r="I1061" s="2">
        <f>telefony45[[#This Row],[zakonczenie]]-telefony45[[#This Row],[rozpoczecie]]</f>
        <v>1.1099537037037088E-2</v>
      </c>
      <c r="J1061" s="9">
        <f>HOUR(telefony45[[#This Row],[czas połączenia]])</f>
        <v>0</v>
      </c>
      <c r="K1061" s="9">
        <f>MINUTE(telefony45[[#This Row],[czas połączenia]])</f>
        <v>15</v>
      </c>
      <c r="L1061" s="9">
        <f>SECOND(telefony45[[#This Row],[czas połączenia]])</f>
        <v>59</v>
      </c>
      <c r="M1061" s="9">
        <f>telefony45[[#This Row],[godziny połączenia]]*60*60+telefony45[[#This Row],[minuty połączenia]]*60+telefony45[[#This Row],[sekundy połączenia2]]</f>
        <v>959</v>
      </c>
      <c r="N1061" s="9">
        <f>ROUNDUP(telefony45[[#This Row],[połączenie w sekundach]]/60,0)</f>
        <v>16</v>
      </c>
      <c r="O1061" s="9">
        <f>IF(telefony45[[#This Row],[czy zagraniczny]]=1,telefony45[[#This Row],[zaczęt minuty połączenia]],0)</f>
        <v>0</v>
      </c>
      <c r="P1061">
        <f>IF(OR(telefony45[[#This Row],[czy komórkowy]]=1,telefony45[[#This Row],[czy stacjonarny]]=1),P1060-telefony45[[#This Row],[połączenie w sekundach]],P1060)</f>
        <v>-445128</v>
      </c>
      <c r="Q1061">
        <f t="shared" si="15"/>
        <v>959</v>
      </c>
      <c r="R1061">
        <f>IF(telefony45[[#This Row],[czy komórkowy]]=1,Q1061+R1060,R1060)</f>
        <v>106576</v>
      </c>
      <c r="S1061">
        <f>IF(telefony45[[#This Row],[czy stacjonarny]]=1,Q1061+S1060,S1060)</f>
        <v>338552</v>
      </c>
    </row>
    <row r="1062" spans="1:19" x14ac:dyDescent="0.3">
      <c r="A1062" s="9" t="s">
        <v>909</v>
      </c>
      <c r="B1062" s="1">
        <v>42933</v>
      </c>
      <c r="C1062" s="2">
        <v>0.47706018518518517</v>
      </c>
      <c r="D1062" s="2">
        <v>0.47881944444444446</v>
      </c>
      <c r="E1062">
        <f>DAY(telefony45[[#This Row],[data]])</f>
        <v>17</v>
      </c>
      <c r="F1062">
        <f>IF(LEN(telefony45[[#This Row],[nr]])=8,1,0)</f>
        <v>1</v>
      </c>
      <c r="G1062">
        <f>IF(LEN(telefony45[[#This Row],[nr]])=7,1,0)</f>
        <v>0</v>
      </c>
      <c r="H1062" s="9">
        <f>IF(LEN(telefony45[[#This Row],[nr]])&gt;=10,1,0)</f>
        <v>0</v>
      </c>
      <c r="I1062" s="2">
        <f>telefony45[[#This Row],[zakonczenie]]-telefony45[[#This Row],[rozpoczecie]]</f>
        <v>1.7592592592592937E-3</v>
      </c>
      <c r="J1062" s="9">
        <f>HOUR(telefony45[[#This Row],[czas połączenia]])</f>
        <v>0</v>
      </c>
      <c r="K1062" s="9">
        <f>MINUTE(telefony45[[#This Row],[czas połączenia]])</f>
        <v>2</v>
      </c>
      <c r="L1062" s="9">
        <f>SECOND(telefony45[[#This Row],[czas połączenia]])</f>
        <v>32</v>
      </c>
      <c r="M1062" s="9">
        <f>telefony45[[#This Row],[godziny połączenia]]*60*60+telefony45[[#This Row],[minuty połączenia]]*60+telefony45[[#This Row],[sekundy połączenia2]]</f>
        <v>152</v>
      </c>
      <c r="N1062" s="9">
        <f>ROUNDUP(telefony45[[#This Row],[połączenie w sekundach]]/60,0)</f>
        <v>3</v>
      </c>
      <c r="O1062" s="9">
        <f>IF(telefony45[[#This Row],[czy zagraniczny]]=1,telefony45[[#This Row],[zaczęt minuty połączenia]],0)</f>
        <v>0</v>
      </c>
      <c r="P1062">
        <f>IF(OR(telefony45[[#This Row],[czy komórkowy]]=1,telefony45[[#This Row],[czy stacjonarny]]=1),P1061-telefony45[[#This Row],[połączenie w sekundach]],P1061)</f>
        <v>-445280</v>
      </c>
      <c r="Q1062">
        <f t="shared" si="15"/>
        <v>152</v>
      </c>
      <c r="R1062">
        <f>IF(telefony45[[#This Row],[czy komórkowy]]=1,Q1062+R1061,R1061)</f>
        <v>106728</v>
      </c>
      <c r="S1062">
        <f>IF(telefony45[[#This Row],[czy stacjonarny]]=1,Q1062+S1061,S1061)</f>
        <v>338552</v>
      </c>
    </row>
    <row r="1063" spans="1:19" x14ac:dyDescent="0.3">
      <c r="A1063" s="9" t="s">
        <v>294</v>
      </c>
      <c r="B1063" s="1">
        <v>42933</v>
      </c>
      <c r="C1063" s="2">
        <v>0.47714120370370372</v>
      </c>
      <c r="D1063" s="2">
        <v>0.47728009259259258</v>
      </c>
      <c r="E1063">
        <f>DAY(telefony45[[#This Row],[data]])</f>
        <v>17</v>
      </c>
      <c r="F1063">
        <f>IF(LEN(telefony45[[#This Row],[nr]])=8,1,0)</f>
        <v>0</v>
      </c>
      <c r="G1063">
        <f>IF(LEN(telefony45[[#This Row],[nr]])=7,1,0)</f>
        <v>1</v>
      </c>
      <c r="H1063" s="9">
        <f>IF(LEN(telefony45[[#This Row],[nr]])&gt;=10,1,0)</f>
        <v>0</v>
      </c>
      <c r="I1063" s="2">
        <f>telefony45[[#This Row],[zakonczenie]]-telefony45[[#This Row],[rozpoczecie]]</f>
        <v>1.3888888888885509E-4</v>
      </c>
      <c r="J1063" s="9">
        <f>HOUR(telefony45[[#This Row],[czas połączenia]])</f>
        <v>0</v>
      </c>
      <c r="K1063" s="9">
        <f>MINUTE(telefony45[[#This Row],[czas połączenia]])</f>
        <v>0</v>
      </c>
      <c r="L1063" s="9">
        <f>SECOND(telefony45[[#This Row],[czas połączenia]])</f>
        <v>12</v>
      </c>
      <c r="M1063" s="9">
        <f>telefony45[[#This Row],[godziny połączenia]]*60*60+telefony45[[#This Row],[minuty połączenia]]*60+telefony45[[#This Row],[sekundy połączenia2]]</f>
        <v>12</v>
      </c>
      <c r="N1063" s="9">
        <f>ROUNDUP(telefony45[[#This Row],[połączenie w sekundach]]/60,0)</f>
        <v>1</v>
      </c>
      <c r="O1063" s="9">
        <f>IF(telefony45[[#This Row],[czy zagraniczny]]=1,telefony45[[#This Row],[zaczęt minuty połączenia]],0)</f>
        <v>0</v>
      </c>
      <c r="P1063">
        <f>IF(OR(telefony45[[#This Row],[czy komórkowy]]=1,telefony45[[#This Row],[czy stacjonarny]]=1),P1062-telefony45[[#This Row],[połączenie w sekundach]],P1062)</f>
        <v>-445292</v>
      </c>
      <c r="Q1063">
        <f t="shared" si="15"/>
        <v>12</v>
      </c>
      <c r="R1063">
        <f>IF(telefony45[[#This Row],[czy komórkowy]]=1,Q1063+R1062,R1062)</f>
        <v>106728</v>
      </c>
      <c r="S1063">
        <f>IF(telefony45[[#This Row],[czy stacjonarny]]=1,Q1063+S1062,S1062)</f>
        <v>338564</v>
      </c>
    </row>
    <row r="1064" spans="1:19" x14ac:dyDescent="0.3">
      <c r="A1064" s="9" t="s">
        <v>910</v>
      </c>
      <c r="B1064" s="1">
        <v>42933</v>
      </c>
      <c r="C1064" s="2">
        <v>0.48119212962962965</v>
      </c>
      <c r="D1064" s="2">
        <v>0.49038194444444444</v>
      </c>
      <c r="E1064">
        <f>DAY(telefony45[[#This Row],[data]])</f>
        <v>17</v>
      </c>
      <c r="F1064">
        <f>IF(LEN(telefony45[[#This Row],[nr]])=8,1,0)</f>
        <v>1</v>
      </c>
      <c r="G1064">
        <f>IF(LEN(telefony45[[#This Row],[nr]])=7,1,0)</f>
        <v>0</v>
      </c>
      <c r="H1064" s="9">
        <f>IF(LEN(telefony45[[#This Row],[nr]])&gt;=10,1,0)</f>
        <v>0</v>
      </c>
      <c r="I1064" s="2">
        <f>telefony45[[#This Row],[zakonczenie]]-telefony45[[#This Row],[rozpoczecie]]</f>
        <v>9.1898148148147896E-3</v>
      </c>
      <c r="J1064" s="9">
        <f>HOUR(telefony45[[#This Row],[czas połączenia]])</f>
        <v>0</v>
      </c>
      <c r="K1064" s="9">
        <f>MINUTE(telefony45[[#This Row],[czas połączenia]])</f>
        <v>13</v>
      </c>
      <c r="L1064" s="9">
        <f>SECOND(telefony45[[#This Row],[czas połączenia]])</f>
        <v>14</v>
      </c>
      <c r="M1064" s="9">
        <f>telefony45[[#This Row],[godziny połączenia]]*60*60+telefony45[[#This Row],[minuty połączenia]]*60+telefony45[[#This Row],[sekundy połączenia2]]</f>
        <v>794</v>
      </c>
      <c r="N1064" s="9">
        <f>ROUNDUP(telefony45[[#This Row],[połączenie w sekundach]]/60,0)</f>
        <v>14</v>
      </c>
      <c r="O1064" s="9">
        <f>IF(telefony45[[#This Row],[czy zagraniczny]]=1,telefony45[[#This Row],[zaczęt minuty połączenia]],0)</f>
        <v>0</v>
      </c>
      <c r="P1064">
        <f>IF(OR(telefony45[[#This Row],[czy komórkowy]]=1,telefony45[[#This Row],[czy stacjonarny]]=1),P1063-telefony45[[#This Row],[połączenie w sekundach]],P1063)</f>
        <v>-446086</v>
      </c>
      <c r="Q1064">
        <f t="shared" si="15"/>
        <v>794</v>
      </c>
      <c r="R1064">
        <f>IF(telefony45[[#This Row],[czy komórkowy]]=1,Q1064+R1063,R1063)</f>
        <v>107522</v>
      </c>
      <c r="S1064">
        <f>IF(telefony45[[#This Row],[czy stacjonarny]]=1,Q1064+S1063,S1063)</f>
        <v>338564</v>
      </c>
    </row>
    <row r="1065" spans="1:19" x14ac:dyDescent="0.3">
      <c r="A1065" s="9" t="s">
        <v>911</v>
      </c>
      <c r="B1065" s="1">
        <v>42933</v>
      </c>
      <c r="C1065" s="2">
        <v>0.4838425925925926</v>
      </c>
      <c r="D1065" s="2">
        <v>0.49107638888888888</v>
      </c>
      <c r="E1065">
        <f>DAY(telefony45[[#This Row],[data]])</f>
        <v>17</v>
      </c>
      <c r="F1065">
        <f>IF(LEN(telefony45[[#This Row],[nr]])=8,1,0)</f>
        <v>0</v>
      </c>
      <c r="G1065">
        <f>IF(LEN(telefony45[[#This Row],[nr]])=7,1,0)</f>
        <v>1</v>
      </c>
      <c r="H1065" s="9">
        <f>IF(LEN(telefony45[[#This Row],[nr]])&gt;=10,1,0)</f>
        <v>0</v>
      </c>
      <c r="I1065" s="2">
        <f>telefony45[[#This Row],[zakonczenie]]-telefony45[[#This Row],[rozpoczecie]]</f>
        <v>7.2337962962962798E-3</v>
      </c>
      <c r="J1065" s="9">
        <f>HOUR(telefony45[[#This Row],[czas połączenia]])</f>
        <v>0</v>
      </c>
      <c r="K1065" s="9">
        <f>MINUTE(telefony45[[#This Row],[czas połączenia]])</f>
        <v>10</v>
      </c>
      <c r="L1065" s="9">
        <f>SECOND(telefony45[[#This Row],[czas połączenia]])</f>
        <v>25</v>
      </c>
      <c r="M1065" s="9">
        <f>telefony45[[#This Row],[godziny połączenia]]*60*60+telefony45[[#This Row],[minuty połączenia]]*60+telefony45[[#This Row],[sekundy połączenia2]]</f>
        <v>625</v>
      </c>
      <c r="N1065" s="9">
        <f>ROUNDUP(telefony45[[#This Row],[połączenie w sekundach]]/60,0)</f>
        <v>11</v>
      </c>
      <c r="O1065" s="9">
        <f>IF(telefony45[[#This Row],[czy zagraniczny]]=1,telefony45[[#This Row],[zaczęt minuty połączenia]],0)</f>
        <v>0</v>
      </c>
      <c r="P1065">
        <f>IF(OR(telefony45[[#This Row],[czy komórkowy]]=1,telefony45[[#This Row],[czy stacjonarny]]=1),P1064-telefony45[[#This Row],[połączenie w sekundach]],P1064)</f>
        <v>-446711</v>
      </c>
      <c r="Q1065">
        <f t="shared" ref="Q1065:Q1128" si="16">IF(P1065&lt;0,ABS(P1065)-ABS(P1064),Q1064)</f>
        <v>625</v>
      </c>
      <c r="R1065">
        <f>IF(telefony45[[#This Row],[czy komórkowy]]=1,Q1065+R1064,R1064)</f>
        <v>107522</v>
      </c>
      <c r="S1065">
        <f>IF(telefony45[[#This Row],[czy stacjonarny]]=1,Q1065+S1064,S1064)</f>
        <v>339189</v>
      </c>
    </row>
    <row r="1066" spans="1:19" x14ac:dyDescent="0.3">
      <c r="A1066" s="9" t="s">
        <v>912</v>
      </c>
      <c r="B1066" s="1">
        <v>42933</v>
      </c>
      <c r="C1066" s="2">
        <v>0.48430555555555554</v>
      </c>
      <c r="D1066" s="2">
        <v>0.49372685185185183</v>
      </c>
      <c r="E1066">
        <f>DAY(telefony45[[#This Row],[data]])</f>
        <v>17</v>
      </c>
      <c r="F1066">
        <f>IF(LEN(telefony45[[#This Row],[nr]])=8,1,0)</f>
        <v>0</v>
      </c>
      <c r="G1066">
        <f>IF(LEN(telefony45[[#This Row],[nr]])=7,1,0)</f>
        <v>1</v>
      </c>
      <c r="H1066" s="9">
        <f>IF(LEN(telefony45[[#This Row],[nr]])&gt;=10,1,0)</f>
        <v>0</v>
      </c>
      <c r="I1066" s="2">
        <f>telefony45[[#This Row],[zakonczenie]]-telefony45[[#This Row],[rozpoczecie]]</f>
        <v>9.4212962962962887E-3</v>
      </c>
      <c r="J1066" s="9">
        <f>HOUR(telefony45[[#This Row],[czas połączenia]])</f>
        <v>0</v>
      </c>
      <c r="K1066" s="9">
        <f>MINUTE(telefony45[[#This Row],[czas połączenia]])</f>
        <v>13</v>
      </c>
      <c r="L1066" s="9">
        <f>SECOND(telefony45[[#This Row],[czas połączenia]])</f>
        <v>34</v>
      </c>
      <c r="M1066" s="9">
        <f>telefony45[[#This Row],[godziny połączenia]]*60*60+telefony45[[#This Row],[minuty połączenia]]*60+telefony45[[#This Row],[sekundy połączenia2]]</f>
        <v>814</v>
      </c>
      <c r="N1066" s="9">
        <f>ROUNDUP(telefony45[[#This Row],[połączenie w sekundach]]/60,0)</f>
        <v>14</v>
      </c>
      <c r="O1066" s="9">
        <f>IF(telefony45[[#This Row],[czy zagraniczny]]=1,telefony45[[#This Row],[zaczęt minuty połączenia]],0)</f>
        <v>0</v>
      </c>
      <c r="P1066">
        <f>IF(OR(telefony45[[#This Row],[czy komórkowy]]=1,telefony45[[#This Row],[czy stacjonarny]]=1),P1065-telefony45[[#This Row],[połączenie w sekundach]],P1065)</f>
        <v>-447525</v>
      </c>
      <c r="Q1066">
        <f t="shared" si="16"/>
        <v>814</v>
      </c>
      <c r="R1066">
        <f>IF(telefony45[[#This Row],[czy komórkowy]]=1,Q1066+R1065,R1065)</f>
        <v>107522</v>
      </c>
      <c r="S1066">
        <f>IF(telefony45[[#This Row],[czy stacjonarny]]=1,Q1066+S1065,S1065)</f>
        <v>340003</v>
      </c>
    </row>
    <row r="1067" spans="1:19" x14ac:dyDescent="0.3">
      <c r="A1067" s="9" t="s">
        <v>913</v>
      </c>
      <c r="B1067" s="1">
        <v>42933</v>
      </c>
      <c r="C1067" s="2">
        <v>0.48533564814814817</v>
      </c>
      <c r="D1067" s="2">
        <v>0.49689814814814814</v>
      </c>
      <c r="E1067">
        <f>DAY(telefony45[[#This Row],[data]])</f>
        <v>17</v>
      </c>
      <c r="F1067">
        <f>IF(LEN(telefony45[[#This Row],[nr]])=8,1,0)</f>
        <v>0</v>
      </c>
      <c r="G1067">
        <f>IF(LEN(telefony45[[#This Row],[nr]])=7,1,0)</f>
        <v>1</v>
      </c>
      <c r="H1067" s="9">
        <f>IF(LEN(telefony45[[#This Row],[nr]])&gt;=10,1,0)</f>
        <v>0</v>
      </c>
      <c r="I1067" s="2">
        <f>telefony45[[#This Row],[zakonczenie]]-telefony45[[#This Row],[rozpoczecie]]</f>
        <v>1.1562499999999976E-2</v>
      </c>
      <c r="J1067" s="9">
        <f>HOUR(telefony45[[#This Row],[czas połączenia]])</f>
        <v>0</v>
      </c>
      <c r="K1067" s="9">
        <f>MINUTE(telefony45[[#This Row],[czas połączenia]])</f>
        <v>16</v>
      </c>
      <c r="L1067" s="9">
        <f>SECOND(telefony45[[#This Row],[czas połączenia]])</f>
        <v>39</v>
      </c>
      <c r="M1067" s="9">
        <f>telefony45[[#This Row],[godziny połączenia]]*60*60+telefony45[[#This Row],[minuty połączenia]]*60+telefony45[[#This Row],[sekundy połączenia2]]</f>
        <v>999</v>
      </c>
      <c r="N1067" s="9">
        <f>ROUNDUP(telefony45[[#This Row],[połączenie w sekundach]]/60,0)</f>
        <v>17</v>
      </c>
      <c r="O1067" s="9">
        <f>IF(telefony45[[#This Row],[czy zagraniczny]]=1,telefony45[[#This Row],[zaczęt minuty połączenia]],0)</f>
        <v>0</v>
      </c>
      <c r="P1067">
        <f>IF(OR(telefony45[[#This Row],[czy komórkowy]]=1,telefony45[[#This Row],[czy stacjonarny]]=1),P1066-telefony45[[#This Row],[połączenie w sekundach]],P1066)</f>
        <v>-448524</v>
      </c>
      <c r="Q1067">
        <f t="shared" si="16"/>
        <v>999</v>
      </c>
      <c r="R1067">
        <f>IF(telefony45[[#This Row],[czy komórkowy]]=1,Q1067+R1066,R1066)</f>
        <v>107522</v>
      </c>
      <c r="S1067">
        <f>IF(telefony45[[#This Row],[czy stacjonarny]]=1,Q1067+S1066,S1066)</f>
        <v>341002</v>
      </c>
    </row>
    <row r="1068" spans="1:19" x14ac:dyDescent="0.3">
      <c r="A1068" s="9" t="s">
        <v>914</v>
      </c>
      <c r="B1068" s="1">
        <v>42933</v>
      </c>
      <c r="C1068" s="2">
        <v>0.48542824074074076</v>
      </c>
      <c r="D1068" s="2">
        <v>0.49109953703703701</v>
      </c>
      <c r="E1068">
        <f>DAY(telefony45[[#This Row],[data]])</f>
        <v>17</v>
      </c>
      <c r="F1068">
        <f>IF(LEN(telefony45[[#This Row],[nr]])=8,1,0)</f>
        <v>0</v>
      </c>
      <c r="G1068">
        <f>IF(LEN(telefony45[[#This Row],[nr]])=7,1,0)</f>
        <v>0</v>
      </c>
      <c r="H1068" s="9">
        <f>IF(LEN(telefony45[[#This Row],[nr]])&gt;=10,1,0)</f>
        <v>1</v>
      </c>
      <c r="I1068" s="2">
        <f>telefony45[[#This Row],[zakonczenie]]-telefony45[[#This Row],[rozpoczecie]]</f>
        <v>5.6712962962962576E-3</v>
      </c>
      <c r="J1068" s="9">
        <f>HOUR(telefony45[[#This Row],[czas połączenia]])</f>
        <v>0</v>
      </c>
      <c r="K1068" s="9">
        <f>MINUTE(telefony45[[#This Row],[czas połączenia]])</f>
        <v>8</v>
      </c>
      <c r="L1068" s="9">
        <f>SECOND(telefony45[[#This Row],[czas połączenia]])</f>
        <v>10</v>
      </c>
      <c r="M1068" s="9">
        <f>telefony45[[#This Row],[godziny połączenia]]*60*60+telefony45[[#This Row],[minuty połączenia]]*60+telefony45[[#This Row],[sekundy połączenia2]]</f>
        <v>490</v>
      </c>
      <c r="N1068" s="9">
        <f>ROUNDUP(telefony45[[#This Row],[połączenie w sekundach]]/60,0)</f>
        <v>9</v>
      </c>
      <c r="O1068" s="9">
        <f>IF(telefony45[[#This Row],[czy zagraniczny]]=1,telefony45[[#This Row],[zaczęt minuty połączenia]],0)</f>
        <v>9</v>
      </c>
      <c r="P1068">
        <f>IF(OR(telefony45[[#This Row],[czy komórkowy]]=1,telefony45[[#This Row],[czy stacjonarny]]=1),P1067-telefony45[[#This Row],[połączenie w sekundach]],P1067)</f>
        <v>-448524</v>
      </c>
      <c r="Q1068">
        <f t="shared" si="16"/>
        <v>0</v>
      </c>
      <c r="R1068">
        <f>IF(telefony45[[#This Row],[czy komórkowy]]=1,Q1068+R1067,R1067)</f>
        <v>107522</v>
      </c>
      <c r="S1068">
        <f>IF(telefony45[[#This Row],[czy stacjonarny]]=1,Q1068+S1067,S1067)</f>
        <v>341002</v>
      </c>
    </row>
    <row r="1069" spans="1:19" x14ac:dyDescent="0.3">
      <c r="A1069" s="9" t="s">
        <v>915</v>
      </c>
      <c r="B1069" s="1">
        <v>42933</v>
      </c>
      <c r="C1069" s="2">
        <v>0.48833333333333334</v>
      </c>
      <c r="D1069" s="2">
        <v>0.49960648148148146</v>
      </c>
      <c r="E1069">
        <f>DAY(telefony45[[#This Row],[data]])</f>
        <v>17</v>
      </c>
      <c r="F1069">
        <f>IF(LEN(telefony45[[#This Row],[nr]])=8,1,0)</f>
        <v>0</v>
      </c>
      <c r="G1069">
        <f>IF(LEN(telefony45[[#This Row],[nr]])=7,1,0)</f>
        <v>1</v>
      </c>
      <c r="H1069" s="9">
        <f>IF(LEN(telefony45[[#This Row],[nr]])&gt;=10,1,0)</f>
        <v>0</v>
      </c>
      <c r="I1069" s="2">
        <f>telefony45[[#This Row],[zakonczenie]]-telefony45[[#This Row],[rozpoczecie]]</f>
        <v>1.1273148148148115E-2</v>
      </c>
      <c r="J1069" s="9">
        <f>HOUR(telefony45[[#This Row],[czas połączenia]])</f>
        <v>0</v>
      </c>
      <c r="K1069" s="9">
        <f>MINUTE(telefony45[[#This Row],[czas połączenia]])</f>
        <v>16</v>
      </c>
      <c r="L1069" s="9">
        <f>SECOND(telefony45[[#This Row],[czas połączenia]])</f>
        <v>14</v>
      </c>
      <c r="M1069" s="9">
        <f>telefony45[[#This Row],[godziny połączenia]]*60*60+telefony45[[#This Row],[minuty połączenia]]*60+telefony45[[#This Row],[sekundy połączenia2]]</f>
        <v>974</v>
      </c>
      <c r="N1069" s="9">
        <f>ROUNDUP(telefony45[[#This Row],[połączenie w sekundach]]/60,0)</f>
        <v>17</v>
      </c>
      <c r="O1069" s="9">
        <f>IF(telefony45[[#This Row],[czy zagraniczny]]=1,telefony45[[#This Row],[zaczęt minuty połączenia]],0)</f>
        <v>0</v>
      </c>
      <c r="P1069">
        <f>IF(OR(telefony45[[#This Row],[czy komórkowy]]=1,telefony45[[#This Row],[czy stacjonarny]]=1),P1068-telefony45[[#This Row],[połączenie w sekundach]],P1068)</f>
        <v>-449498</v>
      </c>
      <c r="Q1069">
        <f t="shared" si="16"/>
        <v>974</v>
      </c>
      <c r="R1069">
        <f>IF(telefony45[[#This Row],[czy komórkowy]]=1,Q1069+R1068,R1068)</f>
        <v>107522</v>
      </c>
      <c r="S1069">
        <f>IF(telefony45[[#This Row],[czy stacjonarny]]=1,Q1069+S1068,S1068)</f>
        <v>341976</v>
      </c>
    </row>
    <row r="1070" spans="1:19" x14ac:dyDescent="0.3">
      <c r="A1070" s="9" t="s">
        <v>916</v>
      </c>
      <c r="B1070" s="1">
        <v>42933</v>
      </c>
      <c r="C1070" s="2">
        <v>0.49362268518518521</v>
      </c>
      <c r="D1070" s="2">
        <v>0.49859953703703702</v>
      </c>
      <c r="E1070">
        <f>DAY(telefony45[[#This Row],[data]])</f>
        <v>17</v>
      </c>
      <c r="F1070">
        <f>IF(LEN(telefony45[[#This Row],[nr]])=8,1,0)</f>
        <v>0</v>
      </c>
      <c r="G1070">
        <f>IF(LEN(telefony45[[#This Row],[nr]])=7,1,0)</f>
        <v>1</v>
      </c>
      <c r="H1070" s="9">
        <f>IF(LEN(telefony45[[#This Row],[nr]])&gt;=10,1,0)</f>
        <v>0</v>
      </c>
      <c r="I1070" s="2">
        <f>telefony45[[#This Row],[zakonczenie]]-telefony45[[#This Row],[rozpoczecie]]</f>
        <v>4.9768518518518157E-3</v>
      </c>
      <c r="J1070" s="9">
        <f>HOUR(telefony45[[#This Row],[czas połączenia]])</f>
        <v>0</v>
      </c>
      <c r="K1070" s="9">
        <f>MINUTE(telefony45[[#This Row],[czas połączenia]])</f>
        <v>7</v>
      </c>
      <c r="L1070" s="9">
        <f>SECOND(telefony45[[#This Row],[czas połączenia]])</f>
        <v>10</v>
      </c>
      <c r="M1070" s="9">
        <f>telefony45[[#This Row],[godziny połączenia]]*60*60+telefony45[[#This Row],[minuty połączenia]]*60+telefony45[[#This Row],[sekundy połączenia2]]</f>
        <v>430</v>
      </c>
      <c r="N1070" s="9">
        <f>ROUNDUP(telefony45[[#This Row],[połączenie w sekundach]]/60,0)</f>
        <v>8</v>
      </c>
      <c r="O1070" s="9">
        <f>IF(telefony45[[#This Row],[czy zagraniczny]]=1,telefony45[[#This Row],[zaczęt minuty połączenia]],0)</f>
        <v>0</v>
      </c>
      <c r="P1070">
        <f>IF(OR(telefony45[[#This Row],[czy komórkowy]]=1,telefony45[[#This Row],[czy stacjonarny]]=1),P1069-telefony45[[#This Row],[połączenie w sekundach]],P1069)</f>
        <v>-449928</v>
      </c>
      <c r="Q1070">
        <f t="shared" si="16"/>
        <v>430</v>
      </c>
      <c r="R1070">
        <f>IF(telefony45[[#This Row],[czy komórkowy]]=1,Q1070+R1069,R1069)</f>
        <v>107522</v>
      </c>
      <c r="S1070">
        <f>IF(telefony45[[#This Row],[czy stacjonarny]]=1,Q1070+S1069,S1069)</f>
        <v>342406</v>
      </c>
    </row>
    <row r="1071" spans="1:19" x14ac:dyDescent="0.3">
      <c r="A1071" s="9" t="s">
        <v>917</v>
      </c>
      <c r="B1071" s="1">
        <v>42933</v>
      </c>
      <c r="C1071" s="2">
        <v>0.49658564814814815</v>
      </c>
      <c r="D1071" s="2">
        <v>0.49866898148148148</v>
      </c>
      <c r="E1071">
        <f>DAY(telefony45[[#This Row],[data]])</f>
        <v>17</v>
      </c>
      <c r="F1071">
        <f>IF(LEN(telefony45[[#This Row],[nr]])=8,1,0)</f>
        <v>0</v>
      </c>
      <c r="G1071">
        <f>IF(LEN(telefony45[[#This Row],[nr]])=7,1,0)</f>
        <v>1</v>
      </c>
      <c r="H1071" s="9">
        <f>IF(LEN(telefony45[[#This Row],[nr]])&gt;=10,1,0)</f>
        <v>0</v>
      </c>
      <c r="I1071" s="2">
        <f>telefony45[[#This Row],[zakonczenie]]-telefony45[[#This Row],[rozpoczecie]]</f>
        <v>2.0833333333333259E-3</v>
      </c>
      <c r="J1071" s="9">
        <f>HOUR(telefony45[[#This Row],[czas połączenia]])</f>
        <v>0</v>
      </c>
      <c r="K1071" s="9">
        <f>MINUTE(telefony45[[#This Row],[czas połączenia]])</f>
        <v>3</v>
      </c>
      <c r="L1071" s="9">
        <f>SECOND(telefony45[[#This Row],[czas połączenia]])</f>
        <v>0</v>
      </c>
      <c r="M1071" s="9">
        <f>telefony45[[#This Row],[godziny połączenia]]*60*60+telefony45[[#This Row],[minuty połączenia]]*60+telefony45[[#This Row],[sekundy połączenia2]]</f>
        <v>180</v>
      </c>
      <c r="N1071" s="9">
        <f>ROUNDUP(telefony45[[#This Row],[połączenie w sekundach]]/60,0)</f>
        <v>3</v>
      </c>
      <c r="O1071" s="9">
        <f>IF(telefony45[[#This Row],[czy zagraniczny]]=1,telefony45[[#This Row],[zaczęt minuty połączenia]],0)</f>
        <v>0</v>
      </c>
      <c r="P1071">
        <f>IF(OR(telefony45[[#This Row],[czy komórkowy]]=1,telefony45[[#This Row],[czy stacjonarny]]=1),P1070-telefony45[[#This Row],[połączenie w sekundach]],P1070)</f>
        <v>-450108</v>
      </c>
      <c r="Q1071">
        <f t="shared" si="16"/>
        <v>180</v>
      </c>
      <c r="R1071">
        <f>IF(telefony45[[#This Row],[czy komórkowy]]=1,Q1071+R1070,R1070)</f>
        <v>107522</v>
      </c>
      <c r="S1071">
        <f>IF(telefony45[[#This Row],[czy stacjonarny]]=1,Q1071+S1070,S1070)</f>
        <v>342586</v>
      </c>
    </row>
    <row r="1072" spans="1:19" x14ac:dyDescent="0.3">
      <c r="A1072" s="9" t="s">
        <v>918</v>
      </c>
      <c r="B1072" s="1">
        <v>42933</v>
      </c>
      <c r="C1072" s="2">
        <v>0.49760416666666668</v>
      </c>
      <c r="D1072" s="2">
        <v>0.50249999999999995</v>
      </c>
      <c r="E1072">
        <f>DAY(telefony45[[#This Row],[data]])</f>
        <v>17</v>
      </c>
      <c r="F1072">
        <f>IF(LEN(telefony45[[#This Row],[nr]])=8,1,0)</f>
        <v>0</v>
      </c>
      <c r="G1072">
        <f>IF(LEN(telefony45[[#This Row],[nr]])=7,1,0)</f>
        <v>1</v>
      </c>
      <c r="H1072" s="9">
        <f>IF(LEN(telefony45[[#This Row],[nr]])&gt;=10,1,0)</f>
        <v>0</v>
      </c>
      <c r="I1072" s="2">
        <f>telefony45[[#This Row],[zakonczenie]]-telefony45[[#This Row],[rozpoczecie]]</f>
        <v>4.895833333333266E-3</v>
      </c>
      <c r="J1072" s="9">
        <f>HOUR(telefony45[[#This Row],[czas połączenia]])</f>
        <v>0</v>
      </c>
      <c r="K1072" s="9">
        <f>MINUTE(telefony45[[#This Row],[czas połączenia]])</f>
        <v>7</v>
      </c>
      <c r="L1072" s="9">
        <f>SECOND(telefony45[[#This Row],[czas połączenia]])</f>
        <v>3</v>
      </c>
      <c r="M1072" s="9">
        <f>telefony45[[#This Row],[godziny połączenia]]*60*60+telefony45[[#This Row],[minuty połączenia]]*60+telefony45[[#This Row],[sekundy połączenia2]]</f>
        <v>423</v>
      </c>
      <c r="N1072" s="9">
        <f>ROUNDUP(telefony45[[#This Row],[połączenie w sekundach]]/60,0)</f>
        <v>8</v>
      </c>
      <c r="O1072" s="9">
        <f>IF(telefony45[[#This Row],[czy zagraniczny]]=1,telefony45[[#This Row],[zaczęt minuty połączenia]],0)</f>
        <v>0</v>
      </c>
      <c r="P1072">
        <f>IF(OR(telefony45[[#This Row],[czy komórkowy]]=1,telefony45[[#This Row],[czy stacjonarny]]=1),P1071-telefony45[[#This Row],[połączenie w sekundach]],P1071)</f>
        <v>-450531</v>
      </c>
      <c r="Q1072">
        <f t="shared" si="16"/>
        <v>423</v>
      </c>
      <c r="R1072">
        <f>IF(telefony45[[#This Row],[czy komórkowy]]=1,Q1072+R1071,R1071)</f>
        <v>107522</v>
      </c>
      <c r="S1072">
        <f>IF(telefony45[[#This Row],[czy stacjonarny]]=1,Q1072+S1071,S1071)</f>
        <v>343009</v>
      </c>
    </row>
    <row r="1073" spans="1:19" x14ac:dyDescent="0.3">
      <c r="A1073" s="9" t="s">
        <v>919</v>
      </c>
      <c r="B1073" s="1">
        <v>42933</v>
      </c>
      <c r="C1073" s="2">
        <v>0.50284722222222222</v>
      </c>
      <c r="D1073" s="2">
        <v>0.50736111111111115</v>
      </c>
      <c r="E1073">
        <f>DAY(telefony45[[#This Row],[data]])</f>
        <v>17</v>
      </c>
      <c r="F1073">
        <f>IF(LEN(telefony45[[#This Row],[nr]])=8,1,0)</f>
        <v>0</v>
      </c>
      <c r="G1073">
        <f>IF(LEN(telefony45[[#This Row],[nr]])=7,1,0)</f>
        <v>1</v>
      </c>
      <c r="H1073" s="9">
        <f>IF(LEN(telefony45[[#This Row],[nr]])&gt;=10,1,0)</f>
        <v>0</v>
      </c>
      <c r="I1073" s="2">
        <f>telefony45[[#This Row],[zakonczenie]]-telefony45[[#This Row],[rozpoczecie]]</f>
        <v>4.5138888888889284E-3</v>
      </c>
      <c r="J1073" s="9">
        <f>HOUR(telefony45[[#This Row],[czas połączenia]])</f>
        <v>0</v>
      </c>
      <c r="K1073" s="9">
        <f>MINUTE(telefony45[[#This Row],[czas połączenia]])</f>
        <v>6</v>
      </c>
      <c r="L1073" s="9">
        <f>SECOND(telefony45[[#This Row],[czas połączenia]])</f>
        <v>30</v>
      </c>
      <c r="M1073" s="9">
        <f>telefony45[[#This Row],[godziny połączenia]]*60*60+telefony45[[#This Row],[minuty połączenia]]*60+telefony45[[#This Row],[sekundy połączenia2]]</f>
        <v>390</v>
      </c>
      <c r="N1073" s="9">
        <f>ROUNDUP(telefony45[[#This Row],[połączenie w sekundach]]/60,0)</f>
        <v>7</v>
      </c>
      <c r="O1073" s="9">
        <f>IF(telefony45[[#This Row],[czy zagraniczny]]=1,telefony45[[#This Row],[zaczęt minuty połączenia]],0)</f>
        <v>0</v>
      </c>
      <c r="P1073">
        <f>IF(OR(telefony45[[#This Row],[czy komórkowy]]=1,telefony45[[#This Row],[czy stacjonarny]]=1),P1072-telefony45[[#This Row],[połączenie w sekundach]],P1072)</f>
        <v>-450921</v>
      </c>
      <c r="Q1073">
        <f t="shared" si="16"/>
        <v>390</v>
      </c>
      <c r="R1073">
        <f>IF(telefony45[[#This Row],[czy komórkowy]]=1,Q1073+R1072,R1072)</f>
        <v>107522</v>
      </c>
      <c r="S1073">
        <f>IF(telefony45[[#This Row],[czy stacjonarny]]=1,Q1073+S1072,S1072)</f>
        <v>343399</v>
      </c>
    </row>
    <row r="1074" spans="1:19" x14ac:dyDescent="0.3">
      <c r="A1074" s="9" t="s">
        <v>920</v>
      </c>
      <c r="B1074" s="1">
        <v>42933</v>
      </c>
      <c r="C1074" s="2">
        <v>0.50768518518518524</v>
      </c>
      <c r="D1074" s="2">
        <v>0.51817129629629632</v>
      </c>
      <c r="E1074">
        <f>DAY(telefony45[[#This Row],[data]])</f>
        <v>17</v>
      </c>
      <c r="F1074">
        <f>IF(LEN(telefony45[[#This Row],[nr]])=8,1,0)</f>
        <v>1</v>
      </c>
      <c r="G1074">
        <f>IF(LEN(telefony45[[#This Row],[nr]])=7,1,0)</f>
        <v>0</v>
      </c>
      <c r="H1074" s="9">
        <f>IF(LEN(telefony45[[#This Row],[nr]])&gt;=10,1,0)</f>
        <v>0</v>
      </c>
      <c r="I1074" s="2">
        <f>telefony45[[#This Row],[zakonczenie]]-telefony45[[#This Row],[rozpoczecie]]</f>
        <v>1.0486111111111085E-2</v>
      </c>
      <c r="J1074" s="9">
        <f>HOUR(telefony45[[#This Row],[czas połączenia]])</f>
        <v>0</v>
      </c>
      <c r="K1074" s="9">
        <f>MINUTE(telefony45[[#This Row],[czas połączenia]])</f>
        <v>15</v>
      </c>
      <c r="L1074" s="9">
        <f>SECOND(telefony45[[#This Row],[czas połączenia]])</f>
        <v>6</v>
      </c>
      <c r="M1074" s="9">
        <f>telefony45[[#This Row],[godziny połączenia]]*60*60+telefony45[[#This Row],[minuty połączenia]]*60+telefony45[[#This Row],[sekundy połączenia2]]</f>
        <v>906</v>
      </c>
      <c r="N1074" s="9">
        <f>ROUNDUP(telefony45[[#This Row],[połączenie w sekundach]]/60,0)</f>
        <v>16</v>
      </c>
      <c r="O1074" s="9">
        <f>IF(telefony45[[#This Row],[czy zagraniczny]]=1,telefony45[[#This Row],[zaczęt minuty połączenia]],0)</f>
        <v>0</v>
      </c>
      <c r="P1074">
        <f>IF(OR(telefony45[[#This Row],[czy komórkowy]]=1,telefony45[[#This Row],[czy stacjonarny]]=1),P1073-telefony45[[#This Row],[połączenie w sekundach]],P1073)</f>
        <v>-451827</v>
      </c>
      <c r="Q1074">
        <f t="shared" si="16"/>
        <v>906</v>
      </c>
      <c r="R1074">
        <f>IF(telefony45[[#This Row],[czy komórkowy]]=1,Q1074+R1073,R1073)</f>
        <v>108428</v>
      </c>
      <c r="S1074">
        <f>IF(telefony45[[#This Row],[czy stacjonarny]]=1,Q1074+S1073,S1073)</f>
        <v>343399</v>
      </c>
    </row>
    <row r="1075" spans="1:19" x14ac:dyDescent="0.3">
      <c r="A1075" s="9" t="s">
        <v>921</v>
      </c>
      <c r="B1075" s="1">
        <v>42933</v>
      </c>
      <c r="C1075" s="2">
        <v>0.51271990740740736</v>
      </c>
      <c r="D1075" s="2">
        <v>0.51616898148148149</v>
      </c>
      <c r="E1075">
        <f>DAY(telefony45[[#This Row],[data]])</f>
        <v>17</v>
      </c>
      <c r="F1075">
        <f>IF(LEN(telefony45[[#This Row],[nr]])=8,1,0)</f>
        <v>1</v>
      </c>
      <c r="G1075">
        <f>IF(LEN(telefony45[[#This Row],[nr]])=7,1,0)</f>
        <v>0</v>
      </c>
      <c r="H1075" s="9">
        <f>IF(LEN(telefony45[[#This Row],[nr]])&gt;=10,1,0)</f>
        <v>0</v>
      </c>
      <c r="I1075" s="2">
        <f>telefony45[[#This Row],[zakonczenie]]-telefony45[[#This Row],[rozpoczecie]]</f>
        <v>3.4490740740741321E-3</v>
      </c>
      <c r="J1075" s="9">
        <f>HOUR(telefony45[[#This Row],[czas połączenia]])</f>
        <v>0</v>
      </c>
      <c r="K1075" s="9">
        <f>MINUTE(telefony45[[#This Row],[czas połączenia]])</f>
        <v>4</v>
      </c>
      <c r="L1075" s="9">
        <f>SECOND(telefony45[[#This Row],[czas połączenia]])</f>
        <v>58</v>
      </c>
      <c r="M1075" s="9">
        <f>telefony45[[#This Row],[godziny połączenia]]*60*60+telefony45[[#This Row],[minuty połączenia]]*60+telefony45[[#This Row],[sekundy połączenia2]]</f>
        <v>298</v>
      </c>
      <c r="N1075" s="9">
        <f>ROUNDUP(telefony45[[#This Row],[połączenie w sekundach]]/60,0)</f>
        <v>5</v>
      </c>
      <c r="O1075" s="9">
        <f>IF(telefony45[[#This Row],[czy zagraniczny]]=1,telefony45[[#This Row],[zaczęt minuty połączenia]],0)</f>
        <v>0</v>
      </c>
      <c r="P1075">
        <f>IF(OR(telefony45[[#This Row],[czy komórkowy]]=1,telefony45[[#This Row],[czy stacjonarny]]=1),P1074-telefony45[[#This Row],[połączenie w sekundach]],P1074)</f>
        <v>-452125</v>
      </c>
      <c r="Q1075">
        <f t="shared" si="16"/>
        <v>298</v>
      </c>
      <c r="R1075">
        <f>IF(telefony45[[#This Row],[czy komórkowy]]=1,Q1075+R1074,R1074)</f>
        <v>108726</v>
      </c>
      <c r="S1075">
        <f>IF(telefony45[[#This Row],[czy stacjonarny]]=1,Q1075+S1074,S1074)</f>
        <v>343399</v>
      </c>
    </row>
    <row r="1076" spans="1:19" x14ac:dyDescent="0.3">
      <c r="A1076" s="9" t="s">
        <v>922</v>
      </c>
      <c r="B1076" s="1">
        <v>42933</v>
      </c>
      <c r="C1076" s="2">
        <v>0.51468749999999996</v>
      </c>
      <c r="D1076" s="2">
        <v>0.5204050925925926</v>
      </c>
      <c r="E1076">
        <f>DAY(telefony45[[#This Row],[data]])</f>
        <v>17</v>
      </c>
      <c r="F1076">
        <f>IF(LEN(telefony45[[#This Row],[nr]])=8,1,0)</f>
        <v>0</v>
      </c>
      <c r="G1076">
        <f>IF(LEN(telefony45[[#This Row],[nr]])=7,1,0)</f>
        <v>1</v>
      </c>
      <c r="H1076" s="9">
        <f>IF(LEN(telefony45[[#This Row],[nr]])&gt;=10,1,0)</f>
        <v>0</v>
      </c>
      <c r="I1076" s="2">
        <f>telefony45[[#This Row],[zakonczenie]]-telefony45[[#This Row],[rozpoczecie]]</f>
        <v>5.7175925925926352E-3</v>
      </c>
      <c r="J1076" s="9">
        <f>HOUR(telefony45[[#This Row],[czas połączenia]])</f>
        <v>0</v>
      </c>
      <c r="K1076" s="9">
        <f>MINUTE(telefony45[[#This Row],[czas połączenia]])</f>
        <v>8</v>
      </c>
      <c r="L1076" s="9">
        <f>SECOND(telefony45[[#This Row],[czas połączenia]])</f>
        <v>14</v>
      </c>
      <c r="M1076" s="9">
        <f>telefony45[[#This Row],[godziny połączenia]]*60*60+telefony45[[#This Row],[minuty połączenia]]*60+telefony45[[#This Row],[sekundy połączenia2]]</f>
        <v>494</v>
      </c>
      <c r="N1076" s="9">
        <f>ROUNDUP(telefony45[[#This Row],[połączenie w sekundach]]/60,0)</f>
        <v>9</v>
      </c>
      <c r="O1076" s="9">
        <f>IF(telefony45[[#This Row],[czy zagraniczny]]=1,telefony45[[#This Row],[zaczęt minuty połączenia]],0)</f>
        <v>0</v>
      </c>
      <c r="P1076">
        <f>IF(OR(telefony45[[#This Row],[czy komórkowy]]=1,telefony45[[#This Row],[czy stacjonarny]]=1),P1075-telefony45[[#This Row],[połączenie w sekundach]],P1075)</f>
        <v>-452619</v>
      </c>
      <c r="Q1076">
        <f t="shared" si="16"/>
        <v>494</v>
      </c>
      <c r="R1076">
        <f>IF(telefony45[[#This Row],[czy komórkowy]]=1,Q1076+R1075,R1075)</f>
        <v>108726</v>
      </c>
      <c r="S1076">
        <f>IF(telefony45[[#This Row],[czy stacjonarny]]=1,Q1076+S1075,S1075)</f>
        <v>343893</v>
      </c>
    </row>
    <row r="1077" spans="1:19" x14ac:dyDescent="0.3">
      <c r="A1077" s="9" t="s">
        <v>923</v>
      </c>
      <c r="B1077" s="1">
        <v>42933</v>
      </c>
      <c r="C1077" s="2">
        <v>0.51894675925925926</v>
      </c>
      <c r="D1077" s="2">
        <v>0.52336805555555554</v>
      </c>
      <c r="E1077">
        <f>DAY(telefony45[[#This Row],[data]])</f>
        <v>17</v>
      </c>
      <c r="F1077">
        <f>IF(LEN(telefony45[[#This Row],[nr]])=8,1,0)</f>
        <v>1</v>
      </c>
      <c r="G1077">
        <f>IF(LEN(telefony45[[#This Row],[nr]])=7,1,0)</f>
        <v>0</v>
      </c>
      <c r="H1077" s="9">
        <f>IF(LEN(telefony45[[#This Row],[nr]])&gt;=10,1,0)</f>
        <v>0</v>
      </c>
      <c r="I1077" s="2">
        <f>telefony45[[#This Row],[zakonczenie]]-telefony45[[#This Row],[rozpoczecie]]</f>
        <v>4.4212962962962843E-3</v>
      </c>
      <c r="J1077" s="9">
        <f>HOUR(telefony45[[#This Row],[czas połączenia]])</f>
        <v>0</v>
      </c>
      <c r="K1077" s="9">
        <f>MINUTE(telefony45[[#This Row],[czas połączenia]])</f>
        <v>6</v>
      </c>
      <c r="L1077" s="9">
        <f>SECOND(telefony45[[#This Row],[czas połączenia]])</f>
        <v>22</v>
      </c>
      <c r="M1077" s="9">
        <f>telefony45[[#This Row],[godziny połączenia]]*60*60+telefony45[[#This Row],[minuty połączenia]]*60+telefony45[[#This Row],[sekundy połączenia2]]</f>
        <v>382</v>
      </c>
      <c r="N1077" s="9">
        <f>ROUNDUP(telefony45[[#This Row],[połączenie w sekundach]]/60,0)</f>
        <v>7</v>
      </c>
      <c r="O1077" s="9">
        <f>IF(telefony45[[#This Row],[czy zagraniczny]]=1,telefony45[[#This Row],[zaczęt minuty połączenia]],0)</f>
        <v>0</v>
      </c>
      <c r="P1077">
        <f>IF(OR(telefony45[[#This Row],[czy komórkowy]]=1,telefony45[[#This Row],[czy stacjonarny]]=1),P1076-telefony45[[#This Row],[połączenie w sekundach]],P1076)</f>
        <v>-453001</v>
      </c>
      <c r="Q1077">
        <f t="shared" si="16"/>
        <v>382</v>
      </c>
      <c r="R1077">
        <f>IF(telefony45[[#This Row],[czy komórkowy]]=1,Q1077+R1076,R1076)</f>
        <v>109108</v>
      </c>
      <c r="S1077">
        <f>IF(telefony45[[#This Row],[czy stacjonarny]]=1,Q1077+S1076,S1076)</f>
        <v>343893</v>
      </c>
    </row>
    <row r="1078" spans="1:19" x14ac:dyDescent="0.3">
      <c r="A1078" s="9" t="s">
        <v>924</v>
      </c>
      <c r="B1078" s="1">
        <v>42933</v>
      </c>
      <c r="C1078" s="2">
        <v>0.52460648148148148</v>
      </c>
      <c r="D1078" s="2">
        <v>0.53292824074074074</v>
      </c>
      <c r="E1078">
        <f>DAY(telefony45[[#This Row],[data]])</f>
        <v>17</v>
      </c>
      <c r="F1078">
        <f>IF(LEN(telefony45[[#This Row],[nr]])=8,1,0)</f>
        <v>0</v>
      </c>
      <c r="G1078">
        <f>IF(LEN(telefony45[[#This Row],[nr]])=7,1,0)</f>
        <v>1</v>
      </c>
      <c r="H1078" s="9">
        <f>IF(LEN(telefony45[[#This Row],[nr]])&gt;=10,1,0)</f>
        <v>0</v>
      </c>
      <c r="I1078" s="2">
        <f>telefony45[[#This Row],[zakonczenie]]-telefony45[[#This Row],[rozpoczecie]]</f>
        <v>8.3217592592592649E-3</v>
      </c>
      <c r="J1078" s="9">
        <f>HOUR(telefony45[[#This Row],[czas połączenia]])</f>
        <v>0</v>
      </c>
      <c r="K1078" s="9">
        <f>MINUTE(telefony45[[#This Row],[czas połączenia]])</f>
        <v>11</v>
      </c>
      <c r="L1078" s="9">
        <f>SECOND(telefony45[[#This Row],[czas połączenia]])</f>
        <v>59</v>
      </c>
      <c r="M1078" s="9">
        <f>telefony45[[#This Row],[godziny połączenia]]*60*60+telefony45[[#This Row],[minuty połączenia]]*60+telefony45[[#This Row],[sekundy połączenia2]]</f>
        <v>719</v>
      </c>
      <c r="N1078" s="9">
        <f>ROUNDUP(telefony45[[#This Row],[połączenie w sekundach]]/60,0)</f>
        <v>12</v>
      </c>
      <c r="O1078" s="9">
        <f>IF(telefony45[[#This Row],[czy zagraniczny]]=1,telefony45[[#This Row],[zaczęt minuty połączenia]],0)</f>
        <v>0</v>
      </c>
      <c r="P1078">
        <f>IF(OR(telefony45[[#This Row],[czy komórkowy]]=1,telefony45[[#This Row],[czy stacjonarny]]=1),P1077-telefony45[[#This Row],[połączenie w sekundach]],P1077)</f>
        <v>-453720</v>
      </c>
      <c r="Q1078">
        <f t="shared" si="16"/>
        <v>719</v>
      </c>
      <c r="R1078">
        <f>IF(telefony45[[#This Row],[czy komórkowy]]=1,Q1078+R1077,R1077)</f>
        <v>109108</v>
      </c>
      <c r="S1078">
        <f>IF(telefony45[[#This Row],[czy stacjonarny]]=1,Q1078+S1077,S1077)</f>
        <v>344612</v>
      </c>
    </row>
    <row r="1079" spans="1:19" x14ac:dyDescent="0.3">
      <c r="A1079" s="9" t="s">
        <v>925</v>
      </c>
      <c r="B1079" s="1">
        <v>42933</v>
      </c>
      <c r="C1079" s="2">
        <v>0.52500000000000002</v>
      </c>
      <c r="D1079" s="2">
        <v>0.53071759259259255</v>
      </c>
      <c r="E1079">
        <f>DAY(telefony45[[#This Row],[data]])</f>
        <v>17</v>
      </c>
      <c r="F1079">
        <f>IF(LEN(telefony45[[#This Row],[nr]])=8,1,0)</f>
        <v>1</v>
      </c>
      <c r="G1079">
        <f>IF(LEN(telefony45[[#This Row],[nr]])=7,1,0)</f>
        <v>0</v>
      </c>
      <c r="H1079" s="9">
        <f>IF(LEN(telefony45[[#This Row],[nr]])&gt;=10,1,0)</f>
        <v>0</v>
      </c>
      <c r="I1079" s="2">
        <f>telefony45[[#This Row],[zakonczenie]]-telefony45[[#This Row],[rozpoczecie]]</f>
        <v>5.7175925925925242E-3</v>
      </c>
      <c r="J1079" s="9">
        <f>HOUR(telefony45[[#This Row],[czas połączenia]])</f>
        <v>0</v>
      </c>
      <c r="K1079" s="9">
        <f>MINUTE(telefony45[[#This Row],[czas połączenia]])</f>
        <v>8</v>
      </c>
      <c r="L1079" s="9">
        <f>SECOND(telefony45[[#This Row],[czas połączenia]])</f>
        <v>14</v>
      </c>
      <c r="M1079" s="9">
        <f>telefony45[[#This Row],[godziny połączenia]]*60*60+telefony45[[#This Row],[minuty połączenia]]*60+telefony45[[#This Row],[sekundy połączenia2]]</f>
        <v>494</v>
      </c>
      <c r="N1079" s="9">
        <f>ROUNDUP(telefony45[[#This Row],[połączenie w sekundach]]/60,0)</f>
        <v>9</v>
      </c>
      <c r="O1079" s="9">
        <f>IF(telefony45[[#This Row],[czy zagraniczny]]=1,telefony45[[#This Row],[zaczęt minuty połączenia]],0)</f>
        <v>0</v>
      </c>
      <c r="P1079">
        <f>IF(OR(telefony45[[#This Row],[czy komórkowy]]=1,telefony45[[#This Row],[czy stacjonarny]]=1),P1078-telefony45[[#This Row],[połączenie w sekundach]],P1078)</f>
        <v>-454214</v>
      </c>
      <c r="Q1079">
        <f t="shared" si="16"/>
        <v>494</v>
      </c>
      <c r="R1079">
        <f>IF(telefony45[[#This Row],[czy komórkowy]]=1,Q1079+R1078,R1078)</f>
        <v>109602</v>
      </c>
      <c r="S1079">
        <f>IF(telefony45[[#This Row],[czy stacjonarny]]=1,Q1079+S1078,S1078)</f>
        <v>344612</v>
      </c>
    </row>
    <row r="1080" spans="1:19" x14ac:dyDescent="0.3">
      <c r="A1080" s="9" t="s">
        <v>926</v>
      </c>
      <c r="B1080" s="1">
        <v>42933</v>
      </c>
      <c r="C1080" s="2">
        <v>0.52508101851851852</v>
      </c>
      <c r="D1080" s="2">
        <v>0.53238425925925925</v>
      </c>
      <c r="E1080">
        <f>DAY(telefony45[[#This Row],[data]])</f>
        <v>17</v>
      </c>
      <c r="F1080">
        <f>IF(LEN(telefony45[[#This Row],[nr]])=8,1,0)</f>
        <v>0</v>
      </c>
      <c r="G1080">
        <f>IF(LEN(telefony45[[#This Row],[nr]])=7,1,0)</f>
        <v>1</v>
      </c>
      <c r="H1080" s="9">
        <f>IF(LEN(telefony45[[#This Row],[nr]])&gt;=10,1,0)</f>
        <v>0</v>
      </c>
      <c r="I1080" s="2">
        <f>telefony45[[#This Row],[zakonczenie]]-telefony45[[#This Row],[rozpoczecie]]</f>
        <v>7.3032407407407351E-3</v>
      </c>
      <c r="J1080" s="9">
        <f>HOUR(telefony45[[#This Row],[czas połączenia]])</f>
        <v>0</v>
      </c>
      <c r="K1080" s="9">
        <f>MINUTE(telefony45[[#This Row],[czas połączenia]])</f>
        <v>10</v>
      </c>
      <c r="L1080" s="9">
        <f>SECOND(telefony45[[#This Row],[czas połączenia]])</f>
        <v>31</v>
      </c>
      <c r="M1080" s="9">
        <f>telefony45[[#This Row],[godziny połączenia]]*60*60+telefony45[[#This Row],[minuty połączenia]]*60+telefony45[[#This Row],[sekundy połączenia2]]</f>
        <v>631</v>
      </c>
      <c r="N1080" s="9">
        <f>ROUNDUP(telefony45[[#This Row],[połączenie w sekundach]]/60,0)</f>
        <v>11</v>
      </c>
      <c r="O1080" s="9">
        <f>IF(telefony45[[#This Row],[czy zagraniczny]]=1,telefony45[[#This Row],[zaczęt minuty połączenia]],0)</f>
        <v>0</v>
      </c>
      <c r="P1080">
        <f>IF(OR(telefony45[[#This Row],[czy komórkowy]]=1,telefony45[[#This Row],[czy stacjonarny]]=1),P1079-telefony45[[#This Row],[połączenie w sekundach]],P1079)</f>
        <v>-454845</v>
      </c>
      <c r="Q1080">
        <f t="shared" si="16"/>
        <v>631</v>
      </c>
      <c r="R1080">
        <f>IF(telefony45[[#This Row],[czy komórkowy]]=1,Q1080+R1079,R1079)</f>
        <v>109602</v>
      </c>
      <c r="S1080">
        <f>IF(telefony45[[#This Row],[czy stacjonarny]]=1,Q1080+S1079,S1079)</f>
        <v>345243</v>
      </c>
    </row>
    <row r="1081" spans="1:19" x14ac:dyDescent="0.3">
      <c r="A1081" s="9" t="s">
        <v>927</v>
      </c>
      <c r="B1081" s="1">
        <v>42933</v>
      </c>
      <c r="C1081" s="2">
        <v>0.52612268518518523</v>
      </c>
      <c r="D1081" s="2">
        <v>0.52849537037037042</v>
      </c>
      <c r="E1081">
        <f>DAY(telefony45[[#This Row],[data]])</f>
        <v>17</v>
      </c>
      <c r="F1081">
        <f>IF(LEN(telefony45[[#This Row],[nr]])=8,1,0)</f>
        <v>0</v>
      </c>
      <c r="G1081">
        <f>IF(LEN(telefony45[[#This Row],[nr]])=7,1,0)</f>
        <v>1</v>
      </c>
      <c r="H1081" s="9">
        <f>IF(LEN(telefony45[[#This Row],[nr]])&gt;=10,1,0)</f>
        <v>0</v>
      </c>
      <c r="I1081" s="2">
        <f>telefony45[[#This Row],[zakonczenie]]-telefony45[[#This Row],[rozpoczecie]]</f>
        <v>2.372685185185186E-3</v>
      </c>
      <c r="J1081" s="9">
        <f>HOUR(telefony45[[#This Row],[czas połączenia]])</f>
        <v>0</v>
      </c>
      <c r="K1081" s="9">
        <f>MINUTE(telefony45[[#This Row],[czas połączenia]])</f>
        <v>3</v>
      </c>
      <c r="L1081" s="9">
        <f>SECOND(telefony45[[#This Row],[czas połączenia]])</f>
        <v>25</v>
      </c>
      <c r="M1081" s="9">
        <f>telefony45[[#This Row],[godziny połączenia]]*60*60+telefony45[[#This Row],[minuty połączenia]]*60+telefony45[[#This Row],[sekundy połączenia2]]</f>
        <v>205</v>
      </c>
      <c r="N1081" s="9">
        <f>ROUNDUP(telefony45[[#This Row],[połączenie w sekundach]]/60,0)</f>
        <v>4</v>
      </c>
      <c r="O1081" s="9">
        <f>IF(telefony45[[#This Row],[czy zagraniczny]]=1,telefony45[[#This Row],[zaczęt minuty połączenia]],0)</f>
        <v>0</v>
      </c>
      <c r="P1081">
        <f>IF(OR(telefony45[[#This Row],[czy komórkowy]]=1,telefony45[[#This Row],[czy stacjonarny]]=1),P1080-telefony45[[#This Row],[połączenie w sekundach]],P1080)</f>
        <v>-455050</v>
      </c>
      <c r="Q1081">
        <f t="shared" si="16"/>
        <v>205</v>
      </c>
      <c r="R1081">
        <f>IF(telefony45[[#This Row],[czy komórkowy]]=1,Q1081+R1080,R1080)</f>
        <v>109602</v>
      </c>
      <c r="S1081">
        <f>IF(telefony45[[#This Row],[czy stacjonarny]]=1,Q1081+S1080,S1080)</f>
        <v>345448</v>
      </c>
    </row>
    <row r="1082" spans="1:19" x14ac:dyDescent="0.3">
      <c r="A1082" s="9" t="s">
        <v>928</v>
      </c>
      <c r="B1082" s="1">
        <v>42933</v>
      </c>
      <c r="C1082" s="2">
        <v>0.52707175925925931</v>
      </c>
      <c r="D1082" s="2">
        <v>0.53460648148148149</v>
      </c>
      <c r="E1082">
        <f>DAY(telefony45[[#This Row],[data]])</f>
        <v>17</v>
      </c>
      <c r="F1082">
        <f>IF(LEN(telefony45[[#This Row],[nr]])=8,1,0)</f>
        <v>1</v>
      </c>
      <c r="G1082">
        <f>IF(LEN(telefony45[[#This Row],[nr]])=7,1,0)</f>
        <v>0</v>
      </c>
      <c r="H1082" s="9">
        <f>IF(LEN(telefony45[[#This Row],[nr]])&gt;=10,1,0)</f>
        <v>0</v>
      </c>
      <c r="I1082" s="2">
        <f>telefony45[[#This Row],[zakonczenie]]-telefony45[[#This Row],[rozpoczecie]]</f>
        <v>7.5347222222221788E-3</v>
      </c>
      <c r="J1082" s="9">
        <f>HOUR(telefony45[[#This Row],[czas połączenia]])</f>
        <v>0</v>
      </c>
      <c r="K1082" s="9">
        <f>MINUTE(telefony45[[#This Row],[czas połączenia]])</f>
        <v>10</v>
      </c>
      <c r="L1082" s="9">
        <f>SECOND(telefony45[[#This Row],[czas połączenia]])</f>
        <v>51</v>
      </c>
      <c r="M1082" s="9">
        <f>telefony45[[#This Row],[godziny połączenia]]*60*60+telefony45[[#This Row],[minuty połączenia]]*60+telefony45[[#This Row],[sekundy połączenia2]]</f>
        <v>651</v>
      </c>
      <c r="N1082" s="9">
        <f>ROUNDUP(telefony45[[#This Row],[połączenie w sekundach]]/60,0)</f>
        <v>11</v>
      </c>
      <c r="O1082" s="9">
        <f>IF(telefony45[[#This Row],[czy zagraniczny]]=1,telefony45[[#This Row],[zaczęt minuty połączenia]],0)</f>
        <v>0</v>
      </c>
      <c r="P1082">
        <f>IF(OR(telefony45[[#This Row],[czy komórkowy]]=1,telefony45[[#This Row],[czy stacjonarny]]=1),P1081-telefony45[[#This Row],[połączenie w sekundach]],P1081)</f>
        <v>-455701</v>
      </c>
      <c r="Q1082">
        <f t="shared" si="16"/>
        <v>651</v>
      </c>
      <c r="R1082">
        <f>IF(telefony45[[#This Row],[czy komórkowy]]=1,Q1082+R1081,R1081)</f>
        <v>110253</v>
      </c>
      <c r="S1082">
        <f>IF(telefony45[[#This Row],[czy stacjonarny]]=1,Q1082+S1081,S1081)</f>
        <v>345448</v>
      </c>
    </row>
    <row r="1083" spans="1:19" x14ac:dyDescent="0.3">
      <c r="A1083" s="9" t="s">
        <v>929</v>
      </c>
      <c r="B1083" s="1">
        <v>42933</v>
      </c>
      <c r="C1083" s="2">
        <v>0.52788194444444447</v>
      </c>
      <c r="D1083" s="2">
        <v>0.52908564814814818</v>
      </c>
      <c r="E1083">
        <f>DAY(telefony45[[#This Row],[data]])</f>
        <v>17</v>
      </c>
      <c r="F1083">
        <f>IF(LEN(telefony45[[#This Row],[nr]])=8,1,0)</f>
        <v>0</v>
      </c>
      <c r="G1083">
        <f>IF(LEN(telefony45[[#This Row],[nr]])=7,1,0)</f>
        <v>1</v>
      </c>
      <c r="H1083" s="9">
        <f>IF(LEN(telefony45[[#This Row],[nr]])&gt;=10,1,0)</f>
        <v>0</v>
      </c>
      <c r="I1083" s="2">
        <f>telefony45[[#This Row],[zakonczenie]]-telefony45[[#This Row],[rozpoczecie]]</f>
        <v>1.2037037037037068E-3</v>
      </c>
      <c r="J1083" s="9">
        <f>HOUR(telefony45[[#This Row],[czas połączenia]])</f>
        <v>0</v>
      </c>
      <c r="K1083" s="9">
        <f>MINUTE(telefony45[[#This Row],[czas połączenia]])</f>
        <v>1</v>
      </c>
      <c r="L1083" s="9">
        <f>SECOND(telefony45[[#This Row],[czas połączenia]])</f>
        <v>44</v>
      </c>
      <c r="M1083" s="9">
        <f>telefony45[[#This Row],[godziny połączenia]]*60*60+telefony45[[#This Row],[minuty połączenia]]*60+telefony45[[#This Row],[sekundy połączenia2]]</f>
        <v>104</v>
      </c>
      <c r="N1083" s="9">
        <f>ROUNDUP(telefony45[[#This Row],[połączenie w sekundach]]/60,0)</f>
        <v>2</v>
      </c>
      <c r="O1083" s="9">
        <f>IF(telefony45[[#This Row],[czy zagraniczny]]=1,telefony45[[#This Row],[zaczęt minuty połączenia]],0)</f>
        <v>0</v>
      </c>
      <c r="P1083">
        <f>IF(OR(telefony45[[#This Row],[czy komórkowy]]=1,telefony45[[#This Row],[czy stacjonarny]]=1),P1082-telefony45[[#This Row],[połączenie w sekundach]],P1082)</f>
        <v>-455805</v>
      </c>
      <c r="Q1083">
        <f t="shared" si="16"/>
        <v>104</v>
      </c>
      <c r="R1083">
        <f>IF(telefony45[[#This Row],[czy komórkowy]]=1,Q1083+R1082,R1082)</f>
        <v>110253</v>
      </c>
      <c r="S1083">
        <f>IF(telefony45[[#This Row],[czy stacjonarny]]=1,Q1083+S1082,S1082)</f>
        <v>345552</v>
      </c>
    </row>
    <row r="1084" spans="1:19" x14ac:dyDescent="0.3">
      <c r="A1084" s="9" t="s">
        <v>930</v>
      </c>
      <c r="B1084" s="1">
        <v>42933</v>
      </c>
      <c r="C1084" s="2">
        <v>0.53150462962962963</v>
      </c>
      <c r="D1084" s="2">
        <v>0.54208333333333336</v>
      </c>
      <c r="E1084">
        <f>DAY(telefony45[[#This Row],[data]])</f>
        <v>17</v>
      </c>
      <c r="F1084">
        <f>IF(LEN(telefony45[[#This Row],[nr]])=8,1,0)</f>
        <v>0</v>
      </c>
      <c r="G1084">
        <f>IF(LEN(telefony45[[#This Row],[nr]])=7,1,0)</f>
        <v>1</v>
      </c>
      <c r="H1084" s="9">
        <f>IF(LEN(telefony45[[#This Row],[nr]])&gt;=10,1,0)</f>
        <v>0</v>
      </c>
      <c r="I1084" s="2">
        <f>telefony45[[#This Row],[zakonczenie]]-telefony45[[#This Row],[rozpoczecie]]</f>
        <v>1.0578703703703729E-2</v>
      </c>
      <c r="J1084" s="9">
        <f>HOUR(telefony45[[#This Row],[czas połączenia]])</f>
        <v>0</v>
      </c>
      <c r="K1084" s="9">
        <f>MINUTE(telefony45[[#This Row],[czas połączenia]])</f>
        <v>15</v>
      </c>
      <c r="L1084" s="9">
        <f>SECOND(telefony45[[#This Row],[czas połączenia]])</f>
        <v>14</v>
      </c>
      <c r="M1084" s="9">
        <f>telefony45[[#This Row],[godziny połączenia]]*60*60+telefony45[[#This Row],[minuty połączenia]]*60+telefony45[[#This Row],[sekundy połączenia2]]</f>
        <v>914</v>
      </c>
      <c r="N1084" s="9">
        <f>ROUNDUP(telefony45[[#This Row],[połączenie w sekundach]]/60,0)</f>
        <v>16</v>
      </c>
      <c r="O1084" s="9">
        <f>IF(telefony45[[#This Row],[czy zagraniczny]]=1,telefony45[[#This Row],[zaczęt minuty połączenia]],0)</f>
        <v>0</v>
      </c>
      <c r="P1084">
        <f>IF(OR(telefony45[[#This Row],[czy komórkowy]]=1,telefony45[[#This Row],[czy stacjonarny]]=1),P1083-telefony45[[#This Row],[połączenie w sekundach]],P1083)</f>
        <v>-456719</v>
      </c>
      <c r="Q1084">
        <f t="shared" si="16"/>
        <v>914</v>
      </c>
      <c r="R1084">
        <f>IF(telefony45[[#This Row],[czy komórkowy]]=1,Q1084+R1083,R1083)</f>
        <v>110253</v>
      </c>
      <c r="S1084">
        <f>IF(telefony45[[#This Row],[czy stacjonarny]]=1,Q1084+S1083,S1083)</f>
        <v>346466</v>
      </c>
    </row>
    <row r="1085" spans="1:19" x14ac:dyDescent="0.3">
      <c r="A1085" s="9" t="s">
        <v>44</v>
      </c>
      <c r="B1085" s="1">
        <v>42933</v>
      </c>
      <c r="C1085" s="2">
        <v>0.53174768518518523</v>
      </c>
      <c r="D1085" s="2">
        <v>0.53931712962962963</v>
      </c>
      <c r="E1085">
        <f>DAY(telefony45[[#This Row],[data]])</f>
        <v>17</v>
      </c>
      <c r="F1085">
        <f>IF(LEN(telefony45[[#This Row],[nr]])=8,1,0)</f>
        <v>1</v>
      </c>
      <c r="G1085">
        <f>IF(LEN(telefony45[[#This Row],[nr]])=7,1,0)</f>
        <v>0</v>
      </c>
      <c r="H1085" s="9">
        <f>IF(LEN(telefony45[[#This Row],[nr]])&gt;=10,1,0)</f>
        <v>0</v>
      </c>
      <c r="I1085" s="2">
        <f>telefony45[[#This Row],[zakonczenie]]-telefony45[[#This Row],[rozpoczecie]]</f>
        <v>7.5694444444444065E-3</v>
      </c>
      <c r="J1085" s="9">
        <f>HOUR(telefony45[[#This Row],[czas połączenia]])</f>
        <v>0</v>
      </c>
      <c r="K1085" s="9">
        <f>MINUTE(telefony45[[#This Row],[czas połączenia]])</f>
        <v>10</v>
      </c>
      <c r="L1085" s="9">
        <f>SECOND(telefony45[[#This Row],[czas połączenia]])</f>
        <v>54</v>
      </c>
      <c r="M1085" s="9">
        <f>telefony45[[#This Row],[godziny połączenia]]*60*60+telefony45[[#This Row],[minuty połączenia]]*60+telefony45[[#This Row],[sekundy połączenia2]]</f>
        <v>654</v>
      </c>
      <c r="N1085" s="9">
        <f>ROUNDUP(telefony45[[#This Row],[połączenie w sekundach]]/60,0)</f>
        <v>11</v>
      </c>
      <c r="O1085" s="9">
        <f>IF(telefony45[[#This Row],[czy zagraniczny]]=1,telefony45[[#This Row],[zaczęt minuty połączenia]],0)</f>
        <v>0</v>
      </c>
      <c r="P1085">
        <f>IF(OR(telefony45[[#This Row],[czy komórkowy]]=1,telefony45[[#This Row],[czy stacjonarny]]=1),P1084-telefony45[[#This Row],[połączenie w sekundach]],P1084)</f>
        <v>-457373</v>
      </c>
      <c r="Q1085">
        <f t="shared" si="16"/>
        <v>654</v>
      </c>
      <c r="R1085">
        <f>IF(telefony45[[#This Row],[czy komórkowy]]=1,Q1085+R1084,R1084)</f>
        <v>110907</v>
      </c>
      <c r="S1085">
        <f>IF(telefony45[[#This Row],[czy stacjonarny]]=1,Q1085+S1084,S1084)</f>
        <v>346466</v>
      </c>
    </row>
    <row r="1086" spans="1:19" x14ac:dyDescent="0.3">
      <c r="A1086" s="9" t="s">
        <v>752</v>
      </c>
      <c r="B1086" s="1">
        <v>42933</v>
      </c>
      <c r="C1086" s="2">
        <v>0.53241898148148148</v>
      </c>
      <c r="D1086" s="2">
        <v>0.54011574074074076</v>
      </c>
      <c r="E1086">
        <f>DAY(telefony45[[#This Row],[data]])</f>
        <v>17</v>
      </c>
      <c r="F1086">
        <f>IF(LEN(telefony45[[#This Row],[nr]])=8,1,0)</f>
        <v>0</v>
      </c>
      <c r="G1086">
        <f>IF(LEN(telefony45[[#This Row],[nr]])=7,1,0)</f>
        <v>1</v>
      </c>
      <c r="H1086" s="9">
        <f>IF(LEN(telefony45[[#This Row],[nr]])&gt;=10,1,0)</f>
        <v>0</v>
      </c>
      <c r="I1086" s="2">
        <f>telefony45[[#This Row],[zakonczenie]]-telefony45[[#This Row],[rozpoczecie]]</f>
        <v>7.6967592592592782E-3</v>
      </c>
      <c r="J1086" s="9">
        <f>HOUR(telefony45[[#This Row],[czas połączenia]])</f>
        <v>0</v>
      </c>
      <c r="K1086" s="9">
        <f>MINUTE(telefony45[[#This Row],[czas połączenia]])</f>
        <v>11</v>
      </c>
      <c r="L1086" s="9">
        <f>SECOND(telefony45[[#This Row],[czas połączenia]])</f>
        <v>5</v>
      </c>
      <c r="M1086" s="9">
        <f>telefony45[[#This Row],[godziny połączenia]]*60*60+telefony45[[#This Row],[minuty połączenia]]*60+telefony45[[#This Row],[sekundy połączenia2]]</f>
        <v>665</v>
      </c>
      <c r="N1086" s="9">
        <f>ROUNDUP(telefony45[[#This Row],[połączenie w sekundach]]/60,0)</f>
        <v>12</v>
      </c>
      <c r="O1086" s="9">
        <f>IF(telefony45[[#This Row],[czy zagraniczny]]=1,telefony45[[#This Row],[zaczęt minuty połączenia]],0)</f>
        <v>0</v>
      </c>
      <c r="P1086">
        <f>IF(OR(telefony45[[#This Row],[czy komórkowy]]=1,telefony45[[#This Row],[czy stacjonarny]]=1),P1085-telefony45[[#This Row],[połączenie w sekundach]],P1085)</f>
        <v>-458038</v>
      </c>
      <c r="Q1086">
        <f t="shared" si="16"/>
        <v>665</v>
      </c>
      <c r="R1086">
        <f>IF(telefony45[[#This Row],[czy komórkowy]]=1,Q1086+R1085,R1085)</f>
        <v>110907</v>
      </c>
      <c r="S1086">
        <f>IF(telefony45[[#This Row],[czy stacjonarny]]=1,Q1086+S1085,S1085)</f>
        <v>347131</v>
      </c>
    </row>
    <row r="1087" spans="1:19" x14ac:dyDescent="0.3">
      <c r="A1087" s="9" t="s">
        <v>931</v>
      </c>
      <c r="B1087" s="1">
        <v>42933</v>
      </c>
      <c r="C1087" s="2">
        <v>0.53608796296296302</v>
      </c>
      <c r="D1087" s="2">
        <v>0.53657407407407409</v>
      </c>
      <c r="E1087">
        <f>DAY(telefony45[[#This Row],[data]])</f>
        <v>17</v>
      </c>
      <c r="F1087">
        <f>IF(LEN(telefony45[[#This Row],[nr]])=8,1,0)</f>
        <v>0</v>
      </c>
      <c r="G1087">
        <f>IF(LEN(telefony45[[#This Row],[nr]])=7,1,0)</f>
        <v>1</v>
      </c>
      <c r="H1087" s="9">
        <f>IF(LEN(telefony45[[#This Row],[nr]])&gt;=10,1,0)</f>
        <v>0</v>
      </c>
      <c r="I1087" s="2">
        <f>telefony45[[#This Row],[zakonczenie]]-telefony45[[#This Row],[rozpoczecie]]</f>
        <v>4.8611111111107608E-4</v>
      </c>
      <c r="J1087" s="9">
        <f>HOUR(telefony45[[#This Row],[czas połączenia]])</f>
        <v>0</v>
      </c>
      <c r="K1087" s="9">
        <f>MINUTE(telefony45[[#This Row],[czas połączenia]])</f>
        <v>0</v>
      </c>
      <c r="L1087" s="9">
        <f>SECOND(telefony45[[#This Row],[czas połączenia]])</f>
        <v>42</v>
      </c>
      <c r="M1087" s="9">
        <f>telefony45[[#This Row],[godziny połączenia]]*60*60+telefony45[[#This Row],[minuty połączenia]]*60+telefony45[[#This Row],[sekundy połączenia2]]</f>
        <v>42</v>
      </c>
      <c r="N1087" s="9">
        <f>ROUNDUP(telefony45[[#This Row],[połączenie w sekundach]]/60,0)</f>
        <v>1</v>
      </c>
      <c r="O1087" s="9">
        <f>IF(telefony45[[#This Row],[czy zagraniczny]]=1,telefony45[[#This Row],[zaczęt minuty połączenia]],0)</f>
        <v>0</v>
      </c>
      <c r="P1087">
        <f>IF(OR(telefony45[[#This Row],[czy komórkowy]]=1,telefony45[[#This Row],[czy stacjonarny]]=1),P1086-telefony45[[#This Row],[połączenie w sekundach]],P1086)</f>
        <v>-458080</v>
      </c>
      <c r="Q1087">
        <f t="shared" si="16"/>
        <v>42</v>
      </c>
      <c r="R1087">
        <f>IF(telefony45[[#This Row],[czy komórkowy]]=1,Q1087+R1086,R1086)</f>
        <v>110907</v>
      </c>
      <c r="S1087">
        <f>IF(telefony45[[#This Row],[czy stacjonarny]]=1,Q1087+S1086,S1086)</f>
        <v>347173</v>
      </c>
    </row>
    <row r="1088" spans="1:19" x14ac:dyDescent="0.3">
      <c r="A1088" s="9" t="s">
        <v>932</v>
      </c>
      <c r="B1088" s="1">
        <v>42933</v>
      </c>
      <c r="C1088" s="2">
        <v>0.54048611111111111</v>
      </c>
      <c r="D1088" s="2">
        <v>0.54954861111111108</v>
      </c>
      <c r="E1088">
        <f>DAY(telefony45[[#This Row],[data]])</f>
        <v>17</v>
      </c>
      <c r="F1088">
        <f>IF(LEN(telefony45[[#This Row],[nr]])=8,1,0)</f>
        <v>0</v>
      </c>
      <c r="G1088">
        <f>IF(LEN(telefony45[[#This Row],[nr]])=7,1,0)</f>
        <v>1</v>
      </c>
      <c r="H1088" s="9">
        <f>IF(LEN(telefony45[[#This Row],[nr]])&gt;=10,1,0)</f>
        <v>0</v>
      </c>
      <c r="I1088" s="2">
        <f>telefony45[[#This Row],[zakonczenie]]-telefony45[[#This Row],[rozpoczecie]]</f>
        <v>9.0624999999999734E-3</v>
      </c>
      <c r="J1088" s="9">
        <f>HOUR(telefony45[[#This Row],[czas połączenia]])</f>
        <v>0</v>
      </c>
      <c r="K1088" s="9">
        <f>MINUTE(telefony45[[#This Row],[czas połączenia]])</f>
        <v>13</v>
      </c>
      <c r="L1088" s="9">
        <f>SECOND(telefony45[[#This Row],[czas połączenia]])</f>
        <v>3</v>
      </c>
      <c r="M1088" s="9">
        <f>telefony45[[#This Row],[godziny połączenia]]*60*60+telefony45[[#This Row],[minuty połączenia]]*60+telefony45[[#This Row],[sekundy połączenia2]]</f>
        <v>783</v>
      </c>
      <c r="N1088" s="9">
        <f>ROUNDUP(telefony45[[#This Row],[połączenie w sekundach]]/60,0)</f>
        <v>14</v>
      </c>
      <c r="O1088" s="9">
        <f>IF(telefony45[[#This Row],[czy zagraniczny]]=1,telefony45[[#This Row],[zaczęt minuty połączenia]],0)</f>
        <v>0</v>
      </c>
      <c r="P1088">
        <f>IF(OR(telefony45[[#This Row],[czy komórkowy]]=1,telefony45[[#This Row],[czy stacjonarny]]=1),P1087-telefony45[[#This Row],[połączenie w sekundach]],P1087)</f>
        <v>-458863</v>
      </c>
      <c r="Q1088">
        <f t="shared" si="16"/>
        <v>783</v>
      </c>
      <c r="R1088">
        <f>IF(telefony45[[#This Row],[czy komórkowy]]=1,Q1088+R1087,R1087)</f>
        <v>110907</v>
      </c>
      <c r="S1088">
        <f>IF(telefony45[[#This Row],[czy stacjonarny]]=1,Q1088+S1087,S1087)</f>
        <v>347956</v>
      </c>
    </row>
    <row r="1089" spans="1:19" x14ac:dyDescent="0.3">
      <c r="A1089" s="9" t="s">
        <v>40</v>
      </c>
      <c r="B1089" s="1">
        <v>42933</v>
      </c>
      <c r="C1089" s="2">
        <v>0.54495370370370366</v>
      </c>
      <c r="D1089" s="2">
        <v>0.5471759259259259</v>
      </c>
      <c r="E1089">
        <f>DAY(telefony45[[#This Row],[data]])</f>
        <v>17</v>
      </c>
      <c r="F1089">
        <f>IF(LEN(telefony45[[#This Row],[nr]])=8,1,0)</f>
        <v>0</v>
      </c>
      <c r="G1089">
        <f>IF(LEN(telefony45[[#This Row],[nr]])=7,1,0)</f>
        <v>0</v>
      </c>
      <c r="H1089" s="9">
        <f>IF(LEN(telefony45[[#This Row],[nr]])&gt;=10,1,0)</f>
        <v>1</v>
      </c>
      <c r="I1089" s="2">
        <f>telefony45[[#This Row],[zakonczenie]]-telefony45[[#This Row],[rozpoczecie]]</f>
        <v>2.2222222222222365E-3</v>
      </c>
      <c r="J1089" s="9">
        <f>HOUR(telefony45[[#This Row],[czas połączenia]])</f>
        <v>0</v>
      </c>
      <c r="K1089" s="9">
        <f>MINUTE(telefony45[[#This Row],[czas połączenia]])</f>
        <v>3</v>
      </c>
      <c r="L1089" s="9">
        <f>SECOND(telefony45[[#This Row],[czas połączenia]])</f>
        <v>12</v>
      </c>
      <c r="M1089" s="9">
        <f>telefony45[[#This Row],[godziny połączenia]]*60*60+telefony45[[#This Row],[minuty połączenia]]*60+telefony45[[#This Row],[sekundy połączenia2]]</f>
        <v>192</v>
      </c>
      <c r="N1089" s="9">
        <f>ROUNDUP(telefony45[[#This Row],[połączenie w sekundach]]/60,0)</f>
        <v>4</v>
      </c>
      <c r="O1089" s="9">
        <f>IF(telefony45[[#This Row],[czy zagraniczny]]=1,telefony45[[#This Row],[zaczęt minuty połączenia]],0)</f>
        <v>4</v>
      </c>
      <c r="P1089">
        <f>IF(OR(telefony45[[#This Row],[czy komórkowy]]=1,telefony45[[#This Row],[czy stacjonarny]]=1),P1088-telefony45[[#This Row],[połączenie w sekundach]],P1088)</f>
        <v>-458863</v>
      </c>
      <c r="Q1089">
        <f t="shared" si="16"/>
        <v>0</v>
      </c>
      <c r="R1089">
        <f>IF(telefony45[[#This Row],[czy komórkowy]]=1,Q1089+R1088,R1088)</f>
        <v>110907</v>
      </c>
      <c r="S1089">
        <f>IF(telefony45[[#This Row],[czy stacjonarny]]=1,Q1089+S1088,S1088)</f>
        <v>347956</v>
      </c>
    </row>
    <row r="1090" spans="1:19" x14ac:dyDescent="0.3">
      <c r="A1090" s="9" t="s">
        <v>933</v>
      </c>
      <c r="B1090" s="1">
        <v>42933</v>
      </c>
      <c r="C1090" s="2">
        <v>0.546412037037037</v>
      </c>
      <c r="D1090" s="2">
        <v>0.54829861111111111</v>
      </c>
      <c r="E1090">
        <f>DAY(telefony45[[#This Row],[data]])</f>
        <v>17</v>
      </c>
      <c r="F1090">
        <f>IF(LEN(telefony45[[#This Row],[nr]])=8,1,0)</f>
        <v>0</v>
      </c>
      <c r="G1090">
        <f>IF(LEN(telefony45[[#This Row],[nr]])=7,1,0)</f>
        <v>1</v>
      </c>
      <c r="H1090" s="9">
        <f>IF(LEN(telefony45[[#This Row],[nr]])&gt;=10,1,0)</f>
        <v>0</v>
      </c>
      <c r="I1090" s="2">
        <f>telefony45[[#This Row],[zakonczenie]]-telefony45[[#This Row],[rozpoczecie]]</f>
        <v>1.8865740740741099E-3</v>
      </c>
      <c r="J1090" s="9">
        <f>HOUR(telefony45[[#This Row],[czas połączenia]])</f>
        <v>0</v>
      </c>
      <c r="K1090" s="9">
        <f>MINUTE(telefony45[[#This Row],[czas połączenia]])</f>
        <v>2</v>
      </c>
      <c r="L1090" s="9">
        <f>SECOND(telefony45[[#This Row],[czas połączenia]])</f>
        <v>43</v>
      </c>
      <c r="M1090" s="9">
        <f>telefony45[[#This Row],[godziny połączenia]]*60*60+telefony45[[#This Row],[minuty połączenia]]*60+telefony45[[#This Row],[sekundy połączenia2]]</f>
        <v>163</v>
      </c>
      <c r="N1090" s="9">
        <f>ROUNDUP(telefony45[[#This Row],[połączenie w sekundach]]/60,0)</f>
        <v>3</v>
      </c>
      <c r="O1090" s="9">
        <f>IF(telefony45[[#This Row],[czy zagraniczny]]=1,telefony45[[#This Row],[zaczęt minuty połączenia]],0)</f>
        <v>0</v>
      </c>
      <c r="P1090">
        <f>IF(OR(telefony45[[#This Row],[czy komórkowy]]=1,telefony45[[#This Row],[czy stacjonarny]]=1),P1089-telefony45[[#This Row],[połączenie w sekundach]],P1089)</f>
        <v>-459026</v>
      </c>
      <c r="Q1090">
        <f t="shared" si="16"/>
        <v>163</v>
      </c>
      <c r="R1090">
        <f>IF(telefony45[[#This Row],[czy komórkowy]]=1,Q1090+R1089,R1089)</f>
        <v>110907</v>
      </c>
      <c r="S1090">
        <f>IF(telefony45[[#This Row],[czy stacjonarny]]=1,Q1090+S1089,S1089)</f>
        <v>348119</v>
      </c>
    </row>
    <row r="1091" spans="1:19" x14ac:dyDescent="0.3">
      <c r="A1091" s="9" t="s">
        <v>934</v>
      </c>
      <c r="B1091" s="1">
        <v>42933</v>
      </c>
      <c r="C1091" s="2">
        <v>0.54907407407407405</v>
      </c>
      <c r="D1091" s="2">
        <v>0.55969907407407404</v>
      </c>
      <c r="E1091">
        <f>DAY(telefony45[[#This Row],[data]])</f>
        <v>17</v>
      </c>
      <c r="F1091">
        <f>IF(LEN(telefony45[[#This Row],[nr]])=8,1,0)</f>
        <v>1</v>
      </c>
      <c r="G1091">
        <f>IF(LEN(telefony45[[#This Row],[nr]])=7,1,0)</f>
        <v>0</v>
      </c>
      <c r="H1091" s="9">
        <f>IF(LEN(telefony45[[#This Row],[nr]])&gt;=10,1,0)</f>
        <v>0</v>
      </c>
      <c r="I1091" s="2">
        <f>telefony45[[#This Row],[zakonczenie]]-telefony45[[#This Row],[rozpoczecie]]</f>
        <v>1.0624999999999996E-2</v>
      </c>
      <c r="J1091" s="9">
        <f>HOUR(telefony45[[#This Row],[czas połączenia]])</f>
        <v>0</v>
      </c>
      <c r="K1091" s="9">
        <f>MINUTE(telefony45[[#This Row],[czas połączenia]])</f>
        <v>15</v>
      </c>
      <c r="L1091" s="9">
        <f>SECOND(telefony45[[#This Row],[czas połączenia]])</f>
        <v>18</v>
      </c>
      <c r="M1091" s="9">
        <f>telefony45[[#This Row],[godziny połączenia]]*60*60+telefony45[[#This Row],[minuty połączenia]]*60+telefony45[[#This Row],[sekundy połączenia2]]</f>
        <v>918</v>
      </c>
      <c r="N1091" s="9">
        <f>ROUNDUP(telefony45[[#This Row],[połączenie w sekundach]]/60,0)</f>
        <v>16</v>
      </c>
      <c r="O1091" s="9">
        <f>IF(telefony45[[#This Row],[czy zagraniczny]]=1,telefony45[[#This Row],[zaczęt minuty połączenia]],0)</f>
        <v>0</v>
      </c>
      <c r="P1091">
        <f>IF(OR(telefony45[[#This Row],[czy komórkowy]]=1,telefony45[[#This Row],[czy stacjonarny]]=1),P1090-telefony45[[#This Row],[połączenie w sekundach]],P1090)</f>
        <v>-459944</v>
      </c>
      <c r="Q1091">
        <f t="shared" si="16"/>
        <v>918</v>
      </c>
      <c r="R1091">
        <f>IF(telefony45[[#This Row],[czy komórkowy]]=1,Q1091+R1090,R1090)</f>
        <v>111825</v>
      </c>
      <c r="S1091">
        <f>IF(telefony45[[#This Row],[czy stacjonarny]]=1,Q1091+S1090,S1090)</f>
        <v>348119</v>
      </c>
    </row>
    <row r="1092" spans="1:19" x14ac:dyDescent="0.3">
      <c r="A1092" s="9" t="s">
        <v>935</v>
      </c>
      <c r="B1092" s="1">
        <v>42933</v>
      </c>
      <c r="C1092" s="2">
        <v>0.55456018518518524</v>
      </c>
      <c r="D1092" s="2">
        <v>0.5642476851851852</v>
      </c>
      <c r="E1092">
        <f>DAY(telefony45[[#This Row],[data]])</f>
        <v>17</v>
      </c>
      <c r="F1092">
        <f>IF(LEN(telefony45[[#This Row],[nr]])=8,1,0)</f>
        <v>0</v>
      </c>
      <c r="G1092">
        <f>IF(LEN(telefony45[[#This Row],[nr]])=7,1,0)</f>
        <v>1</v>
      </c>
      <c r="H1092" s="9">
        <f>IF(LEN(telefony45[[#This Row],[nr]])&gt;=10,1,0)</f>
        <v>0</v>
      </c>
      <c r="I1092" s="2">
        <f>telefony45[[#This Row],[zakonczenie]]-telefony45[[#This Row],[rozpoczecie]]</f>
        <v>9.68749999999996E-3</v>
      </c>
      <c r="J1092" s="9">
        <f>HOUR(telefony45[[#This Row],[czas połączenia]])</f>
        <v>0</v>
      </c>
      <c r="K1092" s="9">
        <f>MINUTE(telefony45[[#This Row],[czas połączenia]])</f>
        <v>13</v>
      </c>
      <c r="L1092" s="9">
        <f>SECOND(telefony45[[#This Row],[czas połączenia]])</f>
        <v>57</v>
      </c>
      <c r="M1092" s="9">
        <f>telefony45[[#This Row],[godziny połączenia]]*60*60+telefony45[[#This Row],[minuty połączenia]]*60+telefony45[[#This Row],[sekundy połączenia2]]</f>
        <v>837</v>
      </c>
      <c r="N1092" s="9">
        <f>ROUNDUP(telefony45[[#This Row],[połączenie w sekundach]]/60,0)</f>
        <v>14</v>
      </c>
      <c r="O1092" s="9">
        <f>IF(telefony45[[#This Row],[czy zagraniczny]]=1,telefony45[[#This Row],[zaczęt minuty połączenia]],0)</f>
        <v>0</v>
      </c>
      <c r="P1092">
        <f>IF(OR(telefony45[[#This Row],[czy komórkowy]]=1,telefony45[[#This Row],[czy stacjonarny]]=1),P1091-telefony45[[#This Row],[połączenie w sekundach]],P1091)</f>
        <v>-460781</v>
      </c>
      <c r="Q1092">
        <f t="shared" si="16"/>
        <v>837</v>
      </c>
      <c r="R1092">
        <f>IF(telefony45[[#This Row],[czy komórkowy]]=1,Q1092+R1091,R1091)</f>
        <v>111825</v>
      </c>
      <c r="S1092">
        <f>IF(telefony45[[#This Row],[czy stacjonarny]]=1,Q1092+S1091,S1091)</f>
        <v>348956</v>
      </c>
    </row>
    <row r="1093" spans="1:19" x14ac:dyDescent="0.3">
      <c r="A1093" s="9" t="s">
        <v>936</v>
      </c>
      <c r="B1093" s="1">
        <v>42933</v>
      </c>
      <c r="C1093" s="2">
        <v>0.55519675925925926</v>
      </c>
      <c r="D1093" s="2">
        <v>0.55809027777777775</v>
      </c>
      <c r="E1093">
        <f>DAY(telefony45[[#This Row],[data]])</f>
        <v>17</v>
      </c>
      <c r="F1093">
        <f>IF(LEN(telefony45[[#This Row],[nr]])=8,1,0)</f>
        <v>1</v>
      </c>
      <c r="G1093">
        <f>IF(LEN(telefony45[[#This Row],[nr]])=7,1,0)</f>
        <v>0</v>
      </c>
      <c r="H1093" s="9">
        <f>IF(LEN(telefony45[[#This Row],[nr]])&gt;=10,1,0)</f>
        <v>0</v>
      </c>
      <c r="I1093" s="2">
        <f>telefony45[[#This Row],[zakonczenie]]-telefony45[[#This Row],[rozpoczecie]]</f>
        <v>2.8935185185184897E-3</v>
      </c>
      <c r="J1093" s="9">
        <f>HOUR(telefony45[[#This Row],[czas połączenia]])</f>
        <v>0</v>
      </c>
      <c r="K1093" s="9">
        <f>MINUTE(telefony45[[#This Row],[czas połączenia]])</f>
        <v>4</v>
      </c>
      <c r="L1093" s="9">
        <f>SECOND(telefony45[[#This Row],[czas połączenia]])</f>
        <v>10</v>
      </c>
      <c r="M1093" s="9">
        <f>telefony45[[#This Row],[godziny połączenia]]*60*60+telefony45[[#This Row],[minuty połączenia]]*60+telefony45[[#This Row],[sekundy połączenia2]]</f>
        <v>250</v>
      </c>
      <c r="N1093" s="9">
        <f>ROUNDUP(telefony45[[#This Row],[połączenie w sekundach]]/60,0)</f>
        <v>5</v>
      </c>
      <c r="O1093" s="9">
        <f>IF(telefony45[[#This Row],[czy zagraniczny]]=1,telefony45[[#This Row],[zaczęt minuty połączenia]],0)</f>
        <v>0</v>
      </c>
      <c r="P1093">
        <f>IF(OR(telefony45[[#This Row],[czy komórkowy]]=1,telefony45[[#This Row],[czy stacjonarny]]=1),P1092-telefony45[[#This Row],[połączenie w sekundach]],P1092)</f>
        <v>-461031</v>
      </c>
      <c r="Q1093">
        <f t="shared" si="16"/>
        <v>250</v>
      </c>
      <c r="R1093">
        <f>IF(telefony45[[#This Row],[czy komórkowy]]=1,Q1093+R1092,R1092)</f>
        <v>112075</v>
      </c>
      <c r="S1093">
        <f>IF(telefony45[[#This Row],[czy stacjonarny]]=1,Q1093+S1092,S1092)</f>
        <v>348956</v>
      </c>
    </row>
    <row r="1094" spans="1:19" x14ac:dyDescent="0.3">
      <c r="A1094" s="9" t="s">
        <v>937</v>
      </c>
      <c r="B1094" s="1">
        <v>42933</v>
      </c>
      <c r="C1094" s="2">
        <v>0.56083333333333329</v>
      </c>
      <c r="D1094" s="2">
        <v>0.56415509259259256</v>
      </c>
      <c r="E1094">
        <f>DAY(telefony45[[#This Row],[data]])</f>
        <v>17</v>
      </c>
      <c r="F1094">
        <f>IF(LEN(telefony45[[#This Row],[nr]])=8,1,0)</f>
        <v>0</v>
      </c>
      <c r="G1094">
        <f>IF(LEN(telefony45[[#This Row],[nr]])=7,1,0)</f>
        <v>1</v>
      </c>
      <c r="H1094" s="9">
        <f>IF(LEN(telefony45[[#This Row],[nr]])&gt;=10,1,0)</f>
        <v>0</v>
      </c>
      <c r="I1094" s="2">
        <f>telefony45[[#This Row],[zakonczenie]]-telefony45[[#This Row],[rozpoczecie]]</f>
        <v>3.3217592592592604E-3</v>
      </c>
      <c r="J1094" s="9">
        <f>HOUR(telefony45[[#This Row],[czas połączenia]])</f>
        <v>0</v>
      </c>
      <c r="K1094" s="9">
        <f>MINUTE(telefony45[[#This Row],[czas połączenia]])</f>
        <v>4</v>
      </c>
      <c r="L1094" s="9">
        <f>SECOND(telefony45[[#This Row],[czas połączenia]])</f>
        <v>47</v>
      </c>
      <c r="M1094" s="9">
        <f>telefony45[[#This Row],[godziny połączenia]]*60*60+telefony45[[#This Row],[minuty połączenia]]*60+telefony45[[#This Row],[sekundy połączenia2]]</f>
        <v>287</v>
      </c>
      <c r="N1094" s="9">
        <f>ROUNDUP(telefony45[[#This Row],[połączenie w sekundach]]/60,0)</f>
        <v>5</v>
      </c>
      <c r="O1094" s="9">
        <f>IF(telefony45[[#This Row],[czy zagraniczny]]=1,telefony45[[#This Row],[zaczęt minuty połączenia]],0)</f>
        <v>0</v>
      </c>
      <c r="P1094">
        <f>IF(OR(telefony45[[#This Row],[czy komórkowy]]=1,telefony45[[#This Row],[czy stacjonarny]]=1),P1093-telefony45[[#This Row],[połączenie w sekundach]],P1093)</f>
        <v>-461318</v>
      </c>
      <c r="Q1094">
        <f t="shared" si="16"/>
        <v>287</v>
      </c>
      <c r="R1094">
        <f>IF(telefony45[[#This Row],[czy komórkowy]]=1,Q1094+R1093,R1093)</f>
        <v>112075</v>
      </c>
      <c r="S1094">
        <f>IF(telefony45[[#This Row],[czy stacjonarny]]=1,Q1094+S1093,S1093)</f>
        <v>349243</v>
      </c>
    </row>
    <row r="1095" spans="1:19" x14ac:dyDescent="0.3">
      <c r="A1095" s="9" t="s">
        <v>938</v>
      </c>
      <c r="B1095" s="1">
        <v>42933</v>
      </c>
      <c r="C1095" s="2">
        <v>0.56462962962962959</v>
      </c>
      <c r="D1095" s="2">
        <v>0.56841435185185185</v>
      </c>
      <c r="E1095">
        <f>DAY(telefony45[[#This Row],[data]])</f>
        <v>17</v>
      </c>
      <c r="F1095">
        <f>IF(LEN(telefony45[[#This Row],[nr]])=8,1,0)</f>
        <v>1</v>
      </c>
      <c r="G1095">
        <f>IF(LEN(telefony45[[#This Row],[nr]])=7,1,0)</f>
        <v>0</v>
      </c>
      <c r="H1095" s="9">
        <f>IF(LEN(telefony45[[#This Row],[nr]])&gt;=10,1,0)</f>
        <v>0</v>
      </c>
      <c r="I1095" s="2">
        <f>telefony45[[#This Row],[zakonczenie]]-telefony45[[#This Row],[rozpoczecie]]</f>
        <v>3.7847222222222587E-3</v>
      </c>
      <c r="J1095" s="9">
        <f>HOUR(telefony45[[#This Row],[czas połączenia]])</f>
        <v>0</v>
      </c>
      <c r="K1095" s="9">
        <f>MINUTE(telefony45[[#This Row],[czas połączenia]])</f>
        <v>5</v>
      </c>
      <c r="L1095" s="9">
        <f>SECOND(telefony45[[#This Row],[czas połączenia]])</f>
        <v>27</v>
      </c>
      <c r="M1095" s="9">
        <f>telefony45[[#This Row],[godziny połączenia]]*60*60+telefony45[[#This Row],[minuty połączenia]]*60+telefony45[[#This Row],[sekundy połączenia2]]</f>
        <v>327</v>
      </c>
      <c r="N1095" s="9">
        <f>ROUNDUP(telefony45[[#This Row],[połączenie w sekundach]]/60,0)</f>
        <v>6</v>
      </c>
      <c r="O1095" s="9">
        <f>IF(telefony45[[#This Row],[czy zagraniczny]]=1,telefony45[[#This Row],[zaczęt minuty połączenia]],0)</f>
        <v>0</v>
      </c>
      <c r="P1095">
        <f>IF(OR(telefony45[[#This Row],[czy komórkowy]]=1,telefony45[[#This Row],[czy stacjonarny]]=1),P1094-telefony45[[#This Row],[połączenie w sekundach]],P1094)</f>
        <v>-461645</v>
      </c>
      <c r="Q1095">
        <f t="shared" si="16"/>
        <v>327</v>
      </c>
      <c r="R1095">
        <f>IF(telefony45[[#This Row],[czy komórkowy]]=1,Q1095+R1094,R1094)</f>
        <v>112402</v>
      </c>
      <c r="S1095">
        <f>IF(telefony45[[#This Row],[czy stacjonarny]]=1,Q1095+S1094,S1094)</f>
        <v>349243</v>
      </c>
    </row>
    <row r="1096" spans="1:19" x14ac:dyDescent="0.3">
      <c r="A1096" s="9" t="s">
        <v>939</v>
      </c>
      <c r="B1096" s="1">
        <v>42933</v>
      </c>
      <c r="C1096" s="2">
        <v>0.56511574074074078</v>
      </c>
      <c r="D1096" s="2">
        <v>0.57498842592592592</v>
      </c>
      <c r="E1096">
        <f>DAY(telefony45[[#This Row],[data]])</f>
        <v>17</v>
      </c>
      <c r="F1096">
        <f>IF(LEN(telefony45[[#This Row],[nr]])=8,1,0)</f>
        <v>1</v>
      </c>
      <c r="G1096">
        <f>IF(LEN(telefony45[[#This Row],[nr]])=7,1,0)</f>
        <v>0</v>
      </c>
      <c r="H1096" s="9">
        <f>IF(LEN(telefony45[[#This Row],[nr]])&gt;=10,1,0)</f>
        <v>0</v>
      </c>
      <c r="I1096" s="2">
        <f>telefony45[[#This Row],[zakonczenie]]-telefony45[[#This Row],[rozpoczecie]]</f>
        <v>9.8726851851851372E-3</v>
      </c>
      <c r="J1096" s="9">
        <f>HOUR(telefony45[[#This Row],[czas połączenia]])</f>
        <v>0</v>
      </c>
      <c r="K1096" s="9">
        <f>MINUTE(telefony45[[#This Row],[czas połączenia]])</f>
        <v>14</v>
      </c>
      <c r="L1096" s="9">
        <f>SECOND(telefony45[[#This Row],[czas połączenia]])</f>
        <v>13</v>
      </c>
      <c r="M1096" s="9">
        <f>telefony45[[#This Row],[godziny połączenia]]*60*60+telefony45[[#This Row],[minuty połączenia]]*60+telefony45[[#This Row],[sekundy połączenia2]]</f>
        <v>853</v>
      </c>
      <c r="N1096" s="9">
        <f>ROUNDUP(telefony45[[#This Row],[połączenie w sekundach]]/60,0)</f>
        <v>15</v>
      </c>
      <c r="O1096" s="9">
        <f>IF(telefony45[[#This Row],[czy zagraniczny]]=1,telefony45[[#This Row],[zaczęt minuty połączenia]],0)</f>
        <v>0</v>
      </c>
      <c r="P1096">
        <f>IF(OR(telefony45[[#This Row],[czy komórkowy]]=1,telefony45[[#This Row],[czy stacjonarny]]=1),P1095-telefony45[[#This Row],[połączenie w sekundach]],P1095)</f>
        <v>-462498</v>
      </c>
      <c r="Q1096">
        <f t="shared" si="16"/>
        <v>853</v>
      </c>
      <c r="R1096">
        <f>IF(telefony45[[#This Row],[czy komórkowy]]=1,Q1096+R1095,R1095)</f>
        <v>113255</v>
      </c>
      <c r="S1096">
        <f>IF(telefony45[[#This Row],[czy stacjonarny]]=1,Q1096+S1095,S1095)</f>
        <v>349243</v>
      </c>
    </row>
    <row r="1097" spans="1:19" x14ac:dyDescent="0.3">
      <c r="A1097" s="9" t="s">
        <v>940</v>
      </c>
      <c r="B1097" s="1">
        <v>42933</v>
      </c>
      <c r="C1097" s="2">
        <v>0.56893518518518515</v>
      </c>
      <c r="D1097" s="2">
        <v>0.57289351851851855</v>
      </c>
      <c r="E1097">
        <f>DAY(telefony45[[#This Row],[data]])</f>
        <v>17</v>
      </c>
      <c r="F1097">
        <f>IF(LEN(telefony45[[#This Row],[nr]])=8,1,0)</f>
        <v>0</v>
      </c>
      <c r="G1097">
        <f>IF(LEN(telefony45[[#This Row],[nr]])=7,1,0)</f>
        <v>1</v>
      </c>
      <c r="H1097" s="9">
        <f>IF(LEN(telefony45[[#This Row],[nr]])&gt;=10,1,0)</f>
        <v>0</v>
      </c>
      <c r="I1097" s="2">
        <f>telefony45[[#This Row],[zakonczenie]]-telefony45[[#This Row],[rozpoczecie]]</f>
        <v>3.958333333333397E-3</v>
      </c>
      <c r="J1097" s="9">
        <f>HOUR(telefony45[[#This Row],[czas połączenia]])</f>
        <v>0</v>
      </c>
      <c r="K1097" s="9">
        <f>MINUTE(telefony45[[#This Row],[czas połączenia]])</f>
        <v>5</v>
      </c>
      <c r="L1097" s="9">
        <f>SECOND(telefony45[[#This Row],[czas połączenia]])</f>
        <v>42</v>
      </c>
      <c r="M1097" s="9">
        <f>telefony45[[#This Row],[godziny połączenia]]*60*60+telefony45[[#This Row],[minuty połączenia]]*60+telefony45[[#This Row],[sekundy połączenia2]]</f>
        <v>342</v>
      </c>
      <c r="N1097" s="9">
        <f>ROUNDUP(telefony45[[#This Row],[połączenie w sekundach]]/60,0)</f>
        <v>6</v>
      </c>
      <c r="O1097" s="9">
        <f>IF(telefony45[[#This Row],[czy zagraniczny]]=1,telefony45[[#This Row],[zaczęt minuty połączenia]],0)</f>
        <v>0</v>
      </c>
      <c r="P1097">
        <f>IF(OR(telefony45[[#This Row],[czy komórkowy]]=1,telefony45[[#This Row],[czy stacjonarny]]=1),P1096-telefony45[[#This Row],[połączenie w sekundach]],P1096)</f>
        <v>-462840</v>
      </c>
      <c r="Q1097">
        <f t="shared" si="16"/>
        <v>342</v>
      </c>
      <c r="R1097">
        <f>IF(telefony45[[#This Row],[czy komórkowy]]=1,Q1097+R1096,R1096)</f>
        <v>113255</v>
      </c>
      <c r="S1097">
        <f>IF(telefony45[[#This Row],[czy stacjonarny]]=1,Q1097+S1096,S1096)</f>
        <v>349585</v>
      </c>
    </row>
    <row r="1098" spans="1:19" x14ac:dyDescent="0.3">
      <c r="A1098" s="9" t="s">
        <v>941</v>
      </c>
      <c r="B1098" s="1">
        <v>42933</v>
      </c>
      <c r="C1098" s="2">
        <v>0.57038194444444446</v>
      </c>
      <c r="D1098" s="2">
        <v>0.57341435185185186</v>
      </c>
      <c r="E1098">
        <f>DAY(telefony45[[#This Row],[data]])</f>
        <v>17</v>
      </c>
      <c r="F1098">
        <f>IF(LEN(telefony45[[#This Row],[nr]])=8,1,0)</f>
        <v>0</v>
      </c>
      <c r="G1098">
        <f>IF(LEN(telefony45[[#This Row],[nr]])=7,1,0)</f>
        <v>1</v>
      </c>
      <c r="H1098" s="9">
        <f>IF(LEN(telefony45[[#This Row],[nr]])&gt;=10,1,0)</f>
        <v>0</v>
      </c>
      <c r="I1098" s="2">
        <f>telefony45[[#This Row],[zakonczenie]]-telefony45[[#This Row],[rozpoczecie]]</f>
        <v>3.0324074074074003E-3</v>
      </c>
      <c r="J1098" s="9">
        <f>HOUR(telefony45[[#This Row],[czas połączenia]])</f>
        <v>0</v>
      </c>
      <c r="K1098" s="9">
        <f>MINUTE(telefony45[[#This Row],[czas połączenia]])</f>
        <v>4</v>
      </c>
      <c r="L1098" s="9">
        <f>SECOND(telefony45[[#This Row],[czas połączenia]])</f>
        <v>22</v>
      </c>
      <c r="M1098" s="9">
        <f>telefony45[[#This Row],[godziny połączenia]]*60*60+telefony45[[#This Row],[minuty połączenia]]*60+telefony45[[#This Row],[sekundy połączenia2]]</f>
        <v>262</v>
      </c>
      <c r="N1098" s="9">
        <f>ROUNDUP(telefony45[[#This Row],[połączenie w sekundach]]/60,0)</f>
        <v>5</v>
      </c>
      <c r="O1098" s="9">
        <f>IF(telefony45[[#This Row],[czy zagraniczny]]=1,telefony45[[#This Row],[zaczęt minuty połączenia]],0)</f>
        <v>0</v>
      </c>
      <c r="P1098">
        <f>IF(OR(telefony45[[#This Row],[czy komórkowy]]=1,telefony45[[#This Row],[czy stacjonarny]]=1),P1097-telefony45[[#This Row],[połączenie w sekundach]],P1097)</f>
        <v>-463102</v>
      </c>
      <c r="Q1098">
        <f t="shared" si="16"/>
        <v>262</v>
      </c>
      <c r="R1098">
        <f>IF(telefony45[[#This Row],[czy komórkowy]]=1,Q1098+R1097,R1097)</f>
        <v>113255</v>
      </c>
      <c r="S1098">
        <f>IF(telefony45[[#This Row],[czy stacjonarny]]=1,Q1098+S1097,S1097)</f>
        <v>349847</v>
      </c>
    </row>
    <row r="1099" spans="1:19" x14ac:dyDescent="0.3">
      <c r="A1099" s="9" t="s">
        <v>942</v>
      </c>
      <c r="B1099" s="1">
        <v>42933</v>
      </c>
      <c r="C1099" s="2">
        <v>0.57170138888888888</v>
      </c>
      <c r="D1099" s="2">
        <v>0.58212962962962966</v>
      </c>
      <c r="E1099">
        <f>DAY(telefony45[[#This Row],[data]])</f>
        <v>17</v>
      </c>
      <c r="F1099">
        <f>IF(LEN(telefony45[[#This Row],[nr]])=8,1,0)</f>
        <v>0</v>
      </c>
      <c r="G1099">
        <f>IF(LEN(telefony45[[#This Row],[nr]])=7,1,0)</f>
        <v>1</v>
      </c>
      <c r="H1099" s="9">
        <f>IF(LEN(telefony45[[#This Row],[nr]])&gt;=10,1,0)</f>
        <v>0</v>
      </c>
      <c r="I1099" s="2">
        <f>telefony45[[#This Row],[zakonczenie]]-telefony45[[#This Row],[rozpoczecie]]</f>
        <v>1.042824074074078E-2</v>
      </c>
      <c r="J1099" s="9">
        <f>HOUR(telefony45[[#This Row],[czas połączenia]])</f>
        <v>0</v>
      </c>
      <c r="K1099" s="9">
        <f>MINUTE(telefony45[[#This Row],[czas połączenia]])</f>
        <v>15</v>
      </c>
      <c r="L1099" s="9">
        <f>SECOND(telefony45[[#This Row],[czas połączenia]])</f>
        <v>1</v>
      </c>
      <c r="M1099" s="9">
        <f>telefony45[[#This Row],[godziny połączenia]]*60*60+telefony45[[#This Row],[minuty połączenia]]*60+telefony45[[#This Row],[sekundy połączenia2]]</f>
        <v>901</v>
      </c>
      <c r="N1099" s="9">
        <f>ROUNDUP(telefony45[[#This Row],[połączenie w sekundach]]/60,0)</f>
        <v>16</v>
      </c>
      <c r="O1099" s="9">
        <f>IF(telefony45[[#This Row],[czy zagraniczny]]=1,telefony45[[#This Row],[zaczęt minuty połączenia]],0)</f>
        <v>0</v>
      </c>
      <c r="P1099">
        <f>IF(OR(telefony45[[#This Row],[czy komórkowy]]=1,telefony45[[#This Row],[czy stacjonarny]]=1),P1098-telefony45[[#This Row],[połączenie w sekundach]],P1098)</f>
        <v>-464003</v>
      </c>
      <c r="Q1099">
        <f t="shared" si="16"/>
        <v>901</v>
      </c>
      <c r="R1099">
        <f>IF(telefony45[[#This Row],[czy komórkowy]]=1,Q1099+R1098,R1098)</f>
        <v>113255</v>
      </c>
      <c r="S1099">
        <f>IF(telefony45[[#This Row],[czy stacjonarny]]=1,Q1099+S1098,S1098)</f>
        <v>350748</v>
      </c>
    </row>
    <row r="1100" spans="1:19" x14ac:dyDescent="0.3">
      <c r="A1100" s="9" t="s">
        <v>943</v>
      </c>
      <c r="B1100" s="1">
        <v>42933</v>
      </c>
      <c r="C1100" s="2">
        <v>0.57466435185185183</v>
      </c>
      <c r="D1100" s="2">
        <v>0.58538194444444447</v>
      </c>
      <c r="E1100">
        <f>DAY(telefony45[[#This Row],[data]])</f>
        <v>17</v>
      </c>
      <c r="F1100">
        <f>IF(LEN(telefony45[[#This Row],[nr]])=8,1,0)</f>
        <v>0</v>
      </c>
      <c r="G1100">
        <f>IF(LEN(telefony45[[#This Row],[nr]])=7,1,0)</f>
        <v>1</v>
      </c>
      <c r="H1100" s="9">
        <f>IF(LEN(telefony45[[#This Row],[nr]])&gt;=10,1,0)</f>
        <v>0</v>
      </c>
      <c r="I1100" s="2">
        <f>telefony45[[#This Row],[zakonczenie]]-telefony45[[#This Row],[rozpoczecie]]</f>
        <v>1.071759259259264E-2</v>
      </c>
      <c r="J1100" s="9">
        <f>HOUR(telefony45[[#This Row],[czas połączenia]])</f>
        <v>0</v>
      </c>
      <c r="K1100" s="9">
        <f>MINUTE(telefony45[[#This Row],[czas połączenia]])</f>
        <v>15</v>
      </c>
      <c r="L1100" s="9">
        <f>SECOND(telefony45[[#This Row],[czas połączenia]])</f>
        <v>26</v>
      </c>
      <c r="M1100" s="9">
        <f>telefony45[[#This Row],[godziny połączenia]]*60*60+telefony45[[#This Row],[minuty połączenia]]*60+telefony45[[#This Row],[sekundy połączenia2]]</f>
        <v>926</v>
      </c>
      <c r="N1100" s="9">
        <f>ROUNDUP(telefony45[[#This Row],[połączenie w sekundach]]/60,0)</f>
        <v>16</v>
      </c>
      <c r="O1100" s="9">
        <f>IF(telefony45[[#This Row],[czy zagraniczny]]=1,telefony45[[#This Row],[zaczęt minuty połączenia]],0)</f>
        <v>0</v>
      </c>
      <c r="P1100">
        <f>IF(OR(telefony45[[#This Row],[czy komórkowy]]=1,telefony45[[#This Row],[czy stacjonarny]]=1),P1099-telefony45[[#This Row],[połączenie w sekundach]],P1099)</f>
        <v>-464929</v>
      </c>
      <c r="Q1100">
        <f t="shared" si="16"/>
        <v>926</v>
      </c>
      <c r="R1100">
        <f>IF(telefony45[[#This Row],[czy komórkowy]]=1,Q1100+R1099,R1099)</f>
        <v>113255</v>
      </c>
      <c r="S1100">
        <f>IF(telefony45[[#This Row],[czy stacjonarny]]=1,Q1100+S1099,S1099)</f>
        <v>351674</v>
      </c>
    </row>
    <row r="1101" spans="1:19" x14ac:dyDescent="0.3">
      <c r="A1101" s="9" t="s">
        <v>944</v>
      </c>
      <c r="B1101" s="1">
        <v>42933</v>
      </c>
      <c r="C1101" s="2">
        <v>0.58010416666666664</v>
      </c>
      <c r="D1101" s="2">
        <v>0.58166666666666667</v>
      </c>
      <c r="E1101">
        <f>DAY(telefony45[[#This Row],[data]])</f>
        <v>17</v>
      </c>
      <c r="F1101">
        <f>IF(LEN(telefony45[[#This Row],[nr]])=8,1,0)</f>
        <v>0</v>
      </c>
      <c r="G1101">
        <f>IF(LEN(telefony45[[#This Row],[nr]])=7,1,0)</f>
        <v>1</v>
      </c>
      <c r="H1101" s="9">
        <f>IF(LEN(telefony45[[#This Row],[nr]])&gt;=10,1,0)</f>
        <v>0</v>
      </c>
      <c r="I1101" s="2">
        <f>telefony45[[#This Row],[zakonczenie]]-telefony45[[#This Row],[rozpoczecie]]</f>
        <v>1.5625000000000222E-3</v>
      </c>
      <c r="J1101" s="9">
        <f>HOUR(telefony45[[#This Row],[czas połączenia]])</f>
        <v>0</v>
      </c>
      <c r="K1101" s="9">
        <f>MINUTE(telefony45[[#This Row],[czas połączenia]])</f>
        <v>2</v>
      </c>
      <c r="L1101" s="9">
        <f>SECOND(telefony45[[#This Row],[czas połączenia]])</f>
        <v>15</v>
      </c>
      <c r="M1101" s="9">
        <f>telefony45[[#This Row],[godziny połączenia]]*60*60+telefony45[[#This Row],[minuty połączenia]]*60+telefony45[[#This Row],[sekundy połączenia2]]</f>
        <v>135</v>
      </c>
      <c r="N1101" s="9">
        <f>ROUNDUP(telefony45[[#This Row],[połączenie w sekundach]]/60,0)</f>
        <v>3</v>
      </c>
      <c r="O1101" s="9">
        <f>IF(telefony45[[#This Row],[czy zagraniczny]]=1,telefony45[[#This Row],[zaczęt minuty połączenia]],0)</f>
        <v>0</v>
      </c>
      <c r="P1101">
        <f>IF(OR(telefony45[[#This Row],[czy komórkowy]]=1,telefony45[[#This Row],[czy stacjonarny]]=1),P1100-telefony45[[#This Row],[połączenie w sekundach]],P1100)</f>
        <v>-465064</v>
      </c>
      <c r="Q1101">
        <f t="shared" si="16"/>
        <v>135</v>
      </c>
      <c r="R1101">
        <f>IF(telefony45[[#This Row],[czy komórkowy]]=1,Q1101+R1100,R1100)</f>
        <v>113255</v>
      </c>
      <c r="S1101">
        <f>IF(telefony45[[#This Row],[czy stacjonarny]]=1,Q1101+S1100,S1100)</f>
        <v>351809</v>
      </c>
    </row>
    <row r="1102" spans="1:19" x14ac:dyDescent="0.3">
      <c r="A1102" s="9" t="s">
        <v>945</v>
      </c>
      <c r="B1102" s="1">
        <v>42933</v>
      </c>
      <c r="C1102" s="2">
        <v>0.58545138888888892</v>
      </c>
      <c r="D1102" s="2">
        <v>0.59214120370370371</v>
      </c>
      <c r="E1102">
        <f>DAY(telefony45[[#This Row],[data]])</f>
        <v>17</v>
      </c>
      <c r="F1102">
        <f>IF(LEN(telefony45[[#This Row],[nr]])=8,1,0)</f>
        <v>0</v>
      </c>
      <c r="G1102">
        <f>IF(LEN(telefony45[[#This Row],[nr]])=7,1,0)</f>
        <v>1</v>
      </c>
      <c r="H1102" s="9">
        <f>IF(LEN(telefony45[[#This Row],[nr]])&gt;=10,1,0)</f>
        <v>0</v>
      </c>
      <c r="I1102" s="2">
        <f>telefony45[[#This Row],[zakonczenie]]-telefony45[[#This Row],[rozpoczecie]]</f>
        <v>6.6898148148147873E-3</v>
      </c>
      <c r="J1102" s="9">
        <f>HOUR(telefony45[[#This Row],[czas połączenia]])</f>
        <v>0</v>
      </c>
      <c r="K1102" s="9">
        <f>MINUTE(telefony45[[#This Row],[czas połączenia]])</f>
        <v>9</v>
      </c>
      <c r="L1102" s="9">
        <f>SECOND(telefony45[[#This Row],[czas połączenia]])</f>
        <v>38</v>
      </c>
      <c r="M1102" s="9">
        <f>telefony45[[#This Row],[godziny połączenia]]*60*60+telefony45[[#This Row],[minuty połączenia]]*60+telefony45[[#This Row],[sekundy połączenia2]]</f>
        <v>578</v>
      </c>
      <c r="N1102" s="9">
        <f>ROUNDUP(telefony45[[#This Row],[połączenie w sekundach]]/60,0)</f>
        <v>10</v>
      </c>
      <c r="O1102" s="9">
        <f>IF(telefony45[[#This Row],[czy zagraniczny]]=1,telefony45[[#This Row],[zaczęt minuty połączenia]],0)</f>
        <v>0</v>
      </c>
      <c r="P1102">
        <f>IF(OR(telefony45[[#This Row],[czy komórkowy]]=1,telefony45[[#This Row],[czy stacjonarny]]=1),P1101-telefony45[[#This Row],[połączenie w sekundach]],P1101)</f>
        <v>-465642</v>
      </c>
      <c r="Q1102">
        <f t="shared" si="16"/>
        <v>578</v>
      </c>
      <c r="R1102">
        <f>IF(telefony45[[#This Row],[czy komórkowy]]=1,Q1102+R1101,R1101)</f>
        <v>113255</v>
      </c>
      <c r="S1102">
        <f>IF(telefony45[[#This Row],[czy stacjonarny]]=1,Q1102+S1101,S1101)</f>
        <v>352387</v>
      </c>
    </row>
    <row r="1103" spans="1:19" x14ac:dyDescent="0.3">
      <c r="A1103" s="9" t="s">
        <v>946</v>
      </c>
      <c r="B1103" s="1">
        <v>42933</v>
      </c>
      <c r="C1103" s="2">
        <v>0.59004629629629635</v>
      </c>
      <c r="D1103" s="2">
        <v>0.59799768518518515</v>
      </c>
      <c r="E1103">
        <f>DAY(telefony45[[#This Row],[data]])</f>
        <v>17</v>
      </c>
      <c r="F1103">
        <f>IF(LEN(telefony45[[#This Row],[nr]])=8,1,0)</f>
        <v>0</v>
      </c>
      <c r="G1103">
        <f>IF(LEN(telefony45[[#This Row],[nr]])=7,1,0)</f>
        <v>1</v>
      </c>
      <c r="H1103" s="9">
        <f>IF(LEN(telefony45[[#This Row],[nr]])&gt;=10,1,0)</f>
        <v>0</v>
      </c>
      <c r="I1103" s="2">
        <f>telefony45[[#This Row],[zakonczenie]]-telefony45[[#This Row],[rozpoczecie]]</f>
        <v>7.9513888888887996E-3</v>
      </c>
      <c r="J1103" s="9">
        <f>HOUR(telefony45[[#This Row],[czas połączenia]])</f>
        <v>0</v>
      </c>
      <c r="K1103" s="9">
        <f>MINUTE(telefony45[[#This Row],[czas połączenia]])</f>
        <v>11</v>
      </c>
      <c r="L1103" s="9">
        <f>SECOND(telefony45[[#This Row],[czas połączenia]])</f>
        <v>27</v>
      </c>
      <c r="M1103" s="9">
        <f>telefony45[[#This Row],[godziny połączenia]]*60*60+telefony45[[#This Row],[minuty połączenia]]*60+telefony45[[#This Row],[sekundy połączenia2]]</f>
        <v>687</v>
      </c>
      <c r="N1103" s="9">
        <f>ROUNDUP(telefony45[[#This Row],[połączenie w sekundach]]/60,0)</f>
        <v>12</v>
      </c>
      <c r="O1103" s="9">
        <f>IF(telefony45[[#This Row],[czy zagraniczny]]=1,telefony45[[#This Row],[zaczęt minuty połączenia]],0)</f>
        <v>0</v>
      </c>
      <c r="P1103">
        <f>IF(OR(telefony45[[#This Row],[czy komórkowy]]=1,telefony45[[#This Row],[czy stacjonarny]]=1),P1102-telefony45[[#This Row],[połączenie w sekundach]],P1102)</f>
        <v>-466329</v>
      </c>
      <c r="Q1103">
        <f t="shared" si="16"/>
        <v>687</v>
      </c>
      <c r="R1103">
        <f>IF(telefony45[[#This Row],[czy komórkowy]]=1,Q1103+R1102,R1102)</f>
        <v>113255</v>
      </c>
      <c r="S1103">
        <f>IF(telefony45[[#This Row],[czy stacjonarny]]=1,Q1103+S1102,S1102)</f>
        <v>353074</v>
      </c>
    </row>
    <row r="1104" spans="1:19" x14ac:dyDescent="0.3">
      <c r="A1104" s="9" t="s">
        <v>947</v>
      </c>
      <c r="B1104" s="1">
        <v>42933</v>
      </c>
      <c r="C1104" s="2">
        <v>0.59471064814814811</v>
      </c>
      <c r="D1104" s="2">
        <v>0.60624999999999996</v>
      </c>
      <c r="E1104">
        <f>DAY(telefony45[[#This Row],[data]])</f>
        <v>17</v>
      </c>
      <c r="F1104">
        <f>IF(LEN(telefony45[[#This Row],[nr]])=8,1,0)</f>
        <v>0</v>
      </c>
      <c r="G1104">
        <f>IF(LEN(telefony45[[#This Row],[nr]])=7,1,0)</f>
        <v>1</v>
      </c>
      <c r="H1104" s="9">
        <f>IF(LEN(telefony45[[#This Row],[nr]])&gt;=10,1,0)</f>
        <v>0</v>
      </c>
      <c r="I1104" s="2">
        <f>telefony45[[#This Row],[zakonczenie]]-telefony45[[#This Row],[rozpoczecie]]</f>
        <v>1.1539351851851842E-2</v>
      </c>
      <c r="J1104" s="9">
        <f>HOUR(telefony45[[#This Row],[czas połączenia]])</f>
        <v>0</v>
      </c>
      <c r="K1104" s="9">
        <f>MINUTE(telefony45[[#This Row],[czas połączenia]])</f>
        <v>16</v>
      </c>
      <c r="L1104" s="9">
        <f>SECOND(telefony45[[#This Row],[czas połączenia]])</f>
        <v>37</v>
      </c>
      <c r="M1104" s="9">
        <f>telefony45[[#This Row],[godziny połączenia]]*60*60+telefony45[[#This Row],[minuty połączenia]]*60+telefony45[[#This Row],[sekundy połączenia2]]</f>
        <v>997</v>
      </c>
      <c r="N1104" s="9">
        <f>ROUNDUP(telefony45[[#This Row],[połączenie w sekundach]]/60,0)</f>
        <v>17</v>
      </c>
      <c r="O1104" s="9">
        <f>IF(telefony45[[#This Row],[czy zagraniczny]]=1,telefony45[[#This Row],[zaczęt minuty połączenia]],0)</f>
        <v>0</v>
      </c>
      <c r="P1104">
        <f>IF(OR(telefony45[[#This Row],[czy komórkowy]]=1,telefony45[[#This Row],[czy stacjonarny]]=1),P1103-telefony45[[#This Row],[połączenie w sekundach]],P1103)</f>
        <v>-467326</v>
      </c>
      <c r="Q1104">
        <f t="shared" si="16"/>
        <v>997</v>
      </c>
      <c r="R1104">
        <f>IF(telefony45[[#This Row],[czy komórkowy]]=1,Q1104+R1103,R1103)</f>
        <v>113255</v>
      </c>
      <c r="S1104">
        <f>IF(telefony45[[#This Row],[czy stacjonarny]]=1,Q1104+S1103,S1103)</f>
        <v>354071</v>
      </c>
    </row>
    <row r="1105" spans="1:19" x14ac:dyDescent="0.3">
      <c r="A1105" s="9" t="s">
        <v>557</v>
      </c>
      <c r="B1105" s="1">
        <v>42933</v>
      </c>
      <c r="C1105" s="2">
        <v>0.59578703703703706</v>
      </c>
      <c r="D1105" s="2">
        <v>0.59671296296296295</v>
      </c>
      <c r="E1105">
        <f>DAY(telefony45[[#This Row],[data]])</f>
        <v>17</v>
      </c>
      <c r="F1105">
        <f>IF(LEN(telefony45[[#This Row],[nr]])=8,1,0)</f>
        <v>1</v>
      </c>
      <c r="G1105">
        <f>IF(LEN(telefony45[[#This Row],[nr]])=7,1,0)</f>
        <v>0</v>
      </c>
      <c r="H1105" s="9">
        <f>IF(LEN(telefony45[[#This Row],[nr]])&gt;=10,1,0)</f>
        <v>0</v>
      </c>
      <c r="I1105" s="2">
        <f>telefony45[[#This Row],[zakonczenie]]-telefony45[[#This Row],[rozpoczecie]]</f>
        <v>9.2592592592588563E-4</v>
      </c>
      <c r="J1105" s="9">
        <f>HOUR(telefony45[[#This Row],[czas połączenia]])</f>
        <v>0</v>
      </c>
      <c r="K1105" s="9">
        <f>MINUTE(telefony45[[#This Row],[czas połączenia]])</f>
        <v>1</v>
      </c>
      <c r="L1105" s="9">
        <f>SECOND(telefony45[[#This Row],[czas połączenia]])</f>
        <v>20</v>
      </c>
      <c r="M1105" s="9">
        <f>telefony45[[#This Row],[godziny połączenia]]*60*60+telefony45[[#This Row],[minuty połączenia]]*60+telefony45[[#This Row],[sekundy połączenia2]]</f>
        <v>80</v>
      </c>
      <c r="N1105" s="9">
        <f>ROUNDUP(telefony45[[#This Row],[połączenie w sekundach]]/60,0)</f>
        <v>2</v>
      </c>
      <c r="O1105" s="9">
        <f>IF(telefony45[[#This Row],[czy zagraniczny]]=1,telefony45[[#This Row],[zaczęt minuty połączenia]],0)</f>
        <v>0</v>
      </c>
      <c r="P1105">
        <f>IF(OR(telefony45[[#This Row],[czy komórkowy]]=1,telefony45[[#This Row],[czy stacjonarny]]=1),P1104-telefony45[[#This Row],[połączenie w sekundach]],P1104)</f>
        <v>-467406</v>
      </c>
      <c r="Q1105">
        <f t="shared" si="16"/>
        <v>80</v>
      </c>
      <c r="R1105">
        <f>IF(telefony45[[#This Row],[czy komórkowy]]=1,Q1105+R1104,R1104)</f>
        <v>113335</v>
      </c>
      <c r="S1105">
        <f>IF(telefony45[[#This Row],[czy stacjonarny]]=1,Q1105+S1104,S1104)</f>
        <v>354071</v>
      </c>
    </row>
    <row r="1106" spans="1:19" x14ac:dyDescent="0.3">
      <c r="A1106" s="9" t="s">
        <v>948</v>
      </c>
      <c r="B1106" s="1">
        <v>42933</v>
      </c>
      <c r="C1106" s="2">
        <v>0.5962615740740741</v>
      </c>
      <c r="D1106" s="2">
        <v>0.59780092592592593</v>
      </c>
      <c r="E1106">
        <f>DAY(telefony45[[#This Row],[data]])</f>
        <v>17</v>
      </c>
      <c r="F1106">
        <f>IF(LEN(telefony45[[#This Row],[nr]])=8,1,0)</f>
        <v>1</v>
      </c>
      <c r="G1106">
        <f>IF(LEN(telefony45[[#This Row],[nr]])=7,1,0)</f>
        <v>0</v>
      </c>
      <c r="H1106" s="9">
        <f>IF(LEN(telefony45[[#This Row],[nr]])&gt;=10,1,0)</f>
        <v>0</v>
      </c>
      <c r="I1106" s="2">
        <f>telefony45[[#This Row],[zakonczenie]]-telefony45[[#This Row],[rozpoczecie]]</f>
        <v>1.5393518518518334E-3</v>
      </c>
      <c r="J1106" s="9">
        <f>HOUR(telefony45[[#This Row],[czas połączenia]])</f>
        <v>0</v>
      </c>
      <c r="K1106" s="9">
        <f>MINUTE(telefony45[[#This Row],[czas połączenia]])</f>
        <v>2</v>
      </c>
      <c r="L1106" s="9">
        <f>SECOND(telefony45[[#This Row],[czas połączenia]])</f>
        <v>13</v>
      </c>
      <c r="M1106" s="9">
        <f>telefony45[[#This Row],[godziny połączenia]]*60*60+telefony45[[#This Row],[minuty połączenia]]*60+telefony45[[#This Row],[sekundy połączenia2]]</f>
        <v>133</v>
      </c>
      <c r="N1106" s="9">
        <f>ROUNDUP(telefony45[[#This Row],[połączenie w sekundach]]/60,0)</f>
        <v>3</v>
      </c>
      <c r="O1106" s="9">
        <f>IF(telefony45[[#This Row],[czy zagraniczny]]=1,telefony45[[#This Row],[zaczęt minuty połączenia]],0)</f>
        <v>0</v>
      </c>
      <c r="P1106">
        <f>IF(OR(telefony45[[#This Row],[czy komórkowy]]=1,telefony45[[#This Row],[czy stacjonarny]]=1),P1105-telefony45[[#This Row],[połączenie w sekundach]],P1105)</f>
        <v>-467539</v>
      </c>
      <c r="Q1106">
        <f t="shared" si="16"/>
        <v>133</v>
      </c>
      <c r="R1106">
        <f>IF(telefony45[[#This Row],[czy komórkowy]]=1,Q1106+R1105,R1105)</f>
        <v>113468</v>
      </c>
      <c r="S1106">
        <f>IF(telefony45[[#This Row],[czy stacjonarny]]=1,Q1106+S1105,S1105)</f>
        <v>354071</v>
      </c>
    </row>
    <row r="1107" spans="1:19" x14ac:dyDescent="0.3">
      <c r="A1107" s="9" t="s">
        <v>949</v>
      </c>
      <c r="B1107" s="1">
        <v>42933</v>
      </c>
      <c r="C1107" s="2">
        <v>0.59650462962962958</v>
      </c>
      <c r="D1107" s="2">
        <v>0.60144675925925928</v>
      </c>
      <c r="E1107">
        <f>DAY(telefony45[[#This Row],[data]])</f>
        <v>17</v>
      </c>
      <c r="F1107">
        <f>IF(LEN(telefony45[[#This Row],[nr]])=8,1,0)</f>
        <v>0</v>
      </c>
      <c r="G1107">
        <f>IF(LEN(telefony45[[#This Row],[nr]])=7,1,0)</f>
        <v>1</v>
      </c>
      <c r="H1107" s="9">
        <f>IF(LEN(telefony45[[#This Row],[nr]])&gt;=10,1,0)</f>
        <v>0</v>
      </c>
      <c r="I1107" s="2">
        <f>telefony45[[#This Row],[zakonczenie]]-telefony45[[#This Row],[rozpoczecie]]</f>
        <v>4.942129629629699E-3</v>
      </c>
      <c r="J1107" s="9">
        <f>HOUR(telefony45[[#This Row],[czas połączenia]])</f>
        <v>0</v>
      </c>
      <c r="K1107" s="9">
        <f>MINUTE(telefony45[[#This Row],[czas połączenia]])</f>
        <v>7</v>
      </c>
      <c r="L1107" s="9">
        <f>SECOND(telefony45[[#This Row],[czas połączenia]])</f>
        <v>7</v>
      </c>
      <c r="M1107" s="9">
        <f>telefony45[[#This Row],[godziny połączenia]]*60*60+telefony45[[#This Row],[minuty połączenia]]*60+telefony45[[#This Row],[sekundy połączenia2]]</f>
        <v>427</v>
      </c>
      <c r="N1107" s="9">
        <f>ROUNDUP(telefony45[[#This Row],[połączenie w sekundach]]/60,0)</f>
        <v>8</v>
      </c>
      <c r="O1107" s="9">
        <f>IF(telefony45[[#This Row],[czy zagraniczny]]=1,telefony45[[#This Row],[zaczęt minuty połączenia]],0)</f>
        <v>0</v>
      </c>
      <c r="P1107">
        <f>IF(OR(telefony45[[#This Row],[czy komórkowy]]=1,telefony45[[#This Row],[czy stacjonarny]]=1),P1106-telefony45[[#This Row],[połączenie w sekundach]],P1106)</f>
        <v>-467966</v>
      </c>
      <c r="Q1107">
        <f t="shared" si="16"/>
        <v>427</v>
      </c>
      <c r="R1107">
        <f>IF(telefony45[[#This Row],[czy komórkowy]]=1,Q1107+R1106,R1106)</f>
        <v>113468</v>
      </c>
      <c r="S1107">
        <f>IF(telefony45[[#This Row],[czy stacjonarny]]=1,Q1107+S1106,S1106)</f>
        <v>354498</v>
      </c>
    </row>
    <row r="1108" spans="1:19" x14ac:dyDescent="0.3">
      <c r="A1108" s="9" t="s">
        <v>950</v>
      </c>
      <c r="B1108" s="1">
        <v>42933</v>
      </c>
      <c r="C1108" s="2">
        <v>0.60025462962962961</v>
      </c>
      <c r="D1108" s="2">
        <v>0.60699074074074078</v>
      </c>
      <c r="E1108">
        <f>DAY(telefony45[[#This Row],[data]])</f>
        <v>17</v>
      </c>
      <c r="F1108">
        <f>IF(LEN(telefony45[[#This Row],[nr]])=8,1,0)</f>
        <v>0</v>
      </c>
      <c r="G1108">
        <f>IF(LEN(telefony45[[#This Row],[nr]])=7,1,0)</f>
        <v>1</v>
      </c>
      <c r="H1108" s="9">
        <f>IF(LEN(telefony45[[#This Row],[nr]])&gt;=10,1,0)</f>
        <v>0</v>
      </c>
      <c r="I1108" s="2">
        <f>telefony45[[#This Row],[zakonczenie]]-telefony45[[#This Row],[rozpoczecie]]</f>
        <v>6.7361111111111649E-3</v>
      </c>
      <c r="J1108" s="9">
        <f>HOUR(telefony45[[#This Row],[czas połączenia]])</f>
        <v>0</v>
      </c>
      <c r="K1108" s="9">
        <f>MINUTE(telefony45[[#This Row],[czas połączenia]])</f>
        <v>9</v>
      </c>
      <c r="L1108" s="9">
        <f>SECOND(telefony45[[#This Row],[czas połączenia]])</f>
        <v>42</v>
      </c>
      <c r="M1108" s="9">
        <f>telefony45[[#This Row],[godziny połączenia]]*60*60+telefony45[[#This Row],[minuty połączenia]]*60+telefony45[[#This Row],[sekundy połączenia2]]</f>
        <v>582</v>
      </c>
      <c r="N1108" s="9">
        <f>ROUNDUP(telefony45[[#This Row],[połączenie w sekundach]]/60,0)</f>
        <v>10</v>
      </c>
      <c r="O1108" s="9">
        <f>IF(telefony45[[#This Row],[czy zagraniczny]]=1,telefony45[[#This Row],[zaczęt minuty połączenia]],0)</f>
        <v>0</v>
      </c>
      <c r="P1108">
        <f>IF(OR(telefony45[[#This Row],[czy komórkowy]]=1,telefony45[[#This Row],[czy stacjonarny]]=1),P1107-telefony45[[#This Row],[połączenie w sekundach]],P1107)</f>
        <v>-468548</v>
      </c>
      <c r="Q1108">
        <f t="shared" si="16"/>
        <v>582</v>
      </c>
      <c r="R1108">
        <f>IF(telefony45[[#This Row],[czy komórkowy]]=1,Q1108+R1107,R1107)</f>
        <v>113468</v>
      </c>
      <c r="S1108">
        <f>IF(telefony45[[#This Row],[czy stacjonarny]]=1,Q1108+S1107,S1107)</f>
        <v>355080</v>
      </c>
    </row>
    <row r="1109" spans="1:19" x14ac:dyDescent="0.3">
      <c r="A1109" s="9" t="s">
        <v>951</v>
      </c>
      <c r="B1109" s="1">
        <v>42933</v>
      </c>
      <c r="C1109" s="2">
        <v>0.60083333333333333</v>
      </c>
      <c r="D1109" s="2">
        <v>0.60971064814814813</v>
      </c>
      <c r="E1109">
        <f>DAY(telefony45[[#This Row],[data]])</f>
        <v>17</v>
      </c>
      <c r="F1109">
        <f>IF(LEN(telefony45[[#This Row],[nr]])=8,1,0)</f>
        <v>0</v>
      </c>
      <c r="G1109">
        <f>IF(LEN(telefony45[[#This Row],[nr]])=7,1,0)</f>
        <v>1</v>
      </c>
      <c r="H1109" s="9">
        <f>IF(LEN(telefony45[[#This Row],[nr]])&gt;=10,1,0)</f>
        <v>0</v>
      </c>
      <c r="I1109" s="2">
        <f>telefony45[[#This Row],[zakonczenie]]-telefony45[[#This Row],[rozpoczecie]]</f>
        <v>8.8773148148147962E-3</v>
      </c>
      <c r="J1109" s="9">
        <f>HOUR(telefony45[[#This Row],[czas połączenia]])</f>
        <v>0</v>
      </c>
      <c r="K1109" s="9">
        <f>MINUTE(telefony45[[#This Row],[czas połączenia]])</f>
        <v>12</v>
      </c>
      <c r="L1109" s="9">
        <f>SECOND(telefony45[[#This Row],[czas połączenia]])</f>
        <v>47</v>
      </c>
      <c r="M1109" s="9">
        <f>telefony45[[#This Row],[godziny połączenia]]*60*60+telefony45[[#This Row],[minuty połączenia]]*60+telefony45[[#This Row],[sekundy połączenia2]]</f>
        <v>767</v>
      </c>
      <c r="N1109" s="9">
        <f>ROUNDUP(telefony45[[#This Row],[połączenie w sekundach]]/60,0)</f>
        <v>13</v>
      </c>
      <c r="O1109" s="9">
        <f>IF(telefony45[[#This Row],[czy zagraniczny]]=1,telefony45[[#This Row],[zaczęt minuty połączenia]],0)</f>
        <v>0</v>
      </c>
      <c r="P1109">
        <f>IF(OR(telefony45[[#This Row],[czy komórkowy]]=1,telefony45[[#This Row],[czy stacjonarny]]=1),P1108-telefony45[[#This Row],[połączenie w sekundach]],P1108)</f>
        <v>-469315</v>
      </c>
      <c r="Q1109">
        <f t="shared" si="16"/>
        <v>767</v>
      </c>
      <c r="R1109">
        <f>IF(telefony45[[#This Row],[czy komórkowy]]=1,Q1109+R1108,R1108)</f>
        <v>113468</v>
      </c>
      <c r="S1109">
        <f>IF(telefony45[[#This Row],[czy stacjonarny]]=1,Q1109+S1108,S1108)</f>
        <v>355847</v>
      </c>
    </row>
    <row r="1110" spans="1:19" x14ac:dyDescent="0.3">
      <c r="A1110" s="9" t="s">
        <v>208</v>
      </c>
      <c r="B1110" s="1">
        <v>42933</v>
      </c>
      <c r="C1110" s="2">
        <v>0.6021643518518518</v>
      </c>
      <c r="D1110" s="2">
        <v>0.60636574074074079</v>
      </c>
      <c r="E1110">
        <f>DAY(telefony45[[#This Row],[data]])</f>
        <v>17</v>
      </c>
      <c r="F1110">
        <f>IF(LEN(telefony45[[#This Row],[nr]])=8,1,0)</f>
        <v>0</v>
      </c>
      <c r="G1110">
        <f>IF(LEN(telefony45[[#This Row],[nr]])=7,1,0)</f>
        <v>1</v>
      </c>
      <c r="H1110" s="9">
        <f>IF(LEN(telefony45[[#This Row],[nr]])&gt;=10,1,0)</f>
        <v>0</v>
      </c>
      <c r="I1110" s="2">
        <f>telefony45[[#This Row],[zakonczenie]]-telefony45[[#This Row],[rozpoczecie]]</f>
        <v>4.2013888888889905E-3</v>
      </c>
      <c r="J1110" s="9">
        <f>HOUR(telefony45[[#This Row],[czas połączenia]])</f>
        <v>0</v>
      </c>
      <c r="K1110" s="9">
        <f>MINUTE(telefony45[[#This Row],[czas połączenia]])</f>
        <v>6</v>
      </c>
      <c r="L1110" s="9">
        <f>SECOND(telefony45[[#This Row],[czas połączenia]])</f>
        <v>3</v>
      </c>
      <c r="M1110" s="9">
        <f>telefony45[[#This Row],[godziny połączenia]]*60*60+telefony45[[#This Row],[minuty połączenia]]*60+telefony45[[#This Row],[sekundy połączenia2]]</f>
        <v>363</v>
      </c>
      <c r="N1110" s="9">
        <f>ROUNDUP(telefony45[[#This Row],[połączenie w sekundach]]/60,0)</f>
        <v>7</v>
      </c>
      <c r="O1110" s="9">
        <f>IF(telefony45[[#This Row],[czy zagraniczny]]=1,telefony45[[#This Row],[zaczęt minuty połączenia]],0)</f>
        <v>0</v>
      </c>
      <c r="P1110">
        <f>IF(OR(telefony45[[#This Row],[czy komórkowy]]=1,telefony45[[#This Row],[czy stacjonarny]]=1),P1109-telefony45[[#This Row],[połączenie w sekundach]],P1109)</f>
        <v>-469678</v>
      </c>
      <c r="Q1110">
        <f t="shared" si="16"/>
        <v>363</v>
      </c>
      <c r="R1110">
        <f>IF(telefony45[[#This Row],[czy komórkowy]]=1,Q1110+R1109,R1109)</f>
        <v>113468</v>
      </c>
      <c r="S1110">
        <f>IF(telefony45[[#This Row],[czy stacjonarny]]=1,Q1110+S1109,S1109)</f>
        <v>356210</v>
      </c>
    </row>
    <row r="1111" spans="1:19" x14ac:dyDescent="0.3">
      <c r="A1111" s="9" t="s">
        <v>952</v>
      </c>
      <c r="B1111" s="1">
        <v>42933</v>
      </c>
      <c r="C1111" s="2">
        <v>0.60495370370370372</v>
      </c>
      <c r="D1111" s="2">
        <v>0.61153935185185182</v>
      </c>
      <c r="E1111">
        <f>DAY(telefony45[[#This Row],[data]])</f>
        <v>17</v>
      </c>
      <c r="F1111">
        <f>IF(LEN(telefony45[[#This Row],[nr]])=8,1,0)</f>
        <v>0</v>
      </c>
      <c r="G1111">
        <f>IF(LEN(telefony45[[#This Row],[nr]])=7,1,0)</f>
        <v>1</v>
      </c>
      <c r="H1111" s="9">
        <f>IF(LEN(telefony45[[#This Row],[nr]])&gt;=10,1,0)</f>
        <v>0</v>
      </c>
      <c r="I1111" s="2">
        <f>telefony45[[#This Row],[zakonczenie]]-telefony45[[#This Row],[rozpoczecie]]</f>
        <v>6.5856481481481044E-3</v>
      </c>
      <c r="J1111" s="9">
        <f>HOUR(telefony45[[#This Row],[czas połączenia]])</f>
        <v>0</v>
      </c>
      <c r="K1111" s="9">
        <f>MINUTE(telefony45[[#This Row],[czas połączenia]])</f>
        <v>9</v>
      </c>
      <c r="L1111" s="9">
        <f>SECOND(telefony45[[#This Row],[czas połączenia]])</f>
        <v>29</v>
      </c>
      <c r="M1111" s="9">
        <f>telefony45[[#This Row],[godziny połączenia]]*60*60+telefony45[[#This Row],[minuty połączenia]]*60+telefony45[[#This Row],[sekundy połączenia2]]</f>
        <v>569</v>
      </c>
      <c r="N1111" s="9">
        <f>ROUNDUP(telefony45[[#This Row],[połączenie w sekundach]]/60,0)</f>
        <v>10</v>
      </c>
      <c r="O1111" s="9">
        <f>IF(telefony45[[#This Row],[czy zagraniczny]]=1,telefony45[[#This Row],[zaczęt minuty połączenia]],0)</f>
        <v>0</v>
      </c>
      <c r="P1111">
        <f>IF(OR(telefony45[[#This Row],[czy komórkowy]]=1,telefony45[[#This Row],[czy stacjonarny]]=1),P1110-telefony45[[#This Row],[połączenie w sekundach]],P1110)</f>
        <v>-470247</v>
      </c>
      <c r="Q1111">
        <f t="shared" si="16"/>
        <v>569</v>
      </c>
      <c r="R1111">
        <f>IF(telefony45[[#This Row],[czy komórkowy]]=1,Q1111+R1110,R1110)</f>
        <v>113468</v>
      </c>
      <c r="S1111">
        <f>IF(telefony45[[#This Row],[czy stacjonarny]]=1,Q1111+S1110,S1110)</f>
        <v>356779</v>
      </c>
    </row>
    <row r="1112" spans="1:19" x14ac:dyDescent="0.3">
      <c r="A1112" s="9" t="s">
        <v>953</v>
      </c>
      <c r="B1112" s="1">
        <v>42933</v>
      </c>
      <c r="C1112" s="2">
        <v>0.60783564814814817</v>
      </c>
      <c r="D1112" s="2">
        <v>0.60846064814814815</v>
      </c>
      <c r="E1112">
        <f>DAY(telefony45[[#This Row],[data]])</f>
        <v>17</v>
      </c>
      <c r="F1112">
        <f>IF(LEN(telefony45[[#This Row],[nr]])=8,1,0)</f>
        <v>1</v>
      </c>
      <c r="G1112">
        <f>IF(LEN(telefony45[[#This Row],[nr]])=7,1,0)</f>
        <v>0</v>
      </c>
      <c r="H1112" s="9">
        <f>IF(LEN(telefony45[[#This Row],[nr]])&gt;=10,1,0)</f>
        <v>0</v>
      </c>
      <c r="I1112" s="2">
        <f>telefony45[[#This Row],[zakonczenie]]-telefony45[[#This Row],[rozpoczecie]]</f>
        <v>6.2499999999998668E-4</v>
      </c>
      <c r="J1112" s="9">
        <f>HOUR(telefony45[[#This Row],[czas połączenia]])</f>
        <v>0</v>
      </c>
      <c r="K1112" s="9">
        <f>MINUTE(telefony45[[#This Row],[czas połączenia]])</f>
        <v>0</v>
      </c>
      <c r="L1112" s="9">
        <f>SECOND(telefony45[[#This Row],[czas połączenia]])</f>
        <v>54</v>
      </c>
      <c r="M1112" s="9">
        <f>telefony45[[#This Row],[godziny połączenia]]*60*60+telefony45[[#This Row],[minuty połączenia]]*60+telefony45[[#This Row],[sekundy połączenia2]]</f>
        <v>54</v>
      </c>
      <c r="N1112" s="9">
        <f>ROUNDUP(telefony45[[#This Row],[połączenie w sekundach]]/60,0)</f>
        <v>1</v>
      </c>
      <c r="O1112" s="9">
        <f>IF(telefony45[[#This Row],[czy zagraniczny]]=1,telefony45[[#This Row],[zaczęt minuty połączenia]],0)</f>
        <v>0</v>
      </c>
      <c r="P1112">
        <f>IF(OR(telefony45[[#This Row],[czy komórkowy]]=1,telefony45[[#This Row],[czy stacjonarny]]=1),P1111-telefony45[[#This Row],[połączenie w sekundach]],P1111)</f>
        <v>-470301</v>
      </c>
      <c r="Q1112">
        <f t="shared" si="16"/>
        <v>54</v>
      </c>
      <c r="R1112">
        <f>IF(telefony45[[#This Row],[czy komórkowy]]=1,Q1112+R1111,R1111)</f>
        <v>113522</v>
      </c>
      <c r="S1112">
        <f>IF(telefony45[[#This Row],[czy stacjonarny]]=1,Q1112+S1111,S1111)</f>
        <v>356779</v>
      </c>
    </row>
    <row r="1113" spans="1:19" x14ac:dyDescent="0.3">
      <c r="A1113" s="9" t="s">
        <v>954</v>
      </c>
      <c r="B1113" s="1">
        <v>42933</v>
      </c>
      <c r="C1113" s="2">
        <v>0.61261574074074077</v>
      </c>
      <c r="D1113" s="2">
        <v>0.62048611111111107</v>
      </c>
      <c r="E1113">
        <f>DAY(telefony45[[#This Row],[data]])</f>
        <v>17</v>
      </c>
      <c r="F1113">
        <f>IF(LEN(telefony45[[#This Row],[nr]])=8,1,0)</f>
        <v>0</v>
      </c>
      <c r="G1113">
        <f>IF(LEN(telefony45[[#This Row],[nr]])=7,1,0)</f>
        <v>1</v>
      </c>
      <c r="H1113" s="9">
        <f>IF(LEN(telefony45[[#This Row],[nr]])&gt;=10,1,0)</f>
        <v>0</v>
      </c>
      <c r="I1113" s="2">
        <f>telefony45[[#This Row],[zakonczenie]]-telefony45[[#This Row],[rozpoczecie]]</f>
        <v>7.8703703703703054E-3</v>
      </c>
      <c r="J1113" s="9">
        <f>HOUR(telefony45[[#This Row],[czas połączenia]])</f>
        <v>0</v>
      </c>
      <c r="K1113" s="9">
        <f>MINUTE(telefony45[[#This Row],[czas połączenia]])</f>
        <v>11</v>
      </c>
      <c r="L1113" s="9">
        <f>SECOND(telefony45[[#This Row],[czas połączenia]])</f>
        <v>20</v>
      </c>
      <c r="M1113" s="9">
        <f>telefony45[[#This Row],[godziny połączenia]]*60*60+telefony45[[#This Row],[minuty połączenia]]*60+telefony45[[#This Row],[sekundy połączenia2]]</f>
        <v>680</v>
      </c>
      <c r="N1113" s="9">
        <f>ROUNDUP(telefony45[[#This Row],[połączenie w sekundach]]/60,0)</f>
        <v>12</v>
      </c>
      <c r="O1113" s="9">
        <f>IF(telefony45[[#This Row],[czy zagraniczny]]=1,telefony45[[#This Row],[zaczęt minuty połączenia]],0)</f>
        <v>0</v>
      </c>
      <c r="P1113">
        <f>IF(OR(telefony45[[#This Row],[czy komórkowy]]=1,telefony45[[#This Row],[czy stacjonarny]]=1),P1112-telefony45[[#This Row],[połączenie w sekundach]],P1112)</f>
        <v>-470981</v>
      </c>
      <c r="Q1113">
        <f t="shared" si="16"/>
        <v>680</v>
      </c>
      <c r="R1113">
        <f>IF(telefony45[[#This Row],[czy komórkowy]]=1,Q1113+R1112,R1112)</f>
        <v>113522</v>
      </c>
      <c r="S1113">
        <f>IF(telefony45[[#This Row],[czy stacjonarny]]=1,Q1113+S1112,S1112)</f>
        <v>357459</v>
      </c>
    </row>
    <row r="1114" spans="1:19" x14ac:dyDescent="0.3">
      <c r="A1114" s="9" t="s">
        <v>955</v>
      </c>
      <c r="B1114" s="1">
        <v>42933</v>
      </c>
      <c r="C1114" s="2">
        <v>0.61473379629629632</v>
      </c>
      <c r="D1114" s="2">
        <v>0.61660879629629628</v>
      </c>
      <c r="E1114">
        <f>DAY(telefony45[[#This Row],[data]])</f>
        <v>17</v>
      </c>
      <c r="F1114">
        <f>IF(LEN(telefony45[[#This Row],[nr]])=8,1,0)</f>
        <v>0</v>
      </c>
      <c r="G1114">
        <f>IF(LEN(telefony45[[#This Row],[nr]])=7,1,0)</f>
        <v>1</v>
      </c>
      <c r="H1114" s="9">
        <f>IF(LEN(telefony45[[#This Row],[nr]])&gt;=10,1,0)</f>
        <v>0</v>
      </c>
      <c r="I1114" s="2">
        <f>telefony45[[#This Row],[zakonczenie]]-telefony45[[#This Row],[rozpoczecie]]</f>
        <v>1.87499999999996E-3</v>
      </c>
      <c r="J1114" s="9">
        <f>HOUR(telefony45[[#This Row],[czas połączenia]])</f>
        <v>0</v>
      </c>
      <c r="K1114" s="9">
        <f>MINUTE(telefony45[[#This Row],[czas połączenia]])</f>
        <v>2</v>
      </c>
      <c r="L1114" s="9">
        <f>SECOND(telefony45[[#This Row],[czas połączenia]])</f>
        <v>42</v>
      </c>
      <c r="M1114" s="9">
        <f>telefony45[[#This Row],[godziny połączenia]]*60*60+telefony45[[#This Row],[minuty połączenia]]*60+telefony45[[#This Row],[sekundy połączenia2]]</f>
        <v>162</v>
      </c>
      <c r="N1114" s="9">
        <f>ROUNDUP(telefony45[[#This Row],[połączenie w sekundach]]/60,0)</f>
        <v>3</v>
      </c>
      <c r="O1114" s="9">
        <f>IF(telefony45[[#This Row],[czy zagraniczny]]=1,telefony45[[#This Row],[zaczęt minuty połączenia]],0)</f>
        <v>0</v>
      </c>
      <c r="P1114">
        <f>IF(OR(telefony45[[#This Row],[czy komórkowy]]=1,telefony45[[#This Row],[czy stacjonarny]]=1),P1113-telefony45[[#This Row],[połączenie w sekundach]],P1113)</f>
        <v>-471143</v>
      </c>
      <c r="Q1114">
        <f t="shared" si="16"/>
        <v>162</v>
      </c>
      <c r="R1114">
        <f>IF(telefony45[[#This Row],[czy komórkowy]]=1,Q1114+R1113,R1113)</f>
        <v>113522</v>
      </c>
      <c r="S1114">
        <f>IF(telefony45[[#This Row],[czy stacjonarny]]=1,Q1114+S1113,S1113)</f>
        <v>357621</v>
      </c>
    </row>
    <row r="1115" spans="1:19" x14ac:dyDescent="0.3">
      <c r="A1115" s="9" t="s">
        <v>956</v>
      </c>
      <c r="B1115" s="1">
        <v>42933</v>
      </c>
      <c r="C1115" s="2">
        <v>0.61943287037037043</v>
      </c>
      <c r="D1115" s="2">
        <v>0.62100694444444449</v>
      </c>
      <c r="E1115">
        <f>DAY(telefony45[[#This Row],[data]])</f>
        <v>17</v>
      </c>
      <c r="F1115">
        <f>IF(LEN(telefony45[[#This Row],[nr]])=8,1,0)</f>
        <v>1</v>
      </c>
      <c r="G1115">
        <f>IF(LEN(telefony45[[#This Row],[nr]])=7,1,0)</f>
        <v>0</v>
      </c>
      <c r="H1115" s="9">
        <f>IF(LEN(telefony45[[#This Row],[nr]])&gt;=10,1,0)</f>
        <v>0</v>
      </c>
      <c r="I1115" s="2">
        <f>telefony45[[#This Row],[zakonczenie]]-telefony45[[#This Row],[rozpoczecie]]</f>
        <v>1.5740740740740611E-3</v>
      </c>
      <c r="J1115" s="9">
        <f>HOUR(telefony45[[#This Row],[czas połączenia]])</f>
        <v>0</v>
      </c>
      <c r="K1115" s="9">
        <f>MINUTE(telefony45[[#This Row],[czas połączenia]])</f>
        <v>2</v>
      </c>
      <c r="L1115" s="9">
        <f>SECOND(telefony45[[#This Row],[czas połączenia]])</f>
        <v>16</v>
      </c>
      <c r="M1115" s="9">
        <f>telefony45[[#This Row],[godziny połączenia]]*60*60+telefony45[[#This Row],[minuty połączenia]]*60+telefony45[[#This Row],[sekundy połączenia2]]</f>
        <v>136</v>
      </c>
      <c r="N1115" s="9">
        <f>ROUNDUP(telefony45[[#This Row],[połączenie w sekundach]]/60,0)</f>
        <v>3</v>
      </c>
      <c r="O1115" s="9">
        <f>IF(telefony45[[#This Row],[czy zagraniczny]]=1,telefony45[[#This Row],[zaczęt minuty połączenia]],0)</f>
        <v>0</v>
      </c>
      <c r="P1115">
        <f>IF(OR(telefony45[[#This Row],[czy komórkowy]]=1,telefony45[[#This Row],[czy stacjonarny]]=1),P1114-telefony45[[#This Row],[połączenie w sekundach]],P1114)</f>
        <v>-471279</v>
      </c>
      <c r="Q1115">
        <f t="shared" si="16"/>
        <v>136</v>
      </c>
      <c r="R1115">
        <f>IF(telefony45[[#This Row],[czy komórkowy]]=1,Q1115+R1114,R1114)</f>
        <v>113658</v>
      </c>
      <c r="S1115">
        <f>IF(telefony45[[#This Row],[czy stacjonarny]]=1,Q1115+S1114,S1114)</f>
        <v>357621</v>
      </c>
    </row>
    <row r="1116" spans="1:19" x14ac:dyDescent="0.3">
      <c r="A1116" s="9" t="s">
        <v>957</v>
      </c>
      <c r="B1116" s="1">
        <v>42933</v>
      </c>
      <c r="C1116" s="2">
        <v>0.62292824074074071</v>
      </c>
      <c r="D1116" s="2">
        <v>0.63358796296296294</v>
      </c>
      <c r="E1116">
        <f>DAY(telefony45[[#This Row],[data]])</f>
        <v>17</v>
      </c>
      <c r="F1116">
        <f>IF(LEN(telefony45[[#This Row],[nr]])=8,1,0)</f>
        <v>0</v>
      </c>
      <c r="G1116">
        <f>IF(LEN(telefony45[[#This Row],[nr]])=7,1,0)</f>
        <v>1</v>
      </c>
      <c r="H1116" s="9">
        <f>IF(LEN(telefony45[[#This Row],[nr]])&gt;=10,1,0)</f>
        <v>0</v>
      </c>
      <c r="I1116" s="2">
        <f>telefony45[[#This Row],[zakonczenie]]-telefony45[[#This Row],[rozpoczecie]]</f>
        <v>1.0659722222222223E-2</v>
      </c>
      <c r="J1116" s="9">
        <f>HOUR(telefony45[[#This Row],[czas połączenia]])</f>
        <v>0</v>
      </c>
      <c r="K1116" s="9">
        <f>MINUTE(telefony45[[#This Row],[czas połączenia]])</f>
        <v>15</v>
      </c>
      <c r="L1116" s="9">
        <f>SECOND(telefony45[[#This Row],[czas połączenia]])</f>
        <v>21</v>
      </c>
      <c r="M1116" s="9">
        <f>telefony45[[#This Row],[godziny połączenia]]*60*60+telefony45[[#This Row],[minuty połączenia]]*60+telefony45[[#This Row],[sekundy połączenia2]]</f>
        <v>921</v>
      </c>
      <c r="N1116" s="9">
        <f>ROUNDUP(telefony45[[#This Row],[połączenie w sekundach]]/60,0)</f>
        <v>16</v>
      </c>
      <c r="O1116" s="9">
        <f>IF(telefony45[[#This Row],[czy zagraniczny]]=1,telefony45[[#This Row],[zaczęt minuty połączenia]],0)</f>
        <v>0</v>
      </c>
      <c r="P1116">
        <f>IF(OR(telefony45[[#This Row],[czy komórkowy]]=1,telefony45[[#This Row],[czy stacjonarny]]=1),P1115-telefony45[[#This Row],[połączenie w sekundach]],P1115)</f>
        <v>-472200</v>
      </c>
      <c r="Q1116">
        <f t="shared" si="16"/>
        <v>921</v>
      </c>
      <c r="R1116">
        <f>IF(telefony45[[#This Row],[czy komórkowy]]=1,Q1116+R1115,R1115)</f>
        <v>113658</v>
      </c>
      <c r="S1116">
        <f>IF(telefony45[[#This Row],[czy stacjonarny]]=1,Q1116+S1115,S1115)</f>
        <v>358542</v>
      </c>
    </row>
    <row r="1117" spans="1:19" x14ac:dyDescent="0.3">
      <c r="A1117" s="9" t="s">
        <v>843</v>
      </c>
      <c r="B1117" s="1">
        <v>42933</v>
      </c>
      <c r="C1117" s="2">
        <v>0.62657407407407406</v>
      </c>
      <c r="D1117" s="2">
        <v>0.62818287037037035</v>
      </c>
      <c r="E1117">
        <f>DAY(telefony45[[#This Row],[data]])</f>
        <v>17</v>
      </c>
      <c r="F1117">
        <f>IF(LEN(telefony45[[#This Row],[nr]])=8,1,0)</f>
        <v>1</v>
      </c>
      <c r="G1117">
        <f>IF(LEN(telefony45[[#This Row],[nr]])=7,1,0)</f>
        <v>0</v>
      </c>
      <c r="H1117" s="9">
        <f>IF(LEN(telefony45[[#This Row],[nr]])&gt;=10,1,0)</f>
        <v>0</v>
      </c>
      <c r="I1117" s="2">
        <f>telefony45[[#This Row],[zakonczenie]]-telefony45[[#This Row],[rozpoczecie]]</f>
        <v>1.6087962962962887E-3</v>
      </c>
      <c r="J1117" s="9">
        <f>HOUR(telefony45[[#This Row],[czas połączenia]])</f>
        <v>0</v>
      </c>
      <c r="K1117" s="9">
        <f>MINUTE(telefony45[[#This Row],[czas połączenia]])</f>
        <v>2</v>
      </c>
      <c r="L1117" s="9">
        <f>SECOND(telefony45[[#This Row],[czas połączenia]])</f>
        <v>19</v>
      </c>
      <c r="M1117" s="9">
        <f>telefony45[[#This Row],[godziny połączenia]]*60*60+telefony45[[#This Row],[minuty połączenia]]*60+telefony45[[#This Row],[sekundy połączenia2]]</f>
        <v>139</v>
      </c>
      <c r="N1117" s="9">
        <f>ROUNDUP(telefony45[[#This Row],[połączenie w sekundach]]/60,0)</f>
        <v>3</v>
      </c>
      <c r="O1117" s="9">
        <f>IF(telefony45[[#This Row],[czy zagraniczny]]=1,telefony45[[#This Row],[zaczęt minuty połączenia]],0)</f>
        <v>0</v>
      </c>
      <c r="P1117">
        <f>IF(OR(telefony45[[#This Row],[czy komórkowy]]=1,telefony45[[#This Row],[czy stacjonarny]]=1),P1116-telefony45[[#This Row],[połączenie w sekundach]],P1116)</f>
        <v>-472339</v>
      </c>
      <c r="Q1117">
        <f t="shared" si="16"/>
        <v>139</v>
      </c>
      <c r="R1117">
        <f>IF(telefony45[[#This Row],[czy komórkowy]]=1,Q1117+R1116,R1116)</f>
        <v>113797</v>
      </c>
      <c r="S1117">
        <f>IF(telefony45[[#This Row],[czy stacjonarny]]=1,Q1117+S1116,S1116)</f>
        <v>358542</v>
      </c>
    </row>
    <row r="1118" spans="1:19" x14ac:dyDescent="0.3">
      <c r="A1118" s="9" t="s">
        <v>958</v>
      </c>
      <c r="B1118" s="1">
        <v>42934</v>
      </c>
      <c r="C1118" s="2">
        <v>0.33355324074074072</v>
      </c>
      <c r="D1118" s="2">
        <v>0.33859953703703705</v>
      </c>
      <c r="E1118">
        <f>DAY(telefony45[[#This Row],[data]])</f>
        <v>18</v>
      </c>
      <c r="F1118">
        <f>IF(LEN(telefony45[[#This Row],[nr]])=8,1,0)</f>
        <v>0</v>
      </c>
      <c r="G1118">
        <f>IF(LEN(telefony45[[#This Row],[nr]])=7,1,0)</f>
        <v>1</v>
      </c>
      <c r="H1118" s="9">
        <f>IF(LEN(telefony45[[#This Row],[nr]])&gt;=10,1,0)</f>
        <v>0</v>
      </c>
      <c r="I1118" s="2">
        <f>telefony45[[#This Row],[zakonczenie]]-telefony45[[#This Row],[rozpoczecie]]</f>
        <v>5.0462962962963265E-3</v>
      </c>
      <c r="J1118" s="9">
        <f>HOUR(telefony45[[#This Row],[czas połączenia]])</f>
        <v>0</v>
      </c>
      <c r="K1118" s="9">
        <f>MINUTE(telefony45[[#This Row],[czas połączenia]])</f>
        <v>7</v>
      </c>
      <c r="L1118" s="9">
        <f>SECOND(telefony45[[#This Row],[czas połączenia]])</f>
        <v>16</v>
      </c>
      <c r="M1118" s="9">
        <f>telefony45[[#This Row],[godziny połączenia]]*60*60+telefony45[[#This Row],[minuty połączenia]]*60+telefony45[[#This Row],[sekundy połączenia2]]</f>
        <v>436</v>
      </c>
      <c r="N1118" s="9">
        <f>ROUNDUP(telefony45[[#This Row],[połączenie w sekundach]]/60,0)</f>
        <v>8</v>
      </c>
      <c r="O1118" s="9">
        <f>IF(telefony45[[#This Row],[czy zagraniczny]]=1,telefony45[[#This Row],[zaczęt minuty połączenia]],0)</f>
        <v>0</v>
      </c>
      <c r="P1118">
        <f>IF(OR(telefony45[[#This Row],[czy komórkowy]]=1,telefony45[[#This Row],[czy stacjonarny]]=1),P1117-telefony45[[#This Row],[połączenie w sekundach]],P1117)</f>
        <v>-472775</v>
      </c>
      <c r="Q1118">
        <f t="shared" si="16"/>
        <v>436</v>
      </c>
      <c r="R1118">
        <f>IF(telefony45[[#This Row],[czy komórkowy]]=1,Q1118+R1117,R1117)</f>
        <v>113797</v>
      </c>
      <c r="S1118">
        <f>IF(telefony45[[#This Row],[czy stacjonarny]]=1,Q1118+S1117,S1117)</f>
        <v>358978</v>
      </c>
    </row>
    <row r="1119" spans="1:19" x14ac:dyDescent="0.3">
      <c r="A1119" s="9" t="s">
        <v>959</v>
      </c>
      <c r="B1119" s="1">
        <v>42934</v>
      </c>
      <c r="C1119" s="2">
        <v>0.33582175925925928</v>
      </c>
      <c r="D1119" s="2">
        <v>0.34681712962962963</v>
      </c>
      <c r="E1119">
        <f>DAY(telefony45[[#This Row],[data]])</f>
        <v>18</v>
      </c>
      <c r="F1119">
        <f>IF(LEN(telefony45[[#This Row],[nr]])=8,1,0)</f>
        <v>0</v>
      </c>
      <c r="G1119">
        <f>IF(LEN(telefony45[[#This Row],[nr]])=7,1,0)</f>
        <v>1</v>
      </c>
      <c r="H1119" s="9">
        <f>IF(LEN(telefony45[[#This Row],[nr]])&gt;=10,1,0)</f>
        <v>0</v>
      </c>
      <c r="I1119" s="2">
        <f>telefony45[[#This Row],[zakonczenie]]-telefony45[[#This Row],[rozpoczecie]]</f>
        <v>1.099537037037035E-2</v>
      </c>
      <c r="J1119" s="9">
        <f>HOUR(telefony45[[#This Row],[czas połączenia]])</f>
        <v>0</v>
      </c>
      <c r="K1119" s="9">
        <f>MINUTE(telefony45[[#This Row],[czas połączenia]])</f>
        <v>15</v>
      </c>
      <c r="L1119" s="9">
        <f>SECOND(telefony45[[#This Row],[czas połączenia]])</f>
        <v>50</v>
      </c>
      <c r="M1119" s="9">
        <f>telefony45[[#This Row],[godziny połączenia]]*60*60+telefony45[[#This Row],[minuty połączenia]]*60+telefony45[[#This Row],[sekundy połączenia2]]</f>
        <v>950</v>
      </c>
      <c r="N1119" s="9">
        <f>ROUNDUP(telefony45[[#This Row],[połączenie w sekundach]]/60,0)</f>
        <v>16</v>
      </c>
      <c r="O1119" s="9">
        <f>IF(telefony45[[#This Row],[czy zagraniczny]]=1,telefony45[[#This Row],[zaczęt minuty połączenia]],0)</f>
        <v>0</v>
      </c>
      <c r="P1119">
        <f>IF(OR(telefony45[[#This Row],[czy komórkowy]]=1,telefony45[[#This Row],[czy stacjonarny]]=1),P1118-telefony45[[#This Row],[połączenie w sekundach]],P1118)</f>
        <v>-473725</v>
      </c>
      <c r="Q1119">
        <f t="shared" si="16"/>
        <v>950</v>
      </c>
      <c r="R1119">
        <f>IF(telefony45[[#This Row],[czy komórkowy]]=1,Q1119+R1118,R1118)</f>
        <v>113797</v>
      </c>
      <c r="S1119">
        <f>IF(telefony45[[#This Row],[czy stacjonarny]]=1,Q1119+S1118,S1118)</f>
        <v>359928</v>
      </c>
    </row>
    <row r="1120" spans="1:19" x14ac:dyDescent="0.3">
      <c r="A1120" s="9" t="s">
        <v>960</v>
      </c>
      <c r="B1120" s="1">
        <v>42934</v>
      </c>
      <c r="C1120" s="2">
        <v>0.34134259259259259</v>
      </c>
      <c r="D1120" s="2">
        <v>0.34931712962962963</v>
      </c>
      <c r="E1120">
        <f>DAY(telefony45[[#This Row],[data]])</f>
        <v>18</v>
      </c>
      <c r="F1120">
        <f>IF(LEN(telefony45[[#This Row],[nr]])=8,1,0)</f>
        <v>0</v>
      </c>
      <c r="G1120">
        <f>IF(LEN(telefony45[[#This Row],[nr]])=7,1,0)</f>
        <v>0</v>
      </c>
      <c r="H1120" s="9">
        <f>IF(LEN(telefony45[[#This Row],[nr]])&gt;=10,1,0)</f>
        <v>1</v>
      </c>
      <c r="I1120" s="2">
        <f>telefony45[[#This Row],[zakonczenie]]-telefony45[[#This Row],[rozpoczecie]]</f>
        <v>7.9745370370370439E-3</v>
      </c>
      <c r="J1120" s="9">
        <f>HOUR(telefony45[[#This Row],[czas połączenia]])</f>
        <v>0</v>
      </c>
      <c r="K1120" s="9">
        <f>MINUTE(telefony45[[#This Row],[czas połączenia]])</f>
        <v>11</v>
      </c>
      <c r="L1120" s="9">
        <f>SECOND(telefony45[[#This Row],[czas połączenia]])</f>
        <v>29</v>
      </c>
      <c r="M1120" s="9">
        <f>telefony45[[#This Row],[godziny połączenia]]*60*60+telefony45[[#This Row],[minuty połączenia]]*60+telefony45[[#This Row],[sekundy połączenia2]]</f>
        <v>689</v>
      </c>
      <c r="N1120" s="9">
        <f>ROUNDUP(telefony45[[#This Row],[połączenie w sekundach]]/60,0)</f>
        <v>12</v>
      </c>
      <c r="O1120" s="9">
        <f>IF(telefony45[[#This Row],[czy zagraniczny]]=1,telefony45[[#This Row],[zaczęt minuty połączenia]],0)</f>
        <v>12</v>
      </c>
      <c r="P1120">
        <f>IF(OR(telefony45[[#This Row],[czy komórkowy]]=1,telefony45[[#This Row],[czy stacjonarny]]=1),P1119-telefony45[[#This Row],[połączenie w sekundach]],P1119)</f>
        <v>-473725</v>
      </c>
      <c r="Q1120">
        <f t="shared" si="16"/>
        <v>0</v>
      </c>
      <c r="R1120">
        <f>IF(telefony45[[#This Row],[czy komórkowy]]=1,Q1120+R1119,R1119)</f>
        <v>113797</v>
      </c>
      <c r="S1120">
        <f>IF(telefony45[[#This Row],[czy stacjonarny]]=1,Q1120+S1119,S1119)</f>
        <v>359928</v>
      </c>
    </row>
    <row r="1121" spans="1:19" x14ac:dyDescent="0.3">
      <c r="A1121" s="9" t="s">
        <v>961</v>
      </c>
      <c r="B1121" s="1">
        <v>42934</v>
      </c>
      <c r="C1121" s="2">
        <v>0.34586805555555555</v>
      </c>
      <c r="D1121" s="2">
        <v>0.34684027777777776</v>
      </c>
      <c r="E1121">
        <f>DAY(telefony45[[#This Row],[data]])</f>
        <v>18</v>
      </c>
      <c r="F1121">
        <f>IF(LEN(telefony45[[#This Row],[nr]])=8,1,0)</f>
        <v>0</v>
      </c>
      <c r="G1121">
        <f>IF(LEN(telefony45[[#This Row],[nr]])=7,1,0)</f>
        <v>1</v>
      </c>
      <c r="H1121" s="9">
        <f>IF(LEN(telefony45[[#This Row],[nr]])&gt;=10,1,0)</f>
        <v>0</v>
      </c>
      <c r="I1121" s="2">
        <f>telefony45[[#This Row],[zakonczenie]]-telefony45[[#This Row],[rozpoczecie]]</f>
        <v>9.7222222222220767E-4</v>
      </c>
      <c r="J1121" s="9">
        <f>HOUR(telefony45[[#This Row],[czas połączenia]])</f>
        <v>0</v>
      </c>
      <c r="K1121" s="9">
        <f>MINUTE(telefony45[[#This Row],[czas połączenia]])</f>
        <v>1</v>
      </c>
      <c r="L1121" s="9">
        <f>SECOND(telefony45[[#This Row],[czas połączenia]])</f>
        <v>24</v>
      </c>
      <c r="M1121" s="9">
        <f>telefony45[[#This Row],[godziny połączenia]]*60*60+telefony45[[#This Row],[minuty połączenia]]*60+telefony45[[#This Row],[sekundy połączenia2]]</f>
        <v>84</v>
      </c>
      <c r="N1121" s="9">
        <f>ROUNDUP(telefony45[[#This Row],[połączenie w sekundach]]/60,0)</f>
        <v>2</v>
      </c>
      <c r="O1121" s="9">
        <f>IF(telefony45[[#This Row],[czy zagraniczny]]=1,telefony45[[#This Row],[zaczęt minuty połączenia]],0)</f>
        <v>0</v>
      </c>
      <c r="P1121">
        <f>IF(OR(telefony45[[#This Row],[czy komórkowy]]=1,telefony45[[#This Row],[czy stacjonarny]]=1),P1120-telefony45[[#This Row],[połączenie w sekundach]],P1120)</f>
        <v>-473809</v>
      </c>
      <c r="Q1121">
        <f t="shared" si="16"/>
        <v>84</v>
      </c>
      <c r="R1121">
        <f>IF(telefony45[[#This Row],[czy komórkowy]]=1,Q1121+R1120,R1120)</f>
        <v>113797</v>
      </c>
      <c r="S1121">
        <f>IF(telefony45[[#This Row],[czy stacjonarny]]=1,Q1121+S1120,S1120)</f>
        <v>360012</v>
      </c>
    </row>
    <row r="1122" spans="1:19" x14ac:dyDescent="0.3">
      <c r="A1122" s="9" t="s">
        <v>962</v>
      </c>
      <c r="B1122" s="1">
        <v>42934</v>
      </c>
      <c r="C1122" s="2">
        <v>0.35076388888888888</v>
      </c>
      <c r="D1122" s="2">
        <v>0.35863425925925924</v>
      </c>
      <c r="E1122">
        <f>DAY(telefony45[[#This Row],[data]])</f>
        <v>18</v>
      </c>
      <c r="F1122">
        <f>IF(LEN(telefony45[[#This Row],[nr]])=8,1,0)</f>
        <v>0</v>
      </c>
      <c r="G1122">
        <f>IF(LEN(telefony45[[#This Row],[nr]])=7,1,0)</f>
        <v>1</v>
      </c>
      <c r="H1122" s="9">
        <f>IF(LEN(telefony45[[#This Row],[nr]])&gt;=10,1,0)</f>
        <v>0</v>
      </c>
      <c r="I1122" s="2">
        <f>telefony45[[#This Row],[zakonczenie]]-telefony45[[#This Row],[rozpoczecie]]</f>
        <v>7.8703703703703609E-3</v>
      </c>
      <c r="J1122" s="9">
        <f>HOUR(telefony45[[#This Row],[czas połączenia]])</f>
        <v>0</v>
      </c>
      <c r="K1122" s="9">
        <f>MINUTE(telefony45[[#This Row],[czas połączenia]])</f>
        <v>11</v>
      </c>
      <c r="L1122" s="9">
        <f>SECOND(telefony45[[#This Row],[czas połączenia]])</f>
        <v>20</v>
      </c>
      <c r="M1122" s="9">
        <f>telefony45[[#This Row],[godziny połączenia]]*60*60+telefony45[[#This Row],[minuty połączenia]]*60+telefony45[[#This Row],[sekundy połączenia2]]</f>
        <v>680</v>
      </c>
      <c r="N1122" s="9">
        <f>ROUNDUP(telefony45[[#This Row],[połączenie w sekundach]]/60,0)</f>
        <v>12</v>
      </c>
      <c r="O1122" s="9">
        <f>IF(telefony45[[#This Row],[czy zagraniczny]]=1,telefony45[[#This Row],[zaczęt minuty połączenia]],0)</f>
        <v>0</v>
      </c>
      <c r="P1122">
        <f>IF(OR(telefony45[[#This Row],[czy komórkowy]]=1,telefony45[[#This Row],[czy stacjonarny]]=1),P1121-telefony45[[#This Row],[połączenie w sekundach]],P1121)</f>
        <v>-474489</v>
      </c>
      <c r="Q1122">
        <f t="shared" si="16"/>
        <v>680</v>
      </c>
      <c r="R1122">
        <f>IF(telefony45[[#This Row],[czy komórkowy]]=1,Q1122+R1121,R1121)</f>
        <v>113797</v>
      </c>
      <c r="S1122">
        <f>IF(telefony45[[#This Row],[czy stacjonarny]]=1,Q1122+S1121,S1121)</f>
        <v>360692</v>
      </c>
    </row>
    <row r="1123" spans="1:19" x14ac:dyDescent="0.3">
      <c r="A1123" s="9" t="s">
        <v>963</v>
      </c>
      <c r="B1123" s="1">
        <v>42934</v>
      </c>
      <c r="C1123" s="2">
        <v>0.35430555555555554</v>
      </c>
      <c r="D1123" s="2">
        <v>0.36318287037037039</v>
      </c>
      <c r="E1123">
        <f>DAY(telefony45[[#This Row],[data]])</f>
        <v>18</v>
      </c>
      <c r="F1123">
        <f>IF(LEN(telefony45[[#This Row],[nr]])=8,1,0)</f>
        <v>1</v>
      </c>
      <c r="G1123">
        <f>IF(LEN(telefony45[[#This Row],[nr]])=7,1,0)</f>
        <v>0</v>
      </c>
      <c r="H1123" s="9">
        <f>IF(LEN(telefony45[[#This Row],[nr]])&gt;=10,1,0)</f>
        <v>0</v>
      </c>
      <c r="I1123" s="2">
        <f>telefony45[[#This Row],[zakonczenie]]-telefony45[[#This Row],[rozpoczecie]]</f>
        <v>8.8773148148148517E-3</v>
      </c>
      <c r="J1123" s="9">
        <f>HOUR(telefony45[[#This Row],[czas połączenia]])</f>
        <v>0</v>
      </c>
      <c r="K1123" s="9">
        <f>MINUTE(telefony45[[#This Row],[czas połączenia]])</f>
        <v>12</v>
      </c>
      <c r="L1123" s="9">
        <f>SECOND(telefony45[[#This Row],[czas połączenia]])</f>
        <v>47</v>
      </c>
      <c r="M1123" s="9">
        <f>telefony45[[#This Row],[godziny połączenia]]*60*60+telefony45[[#This Row],[minuty połączenia]]*60+telefony45[[#This Row],[sekundy połączenia2]]</f>
        <v>767</v>
      </c>
      <c r="N1123" s="9">
        <f>ROUNDUP(telefony45[[#This Row],[połączenie w sekundach]]/60,0)</f>
        <v>13</v>
      </c>
      <c r="O1123" s="9">
        <f>IF(telefony45[[#This Row],[czy zagraniczny]]=1,telefony45[[#This Row],[zaczęt minuty połączenia]],0)</f>
        <v>0</v>
      </c>
      <c r="P1123">
        <f>IF(OR(telefony45[[#This Row],[czy komórkowy]]=1,telefony45[[#This Row],[czy stacjonarny]]=1),P1122-telefony45[[#This Row],[połączenie w sekundach]],P1122)</f>
        <v>-475256</v>
      </c>
      <c r="Q1123">
        <f t="shared" si="16"/>
        <v>767</v>
      </c>
      <c r="R1123">
        <f>IF(telefony45[[#This Row],[czy komórkowy]]=1,Q1123+R1122,R1122)</f>
        <v>114564</v>
      </c>
      <c r="S1123">
        <f>IF(telefony45[[#This Row],[czy stacjonarny]]=1,Q1123+S1122,S1122)</f>
        <v>360692</v>
      </c>
    </row>
    <row r="1124" spans="1:19" x14ac:dyDescent="0.3">
      <c r="A1124" s="9" t="s">
        <v>964</v>
      </c>
      <c r="B1124" s="1">
        <v>42934</v>
      </c>
      <c r="C1124" s="2">
        <v>0.35718749999999999</v>
      </c>
      <c r="D1124" s="2">
        <v>0.36684027777777778</v>
      </c>
      <c r="E1124">
        <f>DAY(telefony45[[#This Row],[data]])</f>
        <v>18</v>
      </c>
      <c r="F1124">
        <f>IF(LEN(telefony45[[#This Row],[nr]])=8,1,0)</f>
        <v>0</v>
      </c>
      <c r="G1124">
        <f>IF(LEN(telefony45[[#This Row],[nr]])=7,1,0)</f>
        <v>1</v>
      </c>
      <c r="H1124" s="9">
        <f>IF(LEN(telefony45[[#This Row],[nr]])&gt;=10,1,0)</f>
        <v>0</v>
      </c>
      <c r="I1124" s="2">
        <f>telefony45[[#This Row],[zakonczenie]]-telefony45[[#This Row],[rozpoczecie]]</f>
        <v>9.6527777777777879E-3</v>
      </c>
      <c r="J1124" s="9">
        <f>HOUR(telefony45[[#This Row],[czas połączenia]])</f>
        <v>0</v>
      </c>
      <c r="K1124" s="9">
        <f>MINUTE(telefony45[[#This Row],[czas połączenia]])</f>
        <v>13</v>
      </c>
      <c r="L1124" s="9">
        <f>SECOND(telefony45[[#This Row],[czas połączenia]])</f>
        <v>54</v>
      </c>
      <c r="M1124" s="9">
        <f>telefony45[[#This Row],[godziny połączenia]]*60*60+telefony45[[#This Row],[minuty połączenia]]*60+telefony45[[#This Row],[sekundy połączenia2]]</f>
        <v>834</v>
      </c>
      <c r="N1124" s="9">
        <f>ROUNDUP(telefony45[[#This Row],[połączenie w sekundach]]/60,0)</f>
        <v>14</v>
      </c>
      <c r="O1124" s="9">
        <f>IF(telefony45[[#This Row],[czy zagraniczny]]=1,telefony45[[#This Row],[zaczęt minuty połączenia]],0)</f>
        <v>0</v>
      </c>
      <c r="P1124">
        <f>IF(OR(telefony45[[#This Row],[czy komórkowy]]=1,telefony45[[#This Row],[czy stacjonarny]]=1),P1123-telefony45[[#This Row],[połączenie w sekundach]],P1123)</f>
        <v>-476090</v>
      </c>
      <c r="Q1124">
        <f t="shared" si="16"/>
        <v>834</v>
      </c>
      <c r="R1124">
        <f>IF(telefony45[[#This Row],[czy komórkowy]]=1,Q1124+R1123,R1123)</f>
        <v>114564</v>
      </c>
      <c r="S1124">
        <f>IF(telefony45[[#This Row],[czy stacjonarny]]=1,Q1124+S1123,S1123)</f>
        <v>361526</v>
      </c>
    </row>
    <row r="1125" spans="1:19" x14ac:dyDescent="0.3">
      <c r="A1125" s="9" t="s">
        <v>965</v>
      </c>
      <c r="B1125" s="1">
        <v>42934</v>
      </c>
      <c r="C1125" s="2">
        <v>0.36151620370370369</v>
      </c>
      <c r="D1125" s="2">
        <v>0.3712037037037037</v>
      </c>
      <c r="E1125">
        <f>DAY(telefony45[[#This Row],[data]])</f>
        <v>18</v>
      </c>
      <c r="F1125">
        <f>IF(LEN(telefony45[[#This Row],[nr]])=8,1,0)</f>
        <v>0</v>
      </c>
      <c r="G1125">
        <f>IF(LEN(telefony45[[#This Row],[nr]])=7,1,0)</f>
        <v>1</v>
      </c>
      <c r="H1125" s="9">
        <f>IF(LEN(telefony45[[#This Row],[nr]])&gt;=10,1,0)</f>
        <v>0</v>
      </c>
      <c r="I1125" s="2">
        <f>telefony45[[#This Row],[zakonczenie]]-telefony45[[#This Row],[rozpoczecie]]</f>
        <v>9.6875000000000155E-3</v>
      </c>
      <c r="J1125" s="9">
        <f>HOUR(telefony45[[#This Row],[czas połączenia]])</f>
        <v>0</v>
      </c>
      <c r="K1125" s="9">
        <f>MINUTE(telefony45[[#This Row],[czas połączenia]])</f>
        <v>13</v>
      </c>
      <c r="L1125" s="9">
        <f>SECOND(telefony45[[#This Row],[czas połączenia]])</f>
        <v>57</v>
      </c>
      <c r="M1125" s="9">
        <f>telefony45[[#This Row],[godziny połączenia]]*60*60+telefony45[[#This Row],[minuty połączenia]]*60+telefony45[[#This Row],[sekundy połączenia2]]</f>
        <v>837</v>
      </c>
      <c r="N1125" s="9">
        <f>ROUNDUP(telefony45[[#This Row],[połączenie w sekundach]]/60,0)</f>
        <v>14</v>
      </c>
      <c r="O1125" s="9">
        <f>IF(telefony45[[#This Row],[czy zagraniczny]]=1,telefony45[[#This Row],[zaczęt minuty połączenia]],0)</f>
        <v>0</v>
      </c>
      <c r="P1125">
        <f>IF(OR(telefony45[[#This Row],[czy komórkowy]]=1,telefony45[[#This Row],[czy stacjonarny]]=1),P1124-telefony45[[#This Row],[połączenie w sekundach]],P1124)</f>
        <v>-476927</v>
      </c>
      <c r="Q1125">
        <f t="shared" si="16"/>
        <v>837</v>
      </c>
      <c r="R1125">
        <f>IF(telefony45[[#This Row],[czy komórkowy]]=1,Q1125+R1124,R1124)</f>
        <v>114564</v>
      </c>
      <c r="S1125">
        <f>IF(telefony45[[#This Row],[czy stacjonarny]]=1,Q1125+S1124,S1124)</f>
        <v>362363</v>
      </c>
    </row>
    <row r="1126" spans="1:19" x14ac:dyDescent="0.3">
      <c r="A1126" s="9" t="s">
        <v>966</v>
      </c>
      <c r="B1126" s="1">
        <v>42934</v>
      </c>
      <c r="C1126" s="2">
        <v>0.36421296296296296</v>
      </c>
      <c r="D1126" s="2">
        <v>0.36640046296296297</v>
      </c>
      <c r="E1126">
        <f>DAY(telefony45[[#This Row],[data]])</f>
        <v>18</v>
      </c>
      <c r="F1126">
        <f>IF(LEN(telefony45[[#This Row],[nr]])=8,1,0)</f>
        <v>0</v>
      </c>
      <c r="G1126">
        <f>IF(LEN(telefony45[[#This Row],[nr]])=7,1,0)</f>
        <v>1</v>
      </c>
      <c r="H1126" s="9">
        <f>IF(LEN(telefony45[[#This Row],[nr]])&gt;=10,1,0)</f>
        <v>0</v>
      </c>
      <c r="I1126" s="2">
        <f>telefony45[[#This Row],[zakonczenie]]-telefony45[[#This Row],[rozpoczecie]]</f>
        <v>2.1875000000000089E-3</v>
      </c>
      <c r="J1126" s="9">
        <f>HOUR(telefony45[[#This Row],[czas połączenia]])</f>
        <v>0</v>
      </c>
      <c r="K1126" s="9">
        <f>MINUTE(telefony45[[#This Row],[czas połączenia]])</f>
        <v>3</v>
      </c>
      <c r="L1126" s="9">
        <f>SECOND(telefony45[[#This Row],[czas połączenia]])</f>
        <v>9</v>
      </c>
      <c r="M1126" s="9">
        <f>telefony45[[#This Row],[godziny połączenia]]*60*60+telefony45[[#This Row],[minuty połączenia]]*60+telefony45[[#This Row],[sekundy połączenia2]]</f>
        <v>189</v>
      </c>
      <c r="N1126" s="9">
        <f>ROUNDUP(telefony45[[#This Row],[połączenie w sekundach]]/60,0)</f>
        <v>4</v>
      </c>
      <c r="O1126" s="9">
        <f>IF(telefony45[[#This Row],[czy zagraniczny]]=1,telefony45[[#This Row],[zaczęt minuty połączenia]],0)</f>
        <v>0</v>
      </c>
      <c r="P1126">
        <f>IF(OR(telefony45[[#This Row],[czy komórkowy]]=1,telefony45[[#This Row],[czy stacjonarny]]=1),P1125-telefony45[[#This Row],[połączenie w sekundach]],P1125)</f>
        <v>-477116</v>
      </c>
      <c r="Q1126">
        <f t="shared" si="16"/>
        <v>189</v>
      </c>
      <c r="R1126">
        <f>IF(telefony45[[#This Row],[czy komórkowy]]=1,Q1126+R1125,R1125)</f>
        <v>114564</v>
      </c>
      <c r="S1126">
        <f>IF(telefony45[[#This Row],[czy stacjonarny]]=1,Q1126+S1125,S1125)</f>
        <v>362552</v>
      </c>
    </row>
    <row r="1127" spans="1:19" x14ac:dyDescent="0.3">
      <c r="A1127" s="9" t="s">
        <v>967</v>
      </c>
      <c r="B1127" s="1">
        <v>42934</v>
      </c>
      <c r="C1127" s="2">
        <v>0.36937500000000001</v>
      </c>
      <c r="D1127" s="2">
        <v>0.37585648148148149</v>
      </c>
      <c r="E1127">
        <f>DAY(telefony45[[#This Row],[data]])</f>
        <v>18</v>
      </c>
      <c r="F1127">
        <f>IF(LEN(telefony45[[#This Row],[nr]])=8,1,0)</f>
        <v>1</v>
      </c>
      <c r="G1127">
        <f>IF(LEN(telefony45[[#This Row],[nr]])=7,1,0)</f>
        <v>0</v>
      </c>
      <c r="H1127" s="9">
        <f>IF(LEN(telefony45[[#This Row],[nr]])&gt;=10,1,0)</f>
        <v>0</v>
      </c>
      <c r="I1127" s="2">
        <f>telefony45[[#This Row],[zakonczenie]]-telefony45[[#This Row],[rozpoczecie]]</f>
        <v>6.481481481481477E-3</v>
      </c>
      <c r="J1127" s="9">
        <f>HOUR(telefony45[[#This Row],[czas połączenia]])</f>
        <v>0</v>
      </c>
      <c r="K1127" s="9">
        <f>MINUTE(telefony45[[#This Row],[czas połączenia]])</f>
        <v>9</v>
      </c>
      <c r="L1127" s="9">
        <f>SECOND(telefony45[[#This Row],[czas połączenia]])</f>
        <v>20</v>
      </c>
      <c r="M1127" s="9">
        <f>telefony45[[#This Row],[godziny połączenia]]*60*60+telefony45[[#This Row],[minuty połączenia]]*60+telefony45[[#This Row],[sekundy połączenia2]]</f>
        <v>560</v>
      </c>
      <c r="N1127" s="9">
        <f>ROUNDUP(telefony45[[#This Row],[połączenie w sekundach]]/60,0)</f>
        <v>10</v>
      </c>
      <c r="O1127" s="9">
        <f>IF(telefony45[[#This Row],[czy zagraniczny]]=1,telefony45[[#This Row],[zaczęt minuty połączenia]],0)</f>
        <v>0</v>
      </c>
      <c r="P1127">
        <f>IF(OR(telefony45[[#This Row],[czy komórkowy]]=1,telefony45[[#This Row],[czy stacjonarny]]=1),P1126-telefony45[[#This Row],[połączenie w sekundach]],P1126)</f>
        <v>-477676</v>
      </c>
      <c r="Q1127">
        <f t="shared" si="16"/>
        <v>560</v>
      </c>
      <c r="R1127">
        <f>IF(telefony45[[#This Row],[czy komórkowy]]=1,Q1127+R1126,R1126)</f>
        <v>115124</v>
      </c>
      <c r="S1127">
        <f>IF(telefony45[[#This Row],[czy stacjonarny]]=1,Q1127+S1126,S1126)</f>
        <v>362552</v>
      </c>
    </row>
    <row r="1128" spans="1:19" x14ac:dyDescent="0.3">
      <c r="A1128" s="9" t="s">
        <v>968</v>
      </c>
      <c r="B1128" s="1">
        <v>42934</v>
      </c>
      <c r="C1128" s="2">
        <v>0.37179398148148146</v>
      </c>
      <c r="D1128" s="2">
        <v>0.3828125</v>
      </c>
      <c r="E1128">
        <f>DAY(telefony45[[#This Row],[data]])</f>
        <v>18</v>
      </c>
      <c r="F1128">
        <f>IF(LEN(telefony45[[#This Row],[nr]])=8,1,0)</f>
        <v>0</v>
      </c>
      <c r="G1128">
        <f>IF(LEN(telefony45[[#This Row],[nr]])=7,1,0)</f>
        <v>1</v>
      </c>
      <c r="H1128" s="9">
        <f>IF(LEN(telefony45[[#This Row],[nr]])&gt;=10,1,0)</f>
        <v>0</v>
      </c>
      <c r="I1128" s="2">
        <f>telefony45[[#This Row],[zakonczenie]]-telefony45[[#This Row],[rozpoczecie]]</f>
        <v>1.1018518518518539E-2</v>
      </c>
      <c r="J1128" s="9">
        <f>HOUR(telefony45[[#This Row],[czas połączenia]])</f>
        <v>0</v>
      </c>
      <c r="K1128" s="9">
        <f>MINUTE(telefony45[[#This Row],[czas połączenia]])</f>
        <v>15</v>
      </c>
      <c r="L1128" s="9">
        <f>SECOND(telefony45[[#This Row],[czas połączenia]])</f>
        <v>52</v>
      </c>
      <c r="M1128" s="9">
        <f>telefony45[[#This Row],[godziny połączenia]]*60*60+telefony45[[#This Row],[minuty połączenia]]*60+telefony45[[#This Row],[sekundy połączenia2]]</f>
        <v>952</v>
      </c>
      <c r="N1128" s="9">
        <f>ROUNDUP(telefony45[[#This Row],[połączenie w sekundach]]/60,0)</f>
        <v>16</v>
      </c>
      <c r="O1128" s="9">
        <f>IF(telefony45[[#This Row],[czy zagraniczny]]=1,telefony45[[#This Row],[zaczęt minuty połączenia]],0)</f>
        <v>0</v>
      </c>
      <c r="P1128">
        <f>IF(OR(telefony45[[#This Row],[czy komórkowy]]=1,telefony45[[#This Row],[czy stacjonarny]]=1),P1127-telefony45[[#This Row],[połączenie w sekundach]],P1127)</f>
        <v>-478628</v>
      </c>
      <c r="Q1128">
        <f t="shared" si="16"/>
        <v>952</v>
      </c>
      <c r="R1128">
        <f>IF(telefony45[[#This Row],[czy komórkowy]]=1,Q1128+R1127,R1127)</f>
        <v>115124</v>
      </c>
      <c r="S1128">
        <f>IF(telefony45[[#This Row],[czy stacjonarny]]=1,Q1128+S1127,S1127)</f>
        <v>363504</v>
      </c>
    </row>
    <row r="1129" spans="1:19" x14ac:dyDescent="0.3">
      <c r="A1129" s="9" t="s">
        <v>969</v>
      </c>
      <c r="B1129" s="1">
        <v>42934</v>
      </c>
      <c r="C1129" s="2">
        <v>0.3772800925925926</v>
      </c>
      <c r="D1129" s="2">
        <v>0.3837962962962963</v>
      </c>
      <c r="E1129">
        <f>DAY(telefony45[[#This Row],[data]])</f>
        <v>18</v>
      </c>
      <c r="F1129">
        <f>IF(LEN(telefony45[[#This Row],[nr]])=8,1,0)</f>
        <v>0</v>
      </c>
      <c r="G1129">
        <f>IF(LEN(telefony45[[#This Row],[nr]])=7,1,0)</f>
        <v>1</v>
      </c>
      <c r="H1129" s="9">
        <f>IF(LEN(telefony45[[#This Row],[nr]])&gt;=10,1,0)</f>
        <v>0</v>
      </c>
      <c r="I1129" s="2">
        <f>telefony45[[#This Row],[zakonczenie]]-telefony45[[#This Row],[rozpoczecie]]</f>
        <v>6.5162037037037046E-3</v>
      </c>
      <c r="J1129" s="9">
        <f>HOUR(telefony45[[#This Row],[czas połączenia]])</f>
        <v>0</v>
      </c>
      <c r="K1129" s="9">
        <f>MINUTE(telefony45[[#This Row],[czas połączenia]])</f>
        <v>9</v>
      </c>
      <c r="L1129" s="9">
        <f>SECOND(telefony45[[#This Row],[czas połączenia]])</f>
        <v>23</v>
      </c>
      <c r="M1129" s="9">
        <f>telefony45[[#This Row],[godziny połączenia]]*60*60+telefony45[[#This Row],[minuty połączenia]]*60+telefony45[[#This Row],[sekundy połączenia2]]</f>
        <v>563</v>
      </c>
      <c r="N1129" s="9">
        <f>ROUNDUP(telefony45[[#This Row],[połączenie w sekundach]]/60,0)</f>
        <v>10</v>
      </c>
      <c r="O1129" s="9">
        <f>IF(telefony45[[#This Row],[czy zagraniczny]]=1,telefony45[[#This Row],[zaczęt minuty połączenia]],0)</f>
        <v>0</v>
      </c>
      <c r="P1129">
        <f>IF(OR(telefony45[[#This Row],[czy komórkowy]]=1,telefony45[[#This Row],[czy stacjonarny]]=1),P1128-telefony45[[#This Row],[połączenie w sekundach]],P1128)</f>
        <v>-479191</v>
      </c>
      <c r="Q1129">
        <f t="shared" ref="Q1129:Q1192" si="17">IF(P1129&lt;0,ABS(P1129)-ABS(P1128),Q1128)</f>
        <v>563</v>
      </c>
      <c r="R1129">
        <f>IF(telefony45[[#This Row],[czy komórkowy]]=1,Q1129+R1128,R1128)</f>
        <v>115124</v>
      </c>
      <c r="S1129">
        <f>IF(telefony45[[#This Row],[czy stacjonarny]]=1,Q1129+S1128,S1128)</f>
        <v>364067</v>
      </c>
    </row>
    <row r="1130" spans="1:19" x14ac:dyDescent="0.3">
      <c r="A1130" s="9" t="s">
        <v>970</v>
      </c>
      <c r="B1130" s="1">
        <v>42934</v>
      </c>
      <c r="C1130" s="2">
        <v>0.38017361111111109</v>
      </c>
      <c r="D1130" s="2">
        <v>0.38291666666666668</v>
      </c>
      <c r="E1130">
        <f>DAY(telefony45[[#This Row],[data]])</f>
        <v>18</v>
      </c>
      <c r="F1130">
        <f>IF(LEN(telefony45[[#This Row],[nr]])=8,1,0)</f>
        <v>1</v>
      </c>
      <c r="G1130">
        <f>IF(LEN(telefony45[[#This Row],[nr]])=7,1,0)</f>
        <v>0</v>
      </c>
      <c r="H1130" s="9">
        <f>IF(LEN(telefony45[[#This Row],[nr]])&gt;=10,1,0)</f>
        <v>0</v>
      </c>
      <c r="I1130" s="2">
        <f>telefony45[[#This Row],[zakonczenie]]-telefony45[[#This Row],[rozpoczecie]]</f>
        <v>2.7430555555555958E-3</v>
      </c>
      <c r="J1130" s="9">
        <f>HOUR(telefony45[[#This Row],[czas połączenia]])</f>
        <v>0</v>
      </c>
      <c r="K1130" s="9">
        <f>MINUTE(telefony45[[#This Row],[czas połączenia]])</f>
        <v>3</v>
      </c>
      <c r="L1130" s="9">
        <f>SECOND(telefony45[[#This Row],[czas połączenia]])</f>
        <v>57</v>
      </c>
      <c r="M1130" s="9">
        <f>telefony45[[#This Row],[godziny połączenia]]*60*60+telefony45[[#This Row],[minuty połączenia]]*60+telefony45[[#This Row],[sekundy połączenia2]]</f>
        <v>237</v>
      </c>
      <c r="N1130" s="9">
        <f>ROUNDUP(telefony45[[#This Row],[połączenie w sekundach]]/60,0)</f>
        <v>4</v>
      </c>
      <c r="O1130" s="9">
        <f>IF(telefony45[[#This Row],[czy zagraniczny]]=1,telefony45[[#This Row],[zaczęt minuty połączenia]],0)</f>
        <v>0</v>
      </c>
      <c r="P1130">
        <f>IF(OR(telefony45[[#This Row],[czy komórkowy]]=1,telefony45[[#This Row],[czy stacjonarny]]=1),P1129-telefony45[[#This Row],[połączenie w sekundach]],P1129)</f>
        <v>-479428</v>
      </c>
      <c r="Q1130">
        <f t="shared" si="17"/>
        <v>237</v>
      </c>
      <c r="R1130">
        <f>IF(telefony45[[#This Row],[czy komórkowy]]=1,Q1130+R1129,R1129)</f>
        <v>115361</v>
      </c>
      <c r="S1130">
        <f>IF(telefony45[[#This Row],[czy stacjonarny]]=1,Q1130+S1129,S1129)</f>
        <v>364067</v>
      </c>
    </row>
    <row r="1131" spans="1:19" x14ac:dyDescent="0.3">
      <c r="A1131" s="9" t="s">
        <v>450</v>
      </c>
      <c r="B1131" s="1">
        <v>42934</v>
      </c>
      <c r="C1131" s="2">
        <v>0.38452546296296297</v>
      </c>
      <c r="D1131" s="2">
        <v>0.38978009259259261</v>
      </c>
      <c r="E1131">
        <f>DAY(telefony45[[#This Row],[data]])</f>
        <v>18</v>
      </c>
      <c r="F1131">
        <f>IF(LEN(telefony45[[#This Row],[nr]])=8,1,0)</f>
        <v>0</v>
      </c>
      <c r="G1131">
        <f>IF(LEN(telefony45[[#This Row],[nr]])=7,1,0)</f>
        <v>1</v>
      </c>
      <c r="H1131" s="9">
        <f>IF(LEN(telefony45[[#This Row],[nr]])&gt;=10,1,0)</f>
        <v>0</v>
      </c>
      <c r="I1131" s="2">
        <f>telefony45[[#This Row],[zakonczenie]]-telefony45[[#This Row],[rozpoczecie]]</f>
        <v>5.2546296296296369E-3</v>
      </c>
      <c r="J1131" s="9">
        <f>HOUR(telefony45[[#This Row],[czas połączenia]])</f>
        <v>0</v>
      </c>
      <c r="K1131" s="9">
        <f>MINUTE(telefony45[[#This Row],[czas połączenia]])</f>
        <v>7</v>
      </c>
      <c r="L1131" s="9">
        <f>SECOND(telefony45[[#This Row],[czas połączenia]])</f>
        <v>34</v>
      </c>
      <c r="M1131" s="9">
        <f>telefony45[[#This Row],[godziny połączenia]]*60*60+telefony45[[#This Row],[minuty połączenia]]*60+telefony45[[#This Row],[sekundy połączenia2]]</f>
        <v>454</v>
      </c>
      <c r="N1131" s="9">
        <f>ROUNDUP(telefony45[[#This Row],[połączenie w sekundach]]/60,0)</f>
        <v>8</v>
      </c>
      <c r="O1131" s="9">
        <f>IF(telefony45[[#This Row],[czy zagraniczny]]=1,telefony45[[#This Row],[zaczęt minuty połączenia]],0)</f>
        <v>0</v>
      </c>
      <c r="P1131">
        <f>IF(OR(telefony45[[#This Row],[czy komórkowy]]=1,telefony45[[#This Row],[czy stacjonarny]]=1),P1130-telefony45[[#This Row],[połączenie w sekundach]],P1130)</f>
        <v>-479882</v>
      </c>
      <c r="Q1131">
        <f t="shared" si="17"/>
        <v>454</v>
      </c>
      <c r="R1131">
        <f>IF(telefony45[[#This Row],[czy komórkowy]]=1,Q1131+R1130,R1130)</f>
        <v>115361</v>
      </c>
      <c r="S1131">
        <f>IF(telefony45[[#This Row],[czy stacjonarny]]=1,Q1131+S1130,S1130)</f>
        <v>364521</v>
      </c>
    </row>
    <row r="1132" spans="1:19" x14ac:dyDescent="0.3">
      <c r="A1132" s="9" t="s">
        <v>971</v>
      </c>
      <c r="B1132" s="1">
        <v>42934</v>
      </c>
      <c r="C1132" s="2">
        <v>0.38516203703703705</v>
      </c>
      <c r="D1132" s="2">
        <v>0.38653935185185184</v>
      </c>
      <c r="E1132">
        <f>DAY(telefony45[[#This Row],[data]])</f>
        <v>18</v>
      </c>
      <c r="F1132">
        <f>IF(LEN(telefony45[[#This Row],[nr]])=8,1,0)</f>
        <v>0</v>
      </c>
      <c r="G1132">
        <f>IF(LEN(telefony45[[#This Row],[nr]])=7,1,0)</f>
        <v>1</v>
      </c>
      <c r="H1132" s="9">
        <f>IF(LEN(telefony45[[#This Row],[nr]])&gt;=10,1,0)</f>
        <v>0</v>
      </c>
      <c r="I1132" s="2">
        <f>telefony45[[#This Row],[zakonczenie]]-telefony45[[#This Row],[rozpoczecie]]</f>
        <v>1.3773148148147896E-3</v>
      </c>
      <c r="J1132" s="9">
        <f>HOUR(telefony45[[#This Row],[czas połączenia]])</f>
        <v>0</v>
      </c>
      <c r="K1132" s="9">
        <f>MINUTE(telefony45[[#This Row],[czas połączenia]])</f>
        <v>1</v>
      </c>
      <c r="L1132" s="9">
        <f>SECOND(telefony45[[#This Row],[czas połączenia]])</f>
        <v>59</v>
      </c>
      <c r="M1132" s="9">
        <f>telefony45[[#This Row],[godziny połączenia]]*60*60+telefony45[[#This Row],[minuty połączenia]]*60+telefony45[[#This Row],[sekundy połączenia2]]</f>
        <v>119</v>
      </c>
      <c r="N1132" s="9">
        <f>ROUNDUP(telefony45[[#This Row],[połączenie w sekundach]]/60,0)</f>
        <v>2</v>
      </c>
      <c r="O1132" s="9">
        <f>IF(telefony45[[#This Row],[czy zagraniczny]]=1,telefony45[[#This Row],[zaczęt minuty połączenia]],0)</f>
        <v>0</v>
      </c>
      <c r="P1132">
        <f>IF(OR(telefony45[[#This Row],[czy komórkowy]]=1,telefony45[[#This Row],[czy stacjonarny]]=1),P1131-telefony45[[#This Row],[połączenie w sekundach]],P1131)</f>
        <v>-480001</v>
      </c>
      <c r="Q1132">
        <f t="shared" si="17"/>
        <v>119</v>
      </c>
      <c r="R1132">
        <f>IF(telefony45[[#This Row],[czy komórkowy]]=1,Q1132+R1131,R1131)</f>
        <v>115361</v>
      </c>
      <c r="S1132">
        <f>IF(telefony45[[#This Row],[czy stacjonarny]]=1,Q1132+S1131,S1131)</f>
        <v>364640</v>
      </c>
    </row>
    <row r="1133" spans="1:19" x14ac:dyDescent="0.3">
      <c r="A1133" s="9" t="s">
        <v>972</v>
      </c>
      <c r="B1133" s="1">
        <v>42934</v>
      </c>
      <c r="C1133" s="2">
        <v>0.39093749999999999</v>
      </c>
      <c r="D1133" s="2">
        <v>0.39787037037037037</v>
      </c>
      <c r="E1133">
        <f>DAY(telefony45[[#This Row],[data]])</f>
        <v>18</v>
      </c>
      <c r="F1133">
        <f>IF(LEN(telefony45[[#This Row],[nr]])=8,1,0)</f>
        <v>0</v>
      </c>
      <c r="G1133">
        <f>IF(LEN(telefony45[[#This Row],[nr]])=7,1,0)</f>
        <v>1</v>
      </c>
      <c r="H1133" s="9">
        <f>IF(LEN(telefony45[[#This Row],[nr]])&gt;=10,1,0)</f>
        <v>0</v>
      </c>
      <c r="I1133" s="2">
        <f>telefony45[[#This Row],[zakonczenie]]-telefony45[[#This Row],[rozpoczecie]]</f>
        <v>6.9328703703703809E-3</v>
      </c>
      <c r="J1133" s="9">
        <f>HOUR(telefony45[[#This Row],[czas połączenia]])</f>
        <v>0</v>
      </c>
      <c r="K1133" s="9">
        <f>MINUTE(telefony45[[#This Row],[czas połączenia]])</f>
        <v>9</v>
      </c>
      <c r="L1133" s="9">
        <f>SECOND(telefony45[[#This Row],[czas połączenia]])</f>
        <v>59</v>
      </c>
      <c r="M1133" s="9">
        <f>telefony45[[#This Row],[godziny połączenia]]*60*60+telefony45[[#This Row],[minuty połączenia]]*60+telefony45[[#This Row],[sekundy połączenia2]]</f>
        <v>599</v>
      </c>
      <c r="N1133" s="9">
        <f>ROUNDUP(telefony45[[#This Row],[połączenie w sekundach]]/60,0)</f>
        <v>10</v>
      </c>
      <c r="O1133" s="9">
        <f>IF(telefony45[[#This Row],[czy zagraniczny]]=1,telefony45[[#This Row],[zaczęt minuty połączenia]],0)</f>
        <v>0</v>
      </c>
      <c r="P1133">
        <f>IF(OR(telefony45[[#This Row],[czy komórkowy]]=1,telefony45[[#This Row],[czy stacjonarny]]=1),P1132-telefony45[[#This Row],[połączenie w sekundach]],P1132)</f>
        <v>-480600</v>
      </c>
      <c r="Q1133">
        <f t="shared" si="17"/>
        <v>599</v>
      </c>
      <c r="R1133">
        <f>IF(telefony45[[#This Row],[czy komórkowy]]=1,Q1133+R1132,R1132)</f>
        <v>115361</v>
      </c>
      <c r="S1133">
        <f>IF(telefony45[[#This Row],[czy stacjonarny]]=1,Q1133+S1132,S1132)</f>
        <v>365239</v>
      </c>
    </row>
    <row r="1134" spans="1:19" x14ac:dyDescent="0.3">
      <c r="A1134" s="9" t="s">
        <v>973</v>
      </c>
      <c r="B1134" s="1">
        <v>42934</v>
      </c>
      <c r="C1134" s="2">
        <v>0.39552083333333332</v>
      </c>
      <c r="D1134" s="2">
        <v>0.4007175925925926</v>
      </c>
      <c r="E1134">
        <f>DAY(telefony45[[#This Row],[data]])</f>
        <v>18</v>
      </c>
      <c r="F1134">
        <f>IF(LEN(telefony45[[#This Row],[nr]])=8,1,0)</f>
        <v>0</v>
      </c>
      <c r="G1134">
        <f>IF(LEN(telefony45[[#This Row],[nr]])=7,1,0)</f>
        <v>1</v>
      </c>
      <c r="H1134" s="9">
        <f>IF(LEN(telefony45[[#This Row],[nr]])&gt;=10,1,0)</f>
        <v>0</v>
      </c>
      <c r="I1134" s="2">
        <f>telefony45[[#This Row],[zakonczenie]]-telefony45[[#This Row],[rozpoczecie]]</f>
        <v>5.196759259259276E-3</v>
      </c>
      <c r="J1134" s="9">
        <f>HOUR(telefony45[[#This Row],[czas połączenia]])</f>
        <v>0</v>
      </c>
      <c r="K1134" s="9">
        <f>MINUTE(telefony45[[#This Row],[czas połączenia]])</f>
        <v>7</v>
      </c>
      <c r="L1134" s="9">
        <f>SECOND(telefony45[[#This Row],[czas połączenia]])</f>
        <v>29</v>
      </c>
      <c r="M1134" s="9">
        <f>telefony45[[#This Row],[godziny połączenia]]*60*60+telefony45[[#This Row],[minuty połączenia]]*60+telefony45[[#This Row],[sekundy połączenia2]]</f>
        <v>449</v>
      </c>
      <c r="N1134" s="9">
        <f>ROUNDUP(telefony45[[#This Row],[połączenie w sekundach]]/60,0)</f>
        <v>8</v>
      </c>
      <c r="O1134" s="9">
        <f>IF(telefony45[[#This Row],[czy zagraniczny]]=1,telefony45[[#This Row],[zaczęt minuty połączenia]],0)</f>
        <v>0</v>
      </c>
      <c r="P1134">
        <f>IF(OR(telefony45[[#This Row],[czy komórkowy]]=1,telefony45[[#This Row],[czy stacjonarny]]=1),P1133-telefony45[[#This Row],[połączenie w sekundach]],P1133)</f>
        <v>-481049</v>
      </c>
      <c r="Q1134">
        <f t="shared" si="17"/>
        <v>449</v>
      </c>
      <c r="R1134">
        <f>IF(telefony45[[#This Row],[czy komórkowy]]=1,Q1134+R1133,R1133)</f>
        <v>115361</v>
      </c>
      <c r="S1134">
        <f>IF(telefony45[[#This Row],[czy stacjonarny]]=1,Q1134+S1133,S1133)</f>
        <v>365688</v>
      </c>
    </row>
    <row r="1135" spans="1:19" x14ac:dyDescent="0.3">
      <c r="A1135" s="9" t="s">
        <v>974</v>
      </c>
      <c r="B1135" s="1">
        <v>42934</v>
      </c>
      <c r="C1135" s="2">
        <v>0.39964120370370371</v>
      </c>
      <c r="D1135" s="2">
        <v>0.4074652777777778</v>
      </c>
      <c r="E1135">
        <f>DAY(telefony45[[#This Row],[data]])</f>
        <v>18</v>
      </c>
      <c r="F1135">
        <f>IF(LEN(telefony45[[#This Row],[nr]])=8,1,0)</f>
        <v>0</v>
      </c>
      <c r="G1135">
        <f>IF(LEN(telefony45[[#This Row],[nr]])=7,1,0)</f>
        <v>1</v>
      </c>
      <c r="H1135" s="9">
        <f>IF(LEN(telefony45[[#This Row],[nr]])&gt;=10,1,0)</f>
        <v>0</v>
      </c>
      <c r="I1135" s="2">
        <f>telefony45[[#This Row],[zakonczenie]]-telefony45[[#This Row],[rozpoczecie]]</f>
        <v>7.8240740740740944E-3</v>
      </c>
      <c r="J1135" s="9">
        <f>HOUR(telefony45[[#This Row],[czas połączenia]])</f>
        <v>0</v>
      </c>
      <c r="K1135" s="9">
        <f>MINUTE(telefony45[[#This Row],[czas połączenia]])</f>
        <v>11</v>
      </c>
      <c r="L1135" s="9">
        <f>SECOND(telefony45[[#This Row],[czas połączenia]])</f>
        <v>16</v>
      </c>
      <c r="M1135" s="9">
        <f>telefony45[[#This Row],[godziny połączenia]]*60*60+telefony45[[#This Row],[minuty połączenia]]*60+telefony45[[#This Row],[sekundy połączenia2]]</f>
        <v>676</v>
      </c>
      <c r="N1135" s="9">
        <f>ROUNDUP(telefony45[[#This Row],[połączenie w sekundach]]/60,0)</f>
        <v>12</v>
      </c>
      <c r="O1135" s="9">
        <f>IF(telefony45[[#This Row],[czy zagraniczny]]=1,telefony45[[#This Row],[zaczęt minuty połączenia]],0)</f>
        <v>0</v>
      </c>
      <c r="P1135">
        <f>IF(OR(telefony45[[#This Row],[czy komórkowy]]=1,telefony45[[#This Row],[czy stacjonarny]]=1),P1134-telefony45[[#This Row],[połączenie w sekundach]],P1134)</f>
        <v>-481725</v>
      </c>
      <c r="Q1135">
        <f t="shared" si="17"/>
        <v>676</v>
      </c>
      <c r="R1135">
        <f>IF(telefony45[[#This Row],[czy komórkowy]]=1,Q1135+R1134,R1134)</f>
        <v>115361</v>
      </c>
      <c r="S1135">
        <f>IF(telefony45[[#This Row],[czy stacjonarny]]=1,Q1135+S1134,S1134)</f>
        <v>366364</v>
      </c>
    </row>
    <row r="1136" spans="1:19" x14ac:dyDescent="0.3">
      <c r="A1136" s="9" t="s">
        <v>975</v>
      </c>
      <c r="B1136" s="1">
        <v>42934</v>
      </c>
      <c r="C1136" s="2">
        <v>0.40263888888888888</v>
      </c>
      <c r="D1136" s="2">
        <v>0.40846064814814814</v>
      </c>
      <c r="E1136">
        <f>DAY(telefony45[[#This Row],[data]])</f>
        <v>18</v>
      </c>
      <c r="F1136">
        <f>IF(LEN(telefony45[[#This Row],[nr]])=8,1,0)</f>
        <v>0</v>
      </c>
      <c r="G1136">
        <f>IF(LEN(telefony45[[#This Row],[nr]])=7,1,0)</f>
        <v>1</v>
      </c>
      <c r="H1136" s="9">
        <f>IF(LEN(telefony45[[#This Row],[nr]])&gt;=10,1,0)</f>
        <v>0</v>
      </c>
      <c r="I1136" s="2">
        <f>telefony45[[#This Row],[zakonczenie]]-telefony45[[#This Row],[rozpoczecie]]</f>
        <v>5.8217592592592626E-3</v>
      </c>
      <c r="J1136" s="9">
        <f>HOUR(telefony45[[#This Row],[czas połączenia]])</f>
        <v>0</v>
      </c>
      <c r="K1136" s="9">
        <f>MINUTE(telefony45[[#This Row],[czas połączenia]])</f>
        <v>8</v>
      </c>
      <c r="L1136" s="9">
        <f>SECOND(telefony45[[#This Row],[czas połączenia]])</f>
        <v>23</v>
      </c>
      <c r="M1136" s="9">
        <f>telefony45[[#This Row],[godziny połączenia]]*60*60+telefony45[[#This Row],[minuty połączenia]]*60+telefony45[[#This Row],[sekundy połączenia2]]</f>
        <v>503</v>
      </c>
      <c r="N1136" s="9">
        <f>ROUNDUP(telefony45[[#This Row],[połączenie w sekundach]]/60,0)</f>
        <v>9</v>
      </c>
      <c r="O1136" s="9">
        <f>IF(telefony45[[#This Row],[czy zagraniczny]]=1,telefony45[[#This Row],[zaczęt minuty połączenia]],0)</f>
        <v>0</v>
      </c>
      <c r="P1136">
        <f>IF(OR(telefony45[[#This Row],[czy komórkowy]]=1,telefony45[[#This Row],[czy stacjonarny]]=1),P1135-telefony45[[#This Row],[połączenie w sekundach]],P1135)</f>
        <v>-482228</v>
      </c>
      <c r="Q1136">
        <f t="shared" si="17"/>
        <v>503</v>
      </c>
      <c r="R1136">
        <f>IF(telefony45[[#This Row],[czy komórkowy]]=1,Q1136+R1135,R1135)</f>
        <v>115361</v>
      </c>
      <c r="S1136">
        <f>IF(telefony45[[#This Row],[czy stacjonarny]]=1,Q1136+S1135,S1135)</f>
        <v>366867</v>
      </c>
    </row>
    <row r="1137" spans="1:19" x14ac:dyDescent="0.3">
      <c r="A1137" s="9" t="s">
        <v>45</v>
      </c>
      <c r="B1137" s="1">
        <v>42934</v>
      </c>
      <c r="C1137" s="2">
        <v>0.40328703703703705</v>
      </c>
      <c r="D1137" s="2">
        <v>0.4140625</v>
      </c>
      <c r="E1137">
        <f>DAY(telefony45[[#This Row],[data]])</f>
        <v>18</v>
      </c>
      <c r="F1137">
        <f>IF(LEN(telefony45[[#This Row],[nr]])=8,1,0)</f>
        <v>0</v>
      </c>
      <c r="G1137">
        <f>IF(LEN(telefony45[[#This Row],[nr]])=7,1,0)</f>
        <v>1</v>
      </c>
      <c r="H1137" s="9">
        <f>IF(LEN(telefony45[[#This Row],[nr]])&gt;=10,1,0)</f>
        <v>0</v>
      </c>
      <c r="I1137" s="2">
        <f>telefony45[[#This Row],[zakonczenie]]-telefony45[[#This Row],[rozpoczecie]]</f>
        <v>1.0775462962962945E-2</v>
      </c>
      <c r="J1137" s="9">
        <f>HOUR(telefony45[[#This Row],[czas połączenia]])</f>
        <v>0</v>
      </c>
      <c r="K1137" s="9">
        <f>MINUTE(telefony45[[#This Row],[czas połączenia]])</f>
        <v>15</v>
      </c>
      <c r="L1137" s="9">
        <f>SECOND(telefony45[[#This Row],[czas połączenia]])</f>
        <v>31</v>
      </c>
      <c r="M1137" s="9">
        <f>telefony45[[#This Row],[godziny połączenia]]*60*60+telefony45[[#This Row],[minuty połączenia]]*60+telefony45[[#This Row],[sekundy połączenia2]]</f>
        <v>931</v>
      </c>
      <c r="N1137" s="9">
        <f>ROUNDUP(telefony45[[#This Row],[połączenie w sekundach]]/60,0)</f>
        <v>16</v>
      </c>
      <c r="O1137" s="9">
        <f>IF(telefony45[[#This Row],[czy zagraniczny]]=1,telefony45[[#This Row],[zaczęt minuty połączenia]],0)</f>
        <v>0</v>
      </c>
      <c r="P1137">
        <f>IF(OR(telefony45[[#This Row],[czy komórkowy]]=1,telefony45[[#This Row],[czy stacjonarny]]=1),P1136-telefony45[[#This Row],[połączenie w sekundach]],P1136)</f>
        <v>-483159</v>
      </c>
      <c r="Q1137">
        <f t="shared" si="17"/>
        <v>931</v>
      </c>
      <c r="R1137">
        <f>IF(telefony45[[#This Row],[czy komórkowy]]=1,Q1137+R1136,R1136)</f>
        <v>115361</v>
      </c>
      <c r="S1137">
        <f>IF(telefony45[[#This Row],[czy stacjonarny]]=1,Q1137+S1136,S1136)</f>
        <v>367798</v>
      </c>
    </row>
    <row r="1138" spans="1:19" x14ac:dyDescent="0.3">
      <c r="A1138" s="9" t="s">
        <v>976</v>
      </c>
      <c r="B1138" s="1">
        <v>42934</v>
      </c>
      <c r="C1138" s="2">
        <v>0.40337962962962964</v>
      </c>
      <c r="D1138" s="2">
        <v>0.41432870370370373</v>
      </c>
      <c r="E1138">
        <f>DAY(telefony45[[#This Row],[data]])</f>
        <v>18</v>
      </c>
      <c r="F1138">
        <f>IF(LEN(telefony45[[#This Row],[nr]])=8,1,0)</f>
        <v>0</v>
      </c>
      <c r="G1138">
        <f>IF(LEN(telefony45[[#This Row],[nr]])=7,1,0)</f>
        <v>1</v>
      </c>
      <c r="H1138" s="9">
        <f>IF(LEN(telefony45[[#This Row],[nr]])&gt;=10,1,0)</f>
        <v>0</v>
      </c>
      <c r="I1138" s="2">
        <f>telefony45[[#This Row],[zakonczenie]]-telefony45[[#This Row],[rozpoczecie]]</f>
        <v>1.0949074074074083E-2</v>
      </c>
      <c r="J1138" s="9">
        <f>HOUR(telefony45[[#This Row],[czas połączenia]])</f>
        <v>0</v>
      </c>
      <c r="K1138" s="9">
        <f>MINUTE(telefony45[[#This Row],[czas połączenia]])</f>
        <v>15</v>
      </c>
      <c r="L1138" s="9">
        <f>SECOND(telefony45[[#This Row],[czas połączenia]])</f>
        <v>46</v>
      </c>
      <c r="M1138" s="9">
        <f>telefony45[[#This Row],[godziny połączenia]]*60*60+telefony45[[#This Row],[minuty połączenia]]*60+telefony45[[#This Row],[sekundy połączenia2]]</f>
        <v>946</v>
      </c>
      <c r="N1138" s="9">
        <f>ROUNDUP(telefony45[[#This Row],[połączenie w sekundach]]/60,0)</f>
        <v>16</v>
      </c>
      <c r="O1138" s="9">
        <f>IF(telefony45[[#This Row],[czy zagraniczny]]=1,telefony45[[#This Row],[zaczęt minuty połączenia]],0)</f>
        <v>0</v>
      </c>
      <c r="P1138">
        <f>IF(OR(telefony45[[#This Row],[czy komórkowy]]=1,telefony45[[#This Row],[czy stacjonarny]]=1),P1137-telefony45[[#This Row],[połączenie w sekundach]],P1137)</f>
        <v>-484105</v>
      </c>
      <c r="Q1138">
        <f t="shared" si="17"/>
        <v>946</v>
      </c>
      <c r="R1138">
        <f>IF(telefony45[[#This Row],[czy komórkowy]]=1,Q1138+R1137,R1137)</f>
        <v>115361</v>
      </c>
      <c r="S1138">
        <f>IF(telefony45[[#This Row],[czy stacjonarny]]=1,Q1138+S1137,S1137)</f>
        <v>368744</v>
      </c>
    </row>
    <row r="1139" spans="1:19" x14ac:dyDescent="0.3">
      <c r="A1139" s="9" t="s">
        <v>977</v>
      </c>
      <c r="B1139" s="1">
        <v>42934</v>
      </c>
      <c r="C1139" s="2">
        <v>0.4034490740740741</v>
      </c>
      <c r="D1139" s="2">
        <v>0.40371527777777777</v>
      </c>
      <c r="E1139">
        <f>DAY(telefony45[[#This Row],[data]])</f>
        <v>18</v>
      </c>
      <c r="F1139">
        <f>IF(LEN(telefony45[[#This Row],[nr]])=8,1,0)</f>
        <v>0</v>
      </c>
      <c r="G1139">
        <f>IF(LEN(telefony45[[#This Row],[nr]])=7,1,0)</f>
        <v>1</v>
      </c>
      <c r="H1139" s="9">
        <f>IF(LEN(telefony45[[#This Row],[nr]])&gt;=10,1,0)</f>
        <v>0</v>
      </c>
      <c r="I1139" s="2">
        <f>telefony45[[#This Row],[zakonczenie]]-telefony45[[#This Row],[rozpoczecie]]</f>
        <v>2.662037037036713E-4</v>
      </c>
      <c r="J1139" s="9">
        <f>HOUR(telefony45[[#This Row],[czas połączenia]])</f>
        <v>0</v>
      </c>
      <c r="K1139" s="9">
        <f>MINUTE(telefony45[[#This Row],[czas połączenia]])</f>
        <v>0</v>
      </c>
      <c r="L1139" s="9">
        <f>SECOND(telefony45[[#This Row],[czas połączenia]])</f>
        <v>23</v>
      </c>
      <c r="M1139" s="9">
        <f>telefony45[[#This Row],[godziny połączenia]]*60*60+telefony45[[#This Row],[minuty połączenia]]*60+telefony45[[#This Row],[sekundy połączenia2]]</f>
        <v>23</v>
      </c>
      <c r="N1139" s="9">
        <f>ROUNDUP(telefony45[[#This Row],[połączenie w sekundach]]/60,0)</f>
        <v>1</v>
      </c>
      <c r="O1139" s="9">
        <f>IF(telefony45[[#This Row],[czy zagraniczny]]=1,telefony45[[#This Row],[zaczęt minuty połączenia]],0)</f>
        <v>0</v>
      </c>
      <c r="P1139">
        <f>IF(OR(telefony45[[#This Row],[czy komórkowy]]=1,telefony45[[#This Row],[czy stacjonarny]]=1),P1138-telefony45[[#This Row],[połączenie w sekundach]],P1138)</f>
        <v>-484128</v>
      </c>
      <c r="Q1139">
        <f t="shared" si="17"/>
        <v>23</v>
      </c>
      <c r="R1139">
        <f>IF(telefony45[[#This Row],[czy komórkowy]]=1,Q1139+R1138,R1138)</f>
        <v>115361</v>
      </c>
      <c r="S1139">
        <f>IF(telefony45[[#This Row],[czy stacjonarny]]=1,Q1139+S1138,S1138)</f>
        <v>368767</v>
      </c>
    </row>
    <row r="1140" spans="1:19" x14ac:dyDescent="0.3">
      <c r="A1140" s="9" t="s">
        <v>978</v>
      </c>
      <c r="B1140" s="1">
        <v>42934</v>
      </c>
      <c r="C1140" s="2">
        <v>0.40690972222222221</v>
      </c>
      <c r="D1140" s="2">
        <v>0.4103472222222222</v>
      </c>
      <c r="E1140">
        <f>DAY(telefony45[[#This Row],[data]])</f>
        <v>18</v>
      </c>
      <c r="F1140">
        <f>IF(LEN(telefony45[[#This Row],[nr]])=8,1,0)</f>
        <v>0</v>
      </c>
      <c r="G1140">
        <f>IF(LEN(telefony45[[#This Row],[nr]])=7,1,0)</f>
        <v>1</v>
      </c>
      <c r="H1140" s="9">
        <f>IF(LEN(telefony45[[#This Row],[nr]])&gt;=10,1,0)</f>
        <v>0</v>
      </c>
      <c r="I1140" s="2">
        <f>telefony45[[#This Row],[zakonczenie]]-telefony45[[#This Row],[rozpoczecie]]</f>
        <v>3.4374999999999822E-3</v>
      </c>
      <c r="J1140" s="9">
        <f>HOUR(telefony45[[#This Row],[czas połączenia]])</f>
        <v>0</v>
      </c>
      <c r="K1140" s="9">
        <f>MINUTE(telefony45[[#This Row],[czas połączenia]])</f>
        <v>4</v>
      </c>
      <c r="L1140" s="9">
        <f>SECOND(telefony45[[#This Row],[czas połączenia]])</f>
        <v>57</v>
      </c>
      <c r="M1140" s="9">
        <f>telefony45[[#This Row],[godziny połączenia]]*60*60+telefony45[[#This Row],[minuty połączenia]]*60+telefony45[[#This Row],[sekundy połączenia2]]</f>
        <v>297</v>
      </c>
      <c r="N1140" s="9">
        <f>ROUNDUP(telefony45[[#This Row],[połączenie w sekundach]]/60,0)</f>
        <v>5</v>
      </c>
      <c r="O1140" s="9">
        <f>IF(telefony45[[#This Row],[czy zagraniczny]]=1,telefony45[[#This Row],[zaczęt minuty połączenia]],0)</f>
        <v>0</v>
      </c>
      <c r="P1140">
        <f>IF(OR(telefony45[[#This Row],[czy komórkowy]]=1,telefony45[[#This Row],[czy stacjonarny]]=1),P1139-telefony45[[#This Row],[połączenie w sekundach]],P1139)</f>
        <v>-484425</v>
      </c>
      <c r="Q1140">
        <f t="shared" si="17"/>
        <v>297</v>
      </c>
      <c r="R1140">
        <f>IF(telefony45[[#This Row],[czy komórkowy]]=1,Q1140+R1139,R1139)</f>
        <v>115361</v>
      </c>
      <c r="S1140">
        <f>IF(telefony45[[#This Row],[czy stacjonarny]]=1,Q1140+S1139,S1139)</f>
        <v>369064</v>
      </c>
    </row>
    <row r="1141" spans="1:19" x14ac:dyDescent="0.3">
      <c r="A1141" s="9" t="s">
        <v>979</v>
      </c>
      <c r="B1141" s="1">
        <v>42934</v>
      </c>
      <c r="C1141" s="2">
        <v>0.40699074074074076</v>
      </c>
      <c r="D1141" s="2">
        <v>0.41368055555555555</v>
      </c>
      <c r="E1141">
        <f>DAY(telefony45[[#This Row],[data]])</f>
        <v>18</v>
      </c>
      <c r="F1141">
        <f>IF(LEN(telefony45[[#This Row],[nr]])=8,1,0)</f>
        <v>0</v>
      </c>
      <c r="G1141">
        <f>IF(LEN(telefony45[[#This Row],[nr]])=7,1,0)</f>
        <v>1</v>
      </c>
      <c r="H1141" s="9">
        <f>IF(LEN(telefony45[[#This Row],[nr]])&gt;=10,1,0)</f>
        <v>0</v>
      </c>
      <c r="I1141" s="2">
        <f>telefony45[[#This Row],[zakonczenie]]-telefony45[[#This Row],[rozpoczecie]]</f>
        <v>6.6898148148147873E-3</v>
      </c>
      <c r="J1141" s="9">
        <f>HOUR(telefony45[[#This Row],[czas połączenia]])</f>
        <v>0</v>
      </c>
      <c r="K1141" s="9">
        <f>MINUTE(telefony45[[#This Row],[czas połączenia]])</f>
        <v>9</v>
      </c>
      <c r="L1141" s="9">
        <f>SECOND(telefony45[[#This Row],[czas połączenia]])</f>
        <v>38</v>
      </c>
      <c r="M1141" s="9">
        <f>telefony45[[#This Row],[godziny połączenia]]*60*60+telefony45[[#This Row],[minuty połączenia]]*60+telefony45[[#This Row],[sekundy połączenia2]]</f>
        <v>578</v>
      </c>
      <c r="N1141" s="9">
        <f>ROUNDUP(telefony45[[#This Row],[połączenie w sekundach]]/60,0)</f>
        <v>10</v>
      </c>
      <c r="O1141" s="9">
        <f>IF(telefony45[[#This Row],[czy zagraniczny]]=1,telefony45[[#This Row],[zaczęt minuty połączenia]],0)</f>
        <v>0</v>
      </c>
      <c r="P1141">
        <f>IF(OR(telefony45[[#This Row],[czy komórkowy]]=1,telefony45[[#This Row],[czy stacjonarny]]=1),P1140-telefony45[[#This Row],[połączenie w sekundach]],P1140)</f>
        <v>-485003</v>
      </c>
      <c r="Q1141">
        <f t="shared" si="17"/>
        <v>578</v>
      </c>
      <c r="R1141">
        <f>IF(telefony45[[#This Row],[czy komórkowy]]=1,Q1141+R1140,R1140)</f>
        <v>115361</v>
      </c>
      <c r="S1141">
        <f>IF(telefony45[[#This Row],[czy stacjonarny]]=1,Q1141+S1140,S1140)</f>
        <v>369642</v>
      </c>
    </row>
    <row r="1142" spans="1:19" x14ac:dyDescent="0.3">
      <c r="A1142" s="9" t="s">
        <v>980</v>
      </c>
      <c r="B1142" s="1">
        <v>42934</v>
      </c>
      <c r="C1142" s="2">
        <v>0.40822916666666664</v>
      </c>
      <c r="D1142" s="2">
        <v>0.41090277777777778</v>
      </c>
      <c r="E1142">
        <f>DAY(telefony45[[#This Row],[data]])</f>
        <v>18</v>
      </c>
      <c r="F1142">
        <f>IF(LEN(telefony45[[#This Row],[nr]])=8,1,0)</f>
        <v>0</v>
      </c>
      <c r="G1142">
        <f>IF(LEN(telefony45[[#This Row],[nr]])=7,1,0)</f>
        <v>0</v>
      </c>
      <c r="H1142" s="9">
        <f>IF(LEN(telefony45[[#This Row],[nr]])&gt;=10,1,0)</f>
        <v>1</v>
      </c>
      <c r="I1142" s="2">
        <f>telefony45[[#This Row],[zakonczenie]]-telefony45[[#This Row],[rozpoczecie]]</f>
        <v>2.6736111111111405E-3</v>
      </c>
      <c r="J1142" s="9">
        <f>HOUR(telefony45[[#This Row],[czas połączenia]])</f>
        <v>0</v>
      </c>
      <c r="K1142" s="9">
        <f>MINUTE(telefony45[[#This Row],[czas połączenia]])</f>
        <v>3</v>
      </c>
      <c r="L1142" s="9">
        <f>SECOND(telefony45[[#This Row],[czas połączenia]])</f>
        <v>51</v>
      </c>
      <c r="M1142" s="9">
        <f>telefony45[[#This Row],[godziny połączenia]]*60*60+telefony45[[#This Row],[minuty połączenia]]*60+telefony45[[#This Row],[sekundy połączenia2]]</f>
        <v>231</v>
      </c>
      <c r="N1142" s="9">
        <f>ROUNDUP(telefony45[[#This Row],[połączenie w sekundach]]/60,0)</f>
        <v>4</v>
      </c>
      <c r="O1142" s="9">
        <f>IF(telefony45[[#This Row],[czy zagraniczny]]=1,telefony45[[#This Row],[zaczęt minuty połączenia]],0)</f>
        <v>4</v>
      </c>
      <c r="P1142">
        <f>IF(OR(telefony45[[#This Row],[czy komórkowy]]=1,telefony45[[#This Row],[czy stacjonarny]]=1),P1141-telefony45[[#This Row],[połączenie w sekundach]],P1141)</f>
        <v>-485003</v>
      </c>
      <c r="Q1142">
        <f t="shared" si="17"/>
        <v>0</v>
      </c>
      <c r="R1142">
        <f>IF(telefony45[[#This Row],[czy komórkowy]]=1,Q1142+R1141,R1141)</f>
        <v>115361</v>
      </c>
      <c r="S1142">
        <f>IF(telefony45[[#This Row],[czy stacjonarny]]=1,Q1142+S1141,S1141)</f>
        <v>369642</v>
      </c>
    </row>
    <row r="1143" spans="1:19" x14ac:dyDescent="0.3">
      <c r="A1143" s="9" t="s">
        <v>126</v>
      </c>
      <c r="B1143" s="1">
        <v>42934</v>
      </c>
      <c r="C1143" s="2">
        <v>0.40974537037037034</v>
      </c>
      <c r="D1143" s="2">
        <v>0.41177083333333331</v>
      </c>
      <c r="E1143">
        <f>DAY(telefony45[[#This Row],[data]])</f>
        <v>18</v>
      </c>
      <c r="F1143">
        <f>IF(LEN(telefony45[[#This Row],[nr]])=8,1,0)</f>
        <v>0</v>
      </c>
      <c r="G1143">
        <f>IF(LEN(telefony45[[#This Row],[nr]])=7,1,0)</f>
        <v>1</v>
      </c>
      <c r="H1143" s="9">
        <f>IF(LEN(telefony45[[#This Row],[nr]])&gt;=10,1,0)</f>
        <v>0</v>
      </c>
      <c r="I1143" s="2">
        <f>telefony45[[#This Row],[zakonczenie]]-telefony45[[#This Row],[rozpoczecie]]</f>
        <v>2.025462962962965E-3</v>
      </c>
      <c r="J1143" s="9">
        <f>HOUR(telefony45[[#This Row],[czas połączenia]])</f>
        <v>0</v>
      </c>
      <c r="K1143" s="9">
        <f>MINUTE(telefony45[[#This Row],[czas połączenia]])</f>
        <v>2</v>
      </c>
      <c r="L1143" s="9">
        <f>SECOND(telefony45[[#This Row],[czas połączenia]])</f>
        <v>55</v>
      </c>
      <c r="M1143" s="9">
        <f>telefony45[[#This Row],[godziny połączenia]]*60*60+telefony45[[#This Row],[minuty połączenia]]*60+telefony45[[#This Row],[sekundy połączenia2]]</f>
        <v>175</v>
      </c>
      <c r="N1143" s="9">
        <f>ROUNDUP(telefony45[[#This Row],[połączenie w sekundach]]/60,0)</f>
        <v>3</v>
      </c>
      <c r="O1143" s="9">
        <f>IF(telefony45[[#This Row],[czy zagraniczny]]=1,telefony45[[#This Row],[zaczęt minuty połączenia]],0)</f>
        <v>0</v>
      </c>
      <c r="P1143">
        <f>IF(OR(telefony45[[#This Row],[czy komórkowy]]=1,telefony45[[#This Row],[czy stacjonarny]]=1),P1142-telefony45[[#This Row],[połączenie w sekundach]],P1142)</f>
        <v>-485178</v>
      </c>
      <c r="Q1143">
        <f t="shared" si="17"/>
        <v>175</v>
      </c>
      <c r="R1143">
        <f>IF(telefony45[[#This Row],[czy komórkowy]]=1,Q1143+R1142,R1142)</f>
        <v>115361</v>
      </c>
      <c r="S1143">
        <f>IF(telefony45[[#This Row],[czy stacjonarny]]=1,Q1143+S1142,S1142)</f>
        <v>369817</v>
      </c>
    </row>
    <row r="1144" spans="1:19" x14ac:dyDescent="0.3">
      <c r="A1144" s="9" t="s">
        <v>981</v>
      </c>
      <c r="B1144" s="1">
        <v>42934</v>
      </c>
      <c r="C1144" s="2">
        <v>0.41120370370370368</v>
      </c>
      <c r="D1144" s="2">
        <v>0.41769675925925925</v>
      </c>
      <c r="E1144">
        <f>DAY(telefony45[[#This Row],[data]])</f>
        <v>18</v>
      </c>
      <c r="F1144">
        <f>IF(LEN(telefony45[[#This Row],[nr]])=8,1,0)</f>
        <v>0</v>
      </c>
      <c r="G1144">
        <f>IF(LEN(telefony45[[#This Row],[nr]])=7,1,0)</f>
        <v>0</v>
      </c>
      <c r="H1144" s="9">
        <f>IF(LEN(telefony45[[#This Row],[nr]])&gt;=10,1,0)</f>
        <v>1</v>
      </c>
      <c r="I1144" s="2">
        <f>telefony45[[#This Row],[zakonczenie]]-telefony45[[#This Row],[rozpoczecie]]</f>
        <v>6.4930555555555713E-3</v>
      </c>
      <c r="J1144" s="9">
        <f>HOUR(telefony45[[#This Row],[czas połączenia]])</f>
        <v>0</v>
      </c>
      <c r="K1144" s="9">
        <f>MINUTE(telefony45[[#This Row],[czas połączenia]])</f>
        <v>9</v>
      </c>
      <c r="L1144" s="9">
        <f>SECOND(telefony45[[#This Row],[czas połączenia]])</f>
        <v>21</v>
      </c>
      <c r="M1144" s="9">
        <f>telefony45[[#This Row],[godziny połączenia]]*60*60+telefony45[[#This Row],[minuty połączenia]]*60+telefony45[[#This Row],[sekundy połączenia2]]</f>
        <v>561</v>
      </c>
      <c r="N1144" s="9">
        <f>ROUNDUP(telefony45[[#This Row],[połączenie w sekundach]]/60,0)</f>
        <v>10</v>
      </c>
      <c r="O1144" s="9">
        <f>IF(telefony45[[#This Row],[czy zagraniczny]]=1,telefony45[[#This Row],[zaczęt minuty połączenia]],0)</f>
        <v>10</v>
      </c>
      <c r="P1144">
        <f>IF(OR(telefony45[[#This Row],[czy komórkowy]]=1,telefony45[[#This Row],[czy stacjonarny]]=1),P1143-telefony45[[#This Row],[połączenie w sekundach]],P1143)</f>
        <v>-485178</v>
      </c>
      <c r="Q1144">
        <f t="shared" si="17"/>
        <v>0</v>
      </c>
      <c r="R1144">
        <f>IF(telefony45[[#This Row],[czy komórkowy]]=1,Q1144+R1143,R1143)</f>
        <v>115361</v>
      </c>
      <c r="S1144">
        <f>IF(telefony45[[#This Row],[czy stacjonarny]]=1,Q1144+S1143,S1143)</f>
        <v>369817</v>
      </c>
    </row>
    <row r="1145" spans="1:19" x14ac:dyDescent="0.3">
      <c r="A1145" s="9" t="s">
        <v>641</v>
      </c>
      <c r="B1145" s="1">
        <v>42934</v>
      </c>
      <c r="C1145" s="2">
        <v>0.41260416666666666</v>
      </c>
      <c r="D1145" s="2">
        <v>0.41688657407407409</v>
      </c>
      <c r="E1145">
        <f>DAY(telefony45[[#This Row],[data]])</f>
        <v>18</v>
      </c>
      <c r="F1145">
        <f>IF(LEN(telefony45[[#This Row],[nr]])=8,1,0)</f>
        <v>0</v>
      </c>
      <c r="G1145">
        <f>IF(LEN(telefony45[[#This Row],[nr]])=7,1,0)</f>
        <v>1</v>
      </c>
      <c r="H1145" s="9">
        <f>IF(LEN(telefony45[[#This Row],[nr]])&gt;=10,1,0)</f>
        <v>0</v>
      </c>
      <c r="I1145" s="2">
        <f>telefony45[[#This Row],[zakonczenie]]-telefony45[[#This Row],[rozpoczecie]]</f>
        <v>4.2824074074074292E-3</v>
      </c>
      <c r="J1145" s="9">
        <f>HOUR(telefony45[[#This Row],[czas połączenia]])</f>
        <v>0</v>
      </c>
      <c r="K1145" s="9">
        <f>MINUTE(telefony45[[#This Row],[czas połączenia]])</f>
        <v>6</v>
      </c>
      <c r="L1145" s="9">
        <f>SECOND(telefony45[[#This Row],[czas połączenia]])</f>
        <v>10</v>
      </c>
      <c r="M1145" s="9">
        <f>telefony45[[#This Row],[godziny połączenia]]*60*60+telefony45[[#This Row],[minuty połączenia]]*60+telefony45[[#This Row],[sekundy połączenia2]]</f>
        <v>370</v>
      </c>
      <c r="N1145" s="9">
        <f>ROUNDUP(telefony45[[#This Row],[połączenie w sekundach]]/60,0)</f>
        <v>7</v>
      </c>
      <c r="O1145" s="9">
        <f>IF(telefony45[[#This Row],[czy zagraniczny]]=1,telefony45[[#This Row],[zaczęt minuty połączenia]],0)</f>
        <v>0</v>
      </c>
      <c r="P1145">
        <f>IF(OR(telefony45[[#This Row],[czy komórkowy]]=1,telefony45[[#This Row],[czy stacjonarny]]=1),P1144-telefony45[[#This Row],[połączenie w sekundach]],P1144)</f>
        <v>-485548</v>
      </c>
      <c r="Q1145">
        <f t="shared" si="17"/>
        <v>370</v>
      </c>
      <c r="R1145">
        <f>IF(telefony45[[#This Row],[czy komórkowy]]=1,Q1145+R1144,R1144)</f>
        <v>115361</v>
      </c>
      <c r="S1145">
        <f>IF(telefony45[[#This Row],[czy stacjonarny]]=1,Q1145+S1144,S1144)</f>
        <v>370187</v>
      </c>
    </row>
    <row r="1146" spans="1:19" x14ac:dyDescent="0.3">
      <c r="A1146" s="9" t="s">
        <v>679</v>
      </c>
      <c r="B1146" s="1">
        <v>42934</v>
      </c>
      <c r="C1146" s="2">
        <v>0.41450231481481481</v>
      </c>
      <c r="D1146" s="2">
        <v>0.41574074074074074</v>
      </c>
      <c r="E1146">
        <f>DAY(telefony45[[#This Row],[data]])</f>
        <v>18</v>
      </c>
      <c r="F1146">
        <f>IF(LEN(telefony45[[#This Row],[nr]])=8,1,0)</f>
        <v>0</v>
      </c>
      <c r="G1146">
        <f>IF(LEN(telefony45[[#This Row],[nr]])=7,1,0)</f>
        <v>1</v>
      </c>
      <c r="H1146" s="9">
        <f>IF(LEN(telefony45[[#This Row],[nr]])&gt;=10,1,0)</f>
        <v>0</v>
      </c>
      <c r="I1146" s="2">
        <f>telefony45[[#This Row],[zakonczenie]]-telefony45[[#This Row],[rozpoczecie]]</f>
        <v>1.2384259259259345E-3</v>
      </c>
      <c r="J1146" s="9">
        <f>HOUR(telefony45[[#This Row],[czas połączenia]])</f>
        <v>0</v>
      </c>
      <c r="K1146" s="9">
        <f>MINUTE(telefony45[[#This Row],[czas połączenia]])</f>
        <v>1</v>
      </c>
      <c r="L1146" s="9">
        <f>SECOND(telefony45[[#This Row],[czas połączenia]])</f>
        <v>47</v>
      </c>
      <c r="M1146" s="9">
        <f>telefony45[[#This Row],[godziny połączenia]]*60*60+telefony45[[#This Row],[minuty połączenia]]*60+telefony45[[#This Row],[sekundy połączenia2]]</f>
        <v>107</v>
      </c>
      <c r="N1146" s="9">
        <f>ROUNDUP(telefony45[[#This Row],[połączenie w sekundach]]/60,0)</f>
        <v>2</v>
      </c>
      <c r="O1146" s="9">
        <f>IF(telefony45[[#This Row],[czy zagraniczny]]=1,telefony45[[#This Row],[zaczęt minuty połączenia]],0)</f>
        <v>0</v>
      </c>
      <c r="P1146">
        <f>IF(OR(telefony45[[#This Row],[czy komórkowy]]=1,telefony45[[#This Row],[czy stacjonarny]]=1),P1145-telefony45[[#This Row],[połączenie w sekundach]],P1145)</f>
        <v>-485655</v>
      </c>
      <c r="Q1146">
        <f t="shared" si="17"/>
        <v>107</v>
      </c>
      <c r="R1146">
        <f>IF(telefony45[[#This Row],[czy komórkowy]]=1,Q1146+R1145,R1145)</f>
        <v>115361</v>
      </c>
      <c r="S1146">
        <f>IF(telefony45[[#This Row],[czy stacjonarny]]=1,Q1146+S1145,S1145)</f>
        <v>370294</v>
      </c>
    </row>
    <row r="1147" spans="1:19" x14ac:dyDescent="0.3">
      <c r="A1147" s="9" t="s">
        <v>982</v>
      </c>
      <c r="B1147" s="1">
        <v>42934</v>
      </c>
      <c r="C1147" s="2">
        <v>0.41652777777777777</v>
      </c>
      <c r="D1147" s="2">
        <v>0.42443287037037036</v>
      </c>
      <c r="E1147">
        <f>DAY(telefony45[[#This Row],[data]])</f>
        <v>18</v>
      </c>
      <c r="F1147">
        <f>IF(LEN(telefony45[[#This Row],[nr]])=8,1,0)</f>
        <v>0</v>
      </c>
      <c r="G1147">
        <f>IF(LEN(telefony45[[#This Row],[nr]])=7,1,0)</f>
        <v>1</v>
      </c>
      <c r="H1147" s="9">
        <f>IF(LEN(telefony45[[#This Row],[nr]])&gt;=10,1,0)</f>
        <v>0</v>
      </c>
      <c r="I1147" s="2">
        <f>telefony45[[#This Row],[zakonczenie]]-telefony45[[#This Row],[rozpoczecie]]</f>
        <v>7.9050925925925886E-3</v>
      </c>
      <c r="J1147" s="9">
        <f>HOUR(telefony45[[#This Row],[czas połączenia]])</f>
        <v>0</v>
      </c>
      <c r="K1147" s="9">
        <f>MINUTE(telefony45[[#This Row],[czas połączenia]])</f>
        <v>11</v>
      </c>
      <c r="L1147" s="9">
        <f>SECOND(telefony45[[#This Row],[czas połączenia]])</f>
        <v>23</v>
      </c>
      <c r="M1147" s="9">
        <f>telefony45[[#This Row],[godziny połączenia]]*60*60+telefony45[[#This Row],[minuty połączenia]]*60+telefony45[[#This Row],[sekundy połączenia2]]</f>
        <v>683</v>
      </c>
      <c r="N1147" s="9">
        <f>ROUNDUP(telefony45[[#This Row],[połączenie w sekundach]]/60,0)</f>
        <v>12</v>
      </c>
      <c r="O1147" s="9">
        <f>IF(telefony45[[#This Row],[czy zagraniczny]]=1,telefony45[[#This Row],[zaczęt minuty połączenia]],0)</f>
        <v>0</v>
      </c>
      <c r="P1147">
        <f>IF(OR(telefony45[[#This Row],[czy komórkowy]]=1,telefony45[[#This Row],[czy stacjonarny]]=1),P1146-telefony45[[#This Row],[połączenie w sekundach]],P1146)</f>
        <v>-486338</v>
      </c>
      <c r="Q1147">
        <f t="shared" si="17"/>
        <v>683</v>
      </c>
      <c r="R1147">
        <f>IF(telefony45[[#This Row],[czy komórkowy]]=1,Q1147+R1146,R1146)</f>
        <v>115361</v>
      </c>
      <c r="S1147">
        <f>IF(telefony45[[#This Row],[czy stacjonarny]]=1,Q1147+S1146,S1146)</f>
        <v>370977</v>
      </c>
    </row>
    <row r="1148" spans="1:19" x14ac:dyDescent="0.3">
      <c r="A1148" s="9" t="s">
        <v>983</v>
      </c>
      <c r="B1148" s="1">
        <v>42934</v>
      </c>
      <c r="C1148" s="2">
        <v>0.42114583333333333</v>
      </c>
      <c r="D1148" s="2">
        <v>0.4230902777777778</v>
      </c>
      <c r="E1148">
        <f>DAY(telefony45[[#This Row],[data]])</f>
        <v>18</v>
      </c>
      <c r="F1148">
        <f>IF(LEN(telefony45[[#This Row],[nr]])=8,1,0)</f>
        <v>0</v>
      </c>
      <c r="G1148">
        <f>IF(LEN(telefony45[[#This Row],[nr]])=7,1,0)</f>
        <v>1</v>
      </c>
      <c r="H1148" s="9">
        <f>IF(LEN(telefony45[[#This Row],[nr]])&gt;=10,1,0)</f>
        <v>0</v>
      </c>
      <c r="I1148" s="2">
        <f>telefony45[[#This Row],[zakonczenie]]-telefony45[[#This Row],[rozpoczecie]]</f>
        <v>1.9444444444444708E-3</v>
      </c>
      <c r="J1148" s="9">
        <f>HOUR(telefony45[[#This Row],[czas połączenia]])</f>
        <v>0</v>
      </c>
      <c r="K1148" s="9">
        <f>MINUTE(telefony45[[#This Row],[czas połączenia]])</f>
        <v>2</v>
      </c>
      <c r="L1148" s="9">
        <f>SECOND(telefony45[[#This Row],[czas połączenia]])</f>
        <v>48</v>
      </c>
      <c r="M1148" s="9">
        <f>telefony45[[#This Row],[godziny połączenia]]*60*60+telefony45[[#This Row],[minuty połączenia]]*60+telefony45[[#This Row],[sekundy połączenia2]]</f>
        <v>168</v>
      </c>
      <c r="N1148" s="9">
        <f>ROUNDUP(telefony45[[#This Row],[połączenie w sekundach]]/60,0)</f>
        <v>3</v>
      </c>
      <c r="O1148" s="9">
        <f>IF(telefony45[[#This Row],[czy zagraniczny]]=1,telefony45[[#This Row],[zaczęt minuty połączenia]],0)</f>
        <v>0</v>
      </c>
      <c r="P1148">
        <f>IF(OR(telefony45[[#This Row],[czy komórkowy]]=1,telefony45[[#This Row],[czy stacjonarny]]=1),P1147-telefony45[[#This Row],[połączenie w sekundach]],P1147)</f>
        <v>-486506</v>
      </c>
      <c r="Q1148">
        <f t="shared" si="17"/>
        <v>168</v>
      </c>
      <c r="R1148">
        <f>IF(telefony45[[#This Row],[czy komórkowy]]=1,Q1148+R1147,R1147)</f>
        <v>115361</v>
      </c>
      <c r="S1148">
        <f>IF(telefony45[[#This Row],[czy stacjonarny]]=1,Q1148+S1147,S1147)</f>
        <v>371145</v>
      </c>
    </row>
    <row r="1149" spans="1:19" x14ac:dyDescent="0.3">
      <c r="A1149" s="9" t="s">
        <v>984</v>
      </c>
      <c r="B1149" s="1">
        <v>42934</v>
      </c>
      <c r="C1149" s="2">
        <v>0.42533564814814817</v>
      </c>
      <c r="D1149" s="2">
        <v>0.43167824074074074</v>
      </c>
      <c r="E1149">
        <f>DAY(telefony45[[#This Row],[data]])</f>
        <v>18</v>
      </c>
      <c r="F1149">
        <f>IF(LEN(telefony45[[#This Row],[nr]])=8,1,0)</f>
        <v>0</v>
      </c>
      <c r="G1149">
        <f>IF(LEN(telefony45[[#This Row],[nr]])=7,1,0)</f>
        <v>1</v>
      </c>
      <c r="H1149" s="9">
        <f>IF(LEN(telefony45[[#This Row],[nr]])&gt;=10,1,0)</f>
        <v>0</v>
      </c>
      <c r="I1149" s="2">
        <f>telefony45[[#This Row],[zakonczenie]]-telefony45[[#This Row],[rozpoczecie]]</f>
        <v>6.3425925925925664E-3</v>
      </c>
      <c r="J1149" s="9">
        <f>HOUR(telefony45[[#This Row],[czas połączenia]])</f>
        <v>0</v>
      </c>
      <c r="K1149" s="9">
        <f>MINUTE(telefony45[[#This Row],[czas połączenia]])</f>
        <v>9</v>
      </c>
      <c r="L1149" s="9">
        <f>SECOND(telefony45[[#This Row],[czas połączenia]])</f>
        <v>8</v>
      </c>
      <c r="M1149" s="9">
        <f>telefony45[[#This Row],[godziny połączenia]]*60*60+telefony45[[#This Row],[minuty połączenia]]*60+telefony45[[#This Row],[sekundy połączenia2]]</f>
        <v>548</v>
      </c>
      <c r="N1149" s="9">
        <f>ROUNDUP(telefony45[[#This Row],[połączenie w sekundach]]/60,0)</f>
        <v>10</v>
      </c>
      <c r="O1149" s="9">
        <f>IF(telefony45[[#This Row],[czy zagraniczny]]=1,telefony45[[#This Row],[zaczęt minuty połączenia]],0)</f>
        <v>0</v>
      </c>
      <c r="P1149">
        <f>IF(OR(telefony45[[#This Row],[czy komórkowy]]=1,telefony45[[#This Row],[czy stacjonarny]]=1),P1148-telefony45[[#This Row],[połączenie w sekundach]],P1148)</f>
        <v>-487054</v>
      </c>
      <c r="Q1149">
        <f t="shared" si="17"/>
        <v>548</v>
      </c>
      <c r="R1149">
        <f>IF(telefony45[[#This Row],[czy komórkowy]]=1,Q1149+R1148,R1148)</f>
        <v>115361</v>
      </c>
      <c r="S1149">
        <f>IF(telefony45[[#This Row],[czy stacjonarny]]=1,Q1149+S1148,S1148)</f>
        <v>371693</v>
      </c>
    </row>
    <row r="1150" spans="1:19" x14ac:dyDescent="0.3">
      <c r="A1150" s="9" t="s">
        <v>985</v>
      </c>
      <c r="B1150" s="1">
        <v>42934</v>
      </c>
      <c r="C1150" s="2">
        <v>0.42988425925925927</v>
      </c>
      <c r="D1150" s="2">
        <v>0.43424768518518519</v>
      </c>
      <c r="E1150">
        <f>DAY(telefony45[[#This Row],[data]])</f>
        <v>18</v>
      </c>
      <c r="F1150">
        <f>IF(LEN(telefony45[[#This Row],[nr]])=8,1,0)</f>
        <v>1</v>
      </c>
      <c r="G1150">
        <f>IF(LEN(telefony45[[#This Row],[nr]])=7,1,0)</f>
        <v>0</v>
      </c>
      <c r="H1150" s="9">
        <f>IF(LEN(telefony45[[#This Row],[nr]])&gt;=10,1,0)</f>
        <v>0</v>
      </c>
      <c r="I1150" s="2">
        <f>telefony45[[#This Row],[zakonczenie]]-telefony45[[#This Row],[rozpoczecie]]</f>
        <v>4.3634259259259234E-3</v>
      </c>
      <c r="J1150" s="9">
        <f>HOUR(telefony45[[#This Row],[czas połączenia]])</f>
        <v>0</v>
      </c>
      <c r="K1150" s="9">
        <f>MINUTE(telefony45[[#This Row],[czas połączenia]])</f>
        <v>6</v>
      </c>
      <c r="L1150" s="9">
        <f>SECOND(telefony45[[#This Row],[czas połączenia]])</f>
        <v>17</v>
      </c>
      <c r="M1150" s="9">
        <f>telefony45[[#This Row],[godziny połączenia]]*60*60+telefony45[[#This Row],[minuty połączenia]]*60+telefony45[[#This Row],[sekundy połączenia2]]</f>
        <v>377</v>
      </c>
      <c r="N1150" s="9">
        <f>ROUNDUP(telefony45[[#This Row],[połączenie w sekundach]]/60,0)</f>
        <v>7</v>
      </c>
      <c r="O1150" s="9">
        <f>IF(telefony45[[#This Row],[czy zagraniczny]]=1,telefony45[[#This Row],[zaczęt minuty połączenia]],0)</f>
        <v>0</v>
      </c>
      <c r="P1150">
        <f>IF(OR(telefony45[[#This Row],[czy komórkowy]]=1,telefony45[[#This Row],[czy stacjonarny]]=1),P1149-telefony45[[#This Row],[połączenie w sekundach]],P1149)</f>
        <v>-487431</v>
      </c>
      <c r="Q1150">
        <f t="shared" si="17"/>
        <v>377</v>
      </c>
      <c r="R1150">
        <f>IF(telefony45[[#This Row],[czy komórkowy]]=1,Q1150+R1149,R1149)</f>
        <v>115738</v>
      </c>
      <c r="S1150">
        <f>IF(telefony45[[#This Row],[czy stacjonarny]]=1,Q1150+S1149,S1149)</f>
        <v>371693</v>
      </c>
    </row>
    <row r="1151" spans="1:19" x14ac:dyDescent="0.3">
      <c r="A1151" s="9" t="s">
        <v>986</v>
      </c>
      <c r="B1151" s="1">
        <v>42934</v>
      </c>
      <c r="C1151" s="2">
        <v>0.42997685185185186</v>
      </c>
      <c r="D1151" s="2">
        <v>0.43590277777777775</v>
      </c>
      <c r="E1151">
        <f>DAY(telefony45[[#This Row],[data]])</f>
        <v>18</v>
      </c>
      <c r="F1151">
        <f>IF(LEN(telefony45[[#This Row],[nr]])=8,1,0)</f>
        <v>0</v>
      </c>
      <c r="G1151">
        <f>IF(LEN(telefony45[[#This Row],[nr]])=7,1,0)</f>
        <v>1</v>
      </c>
      <c r="H1151" s="9">
        <f>IF(LEN(telefony45[[#This Row],[nr]])&gt;=10,1,0)</f>
        <v>0</v>
      </c>
      <c r="I1151" s="2">
        <f>telefony45[[#This Row],[zakonczenie]]-telefony45[[#This Row],[rozpoczecie]]</f>
        <v>5.9259259259258901E-3</v>
      </c>
      <c r="J1151" s="9">
        <f>HOUR(telefony45[[#This Row],[czas połączenia]])</f>
        <v>0</v>
      </c>
      <c r="K1151" s="9">
        <f>MINUTE(telefony45[[#This Row],[czas połączenia]])</f>
        <v>8</v>
      </c>
      <c r="L1151" s="9">
        <f>SECOND(telefony45[[#This Row],[czas połączenia]])</f>
        <v>32</v>
      </c>
      <c r="M1151" s="9">
        <f>telefony45[[#This Row],[godziny połączenia]]*60*60+telefony45[[#This Row],[minuty połączenia]]*60+telefony45[[#This Row],[sekundy połączenia2]]</f>
        <v>512</v>
      </c>
      <c r="N1151" s="9">
        <f>ROUNDUP(telefony45[[#This Row],[połączenie w sekundach]]/60,0)</f>
        <v>9</v>
      </c>
      <c r="O1151" s="9">
        <f>IF(telefony45[[#This Row],[czy zagraniczny]]=1,telefony45[[#This Row],[zaczęt minuty połączenia]],0)</f>
        <v>0</v>
      </c>
      <c r="P1151">
        <f>IF(OR(telefony45[[#This Row],[czy komórkowy]]=1,telefony45[[#This Row],[czy stacjonarny]]=1),P1150-telefony45[[#This Row],[połączenie w sekundach]],P1150)</f>
        <v>-487943</v>
      </c>
      <c r="Q1151">
        <f t="shared" si="17"/>
        <v>512</v>
      </c>
      <c r="R1151">
        <f>IF(telefony45[[#This Row],[czy komórkowy]]=1,Q1151+R1150,R1150)</f>
        <v>115738</v>
      </c>
      <c r="S1151">
        <f>IF(telefony45[[#This Row],[czy stacjonarny]]=1,Q1151+S1150,S1150)</f>
        <v>372205</v>
      </c>
    </row>
    <row r="1152" spans="1:19" x14ac:dyDescent="0.3">
      <c r="A1152" s="9" t="s">
        <v>987</v>
      </c>
      <c r="B1152" s="1">
        <v>42934</v>
      </c>
      <c r="C1152" s="2">
        <v>0.43025462962962963</v>
      </c>
      <c r="D1152" s="2">
        <v>0.43677083333333333</v>
      </c>
      <c r="E1152">
        <f>DAY(telefony45[[#This Row],[data]])</f>
        <v>18</v>
      </c>
      <c r="F1152">
        <f>IF(LEN(telefony45[[#This Row],[nr]])=8,1,0)</f>
        <v>0</v>
      </c>
      <c r="G1152">
        <f>IF(LEN(telefony45[[#This Row],[nr]])=7,1,0)</f>
        <v>1</v>
      </c>
      <c r="H1152" s="9">
        <f>IF(LEN(telefony45[[#This Row],[nr]])&gt;=10,1,0)</f>
        <v>0</v>
      </c>
      <c r="I1152" s="2">
        <f>telefony45[[#This Row],[zakonczenie]]-telefony45[[#This Row],[rozpoczecie]]</f>
        <v>6.5162037037037046E-3</v>
      </c>
      <c r="J1152" s="9">
        <f>HOUR(telefony45[[#This Row],[czas połączenia]])</f>
        <v>0</v>
      </c>
      <c r="K1152" s="9">
        <f>MINUTE(telefony45[[#This Row],[czas połączenia]])</f>
        <v>9</v>
      </c>
      <c r="L1152" s="9">
        <f>SECOND(telefony45[[#This Row],[czas połączenia]])</f>
        <v>23</v>
      </c>
      <c r="M1152" s="9">
        <f>telefony45[[#This Row],[godziny połączenia]]*60*60+telefony45[[#This Row],[minuty połączenia]]*60+telefony45[[#This Row],[sekundy połączenia2]]</f>
        <v>563</v>
      </c>
      <c r="N1152" s="9">
        <f>ROUNDUP(telefony45[[#This Row],[połączenie w sekundach]]/60,0)</f>
        <v>10</v>
      </c>
      <c r="O1152" s="9">
        <f>IF(telefony45[[#This Row],[czy zagraniczny]]=1,telefony45[[#This Row],[zaczęt minuty połączenia]],0)</f>
        <v>0</v>
      </c>
      <c r="P1152">
        <f>IF(OR(telefony45[[#This Row],[czy komórkowy]]=1,telefony45[[#This Row],[czy stacjonarny]]=1),P1151-telefony45[[#This Row],[połączenie w sekundach]],P1151)</f>
        <v>-488506</v>
      </c>
      <c r="Q1152">
        <f t="shared" si="17"/>
        <v>563</v>
      </c>
      <c r="R1152">
        <f>IF(telefony45[[#This Row],[czy komórkowy]]=1,Q1152+R1151,R1151)</f>
        <v>115738</v>
      </c>
      <c r="S1152">
        <f>IF(telefony45[[#This Row],[czy stacjonarny]]=1,Q1152+S1151,S1151)</f>
        <v>372768</v>
      </c>
    </row>
    <row r="1153" spans="1:19" x14ac:dyDescent="0.3">
      <c r="A1153" s="9" t="s">
        <v>455</v>
      </c>
      <c r="B1153" s="1">
        <v>42934</v>
      </c>
      <c r="C1153" s="2">
        <v>0.43420138888888887</v>
      </c>
      <c r="D1153" s="2">
        <v>0.43973379629629628</v>
      </c>
      <c r="E1153">
        <f>DAY(telefony45[[#This Row],[data]])</f>
        <v>18</v>
      </c>
      <c r="F1153">
        <f>IF(LEN(telefony45[[#This Row],[nr]])=8,1,0)</f>
        <v>0</v>
      </c>
      <c r="G1153">
        <f>IF(LEN(telefony45[[#This Row],[nr]])=7,1,0)</f>
        <v>1</v>
      </c>
      <c r="H1153" s="9">
        <f>IF(LEN(telefony45[[#This Row],[nr]])&gt;=10,1,0)</f>
        <v>0</v>
      </c>
      <c r="I1153" s="2">
        <f>telefony45[[#This Row],[zakonczenie]]-telefony45[[#This Row],[rozpoczecie]]</f>
        <v>5.5324074074074026E-3</v>
      </c>
      <c r="J1153" s="9">
        <f>HOUR(telefony45[[#This Row],[czas połączenia]])</f>
        <v>0</v>
      </c>
      <c r="K1153" s="9">
        <f>MINUTE(telefony45[[#This Row],[czas połączenia]])</f>
        <v>7</v>
      </c>
      <c r="L1153" s="9">
        <f>SECOND(telefony45[[#This Row],[czas połączenia]])</f>
        <v>58</v>
      </c>
      <c r="M1153" s="9">
        <f>telefony45[[#This Row],[godziny połączenia]]*60*60+telefony45[[#This Row],[minuty połączenia]]*60+telefony45[[#This Row],[sekundy połączenia2]]</f>
        <v>478</v>
      </c>
      <c r="N1153" s="9">
        <f>ROUNDUP(telefony45[[#This Row],[połączenie w sekundach]]/60,0)</f>
        <v>8</v>
      </c>
      <c r="O1153" s="9">
        <f>IF(telefony45[[#This Row],[czy zagraniczny]]=1,telefony45[[#This Row],[zaczęt minuty połączenia]],0)</f>
        <v>0</v>
      </c>
      <c r="P1153">
        <f>IF(OR(telefony45[[#This Row],[czy komórkowy]]=1,telefony45[[#This Row],[czy stacjonarny]]=1),P1152-telefony45[[#This Row],[połączenie w sekundach]],P1152)</f>
        <v>-488984</v>
      </c>
      <c r="Q1153">
        <f t="shared" si="17"/>
        <v>478</v>
      </c>
      <c r="R1153">
        <f>IF(telefony45[[#This Row],[czy komórkowy]]=1,Q1153+R1152,R1152)</f>
        <v>115738</v>
      </c>
      <c r="S1153">
        <f>IF(telefony45[[#This Row],[czy stacjonarny]]=1,Q1153+S1152,S1152)</f>
        <v>373246</v>
      </c>
    </row>
    <row r="1154" spans="1:19" x14ac:dyDescent="0.3">
      <c r="A1154" s="9" t="s">
        <v>988</v>
      </c>
      <c r="B1154" s="1">
        <v>42934</v>
      </c>
      <c r="C1154" s="2">
        <v>0.4354513888888889</v>
      </c>
      <c r="D1154" s="2">
        <v>0.43745370370370368</v>
      </c>
      <c r="E1154">
        <f>DAY(telefony45[[#This Row],[data]])</f>
        <v>18</v>
      </c>
      <c r="F1154">
        <f>IF(LEN(telefony45[[#This Row],[nr]])=8,1,0)</f>
        <v>0</v>
      </c>
      <c r="G1154">
        <f>IF(LEN(telefony45[[#This Row],[nr]])=7,1,0)</f>
        <v>1</v>
      </c>
      <c r="H1154" s="9">
        <f>IF(LEN(telefony45[[#This Row],[nr]])&gt;=10,1,0)</f>
        <v>0</v>
      </c>
      <c r="I1154" s="2">
        <f>telefony45[[#This Row],[zakonczenie]]-telefony45[[#This Row],[rozpoczecie]]</f>
        <v>2.0023148148147762E-3</v>
      </c>
      <c r="J1154" s="9">
        <f>HOUR(telefony45[[#This Row],[czas połączenia]])</f>
        <v>0</v>
      </c>
      <c r="K1154" s="9">
        <f>MINUTE(telefony45[[#This Row],[czas połączenia]])</f>
        <v>2</v>
      </c>
      <c r="L1154" s="9">
        <f>SECOND(telefony45[[#This Row],[czas połączenia]])</f>
        <v>53</v>
      </c>
      <c r="M1154" s="9">
        <f>telefony45[[#This Row],[godziny połączenia]]*60*60+telefony45[[#This Row],[minuty połączenia]]*60+telefony45[[#This Row],[sekundy połączenia2]]</f>
        <v>173</v>
      </c>
      <c r="N1154" s="9">
        <f>ROUNDUP(telefony45[[#This Row],[połączenie w sekundach]]/60,0)</f>
        <v>3</v>
      </c>
      <c r="O1154" s="9">
        <f>IF(telefony45[[#This Row],[czy zagraniczny]]=1,telefony45[[#This Row],[zaczęt minuty połączenia]],0)</f>
        <v>0</v>
      </c>
      <c r="P1154">
        <f>IF(OR(telefony45[[#This Row],[czy komórkowy]]=1,telefony45[[#This Row],[czy stacjonarny]]=1),P1153-telefony45[[#This Row],[połączenie w sekundach]],P1153)</f>
        <v>-489157</v>
      </c>
      <c r="Q1154">
        <f t="shared" si="17"/>
        <v>173</v>
      </c>
      <c r="R1154">
        <f>IF(telefony45[[#This Row],[czy komórkowy]]=1,Q1154+R1153,R1153)</f>
        <v>115738</v>
      </c>
      <c r="S1154">
        <f>IF(telefony45[[#This Row],[czy stacjonarny]]=1,Q1154+S1153,S1153)</f>
        <v>373419</v>
      </c>
    </row>
    <row r="1155" spans="1:19" x14ac:dyDescent="0.3">
      <c r="A1155" s="9" t="s">
        <v>989</v>
      </c>
      <c r="B1155" s="1">
        <v>42934</v>
      </c>
      <c r="C1155" s="2">
        <v>0.43821759259259258</v>
      </c>
      <c r="D1155" s="2">
        <v>0.44969907407407406</v>
      </c>
      <c r="E1155">
        <f>DAY(telefony45[[#This Row],[data]])</f>
        <v>18</v>
      </c>
      <c r="F1155">
        <f>IF(LEN(telefony45[[#This Row],[nr]])=8,1,0)</f>
        <v>0</v>
      </c>
      <c r="G1155">
        <f>IF(LEN(telefony45[[#This Row],[nr]])=7,1,0)</f>
        <v>1</v>
      </c>
      <c r="H1155" s="9">
        <f>IF(LEN(telefony45[[#This Row],[nr]])&gt;=10,1,0)</f>
        <v>0</v>
      </c>
      <c r="I1155" s="2">
        <f>telefony45[[#This Row],[zakonczenie]]-telefony45[[#This Row],[rozpoczecie]]</f>
        <v>1.1481481481481481E-2</v>
      </c>
      <c r="J1155" s="9">
        <f>HOUR(telefony45[[#This Row],[czas połączenia]])</f>
        <v>0</v>
      </c>
      <c r="K1155" s="9">
        <f>MINUTE(telefony45[[#This Row],[czas połączenia]])</f>
        <v>16</v>
      </c>
      <c r="L1155" s="9">
        <f>SECOND(telefony45[[#This Row],[czas połączenia]])</f>
        <v>32</v>
      </c>
      <c r="M1155" s="9">
        <f>telefony45[[#This Row],[godziny połączenia]]*60*60+telefony45[[#This Row],[minuty połączenia]]*60+telefony45[[#This Row],[sekundy połączenia2]]</f>
        <v>992</v>
      </c>
      <c r="N1155" s="9">
        <f>ROUNDUP(telefony45[[#This Row],[połączenie w sekundach]]/60,0)</f>
        <v>17</v>
      </c>
      <c r="O1155" s="9">
        <f>IF(telefony45[[#This Row],[czy zagraniczny]]=1,telefony45[[#This Row],[zaczęt minuty połączenia]],0)</f>
        <v>0</v>
      </c>
      <c r="P1155">
        <f>IF(OR(telefony45[[#This Row],[czy komórkowy]]=1,telefony45[[#This Row],[czy stacjonarny]]=1),P1154-telefony45[[#This Row],[połączenie w sekundach]],P1154)</f>
        <v>-490149</v>
      </c>
      <c r="Q1155">
        <f t="shared" si="17"/>
        <v>992</v>
      </c>
      <c r="R1155">
        <f>IF(telefony45[[#This Row],[czy komórkowy]]=1,Q1155+R1154,R1154)</f>
        <v>115738</v>
      </c>
      <c r="S1155">
        <f>IF(telefony45[[#This Row],[czy stacjonarny]]=1,Q1155+S1154,S1154)</f>
        <v>374411</v>
      </c>
    </row>
    <row r="1156" spans="1:19" x14ac:dyDescent="0.3">
      <c r="A1156" s="9" t="s">
        <v>828</v>
      </c>
      <c r="B1156" s="1">
        <v>42934</v>
      </c>
      <c r="C1156" s="2">
        <v>0.4403125</v>
      </c>
      <c r="D1156" s="2">
        <v>0.4490972222222222</v>
      </c>
      <c r="E1156">
        <f>DAY(telefony45[[#This Row],[data]])</f>
        <v>18</v>
      </c>
      <c r="F1156">
        <f>IF(LEN(telefony45[[#This Row],[nr]])=8,1,0)</f>
        <v>0</v>
      </c>
      <c r="G1156">
        <f>IF(LEN(telefony45[[#This Row],[nr]])=7,1,0)</f>
        <v>1</v>
      </c>
      <c r="H1156" s="9">
        <f>IF(LEN(telefony45[[#This Row],[nr]])&gt;=10,1,0)</f>
        <v>0</v>
      </c>
      <c r="I1156" s="2">
        <f>telefony45[[#This Row],[zakonczenie]]-telefony45[[#This Row],[rozpoczecie]]</f>
        <v>8.7847222222222077E-3</v>
      </c>
      <c r="J1156" s="9">
        <f>HOUR(telefony45[[#This Row],[czas połączenia]])</f>
        <v>0</v>
      </c>
      <c r="K1156" s="9">
        <f>MINUTE(telefony45[[#This Row],[czas połączenia]])</f>
        <v>12</v>
      </c>
      <c r="L1156" s="9">
        <f>SECOND(telefony45[[#This Row],[czas połączenia]])</f>
        <v>39</v>
      </c>
      <c r="M1156" s="9">
        <f>telefony45[[#This Row],[godziny połączenia]]*60*60+telefony45[[#This Row],[minuty połączenia]]*60+telefony45[[#This Row],[sekundy połączenia2]]</f>
        <v>759</v>
      </c>
      <c r="N1156" s="9">
        <f>ROUNDUP(telefony45[[#This Row],[połączenie w sekundach]]/60,0)</f>
        <v>13</v>
      </c>
      <c r="O1156" s="9">
        <f>IF(telefony45[[#This Row],[czy zagraniczny]]=1,telefony45[[#This Row],[zaczęt minuty połączenia]],0)</f>
        <v>0</v>
      </c>
      <c r="P1156">
        <f>IF(OR(telefony45[[#This Row],[czy komórkowy]]=1,telefony45[[#This Row],[czy stacjonarny]]=1),P1155-telefony45[[#This Row],[połączenie w sekundach]],P1155)</f>
        <v>-490908</v>
      </c>
      <c r="Q1156">
        <f t="shared" si="17"/>
        <v>759</v>
      </c>
      <c r="R1156">
        <f>IF(telefony45[[#This Row],[czy komórkowy]]=1,Q1156+R1155,R1155)</f>
        <v>115738</v>
      </c>
      <c r="S1156">
        <f>IF(telefony45[[#This Row],[czy stacjonarny]]=1,Q1156+S1155,S1155)</f>
        <v>375170</v>
      </c>
    </row>
    <row r="1157" spans="1:19" x14ac:dyDescent="0.3">
      <c r="A1157" s="9" t="s">
        <v>990</v>
      </c>
      <c r="B1157" s="1">
        <v>42934</v>
      </c>
      <c r="C1157" s="2">
        <v>0.44385416666666666</v>
      </c>
      <c r="D1157" s="2">
        <v>0.45193287037037039</v>
      </c>
      <c r="E1157">
        <f>DAY(telefony45[[#This Row],[data]])</f>
        <v>18</v>
      </c>
      <c r="F1157">
        <f>IF(LEN(telefony45[[#This Row],[nr]])=8,1,0)</f>
        <v>0</v>
      </c>
      <c r="G1157">
        <f>IF(LEN(telefony45[[#This Row],[nr]])=7,1,0)</f>
        <v>1</v>
      </c>
      <c r="H1157" s="9">
        <f>IF(LEN(telefony45[[#This Row],[nr]])&gt;=10,1,0)</f>
        <v>0</v>
      </c>
      <c r="I1157" s="2">
        <f>telefony45[[#This Row],[zakonczenie]]-telefony45[[#This Row],[rozpoczecie]]</f>
        <v>8.0787037037037268E-3</v>
      </c>
      <c r="J1157" s="9">
        <f>HOUR(telefony45[[#This Row],[czas połączenia]])</f>
        <v>0</v>
      </c>
      <c r="K1157" s="9">
        <f>MINUTE(telefony45[[#This Row],[czas połączenia]])</f>
        <v>11</v>
      </c>
      <c r="L1157" s="9">
        <f>SECOND(telefony45[[#This Row],[czas połączenia]])</f>
        <v>38</v>
      </c>
      <c r="M1157" s="9">
        <f>telefony45[[#This Row],[godziny połączenia]]*60*60+telefony45[[#This Row],[minuty połączenia]]*60+telefony45[[#This Row],[sekundy połączenia2]]</f>
        <v>698</v>
      </c>
      <c r="N1157" s="9">
        <f>ROUNDUP(telefony45[[#This Row],[połączenie w sekundach]]/60,0)</f>
        <v>12</v>
      </c>
      <c r="O1157" s="9">
        <f>IF(telefony45[[#This Row],[czy zagraniczny]]=1,telefony45[[#This Row],[zaczęt minuty połączenia]],0)</f>
        <v>0</v>
      </c>
      <c r="P1157">
        <f>IF(OR(telefony45[[#This Row],[czy komórkowy]]=1,telefony45[[#This Row],[czy stacjonarny]]=1),P1156-telefony45[[#This Row],[połączenie w sekundach]],P1156)</f>
        <v>-491606</v>
      </c>
      <c r="Q1157">
        <f t="shared" si="17"/>
        <v>698</v>
      </c>
      <c r="R1157">
        <f>IF(telefony45[[#This Row],[czy komórkowy]]=1,Q1157+R1156,R1156)</f>
        <v>115738</v>
      </c>
      <c r="S1157">
        <f>IF(telefony45[[#This Row],[czy stacjonarny]]=1,Q1157+S1156,S1156)</f>
        <v>375868</v>
      </c>
    </row>
    <row r="1158" spans="1:19" x14ac:dyDescent="0.3">
      <c r="A1158" s="9" t="s">
        <v>991</v>
      </c>
      <c r="B1158" s="1">
        <v>42934</v>
      </c>
      <c r="C1158" s="2">
        <v>0.44744212962962965</v>
      </c>
      <c r="D1158" s="2">
        <v>0.45751157407407406</v>
      </c>
      <c r="E1158">
        <f>DAY(telefony45[[#This Row],[data]])</f>
        <v>18</v>
      </c>
      <c r="F1158">
        <f>IF(LEN(telefony45[[#This Row],[nr]])=8,1,0)</f>
        <v>0</v>
      </c>
      <c r="G1158">
        <f>IF(LEN(telefony45[[#This Row],[nr]])=7,1,0)</f>
        <v>1</v>
      </c>
      <c r="H1158" s="9">
        <f>IF(LEN(telefony45[[#This Row],[nr]])&gt;=10,1,0)</f>
        <v>0</v>
      </c>
      <c r="I1158" s="2">
        <f>telefony45[[#This Row],[zakonczenie]]-telefony45[[#This Row],[rozpoczecie]]</f>
        <v>1.0069444444444409E-2</v>
      </c>
      <c r="J1158" s="9">
        <f>HOUR(telefony45[[#This Row],[czas połączenia]])</f>
        <v>0</v>
      </c>
      <c r="K1158" s="9">
        <f>MINUTE(telefony45[[#This Row],[czas połączenia]])</f>
        <v>14</v>
      </c>
      <c r="L1158" s="9">
        <f>SECOND(telefony45[[#This Row],[czas połączenia]])</f>
        <v>30</v>
      </c>
      <c r="M1158" s="9">
        <f>telefony45[[#This Row],[godziny połączenia]]*60*60+telefony45[[#This Row],[minuty połączenia]]*60+telefony45[[#This Row],[sekundy połączenia2]]</f>
        <v>870</v>
      </c>
      <c r="N1158" s="9">
        <f>ROUNDUP(telefony45[[#This Row],[połączenie w sekundach]]/60,0)</f>
        <v>15</v>
      </c>
      <c r="O1158" s="9">
        <f>IF(telefony45[[#This Row],[czy zagraniczny]]=1,telefony45[[#This Row],[zaczęt minuty połączenia]],0)</f>
        <v>0</v>
      </c>
      <c r="P1158">
        <f>IF(OR(telefony45[[#This Row],[czy komórkowy]]=1,telefony45[[#This Row],[czy stacjonarny]]=1),P1157-telefony45[[#This Row],[połączenie w sekundach]],P1157)</f>
        <v>-492476</v>
      </c>
      <c r="Q1158">
        <f t="shared" si="17"/>
        <v>870</v>
      </c>
      <c r="R1158">
        <f>IF(telefony45[[#This Row],[czy komórkowy]]=1,Q1158+R1157,R1157)</f>
        <v>115738</v>
      </c>
      <c r="S1158">
        <f>IF(telefony45[[#This Row],[czy stacjonarny]]=1,Q1158+S1157,S1157)</f>
        <v>376738</v>
      </c>
    </row>
    <row r="1159" spans="1:19" x14ac:dyDescent="0.3">
      <c r="A1159" s="9" t="s">
        <v>992</v>
      </c>
      <c r="B1159" s="1">
        <v>42934</v>
      </c>
      <c r="C1159" s="2">
        <v>0.45238425925925924</v>
      </c>
      <c r="D1159" s="2">
        <v>0.45937499999999998</v>
      </c>
      <c r="E1159">
        <f>DAY(telefony45[[#This Row],[data]])</f>
        <v>18</v>
      </c>
      <c r="F1159">
        <f>IF(LEN(telefony45[[#This Row],[nr]])=8,1,0)</f>
        <v>0</v>
      </c>
      <c r="G1159">
        <f>IF(LEN(telefony45[[#This Row],[nr]])=7,1,0)</f>
        <v>1</v>
      </c>
      <c r="H1159" s="9">
        <f>IF(LEN(telefony45[[#This Row],[nr]])&gt;=10,1,0)</f>
        <v>0</v>
      </c>
      <c r="I1159" s="2">
        <f>telefony45[[#This Row],[zakonczenie]]-telefony45[[#This Row],[rozpoczecie]]</f>
        <v>6.9907407407407418E-3</v>
      </c>
      <c r="J1159" s="9">
        <f>HOUR(telefony45[[#This Row],[czas połączenia]])</f>
        <v>0</v>
      </c>
      <c r="K1159" s="9">
        <f>MINUTE(telefony45[[#This Row],[czas połączenia]])</f>
        <v>10</v>
      </c>
      <c r="L1159" s="9">
        <f>SECOND(telefony45[[#This Row],[czas połączenia]])</f>
        <v>4</v>
      </c>
      <c r="M1159" s="9">
        <f>telefony45[[#This Row],[godziny połączenia]]*60*60+telefony45[[#This Row],[minuty połączenia]]*60+telefony45[[#This Row],[sekundy połączenia2]]</f>
        <v>604</v>
      </c>
      <c r="N1159" s="9">
        <f>ROUNDUP(telefony45[[#This Row],[połączenie w sekundach]]/60,0)</f>
        <v>11</v>
      </c>
      <c r="O1159" s="9">
        <f>IF(telefony45[[#This Row],[czy zagraniczny]]=1,telefony45[[#This Row],[zaczęt minuty połączenia]],0)</f>
        <v>0</v>
      </c>
      <c r="P1159">
        <f>IF(OR(telefony45[[#This Row],[czy komórkowy]]=1,telefony45[[#This Row],[czy stacjonarny]]=1),P1158-telefony45[[#This Row],[połączenie w sekundach]],P1158)</f>
        <v>-493080</v>
      </c>
      <c r="Q1159">
        <f t="shared" si="17"/>
        <v>604</v>
      </c>
      <c r="R1159">
        <f>IF(telefony45[[#This Row],[czy komórkowy]]=1,Q1159+R1158,R1158)</f>
        <v>115738</v>
      </c>
      <c r="S1159">
        <f>IF(telefony45[[#This Row],[czy stacjonarny]]=1,Q1159+S1158,S1158)</f>
        <v>377342</v>
      </c>
    </row>
    <row r="1160" spans="1:19" x14ac:dyDescent="0.3">
      <c r="A1160" s="9" t="s">
        <v>993</v>
      </c>
      <c r="B1160" s="1">
        <v>42934</v>
      </c>
      <c r="C1160" s="2">
        <v>0.45417824074074076</v>
      </c>
      <c r="D1160" s="2">
        <v>0.46438657407407408</v>
      </c>
      <c r="E1160">
        <f>DAY(telefony45[[#This Row],[data]])</f>
        <v>18</v>
      </c>
      <c r="F1160">
        <f>IF(LEN(telefony45[[#This Row],[nr]])=8,1,0)</f>
        <v>0</v>
      </c>
      <c r="G1160">
        <f>IF(LEN(telefony45[[#This Row],[nr]])=7,1,0)</f>
        <v>1</v>
      </c>
      <c r="H1160" s="9">
        <f>IF(LEN(telefony45[[#This Row],[nr]])&gt;=10,1,0)</f>
        <v>0</v>
      </c>
      <c r="I1160" s="2">
        <f>telefony45[[#This Row],[zakonczenie]]-telefony45[[#This Row],[rozpoczecie]]</f>
        <v>1.0208333333333319E-2</v>
      </c>
      <c r="J1160" s="9">
        <f>HOUR(telefony45[[#This Row],[czas połączenia]])</f>
        <v>0</v>
      </c>
      <c r="K1160" s="9">
        <f>MINUTE(telefony45[[#This Row],[czas połączenia]])</f>
        <v>14</v>
      </c>
      <c r="L1160" s="9">
        <f>SECOND(telefony45[[#This Row],[czas połączenia]])</f>
        <v>42</v>
      </c>
      <c r="M1160" s="9">
        <f>telefony45[[#This Row],[godziny połączenia]]*60*60+telefony45[[#This Row],[minuty połączenia]]*60+telefony45[[#This Row],[sekundy połączenia2]]</f>
        <v>882</v>
      </c>
      <c r="N1160" s="9">
        <f>ROUNDUP(telefony45[[#This Row],[połączenie w sekundach]]/60,0)</f>
        <v>15</v>
      </c>
      <c r="O1160" s="9">
        <f>IF(telefony45[[#This Row],[czy zagraniczny]]=1,telefony45[[#This Row],[zaczęt minuty połączenia]],0)</f>
        <v>0</v>
      </c>
      <c r="P1160">
        <f>IF(OR(telefony45[[#This Row],[czy komórkowy]]=1,telefony45[[#This Row],[czy stacjonarny]]=1),P1159-telefony45[[#This Row],[połączenie w sekundach]],P1159)</f>
        <v>-493962</v>
      </c>
      <c r="Q1160">
        <f t="shared" si="17"/>
        <v>882</v>
      </c>
      <c r="R1160">
        <f>IF(telefony45[[#This Row],[czy komórkowy]]=1,Q1160+R1159,R1159)</f>
        <v>115738</v>
      </c>
      <c r="S1160">
        <f>IF(telefony45[[#This Row],[czy stacjonarny]]=1,Q1160+S1159,S1159)</f>
        <v>378224</v>
      </c>
    </row>
    <row r="1161" spans="1:19" x14ac:dyDescent="0.3">
      <c r="A1161" s="9" t="s">
        <v>994</v>
      </c>
      <c r="B1161" s="1">
        <v>42934</v>
      </c>
      <c r="C1161" s="2">
        <v>0.45437499999999997</v>
      </c>
      <c r="D1161" s="2">
        <v>0.45770833333333333</v>
      </c>
      <c r="E1161">
        <f>DAY(telefony45[[#This Row],[data]])</f>
        <v>18</v>
      </c>
      <c r="F1161">
        <f>IF(LEN(telefony45[[#This Row],[nr]])=8,1,0)</f>
        <v>0</v>
      </c>
      <c r="G1161">
        <f>IF(LEN(telefony45[[#This Row],[nr]])=7,1,0)</f>
        <v>0</v>
      </c>
      <c r="H1161" s="9">
        <f>IF(LEN(telefony45[[#This Row],[nr]])&gt;=10,1,0)</f>
        <v>1</v>
      </c>
      <c r="I1161" s="2">
        <f>telefony45[[#This Row],[zakonczenie]]-telefony45[[#This Row],[rozpoczecie]]</f>
        <v>3.3333333333333548E-3</v>
      </c>
      <c r="J1161" s="9">
        <f>HOUR(telefony45[[#This Row],[czas połączenia]])</f>
        <v>0</v>
      </c>
      <c r="K1161" s="9">
        <f>MINUTE(telefony45[[#This Row],[czas połączenia]])</f>
        <v>4</v>
      </c>
      <c r="L1161" s="9">
        <f>SECOND(telefony45[[#This Row],[czas połączenia]])</f>
        <v>48</v>
      </c>
      <c r="M1161" s="9">
        <f>telefony45[[#This Row],[godziny połączenia]]*60*60+telefony45[[#This Row],[minuty połączenia]]*60+telefony45[[#This Row],[sekundy połączenia2]]</f>
        <v>288</v>
      </c>
      <c r="N1161" s="9">
        <f>ROUNDUP(telefony45[[#This Row],[połączenie w sekundach]]/60,0)</f>
        <v>5</v>
      </c>
      <c r="O1161" s="9">
        <f>IF(telefony45[[#This Row],[czy zagraniczny]]=1,telefony45[[#This Row],[zaczęt minuty połączenia]],0)</f>
        <v>5</v>
      </c>
      <c r="P1161">
        <f>IF(OR(telefony45[[#This Row],[czy komórkowy]]=1,telefony45[[#This Row],[czy stacjonarny]]=1),P1160-telefony45[[#This Row],[połączenie w sekundach]],P1160)</f>
        <v>-493962</v>
      </c>
      <c r="Q1161">
        <f t="shared" si="17"/>
        <v>0</v>
      </c>
      <c r="R1161">
        <f>IF(telefony45[[#This Row],[czy komórkowy]]=1,Q1161+R1160,R1160)</f>
        <v>115738</v>
      </c>
      <c r="S1161">
        <f>IF(telefony45[[#This Row],[czy stacjonarny]]=1,Q1161+S1160,S1160)</f>
        <v>378224</v>
      </c>
    </row>
    <row r="1162" spans="1:19" x14ac:dyDescent="0.3">
      <c r="A1162" s="9" t="s">
        <v>995</v>
      </c>
      <c r="B1162" s="1">
        <v>42934</v>
      </c>
      <c r="C1162" s="2">
        <v>0.45680555555555558</v>
      </c>
      <c r="D1162" s="2">
        <v>0.4636689814814815</v>
      </c>
      <c r="E1162">
        <f>DAY(telefony45[[#This Row],[data]])</f>
        <v>18</v>
      </c>
      <c r="F1162">
        <f>IF(LEN(telefony45[[#This Row],[nr]])=8,1,0)</f>
        <v>0</v>
      </c>
      <c r="G1162">
        <f>IF(LEN(telefony45[[#This Row],[nr]])=7,1,0)</f>
        <v>1</v>
      </c>
      <c r="H1162" s="9">
        <f>IF(LEN(telefony45[[#This Row],[nr]])&gt;=10,1,0)</f>
        <v>0</v>
      </c>
      <c r="I1162" s="2">
        <f>telefony45[[#This Row],[zakonczenie]]-telefony45[[#This Row],[rozpoczecie]]</f>
        <v>6.8634259259259256E-3</v>
      </c>
      <c r="J1162" s="9">
        <f>HOUR(telefony45[[#This Row],[czas połączenia]])</f>
        <v>0</v>
      </c>
      <c r="K1162" s="9">
        <f>MINUTE(telefony45[[#This Row],[czas połączenia]])</f>
        <v>9</v>
      </c>
      <c r="L1162" s="9">
        <f>SECOND(telefony45[[#This Row],[czas połączenia]])</f>
        <v>53</v>
      </c>
      <c r="M1162" s="9">
        <f>telefony45[[#This Row],[godziny połączenia]]*60*60+telefony45[[#This Row],[minuty połączenia]]*60+telefony45[[#This Row],[sekundy połączenia2]]</f>
        <v>593</v>
      </c>
      <c r="N1162" s="9">
        <f>ROUNDUP(telefony45[[#This Row],[połączenie w sekundach]]/60,0)</f>
        <v>10</v>
      </c>
      <c r="O1162" s="9">
        <f>IF(telefony45[[#This Row],[czy zagraniczny]]=1,telefony45[[#This Row],[zaczęt minuty połączenia]],0)</f>
        <v>0</v>
      </c>
      <c r="P1162">
        <f>IF(OR(telefony45[[#This Row],[czy komórkowy]]=1,telefony45[[#This Row],[czy stacjonarny]]=1),P1161-telefony45[[#This Row],[połączenie w sekundach]],P1161)</f>
        <v>-494555</v>
      </c>
      <c r="Q1162">
        <f t="shared" si="17"/>
        <v>593</v>
      </c>
      <c r="R1162">
        <f>IF(telefony45[[#This Row],[czy komórkowy]]=1,Q1162+R1161,R1161)</f>
        <v>115738</v>
      </c>
      <c r="S1162">
        <f>IF(telefony45[[#This Row],[czy stacjonarny]]=1,Q1162+S1161,S1161)</f>
        <v>378817</v>
      </c>
    </row>
    <row r="1163" spans="1:19" x14ac:dyDescent="0.3">
      <c r="A1163" s="9" t="s">
        <v>996</v>
      </c>
      <c r="B1163" s="1">
        <v>42934</v>
      </c>
      <c r="C1163" s="2">
        <v>0.45947916666666666</v>
      </c>
      <c r="D1163" s="2">
        <v>0.46460648148148148</v>
      </c>
      <c r="E1163">
        <f>DAY(telefony45[[#This Row],[data]])</f>
        <v>18</v>
      </c>
      <c r="F1163">
        <f>IF(LEN(telefony45[[#This Row],[nr]])=8,1,0)</f>
        <v>0</v>
      </c>
      <c r="G1163">
        <f>IF(LEN(telefony45[[#This Row],[nr]])=7,1,0)</f>
        <v>1</v>
      </c>
      <c r="H1163" s="9">
        <f>IF(LEN(telefony45[[#This Row],[nr]])&gt;=10,1,0)</f>
        <v>0</v>
      </c>
      <c r="I1163" s="2">
        <f>telefony45[[#This Row],[zakonczenie]]-telefony45[[#This Row],[rozpoczecie]]</f>
        <v>5.1273148148148207E-3</v>
      </c>
      <c r="J1163" s="9">
        <f>HOUR(telefony45[[#This Row],[czas połączenia]])</f>
        <v>0</v>
      </c>
      <c r="K1163" s="9">
        <f>MINUTE(telefony45[[#This Row],[czas połączenia]])</f>
        <v>7</v>
      </c>
      <c r="L1163" s="9">
        <f>SECOND(telefony45[[#This Row],[czas połączenia]])</f>
        <v>23</v>
      </c>
      <c r="M1163" s="9">
        <f>telefony45[[#This Row],[godziny połączenia]]*60*60+telefony45[[#This Row],[minuty połączenia]]*60+telefony45[[#This Row],[sekundy połączenia2]]</f>
        <v>443</v>
      </c>
      <c r="N1163" s="9">
        <f>ROUNDUP(telefony45[[#This Row],[połączenie w sekundach]]/60,0)</f>
        <v>8</v>
      </c>
      <c r="O1163" s="9">
        <f>IF(telefony45[[#This Row],[czy zagraniczny]]=1,telefony45[[#This Row],[zaczęt minuty połączenia]],0)</f>
        <v>0</v>
      </c>
      <c r="P1163">
        <f>IF(OR(telefony45[[#This Row],[czy komórkowy]]=1,telefony45[[#This Row],[czy stacjonarny]]=1),P1162-telefony45[[#This Row],[połączenie w sekundach]],P1162)</f>
        <v>-494998</v>
      </c>
      <c r="Q1163">
        <f t="shared" si="17"/>
        <v>443</v>
      </c>
      <c r="R1163">
        <f>IF(telefony45[[#This Row],[czy komórkowy]]=1,Q1163+R1162,R1162)</f>
        <v>115738</v>
      </c>
      <c r="S1163">
        <f>IF(telefony45[[#This Row],[czy stacjonarny]]=1,Q1163+S1162,S1162)</f>
        <v>379260</v>
      </c>
    </row>
    <row r="1164" spans="1:19" x14ac:dyDescent="0.3">
      <c r="A1164" s="9" t="s">
        <v>997</v>
      </c>
      <c r="B1164" s="1">
        <v>42934</v>
      </c>
      <c r="C1164" s="2">
        <v>0.46127314814814813</v>
      </c>
      <c r="D1164" s="2">
        <v>0.46726851851851853</v>
      </c>
      <c r="E1164">
        <f>DAY(telefony45[[#This Row],[data]])</f>
        <v>18</v>
      </c>
      <c r="F1164">
        <f>IF(LEN(telefony45[[#This Row],[nr]])=8,1,0)</f>
        <v>0</v>
      </c>
      <c r="G1164">
        <f>IF(LEN(telefony45[[#This Row],[nr]])=7,1,0)</f>
        <v>1</v>
      </c>
      <c r="H1164" s="9">
        <f>IF(LEN(telefony45[[#This Row],[nr]])&gt;=10,1,0)</f>
        <v>0</v>
      </c>
      <c r="I1164" s="2">
        <f>telefony45[[#This Row],[zakonczenie]]-telefony45[[#This Row],[rozpoczecie]]</f>
        <v>5.9953703703704009E-3</v>
      </c>
      <c r="J1164" s="9">
        <f>HOUR(telefony45[[#This Row],[czas połączenia]])</f>
        <v>0</v>
      </c>
      <c r="K1164" s="9">
        <f>MINUTE(telefony45[[#This Row],[czas połączenia]])</f>
        <v>8</v>
      </c>
      <c r="L1164" s="9">
        <f>SECOND(telefony45[[#This Row],[czas połączenia]])</f>
        <v>38</v>
      </c>
      <c r="M1164" s="9">
        <f>telefony45[[#This Row],[godziny połączenia]]*60*60+telefony45[[#This Row],[minuty połączenia]]*60+telefony45[[#This Row],[sekundy połączenia2]]</f>
        <v>518</v>
      </c>
      <c r="N1164" s="9">
        <f>ROUNDUP(telefony45[[#This Row],[połączenie w sekundach]]/60,0)</f>
        <v>9</v>
      </c>
      <c r="O1164" s="9">
        <f>IF(telefony45[[#This Row],[czy zagraniczny]]=1,telefony45[[#This Row],[zaczęt minuty połączenia]],0)</f>
        <v>0</v>
      </c>
      <c r="P1164">
        <f>IF(OR(telefony45[[#This Row],[czy komórkowy]]=1,telefony45[[#This Row],[czy stacjonarny]]=1),P1163-telefony45[[#This Row],[połączenie w sekundach]],P1163)</f>
        <v>-495516</v>
      </c>
      <c r="Q1164">
        <f t="shared" si="17"/>
        <v>518</v>
      </c>
      <c r="R1164">
        <f>IF(telefony45[[#This Row],[czy komórkowy]]=1,Q1164+R1163,R1163)</f>
        <v>115738</v>
      </c>
      <c r="S1164">
        <f>IF(telefony45[[#This Row],[czy stacjonarny]]=1,Q1164+S1163,S1163)</f>
        <v>379778</v>
      </c>
    </row>
    <row r="1165" spans="1:19" x14ac:dyDescent="0.3">
      <c r="A1165" s="9" t="s">
        <v>998</v>
      </c>
      <c r="B1165" s="1">
        <v>42934</v>
      </c>
      <c r="C1165" s="2">
        <v>0.46130787037037035</v>
      </c>
      <c r="D1165" s="2">
        <v>0.47226851851851853</v>
      </c>
      <c r="E1165">
        <f>DAY(telefony45[[#This Row],[data]])</f>
        <v>18</v>
      </c>
      <c r="F1165">
        <f>IF(LEN(telefony45[[#This Row],[nr]])=8,1,0)</f>
        <v>1</v>
      </c>
      <c r="G1165">
        <f>IF(LEN(telefony45[[#This Row],[nr]])=7,1,0)</f>
        <v>0</v>
      </c>
      <c r="H1165" s="9">
        <f>IF(LEN(telefony45[[#This Row],[nr]])&gt;=10,1,0)</f>
        <v>0</v>
      </c>
      <c r="I1165" s="2">
        <f>telefony45[[#This Row],[zakonczenie]]-telefony45[[#This Row],[rozpoczecie]]</f>
        <v>1.0960648148148178E-2</v>
      </c>
      <c r="J1165" s="9">
        <f>HOUR(telefony45[[#This Row],[czas połączenia]])</f>
        <v>0</v>
      </c>
      <c r="K1165" s="9">
        <f>MINUTE(telefony45[[#This Row],[czas połączenia]])</f>
        <v>15</v>
      </c>
      <c r="L1165" s="9">
        <f>SECOND(telefony45[[#This Row],[czas połączenia]])</f>
        <v>47</v>
      </c>
      <c r="M1165" s="9">
        <f>telefony45[[#This Row],[godziny połączenia]]*60*60+telefony45[[#This Row],[minuty połączenia]]*60+telefony45[[#This Row],[sekundy połączenia2]]</f>
        <v>947</v>
      </c>
      <c r="N1165" s="9">
        <f>ROUNDUP(telefony45[[#This Row],[połączenie w sekundach]]/60,0)</f>
        <v>16</v>
      </c>
      <c r="O1165" s="9">
        <f>IF(telefony45[[#This Row],[czy zagraniczny]]=1,telefony45[[#This Row],[zaczęt minuty połączenia]],0)</f>
        <v>0</v>
      </c>
      <c r="P1165">
        <f>IF(OR(telefony45[[#This Row],[czy komórkowy]]=1,telefony45[[#This Row],[czy stacjonarny]]=1),P1164-telefony45[[#This Row],[połączenie w sekundach]],P1164)</f>
        <v>-496463</v>
      </c>
      <c r="Q1165">
        <f t="shared" si="17"/>
        <v>947</v>
      </c>
      <c r="R1165">
        <f>IF(telefony45[[#This Row],[czy komórkowy]]=1,Q1165+R1164,R1164)</f>
        <v>116685</v>
      </c>
      <c r="S1165">
        <f>IF(telefony45[[#This Row],[czy stacjonarny]]=1,Q1165+S1164,S1164)</f>
        <v>379778</v>
      </c>
    </row>
    <row r="1166" spans="1:19" x14ac:dyDescent="0.3">
      <c r="A1166" s="9" t="s">
        <v>723</v>
      </c>
      <c r="B1166" s="1">
        <v>42934</v>
      </c>
      <c r="C1166" s="2">
        <v>0.46574074074074073</v>
      </c>
      <c r="D1166" s="2">
        <v>0.47495370370370371</v>
      </c>
      <c r="E1166">
        <f>DAY(telefony45[[#This Row],[data]])</f>
        <v>18</v>
      </c>
      <c r="F1166">
        <f>IF(LEN(telefony45[[#This Row],[nr]])=8,1,0)</f>
        <v>1</v>
      </c>
      <c r="G1166">
        <f>IF(LEN(telefony45[[#This Row],[nr]])=7,1,0)</f>
        <v>0</v>
      </c>
      <c r="H1166" s="9">
        <f>IF(LEN(telefony45[[#This Row],[nr]])&gt;=10,1,0)</f>
        <v>0</v>
      </c>
      <c r="I1166" s="2">
        <f>telefony45[[#This Row],[zakonczenie]]-telefony45[[#This Row],[rozpoczecie]]</f>
        <v>9.2129629629629783E-3</v>
      </c>
      <c r="J1166" s="9">
        <f>HOUR(telefony45[[#This Row],[czas połączenia]])</f>
        <v>0</v>
      </c>
      <c r="K1166" s="9">
        <f>MINUTE(telefony45[[#This Row],[czas połączenia]])</f>
        <v>13</v>
      </c>
      <c r="L1166" s="9">
        <f>SECOND(telefony45[[#This Row],[czas połączenia]])</f>
        <v>16</v>
      </c>
      <c r="M1166" s="9">
        <f>telefony45[[#This Row],[godziny połączenia]]*60*60+telefony45[[#This Row],[minuty połączenia]]*60+telefony45[[#This Row],[sekundy połączenia2]]</f>
        <v>796</v>
      </c>
      <c r="N1166" s="9">
        <f>ROUNDUP(telefony45[[#This Row],[połączenie w sekundach]]/60,0)</f>
        <v>14</v>
      </c>
      <c r="O1166" s="9">
        <f>IF(telefony45[[#This Row],[czy zagraniczny]]=1,telefony45[[#This Row],[zaczęt minuty połączenia]],0)</f>
        <v>0</v>
      </c>
      <c r="P1166">
        <f>IF(OR(telefony45[[#This Row],[czy komórkowy]]=1,telefony45[[#This Row],[czy stacjonarny]]=1),P1165-telefony45[[#This Row],[połączenie w sekundach]],P1165)</f>
        <v>-497259</v>
      </c>
      <c r="Q1166">
        <f t="shared" si="17"/>
        <v>796</v>
      </c>
      <c r="R1166">
        <f>IF(telefony45[[#This Row],[czy komórkowy]]=1,Q1166+R1165,R1165)</f>
        <v>117481</v>
      </c>
      <c r="S1166">
        <f>IF(telefony45[[#This Row],[czy stacjonarny]]=1,Q1166+S1165,S1165)</f>
        <v>379778</v>
      </c>
    </row>
    <row r="1167" spans="1:19" x14ac:dyDescent="0.3">
      <c r="A1167" s="9" t="s">
        <v>999</v>
      </c>
      <c r="B1167" s="1">
        <v>42934</v>
      </c>
      <c r="C1167" s="2">
        <v>0.46872685185185187</v>
      </c>
      <c r="D1167" s="2">
        <v>0.47244212962962961</v>
      </c>
      <c r="E1167">
        <f>DAY(telefony45[[#This Row],[data]])</f>
        <v>18</v>
      </c>
      <c r="F1167">
        <f>IF(LEN(telefony45[[#This Row],[nr]])=8,1,0)</f>
        <v>0</v>
      </c>
      <c r="G1167">
        <f>IF(LEN(telefony45[[#This Row],[nr]])=7,1,0)</f>
        <v>1</v>
      </c>
      <c r="H1167" s="9">
        <f>IF(LEN(telefony45[[#This Row],[nr]])&gt;=10,1,0)</f>
        <v>0</v>
      </c>
      <c r="I1167" s="2">
        <f>telefony45[[#This Row],[zakonczenie]]-telefony45[[#This Row],[rozpoczecie]]</f>
        <v>3.7152777777777479E-3</v>
      </c>
      <c r="J1167" s="9">
        <f>HOUR(telefony45[[#This Row],[czas połączenia]])</f>
        <v>0</v>
      </c>
      <c r="K1167" s="9">
        <f>MINUTE(telefony45[[#This Row],[czas połączenia]])</f>
        <v>5</v>
      </c>
      <c r="L1167" s="9">
        <f>SECOND(telefony45[[#This Row],[czas połączenia]])</f>
        <v>21</v>
      </c>
      <c r="M1167" s="9">
        <f>telefony45[[#This Row],[godziny połączenia]]*60*60+telefony45[[#This Row],[minuty połączenia]]*60+telefony45[[#This Row],[sekundy połączenia2]]</f>
        <v>321</v>
      </c>
      <c r="N1167" s="9">
        <f>ROUNDUP(telefony45[[#This Row],[połączenie w sekundach]]/60,0)</f>
        <v>6</v>
      </c>
      <c r="O1167" s="9">
        <f>IF(telefony45[[#This Row],[czy zagraniczny]]=1,telefony45[[#This Row],[zaczęt minuty połączenia]],0)</f>
        <v>0</v>
      </c>
      <c r="P1167">
        <f>IF(OR(telefony45[[#This Row],[czy komórkowy]]=1,telefony45[[#This Row],[czy stacjonarny]]=1),P1166-telefony45[[#This Row],[połączenie w sekundach]],P1166)</f>
        <v>-497580</v>
      </c>
      <c r="Q1167">
        <f t="shared" si="17"/>
        <v>321</v>
      </c>
      <c r="R1167">
        <f>IF(telefony45[[#This Row],[czy komórkowy]]=1,Q1167+R1166,R1166)</f>
        <v>117481</v>
      </c>
      <c r="S1167">
        <f>IF(telefony45[[#This Row],[czy stacjonarny]]=1,Q1167+S1166,S1166)</f>
        <v>380099</v>
      </c>
    </row>
    <row r="1168" spans="1:19" x14ac:dyDescent="0.3">
      <c r="A1168" s="9" t="s">
        <v>446</v>
      </c>
      <c r="B1168" s="1">
        <v>42934</v>
      </c>
      <c r="C1168" s="2">
        <v>0.47074074074074074</v>
      </c>
      <c r="D1168" s="2">
        <v>0.47409722222222223</v>
      </c>
      <c r="E1168">
        <f>DAY(telefony45[[#This Row],[data]])</f>
        <v>18</v>
      </c>
      <c r="F1168">
        <f>IF(LEN(telefony45[[#This Row],[nr]])=8,1,0)</f>
        <v>0</v>
      </c>
      <c r="G1168">
        <f>IF(LEN(telefony45[[#This Row],[nr]])=7,1,0)</f>
        <v>1</v>
      </c>
      <c r="H1168" s="9">
        <f>IF(LEN(telefony45[[#This Row],[nr]])&gt;=10,1,0)</f>
        <v>0</v>
      </c>
      <c r="I1168" s="2">
        <f>telefony45[[#This Row],[zakonczenie]]-telefony45[[#This Row],[rozpoczecie]]</f>
        <v>3.3564814814814881E-3</v>
      </c>
      <c r="J1168" s="9">
        <f>HOUR(telefony45[[#This Row],[czas połączenia]])</f>
        <v>0</v>
      </c>
      <c r="K1168" s="9">
        <f>MINUTE(telefony45[[#This Row],[czas połączenia]])</f>
        <v>4</v>
      </c>
      <c r="L1168" s="9">
        <f>SECOND(telefony45[[#This Row],[czas połączenia]])</f>
        <v>50</v>
      </c>
      <c r="M1168" s="9">
        <f>telefony45[[#This Row],[godziny połączenia]]*60*60+telefony45[[#This Row],[minuty połączenia]]*60+telefony45[[#This Row],[sekundy połączenia2]]</f>
        <v>290</v>
      </c>
      <c r="N1168" s="9">
        <f>ROUNDUP(telefony45[[#This Row],[połączenie w sekundach]]/60,0)</f>
        <v>5</v>
      </c>
      <c r="O1168" s="9">
        <f>IF(telefony45[[#This Row],[czy zagraniczny]]=1,telefony45[[#This Row],[zaczęt minuty połączenia]],0)</f>
        <v>0</v>
      </c>
      <c r="P1168">
        <f>IF(OR(telefony45[[#This Row],[czy komórkowy]]=1,telefony45[[#This Row],[czy stacjonarny]]=1),P1167-telefony45[[#This Row],[połączenie w sekundach]],P1167)</f>
        <v>-497870</v>
      </c>
      <c r="Q1168">
        <f t="shared" si="17"/>
        <v>290</v>
      </c>
      <c r="R1168">
        <f>IF(telefony45[[#This Row],[czy komórkowy]]=1,Q1168+R1167,R1167)</f>
        <v>117481</v>
      </c>
      <c r="S1168">
        <f>IF(telefony45[[#This Row],[czy stacjonarny]]=1,Q1168+S1167,S1167)</f>
        <v>380389</v>
      </c>
    </row>
    <row r="1169" spans="1:19" x14ac:dyDescent="0.3">
      <c r="A1169" s="9" t="s">
        <v>1000</v>
      </c>
      <c r="B1169" s="1">
        <v>42934</v>
      </c>
      <c r="C1169" s="2">
        <v>0.47208333333333335</v>
      </c>
      <c r="D1169" s="2">
        <v>0.48284722222222221</v>
      </c>
      <c r="E1169">
        <f>DAY(telefony45[[#This Row],[data]])</f>
        <v>18</v>
      </c>
      <c r="F1169">
        <f>IF(LEN(telefony45[[#This Row],[nr]])=8,1,0)</f>
        <v>0</v>
      </c>
      <c r="G1169">
        <f>IF(LEN(telefony45[[#This Row],[nr]])=7,1,0)</f>
        <v>1</v>
      </c>
      <c r="H1169" s="9">
        <f>IF(LEN(telefony45[[#This Row],[nr]])&gt;=10,1,0)</f>
        <v>0</v>
      </c>
      <c r="I1169" s="2">
        <f>telefony45[[#This Row],[zakonczenie]]-telefony45[[#This Row],[rozpoczecie]]</f>
        <v>1.0763888888888851E-2</v>
      </c>
      <c r="J1169" s="9">
        <f>HOUR(telefony45[[#This Row],[czas połączenia]])</f>
        <v>0</v>
      </c>
      <c r="K1169" s="9">
        <f>MINUTE(telefony45[[#This Row],[czas połączenia]])</f>
        <v>15</v>
      </c>
      <c r="L1169" s="9">
        <f>SECOND(telefony45[[#This Row],[czas połączenia]])</f>
        <v>30</v>
      </c>
      <c r="M1169" s="9">
        <f>telefony45[[#This Row],[godziny połączenia]]*60*60+telefony45[[#This Row],[minuty połączenia]]*60+telefony45[[#This Row],[sekundy połączenia2]]</f>
        <v>930</v>
      </c>
      <c r="N1169" s="9">
        <f>ROUNDUP(telefony45[[#This Row],[połączenie w sekundach]]/60,0)</f>
        <v>16</v>
      </c>
      <c r="O1169" s="9">
        <f>IF(telefony45[[#This Row],[czy zagraniczny]]=1,telefony45[[#This Row],[zaczęt minuty połączenia]],0)</f>
        <v>0</v>
      </c>
      <c r="P1169">
        <f>IF(OR(telefony45[[#This Row],[czy komórkowy]]=1,telefony45[[#This Row],[czy stacjonarny]]=1),P1168-telefony45[[#This Row],[połączenie w sekundach]],P1168)</f>
        <v>-498800</v>
      </c>
      <c r="Q1169">
        <f t="shared" si="17"/>
        <v>930</v>
      </c>
      <c r="R1169">
        <f>IF(telefony45[[#This Row],[czy komórkowy]]=1,Q1169+R1168,R1168)</f>
        <v>117481</v>
      </c>
      <c r="S1169">
        <f>IF(telefony45[[#This Row],[czy stacjonarny]]=1,Q1169+S1168,S1168)</f>
        <v>381319</v>
      </c>
    </row>
    <row r="1170" spans="1:19" x14ac:dyDescent="0.3">
      <c r="A1170" s="9" t="s">
        <v>1001</v>
      </c>
      <c r="B1170" s="1">
        <v>42934</v>
      </c>
      <c r="C1170" s="2">
        <v>0.47394675925925928</v>
      </c>
      <c r="D1170" s="2">
        <v>0.48170138888888892</v>
      </c>
      <c r="E1170">
        <f>DAY(telefony45[[#This Row],[data]])</f>
        <v>18</v>
      </c>
      <c r="F1170">
        <f>IF(LEN(telefony45[[#This Row],[nr]])=8,1,0)</f>
        <v>0</v>
      </c>
      <c r="G1170">
        <f>IF(LEN(telefony45[[#This Row],[nr]])=7,1,0)</f>
        <v>0</v>
      </c>
      <c r="H1170" s="9">
        <f>IF(LEN(telefony45[[#This Row],[nr]])&gt;=10,1,0)</f>
        <v>1</v>
      </c>
      <c r="I1170" s="2">
        <f>telefony45[[#This Row],[zakonczenie]]-telefony45[[#This Row],[rozpoczecie]]</f>
        <v>7.7546296296296391E-3</v>
      </c>
      <c r="J1170" s="9">
        <f>HOUR(telefony45[[#This Row],[czas połączenia]])</f>
        <v>0</v>
      </c>
      <c r="K1170" s="9">
        <f>MINUTE(telefony45[[#This Row],[czas połączenia]])</f>
        <v>11</v>
      </c>
      <c r="L1170" s="9">
        <f>SECOND(telefony45[[#This Row],[czas połączenia]])</f>
        <v>10</v>
      </c>
      <c r="M1170" s="9">
        <f>telefony45[[#This Row],[godziny połączenia]]*60*60+telefony45[[#This Row],[minuty połączenia]]*60+telefony45[[#This Row],[sekundy połączenia2]]</f>
        <v>670</v>
      </c>
      <c r="N1170" s="9">
        <f>ROUNDUP(telefony45[[#This Row],[połączenie w sekundach]]/60,0)</f>
        <v>12</v>
      </c>
      <c r="O1170" s="9">
        <f>IF(telefony45[[#This Row],[czy zagraniczny]]=1,telefony45[[#This Row],[zaczęt minuty połączenia]],0)</f>
        <v>12</v>
      </c>
      <c r="P1170">
        <f>IF(OR(telefony45[[#This Row],[czy komórkowy]]=1,telefony45[[#This Row],[czy stacjonarny]]=1),P1169-telefony45[[#This Row],[połączenie w sekundach]],P1169)</f>
        <v>-498800</v>
      </c>
      <c r="Q1170">
        <f t="shared" si="17"/>
        <v>0</v>
      </c>
      <c r="R1170">
        <f>IF(telefony45[[#This Row],[czy komórkowy]]=1,Q1170+R1169,R1169)</f>
        <v>117481</v>
      </c>
      <c r="S1170">
        <f>IF(telefony45[[#This Row],[czy stacjonarny]]=1,Q1170+S1169,S1169)</f>
        <v>381319</v>
      </c>
    </row>
    <row r="1171" spans="1:19" x14ac:dyDescent="0.3">
      <c r="A1171" s="9" t="s">
        <v>1002</v>
      </c>
      <c r="B1171" s="1">
        <v>42934</v>
      </c>
      <c r="C1171" s="2">
        <v>0.4750462962962963</v>
      </c>
      <c r="D1171" s="2">
        <v>0.47592592592592592</v>
      </c>
      <c r="E1171">
        <f>DAY(telefony45[[#This Row],[data]])</f>
        <v>18</v>
      </c>
      <c r="F1171">
        <f>IF(LEN(telefony45[[#This Row],[nr]])=8,1,0)</f>
        <v>0</v>
      </c>
      <c r="G1171">
        <f>IF(LEN(telefony45[[#This Row],[nr]])=7,1,0)</f>
        <v>1</v>
      </c>
      <c r="H1171" s="9">
        <f>IF(LEN(telefony45[[#This Row],[nr]])&gt;=10,1,0)</f>
        <v>0</v>
      </c>
      <c r="I1171" s="2">
        <f>telefony45[[#This Row],[zakonczenie]]-telefony45[[#This Row],[rozpoczecie]]</f>
        <v>8.796296296296191E-4</v>
      </c>
      <c r="J1171" s="9">
        <f>HOUR(telefony45[[#This Row],[czas połączenia]])</f>
        <v>0</v>
      </c>
      <c r="K1171" s="9">
        <f>MINUTE(telefony45[[#This Row],[czas połączenia]])</f>
        <v>1</v>
      </c>
      <c r="L1171" s="9">
        <f>SECOND(telefony45[[#This Row],[czas połączenia]])</f>
        <v>16</v>
      </c>
      <c r="M1171" s="9">
        <f>telefony45[[#This Row],[godziny połączenia]]*60*60+telefony45[[#This Row],[minuty połączenia]]*60+telefony45[[#This Row],[sekundy połączenia2]]</f>
        <v>76</v>
      </c>
      <c r="N1171" s="9">
        <f>ROUNDUP(telefony45[[#This Row],[połączenie w sekundach]]/60,0)</f>
        <v>2</v>
      </c>
      <c r="O1171" s="9">
        <f>IF(telefony45[[#This Row],[czy zagraniczny]]=1,telefony45[[#This Row],[zaczęt minuty połączenia]],0)</f>
        <v>0</v>
      </c>
      <c r="P1171">
        <f>IF(OR(telefony45[[#This Row],[czy komórkowy]]=1,telefony45[[#This Row],[czy stacjonarny]]=1),P1170-telefony45[[#This Row],[połączenie w sekundach]],P1170)</f>
        <v>-498876</v>
      </c>
      <c r="Q1171">
        <f t="shared" si="17"/>
        <v>76</v>
      </c>
      <c r="R1171">
        <f>IF(telefony45[[#This Row],[czy komórkowy]]=1,Q1171+R1170,R1170)</f>
        <v>117481</v>
      </c>
      <c r="S1171">
        <f>IF(telefony45[[#This Row],[czy stacjonarny]]=1,Q1171+S1170,S1170)</f>
        <v>381395</v>
      </c>
    </row>
    <row r="1172" spans="1:19" x14ac:dyDescent="0.3">
      <c r="A1172" s="9" t="s">
        <v>1003</v>
      </c>
      <c r="B1172" s="1">
        <v>42934</v>
      </c>
      <c r="C1172" s="2">
        <v>0.47505787037037039</v>
      </c>
      <c r="D1172" s="2">
        <v>0.48318287037037039</v>
      </c>
      <c r="E1172">
        <f>DAY(telefony45[[#This Row],[data]])</f>
        <v>18</v>
      </c>
      <c r="F1172">
        <f>IF(LEN(telefony45[[#This Row],[nr]])=8,1,0)</f>
        <v>0</v>
      </c>
      <c r="G1172">
        <f>IF(LEN(telefony45[[#This Row],[nr]])=7,1,0)</f>
        <v>1</v>
      </c>
      <c r="H1172" s="9">
        <f>IF(LEN(telefony45[[#This Row],[nr]])&gt;=10,1,0)</f>
        <v>0</v>
      </c>
      <c r="I1172" s="2">
        <f>telefony45[[#This Row],[zakonczenie]]-telefony45[[#This Row],[rozpoczecie]]</f>
        <v>8.1249999999999933E-3</v>
      </c>
      <c r="J1172" s="9">
        <f>HOUR(telefony45[[#This Row],[czas połączenia]])</f>
        <v>0</v>
      </c>
      <c r="K1172" s="9">
        <f>MINUTE(telefony45[[#This Row],[czas połączenia]])</f>
        <v>11</v>
      </c>
      <c r="L1172" s="9">
        <f>SECOND(telefony45[[#This Row],[czas połączenia]])</f>
        <v>42</v>
      </c>
      <c r="M1172" s="9">
        <f>telefony45[[#This Row],[godziny połączenia]]*60*60+telefony45[[#This Row],[minuty połączenia]]*60+telefony45[[#This Row],[sekundy połączenia2]]</f>
        <v>702</v>
      </c>
      <c r="N1172" s="9">
        <f>ROUNDUP(telefony45[[#This Row],[połączenie w sekundach]]/60,0)</f>
        <v>12</v>
      </c>
      <c r="O1172" s="9">
        <f>IF(telefony45[[#This Row],[czy zagraniczny]]=1,telefony45[[#This Row],[zaczęt minuty połączenia]],0)</f>
        <v>0</v>
      </c>
      <c r="P1172">
        <f>IF(OR(telefony45[[#This Row],[czy komórkowy]]=1,telefony45[[#This Row],[czy stacjonarny]]=1),P1171-telefony45[[#This Row],[połączenie w sekundach]],P1171)</f>
        <v>-499578</v>
      </c>
      <c r="Q1172">
        <f t="shared" si="17"/>
        <v>702</v>
      </c>
      <c r="R1172">
        <f>IF(telefony45[[#This Row],[czy komórkowy]]=1,Q1172+R1171,R1171)</f>
        <v>117481</v>
      </c>
      <c r="S1172">
        <f>IF(telefony45[[#This Row],[czy stacjonarny]]=1,Q1172+S1171,S1171)</f>
        <v>382097</v>
      </c>
    </row>
    <row r="1173" spans="1:19" x14ac:dyDescent="0.3">
      <c r="A1173" s="9" t="s">
        <v>1004</v>
      </c>
      <c r="B1173" s="1">
        <v>42934</v>
      </c>
      <c r="C1173" s="2">
        <v>0.47949074074074072</v>
      </c>
      <c r="D1173" s="2">
        <v>0.48335648148148147</v>
      </c>
      <c r="E1173">
        <f>DAY(telefony45[[#This Row],[data]])</f>
        <v>18</v>
      </c>
      <c r="F1173">
        <f>IF(LEN(telefony45[[#This Row],[nr]])=8,1,0)</f>
        <v>1</v>
      </c>
      <c r="G1173">
        <f>IF(LEN(telefony45[[#This Row],[nr]])=7,1,0)</f>
        <v>0</v>
      </c>
      <c r="H1173" s="9">
        <f>IF(LEN(telefony45[[#This Row],[nr]])&gt;=10,1,0)</f>
        <v>0</v>
      </c>
      <c r="I1173" s="2">
        <f>telefony45[[#This Row],[zakonczenie]]-telefony45[[#This Row],[rozpoczecie]]</f>
        <v>3.8657407407407529E-3</v>
      </c>
      <c r="J1173" s="9">
        <f>HOUR(telefony45[[#This Row],[czas połączenia]])</f>
        <v>0</v>
      </c>
      <c r="K1173" s="9">
        <f>MINUTE(telefony45[[#This Row],[czas połączenia]])</f>
        <v>5</v>
      </c>
      <c r="L1173" s="9">
        <f>SECOND(telefony45[[#This Row],[czas połączenia]])</f>
        <v>34</v>
      </c>
      <c r="M1173" s="9">
        <f>telefony45[[#This Row],[godziny połączenia]]*60*60+telefony45[[#This Row],[minuty połączenia]]*60+telefony45[[#This Row],[sekundy połączenia2]]</f>
        <v>334</v>
      </c>
      <c r="N1173" s="9">
        <f>ROUNDUP(telefony45[[#This Row],[połączenie w sekundach]]/60,0)</f>
        <v>6</v>
      </c>
      <c r="O1173" s="9">
        <f>IF(telefony45[[#This Row],[czy zagraniczny]]=1,telefony45[[#This Row],[zaczęt minuty połączenia]],0)</f>
        <v>0</v>
      </c>
      <c r="P1173">
        <f>IF(OR(telefony45[[#This Row],[czy komórkowy]]=1,telefony45[[#This Row],[czy stacjonarny]]=1),P1172-telefony45[[#This Row],[połączenie w sekundach]],P1172)</f>
        <v>-499912</v>
      </c>
      <c r="Q1173">
        <f t="shared" si="17"/>
        <v>334</v>
      </c>
      <c r="R1173">
        <f>IF(telefony45[[#This Row],[czy komórkowy]]=1,Q1173+R1172,R1172)</f>
        <v>117815</v>
      </c>
      <c r="S1173">
        <f>IF(telefony45[[#This Row],[czy stacjonarny]]=1,Q1173+S1172,S1172)</f>
        <v>382097</v>
      </c>
    </row>
    <row r="1174" spans="1:19" x14ac:dyDescent="0.3">
      <c r="A1174" s="9" t="s">
        <v>1005</v>
      </c>
      <c r="B1174" s="1">
        <v>42934</v>
      </c>
      <c r="C1174" s="2">
        <v>0.48378472222222224</v>
      </c>
      <c r="D1174" s="2">
        <v>0.48681712962962964</v>
      </c>
      <c r="E1174">
        <f>DAY(telefony45[[#This Row],[data]])</f>
        <v>18</v>
      </c>
      <c r="F1174">
        <f>IF(LEN(telefony45[[#This Row],[nr]])=8,1,0)</f>
        <v>1</v>
      </c>
      <c r="G1174">
        <f>IF(LEN(telefony45[[#This Row],[nr]])=7,1,0)</f>
        <v>0</v>
      </c>
      <c r="H1174" s="9">
        <f>IF(LEN(telefony45[[#This Row],[nr]])&gt;=10,1,0)</f>
        <v>0</v>
      </c>
      <c r="I1174" s="2">
        <f>telefony45[[#This Row],[zakonczenie]]-telefony45[[#This Row],[rozpoczecie]]</f>
        <v>3.0324074074074003E-3</v>
      </c>
      <c r="J1174" s="9">
        <f>HOUR(telefony45[[#This Row],[czas połączenia]])</f>
        <v>0</v>
      </c>
      <c r="K1174" s="9">
        <f>MINUTE(telefony45[[#This Row],[czas połączenia]])</f>
        <v>4</v>
      </c>
      <c r="L1174" s="9">
        <f>SECOND(telefony45[[#This Row],[czas połączenia]])</f>
        <v>22</v>
      </c>
      <c r="M1174" s="9">
        <f>telefony45[[#This Row],[godziny połączenia]]*60*60+telefony45[[#This Row],[minuty połączenia]]*60+telefony45[[#This Row],[sekundy połączenia2]]</f>
        <v>262</v>
      </c>
      <c r="N1174" s="9">
        <f>ROUNDUP(telefony45[[#This Row],[połączenie w sekundach]]/60,0)</f>
        <v>5</v>
      </c>
      <c r="O1174" s="9">
        <f>IF(telefony45[[#This Row],[czy zagraniczny]]=1,telefony45[[#This Row],[zaczęt minuty połączenia]],0)</f>
        <v>0</v>
      </c>
      <c r="P1174">
        <f>IF(OR(telefony45[[#This Row],[czy komórkowy]]=1,telefony45[[#This Row],[czy stacjonarny]]=1),P1173-telefony45[[#This Row],[połączenie w sekundach]],P1173)</f>
        <v>-500174</v>
      </c>
      <c r="Q1174">
        <f t="shared" si="17"/>
        <v>262</v>
      </c>
      <c r="R1174">
        <f>IF(telefony45[[#This Row],[czy komórkowy]]=1,Q1174+R1173,R1173)</f>
        <v>118077</v>
      </c>
      <c r="S1174">
        <f>IF(telefony45[[#This Row],[czy stacjonarny]]=1,Q1174+S1173,S1173)</f>
        <v>382097</v>
      </c>
    </row>
    <row r="1175" spans="1:19" x14ac:dyDescent="0.3">
      <c r="A1175" s="9" t="s">
        <v>1006</v>
      </c>
      <c r="B1175" s="1">
        <v>42934</v>
      </c>
      <c r="C1175" s="2">
        <v>0.48379629629629628</v>
      </c>
      <c r="D1175" s="2">
        <v>0.49018518518518517</v>
      </c>
      <c r="E1175">
        <f>DAY(telefony45[[#This Row],[data]])</f>
        <v>18</v>
      </c>
      <c r="F1175">
        <f>IF(LEN(telefony45[[#This Row],[nr]])=8,1,0)</f>
        <v>0</v>
      </c>
      <c r="G1175">
        <f>IF(LEN(telefony45[[#This Row],[nr]])=7,1,0)</f>
        <v>1</v>
      </c>
      <c r="H1175" s="9">
        <f>IF(LEN(telefony45[[#This Row],[nr]])&gt;=10,1,0)</f>
        <v>0</v>
      </c>
      <c r="I1175" s="2">
        <f>telefony45[[#This Row],[zakonczenie]]-telefony45[[#This Row],[rozpoczecie]]</f>
        <v>6.3888888888888884E-3</v>
      </c>
      <c r="J1175" s="9">
        <f>HOUR(telefony45[[#This Row],[czas połączenia]])</f>
        <v>0</v>
      </c>
      <c r="K1175" s="9">
        <f>MINUTE(telefony45[[#This Row],[czas połączenia]])</f>
        <v>9</v>
      </c>
      <c r="L1175" s="9">
        <f>SECOND(telefony45[[#This Row],[czas połączenia]])</f>
        <v>12</v>
      </c>
      <c r="M1175" s="9">
        <f>telefony45[[#This Row],[godziny połączenia]]*60*60+telefony45[[#This Row],[minuty połączenia]]*60+telefony45[[#This Row],[sekundy połączenia2]]</f>
        <v>552</v>
      </c>
      <c r="N1175" s="9">
        <f>ROUNDUP(telefony45[[#This Row],[połączenie w sekundach]]/60,0)</f>
        <v>10</v>
      </c>
      <c r="O1175" s="9">
        <f>IF(telefony45[[#This Row],[czy zagraniczny]]=1,telefony45[[#This Row],[zaczęt minuty połączenia]],0)</f>
        <v>0</v>
      </c>
      <c r="P1175">
        <f>IF(OR(telefony45[[#This Row],[czy komórkowy]]=1,telefony45[[#This Row],[czy stacjonarny]]=1),P1174-telefony45[[#This Row],[połączenie w sekundach]],P1174)</f>
        <v>-500726</v>
      </c>
      <c r="Q1175">
        <f t="shared" si="17"/>
        <v>552</v>
      </c>
      <c r="R1175">
        <f>IF(telefony45[[#This Row],[czy komórkowy]]=1,Q1175+R1174,R1174)</f>
        <v>118077</v>
      </c>
      <c r="S1175">
        <f>IF(telefony45[[#This Row],[czy stacjonarny]]=1,Q1175+S1174,S1174)</f>
        <v>382649</v>
      </c>
    </row>
    <row r="1176" spans="1:19" x14ac:dyDescent="0.3">
      <c r="A1176" s="9" t="s">
        <v>1007</v>
      </c>
      <c r="B1176" s="1">
        <v>42934</v>
      </c>
      <c r="C1176" s="2">
        <v>0.48715277777777777</v>
      </c>
      <c r="D1176" s="2">
        <v>0.49586805555555558</v>
      </c>
      <c r="E1176">
        <f>DAY(telefony45[[#This Row],[data]])</f>
        <v>18</v>
      </c>
      <c r="F1176">
        <f>IF(LEN(telefony45[[#This Row],[nr]])=8,1,0)</f>
        <v>0</v>
      </c>
      <c r="G1176">
        <f>IF(LEN(telefony45[[#This Row],[nr]])=7,1,0)</f>
        <v>1</v>
      </c>
      <c r="H1176" s="9">
        <f>IF(LEN(telefony45[[#This Row],[nr]])&gt;=10,1,0)</f>
        <v>0</v>
      </c>
      <c r="I1176" s="2">
        <f>telefony45[[#This Row],[zakonczenie]]-telefony45[[#This Row],[rozpoczecie]]</f>
        <v>8.7152777777778079E-3</v>
      </c>
      <c r="J1176" s="9">
        <f>HOUR(telefony45[[#This Row],[czas połączenia]])</f>
        <v>0</v>
      </c>
      <c r="K1176" s="9">
        <f>MINUTE(telefony45[[#This Row],[czas połączenia]])</f>
        <v>12</v>
      </c>
      <c r="L1176" s="9">
        <f>SECOND(telefony45[[#This Row],[czas połączenia]])</f>
        <v>33</v>
      </c>
      <c r="M1176" s="9">
        <f>telefony45[[#This Row],[godziny połączenia]]*60*60+telefony45[[#This Row],[minuty połączenia]]*60+telefony45[[#This Row],[sekundy połączenia2]]</f>
        <v>753</v>
      </c>
      <c r="N1176" s="9">
        <f>ROUNDUP(telefony45[[#This Row],[połączenie w sekundach]]/60,0)</f>
        <v>13</v>
      </c>
      <c r="O1176" s="9">
        <f>IF(telefony45[[#This Row],[czy zagraniczny]]=1,telefony45[[#This Row],[zaczęt minuty połączenia]],0)</f>
        <v>0</v>
      </c>
      <c r="P1176">
        <f>IF(OR(telefony45[[#This Row],[czy komórkowy]]=1,telefony45[[#This Row],[czy stacjonarny]]=1),P1175-telefony45[[#This Row],[połączenie w sekundach]],P1175)</f>
        <v>-501479</v>
      </c>
      <c r="Q1176">
        <f t="shared" si="17"/>
        <v>753</v>
      </c>
      <c r="R1176">
        <f>IF(telefony45[[#This Row],[czy komórkowy]]=1,Q1176+R1175,R1175)</f>
        <v>118077</v>
      </c>
      <c r="S1176">
        <f>IF(telefony45[[#This Row],[czy stacjonarny]]=1,Q1176+S1175,S1175)</f>
        <v>383402</v>
      </c>
    </row>
    <row r="1177" spans="1:19" x14ac:dyDescent="0.3">
      <c r="A1177" s="9" t="s">
        <v>1008</v>
      </c>
      <c r="B1177" s="1">
        <v>42934</v>
      </c>
      <c r="C1177" s="2">
        <v>0.48723379629629632</v>
      </c>
      <c r="D1177" s="2">
        <v>0.4914351851851852</v>
      </c>
      <c r="E1177">
        <f>DAY(telefony45[[#This Row],[data]])</f>
        <v>18</v>
      </c>
      <c r="F1177">
        <f>IF(LEN(telefony45[[#This Row],[nr]])=8,1,0)</f>
        <v>0</v>
      </c>
      <c r="G1177">
        <f>IF(LEN(telefony45[[#This Row],[nr]])=7,1,0)</f>
        <v>1</v>
      </c>
      <c r="H1177" s="9">
        <f>IF(LEN(telefony45[[#This Row],[nr]])&gt;=10,1,0)</f>
        <v>0</v>
      </c>
      <c r="I1177" s="2">
        <f>telefony45[[#This Row],[zakonczenie]]-telefony45[[#This Row],[rozpoczecie]]</f>
        <v>4.2013888888888795E-3</v>
      </c>
      <c r="J1177" s="9">
        <f>HOUR(telefony45[[#This Row],[czas połączenia]])</f>
        <v>0</v>
      </c>
      <c r="K1177" s="9">
        <f>MINUTE(telefony45[[#This Row],[czas połączenia]])</f>
        <v>6</v>
      </c>
      <c r="L1177" s="9">
        <f>SECOND(telefony45[[#This Row],[czas połączenia]])</f>
        <v>3</v>
      </c>
      <c r="M1177" s="9">
        <f>telefony45[[#This Row],[godziny połączenia]]*60*60+telefony45[[#This Row],[minuty połączenia]]*60+telefony45[[#This Row],[sekundy połączenia2]]</f>
        <v>363</v>
      </c>
      <c r="N1177" s="9">
        <f>ROUNDUP(telefony45[[#This Row],[połączenie w sekundach]]/60,0)</f>
        <v>7</v>
      </c>
      <c r="O1177" s="9">
        <f>IF(telefony45[[#This Row],[czy zagraniczny]]=1,telefony45[[#This Row],[zaczęt minuty połączenia]],0)</f>
        <v>0</v>
      </c>
      <c r="P1177">
        <f>IF(OR(telefony45[[#This Row],[czy komórkowy]]=1,telefony45[[#This Row],[czy stacjonarny]]=1),P1176-telefony45[[#This Row],[połączenie w sekundach]],P1176)</f>
        <v>-501842</v>
      </c>
      <c r="Q1177">
        <f t="shared" si="17"/>
        <v>363</v>
      </c>
      <c r="R1177">
        <f>IF(telefony45[[#This Row],[czy komórkowy]]=1,Q1177+R1176,R1176)</f>
        <v>118077</v>
      </c>
      <c r="S1177">
        <f>IF(telefony45[[#This Row],[czy stacjonarny]]=1,Q1177+S1176,S1176)</f>
        <v>383765</v>
      </c>
    </row>
    <row r="1178" spans="1:19" x14ac:dyDescent="0.3">
      <c r="A1178" s="9" t="s">
        <v>1009</v>
      </c>
      <c r="B1178" s="1">
        <v>42934</v>
      </c>
      <c r="C1178" s="2">
        <v>0.48899305555555556</v>
      </c>
      <c r="D1178" s="2">
        <v>0.49456018518518519</v>
      </c>
      <c r="E1178">
        <f>DAY(telefony45[[#This Row],[data]])</f>
        <v>18</v>
      </c>
      <c r="F1178">
        <f>IF(LEN(telefony45[[#This Row],[nr]])=8,1,0)</f>
        <v>0</v>
      </c>
      <c r="G1178">
        <f>IF(LEN(telefony45[[#This Row],[nr]])=7,1,0)</f>
        <v>1</v>
      </c>
      <c r="H1178" s="9">
        <f>IF(LEN(telefony45[[#This Row],[nr]])&gt;=10,1,0)</f>
        <v>0</v>
      </c>
      <c r="I1178" s="2">
        <f>telefony45[[#This Row],[zakonczenie]]-telefony45[[#This Row],[rozpoczecie]]</f>
        <v>5.5671296296296302E-3</v>
      </c>
      <c r="J1178" s="9">
        <f>HOUR(telefony45[[#This Row],[czas połączenia]])</f>
        <v>0</v>
      </c>
      <c r="K1178" s="9">
        <f>MINUTE(telefony45[[#This Row],[czas połączenia]])</f>
        <v>8</v>
      </c>
      <c r="L1178" s="9">
        <f>SECOND(telefony45[[#This Row],[czas połączenia]])</f>
        <v>1</v>
      </c>
      <c r="M1178" s="9">
        <f>telefony45[[#This Row],[godziny połączenia]]*60*60+telefony45[[#This Row],[minuty połączenia]]*60+telefony45[[#This Row],[sekundy połączenia2]]</f>
        <v>481</v>
      </c>
      <c r="N1178" s="9">
        <f>ROUNDUP(telefony45[[#This Row],[połączenie w sekundach]]/60,0)</f>
        <v>9</v>
      </c>
      <c r="O1178" s="9">
        <f>IF(telefony45[[#This Row],[czy zagraniczny]]=1,telefony45[[#This Row],[zaczęt minuty połączenia]],0)</f>
        <v>0</v>
      </c>
      <c r="P1178">
        <f>IF(OR(telefony45[[#This Row],[czy komórkowy]]=1,telefony45[[#This Row],[czy stacjonarny]]=1),P1177-telefony45[[#This Row],[połączenie w sekundach]],P1177)</f>
        <v>-502323</v>
      </c>
      <c r="Q1178">
        <f t="shared" si="17"/>
        <v>481</v>
      </c>
      <c r="R1178">
        <f>IF(telefony45[[#This Row],[czy komórkowy]]=1,Q1178+R1177,R1177)</f>
        <v>118077</v>
      </c>
      <c r="S1178">
        <f>IF(telefony45[[#This Row],[czy stacjonarny]]=1,Q1178+S1177,S1177)</f>
        <v>384246</v>
      </c>
    </row>
    <row r="1179" spans="1:19" x14ac:dyDescent="0.3">
      <c r="A1179" s="9" t="s">
        <v>1010</v>
      </c>
      <c r="B1179" s="1">
        <v>42934</v>
      </c>
      <c r="C1179" s="2">
        <v>0.49277777777777776</v>
      </c>
      <c r="D1179" s="2">
        <v>0.49600694444444443</v>
      </c>
      <c r="E1179">
        <f>DAY(telefony45[[#This Row],[data]])</f>
        <v>18</v>
      </c>
      <c r="F1179">
        <f>IF(LEN(telefony45[[#This Row],[nr]])=8,1,0)</f>
        <v>0</v>
      </c>
      <c r="G1179">
        <f>IF(LEN(telefony45[[#This Row],[nr]])=7,1,0)</f>
        <v>1</v>
      </c>
      <c r="H1179" s="9">
        <f>IF(LEN(telefony45[[#This Row],[nr]])&gt;=10,1,0)</f>
        <v>0</v>
      </c>
      <c r="I1179" s="2">
        <f>telefony45[[#This Row],[zakonczenie]]-telefony45[[#This Row],[rozpoczecie]]</f>
        <v>3.2291666666666718E-3</v>
      </c>
      <c r="J1179" s="9">
        <f>HOUR(telefony45[[#This Row],[czas połączenia]])</f>
        <v>0</v>
      </c>
      <c r="K1179" s="9">
        <f>MINUTE(telefony45[[#This Row],[czas połączenia]])</f>
        <v>4</v>
      </c>
      <c r="L1179" s="9">
        <f>SECOND(telefony45[[#This Row],[czas połączenia]])</f>
        <v>39</v>
      </c>
      <c r="M1179" s="9">
        <f>telefony45[[#This Row],[godziny połączenia]]*60*60+telefony45[[#This Row],[minuty połączenia]]*60+telefony45[[#This Row],[sekundy połączenia2]]</f>
        <v>279</v>
      </c>
      <c r="N1179" s="9">
        <f>ROUNDUP(telefony45[[#This Row],[połączenie w sekundach]]/60,0)</f>
        <v>5</v>
      </c>
      <c r="O1179" s="9">
        <f>IF(telefony45[[#This Row],[czy zagraniczny]]=1,telefony45[[#This Row],[zaczęt minuty połączenia]],0)</f>
        <v>0</v>
      </c>
      <c r="P1179">
        <f>IF(OR(telefony45[[#This Row],[czy komórkowy]]=1,telefony45[[#This Row],[czy stacjonarny]]=1),P1178-telefony45[[#This Row],[połączenie w sekundach]],P1178)</f>
        <v>-502602</v>
      </c>
      <c r="Q1179">
        <f t="shared" si="17"/>
        <v>279</v>
      </c>
      <c r="R1179">
        <f>IF(telefony45[[#This Row],[czy komórkowy]]=1,Q1179+R1178,R1178)</f>
        <v>118077</v>
      </c>
      <c r="S1179">
        <f>IF(telefony45[[#This Row],[czy stacjonarny]]=1,Q1179+S1178,S1178)</f>
        <v>384525</v>
      </c>
    </row>
    <row r="1180" spans="1:19" x14ac:dyDescent="0.3">
      <c r="A1180" s="9" t="s">
        <v>1011</v>
      </c>
      <c r="B1180" s="1">
        <v>42934</v>
      </c>
      <c r="C1180" s="2">
        <v>0.49465277777777777</v>
      </c>
      <c r="D1180" s="2">
        <v>0.49899305555555556</v>
      </c>
      <c r="E1180">
        <f>DAY(telefony45[[#This Row],[data]])</f>
        <v>18</v>
      </c>
      <c r="F1180">
        <f>IF(LEN(telefony45[[#This Row],[nr]])=8,1,0)</f>
        <v>0</v>
      </c>
      <c r="G1180">
        <f>IF(LEN(telefony45[[#This Row],[nr]])=7,1,0)</f>
        <v>0</v>
      </c>
      <c r="H1180" s="9">
        <f>IF(LEN(telefony45[[#This Row],[nr]])&gt;=10,1,0)</f>
        <v>1</v>
      </c>
      <c r="I1180" s="2">
        <f>telefony45[[#This Row],[zakonczenie]]-telefony45[[#This Row],[rozpoczecie]]</f>
        <v>4.3402777777777901E-3</v>
      </c>
      <c r="J1180" s="9">
        <f>HOUR(telefony45[[#This Row],[czas połączenia]])</f>
        <v>0</v>
      </c>
      <c r="K1180" s="9">
        <f>MINUTE(telefony45[[#This Row],[czas połączenia]])</f>
        <v>6</v>
      </c>
      <c r="L1180" s="9">
        <f>SECOND(telefony45[[#This Row],[czas połączenia]])</f>
        <v>15</v>
      </c>
      <c r="M1180" s="9">
        <f>telefony45[[#This Row],[godziny połączenia]]*60*60+telefony45[[#This Row],[minuty połączenia]]*60+telefony45[[#This Row],[sekundy połączenia2]]</f>
        <v>375</v>
      </c>
      <c r="N1180" s="9">
        <f>ROUNDUP(telefony45[[#This Row],[połączenie w sekundach]]/60,0)</f>
        <v>7</v>
      </c>
      <c r="O1180" s="9">
        <f>IF(telefony45[[#This Row],[czy zagraniczny]]=1,telefony45[[#This Row],[zaczęt minuty połączenia]],0)</f>
        <v>7</v>
      </c>
      <c r="P1180">
        <f>IF(OR(telefony45[[#This Row],[czy komórkowy]]=1,telefony45[[#This Row],[czy stacjonarny]]=1),P1179-telefony45[[#This Row],[połączenie w sekundach]],P1179)</f>
        <v>-502602</v>
      </c>
      <c r="Q1180">
        <f t="shared" si="17"/>
        <v>0</v>
      </c>
      <c r="R1180">
        <f>IF(telefony45[[#This Row],[czy komórkowy]]=1,Q1180+R1179,R1179)</f>
        <v>118077</v>
      </c>
      <c r="S1180">
        <f>IF(telefony45[[#This Row],[czy stacjonarny]]=1,Q1180+S1179,S1179)</f>
        <v>384525</v>
      </c>
    </row>
    <row r="1181" spans="1:19" x14ac:dyDescent="0.3">
      <c r="A1181" s="9" t="s">
        <v>1012</v>
      </c>
      <c r="B1181" s="1">
        <v>42934</v>
      </c>
      <c r="C1181" s="2">
        <v>0.49968750000000001</v>
      </c>
      <c r="D1181" s="2">
        <v>0.50692129629629634</v>
      </c>
      <c r="E1181">
        <f>DAY(telefony45[[#This Row],[data]])</f>
        <v>18</v>
      </c>
      <c r="F1181">
        <f>IF(LEN(telefony45[[#This Row],[nr]])=8,1,0)</f>
        <v>1</v>
      </c>
      <c r="G1181">
        <f>IF(LEN(telefony45[[#This Row],[nr]])=7,1,0)</f>
        <v>0</v>
      </c>
      <c r="H1181" s="9">
        <f>IF(LEN(telefony45[[#This Row],[nr]])&gt;=10,1,0)</f>
        <v>0</v>
      </c>
      <c r="I1181" s="2">
        <f>telefony45[[#This Row],[zakonczenie]]-telefony45[[#This Row],[rozpoczecie]]</f>
        <v>7.2337962962963354E-3</v>
      </c>
      <c r="J1181" s="9">
        <f>HOUR(telefony45[[#This Row],[czas połączenia]])</f>
        <v>0</v>
      </c>
      <c r="K1181" s="9">
        <f>MINUTE(telefony45[[#This Row],[czas połączenia]])</f>
        <v>10</v>
      </c>
      <c r="L1181" s="9">
        <f>SECOND(telefony45[[#This Row],[czas połączenia]])</f>
        <v>25</v>
      </c>
      <c r="M1181" s="9">
        <f>telefony45[[#This Row],[godziny połączenia]]*60*60+telefony45[[#This Row],[minuty połączenia]]*60+telefony45[[#This Row],[sekundy połączenia2]]</f>
        <v>625</v>
      </c>
      <c r="N1181" s="9">
        <f>ROUNDUP(telefony45[[#This Row],[połączenie w sekundach]]/60,0)</f>
        <v>11</v>
      </c>
      <c r="O1181" s="9">
        <f>IF(telefony45[[#This Row],[czy zagraniczny]]=1,telefony45[[#This Row],[zaczęt minuty połączenia]],0)</f>
        <v>0</v>
      </c>
      <c r="P1181">
        <f>IF(OR(telefony45[[#This Row],[czy komórkowy]]=1,telefony45[[#This Row],[czy stacjonarny]]=1),P1180-telefony45[[#This Row],[połączenie w sekundach]],P1180)</f>
        <v>-503227</v>
      </c>
      <c r="Q1181">
        <f t="shared" si="17"/>
        <v>625</v>
      </c>
      <c r="R1181">
        <f>IF(telefony45[[#This Row],[czy komórkowy]]=1,Q1181+R1180,R1180)</f>
        <v>118702</v>
      </c>
      <c r="S1181">
        <f>IF(telefony45[[#This Row],[czy stacjonarny]]=1,Q1181+S1180,S1180)</f>
        <v>384525</v>
      </c>
    </row>
    <row r="1182" spans="1:19" x14ac:dyDescent="0.3">
      <c r="A1182" s="9" t="s">
        <v>1013</v>
      </c>
      <c r="B1182" s="1">
        <v>42934</v>
      </c>
      <c r="C1182" s="2">
        <v>0.50384259259259256</v>
      </c>
      <c r="D1182" s="2">
        <v>0.50868055555555558</v>
      </c>
      <c r="E1182">
        <f>DAY(telefony45[[#This Row],[data]])</f>
        <v>18</v>
      </c>
      <c r="F1182">
        <f>IF(LEN(telefony45[[#This Row],[nr]])=8,1,0)</f>
        <v>0</v>
      </c>
      <c r="G1182">
        <f>IF(LEN(telefony45[[#This Row],[nr]])=7,1,0)</f>
        <v>1</v>
      </c>
      <c r="H1182" s="9">
        <f>IF(LEN(telefony45[[#This Row],[nr]])&gt;=10,1,0)</f>
        <v>0</v>
      </c>
      <c r="I1182" s="2">
        <f>telefony45[[#This Row],[zakonczenie]]-telefony45[[#This Row],[rozpoczecie]]</f>
        <v>4.8379629629630161E-3</v>
      </c>
      <c r="J1182" s="9">
        <f>HOUR(telefony45[[#This Row],[czas połączenia]])</f>
        <v>0</v>
      </c>
      <c r="K1182" s="9">
        <f>MINUTE(telefony45[[#This Row],[czas połączenia]])</f>
        <v>6</v>
      </c>
      <c r="L1182" s="9">
        <f>SECOND(telefony45[[#This Row],[czas połączenia]])</f>
        <v>58</v>
      </c>
      <c r="M1182" s="9">
        <f>telefony45[[#This Row],[godziny połączenia]]*60*60+telefony45[[#This Row],[minuty połączenia]]*60+telefony45[[#This Row],[sekundy połączenia2]]</f>
        <v>418</v>
      </c>
      <c r="N1182" s="9">
        <f>ROUNDUP(telefony45[[#This Row],[połączenie w sekundach]]/60,0)</f>
        <v>7</v>
      </c>
      <c r="O1182" s="9">
        <f>IF(telefony45[[#This Row],[czy zagraniczny]]=1,telefony45[[#This Row],[zaczęt minuty połączenia]],0)</f>
        <v>0</v>
      </c>
      <c r="P1182">
        <f>IF(OR(telefony45[[#This Row],[czy komórkowy]]=1,telefony45[[#This Row],[czy stacjonarny]]=1),P1181-telefony45[[#This Row],[połączenie w sekundach]],P1181)</f>
        <v>-503645</v>
      </c>
      <c r="Q1182">
        <f t="shared" si="17"/>
        <v>418</v>
      </c>
      <c r="R1182">
        <f>IF(telefony45[[#This Row],[czy komórkowy]]=1,Q1182+R1181,R1181)</f>
        <v>118702</v>
      </c>
      <c r="S1182">
        <f>IF(telefony45[[#This Row],[czy stacjonarny]]=1,Q1182+S1181,S1181)</f>
        <v>384943</v>
      </c>
    </row>
    <row r="1183" spans="1:19" x14ac:dyDescent="0.3">
      <c r="A1183" s="9" t="s">
        <v>1014</v>
      </c>
      <c r="B1183" s="1">
        <v>42934</v>
      </c>
      <c r="C1183" s="2">
        <v>0.50648148148148153</v>
      </c>
      <c r="D1183" s="2">
        <v>0.51042824074074078</v>
      </c>
      <c r="E1183">
        <f>DAY(telefony45[[#This Row],[data]])</f>
        <v>18</v>
      </c>
      <c r="F1183">
        <f>IF(LEN(telefony45[[#This Row],[nr]])=8,1,0)</f>
        <v>0</v>
      </c>
      <c r="G1183">
        <f>IF(LEN(telefony45[[#This Row],[nr]])=7,1,0)</f>
        <v>0</v>
      </c>
      <c r="H1183" s="9">
        <f>IF(LEN(telefony45[[#This Row],[nr]])&gt;=10,1,0)</f>
        <v>1</v>
      </c>
      <c r="I1183" s="2">
        <f>telefony45[[#This Row],[zakonczenie]]-telefony45[[#This Row],[rozpoczecie]]</f>
        <v>3.9467592592592471E-3</v>
      </c>
      <c r="J1183" s="9">
        <f>HOUR(telefony45[[#This Row],[czas połączenia]])</f>
        <v>0</v>
      </c>
      <c r="K1183" s="9">
        <f>MINUTE(telefony45[[#This Row],[czas połączenia]])</f>
        <v>5</v>
      </c>
      <c r="L1183" s="9">
        <f>SECOND(telefony45[[#This Row],[czas połączenia]])</f>
        <v>41</v>
      </c>
      <c r="M1183" s="9">
        <f>telefony45[[#This Row],[godziny połączenia]]*60*60+telefony45[[#This Row],[minuty połączenia]]*60+telefony45[[#This Row],[sekundy połączenia2]]</f>
        <v>341</v>
      </c>
      <c r="N1183" s="9">
        <f>ROUNDUP(telefony45[[#This Row],[połączenie w sekundach]]/60,0)</f>
        <v>6</v>
      </c>
      <c r="O1183" s="9">
        <f>IF(telefony45[[#This Row],[czy zagraniczny]]=1,telefony45[[#This Row],[zaczęt minuty połączenia]],0)</f>
        <v>6</v>
      </c>
      <c r="P1183">
        <f>IF(OR(telefony45[[#This Row],[czy komórkowy]]=1,telefony45[[#This Row],[czy stacjonarny]]=1),P1182-telefony45[[#This Row],[połączenie w sekundach]],P1182)</f>
        <v>-503645</v>
      </c>
      <c r="Q1183">
        <f t="shared" si="17"/>
        <v>0</v>
      </c>
      <c r="R1183">
        <f>IF(telefony45[[#This Row],[czy komórkowy]]=1,Q1183+R1182,R1182)</f>
        <v>118702</v>
      </c>
      <c r="S1183">
        <f>IF(telefony45[[#This Row],[czy stacjonarny]]=1,Q1183+S1182,S1182)</f>
        <v>384943</v>
      </c>
    </row>
    <row r="1184" spans="1:19" x14ac:dyDescent="0.3">
      <c r="A1184" s="9" t="s">
        <v>1015</v>
      </c>
      <c r="B1184" s="1">
        <v>42934</v>
      </c>
      <c r="C1184" s="2">
        <v>0.50979166666666664</v>
      </c>
      <c r="D1184" s="2">
        <v>0.51483796296296291</v>
      </c>
      <c r="E1184">
        <f>DAY(telefony45[[#This Row],[data]])</f>
        <v>18</v>
      </c>
      <c r="F1184">
        <f>IF(LEN(telefony45[[#This Row],[nr]])=8,1,0)</f>
        <v>0</v>
      </c>
      <c r="G1184">
        <f>IF(LEN(telefony45[[#This Row],[nr]])=7,1,0)</f>
        <v>1</v>
      </c>
      <c r="H1184" s="9">
        <f>IF(LEN(telefony45[[#This Row],[nr]])&gt;=10,1,0)</f>
        <v>0</v>
      </c>
      <c r="I1184" s="2">
        <f>telefony45[[#This Row],[zakonczenie]]-telefony45[[#This Row],[rozpoczecie]]</f>
        <v>5.046296296296271E-3</v>
      </c>
      <c r="J1184" s="9">
        <f>HOUR(telefony45[[#This Row],[czas połączenia]])</f>
        <v>0</v>
      </c>
      <c r="K1184" s="9">
        <f>MINUTE(telefony45[[#This Row],[czas połączenia]])</f>
        <v>7</v>
      </c>
      <c r="L1184" s="9">
        <f>SECOND(telefony45[[#This Row],[czas połączenia]])</f>
        <v>16</v>
      </c>
      <c r="M1184" s="9">
        <f>telefony45[[#This Row],[godziny połączenia]]*60*60+telefony45[[#This Row],[minuty połączenia]]*60+telefony45[[#This Row],[sekundy połączenia2]]</f>
        <v>436</v>
      </c>
      <c r="N1184" s="9">
        <f>ROUNDUP(telefony45[[#This Row],[połączenie w sekundach]]/60,0)</f>
        <v>8</v>
      </c>
      <c r="O1184" s="9">
        <f>IF(telefony45[[#This Row],[czy zagraniczny]]=1,telefony45[[#This Row],[zaczęt minuty połączenia]],0)</f>
        <v>0</v>
      </c>
      <c r="P1184">
        <f>IF(OR(telefony45[[#This Row],[czy komórkowy]]=1,telefony45[[#This Row],[czy stacjonarny]]=1),P1183-telefony45[[#This Row],[połączenie w sekundach]],P1183)</f>
        <v>-504081</v>
      </c>
      <c r="Q1184">
        <f t="shared" si="17"/>
        <v>436</v>
      </c>
      <c r="R1184">
        <f>IF(telefony45[[#This Row],[czy komórkowy]]=1,Q1184+R1183,R1183)</f>
        <v>118702</v>
      </c>
      <c r="S1184">
        <f>IF(telefony45[[#This Row],[czy stacjonarny]]=1,Q1184+S1183,S1183)</f>
        <v>385379</v>
      </c>
    </row>
    <row r="1185" spans="1:19" x14ac:dyDescent="0.3">
      <c r="A1185" s="9" t="s">
        <v>1016</v>
      </c>
      <c r="B1185" s="1">
        <v>42934</v>
      </c>
      <c r="C1185" s="2">
        <v>0.51164351851851853</v>
      </c>
      <c r="D1185" s="2">
        <v>0.51975694444444442</v>
      </c>
      <c r="E1185">
        <f>DAY(telefony45[[#This Row],[data]])</f>
        <v>18</v>
      </c>
      <c r="F1185">
        <f>IF(LEN(telefony45[[#This Row],[nr]])=8,1,0)</f>
        <v>0</v>
      </c>
      <c r="G1185">
        <f>IF(LEN(telefony45[[#This Row],[nr]])=7,1,0)</f>
        <v>1</v>
      </c>
      <c r="H1185" s="9">
        <f>IF(LEN(telefony45[[#This Row],[nr]])&gt;=10,1,0)</f>
        <v>0</v>
      </c>
      <c r="I1185" s="2">
        <f>telefony45[[#This Row],[zakonczenie]]-telefony45[[#This Row],[rozpoczecie]]</f>
        <v>8.113425925925899E-3</v>
      </c>
      <c r="J1185" s="9">
        <f>HOUR(telefony45[[#This Row],[czas połączenia]])</f>
        <v>0</v>
      </c>
      <c r="K1185" s="9">
        <f>MINUTE(telefony45[[#This Row],[czas połączenia]])</f>
        <v>11</v>
      </c>
      <c r="L1185" s="9">
        <f>SECOND(telefony45[[#This Row],[czas połączenia]])</f>
        <v>41</v>
      </c>
      <c r="M1185" s="9">
        <f>telefony45[[#This Row],[godziny połączenia]]*60*60+telefony45[[#This Row],[minuty połączenia]]*60+telefony45[[#This Row],[sekundy połączenia2]]</f>
        <v>701</v>
      </c>
      <c r="N1185" s="9">
        <f>ROUNDUP(telefony45[[#This Row],[połączenie w sekundach]]/60,0)</f>
        <v>12</v>
      </c>
      <c r="O1185" s="9">
        <f>IF(telefony45[[#This Row],[czy zagraniczny]]=1,telefony45[[#This Row],[zaczęt minuty połączenia]],0)</f>
        <v>0</v>
      </c>
      <c r="P1185">
        <f>IF(OR(telefony45[[#This Row],[czy komórkowy]]=1,telefony45[[#This Row],[czy stacjonarny]]=1),P1184-telefony45[[#This Row],[połączenie w sekundach]],P1184)</f>
        <v>-504782</v>
      </c>
      <c r="Q1185">
        <f t="shared" si="17"/>
        <v>701</v>
      </c>
      <c r="R1185">
        <f>IF(telefony45[[#This Row],[czy komórkowy]]=1,Q1185+R1184,R1184)</f>
        <v>118702</v>
      </c>
      <c r="S1185">
        <f>IF(telefony45[[#This Row],[czy stacjonarny]]=1,Q1185+S1184,S1184)</f>
        <v>386080</v>
      </c>
    </row>
    <row r="1186" spans="1:19" x14ac:dyDescent="0.3">
      <c r="A1186" s="9" t="s">
        <v>1017</v>
      </c>
      <c r="B1186" s="1">
        <v>42934</v>
      </c>
      <c r="C1186" s="2">
        <v>0.5161458333333333</v>
      </c>
      <c r="D1186" s="2">
        <v>0.5222106481481481</v>
      </c>
      <c r="E1186">
        <f>DAY(telefony45[[#This Row],[data]])</f>
        <v>18</v>
      </c>
      <c r="F1186">
        <f>IF(LEN(telefony45[[#This Row],[nr]])=8,1,0)</f>
        <v>1</v>
      </c>
      <c r="G1186">
        <f>IF(LEN(telefony45[[#This Row],[nr]])=7,1,0)</f>
        <v>0</v>
      </c>
      <c r="H1186" s="9">
        <f>IF(LEN(telefony45[[#This Row],[nr]])&gt;=10,1,0)</f>
        <v>0</v>
      </c>
      <c r="I1186" s="2">
        <f>telefony45[[#This Row],[zakonczenie]]-telefony45[[#This Row],[rozpoczecie]]</f>
        <v>6.0648148148148007E-3</v>
      </c>
      <c r="J1186" s="9">
        <f>HOUR(telefony45[[#This Row],[czas połączenia]])</f>
        <v>0</v>
      </c>
      <c r="K1186" s="9">
        <f>MINUTE(telefony45[[#This Row],[czas połączenia]])</f>
        <v>8</v>
      </c>
      <c r="L1186" s="9">
        <f>SECOND(telefony45[[#This Row],[czas połączenia]])</f>
        <v>44</v>
      </c>
      <c r="M1186" s="9">
        <f>telefony45[[#This Row],[godziny połączenia]]*60*60+telefony45[[#This Row],[minuty połączenia]]*60+telefony45[[#This Row],[sekundy połączenia2]]</f>
        <v>524</v>
      </c>
      <c r="N1186" s="9">
        <f>ROUNDUP(telefony45[[#This Row],[połączenie w sekundach]]/60,0)</f>
        <v>9</v>
      </c>
      <c r="O1186" s="9">
        <f>IF(telefony45[[#This Row],[czy zagraniczny]]=1,telefony45[[#This Row],[zaczęt minuty połączenia]],0)</f>
        <v>0</v>
      </c>
      <c r="P1186">
        <f>IF(OR(telefony45[[#This Row],[czy komórkowy]]=1,telefony45[[#This Row],[czy stacjonarny]]=1),P1185-telefony45[[#This Row],[połączenie w sekundach]],P1185)</f>
        <v>-505306</v>
      </c>
      <c r="Q1186">
        <f t="shared" si="17"/>
        <v>524</v>
      </c>
      <c r="R1186">
        <f>IF(telefony45[[#This Row],[czy komórkowy]]=1,Q1186+R1185,R1185)</f>
        <v>119226</v>
      </c>
      <c r="S1186">
        <f>IF(telefony45[[#This Row],[czy stacjonarny]]=1,Q1186+S1185,S1185)</f>
        <v>386080</v>
      </c>
    </row>
    <row r="1187" spans="1:19" x14ac:dyDescent="0.3">
      <c r="A1187" s="9" t="s">
        <v>1018</v>
      </c>
      <c r="B1187" s="1">
        <v>42934</v>
      </c>
      <c r="C1187" s="2">
        <v>0.51627314814814818</v>
      </c>
      <c r="D1187" s="2">
        <v>0.51844907407407403</v>
      </c>
      <c r="E1187">
        <f>DAY(telefony45[[#This Row],[data]])</f>
        <v>18</v>
      </c>
      <c r="F1187">
        <f>IF(LEN(telefony45[[#This Row],[nr]])=8,1,0)</f>
        <v>0</v>
      </c>
      <c r="G1187">
        <f>IF(LEN(telefony45[[#This Row],[nr]])=7,1,0)</f>
        <v>1</v>
      </c>
      <c r="H1187" s="9">
        <f>IF(LEN(telefony45[[#This Row],[nr]])&gt;=10,1,0)</f>
        <v>0</v>
      </c>
      <c r="I1187" s="2">
        <f>telefony45[[#This Row],[zakonczenie]]-telefony45[[#This Row],[rozpoczecie]]</f>
        <v>2.175925925925859E-3</v>
      </c>
      <c r="J1187" s="9">
        <f>HOUR(telefony45[[#This Row],[czas połączenia]])</f>
        <v>0</v>
      </c>
      <c r="K1187" s="9">
        <f>MINUTE(telefony45[[#This Row],[czas połączenia]])</f>
        <v>3</v>
      </c>
      <c r="L1187" s="9">
        <f>SECOND(telefony45[[#This Row],[czas połączenia]])</f>
        <v>8</v>
      </c>
      <c r="M1187" s="9">
        <f>telefony45[[#This Row],[godziny połączenia]]*60*60+telefony45[[#This Row],[minuty połączenia]]*60+telefony45[[#This Row],[sekundy połączenia2]]</f>
        <v>188</v>
      </c>
      <c r="N1187" s="9">
        <f>ROUNDUP(telefony45[[#This Row],[połączenie w sekundach]]/60,0)</f>
        <v>4</v>
      </c>
      <c r="O1187" s="9">
        <f>IF(telefony45[[#This Row],[czy zagraniczny]]=1,telefony45[[#This Row],[zaczęt minuty połączenia]],0)</f>
        <v>0</v>
      </c>
      <c r="P1187">
        <f>IF(OR(telefony45[[#This Row],[czy komórkowy]]=1,telefony45[[#This Row],[czy stacjonarny]]=1),P1186-telefony45[[#This Row],[połączenie w sekundach]],P1186)</f>
        <v>-505494</v>
      </c>
      <c r="Q1187">
        <f t="shared" si="17"/>
        <v>188</v>
      </c>
      <c r="R1187">
        <f>IF(telefony45[[#This Row],[czy komórkowy]]=1,Q1187+R1186,R1186)</f>
        <v>119226</v>
      </c>
      <c r="S1187">
        <f>IF(telefony45[[#This Row],[czy stacjonarny]]=1,Q1187+S1186,S1186)</f>
        <v>386268</v>
      </c>
    </row>
    <row r="1188" spans="1:19" x14ac:dyDescent="0.3">
      <c r="A1188" s="9" t="s">
        <v>1019</v>
      </c>
      <c r="B1188" s="1">
        <v>42934</v>
      </c>
      <c r="C1188" s="2">
        <v>0.52061342592592597</v>
      </c>
      <c r="D1188" s="2">
        <v>0.52561342592592597</v>
      </c>
      <c r="E1188">
        <f>DAY(telefony45[[#This Row],[data]])</f>
        <v>18</v>
      </c>
      <c r="F1188">
        <f>IF(LEN(telefony45[[#This Row],[nr]])=8,1,0)</f>
        <v>0</v>
      </c>
      <c r="G1188">
        <f>IF(LEN(telefony45[[#This Row],[nr]])=7,1,0)</f>
        <v>1</v>
      </c>
      <c r="H1188" s="9">
        <f>IF(LEN(telefony45[[#This Row],[nr]])&gt;=10,1,0)</f>
        <v>0</v>
      </c>
      <c r="I1188" s="2">
        <f>telefony45[[#This Row],[zakonczenie]]-telefony45[[#This Row],[rozpoczecie]]</f>
        <v>5.0000000000000044E-3</v>
      </c>
      <c r="J1188" s="9">
        <f>HOUR(telefony45[[#This Row],[czas połączenia]])</f>
        <v>0</v>
      </c>
      <c r="K1188" s="9">
        <f>MINUTE(telefony45[[#This Row],[czas połączenia]])</f>
        <v>7</v>
      </c>
      <c r="L1188" s="9">
        <f>SECOND(telefony45[[#This Row],[czas połączenia]])</f>
        <v>12</v>
      </c>
      <c r="M1188" s="9">
        <f>telefony45[[#This Row],[godziny połączenia]]*60*60+telefony45[[#This Row],[minuty połączenia]]*60+telefony45[[#This Row],[sekundy połączenia2]]</f>
        <v>432</v>
      </c>
      <c r="N1188" s="9">
        <f>ROUNDUP(telefony45[[#This Row],[połączenie w sekundach]]/60,0)</f>
        <v>8</v>
      </c>
      <c r="O1188" s="9">
        <f>IF(telefony45[[#This Row],[czy zagraniczny]]=1,telefony45[[#This Row],[zaczęt minuty połączenia]],0)</f>
        <v>0</v>
      </c>
      <c r="P1188">
        <f>IF(OR(telefony45[[#This Row],[czy komórkowy]]=1,telefony45[[#This Row],[czy stacjonarny]]=1),P1187-telefony45[[#This Row],[połączenie w sekundach]],P1187)</f>
        <v>-505926</v>
      </c>
      <c r="Q1188">
        <f t="shared" si="17"/>
        <v>432</v>
      </c>
      <c r="R1188">
        <f>IF(telefony45[[#This Row],[czy komórkowy]]=1,Q1188+R1187,R1187)</f>
        <v>119226</v>
      </c>
      <c r="S1188">
        <f>IF(telefony45[[#This Row],[czy stacjonarny]]=1,Q1188+S1187,S1187)</f>
        <v>386700</v>
      </c>
    </row>
    <row r="1189" spans="1:19" x14ac:dyDescent="0.3">
      <c r="A1189" s="9" t="s">
        <v>1020</v>
      </c>
      <c r="B1189" s="1">
        <v>42934</v>
      </c>
      <c r="C1189" s="2">
        <v>0.5259490740740741</v>
      </c>
      <c r="D1189" s="2">
        <v>0.53439814814814812</v>
      </c>
      <c r="E1189">
        <f>DAY(telefony45[[#This Row],[data]])</f>
        <v>18</v>
      </c>
      <c r="F1189">
        <f>IF(LEN(telefony45[[#This Row],[nr]])=8,1,0)</f>
        <v>1</v>
      </c>
      <c r="G1189">
        <f>IF(LEN(telefony45[[#This Row],[nr]])=7,1,0)</f>
        <v>0</v>
      </c>
      <c r="H1189" s="9">
        <f>IF(LEN(telefony45[[#This Row],[nr]])&gt;=10,1,0)</f>
        <v>0</v>
      </c>
      <c r="I1189" s="2">
        <f>telefony45[[#This Row],[zakonczenie]]-telefony45[[#This Row],[rozpoczecie]]</f>
        <v>8.4490740740740256E-3</v>
      </c>
      <c r="J1189" s="9">
        <f>HOUR(telefony45[[#This Row],[czas połączenia]])</f>
        <v>0</v>
      </c>
      <c r="K1189" s="9">
        <f>MINUTE(telefony45[[#This Row],[czas połączenia]])</f>
        <v>12</v>
      </c>
      <c r="L1189" s="9">
        <f>SECOND(telefony45[[#This Row],[czas połączenia]])</f>
        <v>10</v>
      </c>
      <c r="M1189" s="9">
        <f>telefony45[[#This Row],[godziny połączenia]]*60*60+telefony45[[#This Row],[minuty połączenia]]*60+telefony45[[#This Row],[sekundy połączenia2]]</f>
        <v>730</v>
      </c>
      <c r="N1189" s="9">
        <f>ROUNDUP(telefony45[[#This Row],[połączenie w sekundach]]/60,0)</f>
        <v>13</v>
      </c>
      <c r="O1189" s="9">
        <f>IF(telefony45[[#This Row],[czy zagraniczny]]=1,telefony45[[#This Row],[zaczęt minuty połączenia]],0)</f>
        <v>0</v>
      </c>
      <c r="P1189">
        <f>IF(OR(telefony45[[#This Row],[czy komórkowy]]=1,telefony45[[#This Row],[czy stacjonarny]]=1),P1188-telefony45[[#This Row],[połączenie w sekundach]],P1188)</f>
        <v>-506656</v>
      </c>
      <c r="Q1189">
        <f t="shared" si="17"/>
        <v>730</v>
      </c>
      <c r="R1189">
        <f>IF(telefony45[[#This Row],[czy komórkowy]]=1,Q1189+R1188,R1188)</f>
        <v>119956</v>
      </c>
      <c r="S1189">
        <f>IF(telefony45[[#This Row],[czy stacjonarny]]=1,Q1189+S1188,S1188)</f>
        <v>386700</v>
      </c>
    </row>
    <row r="1190" spans="1:19" x14ac:dyDescent="0.3">
      <c r="A1190" s="9" t="s">
        <v>396</v>
      </c>
      <c r="B1190" s="1">
        <v>42934</v>
      </c>
      <c r="C1190" s="2">
        <v>0.53025462962962966</v>
      </c>
      <c r="D1190" s="2">
        <v>0.53217592592592589</v>
      </c>
      <c r="E1190">
        <f>DAY(telefony45[[#This Row],[data]])</f>
        <v>18</v>
      </c>
      <c r="F1190">
        <f>IF(LEN(telefony45[[#This Row],[nr]])=8,1,0)</f>
        <v>0</v>
      </c>
      <c r="G1190">
        <f>IF(LEN(telefony45[[#This Row],[nr]])=7,1,0)</f>
        <v>1</v>
      </c>
      <c r="H1190" s="9">
        <f>IF(LEN(telefony45[[#This Row],[nr]])&gt;=10,1,0)</f>
        <v>0</v>
      </c>
      <c r="I1190" s="2">
        <f>telefony45[[#This Row],[zakonczenie]]-telefony45[[#This Row],[rozpoczecie]]</f>
        <v>1.9212962962962266E-3</v>
      </c>
      <c r="J1190" s="9">
        <f>HOUR(telefony45[[#This Row],[czas połączenia]])</f>
        <v>0</v>
      </c>
      <c r="K1190" s="9">
        <f>MINUTE(telefony45[[#This Row],[czas połączenia]])</f>
        <v>2</v>
      </c>
      <c r="L1190" s="9">
        <f>SECOND(telefony45[[#This Row],[czas połączenia]])</f>
        <v>46</v>
      </c>
      <c r="M1190" s="9">
        <f>telefony45[[#This Row],[godziny połączenia]]*60*60+telefony45[[#This Row],[minuty połączenia]]*60+telefony45[[#This Row],[sekundy połączenia2]]</f>
        <v>166</v>
      </c>
      <c r="N1190" s="9">
        <f>ROUNDUP(telefony45[[#This Row],[połączenie w sekundach]]/60,0)</f>
        <v>3</v>
      </c>
      <c r="O1190" s="9">
        <f>IF(telefony45[[#This Row],[czy zagraniczny]]=1,telefony45[[#This Row],[zaczęt minuty połączenia]],0)</f>
        <v>0</v>
      </c>
      <c r="P1190">
        <f>IF(OR(telefony45[[#This Row],[czy komórkowy]]=1,telefony45[[#This Row],[czy stacjonarny]]=1),P1189-telefony45[[#This Row],[połączenie w sekundach]],P1189)</f>
        <v>-506822</v>
      </c>
      <c r="Q1190">
        <f t="shared" si="17"/>
        <v>166</v>
      </c>
      <c r="R1190">
        <f>IF(telefony45[[#This Row],[czy komórkowy]]=1,Q1190+R1189,R1189)</f>
        <v>119956</v>
      </c>
      <c r="S1190">
        <f>IF(telefony45[[#This Row],[czy stacjonarny]]=1,Q1190+S1189,S1189)</f>
        <v>386866</v>
      </c>
    </row>
    <row r="1191" spans="1:19" x14ac:dyDescent="0.3">
      <c r="A1191" s="9" t="s">
        <v>1021</v>
      </c>
      <c r="B1191" s="1">
        <v>42934</v>
      </c>
      <c r="C1191" s="2">
        <v>0.53412037037037041</v>
      </c>
      <c r="D1191" s="2">
        <v>0.53467592592592594</v>
      </c>
      <c r="E1191">
        <f>DAY(telefony45[[#This Row],[data]])</f>
        <v>18</v>
      </c>
      <c r="F1191">
        <f>IF(LEN(telefony45[[#This Row],[nr]])=8,1,0)</f>
        <v>1</v>
      </c>
      <c r="G1191">
        <f>IF(LEN(telefony45[[#This Row],[nr]])=7,1,0)</f>
        <v>0</v>
      </c>
      <c r="H1191" s="9">
        <f>IF(LEN(telefony45[[#This Row],[nr]])&gt;=10,1,0)</f>
        <v>0</v>
      </c>
      <c r="I1191" s="2">
        <f>telefony45[[#This Row],[zakonczenie]]-telefony45[[#This Row],[rozpoczecie]]</f>
        <v>5.5555555555553138E-4</v>
      </c>
      <c r="J1191" s="9">
        <f>HOUR(telefony45[[#This Row],[czas połączenia]])</f>
        <v>0</v>
      </c>
      <c r="K1191" s="9">
        <f>MINUTE(telefony45[[#This Row],[czas połączenia]])</f>
        <v>0</v>
      </c>
      <c r="L1191" s="9">
        <f>SECOND(telefony45[[#This Row],[czas połączenia]])</f>
        <v>48</v>
      </c>
      <c r="M1191" s="9">
        <f>telefony45[[#This Row],[godziny połączenia]]*60*60+telefony45[[#This Row],[minuty połączenia]]*60+telefony45[[#This Row],[sekundy połączenia2]]</f>
        <v>48</v>
      </c>
      <c r="N1191" s="9">
        <f>ROUNDUP(telefony45[[#This Row],[połączenie w sekundach]]/60,0)</f>
        <v>1</v>
      </c>
      <c r="O1191" s="9">
        <f>IF(telefony45[[#This Row],[czy zagraniczny]]=1,telefony45[[#This Row],[zaczęt minuty połączenia]],0)</f>
        <v>0</v>
      </c>
      <c r="P1191">
        <f>IF(OR(telefony45[[#This Row],[czy komórkowy]]=1,telefony45[[#This Row],[czy stacjonarny]]=1),P1190-telefony45[[#This Row],[połączenie w sekundach]],P1190)</f>
        <v>-506870</v>
      </c>
      <c r="Q1191">
        <f t="shared" si="17"/>
        <v>48</v>
      </c>
      <c r="R1191">
        <f>IF(telefony45[[#This Row],[czy komórkowy]]=1,Q1191+R1190,R1190)</f>
        <v>120004</v>
      </c>
      <c r="S1191">
        <f>IF(telefony45[[#This Row],[czy stacjonarny]]=1,Q1191+S1190,S1190)</f>
        <v>386866</v>
      </c>
    </row>
    <row r="1192" spans="1:19" x14ac:dyDescent="0.3">
      <c r="A1192" s="9" t="s">
        <v>1022</v>
      </c>
      <c r="B1192" s="1">
        <v>42934</v>
      </c>
      <c r="C1192" s="2">
        <v>0.53760416666666666</v>
      </c>
      <c r="D1192" s="2">
        <v>0.546412037037037</v>
      </c>
      <c r="E1192">
        <f>DAY(telefony45[[#This Row],[data]])</f>
        <v>18</v>
      </c>
      <c r="F1192">
        <f>IF(LEN(telefony45[[#This Row],[nr]])=8,1,0)</f>
        <v>0</v>
      </c>
      <c r="G1192">
        <f>IF(LEN(telefony45[[#This Row],[nr]])=7,1,0)</f>
        <v>1</v>
      </c>
      <c r="H1192" s="9">
        <f>IF(LEN(telefony45[[#This Row],[nr]])&gt;=10,1,0)</f>
        <v>0</v>
      </c>
      <c r="I1192" s="2">
        <f>telefony45[[#This Row],[zakonczenie]]-telefony45[[#This Row],[rozpoczecie]]</f>
        <v>8.8078703703703409E-3</v>
      </c>
      <c r="J1192" s="9">
        <f>HOUR(telefony45[[#This Row],[czas połączenia]])</f>
        <v>0</v>
      </c>
      <c r="K1192" s="9">
        <f>MINUTE(telefony45[[#This Row],[czas połączenia]])</f>
        <v>12</v>
      </c>
      <c r="L1192" s="9">
        <f>SECOND(telefony45[[#This Row],[czas połączenia]])</f>
        <v>41</v>
      </c>
      <c r="M1192" s="9">
        <f>telefony45[[#This Row],[godziny połączenia]]*60*60+telefony45[[#This Row],[minuty połączenia]]*60+telefony45[[#This Row],[sekundy połączenia2]]</f>
        <v>761</v>
      </c>
      <c r="N1192" s="9">
        <f>ROUNDUP(telefony45[[#This Row],[połączenie w sekundach]]/60,0)</f>
        <v>13</v>
      </c>
      <c r="O1192" s="9">
        <f>IF(telefony45[[#This Row],[czy zagraniczny]]=1,telefony45[[#This Row],[zaczęt minuty połączenia]],0)</f>
        <v>0</v>
      </c>
      <c r="P1192">
        <f>IF(OR(telefony45[[#This Row],[czy komórkowy]]=1,telefony45[[#This Row],[czy stacjonarny]]=1),P1191-telefony45[[#This Row],[połączenie w sekundach]],P1191)</f>
        <v>-507631</v>
      </c>
      <c r="Q1192">
        <f t="shared" si="17"/>
        <v>761</v>
      </c>
      <c r="R1192">
        <f>IF(telefony45[[#This Row],[czy komórkowy]]=1,Q1192+R1191,R1191)</f>
        <v>120004</v>
      </c>
      <c r="S1192">
        <f>IF(telefony45[[#This Row],[czy stacjonarny]]=1,Q1192+S1191,S1191)</f>
        <v>387627</v>
      </c>
    </row>
    <row r="1193" spans="1:19" x14ac:dyDescent="0.3">
      <c r="A1193" s="9" t="s">
        <v>1023</v>
      </c>
      <c r="B1193" s="1">
        <v>42934</v>
      </c>
      <c r="C1193" s="2">
        <v>0.54335648148148152</v>
      </c>
      <c r="D1193" s="2">
        <v>0.55396990740740737</v>
      </c>
      <c r="E1193">
        <f>DAY(telefony45[[#This Row],[data]])</f>
        <v>18</v>
      </c>
      <c r="F1193">
        <f>IF(LEN(telefony45[[#This Row],[nr]])=8,1,0)</f>
        <v>0</v>
      </c>
      <c r="G1193">
        <f>IF(LEN(telefony45[[#This Row],[nr]])=7,1,0)</f>
        <v>1</v>
      </c>
      <c r="H1193" s="9">
        <f>IF(LEN(telefony45[[#This Row],[nr]])&gt;=10,1,0)</f>
        <v>0</v>
      </c>
      <c r="I1193" s="2">
        <f>telefony45[[#This Row],[zakonczenie]]-telefony45[[#This Row],[rozpoczecie]]</f>
        <v>1.0613425925925846E-2</v>
      </c>
      <c r="J1193" s="9">
        <f>HOUR(telefony45[[#This Row],[czas połączenia]])</f>
        <v>0</v>
      </c>
      <c r="K1193" s="9">
        <f>MINUTE(telefony45[[#This Row],[czas połączenia]])</f>
        <v>15</v>
      </c>
      <c r="L1193" s="9">
        <f>SECOND(telefony45[[#This Row],[czas połączenia]])</f>
        <v>17</v>
      </c>
      <c r="M1193" s="9">
        <f>telefony45[[#This Row],[godziny połączenia]]*60*60+telefony45[[#This Row],[minuty połączenia]]*60+telefony45[[#This Row],[sekundy połączenia2]]</f>
        <v>917</v>
      </c>
      <c r="N1193" s="9">
        <f>ROUNDUP(telefony45[[#This Row],[połączenie w sekundach]]/60,0)</f>
        <v>16</v>
      </c>
      <c r="O1193" s="9">
        <f>IF(telefony45[[#This Row],[czy zagraniczny]]=1,telefony45[[#This Row],[zaczęt minuty połączenia]],0)</f>
        <v>0</v>
      </c>
      <c r="P1193">
        <f>IF(OR(telefony45[[#This Row],[czy komórkowy]]=1,telefony45[[#This Row],[czy stacjonarny]]=1),P1192-telefony45[[#This Row],[połączenie w sekundach]],P1192)</f>
        <v>-508548</v>
      </c>
      <c r="Q1193">
        <f t="shared" ref="Q1193:Q1256" si="18">IF(P1193&lt;0,ABS(P1193)-ABS(P1192),Q1192)</f>
        <v>917</v>
      </c>
      <c r="R1193">
        <f>IF(telefony45[[#This Row],[czy komórkowy]]=1,Q1193+R1192,R1192)</f>
        <v>120004</v>
      </c>
      <c r="S1193">
        <f>IF(telefony45[[#This Row],[czy stacjonarny]]=1,Q1193+S1192,S1192)</f>
        <v>388544</v>
      </c>
    </row>
    <row r="1194" spans="1:19" x14ac:dyDescent="0.3">
      <c r="A1194" s="9" t="s">
        <v>1024</v>
      </c>
      <c r="B1194" s="1">
        <v>42934</v>
      </c>
      <c r="C1194" s="2">
        <v>0.54686342592592596</v>
      </c>
      <c r="D1194" s="2">
        <v>0.54782407407407407</v>
      </c>
      <c r="E1194">
        <f>DAY(telefony45[[#This Row],[data]])</f>
        <v>18</v>
      </c>
      <c r="F1194">
        <f>IF(LEN(telefony45[[#This Row],[nr]])=8,1,0)</f>
        <v>0</v>
      </c>
      <c r="G1194">
        <f>IF(LEN(telefony45[[#This Row],[nr]])=7,1,0)</f>
        <v>1</v>
      </c>
      <c r="H1194" s="9">
        <f>IF(LEN(telefony45[[#This Row],[nr]])&gt;=10,1,0)</f>
        <v>0</v>
      </c>
      <c r="I1194" s="2">
        <f>telefony45[[#This Row],[zakonczenie]]-telefony45[[#This Row],[rozpoczecie]]</f>
        <v>9.6064814814811328E-4</v>
      </c>
      <c r="J1194" s="9">
        <f>HOUR(telefony45[[#This Row],[czas połączenia]])</f>
        <v>0</v>
      </c>
      <c r="K1194" s="9">
        <f>MINUTE(telefony45[[#This Row],[czas połączenia]])</f>
        <v>1</v>
      </c>
      <c r="L1194" s="9">
        <f>SECOND(telefony45[[#This Row],[czas połączenia]])</f>
        <v>23</v>
      </c>
      <c r="M1194" s="9">
        <f>telefony45[[#This Row],[godziny połączenia]]*60*60+telefony45[[#This Row],[minuty połączenia]]*60+telefony45[[#This Row],[sekundy połączenia2]]</f>
        <v>83</v>
      </c>
      <c r="N1194" s="9">
        <f>ROUNDUP(telefony45[[#This Row],[połączenie w sekundach]]/60,0)</f>
        <v>2</v>
      </c>
      <c r="O1194" s="9">
        <f>IF(telefony45[[#This Row],[czy zagraniczny]]=1,telefony45[[#This Row],[zaczęt minuty połączenia]],0)</f>
        <v>0</v>
      </c>
      <c r="P1194">
        <f>IF(OR(telefony45[[#This Row],[czy komórkowy]]=1,telefony45[[#This Row],[czy stacjonarny]]=1),P1193-telefony45[[#This Row],[połączenie w sekundach]],P1193)</f>
        <v>-508631</v>
      </c>
      <c r="Q1194">
        <f t="shared" si="18"/>
        <v>83</v>
      </c>
      <c r="R1194">
        <f>IF(telefony45[[#This Row],[czy komórkowy]]=1,Q1194+R1193,R1193)</f>
        <v>120004</v>
      </c>
      <c r="S1194">
        <f>IF(telefony45[[#This Row],[czy stacjonarny]]=1,Q1194+S1193,S1193)</f>
        <v>388627</v>
      </c>
    </row>
    <row r="1195" spans="1:19" x14ac:dyDescent="0.3">
      <c r="A1195" s="9" t="s">
        <v>1025</v>
      </c>
      <c r="B1195" s="1">
        <v>42934</v>
      </c>
      <c r="C1195" s="2">
        <v>0.55008101851851854</v>
      </c>
      <c r="D1195" s="2">
        <v>0.55730324074074078</v>
      </c>
      <c r="E1195">
        <f>DAY(telefony45[[#This Row],[data]])</f>
        <v>18</v>
      </c>
      <c r="F1195">
        <f>IF(LEN(telefony45[[#This Row],[nr]])=8,1,0)</f>
        <v>0</v>
      </c>
      <c r="G1195">
        <f>IF(LEN(telefony45[[#This Row],[nr]])=7,1,0)</f>
        <v>1</v>
      </c>
      <c r="H1195" s="9">
        <f>IF(LEN(telefony45[[#This Row],[nr]])&gt;=10,1,0)</f>
        <v>0</v>
      </c>
      <c r="I1195" s="2">
        <f>telefony45[[#This Row],[zakonczenie]]-telefony45[[#This Row],[rozpoczecie]]</f>
        <v>7.222222222222241E-3</v>
      </c>
      <c r="J1195" s="9">
        <f>HOUR(telefony45[[#This Row],[czas połączenia]])</f>
        <v>0</v>
      </c>
      <c r="K1195" s="9">
        <f>MINUTE(telefony45[[#This Row],[czas połączenia]])</f>
        <v>10</v>
      </c>
      <c r="L1195" s="9">
        <f>SECOND(telefony45[[#This Row],[czas połączenia]])</f>
        <v>24</v>
      </c>
      <c r="M1195" s="9">
        <f>telefony45[[#This Row],[godziny połączenia]]*60*60+telefony45[[#This Row],[minuty połączenia]]*60+telefony45[[#This Row],[sekundy połączenia2]]</f>
        <v>624</v>
      </c>
      <c r="N1195" s="9">
        <f>ROUNDUP(telefony45[[#This Row],[połączenie w sekundach]]/60,0)</f>
        <v>11</v>
      </c>
      <c r="O1195" s="9">
        <f>IF(telefony45[[#This Row],[czy zagraniczny]]=1,telefony45[[#This Row],[zaczęt minuty połączenia]],0)</f>
        <v>0</v>
      </c>
      <c r="P1195">
        <f>IF(OR(telefony45[[#This Row],[czy komórkowy]]=1,telefony45[[#This Row],[czy stacjonarny]]=1),P1194-telefony45[[#This Row],[połączenie w sekundach]],P1194)</f>
        <v>-509255</v>
      </c>
      <c r="Q1195">
        <f t="shared" si="18"/>
        <v>624</v>
      </c>
      <c r="R1195">
        <f>IF(telefony45[[#This Row],[czy komórkowy]]=1,Q1195+R1194,R1194)</f>
        <v>120004</v>
      </c>
      <c r="S1195">
        <f>IF(telefony45[[#This Row],[czy stacjonarny]]=1,Q1195+S1194,S1194)</f>
        <v>389251</v>
      </c>
    </row>
    <row r="1196" spans="1:19" x14ac:dyDescent="0.3">
      <c r="A1196" s="9" t="s">
        <v>1026</v>
      </c>
      <c r="B1196" s="1">
        <v>42934</v>
      </c>
      <c r="C1196" s="2">
        <v>0.55039351851851848</v>
      </c>
      <c r="D1196" s="2">
        <v>0.5572569444444444</v>
      </c>
      <c r="E1196">
        <f>DAY(telefony45[[#This Row],[data]])</f>
        <v>18</v>
      </c>
      <c r="F1196">
        <f>IF(LEN(telefony45[[#This Row],[nr]])=8,1,0)</f>
        <v>0</v>
      </c>
      <c r="G1196">
        <f>IF(LEN(telefony45[[#This Row],[nr]])=7,1,0)</f>
        <v>1</v>
      </c>
      <c r="H1196" s="9">
        <f>IF(LEN(telefony45[[#This Row],[nr]])&gt;=10,1,0)</f>
        <v>0</v>
      </c>
      <c r="I1196" s="2">
        <f>telefony45[[#This Row],[zakonczenie]]-telefony45[[#This Row],[rozpoczecie]]</f>
        <v>6.8634259259259256E-3</v>
      </c>
      <c r="J1196" s="9">
        <f>HOUR(telefony45[[#This Row],[czas połączenia]])</f>
        <v>0</v>
      </c>
      <c r="K1196" s="9">
        <f>MINUTE(telefony45[[#This Row],[czas połączenia]])</f>
        <v>9</v>
      </c>
      <c r="L1196" s="9">
        <f>SECOND(telefony45[[#This Row],[czas połączenia]])</f>
        <v>53</v>
      </c>
      <c r="M1196" s="9">
        <f>telefony45[[#This Row],[godziny połączenia]]*60*60+telefony45[[#This Row],[minuty połączenia]]*60+telefony45[[#This Row],[sekundy połączenia2]]</f>
        <v>593</v>
      </c>
      <c r="N1196" s="9">
        <f>ROUNDUP(telefony45[[#This Row],[połączenie w sekundach]]/60,0)</f>
        <v>10</v>
      </c>
      <c r="O1196" s="9">
        <f>IF(telefony45[[#This Row],[czy zagraniczny]]=1,telefony45[[#This Row],[zaczęt minuty połączenia]],0)</f>
        <v>0</v>
      </c>
      <c r="P1196">
        <f>IF(OR(telefony45[[#This Row],[czy komórkowy]]=1,telefony45[[#This Row],[czy stacjonarny]]=1),P1195-telefony45[[#This Row],[połączenie w sekundach]],P1195)</f>
        <v>-509848</v>
      </c>
      <c r="Q1196">
        <f t="shared" si="18"/>
        <v>593</v>
      </c>
      <c r="R1196">
        <f>IF(telefony45[[#This Row],[czy komórkowy]]=1,Q1196+R1195,R1195)</f>
        <v>120004</v>
      </c>
      <c r="S1196">
        <f>IF(telefony45[[#This Row],[czy stacjonarny]]=1,Q1196+S1195,S1195)</f>
        <v>389844</v>
      </c>
    </row>
    <row r="1197" spans="1:19" x14ac:dyDescent="0.3">
      <c r="A1197" s="9" t="s">
        <v>1027</v>
      </c>
      <c r="B1197" s="1">
        <v>42934</v>
      </c>
      <c r="C1197" s="2">
        <v>0.55447916666666663</v>
      </c>
      <c r="D1197" s="2">
        <v>0.56332175925925931</v>
      </c>
      <c r="E1197">
        <f>DAY(telefony45[[#This Row],[data]])</f>
        <v>18</v>
      </c>
      <c r="F1197">
        <f>IF(LEN(telefony45[[#This Row],[nr]])=8,1,0)</f>
        <v>0</v>
      </c>
      <c r="G1197">
        <f>IF(LEN(telefony45[[#This Row],[nr]])=7,1,0)</f>
        <v>1</v>
      </c>
      <c r="H1197" s="9">
        <f>IF(LEN(telefony45[[#This Row],[nr]])&gt;=10,1,0)</f>
        <v>0</v>
      </c>
      <c r="I1197" s="2">
        <f>telefony45[[#This Row],[zakonczenie]]-telefony45[[#This Row],[rozpoczecie]]</f>
        <v>8.8425925925926796E-3</v>
      </c>
      <c r="J1197" s="9">
        <f>HOUR(telefony45[[#This Row],[czas połączenia]])</f>
        <v>0</v>
      </c>
      <c r="K1197" s="9">
        <f>MINUTE(telefony45[[#This Row],[czas połączenia]])</f>
        <v>12</v>
      </c>
      <c r="L1197" s="9">
        <f>SECOND(telefony45[[#This Row],[czas połączenia]])</f>
        <v>44</v>
      </c>
      <c r="M1197" s="9">
        <f>telefony45[[#This Row],[godziny połączenia]]*60*60+telefony45[[#This Row],[minuty połączenia]]*60+telefony45[[#This Row],[sekundy połączenia2]]</f>
        <v>764</v>
      </c>
      <c r="N1197" s="9">
        <f>ROUNDUP(telefony45[[#This Row],[połączenie w sekundach]]/60,0)</f>
        <v>13</v>
      </c>
      <c r="O1197" s="9">
        <f>IF(telefony45[[#This Row],[czy zagraniczny]]=1,telefony45[[#This Row],[zaczęt minuty połączenia]],0)</f>
        <v>0</v>
      </c>
      <c r="P1197">
        <f>IF(OR(telefony45[[#This Row],[czy komórkowy]]=1,telefony45[[#This Row],[czy stacjonarny]]=1),P1196-telefony45[[#This Row],[połączenie w sekundach]],P1196)</f>
        <v>-510612</v>
      </c>
      <c r="Q1197">
        <f t="shared" si="18"/>
        <v>764</v>
      </c>
      <c r="R1197">
        <f>IF(telefony45[[#This Row],[czy komórkowy]]=1,Q1197+R1196,R1196)</f>
        <v>120004</v>
      </c>
      <c r="S1197">
        <f>IF(telefony45[[#This Row],[czy stacjonarny]]=1,Q1197+S1196,S1196)</f>
        <v>390608</v>
      </c>
    </row>
    <row r="1198" spans="1:19" x14ac:dyDescent="0.3">
      <c r="A1198" s="9" t="s">
        <v>1028</v>
      </c>
      <c r="B1198" s="1">
        <v>42934</v>
      </c>
      <c r="C1198" s="2">
        <v>0.55645833333333339</v>
      </c>
      <c r="D1198" s="2">
        <v>0.55648148148148147</v>
      </c>
      <c r="E1198">
        <f>DAY(telefony45[[#This Row],[data]])</f>
        <v>18</v>
      </c>
      <c r="F1198">
        <f>IF(LEN(telefony45[[#This Row],[nr]])=8,1,0)</f>
        <v>0</v>
      </c>
      <c r="G1198">
        <f>IF(LEN(telefony45[[#This Row],[nr]])=7,1,0)</f>
        <v>1</v>
      </c>
      <c r="H1198" s="9">
        <f>IF(LEN(telefony45[[#This Row],[nr]])&gt;=10,1,0)</f>
        <v>0</v>
      </c>
      <c r="I1198" s="2">
        <f>telefony45[[#This Row],[zakonczenie]]-telefony45[[#This Row],[rozpoczecie]]</f>
        <v>2.3148148148077752E-5</v>
      </c>
      <c r="J1198" s="9">
        <f>HOUR(telefony45[[#This Row],[czas połączenia]])</f>
        <v>0</v>
      </c>
      <c r="K1198" s="9">
        <f>MINUTE(telefony45[[#This Row],[czas połączenia]])</f>
        <v>0</v>
      </c>
      <c r="L1198" s="9">
        <f>SECOND(telefony45[[#This Row],[czas połączenia]])</f>
        <v>2</v>
      </c>
      <c r="M1198" s="9">
        <f>telefony45[[#This Row],[godziny połączenia]]*60*60+telefony45[[#This Row],[minuty połączenia]]*60+telefony45[[#This Row],[sekundy połączenia2]]</f>
        <v>2</v>
      </c>
      <c r="N1198" s="9">
        <f>ROUNDUP(telefony45[[#This Row],[połączenie w sekundach]]/60,0)</f>
        <v>1</v>
      </c>
      <c r="O1198" s="9">
        <f>IF(telefony45[[#This Row],[czy zagraniczny]]=1,telefony45[[#This Row],[zaczęt minuty połączenia]],0)</f>
        <v>0</v>
      </c>
      <c r="P1198">
        <f>IF(OR(telefony45[[#This Row],[czy komórkowy]]=1,telefony45[[#This Row],[czy stacjonarny]]=1),P1197-telefony45[[#This Row],[połączenie w sekundach]],P1197)</f>
        <v>-510614</v>
      </c>
      <c r="Q1198">
        <f t="shared" si="18"/>
        <v>2</v>
      </c>
      <c r="R1198">
        <f>IF(telefony45[[#This Row],[czy komórkowy]]=1,Q1198+R1197,R1197)</f>
        <v>120004</v>
      </c>
      <c r="S1198">
        <f>IF(telefony45[[#This Row],[czy stacjonarny]]=1,Q1198+S1197,S1197)</f>
        <v>390610</v>
      </c>
    </row>
    <row r="1199" spans="1:19" x14ac:dyDescent="0.3">
      <c r="A1199" s="9" t="s">
        <v>1029</v>
      </c>
      <c r="B1199" s="1">
        <v>42934</v>
      </c>
      <c r="C1199" s="2">
        <v>0.5621990740740741</v>
      </c>
      <c r="D1199" s="2">
        <v>0.56353009259259257</v>
      </c>
      <c r="E1199">
        <f>DAY(telefony45[[#This Row],[data]])</f>
        <v>18</v>
      </c>
      <c r="F1199">
        <f>IF(LEN(telefony45[[#This Row],[nr]])=8,1,0)</f>
        <v>0</v>
      </c>
      <c r="G1199">
        <f>IF(LEN(telefony45[[#This Row],[nr]])=7,1,0)</f>
        <v>1</v>
      </c>
      <c r="H1199" s="9">
        <f>IF(LEN(telefony45[[#This Row],[nr]])&gt;=10,1,0)</f>
        <v>0</v>
      </c>
      <c r="I1199" s="2">
        <f>telefony45[[#This Row],[zakonczenie]]-telefony45[[#This Row],[rozpoczecie]]</f>
        <v>1.3310185185184675E-3</v>
      </c>
      <c r="J1199" s="9">
        <f>HOUR(telefony45[[#This Row],[czas połączenia]])</f>
        <v>0</v>
      </c>
      <c r="K1199" s="9">
        <f>MINUTE(telefony45[[#This Row],[czas połączenia]])</f>
        <v>1</v>
      </c>
      <c r="L1199" s="9">
        <f>SECOND(telefony45[[#This Row],[czas połączenia]])</f>
        <v>55</v>
      </c>
      <c r="M1199" s="9">
        <f>telefony45[[#This Row],[godziny połączenia]]*60*60+telefony45[[#This Row],[minuty połączenia]]*60+telefony45[[#This Row],[sekundy połączenia2]]</f>
        <v>115</v>
      </c>
      <c r="N1199" s="9">
        <f>ROUNDUP(telefony45[[#This Row],[połączenie w sekundach]]/60,0)</f>
        <v>2</v>
      </c>
      <c r="O1199" s="9">
        <f>IF(telefony45[[#This Row],[czy zagraniczny]]=1,telefony45[[#This Row],[zaczęt minuty połączenia]],0)</f>
        <v>0</v>
      </c>
      <c r="P1199">
        <f>IF(OR(telefony45[[#This Row],[czy komórkowy]]=1,telefony45[[#This Row],[czy stacjonarny]]=1),P1198-telefony45[[#This Row],[połączenie w sekundach]],P1198)</f>
        <v>-510729</v>
      </c>
      <c r="Q1199">
        <f t="shared" si="18"/>
        <v>115</v>
      </c>
      <c r="R1199">
        <f>IF(telefony45[[#This Row],[czy komórkowy]]=1,Q1199+R1198,R1198)</f>
        <v>120004</v>
      </c>
      <c r="S1199">
        <f>IF(telefony45[[#This Row],[czy stacjonarny]]=1,Q1199+S1198,S1198)</f>
        <v>390725</v>
      </c>
    </row>
    <row r="1200" spans="1:19" x14ac:dyDescent="0.3">
      <c r="A1200" s="9" t="s">
        <v>1030</v>
      </c>
      <c r="B1200" s="1">
        <v>42934</v>
      </c>
      <c r="C1200" s="2">
        <v>0.56714120370370369</v>
      </c>
      <c r="D1200" s="2">
        <v>0.56869212962962967</v>
      </c>
      <c r="E1200">
        <f>DAY(telefony45[[#This Row],[data]])</f>
        <v>18</v>
      </c>
      <c r="F1200">
        <f>IF(LEN(telefony45[[#This Row],[nr]])=8,1,0)</f>
        <v>0</v>
      </c>
      <c r="G1200">
        <f>IF(LEN(telefony45[[#This Row],[nr]])=7,1,0)</f>
        <v>1</v>
      </c>
      <c r="H1200" s="9">
        <f>IF(LEN(telefony45[[#This Row],[nr]])&gt;=10,1,0)</f>
        <v>0</v>
      </c>
      <c r="I1200" s="2">
        <f>telefony45[[#This Row],[zakonczenie]]-telefony45[[#This Row],[rozpoczecie]]</f>
        <v>1.5509259259259833E-3</v>
      </c>
      <c r="J1200" s="9">
        <f>HOUR(telefony45[[#This Row],[czas połączenia]])</f>
        <v>0</v>
      </c>
      <c r="K1200" s="9">
        <f>MINUTE(telefony45[[#This Row],[czas połączenia]])</f>
        <v>2</v>
      </c>
      <c r="L1200" s="9">
        <f>SECOND(telefony45[[#This Row],[czas połączenia]])</f>
        <v>14</v>
      </c>
      <c r="M1200" s="9">
        <f>telefony45[[#This Row],[godziny połączenia]]*60*60+telefony45[[#This Row],[minuty połączenia]]*60+telefony45[[#This Row],[sekundy połączenia2]]</f>
        <v>134</v>
      </c>
      <c r="N1200" s="9">
        <f>ROUNDUP(telefony45[[#This Row],[połączenie w sekundach]]/60,0)</f>
        <v>3</v>
      </c>
      <c r="O1200" s="9">
        <f>IF(telefony45[[#This Row],[czy zagraniczny]]=1,telefony45[[#This Row],[zaczęt minuty połączenia]],0)</f>
        <v>0</v>
      </c>
      <c r="P1200">
        <f>IF(OR(telefony45[[#This Row],[czy komórkowy]]=1,telefony45[[#This Row],[czy stacjonarny]]=1),P1199-telefony45[[#This Row],[połączenie w sekundach]],P1199)</f>
        <v>-510863</v>
      </c>
      <c r="Q1200">
        <f t="shared" si="18"/>
        <v>134</v>
      </c>
      <c r="R1200">
        <f>IF(telefony45[[#This Row],[czy komórkowy]]=1,Q1200+R1199,R1199)</f>
        <v>120004</v>
      </c>
      <c r="S1200">
        <f>IF(telefony45[[#This Row],[czy stacjonarny]]=1,Q1200+S1199,S1199)</f>
        <v>390859</v>
      </c>
    </row>
    <row r="1201" spans="1:19" x14ac:dyDescent="0.3">
      <c r="A1201" s="9" t="s">
        <v>1031</v>
      </c>
      <c r="B1201" s="1">
        <v>42934</v>
      </c>
      <c r="C1201" s="2">
        <v>0.57276620370370368</v>
      </c>
      <c r="D1201" s="2">
        <v>0.57995370370370369</v>
      </c>
      <c r="E1201">
        <f>DAY(telefony45[[#This Row],[data]])</f>
        <v>18</v>
      </c>
      <c r="F1201">
        <f>IF(LEN(telefony45[[#This Row],[nr]])=8,1,0)</f>
        <v>1</v>
      </c>
      <c r="G1201">
        <f>IF(LEN(telefony45[[#This Row],[nr]])=7,1,0)</f>
        <v>0</v>
      </c>
      <c r="H1201" s="9">
        <f>IF(LEN(telefony45[[#This Row],[nr]])&gt;=10,1,0)</f>
        <v>0</v>
      </c>
      <c r="I1201" s="2">
        <f>telefony45[[#This Row],[zakonczenie]]-telefony45[[#This Row],[rozpoczecie]]</f>
        <v>7.1875000000000133E-3</v>
      </c>
      <c r="J1201" s="9">
        <f>HOUR(telefony45[[#This Row],[czas połączenia]])</f>
        <v>0</v>
      </c>
      <c r="K1201" s="9">
        <f>MINUTE(telefony45[[#This Row],[czas połączenia]])</f>
        <v>10</v>
      </c>
      <c r="L1201" s="9">
        <f>SECOND(telefony45[[#This Row],[czas połączenia]])</f>
        <v>21</v>
      </c>
      <c r="M1201" s="9">
        <f>telefony45[[#This Row],[godziny połączenia]]*60*60+telefony45[[#This Row],[minuty połączenia]]*60+telefony45[[#This Row],[sekundy połączenia2]]</f>
        <v>621</v>
      </c>
      <c r="N1201" s="9">
        <f>ROUNDUP(telefony45[[#This Row],[połączenie w sekundach]]/60,0)</f>
        <v>11</v>
      </c>
      <c r="O1201" s="9">
        <f>IF(telefony45[[#This Row],[czy zagraniczny]]=1,telefony45[[#This Row],[zaczęt minuty połączenia]],0)</f>
        <v>0</v>
      </c>
      <c r="P1201">
        <f>IF(OR(telefony45[[#This Row],[czy komórkowy]]=1,telefony45[[#This Row],[czy stacjonarny]]=1),P1200-telefony45[[#This Row],[połączenie w sekundach]],P1200)</f>
        <v>-511484</v>
      </c>
      <c r="Q1201">
        <f t="shared" si="18"/>
        <v>621</v>
      </c>
      <c r="R1201">
        <f>IF(telefony45[[#This Row],[czy komórkowy]]=1,Q1201+R1200,R1200)</f>
        <v>120625</v>
      </c>
      <c r="S1201">
        <f>IF(telefony45[[#This Row],[czy stacjonarny]]=1,Q1201+S1200,S1200)</f>
        <v>390859</v>
      </c>
    </row>
    <row r="1202" spans="1:19" x14ac:dyDescent="0.3">
      <c r="A1202" s="9" t="s">
        <v>1032</v>
      </c>
      <c r="B1202" s="1">
        <v>42934</v>
      </c>
      <c r="C1202" s="2">
        <v>0.57841435185185186</v>
      </c>
      <c r="D1202" s="2">
        <v>0.58364583333333331</v>
      </c>
      <c r="E1202">
        <f>DAY(telefony45[[#This Row],[data]])</f>
        <v>18</v>
      </c>
      <c r="F1202">
        <f>IF(LEN(telefony45[[#This Row],[nr]])=8,1,0)</f>
        <v>0</v>
      </c>
      <c r="G1202">
        <f>IF(LEN(telefony45[[#This Row],[nr]])=7,1,0)</f>
        <v>1</v>
      </c>
      <c r="H1202" s="9">
        <f>IF(LEN(telefony45[[#This Row],[nr]])&gt;=10,1,0)</f>
        <v>0</v>
      </c>
      <c r="I1202" s="2">
        <f>telefony45[[#This Row],[zakonczenie]]-telefony45[[#This Row],[rozpoczecie]]</f>
        <v>5.2314814814814481E-3</v>
      </c>
      <c r="J1202" s="9">
        <f>HOUR(telefony45[[#This Row],[czas połączenia]])</f>
        <v>0</v>
      </c>
      <c r="K1202" s="9">
        <f>MINUTE(telefony45[[#This Row],[czas połączenia]])</f>
        <v>7</v>
      </c>
      <c r="L1202" s="9">
        <f>SECOND(telefony45[[#This Row],[czas połączenia]])</f>
        <v>32</v>
      </c>
      <c r="M1202" s="9">
        <f>telefony45[[#This Row],[godziny połączenia]]*60*60+telefony45[[#This Row],[minuty połączenia]]*60+telefony45[[#This Row],[sekundy połączenia2]]</f>
        <v>452</v>
      </c>
      <c r="N1202" s="9">
        <f>ROUNDUP(telefony45[[#This Row],[połączenie w sekundach]]/60,0)</f>
        <v>8</v>
      </c>
      <c r="O1202" s="9">
        <f>IF(telefony45[[#This Row],[czy zagraniczny]]=1,telefony45[[#This Row],[zaczęt minuty połączenia]],0)</f>
        <v>0</v>
      </c>
      <c r="P1202">
        <f>IF(OR(telefony45[[#This Row],[czy komórkowy]]=1,telefony45[[#This Row],[czy stacjonarny]]=1),P1201-telefony45[[#This Row],[połączenie w sekundach]],P1201)</f>
        <v>-511936</v>
      </c>
      <c r="Q1202">
        <f t="shared" si="18"/>
        <v>452</v>
      </c>
      <c r="R1202">
        <f>IF(telefony45[[#This Row],[czy komórkowy]]=1,Q1202+R1201,R1201)</f>
        <v>120625</v>
      </c>
      <c r="S1202">
        <f>IF(telefony45[[#This Row],[czy stacjonarny]]=1,Q1202+S1201,S1201)</f>
        <v>391311</v>
      </c>
    </row>
    <row r="1203" spans="1:19" x14ac:dyDescent="0.3">
      <c r="A1203" s="9" t="s">
        <v>1033</v>
      </c>
      <c r="B1203" s="1">
        <v>42934</v>
      </c>
      <c r="C1203" s="2">
        <v>0.57988425925925924</v>
      </c>
      <c r="D1203" s="2">
        <v>0.58928240740740745</v>
      </c>
      <c r="E1203">
        <f>DAY(telefony45[[#This Row],[data]])</f>
        <v>18</v>
      </c>
      <c r="F1203">
        <f>IF(LEN(telefony45[[#This Row],[nr]])=8,1,0)</f>
        <v>0</v>
      </c>
      <c r="G1203">
        <f>IF(LEN(telefony45[[#This Row],[nr]])=7,1,0)</f>
        <v>1</v>
      </c>
      <c r="H1203" s="9">
        <f>IF(LEN(telefony45[[#This Row],[nr]])&gt;=10,1,0)</f>
        <v>0</v>
      </c>
      <c r="I1203" s="2">
        <f>telefony45[[#This Row],[zakonczenie]]-telefony45[[#This Row],[rozpoczecie]]</f>
        <v>9.398148148148211E-3</v>
      </c>
      <c r="J1203" s="9">
        <f>HOUR(telefony45[[#This Row],[czas połączenia]])</f>
        <v>0</v>
      </c>
      <c r="K1203" s="9">
        <f>MINUTE(telefony45[[#This Row],[czas połączenia]])</f>
        <v>13</v>
      </c>
      <c r="L1203" s="9">
        <f>SECOND(telefony45[[#This Row],[czas połączenia]])</f>
        <v>32</v>
      </c>
      <c r="M1203" s="9">
        <f>telefony45[[#This Row],[godziny połączenia]]*60*60+telefony45[[#This Row],[minuty połączenia]]*60+telefony45[[#This Row],[sekundy połączenia2]]</f>
        <v>812</v>
      </c>
      <c r="N1203" s="9">
        <f>ROUNDUP(telefony45[[#This Row],[połączenie w sekundach]]/60,0)</f>
        <v>14</v>
      </c>
      <c r="O1203" s="9">
        <f>IF(telefony45[[#This Row],[czy zagraniczny]]=1,telefony45[[#This Row],[zaczęt minuty połączenia]],0)</f>
        <v>0</v>
      </c>
      <c r="P1203">
        <f>IF(OR(telefony45[[#This Row],[czy komórkowy]]=1,telefony45[[#This Row],[czy stacjonarny]]=1),P1202-telefony45[[#This Row],[połączenie w sekundach]],P1202)</f>
        <v>-512748</v>
      </c>
      <c r="Q1203">
        <f t="shared" si="18"/>
        <v>812</v>
      </c>
      <c r="R1203">
        <f>IF(telefony45[[#This Row],[czy komórkowy]]=1,Q1203+R1202,R1202)</f>
        <v>120625</v>
      </c>
      <c r="S1203">
        <f>IF(telefony45[[#This Row],[czy stacjonarny]]=1,Q1203+S1202,S1202)</f>
        <v>392123</v>
      </c>
    </row>
    <row r="1204" spans="1:19" x14ac:dyDescent="0.3">
      <c r="A1204" s="9" t="s">
        <v>727</v>
      </c>
      <c r="B1204" s="1">
        <v>42934</v>
      </c>
      <c r="C1204" s="2">
        <v>0.58524305555555556</v>
      </c>
      <c r="D1204" s="2">
        <v>0.591400462962963</v>
      </c>
      <c r="E1204">
        <f>DAY(telefony45[[#This Row],[data]])</f>
        <v>18</v>
      </c>
      <c r="F1204">
        <f>IF(LEN(telefony45[[#This Row],[nr]])=8,1,0)</f>
        <v>0</v>
      </c>
      <c r="G1204">
        <f>IF(LEN(telefony45[[#This Row],[nr]])=7,1,0)</f>
        <v>1</v>
      </c>
      <c r="H1204" s="9">
        <f>IF(LEN(telefony45[[#This Row],[nr]])&gt;=10,1,0)</f>
        <v>0</v>
      </c>
      <c r="I1204" s="2">
        <f>telefony45[[#This Row],[zakonczenie]]-telefony45[[#This Row],[rozpoczecie]]</f>
        <v>6.1574074074074447E-3</v>
      </c>
      <c r="J1204" s="9">
        <f>HOUR(telefony45[[#This Row],[czas połączenia]])</f>
        <v>0</v>
      </c>
      <c r="K1204" s="9">
        <f>MINUTE(telefony45[[#This Row],[czas połączenia]])</f>
        <v>8</v>
      </c>
      <c r="L1204" s="9">
        <f>SECOND(telefony45[[#This Row],[czas połączenia]])</f>
        <v>52</v>
      </c>
      <c r="M1204" s="9">
        <f>telefony45[[#This Row],[godziny połączenia]]*60*60+telefony45[[#This Row],[minuty połączenia]]*60+telefony45[[#This Row],[sekundy połączenia2]]</f>
        <v>532</v>
      </c>
      <c r="N1204" s="9">
        <f>ROUNDUP(telefony45[[#This Row],[połączenie w sekundach]]/60,0)</f>
        <v>9</v>
      </c>
      <c r="O1204" s="9">
        <f>IF(telefony45[[#This Row],[czy zagraniczny]]=1,telefony45[[#This Row],[zaczęt minuty połączenia]],0)</f>
        <v>0</v>
      </c>
      <c r="P1204">
        <f>IF(OR(telefony45[[#This Row],[czy komórkowy]]=1,telefony45[[#This Row],[czy stacjonarny]]=1),P1203-telefony45[[#This Row],[połączenie w sekundach]],P1203)</f>
        <v>-513280</v>
      </c>
      <c r="Q1204">
        <f t="shared" si="18"/>
        <v>532</v>
      </c>
      <c r="R1204">
        <f>IF(telefony45[[#This Row],[czy komórkowy]]=1,Q1204+R1203,R1203)</f>
        <v>120625</v>
      </c>
      <c r="S1204">
        <f>IF(telefony45[[#This Row],[czy stacjonarny]]=1,Q1204+S1203,S1203)</f>
        <v>392655</v>
      </c>
    </row>
    <row r="1205" spans="1:19" x14ac:dyDescent="0.3">
      <c r="A1205" s="9" t="s">
        <v>1034</v>
      </c>
      <c r="B1205" s="1">
        <v>42934</v>
      </c>
      <c r="C1205" s="2">
        <v>0.58543981481481477</v>
      </c>
      <c r="D1205" s="2">
        <v>0.58929398148148149</v>
      </c>
      <c r="E1205">
        <f>DAY(telefony45[[#This Row],[data]])</f>
        <v>18</v>
      </c>
      <c r="F1205">
        <f>IF(LEN(telefony45[[#This Row],[nr]])=8,1,0)</f>
        <v>0</v>
      </c>
      <c r="G1205">
        <f>IF(LEN(telefony45[[#This Row],[nr]])=7,1,0)</f>
        <v>1</v>
      </c>
      <c r="H1205" s="9">
        <f>IF(LEN(telefony45[[#This Row],[nr]])&gt;=10,1,0)</f>
        <v>0</v>
      </c>
      <c r="I1205" s="2">
        <f>telefony45[[#This Row],[zakonczenie]]-telefony45[[#This Row],[rozpoczecie]]</f>
        <v>3.854166666666714E-3</v>
      </c>
      <c r="J1205" s="9">
        <f>HOUR(telefony45[[#This Row],[czas połączenia]])</f>
        <v>0</v>
      </c>
      <c r="K1205" s="9">
        <f>MINUTE(telefony45[[#This Row],[czas połączenia]])</f>
        <v>5</v>
      </c>
      <c r="L1205" s="9">
        <f>SECOND(telefony45[[#This Row],[czas połączenia]])</f>
        <v>33</v>
      </c>
      <c r="M1205" s="9">
        <f>telefony45[[#This Row],[godziny połączenia]]*60*60+telefony45[[#This Row],[minuty połączenia]]*60+telefony45[[#This Row],[sekundy połączenia2]]</f>
        <v>333</v>
      </c>
      <c r="N1205" s="9">
        <f>ROUNDUP(telefony45[[#This Row],[połączenie w sekundach]]/60,0)</f>
        <v>6</v>
      </c>
      <c r="O1205" s="9">
        <f>IF(telefony45[[#This Row],[czy zagraniczny]]=1,telefony45[[#This Row],[zaczęt minuty połączenia]],0)</f>
        <v>0</v>
      </c>
      <c r="P1205">
        <f>IF(OR(telefony45[[#This Row],[czy komórkowy]]=1,telefony45[[#This Row],[czy stacjonarny]]=1),P1204-telefony45[[#This Row],[połączenie w sekundach]],P1204)</f>
        <v>-513613</v>
      </c>
      <c r="Q1205">
        <f t="shared" si="18"/>
        <v>333</v>
      </c>
      <c r="R1205">
        <f>IF(telefony45[[#This Row],[czy komórkowy]]=1,Q1205+R1204,R1204)</f>
        <v>120625</v>
      </c>
      <c r="S1205">
        <f>IF(telefony45[[#This Row],[czy stacjonarny]]=1,Q1205+S1204,S1204)</f>
        <v>392988</v>
      </c>
    </row>
    <row r="1206" spans="1:19" x14ac:dyDescent="0.3">
      <c r="A1206" s="9" t="s">
        <v>1035</v>
      </c>
      <c r="B1206" s="1">
        <v>42934</v>
      </c>
      <c r="C1206" s="2">
        <v>0.58942129629629625</v>
      </c>
      <c r="D1206" s="2">
        <v>0.59734953703703708</v>
      </c>
      <c r="E1206">
        <f>DAY(telefony45[[#This Row],[data]])</f>
        <v>18</v>
      </c>
      <c r="F1206">
        <f>IF(LEN(telefony45[[#This Row],[nr]])=8,1,0)</f>
        <v>1</v>
      </c>
      <c r="G1206">
        <f>IF(LEN(telefony45[[#This Row],[nr]])=7,1,0)</f>
        <v>0</v>
      </c>
      <c r="H1206" s="9">
        <f>IF(LEN(telefony45[[#This Row],[nr]])&gt;=10,1,0)</f>
        <v>0</v>
      </c>
      <c r="I1206" s="2">
        <f>telefony45[[#This Row],[zakonczenie]]-telefony45[[#This Row],[rozpoczecie]]</f>
        <v>7.9282407407408328E-3</v>
      </c>
      <c r="J1206" s="9">
        <f>HOUR(telefony45[[#This Row],[czas połączenia]])</f>
        <v>0</v>
      </c>
      <c r="K1206" s="9">
        <f>MINUTE(telefony45[[#This Row],[czas połączenia]])</f>
        <v>11</v>
      </c>
      <c r="L1206" s="9">
        <f>SECOND(telefony45[[#This Row],[czas połączenia]])</f>
        <v>25</v>
      </c>
      <c r="M1206" s="9">
        <f>telefony45[[#This Row],[godziny połączenia]]*60*60+telefony45[[#This Row],[minuty połączenia]]*60+telefony45[[#This Row],[sekundy połączenia2]]</f>
        <v>685</v>
      </c>
      <c r="N1206" s="9">
        <f>ROUNDUP(telefony45[[#This Row],[połączenie w sekundach]]/60,0)</f>
        <v>12</v>
      </c>
      <c r="O1206" s="9">
        <f>IF(telefony45[[#This Row],[czy zagraniczny]]=1,telefony45[[#This Row],[zaczęt minuty połączenia]],0)</f>
        <v>0</v>
      </c>
      <c r="P1206">
        <f>IF(OR(telefony45[[#This Row],[czy komórkowy]]=1,telefony45[[#This Row],[czy stacjonarny]]=1),P1205-telefony45[[#This Row],[połączenie w sekundach]],P1205)</f>
        <v>-514298</v>
      </c>
      <c r="Q1206">
        <f t="shared" si="18"/>
        <v>685</v>
      </c>
      <c r="R1206">
        <f>IF(telefony45[[#This Row],[czy komórkowy]]=1,Q1206+R1205,R1205)</f>
        <v>121310</v>
      </c>
      <c r="S1206">
        <f>IF(telefony45[[#This Row],[czy stacjonarny]]=1,Q1206+S1205,S1205)</f>
        <v>392988</v>
      </c>
    </row>
    <row r="1207" spans="1:19" x14ac:dyDescent="0.3">
      <c r="A1207" s="9" t="s">
        <v>1036</v>
      </c>
      <c r="B1207" s="1">
        <v>42934</v>
      </c>
      <c r="C1207" s="2">
        <v>0.59495370370370371</v>
      </c>
      <c r="D1207" s="2">
        <v>0.5965625</v>
      </c>
      <c r="E1207">
        <f>DAY(telefony45[[#This Row],[data]])</f>
        <v>18</v>
      </c>
      <c r="F1207">
        <f>IF(LEN(telefony45[[#This Row],[nr]])=8,1,0)</f>
        <v>1</v>
      </c>
      <c r="G1207">
        <f>IF(LEN(telefony45[[#This Row],[nr]])=7,1,0)</f>
        <v>0</v>
      </c>
      <c r="H1207" s="9">
        <f>IF(LEN(telefony45[[#This Row],[nr]])&gt;=10,1,0)</f>
        <v>0</v>
      </c>
      <c r="I1207" s="2">
        <f>telefony45[[#This Row],[zakonczenie]]-telefony45[[#This Row],[rozpoczecie]]</f>
        <v>1.6087962962962887E-3</v>
      </c>
      <c r="J1207" s="9">
        <f>HOUR(telefony45[[#This Row],[czas połączenia]])</f>
        <v>0</v>
      </c>
      <c r="K1207" s="9">
        <f>MINUTE(telefony45[[#This Row],[czas połączenia]])</f>
        <v>2</v>
      </c>
      <c r="L1207" s="9">
        <f>SECOND(telefony45[[#This Row],[czas połączenia]])</f>
        <v>19</v>
      </c>
      <c r="M1207" s="9">
        <f>telefony45[[#This Row],[godziny połączenia]]*60*60+telefony45[[#This Row],[minuty połączenia]]*60+telefony45[[#This Row],[sekundy połączenia2]]</f>
        <v>139</v>
      </c>
      <c r="N1207" s="9">
        <f>ROUNDUP(telefony45[[#This Row],[połączenie w sekundach]]/60,0)</f>
        <v>3</v>
      </c>
      <c r="O1207" s="9">
        <f>IF(telefony45[[#This Row],[czy zagraniczny]]=1,telefony45[[#This Row],[zaczęt minuty połączenia]],0)</f>
        <v>0</v>
      </c>
      <c r="P1207">
        <f>IF(OR(telefony45[[#This Row],[czy komórkowy]]=1,telefony45[[#This Row],[czy stacjonarny]]=1),P1206-telefony45[[#This Row],[połączenie w sekundach]],P1206)</f>
        <v>-514437</v>
      </c>
      <c r="Q1207">
        <f t="shared" si="18"/>
        <v>139</v>
      </c>
      <c r="R1207">
        <f>IF(telefony45[[#This Row],[czy komórkowy]]=1,Q1207+R1206,R1206)</f>
        <v>121449</v>
      </c>
      <c r="S1207">
        <f>IF(telefony45[[#This Row],[czy stacjonarny]]=1,Q1207+S1206,S1206)</f>
        <v>392988</v>
      </c>
    </row>
    <row r="1208" spans="1:19" x14ac:dyDescent="0.3">
      <c r="A1208" s="9" t="s">
        <v>1037</v>
      </c>
      <c r="B1208" s="1">
        <v>42934</v>
      </c>
      <c r="C1208" s="2">
        <v>0.59964120370370366</v>
      </c>
      <c r="D1208" s="2">
        <v>0.60444444444444445</v>
      </c>
      <c r="E1208">
        <f>DAY(telefony45[[#This Row],[data]])</f>
        <v>18</v>
      </c>
      <c r="F1208">
        <f>IF(LEN(telefony45[[#This Row],[nr]])=8,1,0)</f>
        <v>0</v>
      </c>
      <c r="G1208">
        <f>IF(LEN(telefony45[[#This Row],[nr]])=7,1,0)</f>
        <v>1</v>
      </c>
      <c r="H1208" s="9">
        <f>IF(LEN(telefony45[[#This Row],[nr]])&gt;=10,1,0)</f>
        <v>0</v>
      </c>
      <c r="I1208" s="2">
        <f>telefony45[[#This Row],[zakonczenie]]-telefony45[[#This Row],[rozpoczecie]]</f>
        <v>4.8032407407407884E-3</v>
      </c>
      <c r="J1208" s="9">
        <f>HOUR(telefony45[[#This Row],[czas połączenia]])</f>
        <v>0</v>
      </c>
      <c r="K1208" s="9">
        <f>MINUTE(telefony45[[#This Row],[czas połączenia]])</f>
        <v>6</v>
      </c>
      <c r="L1208" s="9">
        <f>SECOND(telefony45[[#This Row],[czas połączenia]])</f>
        <v>55</v>
      </c>
      <c r="M1208" s="9">
        <f>telefony45[[#This Row],[godziny połączenia]]*60*60+telefony45[[#This Row],[minuty połączenia]]*60+telefony45[[#This Row],[sekundy połączenia2]]</f>
        <v>415</v>
      </c>
      <c r="N1208" s="9">
        <f>ROUNDUP(telefony45[[#This Row],[połączenie w sekundach]]/60,0)</f>
        <v>7</v>
      </c>
      <c r="O1208" s="9">
        <f>IF(telefony45[[#This Row],[czy zagraniczny]]=1,telefony45[[#This Row],[zaczęt minuty połączenia]],0)</f>
        <v>0</v>
      </c>
      <c r="P1208">
        <f>IF(OR(telefony45[[#This Row],[czy komórkowy]]=1,telefony45[[#This Row],[czy stacjonarny]]=1),P1207-telefony45[[#This Row],[połączenie w sekundach]],P1207)</f>
        <v>-514852</v>
      </c>
      <c r="Q1208">
        <f t="shared" si="18"/>
        <v>415</v>
      </c>
      <c r="R1208">
        <f>IF(telefony45[[#This Row],[czy komórkowy]]=1,Q1208+R1207,R1207)</f>
        <v>121449</v>
      </c>
      <c r="S1208">
        <f>IF(telefony45[[#This Row],[czy stacjonarny]]=1,Q1208+S1207,S1207)</f>
        <v>393403</v>
      </c>
    </row>
    <row r="1209" spans="1:19" x14ac:dyDescent="0.3">
      <c r="A1209" s="9" t="s">
        <v>740</v>
      </c>
      <c r="B1209" s="1">
        <v>42934</v>
      </c>
      <c r="C1209" s="2">
        <v>0.60268518518518521</v>
      </c>
      <c r="D1209" s="2">
        <v>0.60929398148148151</v>
      </c>
      <c r="E1209">
        <f>DAY(telefony45[[#This Row],[data]])</f>
        <v>18</v>
      </c>
      <c r="F1209">
        <f>IF(LEN(telefony45[[#This Row],[nr]])=8,1,0)</f>
        <v>0</v>
      </c>
      <c r="G1209">
        <f>IF(LEN(telefony45[[#This Row],[nr]])=7,1,0)</f>
        <v>1</v>
      </c>
      <c r="H1209" s="9">
        <f>IF(LEN(telefony45[[#This Row],[nr]])&gt;=10,1,0)</f>
        <v>0</v>
      </c>
      <c r="I1209" s="2">
        <f>telefony45[[#This Row],[zakonczenie]]-telefony45[[#This Row],[rozpoczecie]]</f>
        <v>6.6087962962962932E-3</v>
      </c>
      <c r="J1209" s="9">
        <f>HOUR(telefony45[[#This Row],[czas połączenia]])</f>
        <v>0</v>
      </c>
      <c r="K1209" s="9">
        <f>MINUTE(telefony45[[#This Row],[czas połączenia]])</f>
        <v>9</v>
      </c>
      <c r="L1209" s="9">
        <f>SECOND(telefony45[[#This Row],[czas połączenia]])</f>
        <v>31</v>
      </c>
      <c r="M1209" s="9">
        <f>telefony45[[#This Row],[godziny połączenia]]*60*60+telefony45[[#This Row],[minuty połączenia]]*60+telefony45[[#This Row],[sekundy połączenia2]]</f>
        <v>571</v>
      </c>
      <c r="N1209" s="9">
        <f>ROUNDUP(telefony45[[#This Row],[połączenie w sekundach]]/60,0)</f>
        <v>10</v>
      </c>
      <c r="O1209" s="9">
        <f>IF(telefony45[[#This Row],[czy zagraniczny]]=1,telefony45[[#This Row],[zaczęt minuty połączenia]],0)</f>
        <v>0</v>
      </c>
      <c r="P1209">
        <f>IF(OR(telefony45[[#This Row],[czy komórkowy]]=1,telefony45[[#This Row],[czy stacjonarny]]=1),P1208-telefony45[[#This Row],[połączenie w sekundach]],P1208)</f>
        <v>-515423</v>
      </c>
      <c r="Q1209">
        <f t="shared" si="18"/>
        <v>571</v>
      </c>
      <c r="R1209">
        <f>IF(telefony45[[#This Row],[czy komórkowy]]=1,Q1209+R1208,R1208)</f>
        <v>121449</v>
      </c>
      <c r="S1209">
        <f>IF(telefony45[[#This Row],[czy stacjonarny]]=1,Q1209+S1208,S1208)</f>
        <v>393974</v>
      </c>
    </row>
    <row r="1210" spans="1:19" x14ac:dyDescent="0.3">
      <c r="A1210" s="9" t="s">
        <v>1038</v>
      </c>
      <c r="B1210" s="1">
        <v>42934</v>
      </c>
      <c r="C1210" s="2">
        <v>0.60423611111111108</v>
      </c>
      <c r="D1210" s="2">
        <v>0.61535879629629631</v>
      </c>
      <c r="E1210">
        <f>DAY(telefony45[[#This Row],[data]])</f>
        <v>18</v>
      </c>
      <c r="F1210">
        <f>IF(LEN(telefony45[[#This Row],[nr]])=8,1,0)</f>
        <v>0</v>
      </c>
      <c r="G1210">
        <f>IF(LEN(telefony45[[#This Row],[nr]])=7,1,0)</f>
        <v>0</v>
      </c>
      <c r="H1210" s="9">
        <f>IF(LEN(telefony45[[#This Row],[nr]])&gt;=10,1,0)</f>
        <v>1</v>
      </c>
      <c r="I1210" s="2">
        <f>telefony45[[#This Row],[zakonczenie]]-telefony45[[#This Row],[rozpoczecie]]</f>
        <v>1.1122685185185222E-2</v>
      </c>
      <c r="J1210" s="9">
        <f>HOUR(telefony45[[#This Row],[czas połączenia]])</f>
        <v>0</v>
      </c>
      <c r="K1210" s="9">
        <f>MINUTE(telefony45[[#This Row],[czas połączenia]])</f>
        <v>16</v>
      </c>
      <c r="L1210" s="9">
        <f>SECOND(telefony45[[#This Row],[czas połączenia]])</f>
        <v>1</v>
      </c>
      <c r="M1210" s="9">
        <f>telefony45[[#This Row],[godziny połączenia]]*60*60+telefony45[[#This Row],[minuty połączenia]]*60+telefony45[[#This Row],[sekundy połączenia2]]</f>
        <v>961</v>
      </c>
      <c r="N1210" s="9">
        <f>ROUNDUP(telefony45[[#This Row],[połączenie w sekundach]]/60,0)</f>
        <v>17</v>
      </c>
      <c r="O1210" s="9">
        <f>IF(telefony45[[#This Row],[czy zagraniczny]]=1,telefony45[[#This Row],[zaczęt minuty połączenia]],0)</f>
        <v>17</v>
      </c>
      <c r="P1210">
        <f>IF(OR(telefony45[[#This Row],[czy komórkowy]]=1,telefony45[[#This Row],[czy stacjonarny]]=1),P1209-telefony45[[#This Row],[połączenie w sekundach]],P1209)</f>
        <v>-515423</v>
      </c>
      <c r="Q1210">
        <f t="shared" si="18"/>
        <v>0</v>
      </c>
      <c r="R1210">
        <f>IF(telefony45[[#This Row],[czy komórkowy]]=1,Q1210+R1209,R1209)</f>
        <v>121449</v>
      </c>
      <c r="S1210">
        <f>IF(telefony45[[#This Row],[czy stacjonarny]]=1,Q1210+S1209,S1209)</f>
        <v>393974</v>
      </c>
    </row>
    <row r="1211" spans="1:19" x14ac:dyDescent="0.3">
      <c r="A1211" s="9" t="s">
        <v>1039</v>
      </c>
      <c r="B1211" s="1">
        <v>42934</v>
      </c>
      <c r="C1211" s="2">
        <v>0.60932870370370373</v>
      </c>
      <c r="D1211" s="2">
        <v>0.61124999999999996</v>
      </c>
      <c r="E1211">
        <f>DAY(telefony45[[#This Row],[data]])</f>
        <v>18</v>
      </c>
      <c r="F1211">
        <f>IF(LEN(telefony45[[#This Row],[nr]])=8,1,0)</f>
        <v>0</v>
      </c>
      <c r="G1211">
        <f>IF(LEN(telefony45[[#This Row],[nr]])=7,1,0)</f>
        <v>1</v>
      </c>
      <c r="H1211" s="9">
        <f>IF(LEN(telefony45[[#This Row],[nr]])&gt;=10,1,0)</f>
        <v>0</v>
      </c>
      <c r="I1211" s="2">
        <f>telefony45[[#This Row],[zakonczenie]]-telefony45[[#This Row],[rozpoczecie]]</f>
        <v>1.9212962962962266E-3</v>
      </c>
      <c r="J1211" s="9">
        <f>HOUR(telefony45[[#This Row],[czas połączenia]])</f>
        <v>0</v>
      </c>
      <c r="K1211" s="9">
        <f>MINUTE(telefony45[[#This Row],[czas połączenia]])</f>
        <v>2</v>
      </c>
      <c r="L1211" s="9">
        <f>SECOND(telefony45[[#This Row],[czas połączenia]])</f>
        <v>46</v>
      </c>
      <c r="M1211" s="9">
        <f>telefony45[[#This Row],[godziny połączenia]]*60*60+telefony45[[#This Row],[minuty połączenia]]*60+telefony45[[#This Row],[sekundy połączenia2]]</f>
        <v>166</v>
      </c>
      <c r="N1211" s="9">
        <f>ROUNDUP(telefony45[[#This Row],[połączenie w sekundach]]/60,0)</f>
        <v>3</v>
      </c>
      <c r="O1211" s="9">
        <f>IF(telefony45[[#This Row],[czy zagraniczny]]=1,telefony45[[#This Row],[zaczęt minuty połączenia]],0)</f>
        <v>0</v>
      </c>
      <c r="P1211">
        <f>IF(OR(telefony45[[#This Row],[czy komórkowy]]=1,telefony45[[#This Row],[czy stacjonarny]]=1),P1210-telefony45[[#This Row],[połączenie w sekundach]],P1210)</f>
        <v>-515589</v>
      </c>
      <c r="Q1211">
        <f t="shared" si="18"/>
        <v>166</v>
      </c>
      <c r="R1211">
        <f>IF(telefony45[[#This Row],[czy komórkowy]]=1,Q1211+R1210,R1210)</f>
        <v>121449</v>
      </c>
      <c r="S1211">
        <f>IF(telefony45[[#This Row],[czy stacjonarny]]=1,Q1211+S1210,S1210)</f>
        <v>394140</v>
      </c>
    </row>
    <row r="1212" spans="1:19" x14ac:dyDescent="0.3">
      <c r="A1212" s="9" t="s">
        <v>1040</v>
      </c>
      <c r="B1212" s="1">
        <v>42934</v>
      </c>
      <c r="C1212" s="2">
        <v>0.61365740740740737</v>
      </c>
      <c r="D1212" s="2">
        <v>0.61829861111111106</v>
      </c>
      <c r="E1212">
        <f>DAY(telefony45[[#This Row],[data]])</f>
        <v>18</v>
      </c>
      <c r="F1212">
        <f>IF(LEN(telefony45[[#This Row],[nr]])=8,1,0)</f>
        <v>1</v>
      </c>
      <c r="G1212">
        <f>IF(LEN(telefony45[[#This Row],[nr]])=7,1,0)</f>
        <v>0</v>
      </c>
      <c r="H1212" s="9">
        <f>IF(LEN(telefony45[[#This Row],[nr]])&gt;=10,1,0)</f>
        <v>0</v>
      </c>
      <c r="I1212" s="2">
        <f>telefony45[[#This Row],[zakonczenie]]-telefony45[[#This Row],[rozpoczecie]]</f>
        <v>4.6412037037036891E-3</v>
      </c>
      <c r="J1212" s="9">
        <f>HOUR(telefony45[[#This Row],[czas połączenia]])</f>
        <v>0</v>
      </c>
      <c r="K1212" s="9">
        <f>MINUTE(telefony45[[#This Row],[czas połączenia]])</f>
        <v>6</v>
      </c>
      <c r="L1212" s="9">
        <f>SECOND(telefony45[[#This Row],[czas połączenia]])</f>
        <v>41</v>
      </c>
      <c r="M1212" s="9">
        <f>telefony45[[#This Row],[godziny połączenia]]*60*60+telefony45[[#This Row],[minuty połączenia]]*60+telefony45[[#This Row],[sekundy połączenia2]]</f>
        <v>401</v>
      </c>
      <c r="N1212" s="9">
        <f>ROUNDUP(telefony45[[#This Row],[połączenie w sekundach]]/60,0)</f>
        <v>7</v>
      </c>
      <c r="O1212" s="9">
        <f>IF(telefony45[[#This Row],[czy zagraniczny]]=1,telefony45[[#This Row],[zaczęt minuty połączenia]],0)</f>
        <v>0</v>
      </c>
      <c r="P1212">
        <f>IF(OR(telefony45[[#This Row],[czy komórkowy]]=1,telefony45[[#This Row],[czy stacjonarny]]=1),P1211-telefony45[[#This Row],[połączenie w sekundach]],P1211)</f>
        <v>-515990</v>
      </c>
      <c r="Q1212">
        <f t="shared" si="18"/>
        <v>401</v>
      </c>
      <c r="R1212">
        <f>IF(telefony45[[#This Row],[czy komórkowy]]=1,Q1212+R1211,R1211)</f>
        <v>121850</v>
      </c>
      <c r="S1212">
        <f>IF(telefony45[[#This Row],[czy stacjonarny]]=1,Q1212+S1211,S1211)</f>
        <v>394140</v>
      </c>
    </row>
    <row r="1213" spans="1:19" x14ac:dyDescent="0.3">
      <c r="A1213" s="9" t="s">
        <v>483</v>
      </c>
      <c r="B1213" s="1">
        <v>42934</v>
      </c>
      <c r="C1213" s="2">
        <v>0.61675925925925923</v>
      </c>
      <c r="D1213" s="2">
        <v>0.61790509259259263</v>
      </c>
      <c r="E1213">
        <f>DAY(telefony45[[#This Row],[data]])</f>
        <v>18</v>
      </c>
      <c r="F1213">
        <f>IF(LEN(telefony45[[#This Row],[nr]])=8,1,0)</f>
        <v>0</v>
      </c>
      <c r="G1213">
        <f>IF(LEN(telefony45[[#This Row],[nr]])=7,1,0)</f>
        <v>1</v>
      </c>
      <c r="H1213" s="9">
        <f>IF(LEN(telefony45[[#This Row],[nr]])&gt;=10,1,0)</f>
        <v>0</v>
      </c>
      <c r="I1213" s="2">
        <f>telefony45[[#This Row],[zakonczenie]]-telefony45[[#This Row],[rozpoczecie]]</f>
        <v>1.1458333333334014E-3</v>
      </c>
      <c r="J1213" s="9">
        <f>HOUR(telefony45[[#This Row],[czas połączenia]])</f>
        <v>0</v>
      </c>
      <c r="K1213" s="9">
        <f>MINUTE(telefony45[[#This Row],[czas połączenia]])</f>
        <v>1</v>
      </c>
      <c r="L1213" s="9">
        <f>SECOND(telefony45[[#This Row],[czas połączenia]])</f>
        <v>39</v>
      </c>
      <c r="M1213" s="9">
        <f>telefony45[[#This Row],[godziny połączenia]]*60*60+telefony45[[#This Row],[minuty połączenia]]*60+telefony45[[#This Row],[sekundy połączenia2]]</f>
        <v>99</v>
      </c>
      <c r="N1213" s="9">
        <f>ROUNDUP(telefony45[[#This Row],[połączenie w sekundach]]/60,0)</f>
        <v>2</v>
      </c>
      <c r="O1213" s="9">
        <f>IF(telefony45[[#This Row],[czy zagraniczny]]=1,telefony45[[#This Row],[zaczęt minuty połączenia]],0)</f>
        <v>0</v>
      </c>
      <c r="P1213">
        <f>IF(OR(telefony45[[#This Row],[czy komórkowy]]=1,telefony45[[#This Row],[czy stacjonarny]]=1),P1212-telefony45[[#This Row],[połączenie w sekundach]],P1212)</f>
        <v>-516089</v>
      </c>
      <c r="Q1213">
        <f t="shared" si="18"/>
        <v>99</v>
      </c>
      <c r="R1213">
        <f>IF(telefony45[[#This Row],[czy komórkowy]]=1,Q1213+R1212,R1212)</f>
        <v>121850</v>
      </c>
      <c r="S1213">
        <f>IF(telefony45[[#This Row],[czy stacjonarny]]=1,Q1213+S1212,S1212)</f>
        <v>394239</v>
      </c>
    </row>
    <row r="1214" spans="1:19" x14ac:dyDescent="0.3">
      <c r="A1214" s="9" t="s">
        <v>1041</v>
      </c>
      <c r="B1214" s="1">
        <v>42934</v>
      </c>
      <c r="C1214" s="2">
        <v>0.62184027777777773</v>
      </c>
      <c r="D1214" s="2">
        <v>0.63255787037037037</v>
      </c>
      <c r="E1214">
        <f>DAY(telefony45[[#This Row],[data]])</f>
        <v>18</v>
      </c>
      <c r="F1214">
        <f>IF(LEN(telefony45[[#This Row],[nr]])=8,1,0)</f>
        <v>0</v>
      </c>
      <c r="G1214">
        <f>IF(LEN(telefony45[[#This Row],[nr]])=7,1,0)</f>
        <v>1</v>
      </c>
      <c r="H1214" s="9">
        <f>IF(LEN(telefony45[[#This Row],[nr]])&gt;=10,1,0)</f>
        <v>0</v>
      </c>
      <c r="I1214" s="2">
        <f>telefony45[[#This Row],[zakonczenie]]-telefony45[[#This Row],[rozpoczecie]]</f>
        <v>1.071759259259264E-2</v>
      </c>
      <c r="J1214" s="9">
        <f>HOUR(telefony45[[#This Row],[czas połączenia]])</f>
        <v>0</v>
      </c>
      <c r="K1214" s="9">
        <f>MINUTE(telefony45[[#This Row],[czas połączenia]])</f>
        <v>15</v>
      </c>
      <c r="L1214" s="9">
        <f>SECOND(telefony45[[#This Row],[czas połączenia]])</f>
        <v>26</v>
      </c>
      <c r="M1214" s="9">
        <f>telefony45[[#This Row],[godziny połączenia]]*60*60+telefony45[[#This Row],[minuty połączenia]]*60+telefony45[[#This Row],[sekundy połączenia2]]</f>
        <v>926</v>
      </c>
      <c r="N1214" s="9">
        <f>ROUNDUP(telefony45[[#This Row],[połączenie w sekundach]]/60,0)</f>
        <v>16</v>
      </c>
      <c r="O1214" s="9">
        <f>IF(telefony45[[#This Row],[czy zagraniczny]]=1,telefony45[[#This Row],[zaczęt minuty połączenia]],0)</f>
        <v>0</v>
      </c>
      <c r="P1214">
        <f>IF(OR(telefony45[[#This Row],[czy komórkowy]]=1,telefony45[[#This Row],[czy stacjonarny]]=1),P1213-telefony45[[#This Row],[połączenie w sekundach]],P1213)</f>
        <v>-517015</v>
      </c>
      <c r="Q1214">
        <f t="shared" si="18"/>
        <v>926</v>
      </c>
      <c r="R1214">
        <f>IF(telefony45[[#This Row],[czy komórkowy]]=1,Q1214+R1213,R1213)</f>
        <v>121850</v>
      </c>
      <c r="S1214">
        <f>IF(telefony45[[#This Row],[czy stacjonarny]]=1,Q1214+S1213,S1213)</f>
        <v>395165</v>
      </c>
    </row>
    <row r="1215" spans="1:19" x14ac:dyDescent="0.3">
      <c r="A1215" s="9" t="s">
        <v>1042</v>
      </c>
      <c r="B1215" s="1">
        <v>42934</v>
      </c>
      <c r="C1215" s="2">
        <v>0.62197916666666664</v>
      </c>
      <c r="D1215" s="2">
        <v>0.62238425925925922</v>
      </c>
      <c r="E1215">
        <f>DAY(telefony45[[#This Row],[data]])</f>
        <v>18</v>
      </c>
      <c r="F1215">
        <f>IF(LEN(telefony45[[#This Row],[nr]])=8,1,0)</f>
        <v>1</v>
      </c>
      <c r="G1215">
        <f>IF(LEN(telefony45[[#This Row],[nr]])=7,1,0)</f>
        <v>0</v>
      </c>
      <c r="H1215" s="9">
        <f>IF(LEN(telefony45[[#This Row],[nr]])&gt;=10,1,0)</f>
        <v>0</v>
      </c>
      <c r="I1215" s="2">
        <f>telefony45[[#This Row],[zakonczenie]]-telefony45[[#This Row],[rozpoczecie]]</f>
        <v>4.050925925925819E-4</v>
      </c>
      <c r="J1215" s="9">
        <f>HOUR(telefony45[[#This Row],[czas połączenia]])</f>
        <v>0</v>
      </c>
      <c r="K1215" s="9">
        <f>MINUTE(telefony45[[#This Row],[czas połączenia]])</f>
        <v>0</v>
      </c>
      <c r="L1215" s="9">
        <f>SECOND(telefony45[[#This Row],[czas połączenia]])</f>
        <v>35</v>
      </c>
      <c r="M1215" s="9">
        <f>telefony45[[#This Row],[godziny połączenia]]*60*60+telefony45[[#This Row],[minuty połączenia]]*60+telefony45[[#This Row],[sekundy połączenia2]]</f>
        <v>35</v>
      </c>
      <c r="N1215" s="9">
        <f>ROUNDUP(telefony45[[#This Row],[połączenie w sekundach]]/60,0)</f>
        <v>1</v>
      </c>
      <c r="O1215" s="9">
        <f>IF(telefony45[[#This Row],[czy zagraniczny]]=1,telefony45[[#This Row],[zaczęt minuty połączenia]],0)</f>
        <v>0</v>
      </c>
      <c r="P1215">
        <f>IF(OR(telefony45[[#This Row],[czy komórkowy]]=1,telefony45[[#This Row],[czy stacjonarny]]=1),P1214-telefony45[[#This Row],[połączenie w sekundach]],P1214)</f>
        <v>-517050</v>
      </c>
      <c r="Q1215">
        <f t="shared" si="18"/>
        <v>35</v>
      </c>
      <c r="R1215">
        <f>IF(telefony45[[#This Row],[czy komórkowy]]=1,Q1215+R1214,R1214)</f>
        <v>121885</v>
      </c>
      <c r="S1215">
        <f>IF(telefony45[[#This Row],[czy stacjonarny]]=1,Q1215+S1214,S1214)</f>
        <v>395165</v>
      </c>
    </row>
    <row r="1216" spans="1:19" x14ac:dyDescent="0.3">
      <c r="A1216" s="9" t="s">
        <v>1043</v>
      </c>
      <c r="B1216" s="1">
        <v>42934</v>
      </c>
      <c r="C1216" s="2">
        <v>0.62556712962962968</v>
      </c>
      <c r="D1216" s="2">
        <v>0.63491898148148151</v>
      </c>
      <c r="E1216">
        <f>DAY(telefony45[[#This Row],[data]])</f>
        <v>18</v>
      </c>
      <c r="F1216">
        <f>IF(LEN(telefony45[[#This Row],[nr]])=8,1,0)</f>
        <v>0</v>
      </c>
      <c r="G1216">
        <f>IF(LEN(telefony45[[#This Row],[nr]])=7,1,0)</f>
        <v>1</v>
      </c>
      <c r="H1216" s="9">
        <f>IF(LEN(telefony45[[#This Row],[nr]])&gt;=10,1,0)</f>
        <v>0</v>
      </c>
      <c r="I1216" s="2">
        <f>telefony45[[#This Row],[zakonczenie]]-telefony45[[#This Row],[rozpoczecie]]</f>
        <v>9.3518518518518334E-3</v>
      </c>
      <c r="J1216" s="9">
        <f>HOUR(telefony45[[#This Row],[czas połączenia]])</f>
        <v>0</v>
      </c>
      <c r="K1216" s="9">
        <f>MINUTE(telefony45[[#This Row],[czas połączenia]])</f>
        <v>13</v>
      </c>
      <c r="L1216" s="9">
        <f>SECOND(telefony45[[#This Row],[czas połączenia]])</f>
        <v>28</v>
      </c>
      <c r="M1216" s="9">
        <f>telefony45[[#This Row],[godziny połączenia]]*60*60+telefony45[[#This Row],[minuty połączenia]]*60+telefony45[[#This Row],[sekundy połączenia2]]</f>
        <v>808</v>
      </c>
      <c r="N1216" s="9">
        <f>ROUNDUP(telefony45[[#This Row],[połączenie w sekundach]]/60,0)</f>
        <v>14</v>
      </c>
      <c r="O1216" s="9">
        <f>IF(telefony45[[#This Row],[czy zagraniczny]]=1,telefony45[[#This Row],[zaczęt minuty połączenia]],0)</f>
        <v>0</v>
      </c>
      <c r="P1216">
        <f>IF(OR(telefony45[[#This Row],[czy komórkowy]]=1,telefony45[[#This Row],[czy stacjonarny]]=1),P1215-telefony45[[#This Row],[połączenie w sekundach]],P1215)</f>
        <v>-517858</v>
      </c>
      <c r="Q1216">
        <f t="shared" si="18"/>
        <v>808</v>
      </c>
      <c r="R1216">
        <f>IF(telefony45[[#This Row],[czy komórkowy]]=1,Q1216+R1215,R1215)</f>
        <v>121885</v>
      </c>
      <c r="S1216">
        <f>IF(telefony45[[#This Row],[czy stacjonarny]]=1,Q1216+S1215,S1215)</f>
        <v>395973</v>
      </c>
    </row>
    <row r="1217" spans="1:19" x14ac:dyDescent="0.3">
      <c r="A1217" s="9" t="s">
        <v>1044</v>
      </c>
      <c r="B1217" s="1">
        <v>42935</v>
      </c>
      <c r="C1217" s="2">
        <v>0.33592592592592591</v>
      </c>
      <c r="D1217" s="2">
        <v>0.34680555555555553</v>
      </c>
      <c r="E1217">
        <f>DAY(telefony45[[#This Row],[data]])</f>
        <v>19</v>
      </c>
      <c r="F1217">
        <f>IF(LEN(telefony45[[#This Row],[nr]])=8,1,0)</f>
        <v>0</v>
      </c>
      <c r="G1217">
        <f>IF(LEN(telefony45[[#This Row],[nr]])=7,1,0)</f>
        <v>1</v>
      </c>
      <c r="H1217" s="9">
        <f>IF(LEN(telefony45[[#This Row],[nr]])&gt;=10,1,0)</f>
        <v>0</v>
      </c>
      <c r="I1217" s="2">
        <f>telefony45[[#This Row],[zakonczenie]]-telefony45[[#This Row],[rozpoczecie]]</f>
        <v>1.0879629629629628E-2</v>
      </c>
      <c r="J1217" s="9">
        <f>HOUR(telefony45[[#This Row],[czas połączenia]])</f>
        <v>0</v>
      </c>
      <c r="K1217" s="9">
        <f>MINUTE(telefony45[[#This Row],[czas połączenia]])</f>
        <v>15</v>
      </c>
      <c r="L1217" s="9">
        <f>SECOND(telefony45[[#This Row],[czas połączenia]])</f>
        <v>40</v>
      </c>
      <c r="M1217" s="9">
        <f>telefony45[[#This Row],[godziny połączenia]]*60*60+telefony45[[#This Row],[minuty połączenia]]*60+telefony45[[#This Row],[sekundy połączenia2]]</f>
        <v>940</v>
      </c>
      <c r="N1217" s="9">
        <f>ROUNDUP(telefony45[[#This Row],[połączenie w sekundach]]/60,0)</f>
        <v>16</v>
      </c>
      <c r="O1217" s="9">
        <f>IF(telefony45[[#This Row],[czy zagraniczny]]=1,telefony45[[#This Row],[zaczęt minuty połączenia]],0)</f>
        <v>0</v>
      </c>
      <c r="P1217">
        <f>IF(OR(telefony45[[#This Row],[czy komórkowy]]=1,telefony45[[#This Row],[czy stacjonarny]]=1),P1216-telefony45[[#This Row],[połączenie w sekundach]],P1216)</f>
        <v>-518798</v>
      </c>
      <c r="Q1217">
        <f t="shared" si="18"/>
        <v>940</v>
      </c>
      <c r="R1217">
        <f>IF(telefony45[[#This Row],[czy komórkowy]]=1,Q1217+R1216,R1216)</f>
        <v>121885</v>
      </c>
      <c r="S1217">
        <f>IF(telefony45[[#This Row],[czy stacjonarny]]=1,Q1217+S1216,S1216)</f>
        <v>396913</v>
      </c>
    </row>
    <row r="1218" spans="1:19" x14ac:dyDescent="0.3">
      <c r="A1218" s="9" t="s">
        <v>1045</v>
      </c>
      <c r="B1218" s="1">
        <v>42935</v>
      </c>
      <c r="C1218" s="2">
        <v>0.33888888888888891</v>
      </c>
      <c r="D1218" s="2">
        <v>0.3502777777777778</v>
      </c>
      <c r="E1218">
        <f>DAY(telefony45[[#This Row],[data]])</f>
        <v>19</v>
      </c>
      <c r="F1218">
        <f>IF(LEN(telefony45[[#This Row],[nr]])=8,1,0)</f>
        <v>1</v>
      </c>
      <c r="G1218">
        <f>IF(LEN(telefony45[[#This Row],[nr]])=7,1,0)</f>
        <v>0</v>
      </c>
      <c r="H1218" s="9">
        <f>IF(LEN(telefony45[[#This Row],[nr]])&gt;=10,1,0)</f>
        <v>0</v>
      </c>
      <c r="I1218" s="2">
        <f>telefony45[[#This Row],[zakonczenie]]-telefony45[[#This Row],[rozpoczecie]]</f>
        <v>1.1388888888888893E-2</v>
      </c>
      <c r="J1218" s="9">
        <f>HOUR(telefony45[[#This Row],[czas połączenia]])</f>
        <v>0</v>
      </c>
      <c r="K1218" s="9">
        <f>MINUTE(telefony45[[#This Row],[czas połączenia]])</f>
        <v>16</v>
      </c>
      <c r="L1218" s="9">
        <f>SECOND(telefony45[[#This Row],[czas połączenia]])</f>
        <v>24</v>
      </c>
      <c r="M1218" s="9">
        <f>telefony45[[#This Row],[godziny połączenia]]*60*60+telefony45[[#This Row],[minuty połączenia]]*60+telefony45[[#This Row],[sekundy połączenia2]]</f>
        <v>984</v>
      </c>
      <c r="N1218" s="9">
        <f>ROUNDUP(telefony45[[#This Row],[połączenie w sekundach]]/60,0)</f>
        <v>17</v>
      </c>
      <c r="O1218" s="9">
        <f>IF(telefony45[[#This Row],[czy zagraniczny]]=1,telefony45[[#This Row],[zaczęt minuty połączenia]],0)</f>
        <v>0</v>
      </c>
      <c r="P1218">
        <f>IF(OR(telefony45[[#This Row],[czy komórkowy]]=1,telefony45[[#This Row],[czy stacjonarny]]=1),P1217-telefony45[[#This Row],[połączenie w sekundach]],P1217)</f>
        <v>-519782</v>
      </c>
      <c r="Q1218">
        <f t="shared" si="18"/>
        <v>984</v>
      </c>
      <c r="R1218">
        <f>IF(telefony45[[#This Row],[czy komórkowy]]=1,Q1218+R1217,R1217)</f>
        <v>122869</v>
      </c>
      <c r="S1218">
        <f>IF(telefony45[[#This Row],[czy stacjonarny]]=1,Q1218+S1217,S1217)</f>
        <v>396913</v>
      </c>
    </row>
    <row r="1219" spans="1:19" x14ac:dyDescent="0.3">
      <c r="A1219" s="9" t="s">
        <v>1046</v>
      </c>
      <c r="B1219" s="1">
        <v>42935</v>
      </c>
      <c r="C1219" s="2">
        <v>0.34309027777777779</v>
      </c>
      <c r="D1219" s="2">
        <v>0.34798611111111111</v>
      </c>
      <c r="E1219">
        <f>DAY(telefony45[[#This Row],[data]])</f>
        <v>19</v>
      </c>
      <c r="F1219">
        <f>IF(LEN(telefony45[[#This Row],[nr]])=8,1,0)</f>
        <v>0</v>
      </c>
      <c r="G1219">
        <f>IF(LEN(telefony45[[#This Row],[nr]])=7,1,0)</f>
        <v>1</v>
      </c>
      <c r="H1219" s="9">
        <f>IF(LEN(telefony45[[#This Row],[nr]])&gt;=10,1,0)</f>
        <v>0</v>
      </c>
      <c r="I1219" s="2">
        <f>telefony45[[#This Row],[zakonczenie]]-telefony45[[#This Row],[rozpoczecie]]</f>
        <v>4.8958333333333215E-3</v>
      </c>
      <c r="J1219" s="9">
        <f>HOUR(telefony45[[#This Row],[czas połączenia]])</f>
        <v>0</v>
      </c>
      <c r="K1219" s="9">
        <f>MINUTE(telefony45[[#This Row],[czas połączenia]])</f>
        <v>7</v>
      </c>
      <c r="L1219" s="9">
        <f>SECOND(telefony45[[#This Row],[czas połączenia]])</f>
        <v>3</v>
      </c>
      <c r="M1219" s="9">
        <f>telefony45[[#This Row],[godziny połączenia]]*60*60+telefony45[[#This Row],[minuty połączenia]]*60+telefony45[[#This Row],[sekundy połączenia2]]</f>
        <v>423</v>
      </c>
      <c r="N1219" s="9">
        <f>ROUNDUP(telefony45[[#This Row],[połączenie w sekundach]]/60,0)</f>
        <v>8</v>
      </c>
      <c r="O1219" s="9">
        <f>IF(telefony45[[#This Row],[czy zagraniczny]]=1,telefony45[[#This Row],[zaczęt minuty połączenia]],0)</f>
        <v>0</v>
      </c>
      <c r="P1219">
        <f>IF(OR(telefony45[[#This Row],[czy komórkowy]]=1,telefony45[[#This Row],[czy stacjonarny]]=1),P1218-telefony45[[#This Row],[połączenie w sekundach]],P1218)</f>
        <v>-520205</v>
      </c>
      <c r="Q1219">
        <f t="shared" si="18"/>
        <v>423</v>
      </c>
      <c r="R1219">
        <f>IF(telefony45[[#This Row],[czy komórkowy]]=1,Q1219+R1218,R1218)</f>
        <v>122869</v>
      </c>
      <c r="S1219">
        <f>IF(telefony45[[#This Row],[czy stacjonarny]]=1,Q1219+S1218,S1218)</f>
        <v>397336</v>
      </c>
    </row>
    <row r="1220" spans="1:19" x14ac:dyDescent="0.3">
      <c r="A1220" s="9" t="s">
        <v>1047</v>
      </c>
      <c r="B1220" s="1">
        <v>42935</v>
      </c>
      <c r="C1220" s="2">
        <v>0.34704861111111113</v>
      </c>
      <c r="D1220" s="2">
        <v>0.35386574074074073</v>
      </c>
      <c r="E1220">
        <f>DAY(telefony45[[#This Row],[data]])</f>
        <v>19</v>
      </c>
      <c r="F1220">
        <f>IF(LEN(telefony45[[#This Row],[nr]])=8,1,0)</f>
        <v>0</v>
      </c>
      <c r="G1220">
        <f>IF(LEN(telefony45[[#This Row],[nr]])=7,1,0)</f>
        <v>1</v>
      </c>
      <c r="H1220" s="9">
        <f>IF(LEN(telefony45[[#This Row],[nr]])&gt;=10,1,0)</f>
        <v>0</v>
      </c>
      <c r="I1220" s="2">
        <f>telefony45[[#This Row],[zakonczenie]]-telefony45[[#This Row],[rozpoczecie]]</f>
        <v>6.8171296296296036E-3</v>
      </c>
      <c r="J1220" s="9">
        <f>HOUR(telefony45[[#This Row],[czas połączenia]])</f>
        <v>0</v>
      </c>
      <c r="K1220" s="9">
        <f>MINUTE(telefony45[[#This Row],[czas połączenia]])</f>
        <v>9</v>
      </c>
      <c r="L1220" s="9">
        <f>SECOND(telefony45[[#This Row],[czas połączenia]])</f>
        <v>49</v>
      </c>
      <c r="M1220" s="9">
        <f>telefony45[[#This Row],[godziny połączenia]]*60*60+telefony45[[#This Row],[minuty połączenia]]*60+telefony45[[#This Row],[sekundy połączenia2]]</f>
        <v>589</v>
      </c>
      <c r="N1220" s="9">
        <f>ROUNDUP(telefony45[[#This Row],[połączenie w sekundach]]/60,0)</f>
        <v>10</v>
      </c>
      <c r="O1220" s="9">
        <f>IF(telefony45[[#This Row],[czy zagraniczny]]=1,telefony45[[#This Row],[zaczęt minuty połączenia]],0)</f>
        <v>0</v>
      </c>
      <c r="P1220">
        <f>IF(OR(telefony45[[#This Row],[czy komórkowy]]=1,telefony45[[#This Row],[czy stacjonarny]]=1),P1219-telefony45[[#This Row],[połączenie w sekundach]],P1219)</f>
        <v>-520794</v>
      </c>
      <c r="Q1220">
        <f t="shared" si="18"/>
        <v>589</v>
      </c>
      <c r="R1220">
        <f>IF(telefony45[[#This Row],[czy komórkowy]]=1,Q1220+R1219,R1219)</f>
        <v>122869</v>
      </c>
      <c r="S1220">
        <f>IF(telefony45[[#This Row],[czy stacjonarny]]=1,Q1220+S1219,S1219)</f>
        <v>397925</v>
      </c>
    </row>
    <row r="1221" spans="1:19" x14ac:dyDescent="0.3">
      <c r="A1221" s="9" t="s">
        <v>1048</v>
      </c>
      <c r="B1221" s="1">
        <v>42935</v>
      </c>
      <c r="C1221" s="2">
        <v>0.35040509259259262</v>
      </c>
      <c r="D1221" s="2">
        <v>0.35600694444444442</v>
      </c>
      <c r="E1221">
        <f>DAY(telefony45[[#This Row],[data]])</f>
        <v>19</v>
      </c>
      <c r="F1221">
        <f>IF(LEN(telefony45[[#This Row],[nr]])=8,1,0)</f>
        <v>0</v>
      </c>
      <c r="G1221">
        <f>IF(LEN(telefony45[[#This Row],[nr]])=7,1,0)</f>
        <v>1</v>
      </c>
      <c r="H1221" s="9">
        <f>IF(LEN(telefony45[[#This Row],[nr]])&gt;=10,1,0)</f>
        <v>0</v>
      </c>
      <c r="I1221" s="2">
        <f>telefony45[[#This Row],[zakonczenie]]-telefony45[[#This Row],[rozpoczecie]]</f>
        <v>5.6018518518518023E-3</v>
      </c>
      <c r="J1221" s="9">
        <f>HOUR(telefony45[[#This Row],[czas połączenia]])</f>
        <v>0</v>
      </c>
      <c r="K1221" s="9">
        <f>MINUTE(telefony45[[#This Row],[czas połączenia]])</f>
        <v>8</v>
      </c>
      <c r="L1221" s="9">
        <f>SECOND(telefony45[[#This Row],[czas połączenia]])</f>
        <v>4</v>
      </c>
      <c r="M1221" s="9">
        <f>telefony45[[#This Row],[godziny połączenia]]*60*60+telefony45[[#This Row],[minuty połączenia]]*60+telefony45[[#This Row],[sekundy połączenia2]]</f>
        <v>484</v>
      </c>
      <c r="N1221" s="9">
        <f>ROUNDUP(telefony45[[#This Row],[połączenie w sekundach]]/60,0)</f>
        <v>9</v>
      </c>
      <c r="O1221" s="9">
        <f>IF(telefony45[[#This Row],[czy zagraniczny]]=1,telefony45[[#This Row],[zaczęt minuty połączenia]],0)</f>
        <v>0</v>
      </c>
      <c r="P1221">
        <f>IF(OR(telefony45[[#This Row],[czy komórkowy]]=1,telefony45[[#This Row],[czy stacjonarny]]=1),P1220-telefony45[[#This Row],[połączenie w sekundach]],P1220)</f>
        <v>-521278</v>
      </c>
      <c r="Q1221">
        <f t="shared" si="18"/>
        <v>484</v>
      </c>
      <c r="R1221">
        <f>IF(telefony45[[#This Row],[czy komórkowy]]=1,Q1221+R1220,R1220)</f>
        <v>122869</v>
      </c>
      <c r="S1221">
        <f>IF(telefony45[[#This Row],[czy stacjonarny]]=1,Q1221+S1220,S1220)</f>
        <v>398409</v>
      </c>
    </row>
    <row r="1222" spans="1:19" x14ac:dyDescent="0.3">
      <c r="A1222" s="9" t="s">
        <v>1049</v>
      </c>
      <c r="B1222" s="1">
        <v>42935</v>
      </c>
      <c r="C1222" s="2">
        <v>0.35304398148148147</v>
      </c>
      <c r="D1222" s="2">
        <v>0.35793981481481479</v>
      </c>
      <c r="E1222">
        <f>DAY(telefony45[[#This Row],[data]])</f>
        <v>19</v>
      </c>
      <c r="F1222">
        <f>IF(LEN(telefony45[[#This Row],[nr]])=8,1,0)</f>
        <v>0</v>
      </c>
      <c r="G1222">
        <f>IF(LEN(telefony45[[#This Row],[nr]])=7,1,0)</f>
        <v>1</v>
      </c>
      <c r="H1222" s="9">
        <f>IF(LEN(telefony45[[#This Row],[nr]])&gt;=10,1,0)</f>
        <v>0</v>
      </c>
      <c r="I1222" s="2">
        <f>telefony45[[#This Row],[zakonczenie]]-telefony45[[#This Row],[rozpoczecie]]</f>
        <v>4.8958333333333215E-3</v>
      </c>
      <c r="J1222" s="9">
        <f>HOUR(telefony45[[#This Row],[czas połączenia]])</f>
        <v>0</v>
      </c>
      <c r="K1222" s="9">
        <f>MINUTE(telefony45[[#This Row],[czas połączenia]])</f>
        <v>7</v>
      </c>
      <c r="L1222" s="9">
        <f>SECOND(telefony45[[#This Row],[czas połączenia]])</f>
        <v>3</v>
      </c>
      <c r="M1222" s="9">
        <f>telefony45[[#This Row],[godziny połączenia]]*60*60+telefony45[[#This Row],[minuty połączenia]]*60+telefony45[[#This Row],[sekundy połączenia2]]</f>
        <v>423</v>
      </c>
      <c r="N1222" s="9">
        <f>ROUNDUP(telefony45[[#This Row],[połączenie w sekundach]]/60,0)</f>
        <v>8</v>
      </c>
      <c r="O1222" s="9">
        <f>IF(telefony45[[#This Row],[czy zagraniczny]]=1,telefony45[[#This Row],[zaczęt minuty połączenia]],0)</f>
        <v>0</v>
      </c>
      <c r="P1222">
        <f>IF(OR(telefony45[[#This Row],[czy komórkowy]]=1,telefony45[[#This Row],[czy stacjonarny]]=1),P1221-telefony45[[#This Row],[połączenie w sekundach]],P1221)</f>
        <v>-521701</v>
      </c>
      <c r="Q1222">
        <f t="shared" si="18"/>
        <v>423</v>
      </c>
      <c r="R1222">
        <f>IF(telefony45[[#This Row],[czy komórkowy]]=1,Q1222+R1221,R1221)</f>
        <v>122869</v>
      </c>
      <c r="S1222">
        <f>IF(telefony45[[#This Row],[czy stacjonarny]]=1,Q1222+S1221,S1221)</f>
        <v>398832</v>
      </c>
    </row>
    <row r="1223" spans="1:19" x14ac:dyDescent="0.3">
      <c r="A1223" s="9" t="s">
        <v>839</v>
      </c>
      <c r="B1223" s="1">
        <v>42935</v>
      </c>
      <c r="C1223" s="2">
        <v>0.35712962962962963</v>
      </c>
      <c r="D1223" s="2">
        <v>0.36243055555555553</v>
      </c>
      <c r="E1223">
        <f>DAY(telefony45[[#This Row],[data]])</f>
        <v>19</v>
      </c>
      <c r="F1223">
        <f>IF(LEN(telefony45[[#This Row],[nr]])=8,1,0)</f>
        <v>0</v>
      </c>
      <c r="G1223">
        <f>IF(LEN(telefony45[[#This Row],[nr]])=7,1,0)</f>
        <v>1</v>
      </c>
      <c r="H1223" s="9">
        <f>IF(LEN(telefony45[[#This Row],[nr]])&gt;=10,1,0)</f>
        <v>0</v>
      </c>
      <c r="I1223" s="2">
        <f>telefony45[[#This Row],[zakonczenie]]-telefony45[[#This Row],[rozpoczecie]]</f>
        <v>5.3009259259259034E-3</v>
      </c>
      <c r="J1223" s="9">
        <f>HOUR(telefony45[[#This Row],[czas połączenia]])</f>
        <v>0</v>
      </c>
      <c r="K1223" s="9">
        <f>MINUTE(telefony45[[#This Row],[czas połączenia]])</f>
        <v>7</v>
      </c>
      <c r="L1223" s="9">
        <f>SECOND(telefony45[[#This Row],[czas połączenia]])</f>
        <v>38</v>
      </c>
      <c r="M1223" s="9">
        <f>telefony45[[#This Row],[godziny połączenia]]*60*60+telefony45[[#This Row],[minuty połączenia]]*60+telefony45[[#This Row],[sekundy połączenia2]]</f>
        <v>458</v>
      </c>
      <c r="N1223" s="9">
        <f>ROUNDUP(telefony45[[#This Row],[połączenie w sekundach]]/60,0)</f>
        <v>8</v>
      </c>
      <c r="O1223" s="9">
        <f>IF(telefony45[[#This Row],[czy zagraniczny]]=1,telefony45[[#This Row],[zaczęt minuty połączenia]],0)</f>
        <v>0</v>
      </c>
      <c r="P1223">
        <f>IF(OR(telefony45[[#This Row],[czy komórkowy]]=1,telefony45[[#This Row],[czy stacjonarny]]=1),P1222-telefony45[[#This Row],[połączenie w sekundach]],P1222)</f>
        <v>-522159</v>
      </c>
      <c r="Q1223">
        <f t="shared" si="18"/>
        <v>458</v>
      </c>
      <c r="R1223">
        <f>IF(telefony45[[#This Row],[czy komórkowy]]=1,Q1223+R1222,R1222)</f>
        <v>122869</v>
      </c>
      <c r="S1223">
        <f>IF(telefony45[[#This Row],[czy stacjonarny]]=1,Q1223+S1222,S1222)</f>
        <v>399290</v>
      </c>
    </row>
    <row r="1224" spans="1:19" x14ac:dyDescent="0.3">
      <c r="A1224" s="9" t="s">
        <v>1050</v>
      </c>
      <c r="B1224" s="1">
        <v>42935</v>
      </c>
      <c r="C1224" s="2">
        <v>0.35835648148148147</v>
      </c>
      <c r="D1224" s="2">
        <v>0.36712962962962964</v>
      </c>
      <c r="E1224">
        <f>DAY(telefony45[[#This Row],[data]])</f>
        <v>19</v>
      </c>
      <c r="F1224">
        <f>IF(LEN(telefony45[[#This Row],[nr]])=8,1,0)</f>
        <v>1</v>
      </c>
      <c r="G1224">
        <f>IF(LEN(telefony45[[#This Row],[nr]])=7,1,0)</f>
        <v>0</v>
      </c>
      <c r="H1224" s="9">
        <f>IF(LEN(telefony45[[#This Row],[nr]])&gt;=10,1,0)</f>
        <v>0</v>
      </c>
      <c r="I1224" s="2">
        <f>telefony45[[#This Row],[zakonczenie]]-telefony45[[#This Row],[rozpoczecie]]</f>
        <v>8.7731481481481688E-3</v>
      </c>
      <c r="J1224" s="9">
        <f>HOUR(telefony45[[#This Row],[czas połączenia]])</f>
        <v>0</v>
      </c>
      <c r="K1224" s="9">
        <f>MINUTE(telefony45[[#This Row],[czas połączenia]])</f>
        <v>12</v>
      </c>
      <c r="L1224" s="9">
        <f>SECOND(telefony45[[#This Row],[czas połączenia]])</f>
        <v>38</v>
      </c>
      <c r="M1224" s="9">
        <f>telefony45[[#This Row],[godziny połączenia]]*60*60+telefony45[[#This Row],[minuty połączenia]]*60+telefony45[[#This Row],[sekundy połączenia2]]</f>
        <v>758</v>
      </c>
      <c r="N1224" s="9">
        <f>ROUNDUP(telefony45[[#This Row],[połączenie w sekundach]]/60,0)</f>
        <v>13</v>
      </c>
      <c r="O1224" s="9">
        <f>IF(telefony45[[#This Row],[czy zagraniczny]]=1,telefony45[[#This Row],[zaczęt minuty połączenia]],0)</f>
        <v>0</v>
      </c>
      <c r="P1224">
        <f>IF(OR(telefony45[[#This Row],[czy komórkowy]]=1,telefony45[[#This Row],[czy stacjonarny]]=1),P1223-telefony45[[#This Row],[połączenie w sekundach]],P1223)</f>
        <v>-522917</v>
      </c>
      <c r="Q1224">
        <f t="shared" si="18"/>
        <v>758</v>
      </c>
      <c r="R1224">
        <f>IF(telefony45[[#This Row],[czy komórkowy]]=1,Q1224+R1223,R1223)</f>
        <v>123627</v>
      </c>
      <c r="S1224">
        <f>IF(telefony45[[#This Row],[czy stacjonarny]]=1,Q1224+S1223,S1223)</f>
        <v>399290</v>
      </c>
    </row>
    <row r="1225" spans="1:19" x14ac:dyDescent="0.3">
      <c r="A1225" s="9" t="s">
        <v>1051</v>
      </c>
      <c r="B1225" s="1">
        <v>42935</v>
      </c>
      <c r="C1225" s="2">
        <v>0.36310185185185184</v>
      </c>
      <c r="D1225" s="2">
        <v>0.36723379629629632</v>
      </c>
      <c r="E1225">
        <f>DAY(telefony45[[#This Row],[data]])</f>
        <v>19</v>
      </c>
      <c r="F1225">
        <f>IF(LEN(telefony45[[#This Row],[nr]])=8,1,0)</f>
        <v>0</v>
      </c>
      <c r="G1225">
        <f>IF(LEN(telefony45[[#This Row],[nr]])=7,1,0)</f>
        <v>1</v>
      </c>
      <c r="H1225" s="9">
        <f>IF(LEN(telefony45[[#This Row],[nr]])&gt;=10,1,0)</f>
        <v>0</v>
      </c>
      <c r="I1225" s="2">
        <f>telefony45[[#This Row],[zakonczenie]]-telefony45[[#This Row],[rozpoczecie]]</f>
        <v>4.1319444444444797E-3</v>
      </c>
      <c r="J1225" s="9">
        <f>HOUR(telefony45[[#This Row],[czas połączenia]])</f>
        <v>0</v>
      </c>
      <c r="K1225" s="9">
        <f>MINUTE(telefony45[[#This Row],[czas połączenia]])</f>
        <v>5</v>
      </c>
      <c r="L1225" s="9">
        <f>SECOND(telefony45[[#This Row],[czas połączenia]])</f>
        <v>57</v>
      </c>
      <c r="M1225" s="9">
        <f>telefony45[[#This Row],[godziny połączenia]]*60*60+telefony45[[#This Row],[minuty połączenia]]*60+telefony45[[#This Row],[sekundy połączenia2]]</f>
        <v>357</v>
      </c>
      <c r="N1225" s="9">
        <f>ROUNDUP(telefony45[[#This Row],[połączenie w sekundach]]/60,0)</f>
        <v>6</v>
      </c>
      <c r="O1225" s="9">
        <f>IF(telefony45[[#This Row],[czy zagraniczny]]=1,telefony45[[#This Row],[zaczęt minuty połączenia]],0)</f>
        <v>0</v>
      </c>
      <c r="P1225">
        <f>IF(OR(telefony45[[#This Row],[czy komórkowy]]=1,telefony45[[#This Row],[czy stacjonarny]]=1),P1224-telefony45[[#This Row],[połączenie w sekundach]],P1224)</f>
        <v>-523274</v>
      </c>
      <c r="Q1225">
        <f t="shared" si="18"/>
        <v>357</v>
      </c>
      <c r="R1225">
        <f>IF(telefony45[[#This Row],[czy komórkowy]]=1,Q1225+R1224,R1224)</f>
        <v>123627</v>
      </c>
      <c r="S1225">
        <f>IF(telefony45[[#This Row],[czy stacjonarny]]=1,Q1225+S1224,S1224)</f>
        <v>399647</v>
      </c>
    </row>
    <row r="1226" spans="1:19" x14ac:dyDescent="0.3">
      <c r="A1226" s="9" t="s">
        <v>1052</v>
      </c>
      <c r="B1226" s="1">
        <v>42935</v>
      </c>
      <c r="C1226" s="2">
        <v>0.36886574074074074</v>
      </c>
      <c r="D1226" s="2">
        <v>0.37324074074074076</v>
      </c>
      <c r="E1226">
        <f>DAY(telefony45[[#This Row],[data]])</f>
        <v>19</v>
      </c>
      <c r="F1226">
        <f>IF(LEN(telefony45[[#This Row],[nr]])=8,1,0)</f>
        <v>0</v>
      </c>
      <c r="G1226">
        <f>IF(LEN(telefony45[[#This Row],[nr]])=7,1,0)</f>
        <v>0</v>
      </c>
      <c r="H1226" s="9">
        <f>IF(LEN(telefony45[[#This Row],[nr]])&gt;=10,1,0)</f>
        <v>1</v>
      </c>
      <c r="I1226" s="2">
        <f>telefony45[[#This Row],[zakonczenie]]-telefony45[[#This Row],[rozpoczecie]]</f>
        <v>4.3750000000000178E-3</v>
      </c>
      <c r="J1226" s="9">
        <f>HOUR(telefony45[[#This Row],[czas połączenia]])</f>
        <v>0</v>
      </c>
      <c r="K1226" s="9">
        <f>MINUTE(telefony45[[#This Row],[czas połączenia]])</f>
        <v>6</v>
      </c>
      <c r="L1226" s="9">
        <f>SECOND(telefony45[[#This Row],[czas połączenia]])</f>
        <v>18</v>
      </c>
      <c r="M1226" s="9">
        <f>telefony45[[#This Row],[godziny połączenia]]*60*60+telefony45[[#This Row],[minuty połączenia]]*60+telefony45[[#This Row],[sekundy połączenia2]]</f>
        <v>378</v>
      </c>
      <c r="N1226" s="9">
        <f>ROUNDUP(telefony45[[#This Row],[połączenie w sekundach]]/60,0)</f>
        <v>7</v>
      </c>
      <c r="O1226" s="9">
        <f>IF(telefony45[[#This Row],[czy zagraniczny]]=1,telefony45[[#This Row],[zaczęt minuty połączenia]],0)</f>
        <v>7</v>
      </c>
      <c r="P1226">
        <f>IF(OR(telefony45[[#This Row],[czy komórkowy]]=1,telefony45[[#This Row],[czy stacjonarny]]=1),P1225-telefony45[[#This Row],[połączenie w sekundach]],P1225)</f>
        <v>-523274</v>
      </c>
      <c r="Q1226">
        <f t="shared" si="18"/>
        <v>0</v>
      </c>
      <c r="R1226">
        <f>IF(telefony45[[#This Row],[czy komórkowy]]=1,Q1226+R1225,R1225)</f>
        <v>123627</v>
      </c>
      <c r="S1226">
        <f>IF(telefony45[[#This Row],[czy stacjonarny]]=1,Q1226+S1225,S1225)</f>
        <v>399647</v>
      </c>
    </row>
    <row r="1227" spans="1:19" x14ac:dyDescent="0.3">
      <c r="A1227" s="9" t="s">
        <v>1053</v>
      </c>
      <c r="B1227" s="1">
        <v>42935</v>
      </c>
      <c r="C1227" s="2">
        <v>0.37094907407407407</v>
      </c>
      <c r="D1227" s="2">
        <v>0.37517361111111114</v>
      </c>
      <c r="E1227">
        <f>DAY(telefony45[[#This Row],[data]])</f>
        <v>19</v>
      </c>
      <c r="F1227">
        <f>IF(LEN(telefony45[[#This Row],[nr]])=8,1,0)</f>
        <v>1</v>
      </c>
      <c r="G1227">
        <f>IF(LEN(telefony45[[#This Row],[nr]])=7,1,0)</f>
        <v>0</v>
      </c>
      <c r="H1227" s="9">
        <f>IF(LEN(telefony45[[#This Row],[nr]])&gt;=10,1,0)</f>
        <v>0</v>
      </c>
      <c r="I1227" s="2">
        <f>telefony45[[#This Row],[zakonczenie]]-telefony45[[#This Row],[rozpoczecie]]</f>
        <v>4.2245370370370683E-3</v>
      </c>
      <c r="J1227" s="9">
        <f>HOUR(telefony45[[#This Row],[czas połączenia]])</f>
        <v>0</v>
      </c>
      <c r="K1227" s="9">
        <f>MINUTE(telefony45[[#This Row],[czas połączenia]])</f>
        <v>6</v>
      </c>
      <c r="L1227" s="9">
        <f>SECOND(telefony45[[#This Row],[czas połączenia]])</f>
        <v>5</v>
      </c>
      <c r="M1227" s="9">
        <f>telefony45[[#This Row],[godziny połączenia]]*60*60+telefony45[[#This Row],[minuty połączenia]]*60+telefony45[[#This Row],[sekundy połączenia2]]</f>
        <v>365</v>
      </c>
      <c r="N1227" s="9">
        <f>ROUNDUP(telefony45[[#This Row],[połączenie w sekundach]]/60,0)</f>
        <v>7</v>
      </c>
      <c r="O1227" s="9">
        <f>IF(telefony45[[#This Row],[czy zagraniczny]]=1,telefony45[[#This Row],[zaczęt minuty połączenia]],0)</f>
        <v>0</v>
      </c>
      <c r="P1227">
        <f>IF(OR(telefony45[[#This Row],[czy komórkowy]]=1,telefony45[[#This Row],[czy stacjonarny]]=1),P1226-telefony45[[#This Row],[połączenie w sekundach]],P1226)</f>
        <v>-523639</v>
      </c>
      <c r="Q1227">
        <f t="shared" si="18"/>
        <v>365</v>
      </c>
      <c r="R1227">
        <f>IF(telefony45[[#This Row],[czy komórkowy]]=1,Q1227+R1226,R1226)</f>
        <v>123992</v>
      </c>
      <c r="S1227">
        <f>IF(telefony45[[#This Row],[czy stacjonarny]]=1,Q1227+S1226,S1226)</f>
        <v>399647</v>
      </c>
    </row>
    <row r="1228" spans="1:19" x14ac:dyDescent="0.3">
      <c r="A1228" s="9" t="s">
        <v>1054</v>
      </c>
      <c r="B1228" s="1">
        <v>42935</v>
      </c>
      <c r="C1228" s="2">
        <v>0.37484953703703705</v>
      </c>
      <c r="D1228" s="2">
        <v>0.38143518518518521</v>
      </c>
      <c r="E1228">
        <f>DAY(telefony45[[#This Row],[data]])</f>
        <v>19</v>
      </c>
      <c r="F1228">
        <f>IF(LEN(telefony45[[#This Row],[nr]])=8,1,0)</f>
        <v>0</v>
      </c>
      <c r="G1228">
        <f>IF(LEN(telefony45[[#This Row],[nr]])=7,1,0)</f>
        <v>1</v>
      </c>
      <c r="H1228" s="9">
        <f>IF(LEN(telefony45[[#This Row],[nr]])&gt;=10,1,0)</f>
        <v>0</v>
      </c>
      <c r="I1228" s="2">
        <f>telefony45[[#This Row],[zakonczenie]]-telefony45[[#This Row],[rozpoczecie]]</f>
        <v>6.5856481481481599E-3</v>
      </c>
      <c r="J1228" s="9">
        <f>HOUR(telefony45[[#This Row],[czas połączenia]])</f>
        <v>0</v>
      </c>
      <c r="K1228" s="9">
        <f>MINUTE(telefony45[[#This Row],[czas połączenia]])</f>
        <v>9</v>
      </c>
      <c r="L1228" s="9">
        <f>SECOND(telefony45[[#This Row],[czas połączenia]])</f>
        <v>29</v>
      </c>
      <c r="M1228" s="9">
        <f>telefony45[[#This Row],[godziny połączenia]]*60*60+telefony45[[#This Row],[minuty połączenia]]*60+telefony45[[#This Row],[sekundy połączenia2]]</f>
        <v>569</v>
      </c>
      <c r="N1228" s="9">
        <f>ROUNDUP(telefony45[[#This Row],[połączenie w sekundach]]/60,0)</f>
        <v>10</v>
      </c>
      <c r="O1228" s="9">
        <f>IF(telefony45[[#This Row],[czy zagraniczny]]=1,telefony45[[#This Row],[zaczęt minuty połączenia]],0)</f>
        <v>0</v>
      </c>
      <c r="P1228">
        <f>IF(OR(telefony45[[#This Row],[czy komórkowy]]=1,telefony45[[#This Row],[czy stacjonarny]]=1),P1227-telefony45[[#This Row],[połączenie w sekundach]],P1227)</f>
        <v>-524208</v>
      </c>
      <c r="Q1228">
        <f t="shared" si="18"/>
        <v>569</v>
      </c>
      <c r="R1228">
        <f>IF(telefony45[[#This Row],[czy komórkowy]]=1,Q1228+R1227,R1227)</f>
        <v>123992</v>
      </c>
      <c r="S1228">
        <f>IF(telefony45[[#This Row],[czy stacjonarny]]=1,Q1228+S1227,S1227)</f>
        <v>400216</v>
      </c>
    </row>
    <row r="1229" spans="1:19" x14ac:dyDescent="0.3">
      <c r="A1229" s="9" t="s">
        <v>475</v>
      </c>
      <c r="B1229" s="1">
        <v>42935</v>
      </c>
      <c r="C1229" s="2">
        <v>0.38028935185185186</v>
      </c>
      <c r="D1229" s="2">
        <v>0.38239583333333332</v>
      </c>
      <c r="E1229">
        <f>DAY(telefony45[[#This Row],[data]])</f>
        <v>19</v>
      </c>
      <c r="F1229">
        <f>IF(LEN(telefony45[[#This Row],[nr]])=8,1,0)</f>
        <v>1</v>
      </c>
      <c r="G1229">
        <f>IF(LEN(telefony45[[#This Row],[nr]])=7,1,0)</f>
        <v>0</v>
      </c>
      <c r="H1229" s="9">
        <f>IF(LEN(telefony45[[#This Row],[nr]])&gt;=10,1,0)</f>
        <v>0</v>
      </c>
      <c r="I1229" s="2">
        <f>telefony45[[#This Row],[zakonczenie]]-telefony45[[#This Row],[rozpoczecie]]</f>
        <v>2.1064814814814592E-3</v>
      </c>
      <c r="J1229" s="9">
        <f>HOUR(telefony45[[#This Row],[czas połączenia]])</f>
        <v>0</v>
      </c>
      <c r="K1229" s="9">
        <f>MINUTE(telefony45[[#This Row],[czas połączenia]])</f>
        <v>3</v>
      </c>
      <c r="L1229" s="9">
        <f>SECOND(telefony45[[#This Row],[czas połączenia]])</f>
        <v>2</v>
      </c>
      <c r="M1229" s="9">
        <f>telefony45[[#This Row],[godziny połączenia]]*60*60+telefony45[[#This Row],[minuty połączenia]]*60+telefony45[[#This Row],[sekundy połączenia2]]</f>
        <v>182</v>
      </c>
      <c r="N1229" s="9">
        <f>ROUNDUP(telefony45[[#This Row],[połączenie w sekundach]]/60,0)</f>
        <v>4</v>
      </c>
      <c r="O1229" s="9">
        <f>IF(telefony45[[#This Row],[czy zagraniczny]]=1,telefony45[[#This Row],[zaczęt minuty połączenia]],0)</f>
        <v>0</v>
      </c>
      <c r="P1229">
        <f>IF(OR(telefony45[[#This Row],[czy komórkowy]]=1,telefony45[[#This Row],[czy stacjonarny]]=1),P1228-telefony45[[#This Row],[połączenie w sekundach]],P1228)</f>
        <v>-524390</v>
      </c>
      <c r="Q1229">
        <f t="shared" si="18"/>
        <v>182</v>
      </c>
      <c r="R1229">
        <f>IF(telefony45[[#This Row],[czy komórkowy]]=1,Q1229+R1228,R1228)</f>
        <v>124174</v>
      </c>
      <c r="S1229">
        <f>IF(telefony45[[#This Row],[czy stacjonarny]]=1,Q1229+S1228,S1228)</f>
        <v>400216</v>
      </c>
    </row>
    <row r="1230" spans="1:19" x14ac:dyDescent="0.3">
      <c r="A1230" s="9" t="s">
        <v>1055</v>
      </c>
      <c r="B1230" s="1">
        <v>42935</v>
      </c>
      <c r="C1230" s="2">
        <v>0.38059027777777776</v>
      </c>
      <c r="D1230" s="2">
        <v>0.38280092592592591</v>
      </c>
      <c r="E1230">
        <f>DAY(telefony45[[#This Row],[data]])</f>
        <v>19</v>
      </c>
      <c r="F1230">
        <f>IF(LEN(telefony45[[#This Row],[nr]])=8,1,0)</f>
        <v>1</v>
      </c>
      <c r="G1230">
        <f>IF(LEN(telefony45[[#This Row],[nr]])=7,1,0)</f>
        <v>0</v>
      </c>
      <c r="H1230" s="9">
        <f>IF(LEN(telefony45[[#This Row],[nr]])&gt;=10,1,0)</f>
        <v>0</v>
      </c>
      <c r="I1230" s="2">
        <f>telefony45[[#This Row],[zakonczenie]]-telefony45[[#This Row],[rozpoczecie]]</f>
        <v>2.2106481481481421E-3</v>
      </c>
      <c r="J1230" s="9">
        <f>HOUR(telefony45[[#This Row],[czas połączenia]])</f>
        <v>0</v>
      </c>
      <c r="K1230" s="9">
        <f>MINUTE(telefony45[[#This Row],[czas połączenia]])</f>
        <v>3</v>
      </c>
      <c r="L1230" s="9">
        <f>SECOND(telefony45[[#This Row],[czas połączenia]])</f>
        <v>11</v>
      </c>
      <c r="M1230" s="9">
        <f>telefony45[[#This Row],[godziny połączenia]]*60*60+telefony45[[#This Row],[minuty połączenia]]*60+telefony45[[#This Row],[sekundy połączenia2]]</f>
        <v>191</v>
      </c>
      <c r="N1230" s="9">
        <f>ROUNDUP(telefony45[[#This Row],[połączenie w sekundach]]/60,0)</f>
        <v>4</v>
      </c>
      <c r="O1230" s="9">
        <f>IF(telefony45[[#This Row],[czy zagraniczny]]=1,telefony45[[#This Row],[zaczęt minuty połączenia]],0)</f>
        <v>0</v>
      </c>
      <c r="P1230">
        <f>IF(OR(telefony45[[#This Row],[czy komórkowy]]=1,telefony45[[#This Row],[czy stacjonarny]]=1),P1229-telefony45[[#This Row],[połączenie w sekundach]],P1229)</f>
        <v>-524581</v>
      </c>
      <c r="Q1230">
        <f t="shared" si="18"/>
        <v>191</v>
      </c>
      <c r="R1230">
        <f>IF(telefony45[[#This Row],[czy komórkowy]]=1,Q1230+R1229,R1229)</f>
        <v>124365</v>
      </c>
      <c r="S1230">
        <f>IF(telefony45[[#This Row],[czy stacjonarny]]=1,Q1230+S1229,S1229)</f>
        <v>400216</v>
      </c>
    </row>
    <row r="1231" spans="1:19" x14ac:dyDescent="0.3">
      <c r="A1231" s="9" t="s">
        <v>1056</v>
      </c>
      <c r="B1231" s="1">
        <v>42935</v>
      </c>
      <c r="C1231" s="2">
        <v>0.38173611111111111</v>
      </c>
      <c r="D1231" s="2">
        <v>0.38915509259259257</v>
      </c>
      <c r="E1231">
        <f>DAY(telefony45[[#This Row],[data]])</f>
        <v>19</v>
      </c>
      <c r="F1231">
        <f>IF(LEN(telefony45[[#This Row],[nr]])=8,1,0)</f>
        <v>0</v>
      </c>
      <c r="G1231">
        <f>IF(LEN(telefony45[[#This Row],[nr]])=7,1,0)</f>
        <v>1</v>
      </c>
      <c r="H1231" s="9">
        <f>IF(LEN(telefony45[[#This Row],[nr]])&gt;=10,1,0)</f>
        <v>0</v>
      </c>
      <c r="I1231" s="2">
        <f>telefony45[[#This Row],[zakonczenie]]-telefony45[[#This Row],[rozpoczecie]]</f>
        <v>7.418981481481457E-3</v>
      </c>
      <c r="J1231" s="9">
        <f>HOUR(telefony45[[#This Row],[czas połączenia]])</f>
        <v>0</v>
      </c>
      <c r="K1231" s="9">
        <f>MINUTE(telefony45[[#This Row],[czas połączenia]])</f>
        <v>10</v>
      </c>
      <c r="L1231" s="9">
        <f>SECOND(telefony45[[#This Row],[czas połączenia]])</f>
        <v>41</v>
      </c>
      <c r="M1231" s="9">
        <f>telefony45[[#This Row],[godziny połączenia]]*60*60+telefony45[[#This Row],[minuty połączenia]]*60+telefony45[[#This Row],[sekundy połączenia2]]</f>
        <v>641</v>
      </c>
      <c r="N1231" s="9">
        <f>ROUNDUP(telefony45[[#This Row],[połączenie w sekundach]]/60,0)</f>
        <v>11</v>
      </c>
      <c r="O1231" s="9">
        <f>IF(telefony45[[#This Row],[czy zagraniczny]]=1,telefony45[[#This Row],[zaczęt minuty połączenia]],0)</f>
        <v>0</v>
      </c>
      <c r="P1231">
        <f>IF(OR(telefony45[[#This Row],[czy komórkowy]]=1,telefony45[[#This Row],[czy stacjonarny]]=1),P1230-telefony45[[#This Row],[połączenie w sekundach]],P1230)</f>
        <v>-525222</v>
      </c>
      <c r="Q1231">
        <f t="shared" si="18"/>
        <v>641</v>
      </c>
      <c r="R1231">
        <f>IF(telefony45[[#This Row],[czy komórkowy]]=1,Q1231+R1230,R1230)</f>
        <v>124365</v>
      </c>
      <c r="S1231">
        <f>IF(telefony45[[#This Row],[czy stacjonarny]]=1,Q1231+S1230,S1230)</f>
        <v>400857</v>
      </c>
    </row>
    <row r="1232" spans="1:19" x14ac:dyDescent="0.3">
      <c r="A1232" s="9" t="s">
        <v>1057</v>
      </c>
      <c r="B1232" s="1">
        <v>42935</v>
      </c>
      <c r="C1232" s="2">
        <v>0.38512731481481483</v>
      </c>
      <c r="D1232" s="2">
        <v>0.3947222222222222</v>
      </c>
      <c r="E1232">
        <f>DAY(telefony45[[#This Row],[data]])</f>
        <v>19</v>
      </c>
      <c r="F1232">
        <f>IF(LEN(telefony45[[#This Row],[nr]])=8,1,0)</f>
        <v>0</v>
      </c>
      <c r="G1232">
        <f>IF(LEN(telefony45[[#This Row],[nr]])=7,1,0)</f>
        <v>1</v>
      </c>
      <c r="H1232" s="9">
        <f>IF(LEN(telefony45[[#This Row],[nr]])&gt;=10,1,0)</f>
        <v>0</v>
      </c>
      <c r="I1232" s="2">
        <f>telefony45[[#This Row],[zakonczenie]]-telefony45[[#This Row],[rozpoczecie]]</f>
        <v>9.5949074074073715E-3</v>
      </c>
      <c r="J1232" s="9">
        <f>HOUR(telefony45[[#This Row],[czas połączenia]])</f>
        <v>0</v>
      </c>
      <c r="K1232" s="9">
        <f>MINUTE(telefony45[[#This Row],[czas połączenia]])</f>
        <v>13</v>
      </c>
      <c r="L1232" s="9">
        <f>SECOND(telefony45[[#This Row],[czas połączenia]])</f>
        <v>49</v>
      </c>
      <c r="M1232" s="9">
        <f>telefony45[[#This Row],[godziny połączenia]]*60*60+telefony45[[#This Row],[minuty połączenia]]*60+telefony45[[#This Row],[sekundy połączenia2]]</f>
        <v>829</v>
      </c>
      <c r="N1232" s="9">
        <f>ROUNDUP(telefony45[[#This Row],[połączenie w sekundach]]/60,0)</f>
        <v>14</v>
      </c>
      <c r="O1232" s="9">
        <f>IF(telefony45[[#This Row],[czy zagraniczny]]=1,telefony45[[#This Row],[zaczęt minuty połączenia]],0)</f>
        <v>0</v>
      </c>
      <c r="P1232">
        <f>IF(OR(telefony45[[#This Row],[czy komórkowy]]=1,telefony45[[#This Row],[czy stacjonarny]]=1),P1231-telefony45[[#This Row],[połączenie w sekundach]],P1231)</f>
        <v>-526051</v>
      </c>
      <c r="Q1232">
        <f t="shared" si="18"/>
        <v>829</v>
      </c>
      <c r="R1232">
        <f>IF(telefony45[[#This Row],[czy komórkowy]]=1,Q1232+R1231,R1231)</f>
        <v>124365</v>
      </c>
      <c r="S1232">
        <f>IF(telefony45[[#This Row],[czy stacjonarny]]=1,Q1232+S1231,S1231)</f>
        <v>401686</v>
      </c>
    </row>
    <row r="1233" spans="1:19" x14ac:dyDescent="0.3">
      <c r="A1233" s="9" t="s">
        <v>1058</v>
      </c>
      <c r="B1233" s="1">
        <v>42935</v>
      </c>
      <c r="C1233" s="2">
        <v>0.38533564814814814</v>
      </c>
      <c r="D1233" s="2">
        <v>0.39521990740740742</v>
      </c>
      <c r="E1233">
        <f>DAY(telefony45[[#This Row],[data]])</f>
        <v>19</v>
      </c>
      <c r="F1233">
        <f>IF(LEN(telefony45[[#This Row],[nr]])=8,1,0)</f>
        <v>0</v>
      </c>
      <c r="G1233">
        <f>IF(LEN(telefony45[[#This Row],[nr]])=7,1,0)</f>
        <v>1</v>
      </c>
      <c r="H1233" s="9">
        <f>IF(LEN(telefony45[[#This Row],[nr]])&gt;=10,1,0)</f>
        <v>0</v>
      </c>
      <c r="I1233" s="2">
        <f>telefony45[[#This Row],[zakonczenie]]-telefony45[[#This Row],[rozpoczecie]]</f>
        <v>9.8842592592592871E-3</v>
      </c>
      <c r="J1233" s="9">
        <f>HOUR(telefony45[[#This Row],[czas połączenia]])</f>
        <v>0</v>
      </c>
      <c r="K1233" s="9">
        <f>MINUTE(telefony45[[#This Row],[czas połączenia]])</f>
        <v>14</v>
      </c>
      <c r="L1233" s="9">
        <f>SECOND(telefony45[[#This Row],[czas połączenia]])</f>
        <v>14</v>
      </c>
      <c r="M1233" s="9">
        <f>telefony45[[#This Row],[godziny połączenia]]*60*60+telefony45[[#This Row],[minuty połączenia]]*60+telefony45[[#This Row],[sekundy połączenia2]]</f>
        <v>854</v>
      </c>
      <c r="N1233" s="9">
        <f>ROUNDUP(telefony45[[#This Row],[połączenie w sekundach]]/60,0)</f>
        <v>15</v>
      </c>
      <c r="O1233" s="9">
        <f>IF(telefony45[[#This Row],[czy zagraniczny]]=1,telefony45[[#This Row],[zaczęt minuty połączenia]],0)</f>
        <v>0</v>
      </c>
      <c r="P1233">
        <f>IF(OR(telefony45[[#This Row],[czy komórkowy]]=1,telefony45[[#This Row],[czy stacjonarny]]=1),P1232-telefony45[[#This Row],[połączenie w sekundach]],P1232)</f>
        <v>-526905</v>
      </c>
      <c r="Q1233">
        <f t="shared" si="18"/>
        <v>854</v>
      </c>
      <c r="R1233">
        <f>IF(telefony45[[#This Row],[czy komórkowy]]=1,Q1233+R1232,R1232)</f>
        <v>124365</v>
      </c>
      <c r="S1233">
        <f>IF(telefony45[[#This Row],[czy stacjonarny]]=1,Q1233+S1232,S1232)</f>
        <v>402540</v>
      </c>
    </row>
    <row r="1234" spans="1:19" x14ac:dyDescent="0.3">
      <c r="A1234" s="9" t="s">
        <v>1059</v>
      </c>
      <c r="B1234" s="1">
        <v>42935</v>
      </c>
      <c r="C1234" s="2">
        <v>0.38833333333333331</v>
      </c>
      <c r="D1234" s="2">
        <v>0.39069444444444446</v>
      </c>
      <c r="E1234">
        <f>DAY(telefony45[[#This Row],[data]])</f>
        <v>19</v>
      </c>
      <c r="F1234">
        <f>IF(LEN(telefony45[[#This Row],[nr]])=8,1,0)</f>
        <v>0</v>
      </c>
      <c r="G1234">
        <f>IF(LEN(telefony45[[#This Row],[nr]])=7,1,0)</f>
        <v>1</v>
      </c>
      <c r="H1234" s="9">
        <f>IF(LEN(telefony45[[#This Row],[nr]])&gt;=10,1,0)</f>
        <v>0</v>
      </c>
      <c r="I1234" s="2">
        <f>telefony45[[#This Row],[zakonczenie]]-telefony45[[#This Row],[rozpoczecie]]</f>
        <v>2.3611111111111471E-3</v>
      </c>
      <c r="J1234" s="9">
        <f>HOUR(telefony45[[#This Row],[czas połączenia]])</f>
        <v>0</v>
      </c>
      <c r="K1234" s="9">
        <f>MINUTE(telefony45[[#This Row],[czas połączenia]])</f>
        <v>3</v>
      </c>
      <c r="L1234" s="9">
        <f>SECOND(telefony45[[#This Row],[czas połączenia]])</f>
        <v>24</v>
      </c>
      <c r="M1234" s="9">
        <f>telefony45[[#This Row],[godziny połączenia]]*60*60+telefony45[[#This Row],[minuty połączenia]]*60+telefony45[[#This Row],[sekundy połączenia2]]</f>
        <v>204</v>
      </c>
      <c r="N1234" s="9">
        <f>ROUNDUP(telefony45[[#This Row],[połączenie w sekundach]]/60,0)</f>
        <v>4</v>
      </c>
      <c r="O1234" s="9">
        <f>IF(telefony45[[#This Row],[czy zagraniczny]]=1,telefony45[[#This Row],[zaczęt minuty połączenia]],0)</f>
        <v>0</v>
      </c>
      <c r="P1234">
        <f>IF(OR(telefony45[[#This Row],[czy komórkowy]]=1,telefony45[[#This Row],[czy stacjonarny]]=1),P1233-telefony45[[#This Row],[połączenie w sekundach]],P1233)</f>
        <v>-527109</v>
      </c>
      <c r="Q1234">
        <f t="shared" si="18"/>
        <v>204</v>
      </c>
      <c r="R1234">
        <f>IF(telefony45[[#This Row],[czy komórkowy]]=1,Q1234+R1233,R1233)</f>
        <v>124365</v>
      </c>
      <c r="S1234">
        <f>IF(telefony45[[#This Row],[czy stacjonarny]]=1,Q1234+S1233,S1233)</f>
        <v>402744</v>
      </c>
    </row>
    <row r="1235" spans="1:19" x14ac:dyDescent="0.3">
      <c r="A1235" s="9" t="s">
        <v>1060</v>
      </c>
      <c r="B1235" s="1">
        <v>42935</v>
      </c>
      <c r="C1235" s="2">
        <v>0.38979166666666665</v>
      </c>
      <c r="D1235" s="2">
        <v>0.39171296296296299</v>
      </c>
      <c r="E1235">
        <f>DAY(telefony45[[#This Row],[data]])</f>
        <v>19</v>
      </c>
      <c r="F1235">
        <f>IF(LEN(telefony45[[#This Row],[nr]])=8,1,0)</f>
        <v>0</v>
      </c>
      <c r="G1235">
        <f>IF(LEN(telefony45[[#This Row],[nr]])=7,1,0)</f>
        <v>1</v>
      </c>
      <c r="H1235" s="9">
        <f>IF(LEN(telefony45[[#This Row],[nr]])&gt;=10,1,0)</f>
        <v>0</v>
      </c>
      <c r="I1235" s="2">
        <f>telefony45[[#This Row],[zakonczenie]]-telefony45[[#This Row],[rozpoczecie]]</f>
        <v>1.9212962962963376E-3</v>
      </c>
      <c r="J1235" s="9">
        <f>HOUR(telefony45[[#This Row],[czas połączenia]])</f>
        <v>0</v>
      </c>
      <c r="K1235" s="9">
        <f>MINUTE(telefony45[[#This Row],[czas połączenia]])</f>
        <v>2</v>
      </c>
      <c r="L1235" s="9">
        <f>SECOND(telefony45[[#This Row],[czas połączenia]])</f>
        <v>46</v>
      </c>
      <c r="M1235" s="9">
        <f>telefony45[[#This Row],[godziny połączenia]]*60*60+telefony45[[#This Row],[minuty połączenia]]*60+telefony45[[#This Row],[sekundy połączenia2]]</f>
        <v>166</v>
      </c>
      <c r="N1235" s="9">
        <f>ROUNDUP(telefony45[[#This Row],[połączenie w sekundach]]/60,0)</f>
        <v>3</v>
      </c>
      <c r="O1235" s="9">
        <f>IF(telefony45[[#This Row],[czy zagraniczny]]=1,telefony45[[#This Row],[zaczęt minuty połączenia]],0)</f>
        <v>0</v>
      </c>
      <c r="P1235">
        <f>IF(OR(telefony45[[#This Row],[czy komórkowy]]=1,telefony45[[#This Row],[czy stacjonarny]]=1),P1234-telefony45[[#This Row],[połączenie w sekundach]],P1234)</f>
        <v>-527275</v>
      </c>
      <c r="Q1235">
        <f t="shared" si="18"/>
        <v>166</v>
      </c>
      <c r="R1235">
        <f>IF(telefony45[[#This Row],[czy komórkowy]]=1,Q1235+R1234,R1234)</f>
        <v>124365</v>
      </c>
      <c r="S1235">
        <f>IF(telefony45[[#This Row],[czy stacjonarny]]=1,Q1235+S1234,S1234)</f>
        <v>402910</v>
      </c>
    </row>
    <row r="1236" spans="1:19" x14ac:dyDescent="0.3">
      <c r="A1236" s="9" t="s">
        <v>1061</v>
      </c>
      <c r="B1236" s="1">
        <v>42935</v>
      </c>
      <c r="C1236" s="2">
        <v>0.3898611111111111</v>
      </c>
      <c r="D1236" s="2">
        <v>0.39067129629629632</v>
      </c>
      <c r="E1236">
        <f>DAY(telefony45[[#This Row],[data]])</f>
        <v>19</v>
      </c>
      <c r="F1236">
        <f>IF(LEN(telefony45[[#This Row],[nr]])=8,1,0)</f>
        <v>0</v>
      </c>
      <c r="G1236">
        <f>IF(LEN(telefony45[[#This Row],[nr]])=7,1,0)</f>
        <v>1</v>
      </c>
      <c r="H1236" s="9">
        <f>IF(LEN(telefony45[[#This Row],[nr]])&gt;=10,1,0)</f>
        <v>0</v>
      </c>
      <c r="I1236" s="2">
        <f>telefony45[[#This Row],[zakonczenie]]-telefony45[[#This Row],[rozpoczecie]]</f>
        <v>8.1018518518521931E-4</v>
      </c>
      <c r="J1236" s="9">
        <f>HOUR(telefony45[[#This Row],[czas połączenia]])</f>
        <v>0</v>
      </c>
      <c r="K1236" s="9">
        <f>MINUTE(telefony45[[#This Row],[czas połączenia]])</f>
        <v>1</v>
      </c>
      <c r="L1236" s="9">
        <f>SECOND(telefony45[[#This Row],[czas połączenia]])</f>
        <v>10</v>
      </c>
      <c r="M1236" s="9">
        <f>telefony45[[#This Row],[godziny połączenia]]*60*60+telefony45[[#This Row],[minuty połączenia]]*60+telefony45[[#This Row],[sekundy połączenia2]]</f>
        <v>70</v>
      </c>
      <c r="N1236" s="9">
        <f>ROUNDUP(telefony45[[#This Row],[połączenie w sekundach]]/60,0)</f>
        <v>2</v>
      </c>
      <c r="O1236" s="9">
        <f>IF(telefony45[[#This Row],[czy zagraniczny]]=1,telefony45[[#This Row],[zaczęt minuty połączenia]],0)</f>
        <v>0</v>
      </c>
      <c r="P1236">
        <f>IF(OR(telefony45[[#This Row],[czy komórkowy]]=1,telefony45[[#This Row],[czy stacjonarny]]=1),P1235-telefony45[[#This Row],[połączenie w sekundach]],P1235)</f>
        <v>-527345</v>
      </c>
      <c r="Q1236">
        <f t="shared" si="18"/>
        <v>70</v>
      </c>
      <c r="R1236">
        <f>IF(telefony45[[#This Row],[czy komórkowy]]=1,Q1236+R1235,R1235)</f>
        <v>124365</v>
      </c>
      <c r="S1236">
        <f>IF(telefony45[[#This Row],[czy stacjonarny]]=1,Q1236+S1235,S1235)</f>
        <v>402980</v>
      </c>
    </row>
    <row r="1237" spans="1:19" x14ac:dyDescent="0.3">
      <c r="A1237" s="9" t="s">
        <v>1062</v>
      </c>
      <c r="B1237" s="1">
        <v>42935</v>
      </c>
      <c r="C1237" s="2">
        <v>0.3941898148148148</v>
      </c>
      <c r="D1237" s="2">
        <v>0.40530092592592593</v>
      </c>
      <c r="E1237">
        <f>DAY(telefony45[[#This Row],[data]])</f>
        <v>19</v>
      </c>
      <c r="F1237">
        <f>IF(LEN(telefony45[[#This Row],[nr]])=8,1,0)</f>
        <v>0</v>
      </c>
      <c r="G1237">
        <f>IF(LEN(telefony45[[#This Row],[nr]])=7,1,0)</f>
        <v>1</v>
      </c>
      <c r="H1237" s="9">
        <f>IF(LEN(telefony45[[#This Row],[nr]])&gt;=10,1,0)</f>
        <v>0</v>
      </c>
      <c r="I1237" s="2">
        <f>telefony45[[#This Row],[zakonczenie]]-telefony45[[#This Row],[rozpoczecie]]</f>
        <v>1.1111111111111127E-2</v>
      </c>
      <c r="J1237" s="9">
        <f>HOUR(telefony45[[#This Row],[czas połączenia]])</f>
        <v>0</v>
      </c>
      <c r="K1237" s="9">
        <f>MINUTE(telefony45[[#This Row],[czas połączenia]])</f>
        <v>16</v>
      </c>
      <c r="L1237" s="9">
        <f>SECOND(telefony45[[#This Row],[czas połączenia]])</f>
        <v>0</v>
      </c>
      <c r="M1237" s="9">
        <f>telefony45[[#This Row],[godziny połączenia]]*60*60+telefony45[[#This Row],[minuty połączenia]]*60+telefony45[[#This Row],[sekundy połączenia2]]</f>
        <v>960</v>
      </c>
      <c r="N1237" s="9">
        <f>ROUNDUP(telefony45[[#This Row],[połączenie w sekundach]]/60,0)</f>
        <v>16</v>
      </c>
      <c r="O1237" s="9">
        <f>IF(telefony45[[#This Row],[czy zagraniczny]]=1,telefony45[[#This Row],[zaczęt minuty połączenia]],0)</f>
        <v>0</v>
      </c>
      <c r="P1237">
        <f>IF(OR(telefony45[[#This Row],[czy komórkowy]]=1,telefony45[[#This Row],[czy stacjonarny]]=1),P1236-telefony45[[#This Row],[połączenie w sekundach]],P1236)</f>
        <v>-528305</v>
      </c>
      <c r="Q1237">
        <f t="shared" si="18"/>
        <v>960</v>
      </c>
      <c r="R1237">
        <f>IF(telefony45[[#This Row],[czy komórkowy]]=1,Q1237+R1236,R1236)</f>
        <v>124365</v>
      </c>
      <c r="S1237">
        <f>IF(telefony45[[#This Row],[czy stacjonarny]]=1,Q1237+S1236,S1236)</f>
        <v>403940</v>
      </c>
    </row>
    <row r="1238" spans="1:19" x14ac:dyDescent="0.3">
      <c r="A1238" s="9" t="s">
        <v>1063</v>
      </c>
      <c r="B1238" s="1">
        <v>42935</v>
      </c>
      <c r="C1238" s="2">
        <v>0.39607638888888891</v>
      </c>
      <c r="D1238" s="2">
        <v>0.40442129629629631</v>
      </c>
      <c r="E1238">
        <f>DAY(telefony45[[#This Row],[data]])</f>
        <v>19</v>
      </c>
      <c r="F1238">
        <f>IF(LEN(telefony45[[#This Row],[nr]])=8,1,0)</f>
        <v>0</v>
      </c>
      <c r="G1238">
        <f>IF(LEN(telefony45[[#This Row],[nr]])=7,1,0)</f>
        <v>1</v>
      </c>
      <c r="H1238" s="9">
        <f>IF(LEN(telefony45[[#This Row],[nr]])&gt;=10,1,0)</f>
        <v>0</v>
      </c>
      <c r="I1238" s="2">
        <f>telefony45[[#This Row],[zakonczenie]]-telefony45[[#This Row],[rozpoczecie]]</f>
        <v>8.3449074074073981E-3</v>
      </c>
      <c r="J1238" s="9">
        <f>HOUR(telefony45[[#This Row],[czas połączenia]])</f>
        <v>0</v>
      </c>
      <c r="K1238" s="9">
        <f>MINUTE(telefony45[[#This Row],[czas połączenia]])</f>
        <v>12</v>
      </c>
      <c r="L1238" s="9">
        <f>SECOND(telefony45[[#This Row],[czas połączenia]])</f>
        <v>1</v>
      </c>
      <c r="M1238" s="9">
        <f>telefony45[[#This Row],[godziny połączenia]]*60*60+telefony45[[#This Row],[minuty połączenia]]*60+telefony45[[#This Row],[sekundy połączenia2]]</f>
        <v>721</v>
      </c>
      <c r="N1238" s="9">
        <f>ROUNDUP(telefony45[[#This Row],[połączenie w sekundach]]/60,0)</f>
        <v>13</v>
      </c>
      <c r="O1238" s="9">
        <f>IF(telefony45[[#This Row],[czy zagraniczny]]=1,telefony45[[#This Row],[zaczęt minuty połączenia]],0)</f>
        <v>0</v>
      </c>
      <c r="P1238">
        <f>IF(OR(telefony45[[#This Row],[czy komórkowy]]=1,telefony45[[#This Row],[czy stacjonarny]]=1),P1237-telefony45[[#This Row],[połączenie w sekundach]],P1237)</f>
        <v>-529026</v>
      </c>
      <c r="Q1238">
        <f t="shared" si="18"/>
        <v>721</v>
      </c>
      <c r="R1238">
        <f>IF(telefony45[[#This Row],[czy komórkowy]]=1,Q1238+R1237,R1237)</f>
        <v>124365</v>
      </c>
      <c r="S1238">
        <f>IF(telefony45[[#This Row],[czy stacjonarny]]=1,Q1238+S1237,S1237)</f>
        <v>404661</v>
      </c>
    </row>
    <row r="1239" spans="1:19" x14ac:dyDescent="0.3">
      <c r="A1239" s="9" t="s">
        <v>1064</v>
      </c>
      <c r="B1239" s="1">
        <v>42935</v>
      </c>
      <c r="C1239" s="2">
        <v>0.39937499999999998</v>
      </c>
      <c r="D1239" s="2">
        <v>0.40332175925925928</v>
      </c>
      <c r="E1239">
        <f>DAY(telefony45[[#This Row],[data]])</f>
        <v>19</v>
      </c>
      <c r="F1239">
        <f>IF(LEN(telefony45[[#This Row],[nr]])=8,1,0)</f>
        <v>0</v>
      </c>
      <c r="G1239">
        <f>IF(LEN(telefony45[[#This Row],[nr]])=7,1,0)</f>
        <v>1</v>
      </c>
      <c r="H1239" s="9">
        <f>IF(LEN(telefony45[[#This Row],[nr]])&gt;=10,1,0)</f>
        <v>0</v>
      </c>
      <c r="I1239" s="2">
        <f>telefony45[[#This Row],[zakonczenie]]-telefony45[[#This Row],[rozpoczecie]]</f>
        <v>3.9467592592593026E-3</v>
      </c>
      <c r="J1239" s="9">
        <f>HOUR(telefony45[[#This Row],[czas połączenia]])</f>
        <v>0</v>
      </c>
      <c r="K1239" s="9">
        <f>MINUTE(telefony45[[#This Row],[czas połączenia]])</f>
        <v>5</v>
      </c>
      <c r="L1239" s="9">
        <f>SECOND(telefony45[[#This Row],[czas połączenia]])</f>
        <v>41</v>
      </c>
      <c r="M1239" s="9">
        <f>telefony45[[#This Row],[godziny połączenia]]*60*60+telefony45[[#This Row],[minuty połączenia]]*60+telefony45[[#This Row],[sekundy połączenia2]]</f>
        <v>341</v>
      </c>
      <c r="N1239" s="9">
        <f>ROUNDUP(telefony45[[#This Row],[połączenie w sekundach]]/60,0)</f>
        <v>6</v>
      </c>
      <c r="O1239" s="9">
        <f>IF(telefony45[[#This Row],[czy zagraniczny]]=1,telefony45[[#This Row],[zaczęt minuty połączenia]],0)</f>
        <v>0</v>
      </c>
      <c r="P1239">
        <f>IF(OR(telefony45[[#This Row],[czy komórkowy]]=1,telefony45[[#This Row],[czy stacjonarny]]=1),P1238-telefony45[[#This Row],[połączenie w sekundach]],P1238)</f>
        <v>-529367</v>
      </c>
      <c r="Q1239">
        <f t="shared" si="18"/>
        <v>341</v>
      </c>
      <c r="R1239">
        <f>IF(telefony45[[#This Row],[czy komórkowy]]=1,Q1239+R1238,R1238)</f>
        <v>124365</v>
      </c>
      <c r="S1239">
        <f>IF(telefony45[[#This Row],[czy stacjonarny]]=1,Q1239+S1238,S1238)</f>
        <v>405002</v>
      </c>
    </row>
    <row r="1240" spans="1:19" x14ac:dyDescent="0.3">
      <c r="A1240" s="9" t="s">
        <v>1065</v>
      </c>
      <c r="B1240" s="1">
        <v>42935</v>
      </c>
      <c r="C1240" s="2">
        <v>0.39959490740740738</v>
      </c>
      <c r="D1240" s="2">
        <v>0.41099537037037037</v>
      </c>
      <c r="E1240">
        <f>DAY(telefony45[[#This Row],[data]])</f>
        <v>19</v>
      </c>
      <c r="F1240">
        <f>IF(LEN(telefony45[[#This Row],[nr]])=8,1,0)</f>
        <v>0</v>
      </c>
      <c r="G1240">
        <f>IF(LEN(telefony45[[#This Row],[nr]])=7,1,0)</f>
        <v>1</v>
      </c>
      <c r="H1240" s="9">
        <f>IF(LEN(telefony45[[#This Row],[nr]])&gt;=10,1,0)</f>
        <v>0</v>
      </c>
      <c r="I1240" s="2">
        <f>telefony45[[#This Row],[zakonczenie]]-telefony45[[#This Row],[rozpoczecie]]</f>
        <v>1.1400462962962987E-2</v>
      </c>
      <c r="J1240" s="9">
        <f>HOUR(telefony45[[#This Row],[czas połączenia]])</f>
        <v>0</v>
      </c>
      <c r="K1240" s="9">
        <f>MINUTE(telefony45[[#This Row],[czas połączenia]])</f>
        <v>16</v>
      </c>
      <c r="L1240" s="9">
        <f>SECOND(telefony45[[#This Row],[czas połączenia]])</f>
        <v>25</v>
      </c>
      <c r="M1240" s="9">
        <f>telefony45[[#This Row],[godziny połączenia]]*60*60+telefony45[[#This Row],[minuty połączenia]]*60+telefony45[[#This Row],[sekundy połączenia2]]</f>
        <v>985</v>
      </c>
      <c r="N1240" s="9">
        <f>ROUNDUP(telefony45[[#This Row],[połączenie w sekundach]]/60,0)</f>
        <v>17</v>
      </c>
      <c r="O1240" s="9">
        <f>IF(telefony45[[#This Row],[czy zagraniczny]]=1,telefony45[[#This Row],[zaczęt minuty połączenia]],0)</f>
        <v>0</v>
      </c>
      <c r="P1240">
        <f>IF(OR(telefony45[[#This Row],[czy komórkowy]]=1,telefony45[[#This Row],[czy stacjonarny]]=1),P1239-telefony45[[#This Row],[połączenie w sekundach]],P1239)</f>
        <v>-530352</v>
      </c>
      <c r="Q1240">
        <f t="shared" si="18"/>
        <v>985</v>
      </c>
      <c r="R1240">
        <f>IF(telefony45[[#This Row],[czy komórkowy]]=1,Q1240+R1239,R1239)</f>
        <v>124365</v>
      </c>
      <c r="S1240">
        <f>IF(telefony45[[#This Row],[czy stacjonarny]]=1,Q1240+S1239,S1239)</f>
        <v>405987</v>
      </c>
    </row>
    <row r="1241" spans="1:19" x14ac:dyDescent="0.3">
      <c r="A1241" s="9" t="s">
        <v>1066</v>
      </c>
      <c r="B1241" s="1">
        <v>42935</v>
      </c>
      <c r="C1241" s="2">
        <v>0.40234953703703702</v>
      </c>
      <c r="D1241" s="2">
        <v>0.40469907407407407</v>
      </c>
      <c r="E1241">
        <f>DAY(telefony45[[#This Row],[data]])</f>
        <v>19</v>
      </c>
      <c r="F1241">
        <f>IF(LEN(telefony45[[#This Row],[nr]])=8,1,0)</f>
        <v>1</v>
      </c>
      <c r="G1241">
        <f>IF(LEN(telefony45[[#This Row],[nr]])=7,1,0)</f>
        <v>0</v>
      </c>
      <c r="H1241" s="9">
        <f>IF(LEN(telefony45[[#This Row],[nr]])&gt;=10,1,0)</f>
        <v>0</v>
      </c>
      <c r="I1241" s="2">
        <f>telefony45[[#This Row],[zakonczenie]]-telefony45[[#This Row],[rozpoczecie]]</f>
        <v>2.3495370370370527E-3</v>
      </c>
      <c r="J1241" s="9">
        <f>HOUR(telefony45[[#This Row],[czas połączenia]])</f>
        <v>0</v>
      </c>
      <c r="K1241" s="9">
        <f>MINUTE(telefony45[[#This Row],[czas połączenia]])</f>
        <v>3</v>
      </c>
      <c r="L1241" s="9">
        <f>SECOND(telefony45[[#This Row],[czas połączenia]])</f>
        <v>23</v>
      </c>
      <c r="M1241" s="9">
        <f>telefony45[[#This Row],[godziny połączenia]]*60*60+telefony45[[#This Row],[minuty połączenia]]*60+telefony45[[#This Row],[sekundy połączenia2]]</f>
        <v>203</v>
      </c>
      <c r="N1241" s="9">
        <f>ROUNDUP(telefony45[[#This Row],[połączenie w sekundach]]/60,0)</f>
        <v>4</v>
      </c>
      <c r="O1241" s="9">
        <f>IF(telefony45[[#This Row],[czy zagraniczny]]=1,telefony45[[#This Row],[zaczęt minuty połączenia]],0)</f>
        <v>0</v>
      </c>
      <c r="P1241">
        <f>IF(OR(telefony45[[#This Row],[czy komórkowy]]=1,telefony45[[#This Row],[czy stacjonarny]]=1),P1240-telefony45[[#This Row],[połączenie w sekundach]],P1240)</f>
        <v>-530555</v>
      </c>
      <c r="Q1241">
        <f t="shared" si="18"/>
        <v>203</v>
      </c>
      <c r="R1241">
        <f>IF(telefony45[[#This Row],[czy komórkowy]]=1,Q1241+R1240,R1240)</f>
        <v>124568</v>
      </c>
      <c r="S1241">
        <f>IF(telefony45[[#This Row],[czy stacjonarny]]=1,Q1241+S1240,S1240)</f>
        <v>405987</v>
      </c>
    </row>
    <row r="1242" spans="1:19" x14ac:dyDescent="0.3">
      <c r="A1242" s="9" t="s">
        <v>1067</v>
      </c>
      <c r="B1242" s="1">
        <v>42935</v>
      </c>
      <c r="C1242" s="2">
        <v>0.40743055555555557</v>
      </c>
      <c r="D1242" s="2">
        <v>0.41255787037037039</v>
      </c>
      <c r="E1242">
        <f>DAY(telefony45[[#This Row],[data]])</f>
        <v>19</v>
      </c>
      <c r="F1242">
        <f>IF(LEN(telefony45[[#This Row],[nr]])=8,1,0)</f>
        <v>1</v>
      </c>
      <c r="G1242">
        <f>IF(LEN(telefony45[[#This Row],[nr]])=7,1,0)</f>
        <v>0</v>
      </c>
      <c r="H1242" s="9">
        <f>IF(LEN(telefony45[[#This Row],[nr]])&gt;=10,1,0)</f>
        <v>0</v>
      </c>
      <c r="I1242" s="2">
        <f>telefony45[[#This Row],[zakonczenie]]-telefony45[[#This Row],[rozpoczecie]]</f>
        <v>5.1273148148148207E-3</v>
      </c>
      <c r="J1242" s="9">
        <f>HOUR(telefony45[[#This Row],[czas połączenia]])</f>
        <v>0</v>
      </c>
      <c r="K1242" s="9">
        <f>MINUTE(telefony45[[#This Row],[czas połączenia]])</f>
        <v>7</v>
      </c>
      <c r="L1242" s="9">
        <f>SECOND(telefony45[[#This Row],[czas połączenia]])</f>
        <v>23</v>
      </c>
      <c r="M1242" s="9">
        <f>telefony45[[#This Row],[godziny połączenia]]*60*60+telefony45[[#This Row],[minuty połączenia]]*60+telefony45[[#This Row],[sekundy połączenia2]]</f>
        <v>443</v>
      </c>
      <c r="N1242" s="9">
        <f>ROUNDUP(telefony45[[#This Row],[połączenie w sekundach]]/60,0)</f>
        <v>8</v>
      </c>
      <c r="O1242" s="9">
        <f>IF(telefony45[[#This Row],[czy zagraniczny]]=1,telefony45[[#This Row],[zaczęt minuty połączenia]],0)</f>
        <v>0</v>
      </c>
      <c r="P1242">
        <f>IF(OR(telefony45[[#This Row],[czy komórkowy]]=1,telefony45[[#This Row],[czy stacjonarny]]=1),P1241-telefony45[[#This Row],[połączenie w sekundach]],P1241)</f>
        <v>-530998</v>
      </c>
      <c r="Q1242">
        <f t="shared" si="18"/>
        <v>443</v>
      </c>
      <c r="R1242">
        <f>IF(telefony45[[#This Row],[czy komórkowy]]=1,Q1242+R1241,R1241)</f>
        <v>125011</v>
      </c>
      <c r="S1242">
        <f>IF(telefony45[[#This Row],[czy stacjonarny]]=1,Q1242+S1241,S1241)</f>
        <v>405987</v>
      </c>
    </row>
    <row r="1243" spans="1:19" x14ac:dyDescent="0.3">
      <c r="A1243" s="9" t="s">
        <v>412</v>
      </c>
      <c r="B1243" s="1">
        <v>42935</v>
      </c>
      <c r="C1243" s="2">
        <v>0.41121527777777778</v>
      </c>
      <c r="D1243" s="2">
        <v>0.41483796296296294</v>
      </c>
      <c r="E1243">
        <f>DAY(telefony45[[#This Row],[data]])</f>
        <v>19</v>
      </c>
      <c r="F1243">
        <f>IF(LEN(telefony45[[#This Row],[nr]])=8,1,0)</f>
        <v>0</v>
      </c>
      <c r="G1243">
        <f>IF(LEN(telefony45[[#This Row],[nr]])=7,1,0)</f>
        <v>1</v>
      </c>
      <c r="H1243" s="9">
        <f>IF(LEN(telefony45[[#This Row],[nr]])&gt;=10,1,0)</f>
        <v>0</v>
      </c>
      <c r="I1243" s="2">
        <f>telefony45[[#This Row],[zakonczenie]]-telefony45[[#This Row],[rozpoczecie]]</f>
        <v>3.6226851851851594E-3</v>
      </c>
      <c r="J1243" s="9">
        <f>HOUR(telefony45[[#This Row],[czas połączenia]])</f>
        <v>0</v>
      </c>
      <c r="K1243" s="9">
        <f>MINUTE(telefony45[[#This Row],[czas połączenia]])</f>
        <v>5</v>
      </c>
      <c r="L1243" s="9">
        <f>SECOND(telefony45[[#This Row],[czas połączenia]])</f>
        <v>13</v>
      </c>
      <c r="M1243" s="9">
        <f>telefony45[[#This Row],[godziny połączenia]]*60*60+telefony45[[#This Row],[minuty połączenia]]*60+telefony45[[#This Row],[sekundy połączenia2]]</f>
        <v>313</v>
      </c>
      <c r="N1243" s="9">
        <f>ROUNDUP(telefony45[[#This Row],[połączenie w sekundach]]/60,0)</f>
        <v>6</v>
      </c>
      <c r="O1243" s="9">
        <f>IF(telefony45[[#This Row],[czy zagraniczny]]=1,telefony45[[#This Row],[zaczęt minuty połączenia]],0)</f>
        <v>0</v>
      </c>
      <c r="P1243">
        <f>IF(OR(telefony45[[#This Row],[czy komórkowy]]=1,telefony45[[#This Row],[czy stacjonarny]]=1),P1242-telefony45[[#This Row],[połączenie w sekundach]],P1242)</f>
        <v>-531311</v>
      </c>
      <c r="Q1243">
        <f t="shared" si="18"/>
        <v>313</v>
      </c>
      <c r="R1243">
        <f>IF(telefony45[[#This Row],[czy komórkowy]]=1,Q1243+R1242,R1242)</f>
        <v>125011</v>
      </c>
      <c r="S1243">
        <f>IF(telefony45[[#This Row],[czy stacjonarny]]=1,Q1243+S1242,S1242)</f>
        <v>406300</v>
      </c>
    </row>
    <row r="1244" spans="1:19" x14ac:dyDescent="0.3">
      <c r="A1244" s="9" t="s">
        <v>1068</v>
      </c>
      <c r="B1244" s="1">
        <v>42935</v>
      </c>
      <c r="C1244" s="2">
        <v>0.4127662037037037</v>
      </c>
      <c r="D1244" s="2">
        <v>0.42182870370370368</v>
      </c>
      <c r="E1244">
        <f>DAY(telefony45[[#This Row],[data]])</f>
        <v>19</v>
      </c>
      <c r="F1244">
        <f>IF(LEN(telefony45[[#This Row],[nr]])=8,1,0)</f>
        <v>0</v>
      </c>
      <c r="G1244">
        <f>IF(LEN(telefony45[[#This Row],[nr]])=7,1,0)</f>
        <v>0</v>
      </c>
      <c r="H1244" s="9">
        <f>IF(LEN(telefony45[[#This Row],[nr]])&gt;=10,1,0)</f>
        <v>1</v>
      </c>
      <c r="I1244" s="2">
        <f>telefony45[[#This Row],[zakonczenie]]-telefony45[[#This Row],[rozpoczecie]]</f>
        <v>9.0624999999999734E-3</v>
      </c>
      <c r="J1244" s="9">
        <f>HOUR(telefony45[[#This Row],[czas połączenia]])</f>
        <v>0</v>
      </c>
      <c r="K1244" s="9">
        <f>MINUTE(telefony45[[#This Row],[czas połączenia]])</f>
        <v>13</v>
      </c>
      <c r="L1244" s="9">
        <f>SECOND(telefony45[[#This Row],[czas połączenia]])</f>
        <v>3</v>
      </c>
      <c r="M1244" s="9">
        <f>telefony45[[#This Row],[godziny połączenia]]*60*60+telefony45[[#This Row],[minuty połączenia]]*60+telefony45[[#This Row],[sekundy połączenia2]]</f>
        <v>783</v>
      </c>
      <c r="N1244" s="9">
        <f>ROUNDUP(telefony45[[#This Row],[połączenie w sekundach]]/60,0)</f>
        <v>14</v>
      </c>
      <c r="O1244" s="9">
        <f>IF(telefony45[[#This Row],[czy zagraniczny]]=1,telefony45[[#This Row],[zaczęt minuty połączenia]],0)</f>
        <v>14</v>
      </c>
      <c r="P1244">
        <f>IF(OR(telefony45[[#This Row],[czy komórkowy]]=1,telefony45[[#This Row],[czy stacjonarny]]=1),P1243-telefony45[[#This Row],[połączenie w sekundach]],P1243)</f>
        <v>-531311</v>
      </c>
      <c r="Q1244">
        <f t="shared" si="18"/>
        <v>0</v>
      </c>
      <c r="R1244">
        <f>IF(telefony45[[#This Row],[czy komórkowy]]=1,Q1244+R1243,R1243)</f>
        <v>125011</v>
      </c>
      <c r="S1244">
        <f>IF(telefony45[[#This Row],[czy stacjonarny]]=1,Q1244+S1243,S1243)</f>
        <v>406300</v>
      </c>
    </row>
    <row r="1245" spans="1:19" x14ac:dyDescent="0.3">
      <c r="A1245" s="9" t="s">
        <v>1069</v>
      </c>
      <c r="B1245" s="1">
        <v>42935</v>
      </c>
      <c r="C1245" s="2">
        <v>0.41616898148148146</v>
      </c>
      <c r="D1245" s="2">
        <v>0.41717592592592595</v>
      </c>
      <c r="E1245">
        <f>DAY(telefony45[[#This Row],[data]])</f>
        <v>19</v>
      </c>
      <c r="F1245">
        <f>IF(LEN(telefony45[[#This Row],[nr]])=8,1,0)</f>
        <v>0</v>
      </c>
      <c r="G1245">
        <f>IF(LEN(telefony45[[#This Row],[nr]])=7,1,0)</f>
        <v>1</v>
      </c>
      <c r="H1245" s="9">
        <f>IF(LEN(telefony45[[#This Row],[nr]])&gt;=10,1,0)</f>
        <v>0</v>
      </c>
      <c r="I1245" s="2">
        <f>telefony45[[#This Row],[zakonczenie]]-telefony45[[#This Row],[rozpoczecie]]</f>
        <v>1.0069444444444908E-3</v>
      </c>
      <c r="J1245" s="9">
        <f>HOUR(telefony45[[#This Row],[czas połączenia]])</f>
        <v>0</v>
      </c>
      <c r="K1245" s="9">
        <f>MINUTE(telefony45[[#This Row],[czas połączenia]])</f>
        <v>1</v>
      </c>
      <c r="L1245" s="9">
        <f>SECOND(telefony45[[#This Row],[czas połączenia]])</f>
        <v>27</v>
      </c>
      <c r="M1245" s="9">
        <f>telefony45[[#This Row],[godziny połączenia]]*60*60+telefony45[[#This Row],[minuty połączenia]]*60+telefony45[[#This Row],[sekundy połączenia2]]</f>
        <v>87</v>
      </c>
      <c r="N1245" s="9">
        <f>ROUNDUP(telefony45[[#This Row],[połączenie w sekundach]]/60,0)</f>
        <v>2</v>
      </c>
      <c r="O1245" s="9">
        <f>IF(telefony45[[#This Row],[czy zagraniczny]]=1,telefony45[[#This Row],[zaczęt minuty połączenia]],0)</f>
        <v>0</v>
      </c>
      <c r="P1245">
        <f>IF(OR(telefony45[[#This Row],[czy komórkowy]]=1,telefony45[[#This Row],[czy stacjonarny]]=1),P1244-telefony45[[#This Row],[połączenie w sekundach]],P1244)</f>
        <v>-531398</v>
      </c>
      <c r="Q1245">
        <f t="shared" si="18"/>
        <v>87</v>
      </c>
      <c r="R1245">
        <f>IF(telefony45[[#This Row],[czy komórkowy]]=1,Q1245+R1244,R1244)</f>
        <v>125011</v>
      </c>
      <c r="S1245">
        <f>IF(telefony45[[#This Row],[czy stacjonarny]]=1,Q1245+S1244,S1244)</f>
        <v>406387</v>
      </c>
    </row>
    <row r="1246" spans="1:19" x14ac:dyDescent="0.3">
      <c r="A1246" s="9" t="s">
        <v>1070</v>
      </c>
      <c r="B1246" s="1">
        <v>42935</v>
      </c>
      <c r="C1246" s="2">
        <v>0.41996527777777776</v>
      </c>
      <c r="D1246" s="2">
        <v>0.42766203703703703</v>
      </c>
      <c r="E1246">
        <f>DAY(telefony45[[#This Row],[data]])</f>
        <v>19</v>
      </c>
      <c r="F1246">
        <f>IF(LEN(telefony45[[#This Row],[nr]])=8,1,0)</f>
        <v>0</v>
      </c>
      <c r="G1246">
        <f>IF(LEN(telefony45[[#This Row],[nr]])=7,1,0)</f>
        <v>1</v>
      </c>
      <c r="H1246" s="9">
        <f>IF(LEN(telefony45[[#This Row],[nr]])&gt;=10,1,0)</f>
        <v>0</v>
      </c>
      <c r="I1246" s="2">
        <f>telefony45[[#This Row],[zakonczenie]]-telefony45[[#This Row],[rozpoczecie]]</f>
        <v>7.6967592592592782E-3</v>
      </c>
      <c r="J1246" s="9">
        <f>HOUR(telefony45[[#This Row],[czas połączenia]])</f>
        <v>0</v>
      </c>
      <c r="K1246" s="9">
        <f>MINUTE(telefony45[[#This Row],[czas połączenia]])</f>
        <v>11</v>
      </c>
      <c r="L1246" s="9">
        <f>SECOND(telefony45[[#This Row],[czas połączenia]])</f>
        <v>5</v>
      </c>
      <c r="M1246" s="9">
        <f>telefony45[[#This Row],[godziny połączenia]]*60*60+telefony45[[#This Row],[minuty połączenia]]*60+telefony45[[#This Row],[sekundy połączenia2]]</f>
        <v>665</v>
      </c>
      <c r="N1246" s="9">
        <f>ROUNDUP(telefony45[[#This Row],[połączenie w sekundach]]/60,0)</f>
        <v>12</v>
      </c>
      <c r="O1246" s="9">
        <f>IF(telefony45[[#This Row],[czy zagraniczny]]=1,telefony45[[#This Row],[zaczęt minuty połączenia]],0)</f>
        <v>0</v>
      </c>
      <c r="P1246">
        <f>IF(OR(telefony45[[#This Row],[czy komórkowy]]=1,telefony45[[#This Row],[czy stacjonarny]]=1),P1245-telefony45[[#This Row],[połączenie w sekundach]],P1245)</f>
        <v>-532063</v>
      </c>
      <c r="Q1246">
        <f t="shared" si="18"/>
        <v>665</v>
      </c>
      <c r="R1246">
        <f>IF(telefony45[[#This Row],[czy komórkowy]]=1,Q1246+R1245,R1245)</f>
        <v>125011</v>
      </c>
      <c r="S1246">
        <f>IF(telefony45[[#This Row],[czy stacjonarny]]=1,Q1246+S1245,S1245)</f>
        <v>407052</v>
      </c>
    </row>
    <row r="1247" spans="1:19" x14ac:dyDescent="0.3">
      <c r="A1247" s="9" t="s">
        <v>1071</v>
      </c>
      <c r="B1247" s="1">
        <v>42935</v>
      </c>
      <c r="C1247" s="2">
        <v>0.42166666666666669</v>
      </c>
      <c r="D1247" s="2">
        <v>0.43111111111111111</v>
      </c>
      <c r="E1247">
        <f>DAY(telefony45[[#This Row],[data]])</f>
        <v>19</v>
      </c>
      <c r="F1247">
        <f>IF(LEN(telefony45[[#This Row],[nr]])=8,1,0)</f>
        <v>1</v>
      </c>
      <c r="G1247">
        <f>IF(LEN(telefony45[[#This Row],[nr]])=7,1,0)</f>
        <v>0</v>
      </c>
      <c r="H1247" s="9">
        <f>IF(LEN(telefony45[[#This Row],[nr]])&gt;=10,1,0)</f>
        <v>0</v>
      </c>
      <c r="I1247" s="2">
        <f>telefony45[[#This Row],[zakonczenie]]-telefony45[[#This Row],[rozpoczecie]]</f>
        <v>9.444444444444422E-3</v>
      </c>
      <c r="J1247" s="9">
        <f>HOUR(telefony45[[#This Row],[czas połączenia]])</f>
        <v>0</v>
      </c>
      <c r="K1247" s="9">
        <f>MINUTE(telefony45[[#This Row],[czas połączenia]])</f>
        <v>13</v>
      </c>
      <c r="L1247" s="9">
        <f>SECOND(telefony45[[#This Row],[czas połączenia]])</f>
        <v>36</v>
      </c>
      <c r="M1247" s="9">
        <f>telefony45[[#This Row],[godziny połączenia]]*60*60+telefony45[[#This Row],[minuty połączenia]]*60+telefony45[[#This Row],[sekundy połączenia2]]</f>
        <v>816</v>
      </c>
      <c r="N1247" s="9">
        <f>ROUNDUP(telefony45[[#This Row],[połączenie w sekundach]]/60,0)</f>
        <v>14</v>
      </c>
      <c r="O1247" s="9">
        <f>IF(telefony45[[#This Row],[czy zagraniczny]]=1,telefony45[[#This Row],[zaczęt minuty połączenia]],0)</f>
        <v>0</v>
      </c>
      <c r="P1247">
        <f>IF(OR(telefony45[[#This Row],[czy komórkowy]]=1,telefony45[[#This Row],[czy stacjonarny]]=1),P1246-telefony45[[#This Row],[połączenie w sekundach]],P1246)</f>
        <v>-532879</v>
      </c>
      <c r="Q1247">
        <f t="shared" si="18"/>
        <v>816</v>
      </c>
      <c r="R1247">
        <f>IF(telefony45[[#This Row],[czy komórkowy]]=1,Q1247+R1246,R1246)</f>
        <v>125827</v>
      </c>
      <c r="S1247">
        <f>IF(telefony45[[#This Row],[czy stacjonarny]]=1,Q1247+S1246,S1246)</f>
        <v>407052</v>
      </c>
    </row>
    <row r="1248" spans="1:19" x14ac:dyDescent="0.3">
      <c r="A1248" s="9" t="s">
        <v>1072</v>
      </c>
      <c r="B1248" s="1">
        <v>42935</v>
      </c>
      <c r="C1248" s="2">
        <v>0.42422453703703705</v>
      </c>
      <c r="D1248" s="2">
        <v>0.43512731481481481</v>
      </c>
      <c r="E1248">
        <f>DAY(telefony45[[#This Row],[data]])</f>
        <v>19</v>
      </c>
      <c r="F1248">
        <f>IF(LEN(telefony45[[#This Row],[nr]])=8,1,0)</f>
        <v>0</v>
      </c>
      <c r="G1248">
        <f>IF(LEN(telefony45[[#This Row],[nr]])=7,1,0)</f>
        <v>1</v>
      </c>
      <c r="H1248" s="9">
        <f>IF(LEN(telefony45[[#This Row],[nr]])&gt;=10,1,0)</f>
        <v>0</v>
      </c>
      <c r="I1248" s="2">
        <f>telefony45[[#This Row],[zakonczenie]]-telefony45[[#This Row],[rozpoczecie]]</f>
        <v>1.0902777777777761E-2</v>
      </c>
      <c r="J1248" s="9">
        <f>HOUR(telefony45[[#This Row],[czas połączenia]])</f>
        <v>0</v>
      </c>
      <c r="K1248" s="9">
        <f>MINUTE(telefony45[[#This Row],[czas połączenia]])</f>
        <v>15</v>
      </c>
      <c r="L1248" s="9">
        <f>SECOND(telefony45[[#This Row],[czas połączenia]])</f>
        <v>42</v>
      </c>
      <c r="M1248" s="9">
        <f>telefony45[[#This Row],[godziny połączenia]]*60*60+telefony45[[#This Row],[minuty połączenia]]*60+telefony45[[#This Row],[sekundy połączenia2]]</f>
        <v>942</v>
      </c>
      <c r="N1248" s="9">
        <f>ROUNDUP(telefony45[[#This Row],[połączenie w sekundach]]/60,0)</f>
        <v>16</v>
      </c>
      <c r="O1248" s="9">
        <f>IF(telefony45[[#This Row],[czy zagraniczny]]=1,telefony45[[#This Row],[zaczęt minuty połączenia]],0)</f>
        <v>0</v>
      </c>
      <c r="P1248">
        <f>IF(OR(telefony45[[#This Row],[czy komórkowy]]=1,telefony45[[#This Row],[czy stacjonarny]]=1),P1247-telefony45[[#This Row],[połączenie w sekundach]],P1247)</f>
        <v>-533821</v>
      </c>
      <c r="Q1248">
        <f t="shared" si="18"/>
        <v>942</v>
      </c>
      <c r="R1248">
        <f>IF(telefony45[[#This Row],[czy komórkowy]]=1,Q1248+R1247,R1247)</f>
        <v>125827</v>
      </c>
      <c r="S1248">
        <f>IF(telefony45[[#This Row],[czy stacjonarny]]=1,Q1248+S1247,S1247)</f>
        <v>407994</v>
      </c>
    </row>
    <row r="1249" spans="1:19" x14ac:dyDescent="0.3">
      <c r="A1249" s="9" t="s">
        <v>1073</v>
      </c>
      <c r="B1249" s="1">
        <v>42935</v>
      </c>
      <c r="C1249" s="2">
        <v>0.42684027777777778</v>
      </c>
      <c r="D1249" s="2">
        <v>0.43207175925925928</v>
      </c>
      <c r="E1249">
        <f>DAY(telefony45[[#This Row],[data]])</f>
        <v>19</v>
      </c>
      <c r="F1249">
        <f>IF(LEN(telefony45[[#This Row],[nr]])=8,1,0)</f>
        <v>0</v>
      </c>
      <c r="G1249">
        <f>IF(LEN(telefony45[[#This Row],[nr]])=7,1,0)</f>
        <v>0</v>
      </c>
      <c r="H1249" s="9">
        <f>IF(LEN(telefony45[[#This Row],[nr]])&gt;=10,1,0)</f>
        <v>1</v>
      </c>
      <c r="I1249" s="2">
        <f>telefony45[[#This Row],[zakonczenie]]-telefony45[[#This Row],[rozpoczecie]]</f>
        <v>5.2314814814815036E-3</v>
      </c>
      <c r="J1249" s="9">
        <f>HOUR(telefony45[[#This Row],[czas połączenia]])</f>
        <v>0</v>
      </c>
      <c r="K1249" s="9">
        <f>MINUTE(telefony45[[#This Row],[czas połączenia]])</f>
        <v>7</v>
      </c>
      <c r="L1249" s="9">
        <f>SECOND(telefony45[[#This Row],[czas połączenia]])</f>
        <v>32</v>
      </c>
      <c r="M1249" s="9">
        <f>telefony45[[#This Row],[godziny połączenia]]*60*60+telefony45[[#This Row],[minuty połączenia]]*60+telefony45[[#This Row],[sekundy połączenia2]]</f>
        <v>452</v>
      </c>
      <c r="N1249" s="9">
        <f>ROUNDUP(telefony45[[#This Row],[połączenie w sekundach]]/60,0)</f>
        <v>8</v>
      </c>
      <c r="O1249" s="9">
        <f>IF(telefony45[[#This Row],[czy zagraniczny]]=1,telefony45[[#This Row],[zaczęt minuty połączenia]],0)</f>
        <v>8</v>
      </c>
      <c r="P1249">
        <f>IF(OR(telefony45[[#This Row],[czy komórkowy]]=1,telefony45[[#This Row],[czy stacjonarny]]=1),P1248-telefony45[[#This Row],[połączenie w sekundach]],P1248)</f>
        <v>-533821</v>
      </c>
      <c r="Q1249">
        <f t="shared" si="18"/>
        <v>0</v>
      </c>
      <c r="R1249">
        <f>IF(telefony45[[#This Row],[czy komórkowy]]=1,Q1249+R1248,R1248)</f>
        <v>125827</v>
      </c>
      <c r="S1249">
        <f>IF(telefony45[[#This Row],[czy stacjonarny]]=1,Q1249+S1248,S1248)</f>
        <v>407994</v>
      </c>
    </row>
    <row r="1250" spans="1:19" x14ac:dyDescent="0.3">
      <c r="A1250" s="9" t="s">
        <v>1074</v>
      </c>
      <c r="B1250" s="1">
        <v>42935</v>
      </c>
      <c r="C1250" s="2">
        <v>0.42912037037037037</v>
      </c>
      <c r="D1250" s="2">
        <v>0.43425925925925923</v>
      </c>
      <c r="E1250">
        <f>DAY(telefony45[[#This Row],[data]])</f>
        <v>19</v>
      </c>
      <c r="F1250">
        <f>IF(LEN(telefony45[[#This Row],[nr]])=8,1,0)</f>
        <v>0</v>
      </c>
      <c r="G1250">
        <f>IF(LEN(telefony45[[#This Row],[nr]])=7,1,0)</f>
        <v>1</v>
      </c>
      <c r="H1250" s="9">
        <f>IF(LEN(telefony45[[#This Row],[nr]])&gt;=10,1,0)</f>
        <v>0</v>
      </c>
      <c r="I1250" s="2">
        <f>telefony45[[#This Row],[zakonczenie]]-telefony45[[#This Row],[rozpoczecie]]</f>
        <v>5.1388888888888595E-3</v>
      </c>
      <c r="J1250" s="9">
        <f>HOUR(telefony45[[#This Row],[czas połączenia]])</f>
        <v>0</v>
      </c>
      <c r="K1250" s="9">
        <f>MINUTE(telefony45[[#This Row],[czas połączenia]])</f>
        <v>7</v>
      </c>
      <c r="L1250" s="9">
        <f>SECOND(telefony45[[#This Row],[czas połączenia]])</f>
        <v>24</v>
      </c>
      <c r="M1250" s="9">
        <f>telefony45[[#This Row],[godziny połączenia]]*60*60+telefony45[[#This Row],[minuty połączenia]]*60+telefony45[[#This Row],[sekundy połączenia2]]</f>
        <v>444</v>
      </c>
      <c r="N1250" s="9">
        <f>ROUNDUP(telefony45[[#This Row],[połączenie w sekundach]]/60,0)</f>
        <v>8</v>
      </c>
      <c r="O1250" s="9">
        <f>IF(telefony45[[#This Row],[czy zagraniczny]]=1,telefony45[[#This Row],[zaczęt minuty połączenia]],0)</f>
        <v>0</v>
      </c>
      <c r="P1250">
        <f>IF(OR(telefony45[[#This Row],[czy komórkowy]]=1,telefony45[[#This Row],[czy stacjonarny]]=1),P1249-telefony45[[#This Row],[połączenie w sekundach]],P1249)</f>
        <v>-534265</v>
      </c>
      <c r="Q1250">
        <f t="shared" si="18"/>
        <v>444</v>
      </c>
      <c r="R1250">
        <f>IF(telefony45[[#This Row],[czy komórkowy]]=1,Q1250+R1249,R1249)</f>
        <v>125827</v>
      </c>
      <c r="S1250">
        <f>IF(telefony45[[#This Row],[czy stacjonarny]]=1,Q1250+S1249,S1249)</f>
        <v>408438</v>
      </c>
    </row>
    <row r="1251" spans="1:19" x14ac:dyDescent="0.3">
      <c r="A1251" s="9" t="s">
        <v>1075</v>
      </c>
      <c r="B1251" s="1">
        <v>42935</v>
      </c>
      <c r="C1251" s="2">
        <v>0.43180555555555555</v>
      </c>
      <c r="D1251" s="2">
        <v>0.44175925925925924</v>
      </c>
      <c r="E1251">
        <f>DAY(telefony45[[#This Row],[data]])</f>
        <v>19</v>
      </c>
      <c r="F1251">
        <f>IF(LEN(telefony45[[#This Row],[nr]])=8,1,0)</f>
        <v>1</v>
      </c>
      <c r="G1251">
        <f>IF(LEN(telefony45[[#This Row],[nr]])=7,1,0)</f>
        <v>0</v>
      </c>
      <c r="H1251" s="9">
        <f>IF(LEN(telefony45[[#This Row],[nr]])&gt;=10,1,0)</f>
        <v>0</v>
      </c>
      <c r="I1251" s="2">
        <f>telefony45[[#This Row],[zakonczenie]]-telefony45[[#This Row],[rozpoczecie]]</f>
        <v>9.9537037037036868E-3</v>
      </c>
      <c r="J1251" s="9">
        <f>HOUR(telefony45[[#This Row],[czas połączenia]])</f>
        <v>0</v>
      </c>
      <c r="K1251" s="9">
        <f>MINUTE(telefony45[[#This Row],[czas połączenia]])</f>
        <v>14</v>
      </c>
      <c r="L1251" s="9">
        <f>SECOND(telefony45[[#This Row],[czas połączenia]])</f>
        <v>20</v>
      </c>
      <c r="M1251" s="9">
        <f>telefony45[[#This Row],[godziny połączenia]]*60*60+telefony45[[#This Row],[minuty połączenia]]*60+telefony45[[#This Row],[sekundy połączenia2]]</f>
        <v>860</v>
      </c>
      <c r="N1251" s="9">
        <f>ROUNDUP(telefony45[[#This Row],[połączenie w sekundach]]/60,0)</f>
        <v>15</v>
      </c>
      <c r="O1251" s="9">
        <f>IF(telefony45[[#This Row],[czy zagraniczny]]=1,telefony45[[#This Row],[zaczęt minuty połączenia]],0)</f>
        <v>0</v>
      </c>
      <c r="P1251">
        <f>IF(OR(telefony45[[#This Row],[czy komórkowy]]=1,telefony45[[#This Row],[czy stacjonarny]]=1),P1250-telefony45[[#This Row],[połączenie w sekundach]],P1250)</f>
        <v>-535125</v>
      </c>
      <c r="Q1251">
        <f t="shared" si="18"/>
        <v>860</v>
      </c>
      <c r="R1251">
        <f>IF(telefony45[[#This Row],[czy komórkowy]]=1,Q1251+R1250,R1250)</f>
        <v>126687</v>
      </c>
      <c r="S1251">
        <f>IF(telefony45[[#This Row],[czy stacjonarny]]=1,Q1251+S1250,S1250)</f>
        <v>408438</v>
      </c>
    </row>
    <row r="1252" spans="1:19" x14ac:dyDescent="0.3">
      <c r="A1252" s="9" t="s">
        <v>1076</v>
      </c>
      <c r="B1252" s="1">
        <v>42935</v>
      </c>
      <c r="C1252" s="2">
        <v>0.43185185185185188</v>
      </c>
      <c r="D1252" s="2">
        <v>0.4382638888888889</v>
      </c>
      <c r="E1252">
        <f>DAY(telefony45[[#This Row],[data]])</f>
        <v>19</v>
      </c>
      <c r="F1252">
        <f>IF(LEN(telefony45[[#This Row],[nr]])=8,1,0)</f>
        <v>0</v>
      </c>
      <c r="G1252">
        <f>IF(LEN(telefony45[[#This Row],[nr]])=7,1,0)</f>
        <v>1</v>
      </c>
      <c r="H1252" s="9">
        <f>IF(LEN(telefony45[[#This Row],[nr]])&gt;=10,1,0)</f>
        <v>0</v>
      </c>
      <c r="I1252" s="2">
        <f>telefony45[[#This Row],[zakonczenie]]-telefony45[[#This Row],[rozpoczecie]]</f>
        <v>6.4120370370370217E-3</v>
      </c>
      <c r="J1252" s="9">
        <f>HOUR(telefony45[[#This Row],[czas połączenia]])</f>
        <v>0</v>
      </c>
      <c r="K1252" s="9">
        <f>MINUTE(telefony45[[#This Row],[czas połączenia]])</f>
        <v>9</v>
      </c>
      <c r="L1252" s="9">
        <f>SECOND(telefony45[[#This Row],[czas połączenia]])</f>
        <v>14</v>
      </c>
      <c r="M1252" s="9">
        <f>telefony45[[#This Row],[godziny połączenia]]*60*60+telefony45[[#This Row],[minuty połączenia]]*60+telefony45[[#This Row],[sekundy połączenia2]]</f>
        <v>554</v>
      </c>
      <c r="N1252" s="9">
        <f>ROUNDUP(telefony45[[#This Row],[połączenie w sekundach]]/60,0)</f>
        <v>10</v>
      </c>
      <c r="O1252" s="9">
        <f>IF(telefony45[[#This Row],[czy zagraniczny]]=1,telefony45[[#This Row],[zaczęt minuty połączenia]],0)</f>
        <v>0</v>
      </c>
      <c r="P1252">
        <f>IF(OR(telefony45[[#This Row],[czy komórkowy]]=1,telefony45[[#This Row],[czy stacjonarny]]=1),P1251-telefony45[[#This Row],[połączenie w sekundach]],P1251)</f>
        <v>-535679</v>
      </c>
      <c r="Q1252">
        <f t="shared" si="18"/>
        <v>554</v>
      </c>
      <c r="R1252">
        <f>IF(telefony45[[#This Row],[czy komórkowy]]=1,Q1252+R1251,R1251)</f>
        <v>126687</v>
      </c>
      <c r="S1252">
        <f>IF(telefony45[[#This Row],[czy stacjonarny]]=1,Q1252+S1251,S1251)</f>
        <v>408992</v>
      </c>
    </row>
    <row r="1253" spans="1:19" x14ac:dyDescent="0.3">
      <c r="A1253" s="9" t="s">
        <v>1077</v>
      </c>
      <c r="B1253" s="1">
        <v>42935</v>
      </c>
      <c r="C1253" s="2">
        <v>0.43365740740740738</v>
      </c>
      <c r="D1253" s="2">
        <v>0.43964120370370369</v>
      </c>
      <c r="E1253">
        <f>DAY(telefony45[[#This Row],[data]])</f>
        <v>19</v>
      </c>
      <c r="F1253">
        <f>IF(LEN(telefony45[[#This Row],[nr]])=8,1,0)</f>
        <v>0</v>
      </c>
      <c r="G1253">
        <f>IF(LEN(telefony45[[#This Row],[nr]])=7,1,0)</f>
        <v>1</v>
      </c>
      <c r="H1253" s="9">
        <f>IF(LEN(telefony45[[#This Row],[nr]])&gt;=10,1,0)</f>
        <v>0</v>
      </c>
      <c r="I1253" s="2">
        <f>telefony45[[#This Row],[zakonczenie]]-telefony45[[#This Row],[rozpoczecie]]</f>
        <v>5.9837962962963065E-3</v>
      </c>
      <c r="J1253" s="9">
        <f>HOUR(telefony45[[#This Row],[czas połączenia]])</f>
        <v>0</v>
      </c>
      <c r="K1253" s="9">
        <f>MINUTE(telefony45[[#This Row],[czas połączenia]])</f>
        <v>8</v>
      </c>
      <c r="L1253" s="9">
        <f>SECOND(telefony45[[#This Row],[czas połączenia]])</f>
        <v>37</v>
      </c>
      <c r="M1253" s="9">
        <f>telefony45[[#This Row],[godziny połączenia]]*60*60+telefony45[[#This Row],[minuty połączenia]]*60+telefony45[[#This Row],[sekundy połączenia2]]</f>
        <v>517</v>
      </c>
      <c r="N1253" s="9">
        <f>ROUNDUP(telefony45[[#This Row],[połączenie w sekundach]]/60,0)</f>
        <v>9</v>
      </c>
      <c r="O1253" s="9">
        <f>IF(telefony45[[#This Row],[czy zagraniczny]]=1,telefony45[[#This Row],[zaczęt minuty połączenia]],0)</f>
        <v>0</v>
      </c>
      <c r="P1253">
        <f>IF(OR(telefony45[[#This Row],[czy komórkowy]]=1,telefony45[[#This Row],[czy stacjonarny]]=1),P1252-telefony45[[#This Row],[połączenie w sekundach]],P1252)</f>
        <v>-536196</v>
      </c>
      <c r="Q1253">
        <f t="shared" si="18"/>
        <v>517</v>
      </c>
      <c r="R1253">
        <f>IF(telefony45[[#This Row],[czy komórkowy]]=1,Q1253+R1252,R1252)</f>
        <v>126687</v>
      </c>
      <c r="S1253">
        <f>IF(telefony45[[#This Row],[czy stacjonarny]]=1,Q1253+S1252,S1252)</f>
        <v>409509</v>
      </c>
    </row>
    <row r="1254" spans="1:19" x14ac:dyDescent="0.3">
      <c r="A1254" s="9" t="s">
        <v>1078</v>
      </c>
      <c r="B1254" s="1">
        <v>42935</v>
      </c>
      <c r="C1254" s="2">
        <v>0.43509259259259259</v>
      </c>
      <c r="D1254" s="2">
        <v>0.44364583333333335</v>
      </c>
      <c r="E1254">
        <f>DAY(telefony45[[#This Row],[data]])</f>
        <v>19</v>
      </c>
      <c r="F1254">
        <f>IF(LEN(telefony45[[#This Row],[nr]])=8,1,0)</f>
        <v>0</v>
      </c>
      <c r="G1254">
        <f>IF(LEN(telefony45[[#This Row],[nr]])=7,1,0)</f>
        <v>1</v>
      </c>
      <c r="H1254" s="9">
        <f>IF(LEN(telefony45[[#This Row],[nr]])&gt;=10,1,0)</f>
        <v>0</v>
      </c>
      <c r="I1254" s="2">
        <f>telefony45[[#This Row],[zakonczenie]]-telefony45[[#This Row],[rozpoczecie]]</f>
        <v>8.553240740740764E-3</v>
      </c>
      <c r="J1254" s="9">
        <f>HOUR(telefony45[[#This Row],[czas połączenia]])</f>
        <v>0</v>
      </c>
      <c r="K1254" s="9">
        <f>MINUTE(telefony45[[#This Row],[czas połączenia]])</f>
        <v>12</v>
      </c>
      <c r="L1254" s="9">
        <f>SECOND(telefony45[[#This Row],[czas połączenia]])</f>
        <v>19</v>
      </c>
      <c r="M1254" s="9">
        <f>telefony45[[#This Row],[godziny połączenia]]*60*60+telefony45[[#This Row],[minuty połączenia]]*60+telefony45[[#This Row],[sekundy połączenia2]]</f>
        <v>739</v>
      </c>
      <c r="N1254" s="9">
        <f>ROUNDUP(telefony45[[#This Row],[połączenie w sekundach]]/60,0)</f>
        <v>13</v>
      </c>
      <c r="O1254" s="9">
        <f>IF(telefony45[[#This Row],[czy zagraniczny]]=1,telefony45[[#This Row],[zaczęt minuty połączenia]],0)</f>
        <v>0</v>
      </c>
      <c r="P1254">
        <f>IF(OR(telefony45[[#This Row],[czy komórkowy]]=1,telefony45[[#This Row],[czy stacjonarny]]=1),P1253-telefony45[[#This Row],[połączenie w sekundach]],P1253)</f>
        <v>-536935</v>
      </c>
      <c r="Q1254">
        <f t="shared" si="18"/>
        <v>739</v>
      </c>
      <c r="R1254">
        <f>IF(telefony45[[#This Row],[czy komórkowy]]=1,Q1254+R1253,R1253)</f>
        <v>126687</v>
      </c>
      <c r="S1254">
        <f>IF(telefony45[[#This Row],[czy stacjonarny]]=1,Q1254+S1253,S1253)</f>
        <v>410248</v>
      </c>
    </row>
    <row r="1255" spans="1:19" x14ac:dyDescent="0.3">
      <c r="A1255" s="9" t="s">
        <v>1079</v>
      </c>
      <c r="B1255" s="1">
        <v>42935</v>
      </c>
      <c r="C1255" s="2">
        <v>0.43734953703703705</v>
      </c>
      <c r="D1255" s="2">
        <v>0.44071759259259258</v>
      </c>
      <c r="E1255">
        <f>DAY(telefony45[[#This Row],[data]])</f>
        <v>19</v>
      </c>
      <c r="F1255">
        <f>IF(LEN(telefony45[[#This Row],[nr]])=8,1,0)</f>
        <v>0</v>
      </c>
      <c r="G1255">
        <f>IF(LEN(telefony45[[#This Row],[nr]])=7,1,0)</f>
        <v>1</v>
      </c>
      <c r="H1255" s="9">
        <f>IF(LEN(telefony45[[#This Row],[nr]])&gt;=10,1,0)</f>
        <v>0</v>
      </c>
      <c r="I1255" s="2">
        <f>telefony45[[#This Row],[zakonczenie]]-telefony45[[#This Row],[rozpoczecie]]</f>
        <v>3.3680555555555269E-3</v>
      </c>
      <c r="J1255" s="9">
        <f>HOUR(telefony45[[#This Row],[czas połączenia]])</f>
        <v>0</v>
      </c>
      <c r="K1255" s="9">
        <f>MINUTE(telefony45[[#This Row],[czas połączenia]])</f>
        <v>4</v>
      </c>
      <c r="L1255" s="9">
        <f>SECOND(telefony45[[#This Row],[czas połączenia]])</f>
        <v>51</v>
      </c>
      <c r="M1255" s="9">
        <f>telefony45[[#This Row],[godziny połączenia]]*60*60+telefony45[[#This Row],[minuty połączenia]]*60+telefony45[[#This Row],[sekundy połączenia2]]</f>
        <v>291</v>
      </c>
      <c r="N1255" s="9">
        <f>ROUNDUP(telefony45[[#This Row],[połączenie w sekundach]]/60,0)</f>
        <v>5</v>
      </c>
      <c r="O1255" s="9">
        <f>IF(telefony45[[#This Row],[czy zagraniczny]]=1,telefony45[[#This Row],[zaczęt minuty połączenia]],0)</f>
        <v>0</v>
      </c>
      <c r="P1255">
        <f>IF(OR(telefony45[[#This Row],[czy komórkowy]]=1,telefony45[[#This Row],[czy stacjonarny]]=1),P1254-telefony45[[#This Row],[połączenie w sekundach]],P1254)</f>
        <v>-537226</v>
      </c>
      <c r="Q1255">
        <f t="shared" si="18"/>
        <v>291</v>
      </c>
      <c r="R1255">
        <f>IF(telefony45[[#This Row],[czy komórkowy]]=1,Q1255+R1254,R1254)</f>
        <v>126687</v>
      </c>
      <c r="S1255">
        <f>IF(telefony45[[#This Row],[czy stacjonarny]]=1,Q1255+S1254,S1254)</f>
        <v>410539</v>
      </c>
    </row>
    <row r="1256" spans="1:19" x14ac:dyDescent="0.3">
      <c r="A1256" s="9" t="s">
        <v>1080</v>
      </c>
      <c r="B1256" s="1">
        <v>42935</v>
      </c>
      <c r="C1256" s="2">
        <v>0.43827546296296294</v>
      </c>
      <c r="D1256" s="2">
        <v>0.44968750000000002</v>
      </c>
      <c r="E1256">
        <f>DAY(telefony45[[#This Row],[data]])</f>
        <v>19</v>
      </c>
      <c r="F1256">
        <f>IF(LEN(telefony45[[#This Row],[nr]])=8,1,0)</f>
        <v>0</v>
      </c>
      <c r="G1256">
        <f>IF(LEN(telefony45[[#This Row],[nr]])=7,1,0)</f>
        <v>1</v>
      </c>
      <c r="H1256" s="9">
        <f>IF(LEN(telefony45[[#This Row],[nr]])&gt;=10,1,0)</f>
        <v>0</v>
      </c>
      <c r="I1256" s="2">
        <f>telefony45[[#This Row],[zakonczenie]]-telefony45[[#This Row],[rozpoczecie]]</f>
        <v>1.1412037037037082E-2</v>
      </c>
      <c r="J1256" s="9">
        <f>HOUR(telefony45[[#This Row],[czas połączenia]])</f>
        <v>0</v>
      </c>
      <c r="K1256" s="9">
        <f>MINUTE(telefony45[[#This Row],[czas połączenia]])</f>
        <v>16</v>
      </c>
      <c r="L1256" s="9">
        <f>SECOND(telefony45[[#This Row],[czas połączenia]])</f>
        <v>26</v>
      </c>
      <c r="M1256" s="9">
        <f>telefony45[[#This Row],[godziny połączenia]]*60*60+telefony45[[#This Row],[minuty połączenia]]*60+telefony45[[#This Row],[sekundy połączenia2]]</f>
        <v>986</v>
      </c>
      <c r="N1256" s="9">
        <f>ROUNDUP(telefony45[[#This Row],[połączenie w sekundach]]/60,0)</f>
        <v>17</v>
      </c>
      <c r="O1256" s="9">
        <f>IF(telefony45[[#This Row],[czy zagraniczny]]=1,telefony45[[#This Row],[zaczęt minuty połączenia]],0)</f>
        <v>0</v>
      </c>
      <c r="P1256">
        <f>IF(OR(telefony45[[#This Row],[czy komórkowy]]=1,telefony45[[#This Row],[czy stacjonarny]]=1),P1255-telefony45[[#This Row],[połączenie w sekundach]],P1255)</f>
        <v>-538212</v>
      </c>
      <c r="Q1256">
        <f t="shared" si="18"/>
        <v>986</v>
      </c>
      <c r="R1256">
        <f>IF(telefony45[[#This Row],[czy komórkowy]]=1,Q1256+R1255,R1255)</f>
        <v>126687</v>
      </c>
      <c r="S1256">
        <f>IF(telefony45[[#This Row],[czy stacjonarny]]=1,Q1256+S1255,S1255)</f>
        <v>411525</v>
      </c>
    </row>
    <row r="1257" spans="1:19" x14ac:dyDescent="0.3">
      <c r="A1257" s="9" t="s">
        <v>1081</v>
      </c>
      <c r="B1257" s="1">
        <v>42935</v>
      </c>
      <c r="C1257" s="2">
        <v>0.44305555555555554</v>
      </c>
      <c r="D1257" s="2">
        <v>0.45006944444444447</v>
      </c>
      <c r="E1257">
        <f>DAY(telefony45[[#This Row],[data]])</f>
        <v>19</v>
      </c>
      <c r="F1257">
        <f>IF(LEN(telefony45[[#This Row],[nr]])=8,1,0)</f>
        <v>0</v>
      </c>
      <c r="G1257">
        <f>IF(LEN(telefony45[[#This Row],[nr]])=7,1,0)</f>
        <v>1</v>
      </c>
      <c r="H1257" s="9">
        <f>IF(LEN(telefony45[[#This Row],[nr]])&gt;=10,1,0)</f>
        <v>0</v>
      </c>
      <c r="I1257" s="2">
        <f>telefony45[[#This Row],[zakonczenie]]-telefony45[[#This Row],[rozpoczecie]]</f>
        <v>7.0138888888889306E-3</v>
      </c>
      <c r="J1257" s="9">
        <f>HOUR(telefony45[[#This Row],[czas połączenia]])</f>
        <v>0</v>
      </c>
      <c r="K1257" s="9">
        <f>MINUTE(telefony45[[#This Row],[czas połączenia]])</f>
        <v>10</v>
      </c>
      <c r="L1257" s="9">
        <f>SECOND(telefony45[[#This Row],[czas połączenia]])</f>
        <v>6</v>
      </c>
      <c r="M1257" s="9">
        <f>telefony45[[#This Row],[godziny połączenia]]*60*60+telefony45[[#This Row],[minuty połączenia]]*60+telefony45[[#This Row],[sekundy połączenia2]]</f>
        <v>606</v>
      </c>
      <c r="N1257" s="9">
        <f>ROUNDUP(telefony45[[#This Row],[połączenie w sekundach]]/60,0)</f>
        <v>11</v>
      </c>
      <c r="O1257" s="9">
        <f>IF(telefony45[[#This Row],[czy zagraniczny]]=1,telefony45[[#This Row],[zaczęt minuty połączenia]],0)</f>
        <v>0</v>
      </c>
      <c r="P1257">
        <f>IF(OR(telefony45[[#This Row],[czy komórkowy]]=1,telefony45[[#This Row],[czy stacjonarny]]=1),P1256-telefony45[[#This Row],[połączenie w sekundach]],P1256)</f>
        <v>-538818</v>
      </c>
      <c r="Q1257">
        <f t="shared" ref="Q1257:Q1320" si="19">IF(P1257&lt;0,ABS(P1257)-ABS(P1256),Q1256)</f>
        <v>606</v>
      </c>
      <c r="R1257">
        <f>IF(telefony45[[#This Row],[czy komórkowy]]=1,Q1257+R1256,R1256)</f>
        <v>126687</v>
      </c>
      <c r="S1257">
        <f>IF(telefony45[[#This Row],[czy stacjonarny]]=1,Q1257+S1256,S1256)</f>
        <v>412131</v>
      </c>
    </row>
    <row r="1258" spans="1:19" x14ac:dyDescent="0.3">
      <c r="A1258" s="9" t="s">
        <v>1082</v>
      </c>
      <c r="B1258" s="1">
        <v>42935</v>
      </c>
      <c r="C1258" s="2">
        <v>0.44664351851851852</v>
      </c>
      <c r="D1258" s="2">
        <v>0.45725694444444442</v>
      </c>
      <c r="E1258">
        <f>DAY(telefony45[[#This Row],[data]])</f>
        <v>19</v>
      </c>
      <c r="F1258">
        <f>IF(LEN(telefony45[[#This Row],[nr]])=8,1,0)</f>
        <v>0</v>
      </c>
      <c r="G1258">
        <f>IF(LEN(telefony45[[#This Row],[nr]])=7,1,0)</f>
        <v>1</v>
      </c>
      <c r="H1258" s="9">
        <f>IF(LEN(telefony45[[#This Row],[nr]])&gt;=10,1,0)</f>
        <v>0</v>
      </c>
      <c r="I1258" s="2">
        <f>telefony45[[#This Row],[zakonczenie]]-telefony45[[#This Row],[rozpoczecie]]</f>
        <v>1.0613425925925901E-2</v>
      </c>
      <c r="J1258" s="9">
        <f>HOUR(telefony45[[#This Row],[czas połączenia]])</f>
        <v>0</v>
      </c>
      <c r="K1258" s="9">
        <f>MINUTE(telefony45[[#This Row],[czas połączenia]])</f>
        <v>15</v>
      </c>
      <c r="L1258" s="9">
        <f>SECOND(telefony45[[#This Row],[czas połączenia]])</f>
        <v>17</v>
      </c>
      <c r="M1258" s="9">
        <f>telefony45[[#This Row],[godziny połączenia]]*60*60+telefony45[[#This Row],[minuty połączenia]]*60+telefony45[[#This Row],[sekundy połączenia2]]</f>
        <v>917</v>
      </c>
      <c r="N1258" s="9">
        <f>ROUNDUP(telefony45[[#This Row],[połączenie w sekundach]]/60,0)</f>
        <v>16</v>
      </c>
      <c r="O1258" s="9">
        <f>IF(telefony45[[#This Row],[czy zagraniczny]]=1,telefony45[[#This Row],[zaczęt minuty połączenia]],0)</f>
        <v>0</v>
      </c>
      <c r="P1258">
        <f>IF(OR(telefony45[[#This Row],[czy komórkowy]]=1,telefony45[[#This Row],[czy stacjonarny]]=1),P1257-telefony45[[#This Row],[połączenie w sekundach]],P1257)</f>
        <v>-539735</v>
      </c>
      <c r="Q1258">
        <f t="shared" si="19"/>
        <v>917</v>
      </c>
      <c r="R1258">
        <f>IF(telefony45[[#This Row],[czy komórkowy]]=1,Q1258+R1257,R1257)</f>
        <v>126687</v>
      </c>
      <c r="S1258">
        <f>IF(telefony45[[#This Row],[czy stacjonarny]]=1,Q1258+S1257,S1257)</f>
        <v>413048</v>
      </c>
    </row>
    <row r="1259" spans="1:19" x14ac:dyDescent="0.3">
      <c r="A1259" s="9" t="s">
        <v>1083</v>
      </c>
      <c r="B1259" s="1">
        <v>42935</v>
      </c>
      <c r="C1259" s="2">
        <v>0.45211805555555556</v>
      </c>
      <c r="D1259" s="2">
        <v>0.4598726851851852</v>
      </c>
      <c r="E1259">
        <f>DAY(telefony45[[#This Row],[data]])</f>
        <v>19</v>
      </c>
      <c r="F1259">
        <f>IF(LEN(telefony45[[#This Row],[nr]])=8,1,0)</f>
        <v>0</v>
      </c>
      <c r="G1259">
        <f>IF(LEN(telefony45[[#This Row],[nr]])=7,1,0)</f>
        <v>1</v>
      </c>
      <c r="H1259" s="9">
        <f>IF(LEN(telefony45[[#This Row],[nr]])&gt;=10,1,0)</f>
        <v>0</v>
      </c>
      <c r="I1259" s="2">
        <f>telefony45[[#This Row],[zakonczenie]]-telefony45[[#This Row],[rozpoczecie]]</f>
        <v>7.7546296296296391E-3</v>
      </c>
      <c r="J1259" s="9">
        <f>HOUR(telefony45[[#This Row],[czas połączenia]])</f>
        <v>0</v>
      </c>
      <c r="K1259" s="9">
        <f>MINUTE(telefony45[[#This Row],[czas połączenia]])</f>
        <v>11</v>
      </c>
      <c r="L1259" s="9">
        <f>SECOND(telefony45[[#This Row],[czas połączenia]])</f>
        <v>10</v>
      </c>
      <c r="M1259" s="9">
        <f>telefony45[[#This Row],[godziny połączenia]]*60*60+telefony45[[#This Row],[minuty połączenia]]*60+telefony45[[#This Row],[sekundy połączenia2]]</f>
        <v>670</v>
      </c>
      <c r="N1259" s="9">
        <f>ROUNDUP(telefony45[[#This Row],[połączenie w sekundach]]/60,0)</f>
        <v>12</v>
      </c>
      <c r="O1259" s="9">
        <f>IF(telefony45[[#This Row],[czy zagraniczny]]=1,telefony45[[#This Row],[zaczęt minuty połączenia]],0)</f>
        <v>0</v>
      </c>
      <c r="P1259">
        <f>IF(OR(telefony45[[#This Row],[czy komórkowy]]=1,telefony45[[#This Row],[czy stacjonarny]]=1),P1258-telefony45[[#This Row],[połączenie w sekundach]],P1258)</f>
        <v>-540405</v>
      </c>
      <c r="Q1259">
        <f t="shared" si="19"/>
        <v>670</v>
      </c>
      <c r="R1259">
        <f>IF(telefony45[[#This Row],[czy komórkowy]]=1,Q1259+R1258,R1258)</f>
        <v>126687</v>
      </c>
      <c r="S1259">
        <f>IF(telefony45[[#This Row],[czy stacjonarny]]=1,Q1259+S1258,S1258)</f>
        <v>413718</v>
      </c>
    </row>
    <row r="1260" spans="1:19" x14ac:dyDescent="0.3">
      <c r="A1260" s="9" t="s">
        <v>567</v>
      </c>
      <c r="B1260" s="1">
        <v>42935</v>
      </c>
      <c r="C1260" s="2">
        <v>0.45768518518518519</v>
      </c>
      <c r="D1260" s="2">
        <v>0.45837962962962964</v>
      </c>
      <c r="E1260">
        <f>DAY(telefony45[[#This Row],[data]])</f>
        <v>19</v>
      </c>
      <c r="F1260">
        <f>IF(LEN(telefony45[[#This Row],[nr]])=8,1,0)</f>
        <v>1</v>
      </c>
      <c r="G1260">
        <f>IF(LEN(telefony45[[#This Row],[nr]])=7,1,0)</f>
        <v>0</v>
      </c>
      <c r="H1260" s="9">
        <f>IF(LEN(telefony45[[#This Row],[nr]])&gt;=10,1,0)</f>
        <v>0</v>
      </c>
      <c r="I1260" s="2">
        <f>telefony45[[#This Row],[zakonczenie]]-telefony45[[#This Row],[rozpoczecie]]</f>
        <v>6.9444444444444198E-4</v>
      </c>
      <c r="J1260" s="9">
        <f>HOUR(telefony45[[#This Row],[czas połączenia]])</f>
        <v>0</v>
      </c>
      <c r="K1260" s="9">
        <f>MINUTE(telefony45[[#This Row],[czas połączenia]])</f>
        <v>1</v>
      </c>
      <c r="L1260" s="9">
        <f>SECOND(telefony45[[#This Row],[czas połączenia]])</f>
        <v>0</v>
      </c>
      <c r="M1260" s="9">
        <f>telefony45[[#This Row],[godziny połączenia]]*60*60+telefony45[[#This Row],[minuty połączenia]]*60+telefony45[[#This Row],[sekundy połączenia2]]</f>
        <v>60</v>
      </c>
      <c r="N1260" s="9">
        <f>ROUNDUP(telefony45[[#This Row],[połączenie w sekundach]]/60,0)</f>
        <v>1</v>
      </c>
      <c r="O1260" s="9">
        <f>IF(telefony45[[#This Row],[czy zagraniczny]]=1,telefony45[[#This Row],[zaczęt minuty połączenia]],0)</f>
        <v>0</v>
      </c>
      <c r="P1260">
        <f>IF(OR(telefony45[[#This Row],[czy komórkowy]]=1,telefony45[[#This Row],[czy stacjonarny]]=1),P1259-telefony45[[#This Row],[połączenie w sekundach]],P1259)</f>
        <v>-540465</v>
      </c>
      <c r="Q1260">
        <f t="shared" si="19"/>
        <v>60</v>
      </c>
      <c r="R1260">
        <f>IF(telefony45[[#This Row],[czy komórkowy]]=1,Q1260+R1259,R1259)</f>
        <v>126747</v>
      </c>
      <c r="S1260">
        <f>IF(telefony45[[#This Row],[czy stacjonarny]]=1,Q1260+S1259,S1259)</f>
        <v>413718</v>
      </c>
    </row>
    <row r="1261" spans="1:19" x14ac:dyDescent="0.3">
      <c r="A1261" s="9" t="s">
        <v>1084</v>
      </c>
      <c r="B1261" s="1">
        <v>42935</v>
      </c>
      <c r="C1261" s="2">
        <v>0.46217592592592593</v>
      </c>
      <c r="D1261" s="2">
        <v>0.46263888888888888</v>
      </c>
      <c r="E1261">
        <f>DAY(telefony45[[#This Row],[data]])</f>
        <v>19</v>
      </c>
      <c r="F1261">
        <f>IF(LEN(telefony45[[#This Row],[nr]])=8,1,0)</f>
        <v>1</v>
      </c>
      <c r="G1261">
        <f>IF(LEN(telefony45[[#This Row],[nr]])=7,1,0)</f>
        <v>0</v>
      </c>
      <c r="H1261" s="9">
        <f>IF(LEN(telefony45[[#This Row],[nr]])&gt;=10,1,0)</f>
        <v>0</v>
      </c>
      <c r="I1261" s="2">
        <f>telefony45[[#This Row],[zakonczenie]]-telefony45[[#This Row],[rozpoczecie]]</f>
        <v>4.6296296296294281E-4</v>
      </c>
      <c r="J1261" s="9">
        <f>HOUR(telefony45[[#This Row],[czas połączenia]])</f>
        <v>0</v>
      </c>
      <c r="K1261" s="9">
        <f>MINUTE(telefony45[[#This Row],[czas połączenia]])</f>
        <v>0</v>
      </c>
      <c r="L1261" s="9">
        <f>SECOND(telefony45[[#This Row],[czas połączenia]])</f>
        <v>40</v>
      </c>
      <c r="M1261" s="9">
        <f>telefony45[[#This Row],[godziny połączenia]]*60*60+telefony45[[#This Row],[minuty połączenia]]*60+telefony45[[#This Row],[sekundy połączenia2]]</f>
        <v>40</v>
      </c>
      <c r="N1261" s="9">
        <f>ROUNDUP(telefony45[[#This Row],[połączenie w sekundach]]/60,0)</f>
        <v>1</v>
      </c>
      <c r="O1261" s="9">
        <f>IF(telefony45[[#This Row],[czy zagraniczny]]=1,telefony45[[#This Row],[zaczęt minuty połączenia]],0)</f>
        <v>0</v>
      </c>
      <c r="P1261">
        <f>IF(OR(telefony45[[#This Row],[czy komórkowy]]=1,telefony45[[#This Row],[czy stacjonarny]]=1),P1260-telefony45[[#This Row],[połączenie w sekundach]],P1260)</f>
        <v>-540505</v>
      </c>
      <c r="Q1261">
        <f t="shared" si="19"/>
        <v>40</v>
      </c>
      <c r="R1261">
        <f>IF(telefony45[[#This Row],[czy komórkowy]]=1,Q1261+R1260,R1260)</f>
        <v>126787</v>
      </c>
      <c r="S1261">
        <f>IF(telefony45[[#This Row],[czy stacjonarny]]=1,Q1261+S1260,S1260)</f>
        <v>413718</v>
      </c>
    </row>
    <row r="1262" spans="1:19" x14ac:dyDescent="0.3">
      <c r="A1262" s="9" t="s">
        <v>1085</v>
      </c>
      <c r="B1262" s="1">
        <v>42935</v>
      </c>
      <c r="C1262" s="2">
        <v>0.46546296296296297</v>
      </c>
      <c r="D1262" s="2">
        <v>0.4740509259259259</v>
      </c>
      <c r="E1262">
        <f>DAY(telefony45[[#This Row],[data]])</f>
        <v>19</v>
      </c>
      <c r="F1262">
        <f>IF(LEN(telefony45[[#This Row],[nr]])=8,1,0)</f>
        <v>1</v>
      </c>
      <c r="G1262">
        <f>IF(LEN(telefony45[[#This Row],[nr]])=7,1,0)</f>
        <v>0</v>
      </c>
      <c r="H1262" s="9">
        <f>IF(LEN(telefony45[[#This Row],[nr]])&gt;=10,1,0)</f>
        <v>0</v>
      </c>
      <c r="I1262" s="2">
        <f>telefony45[[#This Row],[zakonczenie]]-telefony45[[#This Row],[rozpoczecie]]</f>
        <v>8.5879629629629362E-3</v>
      </c>
      <c r="J1262" s="9">
        <f>HOUR(telefony45[[#This Row],[czas połączenia]])</f>
        <v>0</v>
      </c>
      <c r="K1262" s="9">
        <f>MINUTE(telefony45[[#This Row],[czas połączenia]])</f>
        <v>12</v>
      </c>
      <c r="L1262" s="9">
        <f>SECOND(telefony45[[#This Row],[czas połączenia]])</f>
        <v>22</v>
      </c>
      <c r="M1262" s="9">
        <f>telefony45[[#This Row],[godziny połączenia]]*60*60+telefony45[[#This Row],[minuty połączenia]]*60+telefony45[[#This Row],[sekundy połączenia2]]</f>
        <v>742</v>
      </c>
      <c r="N1262" s="9">
        <f>ROUNDUP(telefony45[[#This Row],[połączenie w sekundach]]/60,0)</f>
        <v>13</v>
      </c>
      <c r="O1262" s="9">
        <f>IF(telefony45[[#This Row],[czy zagraniczny]]=1,telefony45[[#This Row],[zaczęt minuty połączenia]],0)</f>
        <v>0</v>
      </c>
      <c r="P1262">
        <f>IF(OR(telefony45[[#This Row],[czy komórkowy]]=1,telefony45[[#This Row],[czy stacjonarny]]=1),P1261-telefony45[[#This Row],[połączenie w sekundach]],P1261)</f>
        <v>-541247</v>
      </c>
      <c r="Q1262">
        <f t="shared" si="19"/>
        <v>742</v>
      </c>
      <c r="R1262">
        <f>IF(telefony45[[#This Row],[czy komórkowy]]=1,Q1262+R1261,R1261)</f>
        <v>127529</v>
      </c>
      <c r="S1262">
        <f>IF(telefony45[[#This Row],[czy stacjonarny]]=1,Q1262+S1261,S1261)</f>
        <v>413718</v>
      </c>
    </row>
    <row r="1263" spans="1:19" x14ac:dyDescent="0.3">
      <c r="A1263" s="9" t="s">
        <v>1086</v>
      </c>
      <c r="B1263" s="1">
        <v>42935</v>
      </c>
      <c r="C1263" s="2">
        <v>0.46773148148148147</v>
      </c>
      <c r="D1263" s="2">
        <v>0.47054398148148147</v>
      </c>
      <c r="E1263">
        <f>DAY(telefony45[[#This Row],[data]])</f>
        <v>19</v>
      </c>
      <c r="F1263">
        <f>IF(LEN(telefony45[[#This Row],[nr]])=8,1,0)</f>
        <v>1</v>
      </c>
      <c r="G1263">
        <f>IF(LEN(telefony45[[#This Row],[nr]])=7,1,0)</f>
        <v>0</v>
      </c>
      <c r="H1263" s="9">
        <f>IF(LEN(telefony45[[#This Row],[nr]])&gt;=10,1,0)</f>
        <v>0</v>
      </c>
      <c r="I1263" s="2">
        <f>telefony45[[#This Row],[zakonczenie]]-telefony45[[#This Row],[rozpoczecie]]</f>
        <v>2.8124999999999956E-3</v>
      </c>
      <c r="J1263" s="9">
        <f>HOUR(telefony45[[#This Row],[czas połączenia]])</f>
        <v>0</v>
      </c>
      <c r="K1263" s="9">
        <f>MINUTE(telefony45[[#This Row],[czas połączenia]])</f>
        <v>4</v>
      </c>
      <c r="L1263" s="9">
        <f>SECOND(telefony45[[#This Row],[czas połączenia]])</f>
        <v>3</v>
      </c>
      <c r="M1263" s="9">
        <f>telefony45[[#This Row],[godziny połączenia]]*60*60+telefony45[[#This Row],[minuty połączenia]]*60+telefony45[[#This Row],[sekundy połączenia2]]</f>
        <v>243</v>
      </c>
      <c r="N1263" s="9">
        <f>ROUNDUP(telefony45[[#This Row],[połączenie w sekundach]]/60,0)</f>
        <v>5</v>
      </c>
      <c r="O1263" s="9">
        <f>IF(telefony45[[#This Row],[czy zagraniczny]]=1,telefony45[[#This Row],[zaczęt minuty połączenia]],0)</f>
        <v>0</v>
      </c>
      <c r="P1263">
        <f>IF(OR(telefony45[[#This Row],[czy komórkowy]]=1,telefony45[[#This Row],[czy stacjonarny]]=1),P1262-telefony45[[#This Row],[połączenie w sekundach]],P1262)</f>
        <v>-541490</v>
      </c>
      <c r="Q1263">
        <f t="shared" si="19"/>
        <v>243</v>
      </c>
      <c r="R1263">
        <f>IF(telefony45[[#This Row],[czy komórkowy]]=1,Q1263+R1262,R1262)</f>
        <v>127772</v>
      </c>
      <c r="S1263">
        <f>IF(telefony45[[#This Row],[czy stacjonarny]]=1,Q1263+S1262,S1262)</f>
        <v>413718</v>
      </c>
    </row>
    <row r="1264" spans="1:19" x14ac:dyDescent="0.3">
      <c r="A1264" s="9" t="s">
        <v>261</v>
      </c>
      <c r="B1264" s="1">
        <v>42935</v>
      </c>
      <c r="C1264" s="2">
        <v>0.47298611111111111</v>
      </c>
      <c r="D1264" s="2">
        <v>0.48247685185185185</v>
      </c>
      <c r="E1264">
        <f>DAY(telefony45[[#This Row],[data]])</f>
        <v>19</v>
      </c>
      <c r="F1264">
        <f>IF(LEN(telefony45[[#This Row],[nr]])=8,1,0)</f>
        <v>0</v>
      </c>
      <c r="G1264">
        <f>IF(LEN(telefony45[[#This Row],[nr]])=7,1,0)</f>
        <v>1</v>
      </c>
      <c r="H1264" s="9">
        <f>IF(LEN(telefony45[[#This Row],[nr]])&gt;=10,1,0)</f>
        <v>0</v>
      </c>
      <c r="I1264" s="2">
        <f>telefony45[[#This Row],[zakonczenie]]-telefony45[[#This Row],[rozpoczecie]]</f>
        <v>9.490740740740744E-3</v>
      </c>
      <c r="J1264" s="9">
        <f>HOUR(telefony45[[#This Row],[czas połączenia]])</f>
        <v>0</v>
      </c>
      <c r="K1264" s="9">
        <f>MINUTE(telefony45[[#This Row],[czas połączenia]])</f>
        <v>13</v>
      </c>
      <c r="L1264" s="9">
        <f>SECOND(telefony45[[#This Row],[czas połączenia]])</f>
        <v>40</v>
      </c>
      <c r="M1264" s="9">
        <f>telefony45[[#This Row],[godziny połączenia]]*60*60+telefony45[[#This Row],[minuty połączenia]]*60+telefony45[[#This Row],[sekundy połączenia2]]</f>
        <v>820</v>
      </c>
      <c r="N1264" s="9">
        <f>ROUNDUP(telefony45[[#This Row],[połączenie w sekundach]]/60,0)</f>
        <v>14</v>
      </c>
      <c r="O1264" s="9">
        <f>IF(telefony45[[#This Row],[czy zagraniczny]]=1,telefony45[[#This Row],[zaczęt minuty połączenia]],0)</f>
        <v>0</v>
      </c>
      <c r="P1264">
        <f>IF(OR(telefony45[[#This Row],[czy komórkowy]]=1,telefony45[[#This Row],[czy stacjonarny]]=1),P1263-telefony45[[#This Row],[połączenie w sekundach]],P1263)</f>
        <v>-542310</v>
      </c>
      <c r="Q1264">
        <f t="shared" si="19"/>
        <v>820</v>
      </c>
      <c r="R1264">
        <f>IF(telefony45[[#This Row],[czy komórkowy]]=1,Q1264+R1263,R1263)</f>
        <v>127772</v>
      </c>
      <c r="S1264">
        <f>IF(telefony45[[#This Row],[czy stacjonarny]]=1,Q1264+S1263,S1263)</f>
        <v>414538</v>
      </c>
    </row>
    <row r="1265" spans="1:19" x14ac:dyDescent="0.3">
      <c r="A1265" s="9" t="s">
        <v>1087</v>
      </c>
      <c r="B1265" s="1">
        <v>42935</v>
      </c>
      <c r="C1265" s="2">
        <v>0.47843750000000002</v>
      </c>
      <c r="D1265" s="2">
        <v>0.48951388888888892</v>
      </c>
      <c r="E1265">
        <f>DAY(telefony45[[#This Row],[data]])</f>
        <v>19</v>
      </c>
      <c r="F1265">
        <f>IF(LEN(telefony45[[#This Row],[nr]])=8,1,0)</f>
        <v>0</v>
      </c>
      <c r="G1265">
        <f>IF(LEN(telefony45[[#This Row],[nr]])=7,1,0)</f>
        <v>1</v>
      </c>
      <c r="H1265" s="9">
        <f>IF(LEN(telefony45[[#This Row],[nr]])&gt;=10,1,0)</f>
        <v>0</v>
      </c>
      <c r="I1265" s="2">
        <f>telefony45[[#This Row],[zakonczenie]]-telefony45[[#This Row],[rozpoczecie]]</f>
        <v>1.1076388888888899E-2</v>
      </c>
      <c r="J1265" s="9">
        <f>HOUR(telefony45[[#This Row],[czas połączenia]])</f>
        <v>0</v>
      </c>
      <c r="K1265" s="9">
        <f>MINUTE(telefony45[[#This Row],[czas połączenia]])</f>
        <v>15</v>
      </c>
      <c r="L1265" s="9">
        <f>SECOND(telefony45[[#This Row],[czas połączenia]])</f>
        <v>57</v>
      </c>
      <c r="M1265" s="9">
        <f>telefony45[[#This Row],[godziny połączenia]]*60*60+telefony45[[#This Row],[minuty połączenia]]*60+telefony45[[#This Row],[sekundy połączenia2]]</f>
        <v>957</v>
      </c>
      <c r="N1265" s="9">
        <f>ROUNDUP(telefony45[[#This Row],[połączenie w sekundach]]/60,0)</f>
        <v>16</v>
      </c>
      <c r="O1265" s="9">
        <f>IF(telefony45[[#This Row],[czy zagraniczny]]=1,telefony45[[#This Row],[zaczęt minuty połączenia]],0)</f>
        <v>0</v>
      </c>
      <c r="P1265">
        <f>IF(OR(telefony45[[#This Row],[czy komórkowy]]=1,telefony45[[#This Row],[czy stacjonarny]]=1),P1264-telefony45[[#This Row],[połączenie w sekundach]],P1264)</f>
        <v>-543267</v>
      </c>
      <c r="Q1265">
        <f t="shared" si="19"/>
        <v>957</v>
      </c>
      <c r="R1265">
        <f>IF(telefony45[[#This Row],[czy komórkowy]]=1,Q1265+R1264,R1264)</f>
        <v>127772</v>
      </c>
      <c r="S1265">
        <f>IF(telefony45[[#This Row],[czy stacjonarny]]=1,Q1265+S1264,S1264)</f>
        <v>415495</v>
      </c>
    </row>
    <row r="1266" spans="1:19" x14ac:dyDescent="0.3">
      <c r="A1266" s="9" t="s">
        <v>1088</v>
      </c>
      <c r="B1266" s="1">
        <v>42935</v>
      </c>
      <c r="C1266" s="2">
        <v>0.47843750000000002</v>
      </c>
      <c r="D1266" s="2">
        <v>0.48879629629629628</v>
      </c>
      <c r="E1266">
        <f>DAY(telefony45[[#This Row],[data]])</f>
        <v>19</v>
      </c>
      <c r="F1266">
        <f>IF(LEN(telefony45[[#This Row],[nr]])=8,1,0)</f>
        <v>0</v>
      </c>
      <c r="G1266">
        <f>IF(LEN(telefony45[[#This Row],[nr]])=7,1,0)</f>
        <v>0</v>
      </c>
      <c r="H1266" s="9">
        <f>IF(LEN(telefony45[[#This Row],[nr]])&gt;=10,1,0)</f>
        <v>1</v>
      </c>
      <c r="I1266" s="2">
        <f>telefony45[[#This Row],[zakonczenie]]-telefony45[[#This Row],[rozpoczecie]]</f>
        <v>1.0358796296296269E-2</v>
      </c>
      <c r="J1266" s="9">
        <f>HOUR(telefony45[[#This Row],[czas połączenia]])</f>
        <v>0</v>
      </c>
      <c r="K1266" s="9">
        <f>MINUTE(telefony45[[#This Row],[czas połączenia]])</f>
        <v>14</v>
      </c>
      <c r="L1266" s="9">
        <f>SECOND(telefony45[[#This Row],[czas połączenia]])</f>
        <v>55</v>
      </c>
      <c r="M1266" s="9">
        <f>telefony45[[#This Row],[godziny połączenia]]*60*60+telefony45[[#This Row],[minuty połączenia]]*60+telefony45[[#This Row],[sekundy połączenia2]]</f>
        <v>895</v>
      </c>
      <c r="N1266" s="9">
        <f>ROUNDUP(telefony45[[#This Row],[połączenie w sekundach]]/60,0)</f>
        <v>15</v>
      </c>
      <c r="O1266" s="9">
        <f>IF(telefony45[[#This Row],[czy zagraniczny]]=1,telefony45[[#This Row],[zaczęt minuty połączenia]],0)</f>
        <v>15</v>
      </c>
      <c r="P1266">
        <f>IF(OR(telefony45[[#This Row],[czy komórkowy]]=1,telefony45[[#This Row],[czy stacjonarny]]=1),P1265-telefony45[[#This Row],[połączenie w sekundach]],P1265)</f>
        <v>-543267</v>
      </c>
      <c r="Q1266">
        <f t="shared" si="19"/>
        <v>0</v>
      </c>
      <c r="R1266">
        <f>IF(telefony45[[#This Row],[czy komórkowy]]=1,Q1266+R1265,R1265)</f>
        <v>127772</v>
      </c>
      <c r="S1266">
        <f>IF(telefony45[[#This Row],[czy stacjonarny]]=1,Q1266+S1265,S1265)</f>
        <v>415495</v>
      </c>
    </row>
    <row r="1267" spans="1:19" x14ac:dyDescent="0.3">
      <c r="A1267" s="9" t="s">
        <v>1089</v>
      </c>
      <c r="B1267" s="1">
        <v>42935</v>
      </c>
      <c r="C1267" s="2">
        <v>0.48381944444444447</v>
      </c>
      <c r="D1267" s="2">
        <v>0.49505787037037036</v>
      </c>
      <c r="E1267">
        <f>DAY(telefony45[[#This Row],[data]])</f>
        <v>19</v>
      </c>
      <c r="F1267">
        <f>IF(LEN(telefony45[[#This Row],[nr]])=8,1,0)</f>
        <v>1</v>
      </c>
      <c r="G1267">
        <f>IF(LEN(telefony45[[#This Row],[nr]])=7,1,0)</f>
        <v>0</v>
      </c>
      <c r="H1267" s="9">
        <f>IF(LEN(telefony45[[#This Row],[nr]])&gt;=10,1,0)</f>
        <v>0</v>
      </c>
      <c r="I1267" s="2">
        <f>telefony45[[#This Row],[zakonczenie]]-telefony45[[#This Row],[rozpoczecie]]</f>
        <v>1.1238425925925888E-2</v>
      </c>
      <c r="J1267" s="9">
        <f>HOUR(telefony45[[#This Row],[czas połączenia]])</f>
        <v>0</v>
      </c>
      <c r="K1267" s="9">
        <f>MINUTE(telefony45[[#This Row],[czas połączenia]])</f>
        <v>16</v>
      </c>
      <c r="L1267" s="9">
        <f>SECOND(telefony45[[#This Row],[czas połączenia]])</f>
        <v>11</v>
      </c>
      <c r="M1267" s="9">
        <f>telefony45[[#This Row],[godziny połączenia]]*60*60+telefony45[[#This Row],[minuty połączenia]]*60+telefony45[[#This Row],[sekundy połączenia2]]</f>
        <v>971</v>
      </c>
      <c r="N1267" s="9">
        <f>ROUNDUP(telefony45[[#This Row],[połączenie w sekundach]]/60,0)</f>
        <v>17</v>
      </c>
      <c r="O1267" s="9">
        <f>IF(telefony45[[#This Row],[czy zagraniczny]]=1,telefony45[[#This Row],[zaczęt minuty połączenia]],0)</f>
        <v>0</v>
      </c>
      <c r="P1267">
        <f>IF(OR(telefony45[[#This Row],[czy komórkowy]]=1,telefony45[[#This Row],[czy stacjonarny]]=1),P1266-telefony45[[#This Row],[połączenie w sekundach]],P1266)</f>
        <v>-544238</v>
      </c>
      <c r="Q1267">
        <f t="shared" si="19"/>
        <v>971</v>
      </c>
      <c r="R1267">
        <f>IF(telefony45[[#This Row],[czy komórkowy]]=1,Q1267+R1266,R1266)</f>
        <v>128743</v>
      </c>
      <c r="S1267">
        <f>IF(telefony45[[#This Row],[czy stacjonarny]]=1,Q1267+S1266,S1266)</f>
        <v>415495</v>
      </c>
    </row>
    <row r="1268" spans="1:19" x14ac:dyDescent="0.3">
      <c r="A1268" s="9" t="s">
        <v>1090</v>
      </c>
      <c r="B1268" s="1">
        <v>42935</v>
      </c>
      <c r="C1268" s="2">
        <v>0.48822916666666666</v>
      </c>
      <c r="D1268" s="2">
        <v>0.49540509259259258</v>
      </c>
      <c r="E1268">
        <f>DAY(telefony45[[#This Row],[data]])</f>
        <v>19</v>
      </c>
      <c r="F1268">
        <f>IF(LEN(telefony45[[#This Row],[nr]])=8,1,0)</f>
        <v>0</v>
      </c>
      <c r="G1268">
        <f>IF(LEN(telefony45[[#This Row],[nr]])=7,1,0)</f>
        <v>1</v>
      </c>
      <c r="H1268" s="9">
        <f>IF(LEN(telefony45[[#This Row],[nr]])&gt;=10,1,0)</f>
        <v>0</v>
      </c>
      <c r="I1268" s="2">
        <f>telefony45[[#This Row],[zakonczenie]]-telefony45[[#This Row],[rozpoczecie]]</f>
        <v>7.1759259259259189E-3</v>
      </c>
      <c r="J1268" s="9">
        <f>HOUR(telefony45[[#This Row],[czas połączenia]])</f>
        <v>0</v>
      </c>
      <c r="K1268" s="9">
        <f>MINUTE(telefony45[[#This Row],[czas połączenia]])</f>
        <v>10</v>
      </c>
      <c r="L1268" s="9">
        <f>SECOND(telefony45[[#This Row],[czas połączenia]])</f>
        <v>20</v>
      </c>
      <c r="M1268" s="9">
        <f>telefony45[[#This Row],[godziny połączenia]]*60*60+telefony45[[#This Row],[minuty połączenia]]*60+telefony45[[#This Row],[sekundy połączenia2]]</f>
        <v>620</v>
      </c>
      <c r="N1268" s="9">
        <f>ROUNDUP(telefony45[[#This Row],[połączenie w sekundach]]/60,0)</f>
        <v>11</v>
      </c>
      <c r="O1268" s="9">
        <f>IF(telefony45[[#This Row],[czy zagraniczny]]=1,telefony45[[#This Row],[zaczęt minuty połączenia]],0)</f>
        <v>0</v>
      </c>
      <c r="P1268">
        <f>IF(OR(telefony45[[#This Row],[czy komórkowy]]=1,telefony45[[#This Row],[czy stacjonarny]]=1),P1267-telefony45[[#This Row],[połączenie w sekundach]],P1267)</f>
        <v>-544858</v>
      </c>
      <c r="Q1268">
        <f t="shared" si="19"/>
        <v>620</v>
      </c>
      <c r="R1268">
        <f>IF(telefony45[[#This Row],[czy komórkowy]]=1,Q1268+R1267,R1267)</f>
        <v>128743</v>
      </c>
      <c r="S1268">
        <f>IF(telefony45[[#This Row],[czy stacjonarny]]=1,Q1268+S1267,S1267)</f>
        <v>416115</v>
      </c>
    </row>
    <row r="1269" spans="1:19" x14ac:dyDescent="0.3">
      <c r="A1269" s="9" t="s">
        <v>1091</v>
      </c>
      <c r="B1269" s="1">
        <v>42935</v>
      </c>
      <c r="C1269" s="2">
        <v>0.4896064814814815</v>
      </c>
      <c r="D1269" s="2">
        <v>0.49828703703703703</v>
      </c>
      <c r="E1269">
        <f>DAY(telefony45[[#This Row],[data]])</f>
        <v>19</v>
      </c>
      <c r="F1269">
        <f>IF(LEN(telefony45[[#This Row],[nr]])=8,1,0)</f>
        <v>0</v>
      </c>
      <c r="G1269">
        <f>IF(LEN(telefony45[[#This Row],[nr]])=7,1,0)</f>
        <v>1</v>
      </c>
      <c r="H1269" s="9">
        <f>IF(LEN(telefony45[[#This Row],[nr]])&gt;=10,1,0)</f>
        <v>0</v>
      </c>
      <c r="I1269" s="2">
        <f>telefony45[[#This Row],[zakonczenie]]-telefony45[[#This Row],[rozpoczecie]]</f>
        <v>8.6805555555555247E-3</v>
      </c>
      <c r="J1269" s="9">
        <f>HOUR(telefony45[[#This Row],[czas połączenia]])</f>
        <v>0</v>
      </c>
      <c r="K1269" s="9">
        <f>MINUTE(telefony45[[#This Row],[czas połączenia]])</f>
        <v>12</v>
      </c>
      <c r="L1269" s="9">
        <f>SECOND(telefony45[[#This Row],[czas połączenia]])</f>
        <v>30</v>
      </c>
      <c r="M1269" s="9">
        <f>telefony45[[#This Row],[godziny połączenia]]*60*60+telefony45[[#This Row],[minuty połączenia]]*60+telefony45[[#This Row],[sekundy połączenia2]]</f>
        <v>750</v>
      </c>
      <c r="N1269" s="9">
        <f>ROUNDUP(telefony45[[#This Row],[połączenie w sekundach]]/60,0)</f>
        <v>13</v>
      </c>
      <c r="O1269" s="9">
        <f>IF(telefony45[[#This Row],[czy zagraniczny]]=1,telefony45[[#This Row],[zaczęt minuty połączenia]],0)</f>
        <v>0</v>
      </c>
      <c r="P1269">
        <f>IF(OR(telefony45[[#This Row],[czy komórkowy]]=1,telefony45[[#This Row],[czy stacjonarny]]=1),P1268-telefony45[[#This Row],[połączenie w sekundach]],P1268)</f>
        <v>-545608</v>
      </c>
      <c r="Q1269">
        <f t="shared" si="19"/>
        <v>750</v>
      </c>
      <c r="R1269">
        <f>IF(telefony45[[#This Row],[czy komórkowy]]=1,Q1269+R1268,R1268)</f>
        <v>128743</v>
      </c>
      <c r="S1269">
        <f>IF(telefony45[[#This Row],[czy stacjonarny]]=1,Q1269+S1268,S1268)</f>
        <v>416865</v>
      </c>
    </row>
    <row r="1270" spans="1:19" x14ac:dyDescent="0.3">
      <c r="A1270" s="9" t="s">
        <v>1092</v>
      </c>
      <c r="B1270" s="1">
        <v>42935</v>
      </c>
      <c r="C1270" s="2">
        <v>0.49270833333333336</v>
      </c>
      <c r="D1270" s="2">
        <v>0.49774305555555554</v>
      </c>
      <c r="E1270">
        <f>DAY(telefony45[[#This Row],[data]])</f>
        <v>19</v>
      </c>
      <c r="F1270">
        <f>IF(LEN(telefony45[[#This Row],[nr]])=8,1,0)</f>
        <v>0</v>
      </c>
      <c r="G1270">
        <f>IF(LEN(telefony45[[#This Row],[nr]])=7,1,0)</f>
        <v>1</v>
      </c>
      <c r="H1270" s="9">
        <f>IF(LEN(telefony45[[#This Row],[nr]])&gt;=10,1,0)</f>
        <v>0</v>
      </c>
      <c r="I1270" s="2">
        <f>telefony45[[#This Row],[zakonczenie]]-telefony45[[#This Row],[rozpoczecie]]</f>
        <v>5.0347222222221766E-3</v>
      </c>
      <c r="J1270" s="9">
        <f>HOUR(telefony45[[#This Row],[czas połączenia]])</f>
        <v>0</v>
      </c>
      <c r="K1270" s="9">
        <f>MINUTE(telefony45[[#This Row],[czas połączenia]])</f>
        <v>7</v>
      </c>
      <c r="L1270" s="9">
        <f>SECOND(telefony45[[#This Row],[czas połączenia]])</f>
        <v>15</v>
      </c>
      <c r="M1270" s="9">
        <f>telefony45[[#This Row],[godziny połączenia]]*60*60+telefony45[[#This Row],[minuty połączenia]]*60+telefony45[[#This Row],[sekundy połączenia2]]</f>
        <v>435</v>
      </c>
      <c r="N1270" s="9">
        <f>ROUNDUP(telefony45[[#This Row],[połączenie w sekundach]]/60,0)</f>
        <v>8</v>
      </c>
      <c r="O1270" s="9">
        <f>IF(telefony45[[#This Row],[czy zagraniczny]]=1,telefony45[[#This Row],[zaczęt minuty połączenia]],0)</f>
        <v>0</v>
      </c>
      <c r="P1270">
        <f>IF(OR(telefony45[[#This Row],[czy komórkowy]]=1,telefony45[[#This Row],[czy stacjonarny]]=1),P1269-telefony45[[#This Row],[połączenie w sekundach]],P1269)</f>
        <v>-546043</v>
      </c>
      <c r="Q1270">
        <f t="shared" si="19"/>
        <v>435</v>
      </c>
      <c r="R1270">
        <f>IF(telefony45[[#This Row],[czy komórkowy]]=1,Q1270+R1269,R1269)</f>
        <v>128743</v>
      </c>
      <c r="S1270">
        <f>IF(telefony45[[#This Row],[czy stacjonarny]]=1,Q1270+S1269,S1269)</f>
        <v>417300</v>
      </c>
    </row>
    <row r="1271" spans="1:19" x14ac:dyDescent="0.3">
      <c r="A1271" s="9" t="s">
        <v>1093</v>
      </c>
      <c r="B1271" s="1">
        <v>42935</v>
      </c>
      <c r="C1271" s="2">
        <v>0.49625000000000002</v>
      </c>
      <c r="D1271" s="2">
        <v>0.5058449074074074</v>
      </c>
      <c r="E1271">
        <f>DAY(telefony45[[#This Row],[data]])</f>
        <v>19</v>
      </c>
      <c r="F1271">
        <f>IF(LEN(telefony45[[#This Row],[nr]])=8,1,0)</f>
        <v>0</v>
      </c>
      <c r="G1271">
        <f>IF(LEN(telefony45[[#This Row],[nr]])=7,1,0)</f>
        <v>1</v>
      </c>
      <c r="H1271" s="9">
        <f>IF(LEN(telefony45[[#This Row],[nr]])&gt;=10,1,0)</f>
        <v>0</v>
      </c>
      <c r="I1271" s="2">
        <f>telefony45[[#This Row],[zakonczenie]]-telefony45[[#This Row],[rozpoczecie]]</f>
        <v>9.5949074074073715E-3</v>
      </c>
      <c r="J1271" s="9">
        <f>HOUR(telefony45[[#This Row],[czas połączenia]])</f>
        <v>0</v>
      </c>
      <c r="K1271" s="9">
        <f>MINUTE(telefony45[[#This Row],[czas połączenia]])</f>
        <v>13</v>
      </c>
      <c r="L1271" s="9">
        <f>SECOND(telefony45[[#This Row],[czas połączenia]])</f>
        <v>49</v>
      </c>
      <c r="M1271" s="9">
        <f>telefony45[[#This Row],[godziny połączenia]]*60*60+telefony45[[#This Row],[minuty połączenia]]*60+telefony45[[#This Row],[sekundy połączenia2]]</f>
        <v>829</v>
      </c>
      <c r="N1271" s="9">
        <f>ROUNDUP(telefony45[[#This Row],[połączenie w sekundach]]/60,0)</f>
        <v>14</v>
      </c>
      <c r="O1271" s="9">
        <f>IF(telefony45[[#This Row],[czy zagraniczny]]=1,telefony45[[#This Row],[zaczęt minuty połączenia]],0)</f>
        <v>0</v>
      </c>
      <c r="P1271">
        <f>IF(OR(telefony45[[#This Row],[czy komórkowy]]=1,telefony45[[#This Row],[czy stacjonarny]]=1),P1270-telefony45[[#This Row],[połączenie w sekundach]],P1270)</f>
        <v>-546872</v>
      </c>
      <c r="Q1271">
        <f t="shared" si="19"/>
        <v>829</v>
      </c>
      <c r="R1271">
        <f>IF(telefony45[[#This Row],[czy komórkowy]]=1,Q1271+R1270,R1270)</f>
        <v>128743</v>
      </c>
      <c r="S1271">
        <f>IF(telefony45[[#This Row],[czy stacjonarny]]=1,Q1271+S1270,S1270)</f>
        <v>418129</v>
      </c>
    </row>
    <row r="1272" spans="1:19" x14ac:dyDescent="0.3">
      <c r="A1272" s="9" t="s">
        <v>1094</v>
      </c>
      <c r="B1272" s="1">
        <v>42935</v>
      </c>
      <c r="C1272" s="2">
        <v>0.50173611111111116</v>
      </c>
      <c r="D1272" s="2">
        <v>0.5130555555555556</v>
      </c>
      <c r="E1272">
        <f>DAY(telefony45[[#This Row],[data]])</f>
        <v>19</v>
      </c>
      <c r="F1272">
        <f>IF(LEN(telefony45[[#This Row],[nr]])=8,1,0)</f>
        <v>0</v>
      </c>
      <c r="G1272">
        <f>IF(LEN(telefony45[[#This Row],[nr]])=7,1,0)</f>
        <v>1</v>
      </c>
      <c r="H1272" s="9">
        <f>IF(LEN(telefony45[[#This Row],[nr]])&gt;=10,1,0)</f>
        <v>0</v>
      </c>
      <c r="I1272" s="2">
        <f>telefony45[[#This Row],[zakonczenie]]-telefony45[[#This Row],[rozpoczecie]]</f>
        <v>1.1319444444444438E-2</v>
      </c>
      <c r="J1272" s="9">
        <f>HOUR(telefony45[[#This Row],[czas połączenia]])</f>
        <v>0</v>
      </c>
      <c r="K1272" s="9">
        <f>MINUTE(telefony45[[#This Row],[czas połączenia]])</f>
        <v>16</v>
      </c>
      <c r="L1272" s="9">
        <f>SECOND(telefony45[[#This Row],[czas połączenia]])</f>
        <v>18</v>
      </c>
      <c r="M1272" s="9">
        <f>telefony45[[#This Row],[godziny połączenia]]*60*60+telefony45[[#This Row],[minuty połączenia]]*60+telefony45[[#This Row],[sekundy połączenia2]]</f>
        <v>978</v>
      </c>
      <c r="N1272" s="9">
        <f>ROUNDUP(telefony45[[#This Row],[połączenie w sekundach]]/60,0)</f>
        <v>17</v>
      </c>
      <c r="O1272" s="9">
        <f>IF(telefony45[[#This Row],[czy zagraniczny]]=1,telefony45[[#This Row],[zaczęt minuty połączenia]],0)</f>
        <v>0</v>
      </c>
      <c r="P1272">
        <f>IF(OR(telefony45[[#This Row],[czy komórkowy]]=1,telefony45[[#This Row],[czy stacjonarny]]=1),P1271-telefony45[[#This Row],[połączenie w sekundach]],P1271)</f>
        <v>-547850</v>
      </c>
      <c r="Q1272">
        <f t="shared" si="19"/>
        <v>978</v>
      </c>
      <c r="R1272">
        <f>IF(telefony45[[#This Row],[czy komórkowy]]=1,Q1272+R1271,R1271)</f>
        <v>128743</v>
      </c>
      <c r="S1272">
        <f>IF(telefony45[[#This Row],[czy stacjonarny]]=1,Q1272+S1271,S1271)</f>
        <v>419107</v>
      </c>
    </row>
    <row r="1273" spans="1:19" x14ac:dyDescent="0.3">
      <c r="A1273" s="9" t="s">
        <v>1095</v>
      </c>
      <c r="B1273" s="1">
        <v>42935</v>
      </c>
      <c r="C1273" s="2">
        <v>0.50219907407407405</v>
      </c>
      <c r="D1273" s="2">
        <v>0.50804398148148144</v>
      </c>
      <c r="E1273">
        <f>DAY(telefony45[[#This Row],[data]])</f>
        <v>19</v>
      </c>
      <c r="F1273">
        <f>IF(LEN(telefony45[[#This Row],[nr]])=8,1,0)</f>
        <v>0</v>
      </c>
      <c r="G1273">
        <f>IF(LEN(telefony45[[#This Row],[nr]])=7,1,0)</f>
        <v>1</v>
      </c>
      <c r="H1273" s="9">
        <f>IF(LEN(telefony45[[#This Row],[nr]])&gt;=10,1,0)</f>
        <v>0</v>
      </c>
      <c r="I1273" s="2">
        <f>telefony45[[#This Row],[zakonczenie]]-telefony45[[#This Row],[rozpoczecie]]</f>
        <v>5.8449074074073959E-3</v>
      </c>
      <c r="J1273" s="9">
        <f>HOUR(telefony45[[#This Row],[czas połączenia]])</f>
        <v>0</v>
      </c>
      <c r="K1273" s="9">
        <f>MINUTE(telefony45[[#This Row],[czas połączenia]])</f>
        <v>8</v>
      </c>
      <c r="L1273" s="9">
        <f>SECOND(telefony45[[#This Row],[czas połączenia]])</f>
        <v>25</v>
      </c>
      <c r="M1273" s="9">
        <f>telefony45[[#This Row],[godziny połączenia]]*60*60+telefony45[[#This Row],[minuty połączenia]]*60+telefony45[[#This Row],[sekundy połączenia2]]</f>
        <v>505</v>
      </c>
      <c r="N1273" s="9">
        <f>ROUNDUP(telefony45[[#This Row],[połączenie w sekundach]]/60,0)</f>
        <v>9</v>
      </c>
      <c r="O1273" s="9">
        <f>IF(telefony45[[#This Row],[czy zagraniczny]]=1,telefony45[[#This Row],[zaczęt minuty połączenia]],0)</f>
        <v>0</v>
      </c>
      <c r="P1273">
        <f>IF(OR(telefony45[[#This Row],[czy komórkowy]]=1,telefony45[[#This Row],[czy stacjonarny]]=1),P1272-telefony45[[#This Row],[połączenie w sekundach]],P1272)</f>
        <v>-548355</v>
      </c>
      <c r="Q1273">
        <f t="shared" si="19"/>
        <v>505</v>
      </c>
      <c r="R1273">
        <f>IF(telefony45[[#This Row],[czy komórkowy]]=1,Q1273+R1272,R1272)</f>
        <v>128743</v>
      </c>
      <c r="S1273">
        <f>IF(telefony45[[#This Row],[czy stacjonarny]]=1,Q1273+S1272,S1272)</f>
        <v>419612</v>
      </c>
    </row>
    <row r="1274" spans="1:19" x14ac:dyDescent="0.3">
      <c r="A1274" s="9" t="s">
        <v>1096</v>
      </c>
      <c r="B1274" s="1">
        <v>42935</v>
      </c>
      <c r="C1274" s="2">
        <v>0.50749999999999995</v>
      </c>
      <c r="D1274" s="2">
        <v>0.51290509259259254</v>
      </c>
      <c r="E1274">
        <f>DAY(telefony45[[#This Row],[data]])</f>
        <v>19</v>
      </c>
      <c r="F1274">
        <f>IF(LEN(telefony45[[#This Row],[nr]])=8,1,0)</f>
        <v>1</v>
      </c>
      <c r="G1274">
        <f>IF(LEN(telefony45[[#This Row],[nr]])=7,1,0)</f>
        <v>0</v>
      </c>
      <c r="H1274" s="9">
        <f>IF(LEN(telefony45[[#This Row],[nr]])&gt;=10,1,0)</f>
        <v>0</v>
      </c>
      <c r="I1274" s="2">
        <f>telefony45[[#This Row],[zakonczenie]]-telefony45[[#This Row],[rozpoczecie]]</f>
        <v>5.4050925925925863E-3</v>
      </c>
      <c r="J1274" s="9">
        <f>HOUR(telefony45[[#This Row],[czas połączenia]])</f>
        <v>0</v>
      </c>
      <c r="K1274" s="9">
        <f>MINUTE(telefony45[[#This Row],[czas połączenia]])</f>
        <v>7</v>
      </c>
      <c r="L1274" s="9">
        <f>SECOND(telefony45[[#This Row],[czas połączenia]])</f>
        <v>47</v>
      </c>
      <c r="M1274" s="9">
        <f>telefony45[[#This Row],[godziny połączenia]]*60*60+telefony45[[#This Row],[minuty połączenia]]*60+telefony45[[#This Row],[sekundy połączenia2]]</f>
        <v>467</v>
      </c>
      <c r="N1274" s="9">
        <f>ROUNDUP(telefony45[[#This Row],[połączenie w sekundach]]/60,0)</f>
        <v>8</v>
      </c>
      <c r="O1274" s="9">
        <f>IF(telefony45[[#This Row],[czy zagraniczny]]=1,telefony45[[#This Row],[zaczęt minuty połączenia]],0)</f>
        <v>0</v>
      </c>
      <c r="P1274">
        <f>IF(OR(telefony45[[#This Row],[czy komórkowy]]=1,telefony45[[#This Row],[czy stacjonarny]]=1),P1273-telefony45[[#This Row],[połączenie w sekundach]],P1273)</f>
        <v>-548822</v>
      </c>
      <c r="Q1274">
        <f t="shared" si="19"/>
        <v>467</v>
      </c>
      <c r="R1274">
        <f>IF(telefony45[[#This Row],[czy komórkowy]]=1,Q1274+R1273,R1273)</f>
        <v>129210</v>
      </c>
      <c r="S1274">
        <f>IF(telefony45[[#This Row],[czy stacjonarny]]=1,Q1274+S1273,S1273)</f>
        <v>419612</v>
      </c>
    </row>
    <row r="1275" spans="1:19" x14ac:dyDescent="0.3">
      <c r="A1275" s="9" t="s">
        <v>1097</v>
      </c>
      <c r="B1275" s="1">
        <v>42935</v>
      </c>
      <c r="C1275" s="2">
        <v>0.50756944444444441</v>
      </c>
      <c r="D1275" s="2">
        <v>0.51126157407407402</v>
      </c>
      <c r="E1275">
        <f>DAY(telefony45[[#This Row],[data]])</f>
        <v>19</v>
      </c>
      <c r="F1275">
        <f>IF(LEN(telefony45[[#This Row],[nr]])=8,1,0)</f>
        <v>0</v>
      </c>
      <c r="G1275">
        <f>IF(LEN(telefony45[[#This Row],[nr]])=7,1,0)</f>
        <v>1</v>
      </c>
      <c r="H1275" s="9">
        <f>IF(LEN(telefony45[[#This Row],[nr]])&gt;=10,1,0)</f>
        <v>0</v>
      </c>
      <c r="I1275" s="2">
        <f>telefony45[[#This Row],[zakonczenie]]-telefony45[[#This Row],[rozpoczecie]]</f>
        <v>3.6921296296296147E-3</v>
      </c>
      <c r="J1275" s="9">
        <f>HOUR(telefony45[[#This Row],[czas połączenia]])</f>
        <v>0</v>
      </c>
      <c r="K1275" s="9">
        <f>MINUTE(telefony45[[#This Row],[czas połączenia]])</f>
        <v>5</v>
      </c>
      <c r="L1275" s="9">
        <f>SECOND(telefony45[[#This Row],[czas połączenia]])</f>
        <v>19</v>
      </c>
      <c r="M1275" s="9">
        <f>telefony45[[#This Row],[godziny połączenia]]*60*60+telefony45[[#This Row],[minuty połączenia]]*60+telefony45[[#This Row],[sekundy połączenia2]]</f>
        <v>319</v>
      </c>
      <c r="N1275" s="9">
        <f>ROUNDUP(telefony45[[#This Row],[połączenie w sekundach]]/60,0)</f>
        <v>6</v>
      </c>
      <c r="O1275" s="9">
        <f>IF(telefony45[[#This Row],[czy zagraniczny]]=1,telefony45[[#This Row],[zaczęt minuty połączenia]],0)</f>
        <v>0</v>
      </c>
      <c r="P1275">
        <f>IF(OR(telefony45[[#This Row],[czy komórkowy]]=1,telefony45[[#This Row],[czy stacjonarny]]=1),P1274-telefony45[[#This Row],[połączenie w sekundach]],P1274)</f>
        <v>-549141</v>
      </c>
      <c r="Q1275">
        <f t="shared" si="19"/>
        <v>319</v>
      </c>
      <c r="R1275">
        <f>IF(telefony45[[#This Row],[czy komórkowy]]=1,Q1275+R1274,R1274)</f>
        <v>129210</v>
      </c>
      <c r="S1275">
        <f>IF(telefony45[[#This Row],[czy stacjonarny]]=1,Q1275+S1274,S1274)</f>
        <v>419931</v>
      </c>
    </row>
    <row r="1276" spans="1:19" x14ac:dyDescent="0.3">
      <c r="A1276" s="9" t="s">
        <v>1098</v>
      </c>
      <c r="B1276" s="1">
        <v>42935</v>
      </c>
      <c r="C1276" s="2">
        <v>0.51325231481481481</v>
      </c>
      <c r="D1276" s="2">
        <v>0.51627314814814818</v>
      </c>
      <c r="E1276">
        <f>DAY(telefony45[[#This Row],[data]])</f>
        <v>19</v>
      </c>
      <c r="F1276">
        <f>IF(LEN(telefony45[[#This Row],[nr]])=8,1,0)</f>
        <v>0</v>
      </c>
      <c r="G1276">
        <f>IF(LEN(telefony45[[#This Row],[nr]])=7,1,0)</f>
        <v>1</v>
      </c>
      <c r="H1276" s="9">
        <f>IF(LEN(telefony45[[#This Row],[nr]])&gt;=10,1,0)</f>
        <v>0</v>
      </c>
      <c r="I1276" s="2">
        <f>telefony45[[#This Row],[zakonczenie]]-telefony45[[#This Row],[rozpoczecie]]</f>
        <v>3.0208333333333615E-3</v>
      </c>
      <c r="J1276" s="9">
        <f>HOUR(telefony45[[#This Row],[czas połączenia]])</f>
        <v>0</v>
      </c>
      <c r="K1276" s="9">
        <f>MINUTE(telefony45[[#This Row],[czas połączenia]])</f>
        <v>4</v>
      </c>
      <c r="L1276" s="9">
        <f>SECOND(telefony45[[#This Row],[czas połączenia]])</f>
        <v>21</v>
      </c>
      <c r="M1276" s="9">
        <f>telefony45[[#This Row],[godziny połączenia]]*60*60+telefony45[[#This Row],[minuty połączenia]]*60+telefony45[[#This Row],[sekundy połączenia2]]</f>
        <v>261</v>
      </c>
      <c r="N1276" s="9">
        <f>ROUNDUP(telefony45[[#This Row],[połączenie w sekundach]]/60,0)</f>
        <v>5</v>
      </c>
      <c r="O1276" s="9">
        <f>IF(telefony45[[#This Row],[czy zagraniczny]]=1,telefony45[[#This Row],[zaczęt minuty połączenia]],0)</f>
        <v>0</v>
      </c>
      <c r="P1276">
        <f>IF(OR(telefony45[[#This Row],[czy komórkowy]]=1,telefony45[[#This Row],[czy stacjonarny]]=1),P1275-telefony45[[#This Row],[połączenie w sekundach]],P1275)</f>
        <v>-549402</v>
      </c>
      <c r="Q1276">
        <f t="shared" si="19"/>
        <v>261</v>
      </c>
      <c r="R1276">
        <f>IF(telefony45[[#This Row],[czy komórkowy]]=1,Q1276+R1275,R1275)</f>
        <v>129210</v>
      </c>
      <c r="S1276">
        <f>IF(telefony45[[#This Row],[czy stacjonarny]]=1,Q1276+S1275,S1275)</f>
        <v>420192</v>
      </c>
    </row>
    <row r="1277" spans="1:19" x14ac:dyDescent="0.3">
      <c r="A1277" s="9" t="s">
        <v>1099</v>
      </c>
      <c r="B1277" s="1">
        <v>42935</v>
      </c>
      <c r="C1277" s="2">
        <v>0.5173726851851852</v>
      </c>
      <c r="D1277" s="2">
        <v>0.52055555555555555</v>
      </c>
      <c r="E1277">
        <f>DAY(telefony45[[#This Row],[data]])</f>
        <v>19</v>
      </c>
      <c r="F1277">
        <f>IF(LEN(telefony45[[#This Row],[nr]])=8,1,0)</f>
        <v>1</v>
      </c>
      <c r="G1277">
        <f>IF(LEN(telefony45[[#This Row],[nr]])=7,1,0)</f>
        <v>0</v>
      </c>
      <c r="H1277" s="9">
        <f>IF(LEN(telefony45[[#This Row],[nr]])&gt;=10,1,0)</f>
        <v>0</v>
      </c>
      <c r="I1277" s="2">
        <f>telefony45[[#This Row],[zakonczenie]]-telefony45[[#This Row],[rozpoczecie]]</f>
        <v>3.1828703703703498E-3</v>
      </c>
      <c r="J1277" s="9">
        <f>HOUR(telefony45[[#This Row],[czas połączenia]])</f>
        <v>0</v>
      </c>
      <c r="K1277" s="9">
        <f>MINUTE(telefony45[[#This Row],[czas połączenia]])</f>
        <v>4</v>
      </c>
      <c r="L1277" s="9">
        <f>SECOND(telefony45[[#This Row],[czas połączenia]])</f>
        <v>35</v>
      </c>
      <c r="M1277" s="9">
        <f>telefony45[[#This Row],[godziny połączenia]]*60*60+telefony45[[#This Row],[minuty połączenia]]*60+telefony45[[#This Row],[sekundy połączenia2]]</f>
        <v>275</v>
      </c>
      <c r="N1277" s="9">
        <f>ROUNDUP(telefony45[[#This Row],[połączenie w sekundach]]/60,0)</f>
        <v>5</v>
      </c>
      <c r="O1277" s="9">
        <f>IF(telefony45[[#This Row],[czy zagraniczny]]=1,telefony45[[#This Row],[zaczęt minuty połączenia]],0)</f>
        <v>0</v>
      </c>
      <c r="P1277">
        <f>IF(OR(telefony45[[#This Row],[czy komórkowy]]=1,telefony45[[#This Row],[czy stacjonarny]]=1),P1276-telefony45[[#This Row],[połączenie w sekundach]],P1276)</f>
        <v>-549677</v>
      </c>
      <c r="Q1277">
        <f t="shared" si="19"/>
        <v>275</v>
      </c>
      <c r="R1277">
        <f>IF(telefony45[[#This Row],[czy komórkowy]]=1,Q1277+R1276,R1276)</f>
        <v>129485</v>
      </c>
      <c r="S1277">
        <f>IF(telefony45[[#This Row],[czy stacjonarny]]=1,Q1277+S1276,S1276)</f>
        <v>420192</v>
      </c>
    </row>
    <row r="1278" spans="1:19" x14ac:dyDescent="0.3">
      <c r="A1278" s="9" t="s">
        <v>1100</v>
      </c>
      <c r="B1278" s="1">
        <v>42935</v>
      </c>
      <c r="C1278" s="2">
        <v>0.52288194444444447</v>
      </c>
      <c r="D1278" s="2">
        <v>0.52722222222222226</v>
      </c>
      <c r="E1278">
        <f>DAY(telefony45[[#This Row],[data]])</f>
        <v>19</v>
      </c>
      <c r="F1278">
        <f>IF(LEN(telefony45[[#This Row],[nr]])=8,1,0)</f>
        <v>0</v>
      </c>
      <c r="G1278">
        <f>IF(LEN(telefony45[[#This Row],[nr]])=7,1,0)</f>
        <v>1</v>
      </c>
      <c r="H1278" s="9">
        <f>IF(LEN(telefony45[[#This Row],[nr]])&gt;=10,1,0)</f>
        <v>0</v>
      </c>
      <c r="I1278" s="2">
        <f>telefony45[[#This Row],[zakonczenie]]-telefony45[[#This Row],[rozpoczecie]]</f>
        <v>4.3402777777777901E-3</v>
      </c>
      <c r="J1278" s="9">
        <f>HOUR(telefony45[[#This Row],[czas połączenia]])</f>
        <v>0</v>
      </c>
      <c r="K1278" s="9">
        <f>MINUTE(telefony45[[#This Row],[czas połączenia]])</f>
        <v>6</v>
      </c>
      <c r="L1278" s="9">
        <f>SECOND(telefony45[[#This Row],[czas połączenia]])</f>
        <v>15</v>
      </c>
      <c r="M1278" s="9">
        <f>telefony45[[#This Row],[godziny połączenia]]*60*60+telefony45[[#This Row],[minuty połączenia]]*60+telefony45[[#This Row],[sekundy połączenia2]]</f>
        <v>375</v>
      </c>
      <c r="N1278" s="9">
        <f>ROUNDUP(telefony45[[#This Row],[połączenie w sekundach]]/60,0)</f>
        <v>7</v>
      </c>
      <c r="O1278" s="9">
        <f>IF(telefony45[[#This Row],[czy zagraniczny]]=1,telefony45[[#This Row],[zaczęt minuty połączenia]],0)</f>
        <v>0</v>
      </c>
      <c r="P1278">
        <f>IF(OR(telefony45[[#This Row],[czy komórkowy]]=1,telefony45[[#This Row],[czy stacjonarny]]=1),P1277-telefony45[[#This Row],[połączenie w sekundach]],P1277)</f>
        <v>-550052</v>
      </c>
      <c r="Q1278">
        <f t="shared" si="19"/>
        <v>375</v>
      </c>
      <c r="R1278">
        <f>IF(telefony45[[#This Row],[czy komórkowy]]=1,Q1278+R1277,R1277)</f>
        <v>129485</v>
      </c>
      <c r="S1278">
        <f>IF(telefony45[[#This Row],[czy stacjonarny]]=1,Q1278+S1277,S1277)</f>
        <v>420567</v>
      </c>
    </row>
    <row r="1279" spans="1:19" x14ac:dyDescent="0.3">
      <c r="A1279" s="9" t="s">
        <v>375</v>
      </c>
      <c r="B1279" s="1">
        <v>42935</v>
      </c>
      <c r="C1279" s="2">
        <v>0.52349537037037042</v>
      </c>
      <c r="D1279" s="2">
        <v>0.53362268518518519</v>
      </c>
      <c r="E1279">
        <f>DAY(telefony45[[#This Row],[data]])</f>
        <v>19</v>
      </c>
      <c r="F1279">
        <f>IF(LEN(telefony45[[#This Row],[nr]])=8,1,0)</f>
        <v>0</v>
      </c>
      <c r="G1279">
        <f>IF(LEN(telefony45[[#This Row],[nr]])=7,1,0)</f>
        <v>0</v>
      </c>
      <c r="H1279" s="9">
        <f>IF(LEN(telefony45[[#This Row],[nr]])&gt;=10,1,0)</f>
        <v>1</v>
      </c>
      <c r="I1279" s="2">
        <f>telefony45[[#This Row],[zakonczenie]]-telefony45[[#This Row],[rozpoczecie]]</f>
        <v>1.012731481481477E-2</v>
      </c>
      <c r="J1279" s="9">
        <f>HOUR(telefony45[[#This Row],[czas połączenia]])</f>
        <v>0</v>
      </c>
      <c r="K1279" s="9">
        <f>MINUTE(telefony45[[#This Row],[czas połączenia]])</f>
        <v>14</v>
      </c>
      <c r="L1279" s="9">
        <f>SECOND(telefony45[[#This Row],[czas połączenia]])</f>
        <v>35</v>
      </c>
      <c r="M1279" s="9">
        <f>telefony45[[#This Row],[godziny połączenia]]*60*60+telefony45[[#This Row],[minuty połączenia]]*60+telefony45[[#This Row],[sekundy połączenia2]]</f>
        <v>875</v>
      </c>
      <c r="N1279" s="9">
        <f>ROUNDUP(telefony45[[#This Row],[połączenie w sekundach]]/60,0)</f>
        <v>15</v>
      </c>
      <c r="O1279" s="9">
        <f>IF(telefony45[[#This Row],[czy zagraniczny]]=1,telefony45[[#This Row],[zaczęt minuty połączenia]],0)</f>
        <v>15</v>
      </c>
      <c r="P1279">
        <f>IF(OR(telefony45[[#This Row],[czy komórkowy]]=1,telefony45[[#This Row],[czy stacjonarny]]=1),P1278-telefony45[[#This Row],[połączenie w sekundach]],P1278)</f>
        <v>-550052</v>
      </c>
      <c r="Q1279">
        <f t="shared" si="19"/>
        <v>0</v>
      </c>
      <c r="R1279">
        <f>IF(telefony45[[#This Row],[czy komórkowy]]=1,Q1279+R1278,R1278)</f>
        <v>129485</v>
      </c>
      <c r="S1279">
        <f>IF(telefony45[[#This Row],[czy stacjonarny]]=1,Q1279+S1278,S1278)</f>
        <v>420567</v>
      </c>
    </row>
    <row r="1280" spans="1:19" x14ac:dyDescent="0.3">
      <c r="A1280" s="9" t="s">
        <v>1101</v>
      </c>
      <c r="B1280" s="1">
        <v>42935</v>
      </c>
      <c r="C1280" s="2">
        <v>0.52766203703703707</v>
      </c>
      <c r="D1280" s="2">
        <v>0.53917824074074072</v>
      </c>
      <c r="E1280">
        <f>DAY(telefony45[[#This Row],[data]])</f>
        <v>19</v>
      </c>
      <c r="F1280">
        <f>IF(LEN(telefony45[[#This Row],[nr]])=8,1,0)</f>
        <v>1</v>
      </c>
      <c r="G1280">
        <f>IF(LEN(telefony45[[#This Row],[nr]])=7,1,0)</f>
        <v>0</v>
      </c>
      <c r="H1280" s="9">
        <f>IF(LEN(telefony45[[#This Row],[nr]])&gt;=10,1,0)</f>
        <v>0</v>
      </c>
      <c r="I1280" s="2">
        <f>telefony45[[#This Row],[zakonczenie]]-telefony45[[#This Row],[rozpoczecie]]</f>
        <v>1.1516203703703654E-2</v>
      </c>
      <c r="J1280" s="9">
        <f>HOUR(telefony45[[#This Row],[czas połączenia]])</f>
        <v>0</v>
      </c>
      <c r="K1280" s="9">
        <f>MINUTE(telefony45[[#This Row],[czas połączenia]])</f>
        <v>16</v>
      </c>
      <c r="L1280" s="9">
        <f>SECOND(telefony45[[#This Row],[czas połączenia]])</f>
        <v>35</v>
      </c>
      <c r="M1280" s="9">
        <f>telefony45[[#This Row],[godziny połączenia]]*60*60+telefony45[[#This Row],[minuty połączenia]]*60+telefony45[[#This Row],[sekundy połączenia2]]</f>
        <v>995</v>
      </c>
      <c r="N1280" s="9">
        <f>ROUNDUP(telefony45[[#This Row],[połączenie w sekundach]]/60,0)</f>
        <v>17</v>
      </c>
      <c r="O1280" s="9">
        <f>IF(telefony45[[#This Row],[czy zagraniczny]]=1,telefony45[[#This Row],[zaczęt minuty połączenia]],0)</f>
        <v>0</v>
      </c>
      <c r="P1280">
        <f>IF(OR(telefony45[[#This Row],[czy komórkowy]]=1,telefony45[[#This Row],[czy stacjonarny]]=1),P1279-telefony45[[#This Row],[połączenie w sekundach]],P1279)</f>
        <v>-551047</v>
      </c>
      <c r="Q1280">
        <f t="shared" si="19"/>
        <v>995</v>
      </c>
      <c r="R1280">
        <f>IF(telefony45[[#This Row],[czy komórkowy]]=1,Q1280+R1279,R1279)</f>
        <v>130480</v>
      </c>
      <c r="S1280">
        <f>IF(telefony45[[#This Row],[czy stacjonarny]]=1,Q1280+S1279,S1279)</f>
        <v>420567</v>
      </c>
    </row>
    <row r="1281" spans="1:19" x14ac:dyDescent="0.3">
      <c r="A1281" s="9" t="s">
        <v>303</v>
      </c>
      <c r="B1281" s="1">
        <v>42935</v>
      </c>
      <c r="C1281" s="2">
        <v>0.53209490740740739</v>
      </c>
      <c r="D1281" s="2">
        <v>0.53931712962962963</v>
      </c>
      <c r="E1281">
        <f>DAY(telefony45[[#This Row],[data]])</f>
        <v>19</v>
      </c>
      <c r="F1281">
        <f>IF(LEN(telefony45[[#This Row],[nr]])=8,1,0)</f>
        <v>0</v>
      </c>
      <c r="G1281">
        <f>IF(LEN(telefony45[[#This Row],[nr]])=7,1,0)</f>
        <v>0</v>
      </c>
      <c r="H1281" s="9">
        <f>IF(LEN(telefony45[[#This Row],[nr]])&gt;=10,1,0)</f>
        <v>1</v>
      </c>
      <c r="I1281" s="2">
        <f>telefony45[[#This Row],[zakonczenie]]-telefony45[[#This Row],[rozpoczecie]]</f>
        <v>7.222222222222241E-3</v>
      </c>
      <c r="J1281" s="9">
        <f>HOUR(telefony45[[#This Row],[czas połączenia]])</f>
        <v>0</v>
      </c>
      <c r="K1281" s="9">
        <f>MINUTE(telefony45[[#This Row],[czas połączenia]])</f>
        <v>10</v>
      </c>
      <c r="L1281" s="9">
        <f>SECOND(telefony45[[#This Row],[czas połączenia]])</f>
        <v>24</v>
      </c>
      <c r="M1281" s="9">
        <f>telefony45[[#This Row],[godziny połączenia]]*60*60+telefony45[[#This Row],[minuty połączenia]]*60+telefony45[[#This Row],[sekundy połączenia2]]</f>
        <v>624</v>
      </c>
      <c r="N1281" s="9">
        <f>ROUNDUP(telefony45[[#This Row],[połączenie w sekundach]]/60,0)</f>
        <v>11</v>
      </c>
      <c r="O1281" s="9">
        <f>IF(telefony45[[#This Row],[czy zagraniczny]]=1,telefony45[[#This Row],[zaczęt minuty połączenia]],0)</f>
        <v>11</v>
      </c>
      <c r="P1281">
        <f>IF(OR(telefony45[[#This Row],[czy komórkowy]]=1,telefony45[[#This Row],[czy stacjonarny]]=1),P1280-telefony45[[#This Row],[połączenie w sekundach]],P1280)</f>
        <v>-551047</v>
      </c>
      <c r="Q1281">
        <f t="shared" si="19"/>
        <v>0</v>
      </c>
      <c r="R1281">
        <f>IF(telefony45[[#This Row],[czy komórkowy]]=1,Q1281+R1280,R1280)</f>
        <v>130480</v>
      </c>
      <c r="S1281">
        <f>IF(telefony45[[#This Row],[czy stacjonarny]]=1,Q1281+S1280,S1280)</f>
        <v>420567</v>
      </c>
    </row>
    <row r="1282" spans="1:19" x14ac:dyDescent="0.3">
      <c r="A1282" s="9" t="s">
        <v>1102</v>
      </c>
      <c r="B1282" s="1">
        <v>42935</v>
      </c>
      <c r="C1282" s="2">
        <v>0.53540509259259261</v>
      </c>
      <c r="D1282" s="2">
        <v>0.53540509259259261</v>
      </c>
      <c r="E1282">
        <f>DAY(telefony45[[#This Row],[data]])</f>
        <v>19</v>
      </c>
      <c r="F1282">
        <f>IF(LEN(telefony45[[#This Row],[nr]])=8,1,0)</f>
        <v>0</v>
      </c>
      <c r="G1282">
        <f>IF(LEN(telefony45[[#This Row],[nr]])=7,1,0)</f>
        <v>1</v>
      </c>
      <c r="H1282" s="9">
        <f>IF(LEN(telefony45[[#This Row],[nr]])&gt;=10,1,0)</f>
        <v>0</v>
      </c>
      <c r="I1282" s="2">
        <f>telefony45[[#This Row],[zakonczenie]]-telefony45[[#This Row],[rozpoczecie]]</f>
        <v>0</v>
      </c>
      <c r="J1282" s="9">
        <f>HOUR(telefony45[[#This Row],[czas połączenia]])</f>
        <v>0</v>
      </c>
      <c r="K1282" s="9">
        <f>MINUTE(telefony45[[#This Row],[czas połączenia]])</f>
        <v>0</v>
      </c>
      <c r="L1282" s="9">
        <f>SECOND(telefony45[[#This Row],[czas połączenia]])</f>
        <v>0</v>
      </c>
      <c r="M1282" s="9">
        <f>telefony45[[#This Row],[godziny połączenia]]*60*60+telefony45[[#This Row],[minuty połączenia]]*60+telefony45[[#This Row],[sekundy połączenia2]]</f>
        <v>0</v>
      </c>
      <c r="N1282" s="9">
        <f>ROUNDUP(telefony45[[#This Row],[połączenie w sekundach]]/60,0)</f>
        <v>0</v>
      </c>
      <c r="O1282" s="9">
        <f>IF(telefony45[[#This Row],[czy zagraniczny]]=1,telefony45[[#This Row],[zaczęt minuty połączenia]],0)</f>
        <v>0</v>
      </c>
      <c r="P1282">
        <f>IF(OR(telefony45[[#This Row],[czy komórkowy]]=1,telefony45[[#This Row],[czy stacjonarny]]=1),P1281-telefony45[[#This Row],[połączenie w sekundach]],P1281)</f>
        <v>-551047</v>
      </c>
      <c r="Q1282">
        <f t="shared" si="19"/>
        <v>0</v>
      </c>
      <c r="R1282">
        <f>IF(telefony45[[#This Row],[czy komórkowy]]=1,Q1282+R1281,R1281)</f>
        <v>130480</v>
      </c>
      <c r="S1282">
        <f>IF(telefony45[[#This Row],[czy stacjonarny]]=1,Q1282+S1281,S1281)</f>
        <v>420567</v>
      </c>
    </row>
    <row r="1283" spans="1:19" x14ac:dyDescent="0.3">
      <c r="A1283" s="9" t="s">
        <v>1103</v>
      </c>
      <c r="B1283" s="1">
        <v>42935</v>
      </c>
      <c r="C1283" s="2">
        <v>0.53594907407407411</v>
      </c>
      <c r="D1283" s="2">
        <v>0.54584490740740743</v>
      </c>
      <c r="E1283">
        <f>DAY(telefony45[[#This Row],[data]])</f>
        <v>19</v>
      </c>
      <c r="F1283">
        <f>IF(LEN(telefony45[[#This Row],[nr]])=8,1,0)</f>
        <v>0</v>
      </c>
      <c r="G1283">
        <f>IF(LEN(telefony45[[#This Row],[nr]])=7,1,0)</f>
        <v>1</v>
      </c>
      <c r="H1283" s="9">
        <f>IF(LEN(telefony45[[#This Row],[nr]])&gt;=10,1,0)</f>
        <v>0</v>
      </c>
      <c r="I1283" s="2">
        <f>telefony45[[#This Row],[zakonczenie]]-telefony45[[#This Row],[rozpoczecie]]</f>
        <v>9.8958333333333259E-3</v>
      </c>
      <c r="J1283" s="9">
        <f>HOUR(telefony45[[#This Row],[czas połączenia]])</f>
        <v>0</v>
      </c>
      <c r="K1283" s="9">
        <f>MINUTE(telefony45[[#This Row],[czas połączenia]])</f>
        <v>14</v>
      </c>
      <c r="L1283" s="9">
        <f>SECOND(telefony45[[#This Row],[czas połączenia]])</f>
        <v>15</v>
      </c>
      <c r="M1283" s="9">
        <f>telefony45[[#This Row],[godziny połączenia]]*60*60+telefony45[[#This Row],[minuty połączenia]]*60+telefony45[[#This Row],[sekundy połączenia2]]</f>
        <v>855</v>
      </c>
      <c r="N1283" s="9">
        <f>ROUNDUP(telefony45[[#This Row],[połączenie w sekundach]]/60,0)</f>
        <v>15</v>
      </c>
      <c r="O1283" s="9">
        <f>IF(telefony45[[#This Row],[czy zagraniczny]]=1,telefony45[[#This Row],[zaczęt minuty połączenia]],0)</f>
        <v>0</v>
      </c>
      <c r="P1283">
        <f>IF(OR(telefony45[[#This Row],[czy komórkowy]]=1,telefony45[[#This Row],[czy stacjonarny]]=1),P1282-telefony45[[#This Row],[połączenie w sekundach]],P1282)</f>
        <v>-551902</v>
      </c>
      <c r="Q1283">
        <f t="shared" si="19"/>
        <v>855</v>
      </c>
      <c r="R1283">
        <f>IF(telefony45[[#This Row],[czy komórkowy]]=1,Q1283+R1282,R1282)</f>
        <v>130480</v>
      </c>
      <c r="S1283">
        <f>IF(telefony45[[#This Row],[czy stacjonarny]]=1,Q1283+S1282,S1282)</f>
        <v>421422</v>
      </c>
    </row>
    <row r="1284" spans="1:19" x14ac:dyDescent="0.3">
      <c r="A1284" s="9" t="s">
        <v>1104</v>
      </c>
      <c r="B1284" s="1">
        <v>42935</v>
      </c>
      <c r="C1284" s="2">
        <v>0.54052083333333334</v>
      </c>
      <c r="D1284" s="2">
        <v>0.54195601851851849</v>
      </c>
      <c r="E1284">
        <f>DAY(telefony45[[#This Row],[data]])</f>
        <v>19</v>
      </c>
      <c r="F1284">
        <f>IF(LEN(telefony45[[#This Row],[nr]])=8,1,0)</f>
        <v>0</v>
      </c>
      <c r="G1284">
        <f>IF(LEN(telefony45[[#This Row],[nr]])=7,1,0)</f>
        <v>1</v>
      </c>
      <c r="H1284" s="9">
        <f>IF(LEN(telefony45[[#This Row],[nr]])&gt;=10,1,0)</f>
        <v>0</v>
      </c>
      <c r="I1284" s="2">
        <f>telefony45[[#This Row],[zakonczenie]]-telefony45[[#This Row],[rozpoczecie]]</f>
        <v>1.4351851851851505E-3</v>
      </c>
      <c r="J1284" s="9">
        <f>HOUR(telefony45[[#This Row],[czas połączenia]])</f>
        <v>0</v>
      </c>
      <c r="K1284" s="9">
        <f>MINUTE(telefony45[[#This Row],[czas połączenia]])</f>
        <v>2</v>
      </c>
      <c r="L1284" s="9">
        <f>SECOND(telefony45[[#This Row],[czas połączenia]])</f>
        <v>4</v>
      </c>
      <c r="M1284" s="9">
        <f>telefony45[[#This Row],[godziny połączenia]]*60*60+telefony45[[#This Row],[minuty połączenia]]*60+telefony45[[#This Row],[sekundy połączenia2]]</f>
        <v>124</v>
      </c>
      <c r="N1284" s="9">
        <f>ROUNDUP(telefony45[[#This Row],[połączenie w sekundach]]/60,0)</f>
        <v>3</v>
      </c>
      <c r="O1284" s="9">
        <f>IF(telefony45[[#This Row],[czy zagraniczny]]=1,telefony45[[#This Row],[zaczęt minuty połączenia]],0)</f>
        <v>0</v>
      </c>
      <c r="P1284">
        <f>IF(OR(telefony45[[#This Row],[czy komórkowy]]=1,telefony45[[#This Row],[czy stacjonarny]]=1),P1283-telefony45[[#This Row],[połączenie w sekundach]],P1283)</f>
        <v>-552026</v>
      </c>
      <c r="Q1284">
        <f t="shared" si="19"/>
        <v>124</v>
      </c>
      <c r="R1284">
        <f>IF(telefony45[[#This Row],[czy komórkowy]]=1,Q1284+R1283,R1283)</f>
        <v>130480</v>
      </c>
      <c r="S1284">
        <f>IF(telefony45[[#This Row],[czy stacjonarny]]=1,Q1284+S1283,S1283)</f>
        <v>421546</v>
      </c>
    </row>
    <row r="1285" spans="1:19" x14ac:dyDescent="0.3">
      <c r="A1285" s="9" t="s">
        <v>697</v>
      </c>
      <c r="B1285" s="1">
        <v>42935</v>
      </c>
      <c r="C1285" s="2">
        <v>0.54439814814814813</v>
      </c>
      <c r="D1285" s="2">
        <v>0.54800925925925925</v>
      </c>
      <c r="E1285">
        <f>DAY(telefony45[[#This Row],[data]])</f>
        <v>19</v>
      </c>
      <c r="F1285">
        <f>IF(LEN(telefony45[[#This Row],[nr]])=8,1,0)</f>
        <v>0</v>
      </c>
      <c r="G1285">
        <f>IF(LEN(telefony45[[#This Row],[nr]])=7,1,0)</f>
        <v>1</v>
      </c>
      <c r="H1285" s="9">
        <f>IF(LEN(telefony45[[#This Row],[nr]])&gt;=10,1,0)</f>
        <v>0</v>
      </c>
      <c r="I1285" s="2">
        <f>telefony45[[#This Row],[zakonczenie]]-telefony45[[#This Row],[rozpoczecie]]</f>
        <v>3.6111111111111205E-3</v>
      </c>
      <c r="J1285" s="9">
        <f>HOUR(telefony45[[#This Row],[czas połączenia]])</f>
        <v>0</v>
      </c>
      <c r="K1285" s="9">
        <f>MINUTE(telefony45[[#This Row],[czas połączenia]])</f>
        <v>5</v>
      </c>
      <c r="L1285" s="9">
        <f>SECOND(telefony45[[#This Row],[czas połączenia]])</f>
        <v>12</v>
      </c>
      <c r="M1285" s="9">
        <f>telefony45[[#This Row],[godziny połączenia]]*60*60+telefony45[[#This Row],[minuty połączenia]]*60+telefony45[[#This Row],[sekundy połączenia2]]</f>
        <v>312</v>
      </c>
      <c r="N1285" s="9">
        <f>ROUNDUP(telefony45[[#This Row],[połączenie w sekundach]]/60,0)</f>
        <v>6</v>
      </c>
      <c r="O1285" s="9">
        <f>IF(telefony45[[#This Row],[czy zagraniczny]]=1,telefony45[[#This Row],[zaczęt minuty połączenia]],0)</f>
        <v>0</v>
      </c>
      <c r="P1285">
        <f>IF(OR(telefony45[[#This Row],[czy komórkowy]]=1,telefony45[[#This Row],[czy stacjonarny]]=1),P1284-telefony45[[#This Row],[połączenie w sekundach]],P1284)</f>
        <v>-552338</v>
      </c>
      <c r="Q1285">
        <f t="shared" si="19"/>
        <v>312</v>
      </c>
      <c r="R1285">
        <f>IF(telefony45[[#This Row],[czy komórkowy]]=1,Q1285+R1284,R1284)</f>
        <v>130480</v>
      </c>
      <c r="S1285">
        <f>IF(telefony45[[#This Row],[czy stacjonarny]]=1,Q1285+S1284,S1284)</f>
        <v>421858</v>
      </c>
    </row>
    <row r="1286" spans="1:19" x14ac:dyDescent="0.3">
      <c r="A1286" s="9" t="s">
        <v>1105</v>
      </c>
      <c r="B1286" s="1">
        <v>42935</v>
      </c>
      <c r="C1286" s="2">
        <v>0.54996527777777782</v>
      </c>
      <c r="D1286" s="2">
        <v>0.55228009259259259</v>
      </c>
      <c r="E1286">
        <f>DAY(telefony45[[#This Row],[data]])</f>
        <v>19</v>
      </c>
      <c r="F1286">
        <f>IF(LEN(telefony45[[#This Row],[nr]])=8,1,0)</f>
        <v>1</v>
      </c>
      <c r="G1286">
        <f>IF(LEN(telefony45[[#This Row],[nr]])=7,1,0)</f>
        <v>0</v>
      </c>
      <c r="H1286" s="9">
        <f>IF(LEN(telefony45[[#This Row],[nr]])&gt;=10,1,0)</f>
        <v>0</v>
      </c>
      <c r="I1286" s="2">
        <f>telefony45[[#This Row],[zakonczenie]]-telefony45[[#This Row],[rozpoczecie]]</f>
        <v>2.3148148148147696E-3</v>
      </c>
      <c r="J1286" s="9">
        <f>HOUR(telefony45[[#This Row],[czas połączenia]])</f>
        <v>0</v>
      </c>
      <c r="K1286" s="9">
        <f>MINUTE(telefony45[[#This Row],[czas połączenia]])</f>
        <v>3</v>
      </c>
      <c r="L1286" s="9">
        <f>SECOND(telefony45[[#This Row],[czas połączenia]])</f>
        <v>20</v>
      </c>
      <c r="M1286" s="9">
        <f>telefony45[[#This Row],[godziny połączenia]]*60*60+telefony45[[#This Row],[minuty połączenia]]*60+telefony45[[#This Row],[sekundy połączenia2]]</f>
        <v>200</v>
      </c>
      <c r="N1286" s="9">
        <f>ROUNDUP(telefony45[[#This Row],[połączenie w sekundach]]/60,0)</f>
        <v>4</v>
      </c>
      <c r="O1286" s="9">
        <f>IF(telefony45[[#This Row],[czy zagraniczny]]=1,telefony45[[#This Row],[zaczęt minuty połączenia]],0)</f>
        <v>0</v>
      </c>
      <c r="P1286">
        <f>IF(OR(telefony45[[#This Row],[czy komórkowy]]=1,telefony45[[#This Row],[czy stacjonarny]]=1),P1285-telefony45[[#This Row],[połączenie w sekundach]],P1285)</f>
        <v>-552538</v>
      </c>
      <c r="Q1286">
        <f t="shared" si="19"/>
        <v>200</v>
      </c>
      <c r="R1286">
        <f>IF(telefony45[[#This Row],[czy komórkowy]]=1,Q1286+R1285,R1285)</f>
        <v>130680</v>
      </c>
      <c r="S1286">
        <f>IF(telefony45[[#This Row],[czy stacjonarny]]=1,Q1286+S1285,S1285)</f>
        <v>421858</v>
      </c>
    </row>
    <row r="1287" spans="1:19" x14ac:dyDescent="0.3">
      <c r="A1287" s="9" t="s">
        <v>1106</v>
      </c>
      <c r="B1287" s="1">
        <v>42935</v>
      </c>
      <c r="C1287" s="2">
        <v>0.55121527777777779</v>
      </c>
      <c r="D1287" s="2">
        <v>0.55539351851851848</v>
      </c>
      <c r="E1287">
        <f>DAY(telefony45[[#This Row],[data]])</f>
        <v>19</v>
      </c>
      <c r="F1287">
        <f>IF(LEN(telefony45[[#This Row],[nr]])=8,1,0)</f>
        <v>0</v>
      </c>
      <c r="G1287">
        <f>IF(LEN(telefony45[[#This Row],[nr]])=7,1,0)</f>
        <v>1</v>
      </c>
      <c r="H1287" s="9">
        <f>IF(LEN(telefony45[[#This Row],[nr]])&gt;=10,1,0)</f>
        <v>0</v>
      </c>
      <c r="I1287" s="2">
        <f>telefony45[[#This Row],[zakonczenie]]-telefony45[[#This Row],[rozpoczecie]]</f>
        <v>4.1782407407406907E-3</v>
      </c>
      <c r="J1287" s="9">
        <f>HOUR(telefony45[[#This Row],[czas połączenia]])</f>
        <v>0</v>
      </c>
      <c r="K1287" s="9">
        <f>MINUTE(telefony45[[#This Row],[czas połączenia]])</f>
        <v>6</v>
      </c>
      <c r="L1287" s="9">
        <f>SECOND(telefony45[[#This Row],[czas połączenia]])</f>
        <v>1</v>
      </c>
      <c r="M1287" s="9">
        <f>telefony45[[#This Row],[godziny połączenia]]*60*60+telefony45[[#This Row],[minuty połączenia]]*60+telefony45[[#This Row],[sekundy połączenia2]]</f>
        <v>361</v>
      </c>
      <c r="N1287" s="9">
        <f>ROUNDUP(telefony45[[#This Row],[połączenie w sekundach]]/60,0)</f>
        <v>7</v>
      </c>
      <c r="O1287" s="9">
        <f>IF(telefony45[[#This Row],[czy zagraniczny]]=1,telefony45[[#This Row],[zaczęt minuty połączenia]],0)</f>
        <v>0</v>
      </c>
      <c r="P1287">
        <f>IF(OR(telefony45[[#This Row],[czy komórkowy]]=1,telefony45[[#This Row],[czy stacjonarny]]=1),P1286-telefony45[[#This Row],[połączenie w sekundach]],P1286)</f>
        <v>-552899</v>
      </c>
      <c r="Q1287">
        <f t="shared" si="19"/>
        <v>361</v>
      </c>
      <c r="R1287">
        <f>IF(telefony45[[#This Row],[czy komórkowy]]=1,Q1287+R1286,R1286)</f>
        <v>130680</v>
      </c>
      <c r="S1287">
        <f>IF(telefony45[[#This Row],[czy stacjonarny]]=1,Q1287+S1286,S1286)</f>
        <v>422219</v>
      </c>
    </row>
    <row r="1288" spans="1:19" x14ac:dyDescent="0.3">
      <c r="A1288" s="9" t="s">
        <v>1107</v>
      </c>
      <c r="B1288" s="1">
        <v>42935</v>
      </c>
      <c r="C1288" s="2">
        <v>0.55174768518518513</v>
      </c>
      <c r="D1288" s="2">
        <v>0.5575</v>
      </c>
      <c r="E1288">
        <f>DAY(telefony45[[#This Row],[data]])</f>
        <v>19</v>
      </c>
      <c r="F1288">
        <f>IF(LEN(telefony45[[#This Row],[nr]])=8,1,0)</f>
        <v>0</v>
      </c>
      <c r="G1288">
        <f>IF(LEN(telefony45[[#This Row],[nr]])=7,1,0)</f>
        <v>1</v>
      </c>
      <c r="H1288" s="9">
        <f>IF(LEN(telefony45[[#This Row],[nr]])&gt;=10,1,0)</f>
        <v>0</v>
      </c>
      <c r="I1288" s="2">
        <f>telefony45[[#This Row],[zakonczenie]]-telefony45[[#This Row],[rozpoczecie]]</f>
        <v>5.7523148148148628E-3</v>
      </c>
      <c r="J1288" s="9">
        <f>HOUR(telefony45[[#This Row],[czas połączenia]])</f>
        <v>0</v>
      </c>
      <c r="K1288" s="9">
        <f>MINUTE(telefony45[[#This Row],[czas połączenia]])</f>
        <v>8</v>
      </c>
      <c r="L1288" s="9">
        <f>SECOND(telefony45[[#This Row],[czas połączenia]])</f>
        <v>17</v>
      </c>
      <c r="M1288" s="9">
        <f>telefony45[[#This Row],[godziny połączenia]]*60*60+telefony45[[#This Row],[minuty połączenia]]*60+telefony45[[#This Row],[sekundy połączenia2]]</f>
        <v>497</v>
      </c>
      <c r="N1288" s="9">
        <f>ROUNDUP(telefony45[[#This Row],[połączenie w sekundach]]/60,0)</f>
        <v>9</v>
      </c>
      <c r="O1288" s="9">
        <f>IF(telefony45[[#This Row],[czy zagraniczny]]=1,telefony45[[#This Row],[zaczęt minuty połączenia]],0)</f>
        <v>0</v>
      </c>
      <c r="P1288">
        <f>IF(OR(telefony45[[#This Row],[czy komórkowy]]=1,telefony45[[#This Row],[czy stacjonarny]]=1),P1287-telefony45[[#This Row],[połączenie w sekundach]],P1287)</f>
        <v>-553396</v>
      </c>
      <c r="Q1288">
        <f t="shared" si="19"/>
        <v>497</v>
      </c>
      <c r="R1288">
        <f>IF(telefony45[[#This Row],[czy komórkowy]]=1,Q1288+R1287,R1287)</f>
        <v>130680</v>
      </c>
      <c r="S1288">
        <f>IF(telefony45[[#This Row],[czy stacjonarny]]=1,Q1288+S1287,S1287)</f>
        <v>422716</v>
      </c>
    </row>
    <row r="1289" spans="1:19" x14ac:dyDescent="0.3">
      <c r="A1289" s="9" t="s">
        <v>1108</v>
      </c>
      <c r="B1289" s="1">
        <v>42935</v>
      </c>
      <c r="C1289" s="2">
        <v>0.55387731481481484</v>
      </c>
      <c r="D1289" s="2">
        <v>0.5645486111111111</v>
      </c>
      <c r="E1289">
        <f>DAY(telefony45[[#This Row],[data]])</f>
        <v>19</v>
      </c>
      <c r="F1289">
        <f>IF(LEN(telefony45[[#This Row],[nr]])=8,1,0)</f>
        <v>1</v>
      </c>
      <c r="G1289">
        <f>IF(LEN(telefony45[[#This Row],[nr]])=7,1,0)</f>
        <v>0</v>
      </c>
      <c r="H1289" s="9">
        <f>IF(LEN(telefony45[[#This Row],[nr]])&gt;=10,1,0)</f>
        <v>0</v>
      </c>
      <c r="I1289" s="2">
        <f>telefony45[[#This Row],[zakonczenie]]-telefony45[[#This Row],[rozpoczecie]]</f>
        <v>1.0671296296296262E-2</v>
      </c>
      <c r="J1289" s="9">
        <f>HOUR(telefony45[[#This Row],[czas połączenia]])</f>
        <v>0</v>
      </c>
      <c r="K1289" s="9">
        <f>MINUTE(telefony45[[#This Row],[czas połączenia]])</f>
        <v>15</v>
      </c>
      <c r="L1289" s="9">
        <f>SECOND(telefony45[[#This Row],[czas połączenia]])</f>
        <v>22</v>
      </c>
      <c r="M1289" s="9">
        <f>telefony45[[#This Row],[godziny połączenia]]*60*60+telefony45[[#This Row],[minuty połączenia]]*60+telefony45[[#This Row],[sekundy połączenia2]]</f>
        <v>922</v>
      </c>
      <c r="N1289" s="9">
        <f>ROUNDUP(telefony45[[#This Row],[połączenie w sekundach]]/60,0)</f>
        <v>16</v>
      </c>
      <c r="O1289" s="9">
        <f>IF(telefony45[[#This Row],[czy zagraniczny]]=1,telefony45[[#This Row],[zaczęt minuty połączenia]],0)</f>
        <v>0</v>
      </c>
      <c r="P1289">
        <f>IF(OR(telefony45[[#This Row],[czy komórkowy]]=1,telefony45[[#This Row],[czy stacjonarny]]=1),P1288-telefony45[[#This Row],[połączenie w sekundach]],P1288)</f>
        <v>-554318</v>
      </c>
      <c r="Q1289">
        <f t="shared" si="19"/>
        <v>922</v>
      </c>
      <c r="R1289">
        <f>IF(telefony45[[#This Row],[czy komórkowy]]=1,Q1289+R1288,R1288)</f>
        <v>131602</v>
      </c>
      <c r="S1289">
        <f>IF(telefony45[[#This Row],[czy stacjonarny]]=1,Q1289+S1288,S1288)</f>
        <v>422716</v>
      </c>
    </row>
    <row r="1290" spans="1:19" x14ac:dyDescent="0.3">
      <c r="A1290" s="9" t="s">
        <v>1109</v>
      </c>
      <c r="B1290" s="1">
        <v>42935</v>
      </c>
      <c r="C1290" s="2">
        <v>0.5591666666666667</v>
      </c>
      <c r="D1290" s="2">
        <v>0.56074074074074076</v>
      </c>
      <c r="E1290">
        <f>DAY(telefony45[[#This Row],[data]])</f>
        <v>19</v>
      </c>
      <c r="F1290">
        <f>IF(LEN(telefony45[[#This Row],[nr]])=8,1,0)</f>
        <v>0</v>
      </c>
      <c r="G1290">
        <f>IF(LEN(telefony45[[#This Row],[nr]])=7,1,0)</f>
        <v>1</v>
      </c>
      <c r="H1290" s="9">
        <f>IF(LEN(telefony45[[#This Row],[nr]])&gt;=10,1,0)</f>
        <v>0</v>
      </c>
      <c r="I1290" s="2">
        <f>telefony45[[#This Row],[zakonczenie]]-telefony45[[#This Row],[rozpoczecie]]</f>
        <v>1.5740740740740611E-3</v>
      </c>
      <c r="J1290" s="9">
        <f>HOUR(telefony45[[#This Row],[czas połączenia]])</f>
        <v>0</v>
      </c>
      <c r="K1290" s="9">
        <f>MINUTE(telefony45[[#This Row],[czas połączenia]])</f>
        <v>2</v>
      </c>
      <c r="L1290" s="9">
        <f>SECOND(telefony45[[#This Row],[czas połączenia]])</f>
        <v>16</v>
      </c>
      <c r="M1290" s="9">
        <f>telefony45[[#This Row],[godziny połączenia]]*60*60+telefony45[[#This Row],[minuty połączenia]]*60+telefony45[[#This Row],[sekundy połączenia2]]</f>
        <v>136</v>
      </c>
      <c r="N1290" s="9">
        <f>ROUNDUP(telefony45[[#This Row],[połączenie w sekundach]]/60,0)</f>
        <v>3</v>
      </c>
      <c r="O1290" s="9">
        <f>IF(telefony45[[#This Row],[czy zagraniczny]]=1,telefony45[[#This Row],[zaczęt minuty połączenia]],0)</f>
        <v>0</v>
      </c>
      <c r="P1290">
        <f>IF(OR(telefony45[[#This Row],[czy komórkowy]]=1,telefony45[[#This Row],[czy stacjonarny]]=1),P1289-telefony45[[#This Row],[połączenie w sekundach]],P1289)</f>
        <v>-554454</v>
      </c>
      <c r="Q1290">
        <f t="shared" si="19"/>
        <v>136</v>
      </c>
      <c r="R1290">
        <f>IF(telefony45[[#This Row],[czy komórkowy]]=1,Q1290+R1289,R1289)</f>
        <v>131602</v>
      </c>
      <c r="S1290">
        <f>IF(telefony45[[#This Row],[czy stacjonarny]]=1,Q1290+S1289,S1289)</f>
        <v>422852</v>
      </c>
    </row>
    <row r="1291" spans="1:19" x14ac:dyDescent="0.3">
      <c r="A1291" s="9" t="s">
        <v>1110</v>
      </c>
      <c r="B1291" s="1">
        <v>42935</v>
      </c>
      <c r="C1291" s="2">
        <v>0.56276620370370367</v>
      </c>
      <c r="D1291" s="2">
        <v>0.56792824074074078</v>
      </c>
      <c r="E1291">
        <f>DAY(telefony45[[#This Row],[data]])</f>
        <v>19</v>
      </c>
      <c r="F1291">
        <f>IF(LEN(telefony45[[#This Row],[nr]])=8,1,0)</f>
        <v>0</v>
      </c>
      <c r="G1291">
        <f>IF(LEN(telefony45[[#This Row],[nr]])=7,1,0)</f>
        <v>0</v>
      </c>
      <c r="H1291" s="9">
        <f>IF(LEN(telefony45[[#This Row],[nr]])&gt;=10,1,0)</f>
        <v>1</v>
      </c>
      <c r="I1291" s="2">
        <f>telefony45[[#This Row],[zakonczenie]]-telefony45[[#This Row],[rozpoczecie]]</f>
        <v>5.1620370370371038E-3</v>
      </c>
      <c r="J1291" s="9">
        <f>HOUR(telefony45[[#This Row],[czas połączenia]])</f>
        <v>0</v>
      </c>
      <c r="K1291" s="9">
        <f>MINUTE(telefony45[[#This Row],[czas połączenia]])</f>
        <v>7</v>
      </c>
      <c r="L1291" s="9">
        <f>SECOND(telefony45[[#This Row],[czas połączenia]])</f>
        <v>26</v>
      </c>
      <c r="M1291" s="9">
        <f>telefony45[[#This Row],[godziny połączenia]]*60*60+telefony45[[#This Row],[minuty połączenia]]*60+telefony45[[#This Row],[sekundy połączenia2]]</f>
        <v>446</v>
      </c>
      <c r="N1291" s="9">
        <f>ROUNDUP(telefony45[[#This Row],[połączenie w sekundach]]/60,0)</f>
        <v>8</v>
      </c>
      <c r="O1291" s="9">
        <f>IF(telefony45[[#This Row],[czy zagraniczny]]=1,telefony45[[#This Row],[zaczęt minuty połączenia]],0)</f>
        <v>8</v>
      </c>
      <c r="P1291">
        <f>IF(OR(telefony45[[#This Row],[czy komórkowy]]=1,telefony45[[#This Row],[czy stacjonarny]]=1),P1290-telefony45[[#This Row],[połączenie w sekundach]],P1290)</f>
        <v>-554454</v>
      </c>
      <c r="Q1291">
        <f t="shared" si="19"/>
        <v>0</v>
      </c>
      <c r="R1291">
        <f>IF(telefony45[[#This Row],[czy komórkowy]]=1,Q1291+R1290,R1290)</f>
        <v>131602</v>
      </c>
      <c r="S1291">
        <f>IF(telefony45[[#This Row],[czy stacjonarny]]=1,Q1291+S1290,S1290)</f>
        <v>422852</v>
      </c>
    </row>
    <row r="1292" spans="1:19" x14ac:dyDescent="0.3">
      <c r="A1292" s="9" t="s">
        <v>1111</v>
      </c>
      <c r="B1292" s="1">
        <v>42935</v>
      </c>
      <c r="C1292" s="2">
        <v>0.5682638888888889</v>
      </c>
      <c r="D1292" s="2">
        <v>0.57974537037037033</v>
      </c>
      <c r="E1292">
        <f>DAY(telefony45[[#This Row],[data]])</f>
        <v>19</v>
      </c>
      <c r="F1292">
        <f>IF(LEN(telefony45[[#This Row],[nr]])=8,1,0)</f>
        <v>0</v>
      </c>
      <c r="G1292">
        <f>IF(LEN(telefony45[[#This Row],[nr]])=7,1,0)</f>
        <v>1</v>
      </c>
      <c r="H1292" s="9">
        <f>IF(LEN(telefony45[[#This Row],[nr]])&gt;=10,1,0)</f>
        <v>0</v>
      </c>
      <c r="I1292" s="2">
        <f>telefony45[[#This Row],[zakonczenie]]-telefony45[[#This Row],[rozpoczecie]]</f>
        <v>1.1481481481481426E-2</v>
      </c>
      <c r="J1292" s="9">
        <f>HOUR(telefony45[[#This Row],[czas połączenia]])</f>
        <v>0</v>
      </c>
      <c r="K1292" s="9">
        <f>MINUTE(telefony45[[#This Row],[czas połączenia]])</f>
        <v>16</v>
      </c>
      <c r="L1292" s="9">
        <f>SECOND(telefony45[[#This Row],[czas połączenia]])</f>
        <v>32</v>
      </c>
      <c r="M1292" s="9">
        <f>telefony45[[#This Row],[godziny połączenia]]*60*60+telefony45[[#This Row],[minuty połączenia]]*60+telefony45[[#This Row],[sekundy połączenia2]]</f>
        <v>992</v>
      </c>
      <c r="N1292" s="9">
        <f>ROUNDUP(telefony45[[#This Row],[połączenie w sekundach]]/60,0)</f>
        <v>17</v>
      </c>
      <c r="O1292" s="9">
        <f>IF(telefony45[[#This Row],[czy zagraniczny]]=1,telefony45[[#This Row],[zaczęt minuty połączenia]],0)</f>
        <v>0</v>
      </c>
      <c r="P1292">
        <f>IF(OR(telefony45[[#This Row],[czy komórkowy]]=1,telefony45[[#This Row],[czy stacjonarny]]=1),P1291-telefony45[[#This Row],[połączenie w sekundach]],P1291)</f>
        <v>-555446</v>
      </c>
      <c r="Q1292">
        <f t="shared" si="19"/>
        <v>992</v>
      </c>
      <c r="R1292">
        <f>IF(telefony45[[#This Row],[czy komórkowy]]=1,Q1292+R1291,R1291)</f>
        <v>131602</v>
      </c>
      <c r="S1292">
        <f>IF(telefony45[[#This Row],[czy stacjonarny]]=1,Q1292+S1291,S1291)</f>
        <v>423844</v>
      </c>
    </row>
    <row r="1293" spans="1:19" x14ac:dyDescent="0.3">
      <c r="A1293" s="9" t="s">
        <v>1112</v>
      </c>
      <c r="B1293" s="1">
        <v>42935</v>
      </c>
      <c r="C1293" s="2">
        <v>0.56847222222222227</v>
      </c>
      <c r="D1293" s="2">
        <v>0.57787037037037037</v>
      </c>
      <c r="E1293">
        <f>DAY(telefony45[[#This Row],[data]])</f>
        <v>19</v>
      </c>
      <c r="F1293">
        <f>IF(LEN(telefony45[[#This Row],[nr]])=8,1,0)</f>
        <v>1</v>
      </c>
      <c r="G1293">
        <f>IF(LEN(telefony45[[#This Row],[nr]])=7,1,0)</f>
        <v>0</v>
      </c>
      <c r="H1293" s="9">
        <f>IF(LEN(telefony45[[#This Row],[nr]])&gt;=10,1,0)</f>
        <v>0</v>
      </c>
      <c r="I1293" s="2">
        <f>telefony45[[#This Row],[zakonczenie]]-telefony45[[#This Row],[rozpoczecie]]</f>
        <v>9.3981481481481E-3</v>
      </c>
      <c r="J1293" s="9">
        <f>HOUR(telefony45[[#This Row],[czas połączenia]])</f>
        <v>0</v>
      </c>
      <c r="K1293" s="9">
        <f>MINUTE(telefony45[[#This Row],[czas połączenia]])</f>
        <v>13</v>
      </c>
      <c r="L1293" s="9">
        <f>SECOND(telefony45[[#This Row],[czas połączenia]])</f>
        <v>32</v>
      </c>
      <c r="M1293" s="9">
        <f>telefony45[[#This Row],[godziny połączenia]]*60*60+telefony45[[#This Row],[minuty połączenia]]*60+telefony45[[#This Row],[sekundy połączenia2]]</f>
        <v>812</v>
      </c>
      <c r="N1293" s="9">
        <f>ROUNDUP(telefony45[[#This Row],[połączenie w sekundach]]/60,0)</f>
        <v>14</v>
      </c>
      <c r="O1293" s="9">
        <f>IF(telefony45[[#This Row],[czy zagraniczny]]=1,telefony45[[#This Row],[zaczęt minuty połączenia]],0)</f>
        <v>0</v>
      </c>
      <c r="P1293">
        <f>IF(OR(telefony45[[#This Row],[czy komórkowy]]=1,telefony45[[#This Row],[czy stacjonarny]]=1),P1292-telefony45[[#This Row],[połączenie w sekundach]],P1292)</f>
        <v>-556258</v>
      </c>
      <c r="Q1293">
        <f t="shared" si="19"/>
        <v>812</v>
      </c>
      <c r="R1293">
        <f>IF(telefony45[[#This Row],[czy komórkowy]]=1,Q1293+R1292,R1292)</f>
        <v>132414</v>
      </c>
      <c r="S1293">
        <f>IF(telefony45[[#This Row],[czy stacjonarny]]=1,Q1293+S1292,S1292)</f>
        <v>423844</v>
      </c>
    </row>
    <row r="1294" spans="1:19" x14ac:dyDescent="0.3">
      <c r="A1294" s="9" t="s">
        <v>1113</v>
      </c>
      <c r="B1294" s="1">
        <v>42935</v>
      </c>
      <c r="C1294" s="2">
        <v>0.5703125</v>
      </c>
      <c r="D1294" s="2">
        <v>0.57703703703703701</v>
      </c>
      <c r="E1294">
        <f>DAY(telefony45[[#This Row],[data]])</f>
        <v>19</v>
      </c>
      <c r="F1294">
        <f>IF(LEN(telefony45[[#This Row],[nr]])=8,1,0)</f>
        <v>0</v>
      </c>
      <c r="G1294">
        <f>IF(LEN(telefony45[[#This Row],[nr]])=7,1,0)</f>
        <v>1</v>
      </c>
      <c r="H1294" s="9">
        <f>IF(LEN(telefony45[[#This Row],[nr]])&gt;=10,1,0)</f>
        <v>0</v>
      </c>
      <c r="I1294" s="2">
        <f>telefony45[[#This Row],[zakonczenie]]-telefony45[[#This Row],[rozpoczecie]]</f>
        <v>6.724537037037015E-3</v>
      </c>
      <c r="J1294" s="9">
        <f>HOUR(telefony45[[#This Row],[czas połączenia]])</f>
        <v>0</v>
      </c>
      <c r="K1294" s="9">
        <f>MINUTE(telefony45[[#This Row],[czas połączenia]])</f>
        <v>9</v>
      </c>
      <c r="L1294" s="9">
        <f>SECOND(telefony45[[#This Row],[czas połączenia]])</f>
        <v>41</v>
      </c>
      <c r="M1294" s="9">
        <f>telefony45[[#This Row],[godziny połączenia]]*60*60+telefony45[[#This Row],[minuty połączenia]]*60+telefony45[[#This Row],[sekundy połączenia2]]</f>
        <v>581</v>
      </c>
      <c r="N1294" s="9">
        <f>ROUNDUP(telefony45[[#This Row],[połączenie w sekundach]]/60,0)</f>
        <v>10</v>
      </c>
      <c r="O1294" s="9">
        <f>IF(telefony45[[#This Row],[czy zagraniczny]]=1,telefony45[[#This Row],[zaczęt minuty połączenia]],0)</f>
        <v>0</v>
      </c>
      <c r="P1294">
        <f>IF(OR(telefony45[[#This Row],[czy komórkowy]]=1,telefony45[[#This Row],[czy stacjonarny]]=1),P1293-telefony45[[#This Row],[połączenie w sekundach]],P1293)</f>
        <v>-556839</v>
      </c>
      <c r="Q1294">
        <f t="shared" si="19"/>
        <v>581</v>
      </c>
      <c r="R1294">
        <f>IF(telefony45[[#This Row],[czy komórkowy]]=1,Q1294+R1293,R1293)</f>
        <v>132414</v>
      </c>
      <c r="S1294">
        <f>IF(telefony45[[#This Row],[czy stacjonarny]]=1,Q1294+S1293,S1293)</f>
        <v>424425</v>
      </c>
    </row>
    <row r="1295" spans="1:19" x14ac:dyDescent="0.3">
      <c r="A1295" s="9" t="s">
        <v>1114</v>
      </c>
      <c r="B1295" s="1">
        <v>42935</v>
      </c>
      <c r="C1295" s="2">
        <v>0.57313657407407403</v>
      </c>
      <c r="D1295" s="2">
        <v>0.57559027777777783</v>
      </c>
      <c r="E1295">
        <f>DAY(telefony45[[#This Row],[data]])</f>
        <v>19</v>
      </c>
      <c r="F1295">
        <f>IF(LEN(telefony45[[#This Row],[nr]])=8,1,0)</f>
        <v>1</v>
      </c>
      <c r="G1295">
        <f>IF(LEN(telefony45[[#This Row],[nr]])=7,1,0)</f>
        <v>0</v>
      </c>
      <c r="H1295" s="9">
        <f>IF(LEN(telefony45[[#This Row],[nr]])&gt;=10,1,0)</f>
        <v>0</v>
      </c>
      <c r="I1295" s="2">
        <f>telefony45[[#This Row],[zakonczenie]]-telefony45[[#This Row],[rozpoczecie]]</f>
        <v>2.4537037037037912E-3</v>
      </c>
      <c r="J1295" s="9">
        <f>HOUR(telefony45[[#This Row],[czas połączenia]])</f>
        <v>0</v>
      </c>
      <c r="K1295" s="9">
        <f>MINUTE(telefony45[[#This Row],[czas połączenia]])</f>
        <v>3</v>
      </c>
      <c r="L1295" s="9">
        <f>SECOND(telefony45[[#This Row],[czas połączenia]])</f>
        <v>32</v>
      </c>
      <c r="M1295" s="9">
        <f>telefony45[[#This Row],[godziny połączenia]]*60*60+telefony45[[#This Row],[minuty połączenia]]*60+telefony45[[#This Row],[sekundy połączenia2]]</f>
        <v>212</v>
      </c>
      <c r="N1295" s="9">
        <f>ROUNDUP(telefony45[[#This Row],[połączenie w sekundach]]/60,0)</f>
        <v>4</v>
      </c>
      <c r="O1295" s="9">
        <f>IF(telefony45[[#This Row],[czy zagraniczny]]=1,telefony45[[#This Row],[zaczęt minuty połączenia]],0)</f>
        <v>0</v>
      </c>
      <c r="P1295">
        <f>IF(OR(telefony45[[#This Row],[czy komórkowy]]=1,telefony45[[#This Row],[czy stacjonarny]]=1),P1294-telefony45[[#This Row],[połączenie w sekundach]],P1294)</f>
        <v>-557051</v>
      </c>
      <c r="Q1295">
        <f t="shared" si="19"/>
        <v>212</v>
      </c>
      <c r="R1295">
        <f>IF(telefony45[[#This Row],[czy komórkowy]]=1,Q1295+R1294,R1294)</f>
        <v>132626</v>
      </c>
      <c r="S1295">
        <f>IF(telefony45[[#This Row],[czy stacjonarny]]=1,Q1295+S1294,S1294)</f>
        <v>424425</v>
      </c>
    </row>
    <row r="1296" spans="1:19" x14ac:dyDescent="0.3">
      <c r="A1296" s="9" t="s">
        <v>1115</v>
      </c>
      <c r="B1296" s="1">
        <v>42935</v>
      </c>
      <c r="C1296" s="2">
        <v>0.57525462962962959</v>
      </c>
      <c r="D1296" s="2">
        <v>0.58087962962962958</v>
      </c>
      <c r="E1296">
        <f>DAY(telefony45[[#This Row],[data]])</f>
        <v>19</v>
      </c>
      <c r="F1296">
        <f>IF(LEN(telefony45[[#This Row],[nr]])=8,1,0)</f>
        <v>0</v>
      </c>
      <c r="G1296">
        <f>IF(LEN(telefony45[[#This Row],[nr]])=7,1,0)</f>
        <v>0</v>
      </c>
      <c r="H1296" s="9">
        <f>IF(LEN(telefony45[[#This Row],[nr]])&gt;=10,1,0)</f>
        <v>1</v>
      </c>
      <c r="I1296" s="2">
        <f>telefony45[[#This Row],[zakonczenie]]-telefony45[[#This Row],[rozpoczecie]]</f>
        <v>5.6249999999999911E-3</v>
      </c>
      <c r="J1296" s="9">
        <f>HOUR(telefony45[[#This Row],[czas połączenia]])</f>
        <v>0</v>
      </c>
      <c r="K1296" s="9">
        <f>MINUTE(telefony45[[#This Row],[czas połączenia]])</f>
        <v>8</v>
      </c>
      <c r="L1296" s="9">
        <f>SECOND(telefony45[[#This Row],[czas połączenia]])</f>
        <v>6</v>
      </c>
      <c r="M1296" s="9">
        <f>telefony45[[#This Row],[godziny połączenia]]*60*60+telefony45[[#This Row],[minuty połączenia]]*60+telefony45[[#This Row],[sekundy połączenia2]]</f>
        <v>486</v>
      </c>
      <c r="N1296" s="9">
        <f>ROUNDUP(telefony45[[#This Row],[połączenie w sekundach]]/60,0)</f>
        <v>9</v>
      </c>
      <c r="O1296" s="9">
        <f>IF(telefony45[[#This Row],[czy zagraniczny]]=1,telefony45[[#This Row],[zaczęt minuty połączenia]],0)</f>
        <v>9</v>
      </c>
      <c r="P1296">
        <f>IF(OR(telefony45[[#This Row],[czy komórkowy]]=1,telefony45[[#This Row],[czy stacjonarny]]=1),P1295-telefony45[[#This Row],[połączenie w sekundach]],P1295)</f>
        <v>-557051</v>
      </c>
      <c r="Q1296">
        <f t="shared" si="19"/>
        <v>0</v>
      </c>
      <c r="R1296">
        <f>IF(telefony45[[#This Row],[czy komórkowy]]=1,Q1296+R1295,R1295)</f>
        <v>132626</v>
      </c>
      <c r="S1296">
        <f>IF(telefony45[[#This Row],[czy stacjonarny]]=1,Q1296+S1295,S1295)</f>
        <v>424425</v>
      </c>
    </row>
    <row r="1297" spans="1:19" x14ac:dyDescent="0.3">
      <c r="A1297" s="9" t="s">
        <v>593</v>
      </c>
      <c r="B1297" s="1">
        <v>42935</v>
      </c>
      <c r="C1297" s="2">
        <v>0.57974537037037033</v>
      </c>
      <c r="D1297" s="2">
        <v>0.58975694444444449</v>
      </c>
      <c r="E1297">
        <f>DAY(telefony45[[#This Row],[data]])</f>
        <v>19</v>
      </c>
      <c r="F1297">
        <f>IF(LEN(telefony45[[#This Row],[nr]])=8,1,0)</f>
        <v>0</v>
      </c>
      <c r="G1297">
        <f>IF(LEN(telefony45[[#This Row],[nr]])=7,1,0)</f>
        <v>1</v>
      </c>
      <c r="H1297" s="9">
        <f>IF(LEN(telefony45[[#This Row],[nr]])&gt;=10,1,0)</f>
        <v>0</v>
      </c>
      <c r="I1297" s="2">
        <f>telefony45[[#This Row],[zakonczenie]]-telefony45[[#This Row],[rozpoczecie]]</f>
        <v>1.0011574074074159E-2</v>
      </c>
      <c r="J1297" s="9">
        <f>HOUR(telefony45[[#This Row],[czas połączenia]])</f>
        <v>0</v>
      </c>
      <c r="K1297" s="9">
        <f>MINUTE(telefony45[[#This Row],[czas połączenia]])</f>
        <v>14</v>
      </c>
      <c r="L1297" s="9">
        <f>SECOND(telefony45[[#This Row],[czas połączenia]])</f>
        <v>25</v>
      </c>
      <c r="M1297" s="9">
        <f>telefony45[[#This Row],[godziny połączenia]]*60*60+telefony45[[#This Row],[minuty połączenia]]*60+telefony45[[#This Row],[sekundy połączenia2]]</f>
        <v>865</v>
      </c>
      <c r="N1297" s="9">
        <f>ROUNDUP(telefony45[[#This Row],[połączenie w sekundach]]/60,0)</f>
        <v>15</v>
      </c>
      <c r="O1297" s="9">
        <f>IF(telefony45[[#This Row],[czy zagraniczny]]=1,telefony45[[#This Row],[zaczęt minuty połączenia]],0)</f>
        <v>0</v>
      </c>
      <c r="P1297">
        <f>IF(OR(telefony45[[#This Row],[czy komórkowy]]=1,telefony45[[#This Row],[czy stacjonarny]]=1),P1296-telefony45[[#This Row],[połączenie w sekundach]],P1296)</f>
        <v>-557916</v>
      </c>
      <c r="Q1297">
        <f t="shared" si="19"/>
        <v>865</v>
      </c>
      <c r="R1297">
        <f>IF(telefony45[[#This Row],[czy komórkowy]]=1,Q1297+R1296,R1296)</f>
        <v>132626</v>
      </c>
      <c r="S1297">
        <f>IF(telefony45[[#This Row],[czy stacjonarny]]=1,Q1297+S1296,S1296)</f>
        <v>425290</v>
      </c>
    </row>
    <row r="1298" spans="1:19" x14ac:dyDescent="0.3">
      <c r="A1298" s="9" t="s">
        <v>1097</v>
      </c>
      <c r="B1298" s="1">
        <v>42935</v>
      </c>
      <c r="C1298" s="2">
        <v>0.58071759259259259</v>
      </c>
      <c r="D1298" s="2">
        <v>0.59002314814814816</v>
      </c>
      <c r="E1298">
        <f>DAY(telefony45[[#This Row],[data]])</f>
        <v>19</v>
      </c>
      <c r="F1298">
        <f>IF(LEN(telefony45[[#This Row],[nr]])=8,1,0)</f>
        <v>0</v>
      </c>
      <c r="G1298">
        <f>IF(LEN(telefony45[[#This Row],[nr]])=7,1,0)</f>
        <v>1</v>
      </c>
      <c r="H1298" s="9">
        <f>IF(LEN(telefony45[[#This Row],[nr]])&gt;=10,1,0)</f>
        <v>0</v>
      </c>
      <c r="I1298" s="2">
        <f>telefony45[[#This Row],[zakonczenie]]-telefony45[[#This Row],[rozpoczecie]]</f>
        <v>9.3055555555555669E-3</v>
      </c>
      <c r="J1298" s="9">
        <f>HOUR(telefony45[[#This Row],[czas połączenia]])</f>
        <v>0</v>
      </c>
      <c r="K1298" s="9">
        <f>MINUTE(telefony45[[#This Row],[czas połączenia]])</f>
        <v>13</v>
      </c>
      <c r="L1298" s="9">
        <f>SECOND(telefony45[[#This Row],[czas połączenia]])</f>
        <v>24</v>
      </c>
      <c r="M1298" s="9">
        <f>telefony45[[#This Row],[godziny połączenia]]*60*60+telefony45[[#This Row],[minuty połączenia]]*60+telefony45[[#This Row],[sekundy połączenia2]]</f>
        <v>804</v>
      </c>
      <c r="N1298" s="9">
        <f>ROUNDUP(telefony45[[#This Row],[połączenie w sekundach]]/60,0)</f>
        <v>14</v>
      </c>
      <c r="O1298" s="9">
        <f>IF(telefony45[[#This Row],[czy zagraniczny]]=1,telefony45[[#This Row],[zaczęt minuty połączenia]],0)</f>
        <v>0</v>
      </c>
      <c r="P1298">
        <f>IF(OR(telefony45[[#This Row],[czy komórkowy]]=1,telefony45[[#This Row],[czy stacjonarny]]=1),P1297-telefony45[[#This Row],[połączenie w sekundach]],P1297)</f>
        <v>-558720</v>
      </c>
      <c r="Q1298">
        <f t="shared" si="19"/>
        <v>804</v>
      </c>
      <c r="R1298">
        <f>IF(telefony45[[#This Row],[czy komórkowy]]=1,Q1298+R1297,R1297)</f>
        <v>132626</v>
      </c>
      <c r="S1298">
        <f>IF(telefony45[[#This Row],[czy stacjonarny]]=1,Q1298+S1297,S1297)</f>
        <v>426094</v>
      </c>
    </row>
    <row r="1299" spans="1:19" x14ac:dyDescent="0.3">
      <c r="A1299" s="9" t="s">
        <v>1116</v>
      </c>
      <c r="B1299" s="1">
        <v>42935</v>
      </c>
      <c r="C1299" s="2">
        <v>0.58622685185185186</v>
      </c>
      <c r="D1299" s="2">
        <v>0.5921643518518519</v>
      </c>
      <c r="E1299">
        <f>DAY(telefony45[[#This Row],[data]])</f>
        <v>19</v>
      </c>
      <c r="F1299">
        <f>IF(LEN(telefony45[[#This Row],[nr]])=8,1,0)</f>
        <v>0</v>
      </c>
      <c r="G1299">
        <f>IF(LEN(telefony45[[#This Row],[nr]])=7,1,0)</f>
        <v>1</v>
      </c>
      <c r="H1299" s="9">
        <f>IF(LEN(telefony45[[#This Row],[nr]])&gt;=10,1,0)</f>
        <v>0</v>
      </c>
      <c r="I1299" s="2">
        <f>telefony45[[#This Row],[zakonczenie]]-telefony45[[#This Row],[rozpoczecie]]</f>
        <v>5.93750000000004E-3</v>
      </c>
      <c r="J1299" s="9">
        <f>HOUR(telefony45[[#This Row],[czas połączenia]])</f>
        <v>0</v>
      </c>
      <c r="K1299" s="9">
        <f>MINUTE(telefony45[[#This Row],[czas połączenia]])</f>
        <v>8</v>
      </c>
      <c r="L1299" s="9">
        <f>SECOND(telefony45[[#This Row],[czas połączenia]])</f>
        <v>33</v>
      </c>
      <c r="M1299" s="9">
        <f>telefony45[[#This Row],[godziny połączenia]]*60*60+telefony45[[#This Row],[minuty połączenia]]*60+telefony45[[#This Row],[sekundy połączenia2]]</f>
        <v>513</v>
      </c>
      <c r="N1299" s="9">
        <f>ROUNDUP(telefony45[[#This Row],[połączenie w sekundach]]/60,0)</f>
        <v>9</v>
      </c>
      <c r="O1299" s="9">
        <f>IF(telefony45[[#This Row],[czy zagraniczny]]=1,telefony45[[#This Row],[zaczęt minuty połączenia]],0)</f>
        <v>0</v>
      </c>
      <c r="P1299">
        <f>IF(OR(telefony45[[#This Row],[czy komórkowy]]=1,telefony45[[#This Row],[czy stacjonarny]]=1),P1298-telefony45[[#This Row],[połączenie w sekundach]],P1298)</f>
        <v>-559233</v>
      </c>
      <c r="Q1299">
        <f t="shared" si="19"/>
        <v>513</v>
      </c>
      <c r="R1299">
        <f>IF(telefony45[[#This Row],[czy komórkowy]]=1,Q1299+R1298,R1298)</f>
        <v>132626</v>
      </c>
      <c r="S1299">
        <f>IF(telefony45[[#This Row],[czy stacjonarny]]=1,Q1299+S1298,S1298)</f>
        <v>426607</v>
      </c>
    </row>
    <row r="1300" spans="1:19" x14ac:dyDescent="0.3">
      <c r="A1300" s="9" t="s">
        <v>1117</v>
      </c>
      <c r="B1300" s="1">
        <v>42935</v>
      </c>
      <c r="C1300" s="2">
        <v>0.5879861111111111</v>
      </c>
      <c r="D1300" s="2">
        <v>0.59103009259259254</v>
      </c>
      <c r="E1300">
        <f>DAY(telefony45[[#This Row],[data]])</f>
        <v>19</v>
      </c>
      <c r="F1300">
        <f>IF(LEN(telefony45[[#This Row],[nr]])=8,1,0)</f>
        <v>0</v>
      </c>
      <c r="G1300">
        <f>IF(LEN(telefony45[[#This Row],[nr]])=7,1,0)</f>
        <v>1</v>
      </c>
      <c r="H1300" s="9">
        <f>IF(LEN(telefony45[[#This Row],[nr]])&gt;=10,1,0)</f>
        <v>0</v>
      </c>
      <c r="I1300" s="2">
        <f>telefony45[[#This Row],[zakonczenie]]-telefony45[[#This Row],[rozpoczecie]]</f>
        <v>3.0439814814814392E-3</v>
      </c>
      <c r="J1300" s="9">
        <f>HOUR(telefony45[[#This Row],[czas połączenia]])</f>
        <v>0</v>
      </c>
      <c r="K1300" s="9">
        <f>MINUTE(telefony45[[#This Row],[czas połączenia]])</f>
        <v>4</v>
      </c>
      <c r="L1300" s="9">
        <f>SECOND(telefony45[[#This Row],[czas połączenia]])</f>
        <v>23</v>
      </c>
      <c r="M1300" s="9">
        <f>telefony45[[#This Row],[godziny połączenia]]*60*60+telefony45[[#This Row],[minuty połączenia]]*60+telefony45[[#This Row],[sekundy połączenia2]]</f>
        <v>263</v>
      </c>
      <c r="N1300" s="9">
        <f>ROUNDUP(telefony45[[#This Row],[połączenie w sekundach]]/60,0)</f>
        <v>5</v>
      </c>
      <c r="O1300" s="9">
        <f>IF(telefony45[[#This Row],[czy zagraniczny]]=1,telefony45[[#This Row],[zaczęt minuty połączenia]],0)</f>
        <v>0</v>
      </c>
      <c r="P1300">
        <f>IF(OR(telefony45[[#This Row],[czy komórkowy]]=1,telefony45[[#This Row],[czy stacjonarny]]=1),P1299-telefony45[[#This Row],[połączenie w sekundach]],P1299)</f>
        <v>-559496</v>
      </c>
      <c r="Q1300">
        <f t="shared" si="19"/>
        <v>263</v>
      </c>
      <c r="R1300">
        <f>IF(telefony45[[#This Row],[czy komórkowy]]=1,Q1300+R1299,R1299)</f>
        <v>132626</v>
      </c>
      <c r="S1300">
        <f>IF(telefony45[[#This Row],[czy stacjonarny]]=1,Q1300+S1299,S1299)</f>
        <v>426870</v>
      </c>
    </row>
    <row r="1301" spans="1:19" x14ac:dyDescent="0.3">
      <c r="A1301" s="9" t="s">
        <v>1118</v>
      </c>
      <c r="B1301" s="1">
        <v>42935</v>
      </c>
      <c r="C1301" s="2">
        <v>0.58810185185185182</v>
      </c>
      <c r="D1301" s="2">
        <v>0.59202546296296299</v>
      </c>
      <c r="E1301">
        <f>DAY(telefony45[[#This Row],[data]])</f>
        <v>19</v>
      </c>
      <c r="F1301">
        <f>IF(LEN(telefony45[[#This Row],[nr]])=8,1,0)</f>
        <v>0</v>
      </c>
      <c r="G1301">
        <f>IF(LEN(telefony45[[#This Row],[nr]])=7,1,0)</f>
        <v>1</v>
      </c>
      <c r="H1301" s="9">
        <f>IF(LEN(telefony45[[#This Row],[nr]])&gt;=10,1,0)</f>
        <v>0</v>
      </c>
      <c r="I1301" s="2">
        <f>telefony45[[#This Row],[zakonczenie]]-telefony45[[#This Row],[rozpoczecie]]</f>
        <v>3.9236111111111693E-3</v>
      </c>
      <c r="J1301" s="9">
        <f>HOUR(telefony45[[#This Row],[czas połączenia]])</f>
        <v>0</v>
      </c>
      <c r="K1301" s="9">
        <f>MINUTE(telefony45[[#This Row],[czas połączenia]])</f>
        <v>5</v>
      </c>
      <c r="L1301" s="9">
        <f>SECOND(telefony45[[#This Row],[czas połączenia]])</f>
        <v>39</v>
      </c>
      <c r="M1301" s="9">
        <f>telefony45[[#This Row],[godziny połączenia]]*60*60+telefony45[[#This Row],[minuty połączenia]]*60+telefony45[[#This Row],[sekundy połączenia2]]</f>
        <v>339</v>
      </c>
      <c r="N1301" s="9">
        <f>ROUNDUP(telefony45[[#This Row],[połączenie w sekundach]]/60,0)</f>
        <v>6</v>
      </c>
      <c r="O1301" s="9">
        <f>IF(telefony45[[#This Row],[czy zagraniczny]]=1,telefony45[[#This Row],[zaczęt minuty połączenia]],0)</f>
        <v>0</v>
      </c>
      <c r="P1301">
        <f>IF(OR(telefony45[[#This Row],[czy komórkowy]]=1,telefony45[[#This Row],[czy stacjonarny]]=1),P1300-telefony45[[#This Row],[połączenie w sekundach]],P1300)</f>
        <v>-559835</v>
      </c>
      <c r="Q1301">
        <f t="shared" si="19"/>
        <v>339</v>
      </c>
      <c r="R1301">
        <f>IF(telefony45[[#This Row],[czy komórkowy]]=1,Q1301+R1300,R1300)</f>
        <v>132626</v>
      </c>
      <c r="S1301">
        <f>IF(telefony45[[#This Row],[czy stacjonarny]]=1,Q1301+S1300,S1300)</f>
        <v>427209</v>
      </c>
    </row>
    <row r="1302" spans="1:19" x14ac:dyDescent="0.3">
      <c r="A1302" s="9" t="s">
        <v>1119</v>
      </c>
      <c r="B1302" s="1">
        <v>42935</v>
      </c>
      <c r="C1302" s="2">
        <v>0.59090277777777778</v>
      </c>
      <c r="D1302" s="2">
        <v>0.5923842592592593</v>
      </c>
      <c r="E1302">
        <f>DAY(telefony45[[#This Row],[data]])</f>
        <v>19</v>
      </c>
      <c r="F1302">
        <f>IF(LEN(telefony45[[#This Row],[nr]])=8,1,0)</f>
        <v>0</v>
      </c>
      <c r="G1302">
        <f>IF(LEN(telefony45[[#This Row],[nr]])=7,1,0)</f>
        <v>1</v>
      </c>
      <c r="H1302" s="9">
        <f>IF(LEN(telefony45[[#This Row],[nr]])&gt;=10,1,0)</f>
        <v>0</v>
      </c>
      <c r="I1302" s="2">
        <f>telefony45[[#This Row],[zakonczenie]]-telefony45[[#This Row],[rozpoczecie]]</f>
        <v>1.481481481481528E-3</v>
      </c>
      <c r="J1302" s="9">
        <f>HOUR(telefony45[[#This Row],[czas połączenia]])</f>
        <v>0</v>
      </c>
      <c r="K1302" s="9">
        <f>MINUTE(telefony45[[#This Row],[czas połączenia]])</f>
        <v>2</v>
      </c>
      <c r="L1302" s="9">
        <f>SECOND(telefony45[[#This Row],[czas połączenia]])</f>
        <v>8</v>
      </c>
      <c r="M1302" s="9">
        <f>telefony45[[#This Row],[godziny połączenia]]*60*60+telefony45[[#This Row],[minuty połączenia]]*60+telefony45[[#This Row],[sekundy połączenia2]]</f>
        <v>128</v>
      </c>
      <c r="N1302" s="9">
        <f>ROUNDUP(telefony45[[#This Row],[połączenie w sekundach]]/60,0)</f>
        <v>3</v>
      </c>
      <c r="O1302" s="9">
        <f>IF(telefony45[[#This Row],[czy zagraniczny]]=1,telefony45[[#This Row],[zaczęt minuty połączenia]],0)</f>
        <v>0</v>
      </c>
      <c r="P1302">
        <f>IF(OR(telefony45[[#This Row],[czy komórkowy]]=1,telefony45[[#This Row],[czy stacjonarny]]=1),P1301-telefony45[[#This Row],[połączenie w sekundach]],P1301)</f>
        <v>-559963</v>
      </c>
      <c r="Q1302">
        <f t="shared" si="19"/>
        <v>128</v>
      </c>
      <c r="R1302">
        <f>IF(telefony45[[#This Row],[czy komórkowy]]=1,Q1302+R1301,R1301)</f>
        <v>132626</v>
      </c>
      <c r="S1302">
        <f>IF(telefony45[[#This Row],[czy stacjonarny]]=1,Q1302+S1301,S1301)</f>
        <v>427337</v>
      </c>
    </row>
    <row r="1303" spans="1:19" x14ac:dyDescent="0.3">
      <c r="A1303" s="9" t="s">
        <v>1120</v>
      </c>
      <c r="B1303" s="1">
        <v>42935</v>
      </c>
      <c r="C1303" s="2">
        <v>0.59659722222222222</v>
      </c>
      <c r="D1303" s="2">
        <v>0.60329861111111116</v>
      </c>
      <c r="E1303">
        <f>DAY(telefony45[[#This Row],[data]])</f>
        <v>19</v>
      </c>
      <c r="F1303">
        <f>IF(LEN(telefony45[[#This Row],[nr]])=8,1,0)</f>
        <v>0</v>
      </c>
      <c r="G1303">
        <f>IF(LEN(telefony45[[#This Row],[nr]])=7,1,0)</f>
        <v>1</v>
      </c>
      <c r="H1303" s="9">
        <f>IF(LEN(telefony45[[#This Row],[nr]])&gt;=10,1,0)</f>
        <v>0</v>
      </c>
      <c r="I1303" s="2">
        <f>telefony45[[#This Row],[zakonczenie]]-telefony45[[#This Row],[rozpoczecie]]</f>
        <v>6.7013888888889372E-3</v>
      </c>
      <c r="J1303" s="9">
        <f>HOUR(telefony45[[#This Row],[czas połączenia]])</f>
        <v>0</v>
      </c>
      <c r="K1303" s="9">
        <f>MINUTE(telefony45[[#This Row],[czas połączenia]])</f>
        <v>9</v>
      </c>
      <c r="L1303" s="9">
        <f>SECOND(telefony45[[#This Row],[czas połączenia]])</f>
        <v>39</v>
      </c>
      <c r="M1303" s="9">
        <f>telefony45[[#This Row],[godziny połączenia]]*60*60+telefony45[[#This Row],[minuty połączenia]]*60+telefony45[[#This Row],[sekundy połączenia2]]</f>
        <v>579</v>
      </c>
      <c r="N1303" s="9">
        <f>ROUNDUP(telefony45[[#This Row],[połączenie w sekundach]]/60,0)</f>
        <v>10</v>
      </c>
      <c r="O1303" s="9">
        <f>IF(telefony45[[#This Row],[czy zagraniczny]]=1,telefony45[[#This Row],[zaczęt minuty połączenia]],0)</f>
        <v>0</v>
      </c>
      <c r="P1303">
        <f>IF(OR(telefony45[[#This Row],[czy komórkowy]]=1,telefony45[[#This Row],[czy stacjonarny]]=1),P1302-telefony45[[#This Row],[połączenie w sekundach]],P1302)</f>
        <v>-560542</v>
      </c>
      <c r="Q1303">
        <f t="shared" si="19"/>
        <v>579</v>
      </c>
      <c r="R1303">
        <f>IF(telefony45[[#This Row],[czy komórkowy]]=1,Q1303+R1302,R1302)</f>
        <v>132626</v>
      </c>
      <c r="S1303">
        <f>IF(telefony45[[#This Row],[czy stacjonarny]]=1,Q1303+S1302,S1302)</f>
        <v>427916</v>
      </c>
    </row>
    <row r="1304" spans="1:19" x14ac:dyDescent="0.3">
      <c r="A1304" s="9" t="s">
        <v>1121</v>
      </c>
      <c r="B1304" s="1">
        <v>42935</v>
      </c>
      <c r="C1304" s="2">
        <v>0.5971643518518519</v>
      </c>
      <c r="D1304" s="2">
        <v>0.60538194444444449</v>
      </c>
      <c r="E1304">
        <f>DAY(telefony45[[#This Row],[data]])</f>
        <v>19</v>
      </c>
      <c r="F1304">
        <f>IF(LEN(telefony45[[#This Row],[nr]])=8,1,0)</f>
        <v>0</v>
      </c>
      <c r="G1304">
        <f>IF(LEN(telefony45[[#This Row],[nr]])=7,1,0)</f>
        <v>1</v>
      </c>
      <c r="H1304" s="9">
        <f>IF(LEN(telefony45[[#This Row],[nr]])&gt;=10,1,0)</f>
        <v>0</v>
      </c>
      <c r="I1304" s="2">
        <f>telefony45[[#This Row],[zakonczenie]]-telefony45[[#This Row],[rozpoczecie]]</f>
        <v>8.2175925925925819E-3</v>
      </c>
      <c r="J1304" s="9">
        <f>HOUR(telefony45[[#This Row],[czas połączenia]])</f>
        <v>0</v>
      </c>
      <c r="K1304" s="9">
        <f>MINUTE(telefony45[[#This Row],[czas połączenia]])</f>
        <v>11</v>
      </c>
      <c r="L1304" s="9">
        <f>SECOND(telefony45[[#This Row],[czas połączenia]])</f>
        <v>50</v>
      </c>
      <c r="M1304" s="9">
        <f>telefony45[[#This Row],[godziny połączenia]]*60*60+telefony45[[#This Row],[minuty połączenia]]*60+telefony45[[#This Row],[sekundy połączenia2]]</f>
        <v>710</v>
      </c>
      <c r="N1304" s="9">
        <f>ROUNDUP(telefony45[[#This Row],[połączenie w sekundach]]/60,0)</f>
        <v>12</v>
      </c>
      <c r="O1304" s="9">
        <f>IF(telefony45[[#This Row],[czy zagraniczny]]=1,telefony45[[#This Row],[zaczęt minuty połączenia]],0)</f>
        <v>0</v>
      </c>
      <c r="P1304">
        <f>IF(OR(telefony45[[#This Row],[czy komórkowy]]=1,telefony45[[#This Row],[czy stacjonarny]]=1),P1303-telefony45[[#This Row],[połączenie w sekundach]],P1303)</f>
        <v>-561252</v>
      </c>
      <c r="Q1304">
        <f t="shared" si="19"/>
        <v>710</v>
      </c>
      <c r="R1304">
        <f>IF(telefony45[[#This Row],[czy komórkowy]]=1,Q1304+R1303,R1303)</f>
        <v>132626</v>
      </c>
      <c r="S1304">
        <f>IF(telefony45[[#This Row],[czy stacjonarny]]=1,Q1304+S1303,S1303)</f>
        <v>428626</v>
      </c>
    </row>
    <row r="1305" spans="1:19" x14ac:dyDescent="0.3">
      <c r="A1305" s="9" t="s">
        <v>690</v>
      </c>
      <c r="B1305" s="1">
        <v>42935</v>
      </c>
      <c r="C1305" s="2">
        <v>0.59719907407407402</v>
      </c>
      <c r="D1305" s="2">
        <v>0.60488425925925926</v>
      </c>
      <c r="E1305">
        <f>DAY(telefony45[[#This Row],[data]])</f>
        <v>19</v>
      </c>
      <c r="F1305">
        <f>IF(LEN(telefony45[[#This Row],[nr]])=8,1,0)</f>
        <v>0</v>
      </c>
      <c r="G1305">
        <f>IF(LEN(telefony45[[#This Row],[nr]])=7,1,0)</f>
        <v>1</v>
      </c>
      <c r="H1305" s="9">
        <f>IF(LEN(telefony45[[#This Row],[nr]])&gt;=10,1,0)</f>
        <v>0</v>
      </c>
      <c r="I1305" s="2">
        <f>telefony45[[#This Row],[zakonczenie]]-telefony45[[#This Row],[rozpoczecie]]</f>
        <v>7.6851851851852393E-3</v>
      </c>
      <c r="J1305" s="9">
        <f>HOUR(telefony45[[#This Row],[czas połączenia]])</f>
        <v>0</v>
      </c>
      <c r="K1305" s="9">
        <f>MINUTE(telefony45[[#This Row],[czas połączenia]])</f>
        <v>11</v>
      </c>
      <c r="L1305" s="9">
        <f>SECOND(telefony45[[#This Row],[czas połączenia]])</f>
        <v>4</v>
      </c>
      <c r="M1305" s="9">
        <f>telefony45[[#This Row],[godziny połączenia]]*60*60+telefony45[[#This Row],[minuty połączenia]]*60+telefony45[[#This Row],[sekundy połączenia2]]</f>
        <v>664</v>
      </c>
      <c r="N1305" s="9">
        <f>ROUNDUP(telefony45[[#This Row],[połączenie w sekundach]]/60,0)</f>
        <v>12</v>
      </c>
      <c r="O1305" s="9">
        <f>IF(telefony45[[#This Row],[czy zagraniczny]]=1,telefony45[[#This Row],[zaczęt minuty połączenia]],0)</f>
        <v>0</v>
      </c>
      <c r="P1305">
        <f>IF(OR(telefony45[[#This Row],[czy komórkowy]]=1,telefony45[[#This Row],[czy stacjonarny]]=1),P1304-telefony45[[#This Row],[połączenie w sekundach]],P1304)</f>
        <v>-561916</v>
      </c>
      <c r="Q1305">
        <f t="shared" si="19"/>
        <v>664</v>
      </c>
      <c r="R1305">
        <f>IF(telefony45[[#This Row],[czy komórkowy]]=1,Q1305+R1304,R1304)</f>
        <v>132626</v>
      </c>
      <c r="S1305">
        <f>IF(telefony45[[#This Row],[czy stacjonarny]]=1,Q1305+S1304,S1304)</f>
        <v>429290</v>
      </c>
    </row>
    <row r="1306" spans="1:19" x14ac:dyDescent="0.3">
      <c r="A1306" s="9" t="s">
        <v>1122</v>
      </c>
      <c r="B1306" s="1">
        <v>42935</v>
      </c>
      <c r="C1306" s="2">
        <v>0.6021643518518518</v>
      </c>
      <c r="D1306" s="2">
        <v>0.61331018518518521</v>
      </c>
      <c r="E1306">
        <f>DAY(telefony45[[#This Row],[data]])</f>
        <v>19</v>
      </c>
      <c r="F1306">
        <f>IF(LEN(telefony45[[#This Row],[nr]])=8,1,0)</f>
        <v>0</v>
      </c>
      <c r="G1306">
        <f>IF(LEN(telefony45[[#This Row],[nr]])=7,1,0)</f>
        <v>1</v>
      </c>
      <c r="H1306" s="9">
        <f>IF(LEN(telefony45[[#This Row],[nr]])&gt;=10,1,0)</f>
        <v>0</v>
      </c>
      <c r="I1306" s="2">
        <f>telefony45[[#This Row],[zakonczenie]]-telefony45[[#This Row],[rozpoczecie]]</f>
        <v>1.114583333333341E-2</v>
      </c>
      <c r="J1306" s="9">
        <f>HOUR(telefony45[[#This Row],[czas połączenia]])</f>
        <v>0</v>
      </c>
      <c r="K1306" s="9">
        <f>MINUTE(telefony45[[#This Row],[czas połączenia]])</f>
        <v>16</v>
      </c>
      <c r="L1306" s="9">
        <f>SECOND(telefony45[[#This Row],[czas połączenia]])</f>
        <v>3</v>
      </c>
      <c r="M1306" s="9">
        <f>telefony45[[#This Row],[godziny połączenia]]*60*60+telefony45[[#This Row],[minuty połączenia]]*60+telefony45[[#This Row],[sekundy połączenia2]]</f>
        <v>963</v>
      </c>
      <c r="N1306" s="9">
        <f>ROUNDUP(telefony45[[#This Row],[połączenie w sekundach]]/60,0)</f>
        <v>17</v>
      </c>
      <c r="O1306" s="9">
        <f>IF(telefony45[[#This Row],[czy zagraniczny]]=1,telefony45[[#This Row],[zaczęt minuty połączenia]],0)</f>
        <v>0</v>
      </c>
      <c r="P1306">
        <f>IF(OR(telefony45[[#This Row],[czy komórkowy]]=1,telefony45[[#This Row],[czy stacjonarny]]=1),P1305-telefony45[[#This Row],[połączenie w sekundach]],P1305)</f>
        <v>-562879</v>
      </c>
      <c r="Q1306">
        <f t="shared" si="19"/>
        <v>963</v>
      </c>
      <c r="R1306">
        <f>IF(telefony45[[#This Row],[czy komórkowy]]=1,Q1306+R1305,R1305)</f>
        <v>132626</v>
      </c>
      <c r="S1306">
        <f>IF(telefony45[[#This Row],[czy stacjonarny]]=1,Q1306+S1305,S1305)</f>
        <v>430253</v>
      </c>
    </row>
    <row r="1307" spans="1:19" x14ac:dyDescent="0.3">
      <c r="A1307" s="9" t="s">
        <v>1123</v>
      </c>
      <c r="B1307" s="1">
        <v>42935</v>
      </c>
      <c r="C1307" s="2">
        <v>0.60291666666666666</v>
      </c>
      <c r="D1307" s="2">
        <v>0.61086805555555557</v>
      </c>
      <c r="E1307">
        <f>DAY(telefony45[[#This Row],[data]])</f>
        <v>19</v>
      </c>
      <c r="F1307">
        <f>IF(LEN(telefony45[[#This Row],[nr]])=8,1,0)</f>
        <v>0</v>
      </c>
      <c r="G1307">
        <f>IF(LEN(telefony45[[#This Row],[nr]])=7,1,0)</f>
        <v>0</v>
      </c>
      <c r="H1307" s="9">
        <f>IF(LEN(telefony45[[#This Row],[nr]])&gt;=10,1,0)</f>
        <v>1</v>
      </c>
      <c r="I1307" s="2">
        <f>telefony45[[#This Row],[zakonczenie]]-telefony45[[#This Row],[rozpoczecie]]</f>
        <v>7.9513888888889106E-3</v>
      </c>
      <c r="J1307" s="9">
        <f>HOUR(telefony45[[#This Row],[czas połączenia]])</f>
        <v>0</v>
      </c>
      <c r="K1307" s="9">
        <f>MINUTE(telefony45[[#This Row],[czas połączenia]])</f>
        <v>11</v>
      </c>
      <c r="L1307" s="9">
        <f>SECOND(telefony45[[#This Row],[czas połączenia]])</f>
        <v>27</v>
      </c>
      <c r="M1307" s="9">
        <f>telefony45[[#This Row],[godziny połączenia]]*60*60+telefony45[[#This Row],[minuty połączenia]]*60+telefony45[[#This Row],[sekundy połączenia2]]</f>
        <v>687</v>
      </c>
      <c r="N1307" s="9">
        <f>ROUNDUP(telefony45[[#This Row],[połączenie w sekundach]]/60,0)</f>
        <v>12</v>
      </c>
      <c r="O1307" s="9">
        <f>IF(telefony45[[#This Row],[czy zagraniczny]]=1,telefony45[[#This Row],[zaczęt minuty połączenia]],0)</f>
        <v>12</v>
      </c>
      <c r="P1307">
        <f>IF(OR(telefony45[[#This Row],[czy komórkowy]]=1,telefony45[[#This Row],[czy stacjonarny]]=1),P1306-telefony45[[#This Row],[połączenie w sekundach]],P1306)</f>
        <v>-562879</v>
      </c>
      <c r="Q1307">
        <f t="shared" si="19"/>
        <v>0</v>
      </c>
      <c r="R1307">
        <f>IF(telefony45[[#This Row],[czy komórkowy]]=1,Q1307+R1306,R1306)</f>
        <v>132626</v>
      </c>
      <c r="S1307">
        <f>IF(telefony45[[#This Row],[czy stacjonarny]]=1,Q1307+S1306,S1306)</f>
        <v>430253</v>
      </c>
    </row>
    <row r="1308" spans="1:19" x14ac:dyDescent="0.3">
      <c r="A1308" s="9" t="s">
        <v>1124</v>
      </c>
      <c r="B1308" s="1">
        <v>42935</v>
      </c>
      <c r="C1308" s="2">
        <v>0.60624999999999996</v>
      </c>
      <c r="D1308" s="2">
        <v>0.6083912037037037</v>
      </c>
      <c r="E1308">
        <f>DAY(telefony45[[#This Row],[data]])</f>
        <v>19</v>
      </c>
      <c r="F1308">
        <f>IF(LEN(telefony45[[#This Row],[nr]])=8,1,0)</f>
        <v>0</v>
      </c>
      <c r="G1308">
        <f>IF(LEN(telefony45[[#This Row],[nr]])=7,1,0)</f>
        <v>1</v>
      </c>
      <c r="H1308" s="9">
        <f>IF(LEN(telefony45[[#This Row],[nr]])&gt;=10,1,0)</f>
        <v>0</v>
      </c>
      <c r="I1308" s="2">
        <f>telefony45[[#This Row],[zakonczenie]]-telefony45[[#This Row],[rozpoczecie]]</f>
        <v>2.1412037037037424E-3</v>
      </c>
      <c r="J1308" s="9">
        <f>HOUR(telefony45[[#This Row],[czas połączenia]])</f>
        <v>0</v>
      </c>
      <c r="K1308" s="9">
        <f>MINUTE(telefony45[[#This Row],[czas połączenia]])</f>
        <v>3</v>
      </c>
      <c r="L1308" s="9">
        <f>SECOND(telefony45[[#This Row],[czas połączenia]])</f>
        <v>5</v>
      </c>
      <c r="M1308" s="9">
        <f>telefony45[[#This Row],[godziny połączenia]]*60*60+telefony45[[#This Row],[minuty połączenia]]*60+telefony45[[#This Row],[sekundy połączenia2]]</f>
        <v>185</v>
      </c>
      <c r="N1308" s="9">
        <f>ROUNDUP(telefony45[[#This Row],[połączenie w sekundach]]/60,0)</f>
        <v>4</v>
      </c>
      <c r="O1308" s="9">
        <f>IF(telefony45[[#This Row],[czy zagraniczny]]=1,telefony45[[#This Row],[zaczęt minuty połączenia]],0)</f>
        <v>0</v>
      </c>
      <c r="P1308">
        <f>IF(OR(telefony45[[#This Row],[czy komórkowy]]=1,telefony45[[#This Row],[czy stacjonarny]]=1),P1307-telefony45[[#This Row],[połączenie w sekundach]],P1307)</f>
        <v>-563064</v>
      </c>
      <c r="Q1308">
        <f t="shared" si="19"/>
        <v>185</v>
      </c>
      <c r="R1308">
        <f>IF(telefony45[[#This Row],[czy komórkowy]]=1,Q1308+R1307,R1307)</f>
        <v>132626</v>
      </c>
      <c r="S1308">
        <f>IF(telefony45[[#This Row],[czy stacjonarny]]=1,Q1308+S1307,S1307)</f>
        <v>430438</v>
      </c>
    </row>
    <row r="1309" spans="1:19" x14ac:dyDescent="0.3">
      <c r="A1309" s="9" t="s">
        <v>1125</v>
      </c>
      <c r="B1309" s="1">
        <v>42935</v>
      </c>
      <c r="C1309" s="2">
        <v>0.60868055555555556</v>
      </c>
      <c r="D1309" s="2">
        <v>0.61019675925925931</v>
      </c>
      <c r="E1309">
        <f>DAY(telefony45[[#This Row],[data]])</f>
        <v>19</v>
      </c>
      <c r="F1309">
        <f>IF(LEN(telefony45[[#This Row],[nr]])=8,1,0)</f>
        <v>1</v>
      </c>
      <c r="G1309">
        <f>IF(LEN(telefony45[[#This Row],[nr]])=7,1,0)</f>
        <v>0</v>
      </c>
      <c r="H1309" s="9">
        <f>IF(LEN(telefony45[[#This Row],[nr]])&gt;=10,1,0)</f>
        <v>0</v>
      </c>
      <c r="I1309" s="2">
        <f>telefony45[[#This Row],[zakonczenie]]-telefony45[[#This Row],[rozpoczecie]]</f>
        <v>1.5162037037037557E-3</v>
      </c>
      <c r="J1309" s="9">
        <f>HOUR(telefony45[[#This Row],[czas połączenia]])</f>
        <v>0</v>
      </c>
      <c r="K1309" s="9">
        <f>MINUTE(telefony45[[#This Row],[czas połączenia]])</f>
        <v>2</v>
      </c>
      <c r="L1309" s="9">
        <f>SECOND(telefony45[[#This Row],[czas połączenia]])</f>
        <v>11</v>
      </c>
      <c r="M1309" s="9">
        <f>telefony45[[#This Row],[godziny połączenia]]*60*60+telefony45[[#This Row],[minuty połączenia]]*60+telefony45[[#This Row],[sekundy połączenia2]]</f>
        <v>131</v>
      </c>
      <c r="N1309" s="9">
        <f>ROUNDUP(telefony45[[#This Row],[połączenie w sekundach]]/60,0)</f>
        <v>3</v>
      </c>
      <c r="O1309" s="9">
        <f>IF(telefony45[[#This Row],[czy zagraniczny]]=1,telefony45[[#This Row],[zaczęt minuty połączenia]],0)</f>
        <v>0</v>
      </c>
      <c r="P1309">
        <f>IF(OR(telefony45[[#This Row],[czy komórkowy]]=1,telefony45[[#This Row],[czy stacjonarny]]=1),P1308-telefony45[[#This Row],[połączenie w sekundach]],P1308)</f>
        <v>-563195</v>
      </c>
      <c r="Q1309">
        <f t="shared" si="19"/>
        <v>131</v>
      </c>
      <c r="R1309">
        <f>IF(telefony45[[#This Row],[czy komórkowy]]=1,Q1309+R1308,R1308)</f>
        <v>132757</v>
      </c>
      <c r="S1309">
        <f>IF(telefony45[[#This Row],[czy stacjonarny]]=1,Q1309+S1308,S1308)</f>
        <v>430438</v>
      </c>
    </row>
    <row r="1310" spans="1:19" x14ac:dyDescent="0.3">
      <c r="A1310" s="9" t="s">
        <v>1126</v>
      </c>
      <c r="B1310" s="1">
        <v>42935</v>
      </c>
      <c r="C1310" s="2">
        <v>0.61081018518518515</v>
      </c>
      <c r="D1310" s="2">
        <v>0.62118055555555551</v>
      </c>
      <c r="E1310">
        <f>DAY(telefony45[[#This Row],[data]])</f>
        <v>19</v>
      </c>
      <c r="F1310">
        <f>IF(LEN(telefony45[[#This Row],[nr]])=8,1,0)</f>
        <v>1</v>
      </c>
      <c r="G1310">
        <f>IF(LEN(telefony45[[#This Row],[nr]])=7,1,0)</f>
        <v>0</v>
      </c>
      <c r="H1310" s="9">
        <f>IF(LEN(telefony45[[#This Row],[nr]])&gt;=10,1,0)</f>
        <v>0</v>
      </c>
      <c r="I1310" s="2">
        <f>telefony45[[#This Row],[zakonczenie]]-telefony45[[#This Row],[rozpoczecie]]</f>
        <v>1.0370370370370363E-2</v>
      </c>
      <c r="J1310" s="9">
        <f>HOUR(telefony45[[#This Row],[czas połączenia]])</f>
        <v>0</v>
      </c>
      <c r="K1310" s="9">
        <f>MINUTE(telefony45[[#This Row],[czas połączenia]])</f>
        <v>14</v>
      </c>
      <c r="L1310" s="9">
        <f>SECOND(telefony45[[#This Row],[czas połączenia]])</f>
        <v>56</v>
      </c>
      <c r="M1310" s="9">
        <f>telefony45[[#This Row],[godziny połączenia]]*60*60+telefony45[[#This Row],[minuty połączenia]]*60+telefony45[[#This Row],[sekundy połączenia2]]</f>
        <v>896</v>
      </c>
      <c r="N1310" s="9">
        <f>ROUNDUP(telefony45[[#This Row],[połączenie w sekundach]]/60,0)</f>
        <v>15</v>
      </c>
      <c r="O1310" s="9">
        <f>IF(telefony45[[#This Row],[czy zagraniczny]]=1,telefony45[[#This Row],[zaczęt minuty połączenia]],0)</f>
        <v>0</v>
      </c>
      <c r="P1310">
        <f>IF(OR(telefony45[[#This Row],[czy komórkowy]]=1,telefony45[[#This Row],[czy stacjonarny]]=1),P1309-telefony45[[#This Row],[połączenie w sekundach]],P1309)</f>
        <v>-564091</v>
      </c>
      <c r="Q1310">
        <f t="shared" si="19"/>
        <v>896</v>
      </c>
      <c r="R1310">
        <f>IF(telefony45[[#This Row],[czy komórkowy]]=1,Q1310+R1309,R1309)</f>
        <v>133653</v>
      </c>
      <c r="S1310">
        <f>IF(telefony45[[#This Row],[czy stacjonarny]]=1,Q1310+S1309,S1309)</f>
        <v>430438</v>
      </c>
    </row>
    <row r="1311" spans="1:19" x14ac:dyDescent="0.3">
      <c r="A1311" s="9" t="s">
        <v>1127</v>
      </c>
      <c r="B1311" s="1">
        <v>42935</v>
      </c>
      <c r="C1311" s="2">
        <v>0.61207175925925927</v>
      </c>
      <c r="D1311" s="2">
        <v>0.61613425925925924</v>
      </c>
      <c r="E1311">
        <f>DAY(telefony45[[#This Row],[data]])</f>
        <v>19</v>
      </c>
      <c r="F1311">
        <f>IF(LEN(telefony45[[#This Row],[nr]])=8,1,0)</f>
        <v>0</v>
      </c>
      <c r="G1311">
        <f>IF(LEN(telefony45[[#This Row],[nr]])=7,1,0)</f>
        <v>1</v>
      </c>
      <c r="H1311" s="9">
        <f>IF(LEN(telefony45[[#This Row],[nr]])&gt;=10,1,0)</f>
        <v>0</v>
      </c>
      <c r="I1311" s="2">
        <f>telefony45[[#This Row],[zakonczenie]]-telefony45[[#This Row],[rozpoczecie]]</f>
        <v>4.0624999999999689E-3</v>
      </c>
      <c r="J1311" s="9">
        <f>HOUR(telefony45[[#This Row],[czas połączenia]])</f>
        <v>0</v>
      </c>
      <c r="K1311" s="9">
        <f>MINUTE(telefony45[[#This Row],[czas połączenia]])</f>
        <v>5</v>
      </c>
      <c r="L1311" s="9">
        <f>SECOND(telefony45[[#This Row],[czas połączenia]])</f>
        <v>51</v>
      </c>
      <c r="M1311" s="9">
        <f>telefony45[[#This Row],[godziny połączenia]]*60*60+telefony45[[#This Row],[minuty połączenia]]*60+telefony45[[#This Row],[sekundy połączenia2]]</f>
        <v>351</v>
      </c>
      <c r="N1311" s="9">
        <f>ROUNDUP(telefony45[[#This Row],[połączenie w sekundach]]/60,0)</f>
        <v>6</v>
      </c>
      <c r="O1311" s="9">
        <f>IF(telefony45[[#This Row],[czy zagraniczny]]=1,telefony45[[#This Row],[zaczęt minuty połączenia]],0)</f>
        <v>0</v>
      </c>
      <c r="P1311">
        <f>IF(OR(telefony45[[#This Row],[czy komórkowy]]=1,telefony45[[#This Row],[czy stacjonarny]]=1),P1310-telefony45[[#This Row],[połączenie w sekundach]],P1310)</f>
        <v>-564442</v>
      </c>
      <c r="Q1311">
        <f t="shared" si="19"/>
        <v>351</v>
      </c>
      <c r="R1311">
        <f>IF(telefony45[[#This Row],[czy komórkowy]]=1,Q1311+R1310,R1310)</f>
        <v>133653</v>
      </c>
      <c r="S1311">
        <f>IF(telefony45[[#This Row],[czy stacjonarny]]=1,Q1311+S1310,S1310)</f>
        <v>430789</v>
      </c>
    </row>
    <row r="1312" spans="1:19" x14ac:dyDescent="0.3">
      <c r="A1312" s="9" t="s">
        <v>1128</v>
      </c>
      <c r="B1312" s="1">
        <v>42935</v>
      </c>
      <c r="C1312" s="2">
        <v>0.61648148148148152</v>
      </c>
      <c r="D1312" s="2">
        <v>0.62589120370370366</v>
      </c>
      <c r="E1312">
        <f>DAY(telefony45[[#This Row],[data]])</f>
        <v>19</v>
      </c>
      <c r="F1312">
        <f>IF(LEN(telefony45[[#This Row],[nr]])=8,1,0)</f>
        <v>0</v>
      </c>
      <c r="G1312">
        <f>IF(LEN(telefony45[[#This Row],[nr]])=7,1,0)</f>
        <v>1</v>
      </c>
      <c r="H1312" s="9">
        <f>IF(LEN(telefony45[[#This Row],[nr]])&gt;=10,1,0)</f>
        <v>0</v>
      </c>
      <c r="I1312" s="2">
        <f>telefony45[[#This Row],[zakonczenie]]-telefony45[[#This Row],[rozpoczecie]]</f>
        <v>9.4097222222221388E-3</v>
      </c>
      <c r="J1312" s="9">
        <f>HOUR(telefony45[[#This Row],[czas połączenia]])</f>
        <v>0</v>
      </c>
      <c r="K1312" s="9">
        <f>MINUTE(telefony45[[#This Row],[czas połączenia]])</f>
        <v>13</v>
      </c>
      <c r="L1312" s="9">
        <f>SECOND(telefony45[[#This Row],[czas połączenia]])</f>
        <v>33</v>
      </c>
      <c r="M1312" s="9">
        <f>telefony45[[#This Row],[godziny połączenia]]*60*60+telefony45[[#This Row],[minuty połączenia]]*60+telefony45[[#This Row],[sekundy połączenia2]]</f>
        <v>813</v>
      </c>
      <c r="N1312" s="9">
        <f>ROUNDUP(telefony45[[#This Row],[połączenie w sekundach]]/60,0)</f>
        <v>14</v>
      </c>
      <c r="O1312" s="9">
        <f>IF(telefony45[[#This Row],[czy zagraniczny]]=1,telefony45[[#This Row],[zaczęt minuty połączenia]],0)</f>
        <v>0</v>
      </c>
      <c r="P1312">
        <f>IF(OR(telefony45[[#This Row],[czy komórkowy]]=1,telefony45[[#This Row],[czy stacjonarny]]=1),P1311-telefony45[[#This Row],[połączenie w sekundach]],P1311)</f>
        <v>-565255</v>
      </c>
      <c r="Q1312">
        <f t="shared" si="19"/>
        <v>813</v>
      </c>
      <c r="R1312">
        <f>IF(telefony45[[#This Row],[czy komórkowy]]=1,Q1312+R1311,R1311)</f>
        <v>133653</v>
      </c>
      <c r="S1312">
        <f>IF(telefony45[[#This Row],[czy stacjonarny]]=1,Q1312+S1311,S1311)</f>
        <v>431602</v>
      </c>
    </row>
    <row r="1313" spans="1:19" x14ac:dyDescent="0.3">
      <c r="A1313" s="9" t="s">
        <v>1129</v>
      </c>
      <c r="B1313" s="1">
        <v>42935</v>
      </c>
      <c r="C1313" s="2">
        <v>0.62137731481481484</v>
      </c>
      <c r="D1313" s="2">
        <v>0.63218750000000001</v>
      </c>
      <c r="E1313">
        <f>DAY(telefony45[[#This Row],[data]])</f>
        <v>19</v>
      </c>
      <c r="F1313">
        <f>IF(LEN(telefony45[[#This Row],[nr]])=8,1,0)</f>
        <v>1</v>
      </c>
      <c r="G1313">
        <f>IF(LEN(telefony45[[#This Row],[nr]])=7,1,0)</f>
        <v>0</v>
      </c>
      <c r="H1313" s="9">
        <f>IF(LEN(telefony45[[#This Row],[nr]])&gt;=10,1,0)</f>
        <v>0</v>
      </c>
      <c r="I1313" s="2">
        <f>telefony45[[#This Row],[zakonczenie]]-telefony45[[#This Row],[rozpoczecie]]</f>
        <v>1.0810185185185173E-2</v>
      </c>
      <c r="J1313" s="9">
        <f>HOUR(telefony45[[#This Row],[czas połączenia]])</f>
        <v>0</v>
      </c>
      <c r="K1313" s="9">
        <f>MINUTE(telefony45[[#This Row],[czas połączenia]])</f>
        <v>15</v>
      </c>
      <c r="L1313" s="9">
        <f>SECOND(telefony45[[#This Row],[czas połączenia]])</f>
        <v>34</v>
      </c>
      <c r="M1313" s="9">
        <f>telefony45[[#This Row],[godziny połączenia]]*60*60+telefony45[[#This Row],[minuty połączenia]]*60+telefony45[[#This Row],[sekundy połączenia2]]</f>
        <v>934</v>
      </c>
      <c r="N1313" s="9">
        <f>ROUNDUP(telefony45[[#This Row],[połączenie w sekundach]]/60,0)</f>
        <v>16</v>
      </c>
      <c r="O1313" s="9">
        <f>IF(telefony45[[#This Row],[czy zagraniczny]]=1,telefony45[[#This Row],[zaczęt minuty połączenia]],0)</f>
        <v>0</v>
      </c>
      <c r="P1313">
        <f>IF(OR(telefony45[[#This Row],[czy komórkowy]]=1,telefony45[[#This Row],[czy stacjonarny]]=1),P1312-telefony45[[#This Row],[połączenie w sekundach]],P1312)</f>
        <v>-566189</v>
      </c>
      <c r="Q1313">
        <f t="shared" si="19"/>
        <v>934</v>
      </c>
      <c r="R1313">
        <f>IF(telefony45[[#This Row],[czy komórkowy]]=1,Q1313+R1312,R1312)</f>
        <v>134587</v>
      </c>
      <c r="S1313">
        <f>IF(telefony45[[#This Row],[czy stacjonarny]]=1,Q1313+S1312,S1312)</f>
        <v>431602</v>
      </c>
    </row>
    <row r="1314" spans="1:19" x14ac:dyDescent="0.3">
      <c r="A1314" s="9" t="s">
        <v>1130</v>
      </c>
      <c r="B1314" s="1">
        <v>42935</v>
      </c>
      <c r="C1314" s="2">
        <v>0.62288194444444445</v>
      </c>
      <c r="D1314" s="2">
        <v>0.63325231481481481</v>
      </c>
      <c r="E1314">
        <f>DAY(telefony45[[#This Row],[data]])</f>
        <v>19</v>
      </c>
      <c r="F1314">
        <f>IF(LEN(telefony45[[#This Row],[nr]])=8,1,0)</f>
        <v>0</v>
      </c>
      <c r="G1314">
        <f>IF(LEN(telefony45[[#This Row],[nr]])=7,1,0)</f>
        <v>1</v>
      </c>
      <c r="H1314" s="9">
        <f>IF(LEN(telefony45[[#This Row],[nr]])&gt;=10,1,0)</f>
        <v>0</v>
      </c>
      <c r="I1314" s="2">
        <f>telefony45[[#This Row],[zakonczenie]]-telefony45[[#This Row],[rozpoczecie]]</f>
        <v>1.0370370370370363E-2</v>
      </c>
      <c r="J1314" s="9">
        <f>HOUR(telefony45[[#This Row],[czas połączenia]])</f>
        <v>0</v>
      </c>
      <c r="K1314" s="9">
        <f>MINUTE(telefony45[[#This Row],[czas połączenia]])</f>
        <v>14</v>
      </c>
      <c r="L1314" s="9">
        <f>SECOND(telefony45[[#This Row],[czas połączenia]])</f>
        <v>56</v>
      </c>
      <c r="M1314" s="9">
        <f>telefony45[[#This Row],[godziny połączenia]]*60*60+telefony45[[#This Row],[minuty połączenia]]*60+telefony45[[#This Row],[sekundy połączenia2]]</f>
        <v>896</v>
      </c>
      <c r="N1314" s="9">
        <f>ROUNDUP(telefony45[[#This Row],[połączenie w sekundach]]/60,0)</f>
        <v>15</v>
      </c>
      <c r="O1314" s="9">
        <f>IF(telefony45[[#This Row],[czy zagraniczny]]=1,telefony45[[#This Row],[zaczęt minuty połączenia]],0)</f>
        <v>0</v>
      </c>
      <c r="P1314">
        <f>IF(OR(telefony45[[#This Row],[czy komórkowy]]=1,telefony45[[#This Row],[czy stacjonarny]]=1),P1313-telefony45[[#This Row],[połączenie w sekundach]],P1313)</f>
        <v>-567085</v>
      </c>
      <c r="Q1314">
        <f t="shared" si="19"/>
        <v>896</v>
      </c>
      <c r="R1314">
        <f>IF(telefony45[[#This Row],[czy komórkowy]]=1,Q1314+R1313,R1313)</f>
        <v>134587</v>
      </c>
      <c r="S1314">
        <f>IF(telefony45[[#This Row],[czy stacjonarny]]=1,Q1314+S1313,S1313)</f>
        <v>432498</v>
      </c>
    </row>
    <row r="1315" spans="1:19" x14ac:dyDescent="0.3">
      <c r="A1315" s="9" t="s">
        <v>1131</v>
      </c>
      <c r="B1315" s="1">
        <v>42935</v>
      </c>
      <c r="C1315" s="2">
        <v>0.62394675925925924</v>
      </c>
      <c r="D1315" s="2">
        <v>0.62461805555555561</v>
      </c>
      <c r="E1315">
        <f>DAY(telefony45[[#This Row],[data]])</f>
        <v>19</v>
      </c>
      <c r="F1315">
        <f>IF(LEN(telefony45[[#This Row],[nr]])=8,1,0)</f>
        <v>0</v>
      </c>
      <c r="G1315">
        <f>IF(LEN(telefony45[[#This Row],[nr]])=7,1,0)</f>
        <v>1</v>
      </c>
      <c r="H1315" s="9">
        <f>IF(LEN(telefony45[[#This Row],[nr]])&gt;=10,1,0)</f>
        <v>0</v>
      </c>
      <c r="I1315" s="2">
        <f>telefony45[[#This Row],[zakonczenie]]-telefony45[[#This Row],[rozpoczecie]]</f>
        <v>6.7129629629636423E-4</v>
      </c>
      <c r="J1315" s="9">
        <f>HOUR(telefony45[[#This Row],[czas połączenia]])</f>
        <v>0</v>
      </c>
      <c r="K1315" s="9">
        <f>MINUTE(telefony45[[#This Row],[czas połączenia]])</f>
        <v>0</v>
      </c>
      <c r="L1315" s="9">
        <f>SECOND(telefony45[[#This Row],[czas połączenia]])</f>
        <v>58</v>
      </c>
      <c r="M1315" s="9">
        <f>telefony45[[#This Row],[godziny połączenia]]*60*60+telefony45[[#This Row],[minuty połączenia]]*60+telefony45[[#This Row],[sekundy połączenia2]]</f>
        <v>58</v>
      </c>
      <c r="N1315" s="9">
        <f>ROUNDUP(telefony45[[#This Row],[połączenie w sekundach]]/60,0)</f>
        <v>1</v>
      </c>
      <c r="O1315" s="9">
        <f>IF(telefony45[[#This Row],[czy zagraniczny]]=1,telefony45[[#This Row],[zaczęt minuty połączenia]],0)</f>
        <v>0</v>
      </c>
      <c r="P1315">
        <f>IF(OR(telefony45[[#This Row],[czy komórkowy]]=1,telefony45[[#This Row],[czy stacjonarny]]=1),P1314-telefony45[[#This Row],[połączenie w sekundach]],P1314)</f>
        <v>-567143</v>
      </c>
      <c r="Q1315">
        <f t="shared" si="19"/>
        <v>58</v>
      </c>
      <c r="R1315">
        <f>IF(telefony45[[#This Row],[czy komórkowy]]=1,Q1315+R1314,R1314)</f>
        <v>134587</v>
      </c>
      <c r="S1315">
        <f>IF(telefony45[[#This Row],[czy stacjonarny]]=1,Q1315+S1314,S1314)</f>
        <v>432556</v>
      </c>
    </row>
    <row r="1316" spans="1:19" x14ac:dyDescent="0.3">
      <c r="A1316" s="9" t="s">
        <v>268</v>
      </c>
      <c r="B1316" s="1">
        <v>42935</v>
      </c>
      <c r="C1316" s="2">
        <v>0.62967592592592592</v>
      </c>
      <c r="D1316" s="2">
        <v>0.63277777777777777</v>
      </c>
      <c r="E1316">
        <f>DAY(telefony45[[#This Row],[data]])</f>
        <v>19</v>
      </c>
      <c r="F1316">
        <f>IF(LEN(telefony45[[#This Row],[nr]])=8,1,0)</f>
        <v>0</v>
      </c>
      <c r="G1316">
        <f>IF(LEN(telefony45[[#This Row],[nr]])=7,1,0)</f>
        <v>1</v>
      </c>
      <c r="H1316" s="9">
        <f>IF(LEN(telefony45[[#This Row],[nr]])&gt;=10,1,0)</f>
        <v>0</v>
      </c>
      <c r="I1316" s="2">
        <f>telefony45[[#This Row],[zakonczenie]]-telefony45[[#This Row],[rozpoczecie]]</f>
        <v>3.1018518518518556E-3</v>
      </c>
      <c r="J1316" s="9">
        <f>HOUR(telefony45[[#This Row],[czas połączenia]])</f>
        <v>0</v>
      </c>
      <c r="K1316" s="9">
        <f>MINUTE(telefony45[[#This Row],[czas połączenia]])</f>
        <v>4</v>
      </c>
      <c r="L1316" s="9">
        <f>SECOND(telefony45[[#This Row],[czas połączenia]])</f>
        <v>28</v>
      </c>
      <c r="M1316" s="9">
        <f>telefony45[[#This Row],[godziny połączenia]]*60*60+telefony45[[#This Row],[minuty połączenia]]*60+telefony45[[#This Row],[sekundy połączenia2]]</f>
        <v>268</v>
      </c>
      <c r="N1316" s="9">
        <f>ROUNDUP(telefony45[[#This Row],[połączenie w sekundach]]/60,0)</f>
        <v>5</v>
      </c>
      <c r="O1316" s="9">
        <f>IF(telefony45[[#This Row],[czy zagraniczny]]=1,telefony45[[#This Row],[zaczęt minuty połączenia]],0)</f>
        <v>0</v>
      </c>
      <c r="P1316">
        <f>IF(OR(telefony45[[#This Row],[czy komórkowy]]=1,telefony45[[#This Row],[czy stacjonarny]]=1),P1315-telefony45[[#This Row],[połączenie w sekundach]],P1315)</f>
        <v>-567411</v>
      </c>
      <c r="Q1316">
        <f t="shared" si="19"/>
        <v>268</v>
      </c>
      <c r="R1316">
        <f>IF(telefony45[[#This Row],[czy komórkowy]]=1,Q1316+R1315,R1315)</f>
        <v>134587</v>
      </c>
      <c r="S1316">
        <f>IF(telefony45[[#This Row],[czy stacjonarny]]=1,Q1316+S1315,S1315)</f>
        <v>432824</v>
      </c>
    </row>
    <row r="1317" spans="1:19" x14ac:dyDescent="0.3">
      <c r="A1317" s="9" t="s">
        <v>1132</v>
      </c>
      <c r="B1317" s="1">
        <v>42936</v>
      </c>
      <c r="C1317" s="2">
        <v>0.33447916666666666</v>
      </c>
      <c r="D1317" s="2">
        <v>0.33721064814814816</v>
      </c>
      <c r="E1317">
        <f>DAY(telefony45[[#This Row],[data]])</f>
        <v>20</v>
      </c>
      <c r="F1317">
        <f>IF(LEN(telefony45[[#This Row],[nr]])=8,1,0)</f>
        <v>0</v>
      </c>
      <c r="G1317">
        <f>IF(LEN(telefony45[[#This Row],[nr]])=7,1,0)</f>
        <v>1</v>
      </c>
      <c r="H1317" s="9">
        <f>IF(LEN(telefony45[[#This Row],[nr]])&gt;=10,1,0)</f>
        <v>0</v>
      </c>
      <c r="I1317" s="2">
        <f>telefony45[[#This Row],[zakonczenie]]-telefony45[[#This Row],[rozpoczecie]]</f>
        <v>2.7314814814815014E-3</v>
      </c>
      <c r="J1317" s="9">
        <f>HOUR(telefony45[[#This Row],[czas połączenia]])</f>
        <v>0</v>
      </c>
      <c r="K1317" s="9">
        <f>MINUTE(telefony45[[#This Row],[czas połączenia]])</f>
        <v>3</v>
      </c>
      <c r="L1317" s="9">
        <f>SECOND(telefony45[[#This Row],[czas połączenia]])</f>
        <v>56</v>
      </c>
      <c r="M1317" s="9">
        <f>telefony45[[#This Row],[godziny połączenia]]*60*60+telefony45[[#This Row],[minuty połączenia]]*60+telefony45[[#This Row],[sekundy połączenia2]]</f>
        <v>236</v>
      </c>
      <c r="N1317" s="9">
        <f>ROUNDUP(telefony45[[#This Row],[połączenie w sekundach]]/60,0)</f>
        <v>4</v>
      </c>
      <c r="O1317" s="9">
        <f>IF(telefony45[[#This Row],[czy zagraniczny]]=1,telefony45[[#This Row],[zaczęt minuty połączenia]],0)</f>
        <v>0</v>
      </c>
      <c r="P1317">
        <f>IF(OR(telefony45[[#This Row],[czy komórkowy]]=1,telefony45[[#This Row],[czy stacjonarny]]=1),P1316-telefony45[[#This Row],[połączenie w sekundach]],P1316)</f>
        <v>-567647</v>
      </c>
      <c r="Q1317">
        <f t="shared" si="19"/>
        <v>236</v>
      </c>
      <c r="R1317">
        <f>IF(telefony45[[#This Row],[czy komórkowy]]=1,Q1317+R1316,R1316)</f>
        <v>134587</v>
      </c>
      <c r="S1317">
        <f>IF(telefony45[[#This Row],[czy stacjonarny]]=1,Q1317+S1316,S1316)</f>
        <v>433060</v>
      </c>
    </row>
    <row r="1318" spans="1:19" x14ac:dyDescent="0.3">
      <c r="A1318" s="9" t="s">
        <v>1133</v>
      </c>
      <c r="B1318" s="1">
        <v>42936</v>
      </c>
      <c r="C1318" s="2">
        <v>0.34012731481481484</v>
      </c>
      <c r="D1318" s="2">
        <v>0.34192129629629631</v>
      </c>
      <c r="E1318">
        <f>DAY(telefony45[[#This Row],[data]])</f>
        <v>20</v>
      </c>
      <c r="F1318">
        <f>IF(LEN(telefony45[[#This Row],[nr]])=8,1,0)</f>
        <v>1</v>
      </c>
      <c r="G1318">
        <f>IF(LEN(telefony45[[#This Row],[nr]])=7,1,0)</f>
        <v>0</v>
      </c>
      <c r="H1318" s="9">
        <f>IF(LEN(telefony45[[#This Row],[nr]])&gt;=10,1,0)</f>
        <v>0</v>
      </c>
      <c r="I1318" s="2">
        <f>telefony45[[#This Row],[zakonczenie]]-telefony45[[#This Row],[rozpoczecie]]</f>
        <v>1.7939814814814659E-3</v>
      </c>
      <c r="J1318" s="9">
        <f>HOUR(telefony45[[#This Row],[czas połączenia]])</f>
        <v>0</v>
      </c>
      <c r="K1318" s="9">
        <f>MINUTE(telefony45[[#This Row],[czas połączenia]])</f>
        <v>2</v>
      </c>
      <c r="L1318" s="9">
        <f>SECOND(telefony45[[#This Row],[czas połączenia]])</f>
        <v>35</v>
      </c>
      <c r="M1318" s="9">
        <f>telefony45[[#This Row],[godziny połączenia]]*60*60+telefony45[[#This Row],[minuty połączenia]]*60+telefony45[[#This Row],[sekundy połączenia2]]</f>
        <v>155</v>
      </c>
      <c r="N1318" s="9">
        <f>ROUNDUP(telefony45[[#This Row],[połączenie w sekundach]]/60,0)</f>
        <v>3</v>
      </c>
      <c r="O1318" s="9">
        <f>IF(telefony45[[#This Row],[czy zagraniczny]]=1,telefony45[[#This Row],[zaczęt minuty połączenia]],0)</f>
        <v>0</v>
      </c>
      <c r="P1318">
        <f>IF(OR(telefony45[[#This Row],[czy komórkowy]]=1,telefony45[[#This Row],[czy stacjonarny]]=1),P1317-telefony45[[#This Row],[połączenie w sekundach]],P1317)</f>
        <v>-567802</v>
      </c>
      <c r="Q1318">
        <f t="shared" si="19"/>
        <v>155</v>
      </c>
      <c r="R1318">
        <f>IF(telefony45[[#This Row],[czy komórkowy]]=1,Q1318+R1317,R1317)</f>
        <v>134742</v>
      </c>
      <c r="S1318">
        <f>IF(telefony45[[#This Row],[czy stacjonarny]]=1,Q1318+S1317,S1317)</f>
        <v>433060</v>
      </c>
    </row>
    <row r="1319" spans="1:19" x14ac:dyDescent="0.3">
      <c r="A1319" s="9" t="s">
        <v>1134</v>
      </c>
      <c r="B1319" s="1">
        <v>42936</v>
      </c>
      <c r="C1319" s="2">
        <v>0.34114583333333331</v>
      </c>
      <c r="D1319" s="2">
        <v>0.3525578703703704</v>
      </c>
      <c r="E1319">
        <f>DAY(telefony45[[#This Row],[data]])</f>
        <v>20</v>
      </c>
      <c r="F1319">
        <f>IF(LEN(telefony45[[#This Row],[nr]])=8,1,0)</f>
        <v>1</v>
      </c>
      <c r="G1319">
        <f>IF(LEN(telefony45[[#This Row],[nr]])=7,1,0)</f>
        <v>0</v>
      </c>
      <c r="H1319" s="9">
        <f>IF(LEN(telefony45[[#This Row],[nr]])&gt;=10,1,0)</f>
        <v>0</v>
      </c>
      <c r="I1319" s="2">
        <f>telefony45[[#This Row],[zakonczenie]]-telefony45[[#This Row],[rozpoczecie]]</f>
        <v>1.1412037037037082E-2</v>
      </c>
      <c r="J1319" s="9">
        <f>HOUR(telefony45[[#This Row],[czas połączenia]])</f>
        <v>0</v>
      </c>
      <c r="K1319" s="9">
        <f>MINUTE(telefony45[[#This Row],[czas połączenia]])</f>
        <v>16</v>
      </c>
      <c r="L1319" s="9">
        <f>SECOND(telefony45[[#This Row],[czas połączenia]])</f>
        <v>26</v>
      </c>
      <c r="M1319" s="9">
        <f>telefony45[[#This Row],[godziny połączenia]]*60*60+telefony45[[#This Row],[minuty połączenia]]*60+telefony45[[#This Row],[sekundy połączenia2]]</f>
        <v>986</v>
      </c>
      <c r="N1319" s="9">
        <f>ROUNDUP(telefony45[[#This Row],[połączenie w sekundach]]/60,0)</f>
        <v>17</v>
      </c>
      <c r="O1319" s="9">
        <f>IF(telefony45[[#This Row],[czy zagraniczny]]=1,telefony45[[#This Row],[zaczęt minuty połączenia]],0)</f>
        <v>0</v>
      </c>
      <c r="P1319">
        <f>IF(OR(telefony45[[#This Row],[czy komórkowy]]=1,telefony45[[#This Row],[czy stacjonarny]]=1),P1318-telefony45[[#This Row],[połączenie w sekundach]],P1318)</f>
        <v>-568788</v>
      </c>
      <c r="Q1319">
        <f t="shared" si="19"/>
        <v>986</v>
      </c>
      <c r="R1319">
        <f>IF(telefony45[[#This Row],[czy komórkowy]]=1,Q1319+R1318,R1318)</f>
        <v>135728</v>
      </c>
      <c r="S1319">
        <f>IF(telefony45[[#This Row],[czy stacjonarny]]=1,Q1319+S1318,S1318)</f>
        <v>433060</v>
      </c>
    </row>
    <row r="1320" spans="1:19" x14ac:dyDescent="0.3">
      <c r="A1320" s="9" t="s">
        <v>1135</v>
      </c>
      <c r="B1320" s="1">
        <v>42936</v>
      </c>
      <c r="C1320" s="2">
        <v>0.34371527777777777</v>
      </c>
      <c r="D1320" s="2">
        <v>0.34609953703703705</v>
      </c>
      <c r="E1320">
        <f>DAY(telefony45[[#This Row],[data]])</f>
        <v>20</v>
      </c>
      <c r="F1320">
        <f>IF(LEN(telefony45[[#This Row],[nr]])=8,1,0)</f>
        <v>0</v>
      </c>
      <c r="G1320">
        <f>IF(LEN(telefony45[[#This Row],[nr]])=7,1,0)</f>
        <v>1</v>
      </c>
      <c r="H1320" s="9">
        <f>IF(LEN(telefony45[[#This Row],[nr]])&gt;=10,1,0)</f>
        <v>0</v>
      </c>
      <c r="I1320" s="2">
        <f>telefony45[[#This Row],[zakonczenie]]-telefony45[[#This Row],[rozpoczecie]]</f>
        <v>2.3842592592592804E-3</v>
      </c>
      <c r="J1320" s="9">
        <f>HOUR(telefony45[[#This Row],[czas połączenia]])</f>
        <v>0</v>
      </c>
      <c r="K1320" s="9">
        <f>MINUTE(telefony45[[#This Row],[czas połączenia]])</f>
        <v>3</v>
      </c>
      <c r="L1320" s="9">
        <f>SECOND(telefony45[[#This Row],[czas połączenia]])</f>
        <v>26</v>
      </c>
      <c r="M1320" s="9">
        <f>telefony45[[#This Row],[godziny połączenia]]*60*60+telefony45[[#This Row],[minuty połączenia]]*60+telefony45[[#This Row],[sekundy połączenia2]]</f>
        <v>206</v>
      </c>
      <c r="N1320" s="9">
        <f>ROUNDUP(telefony45[[#This Row],[połączenie w sekundach]]/60,0)</f>
        <v>4</v>
      </c>
      <c r="O1320" s="9">
        <f>IF(telefony45[[#This Row],[czy zagraniczny]]=1,telefony45[[#This Row],[zaczęt minuty połączenia]],0)</f>
        <v>0</v>
      </c>
      <c r="P1320">
        <f>IF(OR(telefony45[[#This Row],[czy komórkowy]]=1,telefony45[[#This Row],[czy stacjonarny]]=1),P1319-telefony45[[#This Row],[połączenie w sekundach]],P1319)</f>
        <v>-568994</v>
      </c>
      <c r="Q1320">
        <f t="shared" si="19"/>
        <v>206</v>
      </c>
      <c r="R1320">
        <f>IF(telefony45[[#This Row],[czy komórkowy]]=1,Q1320+R1319,R1319)</f>
        <v>135728</v>
      </c>
      <c r="S1320">
        <f>IF(telefony45[[#This Row],[czy stacjonarny]]=1,Q1320+S1319,S1319)</f>
        <v>433266</v>
      </c>
    </row>
    <row r="1321" spans="1:19" x14ac:dyDescent="0.3">
      <c r="A1321" s="9" t="s">
        <v>1136</v>
      </c>
      <c r="B1321" s="1">
        <v>42936</v>
      </c>
      <c r="C1321" s="2">
        <v>0.34857638888888887</v>
      </c>
      <c r="D1321" s="2">
        <v>0.34998842592592594</v>
      </c>
      <c r="E1321">
        <f>DAY(telefony45[[#This Row],[data]])</f>
        <v>20</v>
      </c>
      <c r="F1321">
        <f>IF(LEN(telefony45[[#This Row],[nr]])=8,1,0)</f>
        <v>0</v>
      </c>
      <c r="G1321">
        <f>IF(LEN(telefony45[[#This Row],[nr]])=7,1,0)</f>
        <v>1</v>
      </c>
      <c r="H1321" s="9">
        <f>IF(LEN(telefony45[[#This Row],[nr]])&gt;=10,1,0)</f>
        <v>0</v>
      </c>
      <c r="I1321" s="2">
        <f>telefony45[[#This Row],[zakonczenie]]-telefony45[[#This Row],[rozpoczecie]]</f>
        <v>1.4120370370370727E-3</v>
      </c>
      <c r="J1321" s="9">
        <f>HOUR(telefony45[[#This Row],[czas połączenia]])</f>
        <v>0</v>
      </c>
      <c r="K1321" s="9">
        <f>MINUTE(telefony45[[#This Row],[czas połączenia]])</f>
        <v>2</v>
      </c>
      <c r="L1321" s="9">
        <f>SECOND(telefony45[[#This Row],[czas połączenia]])</f>
        <v>2</v>
      </c>
      <c r="M1321" s="9">
        <f>telefony45[[#This Row],[godziny połączenia]]*60*60+telefony45[[#This Row],[minuty połączenia]]*60+telefony45[[#This Row],[sekundy połączenia2]]</f>
        <v>122</v>
      </c>
      <c r="N1321" s="9">
        <f>ROUNDUP(telefony45[[#This Row],[połączenie w sekundach]]/60,0)</f>
        <v>3</v>
      </c>
      <c r="O1321" s="9">
        <f>IF(telefony45[[#This Row],[czy zagraniczny]]=1,telefony45[[#This Row],[zaczęt minuty połączenia]],0)</f>
        <v>0</v>
      </c>
      <c r="P1321">
        <f>IF(OR(telefony45[[#This Row],[czy komórkowy]]=1,telefony45[[#This Row],[czy stacjonarny]]=1),P1320-telefony45[[#This Row],[połączenie w sekundach]],P1320)</f>
        <v>-569116</v>
      </c>
      <c r="Q1321">
        <f t="shared" ref="Q1321:Q1384" si="20">IF(P1321&lt;0,ABS(P1321)-ABS(P1320),Q1320)</f>
        <v>122</v>
      </c>
      <c r="R1321">
        <f>IF(telefony45[[#This Row],[czy komórkowy]]=1,Q1321+R1320,R1320)</f>
        <v>135728</v>
      </c>
      <c r="S1321">
        <f>IF(telefony45[[#This Row],[czy stacjonarny]]=1,Q1321+S1320,S1320)</f>
        <v>433388</v>
      </c>
    </row>
    <row r="1322" spans="1:19" x14ac:dyDescent="0.3">
      <c r="A1322" s="9" t="s">
        <v>1137</v>
      </c>
      <c r="B1322" s="1">
        <v>42936</v>
      </c>
      <c r="C1322" s="2">
        <v>0.3533101851851852</v>
      </c>
      <c r="D1322" s="2">
        <v>0.3555787037037037</v>
      </c>
      <c r="E1322">
        <f>DAY(telefony45[[#This Row],[data]])</f>
        <v>20</v>
      </c>
      <c r="F1322">
        <f>IF(LEN(telefony45[[#This Row],[nr]])=8,1,0)</f>
        <v>0</v>
      </c>
      <c r="G1322">
        <f>IF(LEN(telefony45[[#This Row],[nr]])=7,1,0)</f>
        <v>1</v>
      </c>
      <c r="H1322" s="9">
        <f>IF(LEN(telefony45[[#This Row],[nr]])&gt;=10,1,0)</f>
        <v>0</v>
      </c>
      <c r="I1322" s="2">
        <f>telefony45[[#This Row],[zakonczenie]]-telefony45[[#This Row],[rozpoczecie]]</f>
        <v>2.2685185185185031E-3</v>
      </c>
      <c r="J1322" s="9">
        <f>HOUR(telefony45[[#This Row],[czas połączenia]])</f>
        <v>0</v>
      </c>
      <c r="K1322" s="9">
        <f>MINUTE(telefony45[[#This Row],[czas połączenia]])</f>
        <v>3</v>
      </c>
      <c r="L1322" s="9">
        <f>SECOND(telefony45[[#This Row],[czas połączenia]])</f>
        <v>16</v>
      </c>
      <c r="M1322" s="9">
        <f>telefony45[[#This Row],[godziny połączenia]]*60*60+telefony45[[#This Row],[minuty połączenia]]*60+telefony45[[#This Row],[sekundy połączenia2]]</f>
        <v>196</v>
      </c>
      <c r="N1322" s="9">
        <f>ROUNDUP(telefony45[[#This Row],[połączenie w sekundach]]/60,0)</f>
        <v>4</v>
      </c>
      <c r="O1322" s="9">
        <f>IF(telefony45[[#This Row],[czy zagraniczny]]=1,telefony45[[#This Row],[zaczęt minuty połączenia]],0)</f>
        <v>0</v>
      </c>
      <c r="P1322">
        <f>IF(OR(telefony45[[#This Row],[czy komórkowy]]=1,telefony45[[#This Row],[czy stacjonarny]]=1),P1321-telefony45[[#This Row],[połączenie w sekundach]],P1321)</f>
        <v>-569312</v>
      </c>
      <c r="Q1322">
        <f t="shared" si="20"/>
        <v>196</v>
      </c>
      <c r="R1322">
        <f>IF(telefony45[[#This Row],[czy komórkowy]]=1,Q1322+R1321,R1321)</f>
        <v>135728</v>
      </c>
      <c r="S1322">
        <f>IF(telefony45[[#This Row],[czy stacjonarny]]=1,Q1322+S1321,S1321)</f>
        <v>433584</v>
      </c>
    </row>
    <row r="1323" spans="1:19" x14ac:dyDescent="0.3">
      <c r="A1323" s="9" t="s">
        <v>1138</v>
      </c>
      <c r="B1323" s="1">
        <v>42936</v>
      </c>
      <c r="C1323" s="2">
        <v>0.3558912037037037</v>
      </c>
      <c r="D1323" s="2">
        <v>0.36550925925925926</v>
      </c>
      <c r="E1323">
        <f>DAY(telefony45[[#This Row],[data]])</f>
        <v>20</v>
      </c>
      <c r="F1323">
        <f>IF(LEN(telefony45[[#This Row],[nr]])=8,1,0)</f>
        <v>0</v>
      </c>
      <c r="G1323">
        <f>IF(LEN(telefony45[[#This Row],[nr]])=7,1,0)</f>
        <v>1</v>
      </c>
      <c r="H1323" s="9">
        <f>IF(LEN(telefony45[[#This Row],[nr]])&gt;=10,1,0)</f>
        <v>0</v>
      </c>
      <c r="I1323" s="2">
        <f>telefony45[[#This Row],[zakonczenie]]-telefony45[[#This Row],[rozpoczecie]]</f>
        <v>9.6180555555555602E-3</v>
      </c>
      <c r="J1323" s="9">
        <f>HOUR(telefony45[[#This Row],[czas połączenia]])</f>
        <v>0</v>
      </c>
      <c r="K1323" s="9">
        <f>MINUTE(telefony45[[#This Row],[czas połączenia]])</f>
        <v>13</v>
      </c>
      <c r="L1323" s="9">
        <f>SECOND(telefony45[[#This Row],[czas połączenia]])</f>
        <v>51</v>
      </c>
      <c r="M1323" s="9">
        <f>telefony45[[#This Row],[godziny połączenia]]*60*60+telefony45[[#This Row],[minuty połączenia]]*60+telefony45[[#This Row],[sekundy połączenia2]]</f>
        <v>831</v>
      </c>
      <c r="N1323" s="9">
        <f>ROUNDUP(telefony45[[#This Row],[połączenie w sekundach]]/60,0)</f>
        <v>14</v>
      </c>
      <c r="O1323" s="9">
        <f>IF(telefony45[[#This Row],[czy zagraniczny]]=1,telefony45[[#This Row],[zaczęt minuty połączenia]],0)</f>
        <v>0</v>
      </c>
      <c r="P1323">
        <f>IF(OR(telefony45[[#This Row],[czy komórkowy]]=1,telefony45[[#This Row],[czy stacjonarny]]=1),P1322-telefony45[[#This Row],[połączenie w sekundach]],P1322)</f>
        <v>-570143</v>
      </c>
      <c r="Q1323">
        <f t="shared" si="20"/>
        <v>831</v>
      </c>
      <c r="R1323">
        <f>IF(telefony45[[#This Row],[czy komórkowy]]=1,Q1323+R1322,R1322)</f>
        <v>135728</v>
      </c>
      <c r="S1323">
        <f>IF(telefony45[[#This Row],[czy stacjonarny]]=1,Q1323+S1322,S1322)</f>
        <v>434415</v>
      </c>
    </row>
    <row r="1324" spans="1:19" x14ac:dyDescent="0.3">
      <c r="A1324" s="9" t="s">
        <v>1139</v>
      </c>
      <c r="B1324" s="1">
        <v>42936</v>
      </c>
      <c r="C1324" s="2">
        <v>0.35894675925925928</v>
      </c>
      <c r="D1324" s="2">
        <v>0.3689351851851852</v>
      </c>
      <c r="E1324">
        <f>DAY(telefony45[[#This Row],[data]])</f>
        <v>20</v>
      </c>
      <c r="F1324">
        <f>IF(LEN(telefony45[[#This Row],[nr]])=8,1,0)</f>
        <v>0</v>
      </c>
      <c r="G1324">
        <f>IF(LEN(telefony45[[#This Row],[nr]])=7,1,0)</f>
        <v>1</v>
      </c>
      <c r="H1324" s="9">
        <f>IF(LEN(telefony45[[#This Row],[nr]])&gt;=10,1,0)</f>
        <v>0</v>
      </c>
      <c r="I1324" s="2">
        <f>telefony45[[#This Row],[zakonczenie]]-telefony45[[#This Row],[rozpoczecie]]</f>
        <v>9.9884259259259145E-3</v>
      </c>
      <c r="J1324" s="9">
        <f>HOUR(telefony45[[#This Row],[czas połączenia]])</f>
        <v>0</v>
      </c>
      <c r="K1324" s="9">
        <f>MINUTE(telefony45[[#This Row],[czas połączenia]])</f>
        <v>14</v>
      </c>
      <c r="L1324" s="9">
        <f>SECOND(telefony45[[#This Row],[czas połączenia]])</f>
        <v>23</v>
      </c>
      <c r="M1324" s="9">
        <f>telefony45[[#This Row],[godziny połączenia]]*60*60+telefony45[[#This Row],[minuty połączenia]]*60+telefony45[[#This Row],[sekundy połączenia2]]</f>
        <v>863</v>
      </c>
      <c r="N1324" s="9">
        <f>ROUNDUP(telefony45[[#This Row],[połączenie w sekundach]]/60,0)</f>
        <v>15</v>
      </c>
      <c r="O1324" s="9">
        <f>IF(telefony45[[#This Row],[czy zagraniczny]]=1,telefony45[[#This Row],[zaczęt minuty połączenia]],0)</f>
        <v>0</v>
      </c>
      <c r="P1324">
        <f>IF(OR(telefony45[[#This Row],[czy komórkowy]]=1,telefony45[[#This Row],[czy stacjonarny]]=1),P1323-telefony45[[#This Row],[połączenie w sekundach]],P1323)</f>
        <v>-571006</v>
      </c>
      <c r="Q1324">
        <f t="shared" si="20"/>
        <v>863</v>
      </c>
      <c r="R1324">
        <f>IF(telefony45[[#This Row],[czy komórkowy]]=1,Q1324+R1323,R1323)</f>
        <v>135728</v>
      </c>
      <c r="S1324">
        <f>IF(telefony45[[#This Row],[czy stacjonarny]]=1,Q1324+S1323,S1323)</f>
        <v>435278</v>
      </c>
    </row>
    <row r="1325" spans="1:19" x14ac:dyDescent="0.3">
      <c r="A1325" s="9" t="s">
        <v>1140</v>
      </c>
      <c r="B1325" s="1">
        <v>42936</v>
      </c>
      <c r="C1325" s="2">
        <v>0.36222222222222222</v>
      </c>
      <c r="D1325" s="2">
        <v>0.36548611111111112</v>
      </c>
      <c r="E1325">
        <f>DAY(telefony45[[#This Row],[data]])</f>
        <v>20</v>
      </c>
      <c r="F1325">
        <f>IF(LEN(telefony45[[#This Row],[nr]])=8,1,0)</f>
        <v>0</v>
      </c>
      <c r="G1325">
        <f>IF(LEN(telefony45[[#This Row],[nr]])=7,1,0)</f>
        <v>1</v>
      </c>
      <c r="H1325" s="9">
        <f>IF(LEN(telefony45[[#This Row],[nr]])&gt;=10,1,0)</f>
        <v>0</v>
      </c>
      <c r="I1325" s="2">
        <f>telefony45[[#This Row],[zakonczenie]]-telefony45[[#This Row],[rozpoczecie]]</f>
        <v>3.2638888888888995E-3</v>
      </c>
      <c r="J1325" s="9">
        <f>HOUR(telefony45[[#This Row],[czas połączenia]])</f>
        <v>0</v>
      </c>
      <c r="K1325" s="9">
        <f>MINUTE(telefony45[[#This Row],[czas połączenia]])</f>
        <v>4</v>
      </c>
      <c r="L1325" s="9">
        <f>SECOND(telefony45[[#This Row],[czas połączenia]])</f>
        <v>42</v>
      </c>
      <c r="M1325" s="9">
        <f>telefony45[[#This Row],[godziny połączenia]]*60*60+telefony45[[#This Row],[minuty połączenia]]*60+telefony45[[#This Row],[sekundy połączenia2]]</f>
        <v>282</v>
      </c>
      <c r="N1325" s="9">
        <f>ROUNDUP(telefony45[[#This Row],[połączenie w sekundach]]/60,0)</f>
        <v>5</v>
      </c>
      <c r="O1325" s="9">
        <f>IF(telefony45[[#This Row],[czy zagraniczny]]=1,telefony45[[#This Row],[zaczęt minuty połączenia]],0)</f>
        <v>0</v>
      </c>
      <c r="P1325">
        <f>IF(OR(telefony45[[#This Row],[czy komórkowy]]=1,telefony45[[#This Row],[czy stacjonarny]]=1),P1324-telefony45[[#This Row],[połączenie w sekundach]],P1324)</f>
        <v>-571288</v>
      </c>
      <c r="Q1325">
        <f t="shared" si="20"/>
        <v>282</v>
      </c>
      <c r="R1325">
        <f>IF(telefony45[[#This Row],[czy komórkowy]]=1,Q1325+R1324,R1324)</f>
        <v>135728</v>
      </c>
      <c r="S1325">
        <f>IF(telefony45[[#This Row],[czy stacjonarny]]=1,Q1325+S1324,S1324)</f>
        <v>435560</v>
      </c>
    </row>
    <row r="1326" spans="1:19" x14ac:dyDescent="0.3">
      <c r="A1326" s="9" t="s">
        <v>1141</v>
      </c>
      <c r="B1326" s="1">
        <v>42936</v>
      </c>
      <c r="C1326" s="2">
        <v>0.36473379629629632</v>
      </c>
      <c r="D1326" s="2">
        <v>0.36630787037037038</v>
      </c>
      <c r="E1326">
        <f>DAY(telefony45[[#This Row],[data]])</f>
        <v>20</v>
      </c>
      <c r="F1326">
        <f>IF(LEN(telefony45[[#This Row],[nr]])=8,1,0)</f>
        <v>0</v>
      </c>
      <c r="G1326">
        <f>IF(LEN(telefony45[[#This Row],[nr]])=7,1,0)</f>
        <v>1</v>
      </c>
      <c r="H1326" s="9">
        <f>IF(LEN(telefony45[[#This Row],[nr]])&gt;=10,1,0)</f>
        <v>0</v>
      </c>
      <c r="I1326" s="2">
        <f>telefony45[[#This Row],[zakonczenie]]-telefony45[[#This Row],[rozpoczecie]]</f>
        <v>1.5740740740740611E-3</v>
      </c>
      <c r="J1326" s="9">
        <f>HOUR(telefony45[[#This Row],[czas połączenia]])</f>
        <v>0</v>
      </c>
      <c r="K1326" s="9">
        <f>MINUTE(telefony45[[#This Row],[czas połączenia]])</f>
        <v>2</v>
      </c>
      <c r="L1326" s="9">
        <f>SECOND(telefony45[[#This Row],[czas połączenia]])</f>
        <v>16</v>
      </c>
      <c r="M1326" s="9">
        <f>telefony45[[#This Row],[godziny połączenia]]*60*60+telefony45[[#This Row],[minuty połączenia]]*60+telefony45[[#This Row],[sekundy połączenia2]]</f>
        <v>136</v>
      </c>
      <c r="N1326" s="9">
        <f>ROUNDUP(telefony45[[#This Row],[połączenie w sekundach]]/60,0)</f>
        <v>3</v>
      </c>
      <c r="O1326" s="9">
        <f>IF(telefony45[[#This Row],[czy zagraniczny]]=1,telefony45[[#This Row],[zaczęt minuty połączenia]],0)</f>
        <v>0</v>
      </c>
      <c r="P1326">
        <f>IF(OR(telefony45[[#This Row],[czy komórkowy]]=1,telefony45[[#This Row],[czy stacjonarny]]=1),P1325-telefony45[[#This Row],[połączenie w sekundach]],P1325)</f>
        <v>-571424</v>
      </c>
      <c r="Q1326">
        <f t="shared" si="20"/>
        <v>136</v>
      </c>
      <c r="R1326">
        <f>IF(telefony45[[#This Row],[czy komórkowy]]=1,Q1326+R1325,R1325)</f>
        <v>135728</v>
      </c>
      <c r="S1326">
        <f>IF(telefony45[[#This Row],[czy stacjonarny]]=1,Q1326+S1325,S1325)</f>
        <v>435696</v>
      </c>
    </row>
    <row r="1327" spans="1:19" x14ac:dyDescent="0.3">
      <c r="A1327" s="9" t="s">
        <v>1142</v>
      </c>
      <c r="B1327" s="1">
        <v>42936</v>
      </c>
      <c r="C1327" s="2">
        <v>0.37011574074074072</v>
      </c>
      <c r="D1327" s="2">
        <v>0.37928240740740743</v>
      </c>
      <c r="E1327">
        <f>DAY(telefony45[[#This Row],[data]])</f>
        <v>20</v>
      </c>
      <c r="F1327">
        <f>IF(LEN(telefony45[[#This Row],[nr]])=8,1,0)</f>
        <v>0</v>
      </c>
      <c r="G1327">
        <f>IF(LEN(telefony45[[#This Row],[nr]])=7,1,0)</f>
        <v>1</v>
      </c>
      <c r="H1327" s="9">
        <f>IF(LEN(telefony45[[#This Row],[nr]])&gt;=10,1,0)</f>
        <v>0</v>
      </c>
      <c r="I1327" s="2">
        <f>telefony45[[#This Row],[zakonczenie]]-telefony45[[#This Row],[rozpoczecie]]</f>
        <v>9.1666666666667118E-3</v>
      </c>
      <c r="J1327" s="9">
        <f>HOUR(telefony45[[#This Row],[czas połączenia]])</f>
        <v>0</v>
      </c>
      <c r="K1327" s="9">
        <f>MINUTE(telefony45[[#This Row],[czas połączenia]])</f>
        <v>13</v>
      </c>
      <c r="L1327" s="9">
        <f>SECOND(telefony45[[#This Row],[czas połączenia]])</f>
        <v>12</v>
      </c>
      <c r="M1327" s="9">
        <f>telefony45[[#This Row],[godziny połączenia]]*60*60+telefony45[[#This Row],[minuty połączenia]]*60+telefony45[[#This Row],[sekundy połączenia2]]</f>
        <v>792</v>
      </c>
      <c r="N1327" s="9">
        <f>ROUNDUP(telefony45[[#This Row],[połączenie w sekundach]]/60,0)</f>
        <v>14</v>
      </c>
      <c r="O1327" s="9">
        <f>IF(telefony45[[#This Row],[czy zagraniczny]]=1,telefony45[[#This Row],[zaczęt minuty połączenia]],0)</f>
        <v>0</v>
      </c>
      <c r="P1327">
        <f>IF(OR(telefony45[[#This Row],[czy komórkowy]]=1,telefony45[[#This Row],[czy stacjonarny]]=1),P1326-telefony45[[#This Row],[połączenie w sekundach]],P1326)</f>
        <v>-572216</v>
      </c>
      <c r="Q1327">
        <f t="shared" si="20"/>
        <v>792</v>
      </c>
      <c r="R1327">
        <f>IF(telefony45[[#This Row],[czy komórkowy]]=1,Q1327+R1326,R1326)</f>
        <v>135728</v>
      </c>
      <c r="S1327">
        <f>IF(telefony45[[#This Row],[czy stacjonarny]]=1,Q1327+S1326,S1326)</f>
        <v>436488</v>
      </c>
    </row>
    <row r="1328" spans="1:19" x14ac:dyDescent="0.3">
      <c r="A1328" s="9" t="s">
        <v>1143</v>
      </c>
      <c r="B1328" s="1">
        <v>42936</v>
      </c>
      <c r="C1328" s="2">
        <v>0.37506944444444446</v>
      </c>
      <c r="D1328" s="2">
        <v>0.38142361111111112</v>
      </c>
      <c r="E1328">
        <f>DAY(telefony45[[#This Row],[data]])</f>
        <v>20</v>
      </c>
      <c r="F1328">
        <f>IF(LEN(telefony45[[#This Row],[nr]])=8,1,0)</f>
        <v>0</v>
      </c>
      <c r="G1328">
        <f>IF(LEN(telefony45[[#This Row],[nr]])=7,1,0)</f>
        <v>1</v>
      </c>
      <c r="H1328" s="9">
        <f>IF(LEN(telefony45[[#This Row],[nr]])&gt;=10,1,0)</f>
        <v>0</v>
      </c>
      <c r="I1328" s="2">
        <f>telefony45[[#This Row],[zakonczenie]]-telefony45[[#This Row],[rozpoczecie]]</f>
        <v>6.3541666666666607E-3</v>
      </c>
      <c r="J1328" s="9">
        <f>HOUR(telefony45[[#This Row],[czas połączenia]])</f>
        <v>0</v>
      </c>
      <c r="K1328" s="9">
        <f>MINUTE(telefony45[[#This Row],[czas połączenia]])</f>
        <v>9</v>
      </c>
      <c r="L1328" s="9">
        <f>SECOND(telefony45[[#This Row],[czas połączenia]])</f>
        <v>9</v>
      </c>
      <c r="M1328" s="9">
        <f>telefony45[[#This Row],[godziny połączenia]]*60*60+telefony45[[#This Row],[minuty połączenia]]*60+telefony45[[#This Row],[sekundy połączenia2]]</f>
        <v>549</v>
      </c>
      <c r="N1328" s="9">
        <f>ROUNDUP(telefony45[[#This Row],[połączenie w sekundach]]/60,0)</f>
        <v>10</v>
      </c>
      <c r="O1328" s="9">
        <f>IF(telefony45[[#This Row],[czy zagraniczny]]=1,telefony45[[#This Row],[zaczęt minuty połączenia]],0)</f>
        <v>0</v>
      </c>
      <c r="P1328">
        <f>IF(OR(telefony45[[#This Row],[czy komórkowy]]=1,telefony45[[#This Row],[czy stacjonarny]]=1),P1327-telefony45[[#This Row],[połączenie w sekundach]],P1327)</f>
        <v>-572765</v>
      </c>
      <c r="Q1328">
        <f t="shared" si="20"/>
        <v>549</v>
      </c>
      <c r="R1328">
        <f>IF(telefony45[[#This Row],[czy komórkowy]]=1,Q1328+R1327,R1327)</f>
        <v>135728</v>
      </c>
      <c r="S1328">
        <f>IF(telefony45[[#This Row],[czy stacjonarny]]=1,Q1328+S1327,S1327)</f>
        <v>437037</v>
      </c>
    </row>
    <row r="1329" spans="1:19" x14ac:dyDescent="0.3">
      <c r="A1329" s="9" t="s">
        <v>1144</v>
      </c>
      <c r="B1329" s="1">
        <v>42936</v>
      </c>
      <c r="C1329" s="2">
        <v>0.37658564814814816</v>
      </c>
      <c r="D1329" s="2">
        <v>0.37936342592592592</v>
      </c>
      <c r="E1329">
        <f>DAY(telefony45[[#This Row],[data]])</f>
        <v>20</v>
      </c>
      <c r="F1329">
        <f>IF(LEN(telefony45[[#This Row],[nr]])=8,1,0)</f>
        <v>0</v>
      </c>
      <c r="G1329">
        <f>IF(LEN(telefony45[[#This Row],[nr]])=7,1,0)</f>
        <v>1</v>
      </c>
      <c r="H1329" s="9">
        <f>IF(LEN(telefony45[[#This Row],[nr]])&gt;=10,1,0)</f>
        <v>0</v>
      </c>
      <c r="I1329" s="2">
        <f>telefony45[[#This Row],[zakonczenie]]-telefony45[[#This Row],[rozpoczecie]]</f>
        <v>2.7777777777777679E-3</v>
      </c>
      <c r="J1329" s="9">
        <f>HOUR(telefony45[[#This Row],[czas połączenia]])</f>
        <v>0</v>
      </c>
      <c r="K1329" s="9">
        <f>MINUTE(telefony45[[#This Row],[czas połączenia]])</f>
        <v>4</v>
      </c>
      <c r="L1329" s="9">
        <f>SECOND(telefony45[[#This Row],[czas połączenia]])</f>
        <v>0</v>
      </c>
      <c r="M1329" s="9">
        <f>telefony45[[#This Row],[godziny połączenia]]*60*60+telefony45[[#This Row],[minuty połączenia]]*60+telefony45[[#This Row],[sekundy połączenia2]]</f>
        <v>240</v>
      </c>
      <c r="N1329" s="9">
        <f>ROUNDUP(telefony45[[#This Row],[połączenie w sekundach]]/60,0)</f>
        <v>4</v>
      </c>
      <c r="O1329" s="9">
        <f>IF(telefony45[[#This Row],[czy zagraniczny]]=1,telefony45[[#This Row],[zaczęt minuty połączenia]],0)</f>
        <v>0</v>
      </c>
      <c r="P1329">
        <f>IF(OR(telefony45[[#This Row],[czy komórkowy]]=1,telefony45[[#This Row],[czy stacjonarny]]=1),P1328-telefony45[[#This Row],[połączenie w sekundach]],P1328)</f>
        <v>-573005</v>
      </c>
      <c r="Q1329">
        <f t="shared" si="20"/>
        <v>240</v>
      </c>
      <c r="R1329">
        <f>IF(telefony45[[#This Row],[czy komórkowy]]=1,Q1329+R1328,R1328)</f>
        <v>135728</v>
      </c>
      <c r="S1329">
        <f>IF(telefony45[[#This Row],[czy stacjonarny]]=1,Q1329+S1328,S1328)</f>
        <v>437277</v>
      </c>
    </row>
    <row r="1330" spans="1:19" x14ac:dyDescent="0.3">
      <c r="A1330" s="9" t="s">
        <v>849</v>
      </c>
      <c r="B1330" s="1">
        <v>42936</v>
      </c>
      <c r="C1330" s="2">
        <v>0.38047453703703704</v>
      </c>
      <c r="D1330" s="2">
        <v>0.39142361111111112</v>
      </c>
      <c r="E1330">
        <f>DAY(telefony45[[#This Row],[data]])</f>
        <v>20</v>
      </c>
      <c r="F1330">
        <f>IF(LEN(telefony45[[#This Row],[nr]])=8,1,0)</f>
        <v>1</v>
      </c>
      <c r="G1330">
        <f>IF(LEN(telefony45[[#This Row],[nr]])=7,1,0)</f>
        <v>0</v>
      </c>
      <c r="H1330" s="9">
        <f>IF(LEN(telefony45[[#This Row],[nr]])&gt;=10,1,0)</f>
        <v>0</v>
      </c>
      <c r="I1330" s="2">
        <f>telefony45[[#This Row],[zakonczenie]]-telefony45[[#This Row],[rozpoczecie]]</f>
        <v>1.0949074074074083E-2</v>
      </c>
      <c r="J1330" s="9">
        <f>HOUR(telefony45[[#This Row],[czas połączenia]])</f>
        <v>0</v>
      </c>
      <c r="K1330" s="9">
        <f>MINUTE(telefony45[[#This Row],[czas połączenia]])</f>
        <v>15</v>
      </c>
      <c r="L1330" s="9">
        <f>SECOND(telefony45[[#This Row],[czas połączenia]])</f>
        <v>46</v>
      </c>
      <c r="M1330" s="9">
        <f>telefony45[[#This Row],[godziny połączenia]]*60*60+telefony45[[#This Row],[minuty połączenia]]*60+telefony45[[#This Row],[sekundy połączenia2]]</f>
        <v>946</v>
      </c>
      <c r="N1330" s="9">
        <f>ROUNDUP(telefony45[[#This Row],[połączenie w sekundach]]/60,0)</f>
        <v>16</v>
      </c>
      <c r="O1330" s="9">
        <f>IF(telefony45[[#This Row],[czy zagraniczny]]=1,telefony45[[#This Row],[zaczęt minuty połączenia]],0)</f>
        <v>0</v>
      </c>
      <c r="P1330">
        <f>IF(OR(telefony45[[#This Row],[czy komórkowy]]=1,telefony45[[#This Row],[czy stacjonarny]]=1),P1329-telefony45[[#This Row],[połączenie w sekundach]],P1329)</f>
        <v>-573951</v>
      </c>
      <c r="Q1330">
        <f t="shared" si="20"/>
        <v>946</v>
      </c>
      <c r="R1330">
        <f>IF(telefony45[[#This Row],[czy komórkowy]]=1,Q1330+R1329,R1329)</f>
        <v>136674</v>
      </c>
      <c r="S1330">
        <f>IF(telefony45[[#This Row],[czy stacjonarny]]=1,Q1330+S1329,S1329)</f>
        <v>437277</v>
      </c>
    </row>
    <row r="1331" spans="1:19" x14ac:dyDescent="0.3">
      <c r="A1331" s="9" t="s">
        <v>1145</v>
      </c>
      <c r="B1331" s="1">
        <v>42936</v>
      </c>
      <c r="C1331" s="2">
        <v>0.38394675925925925</v>
      </c>
      <c r="D1331" s="2">
        <v>0.39547453703703705</v>
      </c>
      <c r="E1331">
        <f>DAY(telefony45[[#This Row],[data]])</f>
        <v>20</v>
      </c>
      <c r="F1331">
        <f>IF(LEN(telefony45[[#This Row],[nr]])=8,1,0)</f>
        <v>0</v>
      </c>
      <c r="G1331">
        <f>IF(LEN(telefony45[[#This Row],[nr]])=7,1,0)</f>
        <v>1</v>
      </c>
      <c r="H1331" s="9">
        <f>IF(LEN(telefony45[[#This Row],[nr]])&gt;=10,1,0)</f>
        <v>0</v>
      </c>
      <c r="I1331" s="2">
        <f>telefony45[[#This Row],[zakonczenie]]-telefony45[[#This Row],[rozpoczecie]]</f>
        <v>1.1527777777777803E-2</v>
      </c>
      <c r="J1331" s="9">
        <f>HOUR(telefony45[[#This Row],[czas połączenia]])</f>
        <v>0</v>
      </c>
      <c r="K1331" s="9">
        <f>MINUTE(telefony45[[#This Row],[czas połączenia]])</f>
        <v>16</v>
      </c>
      <c r="L1331" s="9">
        <f>SECOND(telefony45[[#This Row],[czas połączenia]])</f>
        <v>36</v>
      </c>
      <c r="M1331" s="9">
        <f>telefony45[[#This Row],[godziny połączenia]]*60*60+telefony45[[#This Row],[minuty połączenia]]*60+telefony45[[#This Row],[sekundy połączenia2]]</f>
        <v>996</v>
      </c>
      <c r="N1331" s="9">
        <f>ROUNDUP(telefony45[[#This Row],[połączenie w sekundach]]/60,0)</f>
        <v>17</v>
      </c>
      <c r="O1331" s="9">
        <f>IF(telefony45[[#This Row],[czy zagraniczny]]=1,telefony45[[#This Row],[zaczęt minuty połączenia]],0)</f>
        <v>0</v>
      </c>
      <c r="P1331">
        <f>IF(OR(telefony45[[#This Row],[czy komórkowy]]=1,telefony45[[#This Row],[czy stacjonarny]]=1),P1330-telefony45[[#This Row],[połączenie w sekundach]],P1330)</f>
        <v>-574947</v>
      </c>
      <c r="Q1331">
        <f t="shared" si="20"/>
        <v>996</v>
      </c>
      <c r="R1331">
        <f>IF(telefony45[[#This Row],[czy komórkowy]]=1,Q1331+R1330,R1330)</f>
        <v>136674</v>
      </c>
      <c r="S1331">
        <f>IF(telefony45[[#This Row],[czy stacjonarny]]=1,Q1331+S1330,S1330)</f>
        <v>438273</v>
      </c>
    </row>
    <row r="1332" spans="1:19" x14ac:dyDescent="0.3">
      <c r="A1332" s="9" t="s">
        <v>1146</v>
      </c>
      <c r="B1332" s="1">
        <v>42936</v>
      </c>
      <c r="C1332" s="2">
        <v>0.38599537037037035</v>
      </c>
      <c r="D1332" s="2">
        <v>0.39438657407407407</v>
      </c>
      <c r="E1332">
        <f>DAY(telefony45[[#This Row],[data]])</f>
        <v>20</v>
      </c>
      <c r="F1332">
        <f>IF(LEN(telefony45[[#This Row],[nr]])=8,1,0)</f>
        <v>0</v>
      </c>
      <c r="G1332">
        <f>IF(LEN(telefony45[[#This Row],[nr]])=7,1,0)</f>
        <v>1</v>
      </c>
      <c r="H1332" s="9">
        <f>IF(LEN(telefony45[[#This Row],[nr]])&gt;=10,1,0)</f>
        <v>0</v>
      </c>
      <c r="I1332" s="2">
        <f>telefony45[[#This Row],[zakonczenie]]-telefony45[[#This Row],[rozpoczecie]]</f>
        <v>8.3912037037037202E-3</v>
      </c>
      <c r="J1332" s="9">
        <f>HOUR(telefony45[[#This Row],[czas połączenia]])</f>
        <v>0</v>
      </c>
      <c r="K1332" s="9">
        <f>MINUTE(telefony45[[#This Row],[czas połączenia]])</f>
        <v>12</v>
      </c>
      <c r="L1332" s="9">
        <f>SECOND(telefony45[[#This Row],[czas połączenia]])</f>
        <v>5</v>
      </c>
      <c r="M1332" s="9">
        <f>telefony45[[#This Row],[godziny połączenia]]*60*60+telefony45[[#This Row],[minuty połączenia]]*60+telefony45[[#This Row],[sekundy połączenia2]]</f>
        <v>725</v>
      </c>
      <c r="N1332" s="9">
        <f>ROUNDUP(telefony45[[#This Row],[połączenie w sekundach]]/60,0)</f>
        <v>13</v>
      </c>
      <c r="O1332" s="9">
        <f>IF(telefony45[[#This Row],[czy zagraniczny]]=1,telefony45[[#This Row],[zaczęt minuty połączenia]],0)</f>
        <v>0</v>
      </c>
      <c r="P1332">
        <f>IF(OR(telefony45[[#This Row],[czy komórkowy]]=1,telefony45[[#This Row],[czy stacjonarny]]=1),P1331-telefony45[[#This Row],[połączenie w sekundach]],P1331)</f>
        <v>-575672</v>
      </c>
      <c r="Q1332">
        <f t="shared" si="20"/>
        <v>725</v>
      </c>
      <c r="R1332">
        <f>IF(telefony45[[#This Row],[czy komórkowy]]=1,Q1332+R1331,R1331)</f>
        <v>136674</v>
      </c>
      <c r="S1332">
        <f>IF(telefony45[[#This Row],[czy stacjonarny]]=1,Q1332+S1331,S1331)</f>
        <v>438998</v>
      </c>
    </row>
    <row r="1333" spans="1:19" x14ac:dyDescent="0.3">
      <c r="A1333" s="9" t="s">
        <v>1147</v>
      </c>
      <c r="B1333" s="1">
        <v>42936</v>
      </c>
      <c r="C1333" s="2">
        <v>0.39055555555555554</v>
      </c>
      <c r="D1333" s="2">
        <v>0.39101851851851854</v>
      </c>
      <c r="E1333">
        <f>DAY(telefony45[[#This Row],[data]])</f>
        <v>20</v>
      </c>
      <c r="F1333">
        <f>IF(LEN(telefony45[[#This Row],[nr]])=8,1,0)</f>
        <v>0</v>
      </c>
      <c r="G1333">
        <f>IF(LEN(telefony45[[#This Row],[nr]])=7,1,0)</f>
        <v>1</v>
      </c>
      <c r="H1333" s="9">
        <f>IF(LEN(telefony45[[#This Row],[nr]])&gt;=10,1,0)</f>
        <v>0</v>
      </c>
      <c r="I1333" s="2">
        <f>telefony45[[#This Row],[zakonczenie]]-telefony45[[#This Row],[rozpoczecie]]</f>
        <v>4.6296296296299833E-4</v>
      </c>
      <c r="J1333" s="9">
        <f>HOUR(telefony45[[#This Row],[czas połączenia]])</f>
        <v>0</v>
      </c>
      <c r="K1333" s="9">
        <f>MINUTE(telefony45[[#This Row],[czas połączenia]])</f>
        <v>0</v>
      </c>
      <c r="L1333" s="9">
        <f>SECOND(telefony45[[#This Row],[czas połączenia]])</f>
        <v>40</v>
      </c>
      <c r="M1333" s="9">
        <f>telefony45[[#This Row],[godziny połączenia]]*60*60+telefony45[[#This Row],[minuty połączenia]]*60+telefony45[[#This Row],[sekundy połączenia2]]</f>
        <v>40</v>
      </c>
      <c r="N1333" s="9">
        <f>ROUNDUP(telefony45[[#This Row],[połączenie w sekundach]]/60,0)</f>
        <v>1</v>
      </c>
      <c r="O1333" s="9">
        <f>IF(telefony45[[#This Row],[czy zagraniczny]]=1,telefony45[[#This Row],[zaczęt minuty połączenia]],0)</f>
        <v>0</v>
      </c>
      <c r="P1333">
        <f>IF(OR(telefony45[[#This Row],[czy komórkowy]]=1,telefony45[[#This Row],[czy stacjonarny]]=1),P1332-telefony45[[#This Row],[połączenie w sekundach]],P1332)</f>
        <v>-575712</v>
      </c>
      <c r="Q1333">
        <f t="shared" si="20"/>
        <v>40</v>
      </c>
      <c r="R1333">
        <f>IF(telefony45[[#This Row],[czy komórkowy]]=1,Q1333+R1332,R1332)</f>
        <v>136674</v>
      </c>
      <c r="S1333">
        <f>IF(telefony45[[#This Row],[czy stacjonarny]]=1,Q1333+S1332,S1332)</f>
        <v>439038</v>
      </c>
    </row>
    <row r="1334" spans="1:19" x14ac:dyDescent="0.3">
      <c r="A1334" s="9" t="s">
        <v>843</v>
      </c>
      <c r="B1334" s="1">
        <v>42936</v>
      </c>
      <c r="C1334" s="2">
        <v>0.39373842592592595</v>
      </c>
      <c r="D1334" s="2">
        <v>0.40292824074074074</v>
      </c>
      <c r="E1334">
        <f>DAY(telefony45[[#This Row],[data]])</f>
        <v>20</v>
      </c>
      <c r="F1334">
        <f>IF(LEN(telefony45[[#This Row],[nr]])=8,1,0)</f>
        <v>1</v>
      </c>
      <c r="G1334">
        <f>IF(LEN(telefony45[[#This Row],[nr]])=7,1,0)</f>
        <v>0</v>
      </c>
      <c r="H1334" s="9">
        <f>IF(LEN(telefony45[[#This Row],[nr]])&gt;=10,1,0)</f>
        <v>0</v>
      </c>
      <c r="I1334" s="2">
        <f>telefony45[[#This Row],[zakonczenie]]-telefony45[[#This Row],[rozpoczecie]]</f>
        <v>9.1898148148147896E-3</v>
      </c>
      <c r="J1334" s="9">
        <f>HOUR(telefony45[[#This Row],[czas połączenia]])</f>
        <v>0</v>
      </c>
      <c r="K1334" s="9">
        <f>MINUTE(telefony45[[#This Row],[czas połączenia]])</f>
        <v>13</v>
      </c>
      <c r="L1334" s="9">
        <f>SECOND(telefony45[[#This Row],[czas połączenia]])</f>
        <v>14</v>
      </c>
      <c r="M1334" s="9">
        <f>telefony45[[#This Row],[godziny połączenia]]*60*60+telefony45[[#This Row],[minuty połączenia]]*60+telefony45[[#This Row],[sekundy połączenia2]]</f>
        <v>794</v>
      </c>
      <c r="N1334" s="9">
        <f>ROUNDUP(telefony45[[#This Row],[połączenie w sekundach]]/60,0)</f>
        <v>14</v>
      </c>
      <c r="O1334" s="9">
        <f>IF(telefony45[[#This Row],[czy zagraniczny]]=1,telefony45[[#This Row],[zaczęt minuty połączenia]],0)</f>
        <v>0</v>
      </c>
      <c r="P1334">
        <f>IF(OR(telefony45[[#This Row],[czy komórkowy]]=1,telefony45[[#This Row],[czy stacjonarny]]=1),P1333-telefony45[[#This Row],[połączenie w sekundach]],P1333)</f>
        <v>-576506</v>
      </c>
      <c r="Q1334">
        <f t="shared" si="20"/>
        <v>794</v>
      </c>
      <c r="R1334">
        <f>IF(telefony45[[#This Row],[czy komórkowy]]=1,Q1334+R1333,R1333)</f>
        <v>137468</v>
      </c>
      <c r="S1334">
        <f>IF(telefony45[[#This Row],[czy stacjonarny]]=1,Q1334+S1333,S1333)</f>
        <v>439038</v>
      </c>
    </row>
    <row r="1335" spans="1:19" x14ac:dyDescent="0.3">
      <c r="A1335" s="9" t="s">
        <v>436</v>
      </c>
      <c r="B1335" s="1">
        <v>42936</v>
      </c>
      <c r="C1335" s="2">
        <v>0.39446759259259262</v>
      </c>
      <c r="D1335" s="2">
        <v>0.39841435185185187</v>
      </c>
      <c r="E1335">
        <f>DAY(telefony45[[#This Row],[data]])</f>
        <v>20</v>
      </c>
      <c r="F1335">
        <f>IF(LEN(telefony45[[#This Row],[nr]])=8,1,0)</f>
        <v>0</v>
      </c>
      <c r="G1335">
        <f>IF(LEN(telefony45[[#This Row],[nr]])=7,1,0)</f>
        <v>1</v>
      </c>
      <c r="H1335" s="9">
        <f>IF(LEN(telefony45[[#This Row],[nr]])&gt;=10,1,0)</f>
        <v>0</v>
      </c>
      <c r="I1335" s="2">
        <f>telefony45[[#This Row],[zakonczenie]]-telefony45[[#This Row],[rozpoczecie]]</f>
        <v>3.9467592592592471E-3</v>
      </c>
      <c r="J1335" s="9">
        <f>HOUR(telefony45[[#This Row],[czas połączenia]])</f>
        <v>0</v>
      </c>
      <c r="K1335" s="9">
        <f>MINUTE(telefony45[[#This Row],[czas połączenia]])</f>
        <v>5</v>
      </c>
      <c r="L1335" s="9">
        <f>SECOND(telefony45[[#This Row],[czas połączenia]])</f>
        <v>41</v>
      </c>
      <c r="M1335" s="9">
        <f>telefony45[[#This Row],[godziny połączenia]]*60*60+telefony45[[#This Row],[minuty połączenia]]*60+telefony45[[#This Row],[sekundy połączenia2]]</f>
        <v>341</v>
      </c>
      <c r="N1335" s="9">
        <f>ROUNDUP(telefony45[[#This Row],[połączenie w sekundach]]/60,0)</f>
        <v>6</v>
      </c>
      <c r="O1335" s="9">
        <f>IF(telefony45[[#This Row],[czy zagraniczny]]=1,telefony45[[#This Row],[zaczęt minuty połączenia]],0)</f>
        <v>0</v>
      </c>
      <c r="P1335">
        <f>IF(OR(telefony45[[#This Row],[czy komórkowy]]=1,telefony45[[#This Row],[czy stacjonarny]]=1),P1334-telefony45[[#This Row],[połączenie w sekundach]],P1334)</f>
        <v>-576847</v>
      </c>
      <c r="Q1335">
        <f t="shared" si="20"/>
        <v>341</v>
      </c>
      <c r="R1335">
        <f>IF(telefony45[[#This Row],[czy komórkowy]]=1,Q1335+R1334,R1334)</f>
        <v>137468</v>
      </c>
      <c r="S1335">
        <f>IF(telefony45[[#This Row],[czy stacjonarny]]=1,Q1335+S1334,S1334)</f>
        <v>439379</v>
      </c>
    </row>
    <row r="1336" spans="1:19" x14ac:dyDescent="0.3">
      <c r="A1336" s="9" t="s">
        <v>1148</v>
      </c>
      <c r="B1336" s="1">
        <v>42936</v>
      </c>
      <c r="C1336" s="2">
        <v>0.39810185185185187</v>
      </c>
      <c r="D1336" s="2">
        <v>0.39876157407407409</v>
      </c>
      <c r="E1336">
        <f>DAY(telefony45[[#This Row],[data]])</f>
        <v>20</v>
      </c>
      <c r="F1336">
        <f>IF(LEN(telefony45[[#This Row],[nr]])=8,1,0)</f>
        <v>0</v>
      </c>
      <c r="G1336">
        <f>IF(LEN(telefony45[[#This Row],[nr]])=7,1,0)</f>
        <v>1</v>
      </c>
      <c r="H1336" s="9">
        <f>IF(LEN(telefony45[[#This Row],[nr]])&gt;=10,1,0)</f>
        <v>0</v>
      </c>
      <c r="I1336" s="2">
        <f>telefony45[[#This Row],[zakonczenie]]-telefony45[[#This Row],[rozpoczecie]]</f>
        <v>6.5972222222221433E-4</v>
      </c>
      <c r="J1336" s="9">
        <f>HOUR(telefony45[[#This Row],[czas połączenia]])</f>
        <v>0</v>
      </c>
      <c r="K1336" s="9">
        <f>MINUTE(telefony45[[#This Row],[czas połączenia]])</f>
        <v>0</v>
      </c>
      <c r="L1336" s="9">
        <f>SECOND(telefony45[[#This Row],[czas połączenia]])</f>
        <v>57</v>
      </c>
      <c r="M1336" s="9">
        <f>telefony45[[#This Row],[godziny połączenia]]*60*60+telefony45[[#This Row],[minuty połączenia]]*60+telefony45[[#This Row],[sekundy połączenia2]]</f>
        <v>57</v>
      </c>
      <c r="N1336" s="9">
        <f>ROUNDUP(telefony45[[#This Row],[połączenie w sekundach]]/60,0)</f>
        <v>1</v>
      </c>
      <c r="O1336" s="9">
        <f>IF(telefony45[[#This Row],[czy zagraniczny]]=1,telefony45[[#This Row],[zaczęt minuty połączenia]],0)</f>
        <v>0</v>
      </c>
      <c r="P1336">
        <f>IF(OR(telefony45[[#This Row],[czy komórkowy]]=1,telefony45[[#This Row],[czy stacjonarny]]=1),P1335-telefony45[[#This Row],[połączenie w sekundach]],P1335)</f>
        <v>-576904</v>
      </c>
      <c r="Q1336">
        <f t="shared" si="20"/>
        <v>57</v>
      </c>
      <c r="R1336">
        <f>IF(telefony45[[#This Row],[czy komórkowy]]=1,Q1336+R1335,R1335)</f>
        <v>137468</v>
      </c>
      <c r="S1336">
        <f>IF(telefony45[[#This Row],[czy stacjonarny]]=1,Q1336+S1335,S1335)</f>
        <v>439436</v>
      </c>
    </row>
    <row r="1337" spans="1:19" x14ac:dyDescent="0.3">
      <c r="A1337" s="9" t="s">
        <v>1149</v>
      </c>
      <c r="B1337" s="1">
        <v>42936</v>
      </c>
      <c r="C1337" s="2">
        <v>0.39906249999999999</v>
      </c>
      <c r="D1337" s="2">
        <v>0.40487268518518521</v>
      </c>
      <c r="E1337">
        <f>DAY(telefony45[[#This Row],[data]])</f>
        <v>20</v>
      </c>
      <c r="F1337">
        <f>IF(LEN(telefony45[[#This Row],[nr]])=8,1,0)</f>
        <v>0</v>
      </c>
      <c r="G1337">
        <f>IF(LEN(telefony45[[#This Row],[nr]])=7,1,0)</f>
        <v>1</v>
      </c>
      <c r="H1337" s="9">
        <f>IF(LEN(telefony45[[#This Row],[nr]])&gt;=10,1,0)</f>
        <v>0</v>
      </c>
      <c r="I1337" s="2">
        <f>telefony45[[#This Row],[zakonczenie]]-telefony45[[#This Row],[rozpoczecie]]</f>
        <v>5.8101851851852238E-3</v>
      </c>
      <c r="J1337" s="9">
        <f>HOUR(telefony45[[#This Row],[czas połączenia]])</f>
        <v>0</v>
      </c>
      <c r="K1337" s="9">
        <f>MINUTE(telefony45[[#This Row],[czas połączenia]])</f>
        <v>8</v>
      </c>
      <c r="L1337" s="9">
        <f>SECOND(telefony45[[#This Row],[czas połączenia]])</f>
        <v>22</v>
      </c>
      <c r="M1337" s="9">
        <f>telefony45[[#This Row],[godziny połączenia]]*60*60+telefony45[[#This Row],[minuty połączenia]]*60+telefony45[[#This Row],[sekundy połączenia2]]</f>
        <v>502</v>
      </c>
      <c r="N1337" s="9">
        <f>ROUNDUP(telefony45[[#This Row],[połączenie w sekundach]]/60,0)</f>
        <v>9</v>
      </c>
      <c r="O1337" s="9">
        <f>IF(telefony45[[#This Row],[czy zagraniczny]]=1,telefony45[[#This Row],[zaczęt minuty połączenia]],0)</f>
        <v>0</v>
      </c>
      <c r="P1337">
        <f>IF(OR(telefony45[[#This Row],[czy komórkowy]]=1,telefony45[[#This Row],[czy stacjonarny]]=1),P1336-telefony45[[#This Row],[połączenie w sekundach]],P1336)</f>
        <v>-577406</v>
      </c>
      <c r="Q1337">
        <f t="shared" si="20"/>
        <v>502</v>
      </c>
      <c r="R1337">
        <f>IF(telefony45[[#This Row],[czy komórkowy]]=1,Q1337+R1336,R1336)</f>
        <v>137468</v>
      </c>
      <c r="S1337">
        <f>IF(telefony45[[#This Row],[czy stacjonarny]]=1,Q1337+S1336,S1336)</f>
        <v>439938</v>
      </c>
    </row>
    <row r="1338" spans="1:19" x14ac:dyDescent="0.3">
      <c r="A1338" s="9" t="s">
        <v>1150</v>
      </c>
      <c r="B1338" s="1">
        <v>42936</v>
      </c>
      <c r="C1338" s="2">
        <v>0.40190972222222221</v>
      </c>
      <c r="D1338" s="2">
        <v>0.40715277777777775</v>
      </c>
      <c r="E1338">
        <f>DAY(telefony45[[#This Row],[data]])</f>
        <v>20</v>
      </c>
      <c r="F1338">
        <f>IF(LEN(telefony45[[#This Row],[nr]])=8,1,0)</f>
        <v>0</v>
      </c>
      <c r="G1338">
        <f>IF(LEN(telefony45[[#This Row],[nr]])=7,1,0)</f>
        <v>1</v>
      </c>
      <c r="H1338" s="9">
        <f>IF(LEN(telefony45[[#This Row],[nr]])&gt;=10,1,0)</f>
        <v>0</v>
      </c>
      <c r="I1338" s="2">
        <f>telefony45[[#This Row],[zakonczenie]]-telefony45[[#This Row],[rozpoczecie]]</f>
        <v>5.2430555555555425E-3</v>
      </c>
      <c r="J1338" s="9">
        <f>HOUR(telefony45[[#This Row],[czas połączenia]])</f>
        <v>0</v>
      </c>
      <c r="K1338" s="9">
        <f>MINUTE(telefony45[[#This Row],[czas połączenia]])</f>
        <v>7</v>
      </c>
      <c r="L1338" s="9">
        <f>SECOND(telefony45[[#This Row],[czas połączenia]])</f>
        <v>33</v>
      </c>
      <c r="M1338" s="9">
        <f>telefony45[[#This Row],[godziny połączenia]]*60*60+telefony45[[#This Row],[minuty połączenia]]*60+telefony45[[#This Row],[sekundy połączenia2]]</f>
        <v>453</v>
      </c>
      <c r="N1338" s="9">
        <f>ROUNDUP(telefony45[[#This Row],[połączenie w sekundach]]/60,0)</f>
        <v>8</v>
      </c>
      <c r="O1338" s="9">
        <f>IF(telefony45[[#This Row],[czy zagraniczny]]=1,telefony45[[#This Row],[zaczęt minuty połączenia]],0)</f>
        <v>0</v>
      </c>
      <c r="P1338">
        <f>IF(OR(telefony45[[#This Row],[czy komórkowy]]=1,telefony45[[#This Row],[czy stacjonarny]]=1),P1337-telefony45[[#This Row],[połączenie w sekundach]],P1337)</f>
        <v>-577859</v>
      </c>
      <c r="Q1338">
        <f t="shared" si="20"/>
        <v>453</v>
      </c>
      <c r="R1338">
        <f>IF(telefony45[[#This Row],[czy komórkowy]]=1,Q1338+R1337,R1337)</f>
        <v>137468</v>
      </c>
      <c r="S1338">
        <f>IF(telefony45[[#This Row],[czy stacjonarny]]=1,Q1338+S1337,S1337)</f>
        <v>440391</v>
      </c>
    </row>
    <row r="1339" spans="1:19" x14ac:dyDescent="0.3">
      <c r="A1339" s="9" t="s">
        <v>1151</v>
      </c>
      <c r="B1339" s="1">
        <v>42936</v>
      </c>
      <c r="C1339" s="2">
        <v>0.40709490740740739</v>
      </c>
      <c r="D1339" s="2">
        <v>0.40795138888888888</v>
      </c>
      <c r="E1339">
        <f>DAY(telefony45[[#This Row],[data]])</f>
        <v>20</v>
      </c>
      <c r="F1339">
        <f>IF(LEN(telefony45[[#This Row],[nr]])=8,1,0)</f>
        <v>0</v>
      </c>
      <c r="G1339">
        <f>IF(LEN(telefony45[[#This Row],[nr]])=7,1,0)</f>
        <v>1</v>
      </c>
      <c r="H1339" s="9">
        <f>IF(LEN(telefony45[[#This Row],[nr]])&gt;=10,1,0)</f>
        <v>0</v>
      </c>
      <c r="I1339" s="2">
        <f>telefony45[[#This Row],[zakonczenie]]-telefony45[[#This Row],[rozpoczecie]]</f>
        <v>8.5648148148148584E-4</v>
      </c>
      <c r="J1339" s="9">
        <f>HOUR(telefony45[[#This Row],[czas połączenia]])</f>
        <v>0</v>
      </c>
      <c r="K1339" s="9">
        <f>MINUTE(telefony45[[#This Row],[czas połączenia]])</f>
        <v>1</v>
      </c>
      <c r="L1339" s="9">
        <f>SECOND(telefony45[[#This Row],[czas połączenia]])</f>
        <v>14</v>
      </c>
      <c r="M1339" s="9">
        <f>telefony45[[#This Row],[godziny połączenia]]*60*60+telefony45[[#This Row],[minuty połączenia]]*60+telefony45[[#This Row],[sekundy połączenia2]]</f>
        <v>74</v>
      </c>
      <c r="N1339" s="9">
        <f>ROUNDUP(telefony45[[#This Row],[połączenie w sekundach]]/60,0)</f>
        <v>2</v>
      </c>
      <c r="O1339" s="9">
        <f>IF(telefony45[[#This Row],[czy zagraniczny]]=1,telefony45[[#This Row],[zaczęt minuty połączenia]],0)</f>
        <v>0</v>
      </c>
      <c r="P1339">
        <f>IF(OR(telefony45[[#This Row],[czy komórkowy]]=1,telefony45[[#This Row],[czy stacjonarny]]=1),P1338-telefony45[[#This Row],[połączenie w sekundach]],P1338)</f>
        <v>-577933</v>
      </c>
      <c r="Q1339">
        <f t="shared" si="20"/>
        <v>74</v>
      </c>
      <c r="R1339">
        <f>IF(telefony45[[#This Row],[czy komórkowy]]=1,Q1339+R1338,R1338)</f>
        <v>137468</v>
      </c>
      <c r="S1339">
        <f>IF(telefony45[[#This Row],[czy stacjonarny]]=1,Q1339+S1338,S1338)</f>
        <v>440465</v>
      </c>
    </row>
    <row r="1340" spans="1:19" x14ac:dyDescent="0.3">
      <c r="A1340" s="9" t="s">
        <v>1152</v>
      </c>
      <c r="B1340" s="1">
        <v>42936</v>
      </c>
      <c r="C1340" s="2">
        <v>0.41228009259259257</v>
      </c>
      <c r="D1340" s="2">
        <v>0.42214120370370373</v>
      </c>
      <c r="E1340">
        <f>DAY(telefony45[[#This Row],[data]])</f>
        <v>20</v>
      </c>
      <c r="F1340">
        <f>IF(LEN(telefony45[[#This Row],[nr]])=8,1,0)</f>
        <v>0</v>
      </c>
      <c r="G1340">
        <f>IF(LEN(telefony45[[#This Row],[nr]])=7,1,0)</f>
        <v>1</v>
      </c>
      <c r="H1340" s="9">
        <f>IF(LEN(telefony45[[#This Row],[nr]])&gt;=10,1,0)</f>
        <v>0</v>
      </c>
      <c r="I1340" s="2">
        <f>telefony45[[#This Row],[zakonczenie]]-telefony45[[#This Row],[rozpoczecie]]</f>
        <v>9.8611111111111538E-3</v>
      </c>
      <c r="J1340" s="9">
        <f>HOUR(telefony45[[#This Row],[czas połączenia]])</f>
        <v>0</v>
      </c>
      <c r="K1340" s="9">
        <f>MINUTE(telefony45[[#This Row],[czas połączenia]])</f>
        <v>14</v>
      </c>
      <c r="L1340" s="9">
        <f>SECOND(telefony45[[#This Row],[czas połączenia]])</f>
        <v>12</v>
      </c>
      <c r="M1340" s="9">
        <f>telefony45[[#This Row],[godziny połączenia]]*60*60+telefony45[[#This Row],[minuty połączenia]]*60+telefony45[[#This Row],[sekundy połączenia2]]</f>
        <v>852</v>
      </c>
      <c r="N1340" s="9">
        <f>ROUNDUP(telefony45[[#This Row],[połączenie w sekundach]]/60,0)</f>
        <v>15</v>
      </c>
      <c r="O1340" s="9">
        <f>IF(telefony45[[#This Row],[czy zagraniczny]]=1,telefony45[[#This Row],[zaczęt minuty połączenia]],0)</f>
        <v>0</v>
      </c>
      <c r="P1340">
        <f>IF(OR(telefony45[[#This Row],[czy komórkowy]]=1,telefony45[[#This Row],[czy stacjonarny]]=1),P1339-telefony45[[#This Row],[połączenie w sekundach]],P1339)</f>
        <v>-578785</v>
      </c>
      <c r="Q1340">
        <f t="shared" si="20"/>
        <v>852</v>
      </c>
      <c r="R1340">
        <f>IF(telefony45[[#This Row],[czy komórkowy]]=1,Q1340+R1339,R1339)</f>
        <v>137468</v>
      </c>
      <c r="S1340">
        <f>IF(telefony45[[#This Row],[czy stacjonarny]]=1,Q1340+S1339,S1339)</f>
        <v>441317</v>
      </c>
    </row>
    <row r="1341" spans="1:19" x14ac:dyDescent="0.3">
      <c r="A1341" s="9" t="s">
        <v>1153</v>
      </c>
      <c r="B1341" s="1">
        <v>42936</v>
      </c>
      <c r="C1341" s="2">
        <v>0.41271990740740738</v>
      </c>
      <c r="D1341" s="2">
        <v>0.41487268518518516</v>
      </c>
      <c r="E1341">
        <f>DAY(telefony45[[#This Row],[data]])</f>
        <v>20</v>
      </c>
      <c r="F1341">
        <f>IF(LEN(telefony45[[#This Row],[nr]])=8,1,0)</f>
        <v>0</v>
      </c>
      <c r="G1341">
        <f>IF(LEN(telefony45[[#This Row],[nr]])=7,1,0)</f>
        <v>1</v>
      </c>
      <c r="H1341" s="9">
        <f>IF(LEN(telefony45[[#This Row],[nr]])&gt;=10,1,0)</f>
        <v>0</v>
      </c>
      <c r="I1341" s="2">
        <f>telefony45[[#This Row],[zakonczenie]]-telefony45[[#This Row],[rozpoczecie]]</f>
        <v>2.1527777777777812E-3</v>
      </c>
      <c r="J1341" s="9">
        <f>HOUR(telefony45[[#This Row],[czas połączenia]])</f>
        <v>0</v>
      </c>
      <c r="K1341" s="9">
        <f>MINUTE(telefony45[[#This Row],[czas połączenia]])</f>
        <v>3</v>
      </c>
      <c r="L1341" s="9">
        <f>SECOND(telefony45[[#This Row],[czas połączenia]])</f>
        <v>6</v>
      </c>
      <c r="M1341" s="9">
        <f>telefony45[[#This Row],[godziny połączenia]]*60*60+telefony45[[#This Row],[minuty połączenia]]*60+telefony45[[#This Row],[sekundy połączenia2]]</f>
        <v>186</v>
      </c>
      <c r="N1341" s="9">
        <f>ROUNDUP(telefony45[[#This Row],[połączenie w sekundach]]/60,0)</f>
        <v>4</v>
      </c>
      <c r="O1341" s="9">
        <f>IF(telefony45[[#This Row],[czy zagraniczny]]=1,telefony45[[#This Row],[zaczęt minuty połączenia]],0)</f>
        <v>0</v>
      </c>
      <c r="P1341">
        <f>IF(OR(telefony45[[#This Row],[czy komórkowy]]=1,telefony45[[#This Row],[czy stacjonarny]]=1),P1340-telefony45[[#This Row],[połączenie w sekundach]],P1340)</f>
        <v>-578971</v>
      </c>
      <c r="Q1341">
        <f t="shared" si="20"/>
        <v>186</v>
      </c>
      <c r="R1341">
        <f>IF(telefony45[[#This Row],[czy komórkowy]]=1,Q1341+R1340,R1340)</f>
        <v>137468</v>
      </c>
      <c r="S1341">
        <f>IF(telefony45[[#This Row],[czy stacjonarny]]=1,Q1341+S1340,S1340)</f>
        <v>441503</v>
      </c>
    </row>
    <row r="1342" spans="1:19" x14ac:dyDescent="0.3">
      <c r="A1342" s="9" t="s">
        <v>1154</v>
      </c>
      <c r="B1342" s="1">
        <v>42936</v>
      </c>
      <c r="C1342" s="2">
        <v>0.41456018518518517</v>
      </c>
      <c r="D1342" s="2">
        <v>0.41495370370370371</v>
      </c>
      <c r="E1342">
        <f>DAY(telefony45[[#This Row],[data]])</f>
        <v>20</v>
      </c>
      <c r="F1342">
        <f>IF(LEN(telefony45[[#This Row],[nr]])=8,1,0)</f>
        <v>0</v>
      </c>
      <c r="G1342">
        <f>IF(LEN(telefony45[[#This Row],[nr]])=7,1,0)</f>
        <v>1</v>
      </c>
      <c r="H1342" s="9">
        <f>IF(LEN(telefony45[[#This Row],[nr]])&gt;=10,1,0)</f>
        <v>0</v>
      </c>
      <c r="I1342" s="2">
        <f>telefony45[[#This Row],[zakonczenie]]-telefony45[[#This Row],[rozpoczecie]]</f>
        <v>3.9351851851854303E-4</v>
      </c>
      <c r="J1342" s="9">
        <f>HOUR(telefony45[[#This Row],[czas połączenia]])</f>
        <v>0</v>
      </c>
      <c r="K1342" s="9">
        <f>MINUTE(telefony45[[#This Row],[czas połączenia]])</f>
        <v>0</v>
      </c>
      <c r="L1342" s="9">
        <f>SECOND(telefony45[[#This Row],[czas połączenia]])</f>
        <v>34</v>
      </c>
      <c r="M1342" s="9">
        <f>telefony45[[#This Row],[godziny połączenia]]*60*60+telefony45[[#This Row],[minuty połączenia]]*60+telefony45[[#This Row],[sekundy połączenia2]]</f>
        <v>34</v>
      </c>
      <c r="N1342" s="9">
        <f>ROUNDUP(telefony45[[#This Row],[połączenie w sekundach]]/60,0)</f>
        <v>1</v>
      </c>
      <c r="O1342" s="9">
        <f>IF(telefony45[[#This Row],[czy zagraniczny]]=1,telefony45[[#This Row],[zaczęt minuty połączenia]],0)</f>
        <v>0</v>
      </c>
      <c r="P1342">
        <f>IF(OR(telefony45[[#This Row],[czy komórkowy]]=1,telefony45[[#This Row],[czy stacjonarny]]=1),P1341-telefony45[[#This Row],[połączenie w sekundach]],P1341)</f>
        <v>-579005</v>
      </c>
      <c r="Q1342">
        <f t="shared" si="20"/>
        <v>34</v>
      </c>
      <c r="R1342">
        <f>IF(telefony45[[#This Row],[czy komórkowy]]=1,Q1342+R1341,R1341)</f>
        <v>137468</v>
      </c>
      <c r="S1342">
        <f>IF(telefony45[[#This Row],[czy stacjonarny]]=1,Q1342+S1341,S1341)</f>
        <v>441537</v>
      </c>
    </row>
    <row r="1343" spans="1:19" x14ac:dyDescent="0.3">
      <c r="A1343" s="9" t="s">
        <v>1155</v>
      </c>
      <c r="B1343" s="1">
        <v>42936</v>
      </c>
      <c r="C1343" s="2">
        <v>0.41677083333333331</v>
      </c>
      <c r="D1343" s="2">
        <v>0.42192129629629632</v>
      </c>
      <c r="E1343">
        <f>DAY(telefony45[[#This Row],[data]])</f>
        <v>20</v>
      </c>
      <c r="F1343">
        <f>IF(LEN(telefony45[[#This Row],[nr]])=8,1,0)</f>
        <v>1</v>
      </c>
      <c r="G1343">
        <f>IF(LEN(telefony45[[#This Row],[nr]])=7,1,0)</f>
        <v>0</v>
      </c>
      <c r="H1343" s="9">
        <f>IF(LEN(telefony45[[#This Row],[nr]])&gt;=10,1,0)</f>
        <v>0</v>
      </c>
      <c r="I1343" s="2">
        <f>telefony45[[#This Row],[zakonczenie]]-telefony45[[#This Row],[rozpoczecie]]</f>
        <v>5.1504629629630094E-3</v>
      </c>
      <c r="J1343" s="9">
        <f>HOUR(telefony45[[#This Row],[czas połączenia]])</f>
        <v>0</v>
      </c>
      <c r="K1343" s="9">
        <f>MINUTE(telefony45[[#This Row],[czas połączenia]])</f>
        <v>7</v>
      </c>
      <c r="L1343" s="9">
        <f>SECOND(telefony45[[#This Row],[czas połączenia]])</f>
        <v>25</v>
      </c>
      <c r="M1343" s="9">
        <f>telefony45[[#This Row],[godziny połączenia]]*60*60+telefony45[[#This Row],[minuty połączenia]]*60+telefony45[[#This Row],[sekundy połączenia2]]</f>
        <v>445</v>
      </c>
      <c r="N1343" s="9">
        <f>ROUNDUP(telefony45[[#This Row],[połączenie w sekundach]]/60,0)</f>
        <v>8</v>
      </c>
      <c r="O1343" s="9">
        <f>IF(telefony45[[#This Row],[czy zagraniczny]]=1,telefony45[[#This Row],[zaczęt minuty połączenia]],0)</f>
        <v>0</v>
      </c>
      <c r="P1343">
        <f>IF(OR(telefony45[[#This Row],[czy komórkowy]]=1,telefony45[[#This Row],[czy stacjonarny]]=1),P1342-telefony45[[#This Row],[połączenie w sekundach]],P1342)</f>
        <v>-579450</v>
      </c>
      <c r="Q1343">
        <f t="shared" si="20"/>
        <v>445</v>
      </c>
      <c r="R1343">
        <f>IF(telefony45[[#This Row],[czy komórkowy]]=1,Q1343+R1342,R1342)</f>
        <v>137913</v>
      </c>
      <c r="S1343">
        <f>IF(telefony45[[#This Row],[czy stacjonarny]]=1,Q1343+S1342,S1342)</f>
        <v>441537</v>
      </c>
    </row>
    <row r="1344" spans="1:19" x14ac:dyDescent="0.3">
      <c r="A1344" s="9" t="s">
        <v>1156</v>
      </c>
      <c r="B1344" s="1">
        <v>42936</v>
      </c>
      <c r="C1344" s="2">
        <v>0.41980324074074077</v>
      </c>
      <c r="D1344" s="2">
        <v>0.42957175925925928</v>
      </c>
      <c r="E1344">
        <f>DAY(telefony45[[#This Row],[data]])</f>
        <v>20</v>
      </c>
      <c r="F1344">
        <f>IF(LEN(telefony45[[#This Row],[nr]])=8,1,0)</f>
        <v>0</v>
      </c>
      <c r="G1344">
        <f>IF(LEN(telefony45[[#This Row],[nr]])=7,1,0)</f>
        <v>1</v>
      </c>
      <c r="H1344" s="9">
        <f>IF(LEN(telefony45[[#This Row],[nr]])&gt;=10,1,0)</f>
        <v>0</v>
      </c>
      <c r="I1344" s="2">
        <f>telefony45[[#This Row],[zakonczenie]]-telefony45[[#This Row],[rozpoczecie]]</f>
        <v>9.7685185185185097E-3</v>
      </c>
      <c r="J1344" s="9">
        <f>HOUR(telefony45[[#This Row],[czas połączenia]])</f>
        <v>0</v>
      </c>
      <c r="K1344" s="9">
        <f>MINUTE(telefony45[[#This Row],[czas połączenia]])</f>
        <v>14</v>
      </c>
      <c r="L1344" s="9">
        <f>SECOND(telefony45[[#This Row],[czas połączenia]])</f>
        <v>4</v>
      </c>
      <c r="M1344" s="9">
        <f>telefony45[[#This Row],[godziny połączenia]]*60*60+telefony45[[#This Row],[minuty połączenia]]*60+telefony45[[#This Row],[sekundy połączenia2]]</f>
        <v>844</v>
      </c>
      <c r="N1344" s="9">
        <f>ROUNDUP(telefony45[[#This Row],[połączenie w sekundach]]/60,0)</f>
        <v>15</v>
      </c>
      <c r="O1344" s="9">
        <f>IF(telefony45[[#This Row],[czy zagraniczny]]=1,telefony45[[#This Row],[zaczęt minuty połączenia]],0)</f>
        <v>0</v>
      </c>
      <c r="P1344">
        <f>IF(OR(telefony45[[#This Row],[czy komórkowy]]=1,telefony45[[#This Row],[czy stacjonarny]]=1),P1343-telefony45[[#This Row],[połączenie w sekundach]],P1343)</f>
        <v>-580294</v>
      </c>
      <c r="Q1344">
        <f t="shared" si="20"/>
        <v>844</v>
      </c>
      <c r="R1344">
        <f>IF(telefony45[[#This Row],[czy komórkowy]]=1,Q1344+R1343,R1343)</f>
        <v>137913</v>
      </c>
      <c r="S1344">
        <f>IF(telefony45[[#This Row],[czy stacjonarny]]=1,Q1344+S1343,S1343)</f>
        <v>442381</v>
      </c>
    </row>
    <row r="1345" spans="1:19" x14ac:dyDescent="0.3">
      <c r="A1345" s="9" t="s">
        <v>1157</v>
      </c>
      <c r="B1345" s="1">
        <v>42936</v>
      </c>
      <c r="C1345" s="2">
        <v>0.42534722222222221</v>
      </c>
      <c r="D1345" s="2">
        <v>0.43634259259259262</v>
      </c>
      <c r="E1345">
        <f>DAY(telefony45[[#This Row],[data]])</f>
        <v>20</v>
      </c>
      <c r="F1345">
        <f>IF(LEN(telefony45[[#This Row],[nr]])=8,1,0)</f>
        <v>0</v>
      </c>
      <c r="G1345">
        <f>IF(LEN(telefony45[[#This Row],[nr]])=7,1,0)</f>
        <v>1</v>
      </c>
      <c r="H1345" s="9">
        <f>IF(LEN(telefony45[[#This Row],[nr]])&gt;=10,1,0)</f>
        <v>0</v>
      </c>
      <c r="I1345" s="2">
        <f>telefony45[[#This Row],[zakonczenie]]-telefony45[[#This Row],[rozpoczecie]]</f>
        <v>1.0995370370370405E-2</v>
      </c>
      <c r="J1345" s="9">
        <f>HOUR(telefony45[[#This Row],[czas połączenia]])</f>
        <v>0</v>
      </c>
      <c r="K1345" s="9">
        <f>MINUTE(telefony45[[#This Row],[czas połączenia]])</f>
        <v>15</v>
      </c>
      <c r="L1345" s="9">
        <f>SECOND(telefony45[[#This Row],[czas połączenia]])</f>
        <v>50</v>
      </c>
      <c r="M1345" s="9">
        <f>telefony45[[#This Row],[godziny połączenia]]*60*60+telefony45[[#This Row],[minuty połączenia]]*60+telefony45[[#This Row],[sekundy połączenia2]]</f>
        <v>950</v>
      </c>
      <c r="N1345" s="9">
        <f>ROUNDUP(telefony45[[#This Row],[połączenie w sekundach]]/60,0)</f>
        <v>16</v>
      </c>
      <c r="O1345" s="9">
        <f>IF(telefony45[[#This Row],[czy zagraniczny]]=1,telefony45[[#This Row],[zaczęt minuty połączenia]],0)</f>
        <v>0</v>
      </c>
      <c r="P1345">
        <f>IF(OR(telefony45[[#This Row],[czy komórkowy]]=1,telefony45[[#This Row],[czy stacjonarny]]=1),P1344-telefony45[[#This Row],[połączenie w sekundach]],P1344)</f>
        <v>-581244</v>
      </c>
      <c r="Q1345">
        <f t="shared" si="20"/>
        <v>950</v>
      </c>
      <c r="R1345">
        <f>IF(telefony45[[#This Row],[czy komórkowy]]=1,Q1345+R1344,R1344)</f>
        <v>137913</v>
      </c>
      <c r="S1345">
        <f>IF(telefony45[[#This Row],[czy stacjonarny]]=1,Q1345+S1344,S1344)</f>
        <v>443331</v>
      </c>
    </row>
    <row r="1346" spans="1:19" x14ac:dyDescent="0.3">
      <c r="A1346" s="9" t="s">
        <v>1158</v>
      </c>
      <c r="B1346" s="1">
        <v>42936</v>
      </c>
      <c r="C1346" s="2">
        <v>0.42761574074074077</v>
      </c>
      <c r="D1346" s="2">
        <v>0.4314236111111111</v>
      </c>
      <c r="E1346">
        <f>DAY(telefony45[[#This Row],[data]])</f>
        <v>20</v>
      </c>
      <c r="F1346">
        <f>IF(LEN(telefony45[[#This Row],[nr]])=8,1,0)</f>
        <v>0</v>
      </c>
      <c r="G1346">
        <f>IF(LEN(telefony45[[#This Row],[nr]])=7,1,0)</f>
        <v>1</v>
      </c>
      <c r="H1346" s="9">
        <f>IF(LEN(telefony45[[#This Row],[nr]])&gt;=10,1,0)</f>
        <v>0</v>
      </c>
      <c r="I1346" s="2">
        <f>telefony45[[#This Row],[zakonczenie]]-telefony45[[#This Row],[rozpoczecie]]</f>
        <v>3.8078703703703365E-3</v>
      </c>
      <c r="J1346" s="9">
        <f>HOUR(telefony45[[#This Row],[czas połączenia]])</f>
        <v>0</v>
      </c>
      <c r="K1346" s="9">
        <f>MINUTE(telefony45[[#This Row],[czas połączenia]])</f>
        <v>5</v>
      </c>
      <c r="L1346" s="9">
        <f>SECOND(telefony45[[#This Row],[czas połączenia]])</f>
        <v>29</v>
      </c>
      <c r="M1346" s="9">
        <f>telefony45[[#This Row],[godziny połączenia]]*60*60+telefony45[[#This Row],[minuty połączenia]]*60+telefony45[[#This Row],[sekundy połączenia2]]</f>
        <v>329</v>
      </c>
      <c r="N1346" s="9">
        <f>ROUNDUP(telefony45[[#This Row],[połączenie w sekundach]]/60,0)</f>
        <v>6</v>
      </c>
      <c r="O1346" s="9">
        <f>IF(telefony45[[#This Row],[czy zagraniczny]]=1,telefony45[[#This Row],[zaczęt minuty połączenia]],0)</f>
        <v>0</v>
      </c>
      <c r="P1346">
        <f>IF(OR(telefony45[[#This Row],[czy komórkowy]]=1,telefony45[[#This Row],[czy stacjonarny]]=1),P1345-telefony45[[#This Row],[połączenie w sekundach]],P1345)</f>
        <v>-581573</v>
      </c>
      <c r="Q1346">
        <f t="shared" si="20"/>
        <v>329</v>
      </c>
      <c r="R1346">
        <f>IF(telefony45[[#This Row],[czy komórkowy]]=1,Q1346+R1345,R1345)</f>
        <v>137913</v>
      </c>
      <c r="S1346">
        <f>IF(telefony45[[#This Row],[czy stacjonarny]]=1,Q1346+S1345,S1345)</f>
        <v>443660</v>
      </c>
    </row>
    <row r="1347" spans="1:19" x14ac:dyDescent="0.3">
      <c r="A1347" s="9" t="s">
        <v>1159</v>
      </c>
      <c r="B1347" s="1">
        <v>42936</v>
      </c>
      <c r="C1347" s="2">
        <v>0.43172453703703706</v>
      </c>
      <c r="D1347" s="2">
        <v>0.44153935185185184</v>
      </c>
      <c r="E1347">
        <f>DAY(telefony45[[#This Row],[data]])</f>
        <v>20</v>
      </c>
      <c r="F1347">
        <f>IF(LEN(telefony45[[#This Row],[nr]])=8,1,0)</f>
        <v>0</v>
      </c>
      <c r="G1347">
        <f>IF(LEN(telefony45[[#This Row],[nr]])=7,1,0)</f>
        <v>1</v>
      </c>
      <c r="H1347" s="9">
        <f>IF(LEN(telefony45[[#This Row],[nr]])&gt;=10,1,0)</f>
        <v>0</v>
      </c>
      <c r="I1347" s="2">
        <f>telefony45[[#This Row],[zakonczenie]]-telefony45[[#This Row],[rozpoczecie]]</f>
        <v>9.8148148148147762E-3</v>
      </c>
      <c r="J1347" s="9">
        <f>HOUR(telefony45[[#This Row],[czas połączenia]])</f>
        <v>0</v>
      </c>
      <c r="K1347" s="9">
        <f>MINUTE(telefony45[[#This Row],[czas połączenia]])</f>
        <v>14</v>
      </c>
      <c r="L1347" s="9">
        <f>SECOND(telefony45[[#This Row],[czas połączenia]])</f>
        <v>8</v>
      </c>
      <c r="M1347" s="9">
        <f>telefony45[[#This Row],[godziny połączenia]]*60*60+telefony45[[#This Row],[minuty połączenia]]*60+telefony45[[#This Row],[sekundy połączenia2]]</f>
        <v>848</v>
      </c>
      <c r="N1347" s="9">
        <f>ROUNDUP(telefony45[[#This Row],[połączenie w sekundach]]/60,0)</f>
        <v>15</v>
      </c>
      <c r="O1347" s="9">
        <f>IF(telefony45[[#This Row],[czy zagraniczny]]=1,telefony45[[#This Row],[zaczęt minuty połączenia]],0)</f>
        <v>0</v>
      </c>
      <c r="P1347">
        <f>IF(OR(telefony45[[#This Row],[czy komórkowy]]=1,telefony45[[#This Row],[czy stacjonarny]]=1),P1346-telefony45[[#This Row],[połączenie w sekundach]],P1346)</f>
        <v>-582421</v>
      </c>
      <c r="Q1347">
        <f t="shared" si="20"/>
        <v>848</v>
      </c>
      <c r="R1347">
        <f>IF(telefony45[[#This Row],[czy komórkowy]]=1,Q1347+R1346,R1346)</f>
        <v>137913</v>
      </c>
      <c r="S1347">
        <f>IF(telefony45[[#This Row],[czy stacjonarny]]=1,Q1347+S1346,S1346)</f>
        <v>444508</v>
      </c>
    </row>
    <row r="1348" spans="1:19" x14ac:dyDescent="0.3">
      <c r="A1348" s="9" t="s">
        <v>1160</v>
      </c>
      <c r="B1348" s="1">
        <v>42936</v>
      </c>
      <c r="C1348" s="2">
        <v>0.43606481481481479</v>
      </c>
      <c r="D1348" s="2">
        <v>0.44609953703703703</v>
      </c>
      <c r="E1348">
        <f>DAY(telefony45[[#This Row],[data]])</f>
        <v>20</v>
      </c>
      <c r="F1348">
        <f>IF(LEN(telefony45[[#This Row],[nr]])=8,1,0)</f>
        <v>0</v>
      </c>
      <c r="G1348">
        <f>IF(LEN(telefony45[[#This Row],[nr]])=7,1,0)</f>
        <v>1</v>
      </c>
      <c r="H1348" s="9">
        <f>IF(LEN(telefony45[[#This Row],[nr]])&gt;=10,1,0)</f>
        <v>0</v>
      </c>
      <c r="I1348" s="2">
        <f>telefony45[[#This Row],[zakonczenie]]-telefony45[[#This Row],[rozpoczecie]]</f>
        <v>1.0034722222222237E-2</v>
      </c>
      <c r="J1348" s="9">
        <f>HOUR(telefony45[[#This Row],[czas połączenia]])</f>
        <v>0</v>
      </c>
      <c r="K1348" s="9">
        <f>MINUTE(telefony45[[#This Row],[czas połączenia]])</f>
        <v>14</v>
      </c>
      <c r="L1348" s="9">
        <f>SECOND(telefony45[[#This Row],[czas połączenia]])</f>
        <v>27</v>
      </c>
      <c r="M1348" s="9">
        <f>telefony45[[#This Row],[godziny połączenia]]*60*60+telefony45[[#This Row],[minuty połączenia]]*60+telefony45[[#This Row],[sekundy połączenia2]]</f>
        <v>867</v>
      </c>
      <c r="N1348" s="9">
        <f>ROUNDUP(telefony45[[#This Row],[połączenie w sekundach]]/60,0)</f>
        <v>15</v>
      </c>
      <c r="O1348" s="9">
        <f>IF(telefony45[[#This Row],[czy zagraniczny]]=1,telefony45[[#This Row],[zaczęt minuty połączenia]],0)</f>
        <v>0</v>
      </c>
      <c r="P1348">
        <f>IF(OR(telefony45[[#This Row],[czy komórkowy]]=1,telefony45[[#This Row],[czy stacjonarny]]=1),P1347-telefony45[[#This Row],[połączenie w sekundach]],P1347)</f>
        <v>-583288</v>
      </c>
      <c r="Q1348">
        <f t="shared" si="20"/>
        <v>867</v>
      </c>
      <c r="R1348">
        <f>IF(telefony45[[#This Row],[czy komórkowy]]=1,Q1348+R1347,R1347)</f>
        <v>137913</v>
      </c>
      <c r="S1348">
        <f>IF(telefony45[[#This Row],[czy stacjonarny]]=1,Q1348+S1347,S1347)</f>
        <v>445375</v>
      </c>
    </row>
    <row r="1349" spans="1:19" x14ac:dyDescent="0.3">
      <c r="A1349" s="9" t="s">
        <v>1161</v>
      </c>
      <c r="B1349" s="1">
        <v>42936</v>
      </c>
      <c r="C1349" s="2">
        <v>0.44170138888888888</v>
      </c>
      <c r="D1349" s="2">
        <v>0.44903935185185184</v>
      </c>
      <c r="E1349">
        <f>DAY(telefony45[[#This Row],[data]])</f>
        <v>20</v>
      </c>
      <c r="F1349">
        <f>IF(LEN(telefony45[[#This Row],[nr]])=8,1,0)</f>
        <v>1</v>
      </c>
      <c r="G1349">
        <f>IF(LEN(telefony45[[#This Row],[nr]])=7,1,0)</f>
        <v>0</v>
      </c>
      <c r="H1349" s="9">
        <f>IF(LEN(telefony45[[#This Row],[nr]])&gt;=10,1,0)</f>
        <v>0</v>
      </c>
      <c r="I1349" s="2">
        <f>telefony45[[#This Row],[zakonczenie]]-telefony45[[#This Row],[rozpoczecie]]</f>
        <v>7.3379629629629628E-3</v>
      </c>
      <c r="J1349" s="9">
        <f>HOUR(telefony45[[#This Row],[czas połączenia]])</f>
        <v>0</v>
      </c>
      <c r="K1349" s="9">
        <f>MINUTE(telefony45[[#This Row],[czas połączenia]])</f>
        <v>10</v>
      </c>
      <c r="L1349" s="9">
        <f>SECOND(telefony45[[#This Row],[czas połączenia]])</f>
        <v>34</v>
      </c>
      <c r="M1349" s="9">
        <f>telefony45[[#This Row],[godziny połączenia]]*60*60+telefony45[[#This Row],[minuty połączenia]]*60+telefony45[[#This Row],[sekundy połączenia2]]</f>
        <v>634</v>
      </c>
      <c r="N1349" s="9">
        <f>ROUNDUP(telefony45[[#This Row],[połączenie w sekundach]]/60,0)</f>
        <v>11</v>
      </c>
      <c r="O1349" s="9">
        <f>IF(telefony45[[#This Row],[czy zagraniczny]]=1,telefony45[[#This Row],[zaczęt minuty połączenia]],0)</f>
        <v>0</v>
      </c>
      <c r="P1349">
        <f>IF(OR(telefony45[[#This Row],[czy komórkowy]]=1,telefony45[[#This Row],[czy stacjonarny]]=1),P1348-telefony45[[#This Row],[połączenie w sekundach]],P1348)</f>
        <v>-583922</v>
      </c>
      <c r="Q1349">
        <f t="shared" si="20"/>
        <v>634</v>
      </c>
      <c r="R1349">
        <f>IF(telefony45[[#This Row],[czy komórkowy]]=1,Q1349+R1348,R1348)</f>
        <v>138547</v>
      </c>
      <c r="S1349">
        <f>IF(telefony45[[#This Row],[czy stacjonarny]]=1,Q1349+S1348,S1348)</f>
        <v>445375</v>
      </c>
    </row>
    <row r="1350" spans="1:19" x14ac:dyDescent="0.3">
      <c r="A1350" s="9" t="s">
        <v>1162</v>
      </c>
      <c r="B1350" s="1">
        <v>42936</v>
      </c>
      <c r="C1350" s="2">
        <v>0.44615740740740739</v>
      </c>
      <c r="D1350" s="2">
        <v>0.45019675925925928</v>
      </c>
      <c r="E1350">
        <f>DAY(telefony45[[#This Row],[data]])</f>
        <v>20</v>
      </c>
      <c r="F1350">
        <f>IF(LEN(telefony45[[#This Row],[nr]])=8,1,0)</f>
        <v>1</v>
      </c>
      <c r="G1350">
        <f>IF(LEN(telefony45[[#This Row],[nr]])=7,1,0)</f>
        <v>0</v>
      </c>
      <c r="H1350" s="9">
        <f>IF(LEN(telefony45[[#This Row],[nr]])&gt;=10,1,0)</f>
        <v>0</v>
      </c>
      <c r="I1350" s="2">
        <f>telefony45[[#This Row],[zakonczenie]]-telefony45[[#This Row],[rozpoczecie]]</f>
        <v>4.0393518518518912E-3</v>
      </c>
      <c r="J1350" s="9">
        <f>HOUR(telefony45[[#This Row],[czas połączenia]])</f>
        <v>0</v>
      </c>
      <c r="K1350" s="9">
        <f>MINUTE(telefony45[[#This Row],[czas połączenia]])</f>
        <v>5</v>
      </c>
      <c r="L1350" s="9">
        <f>SECOND(telefony45[[#This Row],[czas połączenia]])</f>
        <v>49</v>
      </c>
      <c r="M1350" s="9">
        <f>telefony45[[#This Row],[godziny połączenia]]*60*60+telefony45[[#This Row],[minuty połączenia]]*60+telefony45[[#This Row],[sekundy połączenia2]]</f>
        <v>349</v>
      </c>
      <c r="N1350" s="9">
        <f>ROUNDUP(telefony45[[#This Row],[połączenie w sekundach]]/60,0)</f>
        <v>6</v>
      </c>
      <c r="O1350" s="9">
        <f>IF(telefony45[[#This Row],[czy zagraniczny]]=1,telefony45[[#This Row],[zaczęt minuty połączenia]],0)</f>
        <v>0</v>
      </c>
      <c r="P1350">
        <f>IF(OR(telefony45[[#This Row],[czy komórkowy]]=1,telefony45[[#This Row],[czy stacjonarny]]=1),P1349-telefony45[[#This Row],[połączenie w sekundach]],P1349)</f>
        <v>-584271</v>
      </c>
      <c r="Q1350">
        <f t="shared" si="20"/>
        <v>349</v>
      </c>
      <c r="R1350">
        <f>IF(telefony45[[#This Row],[czy komórkowy]]=1,Q1350+R1349,R1349)</f>
        <v>138896</v>
      </c>
      <c r="S1350">
        <f>IF(telefony45[[#This Row],[czy stacjonarny]]=1,Q1350+S1349,S1349)</f>
        <v>445375</v>
      </c>
    </row>
    <row r="1351" spans="1:19" x14ac:dyDescent="0.3">
      <c r="A1351" s="9" t="s">
        <v>128</v>
      </c>
      <c r="B1351" s="1">
        <v>42936</v>
      </c>
      <c r="C1351" s="2">
        <v>0.4503935185185185</v>
      </c>
      <c r="D1351" s="2">
        <v>0.46037037037037037</v>
      </c>
      <c r="E1351">
        <f>DAY(telefony45[[#This Row],[data]])</f>
        <v>20</v>
      </c>
      <c r="F1351">
        <f>IF(LEN(telefony45[[#This Row],[nr]])=8,1,0)</f>
        <v>0</v>
      </c>
      <c r="G1351">
        <f>IF(LEN(telefony45[[#This Row],[nr]])=7,1,0)</f>
        <v>1</v>
      </c>
      <c r="H1351" s="9">
        <f>IF(LEN(telefony45[[#This Row],[nr]])&gt;=10,1,0)</f>
        <v>0</v>
      </c>
      <c r="I1351" s="2">
        <f>telefony45[[#This Row],[zakonczenie]]-telefony45[[#This Row],[rozpoczecie]]</f>
        <v>9.9768518518518756E-3</v>
      </c>
      <c r="J1351" s="9">
        <f>HOUR(telefony45[[#This Row],[czas połączenia]])</f>
        <v>0</v>
      </c>
      <c r="K1351" s="9">
        <f>MINUTE(telefony45[[#This Row],[czas połączenia]])</f>
        <v>14</v>
      </c>
      <c r="L1351" s="9">
        <f>SECOND(telefony45[[#This Row],[czas połączenia]])</f>
        <v>22</v>
      </c>
      <c r="M1351" s="9">
        <f>telefony45[[#This Row],[godziny połączenia]]*60*60+telefony45[[#This Row],[minuty połączenia]]*60+telefony45[[#This Row],[sekundy połączenia2]]</f>
        <v>862</v>
      </c>
      <c r="N1351" s="9">
        <f>ROUNDUP(telefony45[[#This Row],[połączenie w sekundach]]/60,0)</f>
        <v>15</v>
      </c>
      <c r="O1351" s="9">
        <f>IF(telefony45[[#This Row],[czy zagraniczny]]=1,telefony45[[#This Row],[zaczęt minuty połączenia]],0)</f>
        <v>0</v>
      </c>
      <c r="P1351">
        <f>IF(OR(telefony45[[#This Row],[czy komórkowy]]=1,telefony45[[#This Row],[czy stacjonarny]]=1),P1350-telefony45[[#This Row],[połączenie w sekundach]],P1350)</f>
        <v>-585133</v>
      </c>
      <c r="Q1351">
        <f t="shared" si="20"/>
        <v>862</v>
      </c>
      <c r="R1351">
        <f>IF(telefony45[[#This Row],[czy komórkowy]]=1,Q1351+R1350,R1350)</f>
        <v>138896</v>
      </c>
      <c r="S1351">
        <f>IF(telefony45[[#This Row],[czy stacjonarny]]=1,Q1351+S1350,S1350)</f>
        <v>446237</v>
      </c>
    </row>
    <row r="1352" spans="1:19" x14ac:dyDescent="0.3">
      <c r="A1352" s="9" t="s">
        <v>1163</v>
      </c>
      <c r="B1352" s="1">
        <v>42936</v>
      </c>
      <c r="C1352" s="2">
        <v>0.45503472222222224</v>
      </c>
      <c r="D1352" s="2">
        <v>0.45876157407407409</v>
      </c>
      <c r="E1352">
        <f>DAY(telefony45[[#This Row],[data]])</f>
        <v>20</v>
      </c>
      <c r="F1352">
        <f>IF(LEN(telefony45[[#This Row],[nr]])=8,1,0)</f>
        <v>0</v>
      </c>
      <c r="G1352">
        <f>IF(LEN(telefony45[[#This Row],[nr]])=7,1,0)</f>
        <v>1</v>
      </c>
      <c r="H1352" s="9">
        <f>IF(LEN(telefony45[[#This Row],[nr]])&gt;=10,1,0)</f>
        <v>0</v>
      </c>
      <c r="I1352" s="2">
        <f>telefony45[[#This Row],[zakonczenie]]-telefony45[[#This Row],[rozpoczecie]]</f>
        <v>3.7268518518518423E-3</v>
      </c>
      <c r="J1352" s="9">
        <f>HOUR(telefony45[[#This Row],[czas połączenia]])</f>
        <v>0</v>
      </c>
      <c r="K1352" s="9">
        <f>MINUTE(telefony45[[#This Row],[czas połączenia]])</f>
        <v>5</v>
      </c>
      <c r="L1352" s="9">
        <f>SECOND(telefony45[[#This Row],[czas połączenia]])</f>
        <v>22</v>
      </c>
      <c r="M1352" s="9">
        <f>telefony45[[#This Row],[godziny połączenia]]*60*60+telefony45[[#This Row],[minuty połączenia]]*60+telefony45[[#This Row],[sekundy połączenia2]]</f>
        <v>322</v>
      </c>
      <c r="N1352" s="9">
        <f>ROUNDUP(telefony45[[#This Row],[połączenie w sekundach]]/60,0)</f>
        <v>6</v>
      </c>
      <c r="O1352" s="9">
        <f>IF(telefony45[[#This Row],[czy zagraniczny]]=1,telefony45[[#This Row],[zaczęt minuty połączenia]],0)</f>
        <v>0</v>
      </c>
      <c r="P1352">
        <f>IF(OR(telefony45[[#This Row],[czy komórkowy]]=1,telefony45[[#This Row],[czy stacjonarny]]=1),P1351-telefony45[[#This Row],[połączenie w sekundach]],P1351)</f>
        <v>-585455</v>
      </c>
      <c r="Q1352">
        <f t="shared" si="20"/>
        <v>322</v>
      </c>
      <c r="R1352">
        <f>IF(telefony45[[#This Row],[czy komórkowy]]=1,Q1352+R1351,R1351)</f>
        <v>138896</v>
      </c>
      <c r="S1352">
        <f>IF(telefony45[[#This Row],[czy stacjonarny]]=1,Q1352+S1351,S1351)</f>
        <v>446559</v>
      </c>
    </row>
    <row r="1353" spans="1:19" x14ac:dyDescent="0.3">
      <c r="A1353" s="9" t="s">
        <v>1164</v>
      </c>
      <c r="B1353" s="1">
        <v>42936</v>
      </c>
      <c r="C1353" s="2">
        <v>0.45795138888888887</v>
      </c>
      <c r="D1353" s="2">
        <v>0.46004629629629629</v>
      </c>
      <c r="E1353">
        <f>DAY(telefony45[[#This Row],[data]])</f>
        <v>20</v>
      </c>
      <c r="F1353">
        <f>IF(LEN(telefony45[[#This Row],[nr]])=8,1,0)</f>
        <v>0</v>
      </c>
      <c r="G1353">
        <f>IF(LEN(telefony45[[#This Row],[nr]])=7,1,0)</f>
        <v>1</v>
      </c>
      <c r="H1353" s="9">
        <f>IF(LEN(telefony45[[#This Row],[nr]])&gt;=10,1,0)</f>
        <v>0</v>
      </c>
      <c r="I1353" s="2">
        <f>telefony45[[#This Row],[zakonczenie]]-telefony45[[#This Row],[rozpoczecie]]</f>
        <v>2.0949074074074203E-3</v>
      </c>
      <c r="J1353" s="9">
        <f>HOUR(telefony45[[#This Row],[czas połączenia]])</f>
        <v>0</v>
      </c>
      <c r="K1353" s="9">
        <f>MINUTE(telefony45[[#This Row],[czas połączenia]])</f>
        <v>3</v>
      </c>
      <c r="L1353" s="9">
        <f>SECOND(telefony45[[#This Row],[czas połączenia]])</f>
        <v>1</v>
      </c>
      <c r="M1353" s="9">
        <f>telefony45[[#This Row],[godziny połączenia]]*60*60+telefony45[[#This Row],[minuty połączenia]]*60+telefony45[[#This Row],[sekundy połączenia2]]</f>
        <v>181</v>
      </c>
      <c r="N1353" s="9">
        <f>ROUNDUP(telefony45[[#This Row],[połączenie w sekundach]]/60,0)</f>
        <v>4</v>
      </c>
      <c r="O1353" s="9">
        <f>IF(telefony45[[#This Row],[czy zagraniczny]]=1,telefony45[[#This Row],[zaczęt minuty połączenia]],0)</f>
        <v>0</v>
      </c>
      <c r="P1353">
        <f>IF(OR(telefony45[[#This Row],[czy komórkowy]]=1,telefony45[[#This Row],[czy stacjonarny]]=1),P1352-telefony45[[#This Row],[połączenie w sekundach]],P1352)</f>
        <v>-585636</v>
      </c>
      <c r="Q1353">
        <f t="shared" si="20"/>
        <v>181</v>
      </c>
      <c r="R1353">
        <f>IF(telefony45[[#This Row],[czy komórkowy]]=1,Q1353+R1352,R1352)</f>
        <v>138896</v>
      </c>
      <c r="S1353">
        <f>IF(telefony45[[#This Row],[czy stacjonarny]]=1,Q1353+S1352,S1352)</f>
        <v>446740</v>
      </c>
    </row>
    <row r="1354" spans="1:19" x14ac:dyDescent="0.3">
      <c r="A1354" s="9" t="s">
        <v>1165</v>
      </c>
      <c r="B1354" s="1">
        <v>42936</v>
      </c>
      <c r="C1354" s="2">
        <v>0.46164351851851854</v>
      </c>
      <c r="D1354" s="2">
        <v>0.46197916666666666</v>
      </c>
      <c r="E1354">
        <f>DAY(telefony45[[#This Row],[data]])</f>
        <v>20</v>
      </c>
      <c r="F1354">
        <f>IF(LEN(telefony45[[#This Row],[nr]])=8,1,0)</f>
        <v>0</v>
      </c>
      <c r="G1354">
        <f>IF(LEN(telefony45[[#This Row],[nr]])=7,1,0)</f>
        <v>0</v>
      </c>
      <c r="H1354" s="9">
        <f>IF(LEN(telefony45[[#This Row],[nr]])&gt;=10,1,0)</f>
        <v>1</v>
      </c>
      <c r="I1354" s="2">
        <f>telefony45[[#This Row],[zakonczenie]]-telefony45[[#This Row],[rozpoczecie]]</f>
        <v>3.356481481481266E-4</v>
      </c>
      <c r="J1354" s="9">
        <f>HOUR(telefony45[[#This Row],[czas połączenia]])</f>
        <v>0</v>
      </c>
      <c r="K1354" s="9">
        <f>MINUTE(telefony45[[#This Row],[czas połączenia]])</f>
        <v>0</v>
      </c>
      <c r="L1354" s="9">
        <f>SECOND(telefony45[[#This Row],[czas połączenia]])</f>
        <v>29</v>
      </c>
      <c r="M1354" s="9">
        <f>telefony45[[#This Row],[godziny połączenia]]*60*60+telefony45[[#This Row],[minuty połączenia]]*60+telefony45[[#This Row],[sekundy połączenia2]]</f>
        <v>29</v>
      </c>
      <c r="N1354" s="9">
        <f>ROUNDUP(telefony45[[#This Row],[połączenie w sekundach]]/60,0)</f>
        <v>1</v>
      </c>
      <c r="O1354" s="9">
        <f>IF(telefony45[[#This Row],[czy zagraniczny]]=1,telefony45[[#This Row],[zaczęt minuty połączenia]],0)</f>
        <v>1</v>
      </c>
      <c r="P1354">
        <f>IF(OR(telefony45[[#This Row],[czy komórkowy]]=1,telefony45[[#This Row],[czy stacjonarny]]=1),P1353-telefony45[[#This Row],[połączenie w sekundach]],P1353)</f>
        <v>-585636</v>
      </c>
      <c r="Q1354">
        <f t="shared" si="20"/>
        <v>0</v>
      </c>
      <c r="R1354">
        <f>IF(telefony45[[#This Row],[czy komórkowy]]=1,Q1354+R1353,R1353)</f>
        <v>138896</v>
      </c>
      <c r="S1354">
        <f>IF(telefony45[[#This Row],[czy stacjonarny]]=1,Q1354+S1353,S1353)</f>
        <v>446740</v>
      </c>
    </row>
    <row r="1355" spans="1:19" x14ac:dyDescent="0.3">
      <c r="A1355" s="9" t="s">
        <v>1166</v>
      </c>
      <c r="B1355" s="1">
        <v>42936</v>
      </c>
      <c r="C1355" s="2">
        <v>0.46225694444444443</v>
      </c>
      <c r="D1355" s="2">
        <v>0.46591435185185187</v>
      </c>
      <c r="E1355">
        <f>DAY(telefony45[[#This Row],[data]])</f>
        <v>20</v>
      </c>
      <c r="F1355">
        <f>IF(LEN(telefony45[[#This Row],[nr]])=8,1,0)</f>
        <v>1</v>
      </c>
      <c r="G1355">
        <f>IF(LEN(telefony45[[#This Row],[nr]])=7,1,0)</f>
        <v>0</v>
      </c>
      <c r="H1355" s="9">
        <f>IF(LEN(telefony45[[#This Row],[nr]])&gt;=10,1,0)</f>
        <v>0</v>
      </c>
      <c r="I1355" s="2">
        <f>telefony45[[#This Row],[zakonczenie]]-telefony45[[#This Row],[rozpoczecie]]</f>
        <v>3.6574074074074425E-3</v>
      </c>
      <c r="J1355" s="9">
        <f>HOUR(telefony45[[#This Row],[czas połączenia]])</f>
        <v>0</v>
      </c>
      <c r="K1355" s="9">
        <f>MINUTE(telefony45[[#This Row],[czas połączenia]])</f>
        <v>5</v>
      </c>
      <c r="L1355" s="9">
        <f>SECOND(telefony45[[#This Row],[czas połączenia]])</f>
        <v>16</v>
      </c>
      <c r="M1355" s="9">
        <f>telefony45[[#This Row],[godziny połączenia]]*60*60+telefony45[[#This Row],[minuty połączenia]]*60+telefony45[[#This Row],[sekundy połączenia2]]</f>
        <v>316</v>
      </c>
      <c r="N1355" s="9">
        <f>ROUNDUP(telefony45[[#This Row],[połączenie w sekundach]]/60,0)</f>
        <v>6</v>
      </c>
      <c r="O1355" s="9">
        <f>IF(telefony45[[#This Row],[czy zagraniczny]]=1,telefony45[[#This Row],[zaczęt minuty połączenia]],0)</f>
        <v>0</v>
      </c>
      <c r="P1355">
        <f>IF(OR(telefony45[[#This Row],[czy komórkowy]]=1,telefony45[[#This Row],[czy stacjonarny]]=1),P1354-telefony45[[#This Row],[połączenie w sekundach]],P1354)</f>
        <v>-585952</v>
      </c>
      <c r="Q1355">
        <f t="shared" si="20"/>
        <v>316</v>
      </c>
      <c r="R1355">
        <f>IF(telefony45[[#This Row],[czy komórkowy]]=1,Q1355+R1354,R1354)</f>
        <v>139212</v>
      </c>
      <c r="S1355">
        <f>IF(telefony45[[#This Row],[czy stacjonarny]]=1,Q1355+S1354,S1354)</f>
        <v>446740</v>
      </c>
    </row>
    <row r="1356" spans="1:19" x14ac:dyDescent="0.3">
      <c r="A1356" s="9" t="s">
        <v>1167</v>
      </c>
      <c r="B1356" s="1">
        <v>42936</v>
      </c>
      <c r="C1356" s="2">
        <v>0.46606481481481482</v>
      </c>
      <c r="D1356" s="2">
        <v>0.47375</v>
      </c>
      <c r="E1356">
        <f>DAY(telefony45[[#This Row],[data]])</f>
        <v>20</v>
      </c>
      <c r="F1356">
        <f>IF(LEN(telefony45[[#This Row],[nr]])=8,1,0)</f>
        <v>0</v>
      </c>
      <c r="G1356">
        <f>IF(LEN(telefony45[[#This Row],[nr]])=7,1,0)</f>
        <v>0</v>
      </c>
      <c r="H1356" s="9">
        <f>IF(LEN(telefony45[[#This Row],[nr]])&gt;=10,1,0)</f>
        <v>1</v>
      </c>
      <c r="I1356" s="2">
        <f>telefony45[[#This Row],[zakonczenie]]-telefony45[[#This Row],[rozpoczecie]]</f>
        <v>7.6851851851851838E-3</v>
      </c>
      <c r="J1356" s="9">
        <f>HOUR(telefony45[[#This Row],[czas połączenia]])</f>
        <v>0</v>
      </c>
      <c r="K1356" s="9">
        <f>MINUTE(telefony45[[#This Row],[czas połączenia]])</f>
        <v>11</v>
      </c>
      <c r="L1356" s="9">
        <f>SECOND(telefony45[[#This Row],[czas połączenia]])</f>
        <v>4</v>
      </c>
      <c r="M1356" s="9">
        <f>telefony45[[#This Row],[godziny połączenia]]*60*60+telefony45[[#This Row],[minuty połączenia]]*60+telefony45[[#This Row],[sekundy połączenia2]]</f>
        <v>664</v>
      </c>
      <c r="N1356" s="9">
        <f>ROUNDUP(telefony45[[#This Row],[połączenie w sekundach]]/60,0)</f>
        <v>12</v>
      </c>
      <c r="O1356" s="9">
        <f>IF(telefony45[[#This Row],[czy zagraniczny]]=1,telefony45[[#This Row],[zaczęt minuty połączenia]],0)</f>
        <v>12</v>
      </c>
      <c r="P1356">
        <f>IF(OR(telefony45[[#This Row],[czy komórkowy]]=1,telefony45[[#This Row],[czy stacjonarny]]=1),P1355-telefony45[[#This Row],[połączenie w sekundach]],P1355)</f>
        <v>-585952</v>
      </c>
      <c r="Q1356">
        <f t="shared" si="20"/>
        <v>0</v>
      </c>
      <c r="R1356">
        <f>IF(telefony45[[#This Row],[czy komórkowy]]=1,Q1356+R1355,R1355)</f>
        <v>139212</v>
      </c>
      <c r="S1356">
        <f>IF(telefony45[[#This Row],[czy stacjonarny]]=1,Q1356+S1355,S1355)</f>
        <v>446740</v>
      </c>
    </row>
    <row r="1357" spans="1:19" x14ac:dyDescent="0.3">
      <c r="A1357" s="9" t="s">
        <v>1168</v>
      </c>
      <c r="B1357" s="1">
        <v>42936</v>
      </c>
      <c r="C1357" s="2">
        <v>0.47105324074074073</v>
      </c>
      <c r="D1357" s="2">
        <v>0.47146990740740741</v>
      </c>
      <c r="E1357">
        <f>DAY(telefony45[[#This Row],[data]])</f>
        <v>20</v>
      </c>
      <c r="F1357">
        <f>IF(LEN(telefony45[[#This Row],[nr]])=8,1,0)</f>
        <v>0</v>
      </c>
      <c r="G1357">
        <f>IF(LEN(telefony45[[#This Row],[nr]])=7,1,0)</f>
        <v>1</v>
      </c>
      <c r="H1357" s="9">
        <f>IF(LEN(telefony45[[#This Row],[nr]])&gt;=10,1,0)</f>
        <v>0</v>
      </c>
      <c r="I1357" s="2">
        <f>telefony45[[#This Row],[zakonczenie]]-telefony45[[#This Row],[rozpoczecie]]</f>
        <v>4.1666666666667629E-4</v>
      </c>
      <c r="J1357" s="9">
        <f>HOUR(telefony45[[#This Row],[czas połączenia]])</f>
        <v>0</v>
      </c>
      <c r="K1357" s="9">
        <f>MINUTE(telefony45[[#This Row],[czas połączenia]])</f>
        <v>0</v>
      </c>
      <c r="L1357" s="9">
        <f>SECOND(telefony45[[#This Row],[czas połączenia]])</f>
        <v>36</v>
      </c>
      <c r="M1357" s="9">
        <f>telefony45[[#This Row],[godziny połączenia]]*60*60+telefony45[[#This Row],[minuty połączenia]]*60+telefony45[[#This Row],[sekundy połączenia2]]</f>
        <v>36</v>
      </c>
      <c r="N1357" s="9">
        <f>ROUNDUP(telefony45[[#This Row],[połączenie w sekundach]]/60,0)</f>
        <v>1</v>
      </c>
      <c r="O1357" s="9">
        <f>IF(telefony45[[#This Row],[czy zagraniczny]]=1,telefony45[[#This Row],[zaczęt minuty połączenia]],0)</f>
        <v>0</v>
      </c>
      <c r="P1357">
        <f>IF(OR(telefony45[[#This Row],[czy komórkowy]]=1,telefony45[[#This Row],[czy stacjonarny]]=1),P1356-telefony45[[#This Row],[połączenie w sekundach]],P1356)</f>
        <v>-585988</v>
      </c>
      <c r="Q1357">
        <f t="shared" si="20"/>
        <v>36</v>
      </c>
      <c r="R1357">
        <f>IF(telefony45[[#This Row],[czy komórkowy]]=1,Q1357+R1356,R1356)</f>
        <v>139212</v>
      </c>
      <c r="S1357">
        <f>IF(telefony45[[#This Row],[czy stacjonarny]]=1,Q1357+S1356,S1356)</f>
        <v>446776</v>
      </c>
    </row>
    <row r="1358" spans="1:19" x14ac:dyDescent="0.3">
      <c r="A1358" s="9" t="s">
        <v>1169</v>
      </c>
      <c r="B1358" s="1">
        <v>42936</v>
      </c>
      <c r="C1358" s="2">
        <v>0.47244212962962961</v>
      </c>
      <c r="D1358" s="2">
        <v>0.48127314814814814</v>
      </c>
      <c r="E1358">
        <f>DAY(telefony45[[#This Row],[data]])</f>
        <v>20</v>
      </c>
      <c r="F1358">
        <f>IF(LEN(telefony45[[#This Row],[nr]])=8,1,0)</f>
        <v>0</v>
      </c>
      <c r="G1358">
        <f>IF(LEN(telefony45[[#This Row],[nr]])=7,1,0)</f>
        <v>1</v>
      </c>
      <c r="H1358" s="9">
        <f>IF(LEN(telefony45[[#This Row],[nr]])&gt;=10,1,0)</f>
        <v>0</v>
      </c>
      <c r="I1358" s="2">
        <f>telefony45[[#This Row],[zakonczenie]]-telefony45[[#This Row],[rozpoczecie]]</f>
        <v>8.8310185185185297E-3</v>
      </c>
      <c r="J1358" s="9">
        <f>HOUR(telefony45[[#This Row],[czas połączenia]])</f>
        <v>0</v>
      </c>
      <c r="K1358" s="9">
        <f>MINUTE(telefony45[[#This Row],[czas połączenia]])</f>
        <v>12</v>
      </c>
      <c r="L1358" s="9">
        <f>SECOND(telefony45[[#This Row],[czas połączenia]])</f>
        <v>43</v>
      </c>
      <c r="M1358" s="9">
        <f>telefony45[[#This Row],[godziny połączenia]]*60*60+telefony45[[#This Row],[minuty połączenia]]*60+telefony45[[#This Row],[sekundy połączenia2]]</f>
        <v>763</v>
      </c>
      <c r="N1358" s="9">
        <f>ROUNDUP(telefony45[[#This Row],[połączenie w sekundach]]/60,0)</f>
        <v>13</v>
      </c>
      <c r="O1358" s="9">
        <f>IF(telefony45[[#This Row],[czy zagraniczny]]=1,telefony45[[#This Row],[zaczęt minuty połączenia]],0)</f>
        <v>0</v>
      </c>
      <c r="P1358">
        <f>IF(OR(telefony45[[#This Row],[czy komórkowy]]=1,telefony45[[#This Row],[czy stacjonarny]]=1),P1357-telefony45[[#This Row],[połączenie w sekundach]],P1357)</f>
        <v>-586751</v>
      </c>
      <c r="Q1358">
        <f t="shared" si="20"/>
        <v>763</v>
      </c>
      <c r="R1358">
        <f>IF(telefony45[[#This Row],[czy komórkowy]]=1,Q1358+R1357,R1357)</f>
        <v>139212</v>
      </c>
      <c r="S1358">
        <f>IF(telefony45[[#This Row],[czy stacjonarny]]=1,Q1358+S1357,S1357)</f>
        <v>447539</v>
      </c>
    </row>
    <row r="1359" spans="1:19" x14ac:dyDescent="0.3">
      <c r="A1359" s="9" t="s">
        <v>1170</v>
      </c>
      <c r="B1359" s="1">
        <v>42936</v>
      </c>
      <c r="C1359" s="2">
        <v>0.47531250000000003</v>
      </c>
      <c r="D1359" s="2">
        <v>0.47684027777777777</v>
      </c>
      <c r="E1359">
        <f>DAY(telefony45[[#This Row],[data]])</f>
        <v>20</v>
      </c>
      <c r="F1359">
        <f>IF(LEN(telefony45[[#This Row],[nr]])=8,1,0)</f>
        <v>0</v>
      </c>
      <c r="G1359">
        <f>IF(LEN(telefony45[[#This Row],[nr]])=7,1,0)</f>
        <v>1</v>
      </c>
      <c r="H1359" s="9">
        <f>IF(LEN(telefony45[[#This Row],[nr]])&gt;=10,1,0)</f>
        <v>0</v>
      </c>
      <c r="I1359" s="2">
        <f>telefony45[[#This Row],[zakonczenie]]-telefony45[[#This Row],[rozpoczecie]]</f>
        <v>1.527777777777739E-3</v>
      </c>
      <c r="J1359" s="9">
        <f>HOUR(telefony45[[#This Row],[czas połączenia]])</f>
        <v>0</v>
      </c>
      <c r="K1359" s="9">
        <f>MINUTE(telefony45[[#This Row],[czas połączenia]])</f>
        <v>2</v>
      </c>
      <c r="L1359" s="9">
        <f>SECOND(telefony45[[#This Row],[czas połączenia]])</f>
        <v>12</v>
      </c>
      <c r="M1359" s="9">
        <f>telefony45[[#This Row],[godziny połączenia]]*60*60+telefony45[[#This Row],[minuty połączenia]]*60+telefony45[[#This Row],[sekundy połączenia2]]</f>
        <v>132</v>
      </c>
      <c r="N1359" s="9">
        <f>ROUNDUP(telefony45[[#This Row],[połączenie w sekundach]]/60,0)</f>
        <v>3</v>
      </c>
      <c r="O1359" s="9">
        <f>IF(telefony45[[#This Row],[czy zagraniczny]]=1,telefony45[[#This Row],[zaczęt minuty połączenia]],0)</f>
        <v>0</v>
      </c>
      <c r="P1359">
        <f>IF(OR(telefony45[[#This Row],[czy komórkowy]]=1,telefony45[[#This Row],[czy stacjonarny]]=1),P1358-telefony45[[#This Row],[połączenie w sekundach]],P1358)</f>
        <v>-586883</v>
      </c>
      <c r="Q1359">
        <f t="shared" si="20"/>
        <v>132</v>
      </c>
      <c r="R1359">
        <f>IF(telefony45[[#This Row],[czy komórkowy]]=1,Q1359+R1358,R1358)</f>
        <v>139212</v>
      </c>
      <c r="S1359">
        <f>IF(telefony45[[#This Row],[czy stacjonarny]]=1,Q1359+S1358,S1358)</f>
        <v>447671</v>
      </c>
    </row>
    <row r="1360" spans="1:19" x14ac:dyDescent="0.3">
      <c r="A1360" s="9" t="s">
        <v>1171</v>
      </c>
      <c r="B1360" s="1">
        <v>42936</v>
      </c>
      <c r="C1360" s="2">
        <v>0.48032407407407407</v>
      </c>
      <c r="D1360" s="2">
        <v>0.4916550925925926</v>
      </c>
      <c r="E1360">
        <f>DAY(telefony45[[#This Row],[data]])</f>
        <v>20</v>
      </c>
      <c r="F1360">
        <f>IF(LEN(telefony45[[#This Row],[nr]])=8,1,0)</f>
        <v>0</v>
      </c>
      <c r="G1360">
        <f>IF(LEN(telefony45[[#This Row],[nr]])=7,1,0)</f>
        <v>1</v>
      </c>
      <c r="H1360" s="9">
        <f>IF(LEN(telefony45[[#This Row],[nr]])&gt;=10,1,0)</f>
        <v>0</v>
      </c>
      <c r="I1360" s="2">
        <f>telefony45[[#This Row],[zakonczenie]]-telefony45[[#This Row],[rozpoczecie]]</f>
        <v>1.1331018518518532E-2</v>
      </c>
      <c r="J1360" s="9">
        <f>HOUR(telefony45[[#This Row],[czas połączenia]])</f>
        <v>0</v>
      </c>
      <c r="K1360" s="9">
        <f>MINUTE(telefony45[[#This Row],[czas połączenia]])</f>
        <v>16</v>
      </c>
      <c r="L1360" s="9">
        <f>SECOND(telefony45[[#This Row],[czas połączenia]])</f>
        <v>19</v>
      </c>
      <c r="M1360" s="9">
        <f>telefony45[[#This Row],[godziny połączenia]]*60*60+telefony45[[#This Row],[minuty połączenia]]*60+telefony45[[#This Row],[sekundy połączenia2]]</f>
        <v>979</v>
      </c>
      <c r="N1360" s="9">
        <f>ROUNDUP(telefony45[[#This Row],[połączenie w sekundach]]/60,0)</f>
        <v>17</v>
      </c>
      <c r="O1360" s="9">
        <f>IF(telefony45[[#This Row],[czy zagraniczny]]=1,telefony45[[#This Row],[zaczęt minuty połączenia]],0)</f>
        <v>0</v>
      </c>
      <c r="P1360">
        <f>IF(OR(telefony45[[#This Row],[czy komórkowy]]=1,telefony45[[#This Row],[czy stacjonarny]]=1),P1359-telefony45[[#This Row],[połączenie w sekundach]],P1359)</f>
        <v>-587862</v>
      </c>
      <c r="Q1360">
        <f t="shared" si="20"/>
        <v>979</v>
      </c>
      <c r="R1360">
        <f>IF(telefony45[[#This Row],[czy komórkowy]]=1,Q1360+R1359,R1359)</f>
        <v>139212</v>
      </c>
      <c r="S1360">
        <f>IF(telefony45[[#This Row],[czy stacjonarny]]=1,Q1360+S1359,S1359)</f>
        <v>448650</v>
      </c>
    </row>
    <row r="1361" spans="1:19" x14ac:dyDescent="0.3">
      <c r="A1361" s="9" t="s">
        <v>1172</v>
      </c>
      <c r="B1361" s="1">
        <v>42936</v>
      </c>
      <c r="C1361" s="2">
        <v>0.48280092592592594</v>
      </c>
      <c r="D1361" s="2">
        <v>0.48798611111111112</v>
      </c>
      <c r="E1361">
        <f>DAY(telefony45[[#This Row],[data]])</f>
        <v>20</v>
      </c>
      <c r="F1361">
        <f>IF(LEN(telefony45[[#This Row],[nr]])=8,1,0)</f>
        <v>1</v>
      </c>
      <c r="G1361">
        <f>IF(LEN(telefony45[[#This Row],[nr]])=7,1,0)</f>
        <v>0</v>
      </c>
      <c r="H1361" s="9">
        <f>IF(LEN(telefony45[[#This Row],[nr]])&gt;=10,1,0)</f>
        <v>0</v>
      </c>
      <c r="I1361" s="2">
        <f>telefony45[[#This Row],[zakonczenie]]-telefony45[[#This Row],[rozpoczecie]]</f>
        <v>5.1851851851851816E-3</v>
      </c>
      <c r="J1361" s="9">
        <f>HOUR(telefony45[[#This Row],[czas połączenia]])</f>
        <v>0</v>
      </c>
      <c r="K1361" s="9">
        <f>MINUTE(telefony45[[#This Row],[czas połączenia]])</f>
        <v>7</v>
      </c>
      <c r="L1361" s="9">
        <f>SECOND(telefony45[[#This Row],[czas połączenia]])</f>
        <v>28</v>
      </c>
      <c r="M1361" s="9">
        <f>telefony45[[#This Row],[godziny połączenia]]*60*60+telefony45[[#This Row],[minuty połączenia]]*60+telefony45[[#This Row],[sekundy połączenia2]]</f>
        <v>448</v>
      </c>
      <c r="N1361" s="9">
        <f>ROUNDUP(telefony45[[#This Row],[połączenie w sekundach]]/60,0)</f>
        <v>8</v>
      </c>
      <c r="O1361" s="9">
        <f>IF(telefony45[[#This Row],[czy zagraniczny]]=1,telefony45[[#This Row],[zaczęt minuty połączenia]],0)</f>
        <v>0</v>
      </c>
      <c r="P1361">
        <f>IF(OR(telefony45[[#This Row],[czy komórkowy]]=1,telefony45[[#This Row],[czy stacjonarny]]=1),P1360-telefony45[[#This Row],[połączenie w sekundach]],P1360)</f>
        <v>-588310</v>
      </c>
      <c r="Q1361">
        <f t="shared" si="20"/>
        <v>448</v>
      </c>
      <c r="R1361">
        <f>IF(telefony45[[#This Row],[czy komórkowy]]=1,Q1361+R1360,R1360)</f>
        <v>139660</v>
      </c>
      <c r="S1361">
        <f>IF(telefony45[[#This Row],[czy stacjonarny]]=1,Q1361+S1360,S1360)</f>
        <v>448650</v>
      </c>
    </row>
    <row r="1362" spans="1:19" x14ac:dyDescent="0.3">
      <c r="A1362" s="9" t="s">
        <v>1173</v>
      </c>
      <c r="B1362" s="1">
        <v>42936</v>
      </c>
      <c r="C1362" s="2">
        <v>0.48813657407407407</v>
      </c>
      <c r="D1362" s="2">
        <v>0.49116898148148147</v>
      </c>
      <c r="E1362">
        <f>DAY(telefony45[[#This Row],[data]])</f>
        <v>20</v>
      </c>
      <c r="F1362">
        <f>IF(LEN(telefony45[[#This Row],[nr]])=8,1,0)</f>
        <v>0</v>
      </c>
      <c r="G1362">
        <f>IF(LEN(telefony45[[#This Row],[nr]])=7,1,0)</f>
        <v>1</v>
      </c>
      <c r="H1362" s="9">
        <f>IF(LEN(telefony45[[#This Row],[nr]])&gt;=10,1,0)</f>
        <v>0</v>
      </c>
      <c r="I1362" s="2">
        <f>telefony45[[#This Row],[zakonczenie]]-telefony45[[#This Row],[rozpoczecie]]</f>
        <v>3.0324074074074003E-3</v>
      </c>
      <c r="J1362" s="9">
        <f>HOUR(telefony45[[#This Row],[czas połączenia]])</f>
        <v>0</v>
      </c>
      <c r="K1362" s="9">
        <f>MINUTE(telefony45[[#This Row],[czas połączenia]])</f>
        <v>4</v>
      </c>
      <c r="L1362" s="9">
        <f>SECOND(telefony45[[#This Row],[czas połączenia]])</f>
        <v>22</v>
      </c>
      <c r="M1362" s="9">
        <f>telefony45[[#This Row],[godziny połączenia]]*60*60+telefony45[[#This Row],[minuty połączenia]]*60+telefony45[[#This Row],[sekundy połączenia2]]</f>
        <v>262</v>
      </c>
      <c r="N1362" s="9">
        <f>ROUNDUP(telefony45[[#This Row],[połączenie w sekundach]]/60,0)</f>
        <v>5</v>
      </c>
      <c r="O1362" s="9">
        <f>IF(telefony45[[#This Row],[czy zagraniczny]]=1,telefony45[[#This Row],[zaczęt minuty połączenia]],0)</f>
        <v>0</v>
      </c>
      <c r="P1362">
        <f>IF(OR(telefony45[[#This Row],[czy komórkowy]]=1,telefony45[[#This Row],[czy stacjonarny]]=1),P1361-telefony45[[#This Row],[połączenie w sekundach]],P1361)</f>
        <v>-588572</v>
      </c>
      <c r="Q1362">
        <f t="shared" si="20"/>
        <v>262</v>
      </c>
      <c r="R1362">
        <f>IF(telefony45[[#This Row],[czy komórkowy]]=1,Q1362+R1361,R1361)</f>
        <v>139660</v>
      </c>
      <c r="S1362">
        <f>IF(telefony45[[#This Row],[czy stacjonarny]]=1,Q1362+S1361,S1361)</f>
        <v>448912</v>
      </c>
    </row>
    <row r="1363" spans="1:19" x14ac:dyDescent="0.3">
      <c r="A1363" s="9" t="s">
        <v>1174</v>
      </c>
      <c r="B1363" s="1">
        <v>42936</v>
      </c>
      <c r="C1363" s="2">
        <v>0.49015046296296294</v>
      </c>
      <c r="D1363" s="2">
        <v>0.49456018518518519</v>
      </c>
      <c r="E1363">
        <f>DAY(telefony45[[#This Row],[data]])</f>
        <v>20</v>
      </c>
      <c r="F1363">
        <f>IF(LEN(telefony45[[#This Row],[nr]])=8,1,0)</f>
        <v>1</v>
      </c>
      <c r="G1363">
        <f>IF(LEN(telefony45[[#This Row],[nr]])=7,1,0)</f>
        <v>0</v>
      </c>
      <c r="H1363" s="9">
        <f>IF(LEN(telefony45[[#This Row],[nr]])&gt;=10,1,0)</f>
        <v>0</v>
      </c>
      <c r="I1363" s="2">
        <f>telefony45[[#This Row],[zakonczenie]]-telefony45[[#This Row],[rozpoczecie]]</f>
        <v>4.4097222222222454E-3</v>
      </c>
      <c r="J1363" s="9">
        <f>HOUR(telefony45[[#This Row],[czas połączenia]])</f>
        <v>0</v>
      </c>
      <c r="K1363" s="9">
        <f>MINUTE(telefony45[[#This Row],[czas połączenia]])</f>
        <v>6</v>
      </c>
      <c r="L1363" s="9">
        <f>SECOND(telefony45[[#This Row],[czas połączenia]])</f>
        <v>21</v>
      </c>
      <c r="M1363" s="9">
        <f>telefony45[[#This Row],[godziny połączenia]]*60*60+telefony45[[#This Row],[minuty połączenia]]*60+telefony45[[#This Row],[sekundy połączenia2]]</f>
        <v>381</v>
      </c>
      <c r="N1363" s="9">
        <f>ROUNDUP(telefony45[[#This Row],[połączenie w sekundach]]/60,0)</f>
        <v>7</v>
      </c>
      <c r="O1363" s="9">
        <f>IF(telefony45[[#This Row],[czy zagraniczny]]=1,telefony45[[#This Row],[zaczęt minuty połączenia]],0)</f>
        <v>0</v>
      </c>
      <c r="P1363">
        <f>IF(OR(telefony45[[#This Row],[czy komórkowy]]=1,telefony45[[#This Row],[czy stacjonarny]]=1),P1362-telefony45[[#This Row],[połączenie w sekundach]],P1362)</f>
        <v>-588953</v>
      </c>
      <c r="Q1363">
        <f t="shared" si="20"/>
        <v>381</v>
      </c>
      <c r="R1363">
        <f>IF(telefony45[[#This Row],[czy komórkowy]]=1,Q1363+R1362,R1362)</f>
        <v>140041</v>
      </c>
      <c r="S1363">
        <f>IF(telefony45[[#This Row],[czy stacjonarny]]=1,Q1363+S1362,S1362)</f>
        <v>448912</v>
      </c>
    </row>
    <row r="1364" spans="1:19" x14ac:dyDescent="0.3">
      <c r="A1364" s="9" t="s">
        <v>1175</v>
      </c>
      <c r="B1364" s="1">
        <v>42936</v>
      </c>
      <c r="C1364" s="2">
        <v>0.49103009259259262</v>
      </c>
      <c r="D1364" s="2">
        <v>0.4937037037037037</v>
      </c>
      <c r="E1364">
        <f>DAY(telefony45[[#This Row],[data]])</f>
        <v>20</v>
      </c>
      <c r="F1364">
        <f>IF(LEN(telefony45[[#This Row],[nr]])=8,1,0)</f>
        <v>0</v>
      </c>
      <c r="G1364">
        <f>IF(LEN(telefony45[[#This Row],[nr]])=7,1,0)</f>
        <v>1</v>
      </c>
      <c r="H1364" s="9">
        <f>IF(LEN(telefony45[[#This Row],[nr]])&gt;=10,1,0)</f>
        <v>0</v>
      </c>
      <c r="I1364" s="2">
        <f>telefony45[[#This Row],[zakonczenie]]-telefony45[[#This Row],[rozpoczecie]]</f>
        <v>2.673611111111085E-3</v>
      </c>
      <c r="J1364" s="9">
        <f>HOUR(telefony45[[#This Row],[czas połączenia]])</f>
        <v>0</v>
      </c>
      <c r="K1364" s="9">
        <f>MINUTE(telefony45[[#This Row],[czas połączenia]])</f>
        <v>3</v>
      </c>
      <c r="L1364" s="9">
        <f>SECOND(telefony45[[#This Row],[czas połączenia]])</f>
        <v>51</v>
      </c>
      <c r="M1364" s="9">
        <f>telefony45[[#This Row],[godziny połączenia]]*60*60+telefony45[[#This Row],[minuty połączenia]]*60+telefony45[[#This Row],[sekundy połączenia2]]</f>
        <v>231</v>
      </c>
      <c r="N1364" s="9">
        <f>ROUNDUP(telefony45[[#This Row],[połączenie w sekundach]]/60,0)</f>
        <v>4</v>
      </c>
      <c r="O1364" s="9">
        <f>IF(telefony45[[#This Row],[czy zagraniczny]]=1,telefony45[[#This Row],[zaczęt minuty połączenia]],0)</f>
        <v>0</v>
      </c>
      <c r="P1364">
        <f>IF(OR(telefony45[[#This Row],[czy komórkowy]]=1,telefony45[[#This Row],[czy stacjonarny]]=1),P1363-telefony45[[#This Row],[połączenie w sekundach]],P1363)</f>
        <v>-589184</v>
      </c>
      <c r="Q1364">
        <f t="shared" si="20"/>
        <v>231</v>
      </c>
      <c r="R1364">
        <f>IF(telefony45[[#This Row],[czy komórkowy]]=1,Q1364+R1363,R1363)</f>
        <v>140041</v>
      </c>
      <c r="S1364">
        <f>IF(telefony45[[#This Row],[czy stacjonarny]]=1,Q1364+S1363,S1363)</f>
        <v>449143</v>
      </c>
    </row>
    <row r="1365" spans="1:19" x14ac:dyDescent="0.3">
      <c r="A1365" s="9" t="s">
        <v>1176</v>
      </c>
      <c r="B1365" s="1">
        <v>42936</v>
      </c>
      <c r="C1365" s="2">
        <v>0.49519675925925927</v>
      </c>
      <c r="D1365" s="2">
        <v>0.49532407407407408</v>
      </c>
      <c r="E1365">
        <f>DAY(telefony45[[#This Row],[data]])</f>
        <v>20</v>
      </c>
      <c r="F1365">
        <f>IF(LEN(telefony45[[#This Row],[nr]])=8,1,0)</f>
        <v>0</v>
      </c>
      <c r="G1365">
        <f>IF(LEN(telefony45[[#This Row],[nr]])=7,1,0)</f>
        <v>1</v>
      </c>
      <c r="H1365" s="9">
        <f>IF(LEN(telefony45[[#This Row],[nr]])&gt;=10,1,0)</f>
        <v>0</v>
      </c>
      <c r="I1365" s="2">
        <f>telefony45[[#This Row],[zakonczenie]]-telefony45[[#This Row],[rozpoczecie]]</f>
        <v>1.2731481481481621E-4</v>
      </c>
      <c r="J1365" s="9">
        <f>HOUR(telefony45[[#This Row],[czas połączenia]])</f>
        <v>0</v>
      </c>
      <c r="K1365" s="9">
        <f>MINUTE(telefony45[[#This Row],[czas połączenia]])</f>
        <v>0</v>
      </c>
      <c r="L1365" s="9">
        <f>SECOND(telefony45[[#This Row],[czas połączenia]])</f>
        <v>11</v>
      </c>
      <c r="M1365" s="9">
        <f>telefony45[[#This Row],[godziny połączenia]]*60*60+telefony45[[#This Row],[minuty połączenia]]*60+telefony45[[#This Row],[sekundy połączenia2]]</f>
        <v>11</v>
      </c>
      <c r="N1365" s="9">
        <f>ROUNDUP(telefony45[[#This Row],[połączenie w sekundach]]/60,0)</f>
        <v>1</v>
      </c>
      <c r="O1365" s="9">
        <f>IF(telefony45[[#This Row],[czy zagraniczny]]=1,telefony45[[#This Row],[zaczęt minuty połączenia]],0)</f>
        <v>0</v>
      </c>
      <c r="P1365">
        <f>IF(OR(telefony45[[#This Row],[czy komórkowy]]=1,telefony45[[#This Row],[czy stacjonarny]]=1),P1364-telefony45[[#This Row],[połączenie w sekundach]],P1364)</f>
        <v>-589195</v>
      </c>
      <c r="Q1365">
        <f t="shared" si="20"/>
        <v>11</v>
      </c>
      <c r="R1365">
        <f>IF(telefony45[[#This Row],[czy komórkowy]]=1,Q1365+R1364,R1364)</f>
        <v>140041</v>
      </c>
      <c r="S1365">
        <f>IF(telefony45[[#This Row],[czy stacjonarny]]=1,Q1365+S1364,S1364)</f>
        <v>449154</v>
      </c>
    </row>
    <row r="1366" spans="1:19" x14ac:dyDescent="0.3">
      <c r="A1366" s="9" t="s">
        <v>1177</v>
      </c>
      <c r="B1366" s="1">
        <v>42936</v>
      </c>
      <c r="C1366" s="2">
        <v>0.49833333333333335</v>
      </c>
      <c r="D1366" s="2">
        <v>0.50942129629629629</v>
      </c>
      <c r="E1366">
        <f>DAY(telefony45[[#This Row],[data]])</f>
        <v>20</v>
      </c>
      <c r="F1366">
        <f>IF(LEN(telefony45[[#This Row],[nr]])=8,1,0)</f>
        <v>0</v>
      </c>
      <c r="G1366">
        <f>IF(LEN(telefony45[[#This Row],[nr]])=7,1,0)</f>
        <v>1</v>
      </c>
      <c r="H1366" s="9">
        <f>IF(LEN(telefony45[[#This Row],[nr]])&gt;=10,1,0)</f>
        <v>0</v>
      </c>
      <c r="I1366" s="2">
        <f>telefony45[[#This Row],[zakonczenie]]-telefony45[[#This Row],[rozpoczecie]]</f>
        <v>1.1087962962962938E-2</v>
      </c>
      <c r="J1366" s="9">
        <f>HOUR(telefony45[[#This Row],[czas połączenia]])</f>
        <v>0</v>
      </c>
      <c r="K1366" s="9">
        <f>MINUTE(telefony45[[#This Row],[czas połączenia]])</f>
        <v>15</v>
      </c>
      <c r="L1366" s="9">
        <f>SECOND(telefony45[[#This Row],[czas połączenia]])</f>
        <v>58</v>
      </c>
      <c r="M1366" s="9">
        <f>telefony45[[#This Row],[godziny połączenia]]*60*60+telefony45[[#This Row],[minuty połączenia]]*60+telefony45[[#This Row],[sekundy połączenia2]]</f>
        <v>958</v>
      </c>
      <c r="N1366" s="9">
        <f>ROUNDUP(telefony45[[#This Row],[połączenie w sekundach]]/60,0)</f>
        <v>16</v>
      </c>
      <c r="O1366" s="9">
        <f>IF(telefony45[[#This Row],[czy zagraniczny]]=1,telefony45[[#This Row],[zaczęt minuty połączenia]],0)</f>
        <v>0</v>
      </c>
      <c r="P1366">
        <f>IF(OR(telefony45[[#This Row],[czy komórkowy]]=1,telefony45[[#This Row],[czy stacjonarny]]=1),P1365-telefony45[[#This Row],[połączenie w sekundach]],P1365)</f>
        <v>-590153</v>
      </c>
      <c r="Q1366">
        <f t="shared" si="20"/>
        <v>958</v>
      </c>
      <c r="R1366">
        <f>IF(telefony45[[#This Row],[czy komórkowy]]=1,Q1366+R1365,R1365)</f>
        <v>140041</v>
      </c>
      <c r="S1366">
        <f>IF(telefony45[[#This Row],[czy stacjonarny]]=1,Q1366+S1365,S1365)</f>
        <v>450112</v>
      </c>
    </row>
    <row r="1367" spans="1:19" x14ac:dyDescent="0.3">
      <c r="A1367" s="9" t="s">
        <v>1178</v>
      </c>
      <c r="B1367" s="1">
        <v>42936</v>
      </c>
      <c r="C1367" s="2">
        <v>0.50298611111111113</v>
      </c>
      <c r="D1367" s="2">
        <v>0.50312500000000004</v>
      </c>
      <c r="E1367">
        <f>DAY(telefony45[[#This Row],[data]])</f>
        <v>20</v>
      </c>
      <c r="F1367">
        <f>IF(LEN(telefony45[[#This Row],[nr]])=8,1,0)</f>
        <v>0</v>
      </c>
      <c r="G1367">
        <f>IF(LEN(telefony45[[#This Row],[nr]])=7,1,0)</f>
        <v>1</v>
      </c>
      <c r="H1367" s="9">
        <f>IF(LEN(telefony45[[#This Row],[nr]])&gt;=10,1,0)</f>
        <v>0</v>
      </c>
      <c r="I1367" s="2">
        <f>telefony45[[#This Row],[zakonczenie]]-telefony45[[#This Row],[rozpoczecie]]</f>
        <v>1.388888888889106E-4</v>
      </c>
      <c r="J1367" s="9">
        <f>HOUR(telefony45[[#This Row],[czas połączenia]])</f>
        <v>0</v>
      </c>
      <c r="K1367" s="9">
        <f>MINUTE(telefony45[[#This Row],[czas połączenia]])</f>
        <v>0</v>
      </c>
      <c r="L1367" s="9">
        <f>SECOND(telefony45[[#This Row],[czas połączenia]])</f>
        <v>12</v>
      </c>
      <c r="M1367" s="9">
        <f>telefony45[[#This Row],[godziny połączenia]]*60*60+telefony45[[#This Row],[minuty połączenia]]*60+telefony45[[#This Row],[sekundy połączenia2]]</f>
        <v>12</v>
      </c>
      <c r="N1367" s="9">
        <f>ROUNDUP(telefony45[[#This Row],[połączenie w sekundach]]/60,0)</f>
        <v>1</v>
      </c>
      <c r="O1367" s="9">
        <f>IF(telefony45[[#This Row],[czy zagraniczny]]=1,telefony45[[#This Row],[zaczęt minuty połączenia]],0)</f>
        <v>0</v>
      </c>
      <c r="P1367">
        <f>IF(OR(telefony45[[#This Row],[czy komórkowy]]=1,telefony45[[#This Row],[czy stacjonarny]]=1),P1366-telefony45[[#This Row],[połączenie w sekundach]],P1366)</f>
        <v>-590165</v>
      </c>
      <c r="Q1367">
        <f t="shared" si="20"/>
        <v>12</v>
      </c>
      <c r="R1367">
        <f>IF(telefony45[[#This Row],[czy komórkowy]]=1,Q1367+R1366,R1366)</f>
        <v>140041</v>
      </c>
      <c r="S1367">
        <f>IF(telefony45[[#This Row],[czy stacjonarny]]=1,Q1367+S1366,S1366)</f>
        <v>450124</v>
      </c>
    </row>
    <row r="1368" spans="1:19" x14ac:dyDescent="0.3">
      <c r="A1368" s="9" t="s">
        <v>1179</v>
      </c>
      <c r="B1368" s="1">
        <v>42936</v>
      </c>
      <c r="C1368" s="2">
        <v>0.50581018518518517</v>
      </c>
      <c r="D1368" s="2">
        <v>0.51442129629629629</v>
      </c>
      <c r="E1368">
        <f>DAY(telefony45[[#This Row],[data]])</f>
        <v>20</v>
      </c>
      <c r="F1368">
        <f>IF(LEN(telefony45[[#This Row],[nr]])=8,1,0)</f>
        <v>0</v>
      </c>
      <c r="G1368">
        <f>IF(LEN(telefony45[[#This Row],[nr]])=7,1,0)</f>
        <v>1</v>
      </c>
      <c r="H1368" s="9">
        <f>IF(LEN(telefony45[[#This Row],[nr]])&gt;=10,1,0)</f>
        <v>0</v>
      </c>
      <c r="I1368" s="2">
        <f>telefony45[[#This Row],[zakonczenie]]-telefony45[[#This Row],[rozpoczecie]]</f>
        <v>8.6111111111111249E-3</v>
      </c>
      <c r="J1368" s="9">
        <f>HOUR(telefony45[[#This Row],[czas połączenia]])</f>
        <v>0</v>
      </c>
      <c r="K1368" s="9">
        <f>MINUTE(telefony45[[#This Row],[czas połączenia]])</f>
        <v>12</v>
      </c>
      <c r="L1368" s="9">
        <f>SECOND(telefony45[[#This Row],[czas połączenia]])</f>
        <v>24</v>
      </c>
      <c r="M1368" s="9">
        <f>telefony45[[#This Row],[godziny połączenia]]*60*60+telefony45[[#This Row],[minuty połączenia]]*60+telefony45[[#This Row],[sekundy połączenia2]]</f>
        <v>744</v>
      </c>
      <c r="N1368" s="9">
        <f>ROUNDUP(telefony45[[#This Row],[połączenie w sekundach]]/60,0)</f>
        <v>13</v>
      </c>
      <c r="O1368" s="9">
        <f>IF(telefony45[[#This Row],[czy zagraniczny]]=1,telefony45[[#This Row],[zaczęt minuty połączenia]],0)</f>
        <v>0</v>
      </c>
      <c r="P1368">
        <f>IF(OR(telefony45[[#This Row],[czy komórkowy]]=1,telefony45[[#This Row],[czy stacjonarny]]=1),P1367-telefony45[[#This Row],[połączenie w sekundach]],P1367)</f>
        <v>-590909</v>
      </c>
      <c r="Q1368">
        <f t="shared" si="20"/>
        <v>744</v>
      </c>
      <c r="R1368">
        <f>IF(telefony45[[#This Row],[czy komórkowy]]=1,Q1368+R1367,R1367)</f>
        <v>140041</v>
      </c>
      <c r="S1368">
        <f>IF(telefony45[[#This Row],[czy stacjonarny]]=1,Q1368+S1367,S1367)</f>
        <v>450868</v>
      </c>
    </row>
    <row r="1369" spans="1:19" x14ac:dyDescent="0.3">
      <c r="A1369" s="9" t="s">
        <v>1180</v>
      </c>
      <c r="B1369" s="1">
        <v>42936</v>
      </c>
      <c r="C1369" s="2">
        <v>0.508275462962963</v>
      </c>
      <c r="D1369" s="2">
        <v>0.51652777777777781</v>
      </c>
      <c r="E1369">
        <f>DAY(telefony45[[#This Row],[data]])</f>
        <v>20</v>
      </c>
      <c r="F1369">
        <f>IF(LEN(telefony45[[#This Row],[nr]])=8,1,0)</f>
        <v>0</v>
      </c>
      <c r="G1369">
        <f>IF(LEN(telefony45[[#This Row],[nr]])=7,1,0)</f>
        <v>1</v>
      </c>
      <c r="H1369" s="9">
        <f>IF(LEN(telefony45[[#This Row],[nr]])&gt;=10,1,0)</f>
        <v>0</v>
      </c>
      <c r="I1369" s="2">
        <f>telefony45[[#This Row],[zakonczenie]]-telefony45[[#This Row],[rozpoczecie]]</f>
        <v>8.2523148148148096E-3</v>
      </c>
      <c r="J1369" s="9">
        <f>HOUR(telefony45[[#This Row],[czas połączenia]])</f>
        <v>0</v>
      </c>
      <c r="K1369" s="9">
        <f>MINUTE(telefony45[[#This Row],[czas połączenia]])</f>
        <v>11</v>
      </c>
      <c r="L1369" s="9">
        <f>SECOND(telefony45[[#This Row],[czas połączenia]])</f>
        <v>53</v>
      </c>
      <c r="M1369" s="9">
        <f>telefony45[[#This Row],[godziny połączenia]]*60*60+telefony45[[#This Row],[minuty połączenia]]*60+telefony45[[#This Row],[sekundy połączenia2]]</f>
        <v>713</v>
      </c>
      <c r="N1369" s="9">
        <f>ROUNDUP(telefony45[[#This Row],[połączenie w sekundach]]/60,0)</f>
        <v>12</v>
      </c>
      <c r="O1369" s="9">
        <f>IF(telefony45[[#This Row],[czy zagraniczny]]=1,telefony45[[#This Row],[zaczęt minuty połączenia]],0)</f>
        <v>0</v>
      </c>
      <c r="P1369">
        <f>IF(OR(telefony45[[#This Row],[czy komórkowy]]=1,telefony45[[#This Row],[czy stacjonarny]]=1),P1368-telefony45[[#This Row],[połączenie w sekundach]],P1368)</f>
        <v>-591622</v>
      </c>
      <c r="Q1369">
        <f t="shared" si="20"/>
        <v>713</v>
      </c>
      <c r="R1369">
        <f>IF(telefony45[[#This Row],[czy komórkowy]]=1,Q1369+R1368,R1368)</f>
        <v>140041</v>
      </c>
      <c r="S1369">
        <f>IF(telefony45[[#This Row],[czy stacjonarny]]=1,Q1369+S1368,S1368)</f>
        <v>451581</v>
      </c>
    </row>
    <row r="1370" spans="1:19" x14ac:dyDescent="0.3">
      <c r="A1370" s="9" t="s">
        <v>1181</v>
      </c>
      <c r="B1370" s="1">
        <v>42936</v>
      </c>
      <c r="C1370" s="2">
        <v>0.50880787037037034</v>
      </c>
      <c r="D1370" s="2">
        <v>0.51409722222222221</v>
      </c>
      <c r="E1370">
        <f>DAY(telefony45[[#This Row],[data]])</f>
        <v>20</v>
      </c>
      <c r="F1370">
        <f>IF(LEN(telefony45[[#This Row],[nr]])=8,1,0)</f>
        <v>0</v>
      </c>
      <c r="G1370">
        <f>IF(LEN(telefony45[[#This Row],[nr]])=7,1,0)</f>
        <v>1</v>
      </c>
      <c r="H1370" s="9">
        <f>IF(LEN(telefony45[[#This Row],[nr]])&gt;=10,1,0)</f>
        <v>0</v>
      </c>
      <c r="I1370" s="2">
        <f>telefony45[[#This Row],[zakonczenie]]-telefony45[[#This Row],[rozpoczecie]]</f>
        <v>5.2893518518518645E-3</v>
      </c>
      <c r="J1370" s="9">
        <f>HOUR(telefony45[[#This Row],[czas połączenia]])</f>
        <v>0</v>
      </c>
      <c r="K1370" s="9">
        <f>MINUTE(telefony45[[#This Row],[czas połączenia]])</f>
        <v>7</v>
      </c>
      <c r="L1370" s="9">
        <f>SECOND(telefony45[[#This Row],[czas połączenia]])</f>
        <v>37</v>
      </c>
      <c r="M1370" s="9">
        <f>telefony45[[#This Row],[godziny połączenia]]*60*60+telefony45[[#This Row],[minuty połączenia]]*60+telefony45[[#This Row],[sekundy połączenia2]]</f>
        <v>457</v>
      </c>
      <c r="N1370" s="9">
        <f>ROUNDUP(telefony45[[#This Row],[połączenie w sekundach]]/60,0)</f>
        <v>8</v>
      </c>
      <c r="O1370" s="9">
        <f>IF(telefony45[[#This Row],[czy zagraniczny]]=1,telefony45[[#This Row],[zaczęt minuty połączenia]],0)</f>
        <v>0</v>
      </c>
      <c r="P1370">
        <f>IF(OR(telefony45[[#This Row],[czy komórkowy]]=1,telefony45[[#This Row],[czy stacjonarny]]=1),P1369-telefony45[[#This Row],[połączenie w sekundach]],P1369)</f>
        <v>-592079</v>
      </c>
      <c r="Q1370">
        <f t="shared" si="20"/>
        <v>457</v>
      </c>
      <c r="R1370">
        <f>IF(telefony45[[#This Row],[czy komórkowy]]=1,Q1370+R1369,R1369)</f>
        <v>140041</v>
      </c>
      <c r="S1370">
        <f>IF(telefony45[[#This Row],[czy stacjonarny]]=1,Q1370+S1369,S1369)</f>
        <v>452038</v>
      </c>
    </row>
    <row r="1371" spans="1:19" x14ac:dyDescent="0.3">
      <c r="A1371" s="9" t="s">
        <v>4</v>
      </c>
      <c r="B1371" s="1">
        <v>42936</v>
      </c>
      <c r="C1371" s="2">
        <v>0.51028935185185187</v>
      </c>
      <c r="D1371" s="2">
        <v>0.52089120370370368</v>
      </c>
      <c r="E1371">
        <f>DAY(telefony45[[#This Row],[data]])</f>
        <v>20</v>
      </c>
      <c r="F1371">
        <f>IF(LEN(telefony45[[#This Row],[nr]])=8,1,0)</f>
        <v>0</v>
      </c>
      <c r="G1371">
        <f>IF(LEN(telefony45[[#This Row],[nr]])=7,1,0)</f>
        <v>1</v>
      </c>
      <c r="H1371" s="9">
        <f>IF(LEN(telefony45[[#This Row],[nr]])&gt;=10,1,0)</f>
        <v>0</v>
      </c>
      <c r="I1371" s="2">
        <f>telefony45[[#This Row],[zakonczenie]]-telefony45[[#This Row],[rozpoczecie]]</f>
        <v>1.0601851851851807E-2</v>
      </c>
      <c r="J1371" s="9">
        <f>HOUR(telefony45[[#This Row],[czas połączenia]])</f>
        <v>0</v>
      </c>
      <c r="K1371" s="9">
        <f>MINUTE(telefony45[[#This Row],[czas połączenia]])</f>
        <v>15</v>
      </c>
      <c r="L1371" s="9">
        <f>SECOND(telefony45[[#This Row],[czas połączenia]])</f>
        <v>16</v>
      </c>
      <c r="M1371" s="9">
        <f>telefony45[[#This Row],[godziny połączenia]]*60*60+telefony45[[#This Row],[minuty połączenia]]*60+telefony45[[#This Row],[sekundy połączenia2]]</f>
        <v>916</v>
      </c>
      <c r="N1371" s="9">
        <f>ROUNDUP(telefony45[[#This Row],[połączenie w sekundach]]/60,0)</f>
        <v>16</v>
      </c>
      <c r="O1371" s="9">
        <f>IF(telefony45[[#This Row],[czy zagraniczny]]=1,telefony45[[#This Row],[zaczęt minuty połączenia]],0)</f>
        <v>0</v>
      </c>
      <c r="P1371">
        <f>IF(OR(telefony45[[#This Row],[czy komórkowy]]=1,telefony45[[#This Row],[czy stacjonarny]]=1),P1370-telefony45[[#This Row],[połączenie w sekundach]],P1370)</f>
        <v>-592995</v>
      </c>
      <c r="Q1371">
        <f t="shared" si="20"/>
        <v>916</v>
      </c>
      <c r="R1371">
        <f>IF(telefony45[[#This Row],[czy komórkowy]]=1,Q1371+R1370,R1370)</f>
        <v>140041</v>
      </c>
      <c r="S1371">
        <f>IF(telefony45[[#This Row],[czy stacjonarny]]=1,Q1371+S1370,S1370)</f>
        <v>452954</v>
      </c>
    </row>
    <row r="1372" spans="1:19" x14ac:dyDescent="0.3">
      <c r="A1372" s="9" t="s">
        <v>1182</v>
      </c>
      <c r="B1372" s="1">
        <v>42936</v>
      </c>
      <c r="C1372" s="2">
        <v>0.51511574074074074</v>
      </c>
      <c r="D1372" s="2">
        <v>0.51787037037037043</v>
      </c>
      <c r="E1372">
        <f>DAY(telefony45[[#This Row],[data]])</f>
        <v>20</v>
      </c>
      <c r="F1372">
        <f>IF(LEN(telefony45[[#This Row],[nr]])=8,1,0)</f>
        <v>1</v>
      </c>
      <c r="G1372">
        <f>IF(LEN(telefony45[[#This Row],[nr]])=7,1,0)</f>
        <v>0</v>
      </c>
      <c r="H1372" s="9">
        <f>IF(LEN(telefony45[[#This Row],[nr]])&gt;=10,1,0)</f>
        <v>0</v>
      </c>
      <c r="I1372" s="2">
        <f>telefony45[[#This Row],[zakonczenie]]-telefony45[[#This Row],[rozpoczecie]]</f>
        <v>2.7546296296296902E-3</v>
      </c>
      <c r="J1372" s="9">
        <f>HOUR(telefony45[[#This Row],[czas połączenia]])</f>
        <v>0</v>
      </c>
      <c r="K1372" s="9">
        <f>MINUTE(telefony45[[#This Row],[czas połączenia]])</f>
        <v>3</v>
      </c>
      <c r="L1372" s="9">
        <f>SECOND(telefony45[[#This Row],[czas połączenia]])</f>
        <v>58</v>
      </c>
      <c r="M1372" s="9">
        <f>telefony45[[#This Row],[godziny połączenia]]*60*60+telefony45[[#This Row],[minuty połączenia]]*60+telefony45[[#This Row],[sekundy połączenia2]]</f>
        <v>238</v>
      </c>
      <c r="N1372" s="9">
        <f>ROUNDUP(telefony45[[#This Row],[połączenie w sekundach]]/60,0)</f>
        <v>4</v>
      </c>
      <c r="O1372" s="9">
        <f>IF(telefony45[[#This Row],[czy zagraniczny]]=1,telefony45[[#This Row],[zaczęt minuty połączenia]],0)</f>
        <v>0</v>
      </c>
      <c r="P1372">
        <f>IF(OR(telefony45[[#This Row],[czy komórkowy]]=1,telefony45[[#This Row],[czy stacjonarny]]=1),P1371-telefony45[[#This Row],[połączenie w sekundach]],P1371)</f>
        <v>-593233</v>
      </c>
      <c r="Q1372">
        <f t="shared" si="20"/>
        <v>238</v>
      </c>
      <c r="R1372">
        <f>IF(telefony45[[#This Row],[czy komórkowy]]=1,Q1372+R1371,R1371)</f>
        <v>140279</v>
      </c>
      <c r="S1372">
        <f>IF(telefony45[[#This Row],[czy stacjonarny]]=1,Q1372+S1371,S1371)</f>
        <v>452954</v>
      </c>
    </row>
    <row r="1373" spans="1:19" x14ac:dyDescent="0.3">
      <c r="A1373" s="9" t="s">
        <v>1183</v>
      </c>
      <c r="B1373" s="1">
        <v>42936</v>
      </c>
      <c r="C1373" s="2">
        <v>0.51512731481481477</v>
      </c>
      <c r="D1373" s="2">
        <v>0.51556712962962958</v>
      </c>
      <c r="E1373">
        <f>DAY(telefony45[[#This Row],[data]])</f>
        <v>20</v>
      </c>
      <c r="F1373">
        <f>IF(LEN(telefony45[[#This Row],[nr]])=8,1,0)</f>
        <v>0</v>
      </c>
      <c r="G1373">
        <f>IF(LEN(telefony45[[#This Row],[nr]])=7,1,0)</f>
        <v>1</v>
      </c>
      <c r="H1373" s="9">
        <f>IF(LEN(telefony45[[#This Row],[nr]])&gt;=10,1,0)</f>
        <v>0</v>
      </c>
      <c r="I1373" s="2">
        <f>telefony45[[#This Row],[zakonczenie]]-telefony45[[#This Row],[rozpoczecie]]</f>
        <v>4.3981481481480955E-4</v>
      </c>
      <c r="J1373" s="9">
        <f>HOUR(telefony45[[#This Row],[czas połączenia]])</f>
        <v>0</v>
      </c>
      <c r="K1373" s="9">
        <f>MINUTE(telefony45[[#This Row],[czas połączenia]])</f>
        <v>0</v>
      </c>
      <c r="L1373" s="9">
        <f>SECOND(telefony45[[#This Row],[czas połączenia]])</f>
        <v>38</v>
      </c>
      <c r="M1373" s="9">
        <f>telefony45[[#This Row],[godziny połączenia]]*60*60+telefony45[[#This Row],[minuty połączenia]]*60+telefony45[[#This Row],[sekundy połączenia2]]</f>
        <v>38</v>
      </c>
      <c r="N1373" s="9">
        <f>ROUNDUP(telefony45[[#This Row],[połączenie w sekundach]]/60,0)</f>
        <v>1</v>
      </c>
      <c r="O1373" s="9">
        <f>IF(telefony45[[#This Row],[czy zagraniczny]]=1,telefony45[[#This Row],[zaczęt minuty połączenia]],0)</f>
        <v>0</v>
      </c>
      <c r="P1373">
        <f>IF(OR(telefony45[[#This Row],[czy komórkowy]]=1,telefony45[[#This Row],[czy stacjonarny]]=1),P1372-telefony45[[#This Row],[połączenie w sekundach]],P1372)</f>
        <v>-593271</v>
      </c>
      <c r="Q1373">
        <f t="shared" si="20"/>
        <v>38</v>
      </c>
      <c r="R1373">
        <f>IF(telefony45[[#This Row],[czy komórkowy]]=1,Q1373+R1372,R1372)</f>
        <v>140279</v>
      </c>
      <c r="S1373">
        <f>IF(telefony45[[#This Row],[czy stacjonarny]]=1,Q1373+S1372,S1372)</f>
        <v>452992</v>
      </c>
    </row>
    <row r="1374" spans="1:19" x14ac:dyDescent="0.3">
      <c r="A1374" s="9" t="s">
        <v>1184</v>
      </c>
      <c r="B1374" s="1">
        <v>42936</v>
      </c>
      <c r="C1374" s="2">
        <v>0.51928240740740739</v>
      </c>
      <c r="D1374" s="2">
        <v>0.53030092592592593</v>
      </c>
      <c r="E1374">
        <f>DAY(telefony45[[#This Row],[data]])</f>
        <v>20</v>
      </c>
      <c r="F1374">
        <f>IF(LEN(telefony45[[#This Row],[nr]])=8,1,0)</f>
        <v>1</v>
      </c>
      <c r="G1374">
        <f>IF(LEN(telefony45[[#This Row],[nr]])=7,1,0)</f>
        <v>0</v>
      </c>
      <c r="H1374" s="9">
        <f>IF(LEN(telefony45[[#This Row],[nr]])&gt;=10,1,0)</f>
        <v>0</v>
      </c>
      <c r="I1374" s="2">
        <f>telefony45[[#This Row],[zakonczenie]]-telefony45[[#This Row],[rozpoczecie]]</f>
        <v>1.1018518518518539E-2</v>
      </c>
      <c r="J1374" s="9">
        <f>HOUR(telefony45[[#This Row],[czas połączenia]])</f>
        <v>0</v>
      </c>
      <c r="K1374" s="9">
        <f>MINUTE(telefony45[[#This Row],[czas połączenia]])</f>
        <v>15</v>
      </c>
      <c r="L1374" s="9">
        <f>SECOND(telefony45[[#This Row],[czas połączenia]])</f>
        <v>52</v>
      </c>
      <c r="M1374" s="9">
        <f>telefony45[[#This Row],[godziny połączenia]]*60*60+telefony45[[#This Row],[minuty połączenia]]*60+telefony45[[#This Row],[sekundy połączenia2]]</f>
        <v>952</v>
      </c>
      <c r="N1374" s="9">
        <f>ROUNDUP(telefony45[[#This Row],[połączenie w sekundach]]/60,0)</f>
        <v>16</v>
      </c>
      <c r="O1374" s="9">
        <f>IF(telefony45[[#This Row],[czy zagraniczny]]=1,telefony45[[#This Row],[zaczęt minuty połączenia]],0)</f>
        <v>0</v>
      </c>
      <c r="P1374">
        <f>IF(OR(telefony45[[#This Row],[czy komórkowy]]=1,telefony45[[#This Row],[czy stacjonarny]]=1),P1373-telefony45[[#This Row],[połączenie w sekundach]],P1373)</f>
        <v>-594223</v>
      </c>
      <c r="Q1374">
        <f t="shared" si="20"/>
        <v>952</v>
      </c>
      <c r="R1374">
        <f>IF(telefony45[[#This Row],[czy komórkowy]]=1,Q1374+R1373,R1373)</f>
        <v>141231</v>
      </c>
      <c r="S1374">
        <f>IF(telefony45[[#This Row],[czy stacjonarny]]=1,Q1374+S1373,S1373)</f>
        <v>452992</v>
      </c>
    </row>
    <row r="1375" spans="1:19" x14ac:dyDescent="0.3">
      <c r="A1375" s="9" t="s">
        <v>1185</v>
      </c>
      <c r="B1375" s="1">
        <v>42936</v>
      </c>
      <c r="C1375" s="2">
        <v>0.52225694444444448</v>
      </c>
      <c r="D1375" s="2">
        <v>0.5236574074074074</v>
      </c>
      <c r="E1375">
        <f>DAY(telefony45[[#This Row],[data]])</f>
        <v>20</v>
      </c>
      <c r="F1375">
        <f>IF(LEN(telefony45[[#This Row],[nr]])=8,1,0)</f>
        <v>0</v>
      </c>
      <c r="G1375">
        <f>IF(LEN(telefony45[[#This Row],[nr]])=7,1,0)</f>
        <v>1</v>
      </c>
      <c r="H1375" s="9">
        <f>IF(LEN(telefony45[[#This Row],[nr]])&gt;=10,1,0)</f>
        <v>0</v>
      </c>
      <c r="I1375" s="2">
        <f>telefony45[[#This Row],[zakonczenie]]-telefony45[[#This Row],[rozpoczecie]]</f>
        <v>1.4004629629629228E-3</v>
      </c>
      <c r="J1375" s="9">
        <f>HOUR(telefony45[[#This Row],[czas połączenia]])</f>
        <v>0</v>
      </c>
      <c r="K1375" s="9">
        <f>MINUTE(telefony45[[#This Row],[czas połączenia]])</f>
        <v>2</v>
      </c>
      <c r="L1375" s="9">
        <f>SECOND(telefony45[[#This Row],[czas połączenia]])</f>
        <v>1</v>
      </c>
      <c r="M1375" s="9">
        <f>telefony45[[#This Row],[godziny połączenia]]*60*60+telefony45[[#This Row],[minuty połączenia]]*60+telefony45[[#This Row],[sekundy połączenia2]]</f>
        <v>121</v>
      </c>
      <c r="N1375" s="9">
        <f>ROUNDUP(telefony45[[#This Row],[połączenie w sekundach]]/60,0)</f>
        <v>3</v>
      </c>
      <c r="O1375" s="9">
        <f>IF(telefony45[[#This Row],[czy zagraniczny]]=1,telefony45[[#This Row],[zaczęt minuty połączenia]],0)</f>
        <v>0</v>
      </c>
      <c r="P1375">
        <f>IF(OR(telefony45[[#This Row],[czy komórkowy]]=1,telefony45[[#This Row],[czy stacjonarny]]=1),P1374-telefony45[[#This Row],[połączenie w sekundach]],P1374)</f>
        <v>-594344</v>
      </c>
      <c r="Q1375">
        <f t="shared" si="20"/>
        <v>121</v>
      </c>
      <c r="R1375">
        <f>IF(telefony45[[#This Row],[czy komórkowy]]=1,Q1375+R1374,R1374)</f>
        <v>141231</v>
      </c>
      <c r="S1375">
        <f>IF(telefony45[[#This Row],[czy stacjonarny]]=1,Q1375+S1374,S1374)</f>
        <v>453113</v>
      </c>
    </row>
    <row r="1376" spans="1:19" x14ac:dyDescent="0.3">
      <c r="A1376" s="9" t="s">
        <v>1186</v>
      </c>
      <c r="B1376" s="1">
        <v>42936</v>
      </c>
      <c r="C1376" s="2">
        <v>0.52240740740740743</v>
      </c>
      <c r="D1376" s="2">
        <v>0.53074074074074074</v>
      </c>
      <c r="E1376">
        <f>DAY(telefony45[[#This Row],[data]])</f>
        <v>20</v>
      </c>
      <c r="F1376">
        <f>IF(LEN(telefony45[[#This Row],[nr]])=8,1,0)</f>
        <v>0</v>
      </c>
      <c r="G1376">
        <f>IF(LEN(telefony45[[#This Row],[nr]])=7,1,0)</f>
        <v>1</v>
      </c>
      <c r="H1376" s="9">
        <f>IF(LEN(telefony45[[#This Row],[nr]])&gt;=10,1,0)</f>
        <v>0</v>
      </c>
      <c r="I1376" s="2">
        <f>telefony45[[#This Row],[zakonczenie]]-telefony45[[#This Row],[rozpoczecie]]</f>
        <v>8.3333333333333037E-3</v>
      </c>
      <c r="J1376" s="9">
        <f>HOUR(telefony45[[#This Row],[czas połączenia]])</f>
        <v>0</v>
      </c>
      <c r="K1376" s="9">
        <f>MINUTE(telefony45[[#This Row],[czas połączenia]])</f>
        <v>12</v>
      </c>
      <c r="L1376" s="9">
        <f>SECOND(telefony45[[#This Row],[czas połączenia]])</f>
        <v>0</v>
      </c>
      <c r="M1376" s="9">
        <f>telefony45[[#This Row],[godziny połączenia]]*60*60+telefony45[[#This Row],[minuty połączenia]]*60+telefony45[[#This Row],[sekundy połączenia2]]</f>
        <v>720</v>
      </c>
      <c r="N1376" s="9">
        <f>ROUNDUP(telefony45[[#This Row],[połączenie w sekundach]]/60,0)</f>
        <v>12</v>
      </c>
      <c r="O1376" s="9">
        <f>IF(telefony45[[#This Row],[czy zagraniczny]]=1,telefony45[[#This Row],[zaczęt minuty połączenia]],0)</f>
        <v>0</v>
      </c>
      <c r="P1376">
        <f>IF(OR(telefony45[[#This Row],[czy komórkowy]]=1,telefony45[[#This Row],[czy stacjonarny]]=1),P1375-telefony45[[#This Row],[połączenie w sekundach]],P1375)</f>
        <v>-595064</v>
      </c>
      <c r="Q1376">
        <f t="shared" si="20"/>
        <v>720</v>
      </c>
      <c r="R1376">
        <f>IF(telefony45[[#This Row],[czy komórkowy]]=1,Q1376+R1375,R1375)</f>
        <v>141231</v>
      </c>
      <c r="S1376">
        <f>IF(telefony45[[#This Row],[czy stacjonarny]]=1,Q1376+S1375,S1375)</f>
        <v>453833</v>
      </c>
    </row>
    <row r="1377" spans="1:19" x14ac:dyDescent="0.3">
      <c r="A1377" s="9" t="s">
        <v>1187</v>
      </c>
      <c r="B1377" s="1">
        <v>42936</v>
      </c>
      <c r="C1377" s="2">
        <v>0.52379629629629632</v>
      </c>
      <c r="D1377" s="2">
        <v>0.52883101851851855</v>
      </c>
      <c r="E1377">
        <f>DAY(telefony45[[#This Row],[data]])</f>
        <v>20</v>
      </c>
      <c r="F1377">
        <f>IF(LEN(telefony45[[#This Row],[nr]])=8,1,0)</f>
        <v>1</v>
      </c>
      <c r="G1377">
        <f>IF(LEN(telefony45[[#This Row],[nr]])=7,1,0)</f>
        <v>0</v>
      </c>
      <c r="H1377" s="9">
        <f>IF(LEN(telefony45[[#This Row],[nr]])&gt;=10,1,0)</f>
        <v>0</v>
      </c>
      <c r="I1377" s="2">
        <f>telefony45[[#This Row],[zakonczenie]]-telefony45[[#This Row],[rozpoczecie]]</f>
        <v>5.0347222222222321E-3</v>
      </c>
      <c r="J1377" s="9">
        <f>HOUR(telefony45[[#This Row],[czas połączenia]])</f>
        <v>0</v>
      </c>
      <c r="K1377" s="9">
        <f>MINUTE(telefony45[[#This Row],[czas połączenia]])</f>
        <v>7</v>
      </c>
      <c r="L1377" s="9">
        <f>SECOND(telefony45[[#This Row],[czas połączenia]])</f>
        <v>15</v>
      </c>
      <c r="M1377" s="9">
        <f>telefony45[[#This Row],[godziny połączenia]]*60*60+telefony45[[#This Row],[minuty połączenia]]*60+telefony45[[#This Row],[sekundy połączenia2]]</f>
        <v>435</v>
      </c>
      <c r="N1377" s="9">
        <f>ROUNDUP(telefony45[[#This Row],[połączenie w sekundach]]/60,0)</f>
        <v>8</v>
      </c>
      <c r="O1377" s="9">
        <f>IF(telefony45[[#This Row],[czy zagraniczny]]=1,telefony45[[#This Row],[zaczęt minuty połączenia]],0)</f>
        <v>0</v>
      </c>
      <c r="P1377">
        <f>IF(OR(telefony45[[#This Row],[czy komórkowy]]=1,telefony45[[#This Row],[czy stacjonarny]]=1),P1376-telefony45[[#This Row],[połączenie w sekundach]],P1376)</f>
        <v>-595499</v>
      </c>
      <c r="Q1377">
        <f t="shared" si="20"/>
        <v>435</v>
      </c>
      <c r="R1377">
        <f>IF(telefony45[[#This Row],[czy komórkowy]]=1,Q1377+R1376,R1376)</f>
        <v>141666</v>
      </c>
      <c r="S1377">
        <f>IF(telefony45[[#This Row],[czy stacjonarny]]=1,Q1377+S1376,S1376)</f>
        <v>453833</v>
      </c>
    </row>
    <row r="1378" spans="1:19" x14ac:dyDescent="0.3">
      <c r="A1378" s="9" t="s">
        <v>1188</v>
      </c>
      <c r="B1378" s="1">
        <v>42936</v>
      </c>
      <c r="C1378" s="2">
        <v>0.52813657407407411</v>
      </c>
      <c r="D1378" s="2">
        <v>0.53877314814814814</v>
      </c>
      <c r="E1378">
        <f>DAY(telefony45[[#This Row],[data]])</f>
        <v>20</v>
      </c>
      <c r="F1378">
        <f>IF(LEN(telefony45[[#This Row],[nr]])=8,1,0)</f>
        <v>0</v>
      </c>
      <c r="G1378">
        <f>IF(LEN(telefony45[[#This Row],[nr]])=7,1,0)</f>
        <v>1</v>
      </c>
      <c r="H1378" s="9">
        <f>IF(LEN(telefony45[[#This Row],[nr]])&gt;=10,1,0)</f>
        <v>0</v>
      </c>
      <c r="I1378" s="2">
        <f>telefony45[[#This Row],[zakonczenie]]-telefony45[[#This Row],[rozpoczecie]]</f>
        <v>1.0636574074074034E-2</v>
      </c>
      <c r="J1378" s="9">
        <f>HOUR(telefony45[[#This Row],[czas połączenia]])</f>
        <v>0</v>
      </c>
      <c r="K1378" s="9">
        <f>MINUTE(telefony45[[#This Row],[czas połączenia]])</f>
        <v>15</v>
      </c>
      <c r="L1378" s="9">
        <f>SECOND(telefony45[[#This Row],[czas połączenia]])</f>
        <v>19</v>
      </c>
      <c r="M1378" s="9">
        <f>telefony45[[#This Row],[godziny połączenia]]*60*60+telefony45[[#This Row],[minuty połączenia]]*60+telefony45[[#This Row],[sekundy połączenia2]]</f>
        <v>919</v>
      </c>
      <c r="N1378" s="9">
        <f>ROUNDUP(telefony45[[#This Row],[połączenie w sekundach]]/60,0)</f>
        <v>16</v>
      </c>
      <c r="O1378" s="9">
        <f>IF(telefony45[[#This Row],[czy zagraniczny]]=1,telefony45[[#This Row],[zaczęt minuty połączenia]],0)</f>
        <v>0</v>
      </c>
      <c r="P1378">
        <f>IF(OR(telefony45[[#This Row],[czy komórkowy]]=1,telefony45[[#This Row],[czy stacjonarny]]=1),P1377-telefony45[[#This Row],[połączenie w sekundach]],P1377)</f>
        <v>-596418</v>
      </c>
      <c r="Q1378">
        <f t="shared" si="20"/>
        <v>919</v>
      </c>
      <c r="R1378">
        <f>IF(telefony45[[#This Row],[czy komórkowy]]=1,Q1378+R1377,R1377)</f>
        <v>141666</v>
      </c>
      <c r="S1378">
        <f>IF(telefony45[[#This Row],[czy stacjonarny]]=1,Q1378+S1377,S1377)</f>
        <v>454752</v>
      </c>
    </row>
    <row r="1379" spans="1:19" x14ac:dyDescent="0.3">
      <c r="A1379" s="9" t="s">
        <v>1189</v>
      </c>
      <c r="B1379" s="1">
        <v>42936</v>
      </c>
      <c r="C1379" s="2">
        <v>0.53083333333333338</v>
      </c>
      <c r="D1379" s="2">
        <v>0.53511574074074075</v>
      </c>
      <c r="E1379">
        <f>DAY(telefony45[[#This Row],[data]])</f>
        <v>20</v>
      </c>
      <c r="F1379">
        <f>IF(LEN(telefony45[[#This Row],[nr]])=8,1,0)</f>
        <v>1</v>
      </c>
      <c r="G1379">
        <f>IF(LEN(telefony45[[#This Row],[nr]])=7,1,0)</f>
        <v>0</v>
      </c>
      <c r="H1379" s="9">
        <f>IF(LEN(telefony45[[#This Row],[nr]])&gt;=10,1,0)</f>
        <v>0</v>
      </c>
      <c r="I1379" s="2">
        <f>telefony45[[#This Row],[zakonczenie]]-telefony45[[#This Row],[rozpoczecie]]</f>
        <v>4.2824074074073737E-3</v>
      </c>
      <c r="J1379" s="9">
        <f>HOUR(telefony45[[#This Row],[czas połączenia]])</f>
        <v>0</v>
      </c>
      <c r="K1379" s="9">
        <f>MINUTE(telefony45[[#This Row],[czas połączenia]])</f>
        <v>6</v>
      </c>
      <c r="L1379" s="9">
        <f>SECOND(telefony45[[#This Row],[czas połączenia]])</f>
        <v>10</v>
      </c>
      <c r="M1379" s="9">
        <f>telefony45[[#This Row],[godziny połączenia]]*60*60+telefony45[[#This Row],[minuty połączenia]]*60+telefony45[[#This Row],[sekundy połączenia2]]</f>
        <v>370</v>
      </c>
      <c r="N1379" s="9">
        <f>ROUNDUP(telefony45[[#This Row],[połączenie w sekundach]]/60,0)</f>
        <v>7</v>
      </c>
      <c r="O1379" s="9">
        <f>IF(telefony45[[#This Row],[czy zagraniczny]]=1,telefony45[[#This Row],[zaczęt minuty połączenia]],0)</f>
        <v>0</v>
      </c>
      <c r="P1379">
        <f>IF(OR(telefony45[[#This Row],[czy komórkowy]]=1,telefony45[[#This Row],[czy stacjonarny]]=1),P1378-telefony45[[#This Row],[połączenie w sekundach]],P1378)</f>
        <v>-596788</v>
      </c>
      <c r="Q1379">
        <f t="shared" si="20"/>
        <v>370</v>
      </c>
      <c r="R1379">
        <f>IF(telefony45[[#This Row],[czy komórkowy]]=1,Q1379+R1378,R1378)</f>
        <v>142036</v>
      </c>
      <c r="S1379">
        <f>IF(telefony45[[#This Row],[czy stacjonarny]]=1,Q1379+S1378,S1378)</f>
        <v>454752</v>
      </c>
    </row>
    <row r="1380" spans="1:19" x14ac:dyDescent="0.3">
      <c r="A1380" s="9" t="s">
        <v>1190</v>
      </c>
      <c r="B1380" s="1">
        <v>42936</v>
      </c>
      <c r="C1380" s="2">
        <v>0.5330555555555555</v>
      </c>
      <c r="D1380" s="2">
        <v>0.54049768518518515</v>
      </c>
      <c r="E1380">
        <f>DAY(telefony45[[#This Row],[data]])</f>
        <v>20</v>
      </c>
      <c r="F1380">
        <f>IF(LEN(telefony45[[#This Row],[nr]])=8,1,0)</f>
        <v>0</v>
      </c>
      <c r="G1380">
        <f>IF(LEN(telefony45[[#This Row],[nr]])=7,1,0)</f>
        <v>1</v>
      </c>
      <c r="H1380" s="9">
        <f>IF(LEN(telefony45[[#This Row],[nr]])&gt;=10,1,0)</f>
        <v>0</v>
      </c>
      <c r="I1380" s="2">
        <f>telefony45[[#This Row],[zakonczenie]]-telefony45[[#This Row],[rozpoczecie]]</f>
        <v>7.4421296296296457E-3</v>
      </c>
      <c r="J1380" s="9">
        <f>HOUR(telefony45[[#This Row],[czas połączenia]])</f>
        <v>0</v>
      </c>
      <c r="K1380" s="9">
        <f>MINUTE(telefony45[[#This Row],[czas połączenia]])</f>
        <v>10</v>
      </c>
      <c r="L1380" s="9">
        <f>SECOND(telefony45[[#This Row],[czas połączenia]])</f>
        <v>43</v>
      </c>
      <c r="M1380" s="9">
        <f>telefony45[[#This Row],[godziny połączenia]]*60*60+telefony45[[#This Row],[minuty połączenia]]*60+telefony45[[#This Row],[sekundy połączenia2]]</f>
        <v>643</v>
      </c>
      <c r="N1380" s="9">
        <f>ROUNDUP(telefony45[[#This Row],[połączenie w sekundach]]/60,0)</f>
        <v>11</v>
      </c>
      <c r="O1380" s="9">
        <f>IF(telefony45[[#This Row],[czy zagraniczny]]=1,telefony45[[#This Row],[zaczęt minuty połączenia]],0)</f>
        <v>0</v>
      </c>
      <c r="P1380">
        <f>IF(OR(telefony45[[#This Row],[czy komórkowy]]=1,telefony45[[#This Row],[czy stacjonarny]]=1),P1379-telefony45[[#This Row],[połączenie w sekundach]],P1379)</f>
        <v>-597431</v>
      </c>
      <c r="Q1380">
        <f t="shared" si="20"/>
        <v>643</v>
      </c>
      <c r="R1380">
        <f>IF(telefony45[[#This Row],[czy komórkowy]]=1,Q1380+R1379,R1379)</f>
        <v>142036</v>
      </c>
      <c r="S1380">
        <f>IF(telefony45[[#This Row],[czy stacjonarny]]=1,Q1380+S1379,S1379)</f>
        <v>455395</v>
      </c>
    </row>
    <row r="1381" spans="1:19" x14ac:dyDescent="0.3">
      <c r="A1381" s="9" t="s">
        <v>1191</v>
      </c>
      <c r="B1381" s="1">
        <v>42936</v>
      </c>
      <c r="C1381" s="2">
        <v>0.53820601851851857</v>
      </c>
      <c r="D1381" s="2">
        <v>0.54369212962962965</v>
      </c>
      <c r="E1381">
        <f>DAY(telefony45[[#This Row],[data]])</f>
        <v>20</v>
      </c>
      <c r="F1381">
        <f>IF(LEN(telefony45[[#This Row],[nr]])=8,1,0)</f>
        <v>0</v>
      </c>
      <c r="G1381">
        <f>IF(LEN(telefony45[[#This Row],[nr]])=7,1,0)</f>
        <v>1</v>
      </c>
      <c r="H1381" s="9">
        <f>IF(LEN(telefony45[[#This Row],[nr]])&gt;=10,1,0)</f>
        <v>0</v>
      </c>
      <c r="I1381" s="2">
        <f>telefony45[[#This Row],[zakonczenie]]-telefony45[[#This Row],[rozpoczecie]]</f>
        <v>5.4861111111110805E-3</v>
      </c>
      <c r="J1381" s="9">
        <f>HOUR(telefony45[[#This Row],[czas połączenia]])</f>
        <v>0</v>
      </c>
      <c r="K1381" s="9">
        <f>MINUTE(telefony45[[#This Row],[czas połączenia]])</f>
        <v>7</v>
      </c>
      <c r="L1381" s="9">
        <f>SECOND(telefony45[[#This Row],[czas połączenia]])</f>
        <v>54</v>
      </c>
      <c r="M1381" s="9">
        <f>telefony45[[#This Row],[godziny połączenia]]*60*60+telefony45[[#This Row],[minuty połączenia]]*60+telefony45[[#This Row],[sekundy połączenia2]]</f>
        <v>474</v>
      </c>
      <c r="N1381" s="9">
        <f>ROUNDUP(telefony45[[#This Row],[połączenie w sekundach]]/60,0)</f>
        <v>8</v>
      </c>
      <c r="O1381" s="9">
        <f>IF(telefony45[[#This Row],[czy zagraniczny]]=1,telefony45[[#This Row],[zaczęt minuty połączenia]],0)</f>
        <v>0</v>
      </c>
      <c r="P1381">
        <f>IF(OR(telefony45[[#This Row],[czy komórkowy]]=1,telefony45[[#This Row],[czy stacjonarny]]=1),P1380-telefony45[[#This Row],[połączenie w sekundach]],P1380)</f>
        <v>-597905</v>
      </c>
      <c r="Q1381">
        <f t="shared" si="20"/>
        <v>474</v>
      </c>
      <c r="R1381">
        <f>IF(telefony45[[#This Row],[czy komórkowy]]=1,Q1381+R1380,R1380)</f>
        <v>142036</v>
      </c>
      <c r="S1381">
        <f>IF(telefony45[[#This Row],[czy stacjonarny]]=1,Q1381+S1380,S1380)</f>
        <v>455869</v>
      </c>
    </row>
    <row r="1382" spans="1:19" x14ac:dyDescent="0.3">
      <c r="A1382" s="9" t="s">
        <v>1192</v>
      </c>
      <c r="B1382" s="1">
        <v>42936</v>
      </c>
      <c r="C1382" s="2">
        <v>0.53964120370370372</v>
      </c>
      <c r="D1382" s="2">
        <v>0.54423611111111114</v>
      </c>
      <c r="E1382">
        <f>DAY(telefony45[[#This Row],[data]])</f>
        <v>20</v>
      </c>
      <c r="F1382">
        <f>IF(LEN(telefony45[[#This Row],[nr]])=8,1,0)</f>
        <v>1</v>
      </c>
      <c r="G1382">
        <f>IF(LEN(telefony45[[#This Row],[nr]])=7,1,0)</f>
        <v>0</v>
      </c>
      <c r="H1382" s="9">
        <f>IF(LEN(telefony45[[#This Row],[nr]])&gt;=10,1,0)</f>
        <v>0</v>
      </c>
      <c r="I1382" s="2">
        <f>telefony45[[#This Row],[zakonczenie]]-telefony45[[#This Row],[rozpoczecie]]</f>
        <v>4.5949074074074225E-3</v>
      </c>
      <c r="J1382" s="9">
        <f>HOUR(telefony45[[#This Row],[czas połączenia]])</f>
        <v>0</v>
      </c>
      <c r="K1382" s="9">
        <f>MINUTE(telefony45[[#This Row],[czas połączenia]])</f>
        <v>6</v>
      </c>
      <c r="L1382" s="9">
        <f>SECOND(telefony45[[#This Row],[czas połączenia]])</f>
        <v>37</v>
      </c>
      <c r="M1382" s="9">
        <f>telefony45[[#This Row],[godziny połączenia]]*60*60+telefony45[[#This Row],[minuty połączenia]]*60+telefony45[[#This Row],[sekundy połączenia2]]</f>
        <v>397</v>
      </c>
      <c r="N1382" s="9">
        <f>ROUNDUP(telefony45[[#This Row],[połączenie w sekundach]]/60,0)</f>
        <v>7</v>
      </c>
      <c r="O1382" s="9">
        <f>IF(telefony45[[#This Row],[czy zagraniczny]]=1,telefony45[[#This Row],[zaczęt minuty połączenia]],0)</f>
        <v>0</v>
      </c>
      <c r="P1382">
        <f>IF(OR(telefony45[[#This Row],[czy komórkowy]]=1,telefony45[[#This Row],[czy stacjonarny]]=1),P1381-telefony45[[#This Row],[połączenie w sekundach]],P1381)</f>
        <v>-598302</v>
      </c>
      <c r="Q1382">
        <f t="shared" si="20"/>
        <v>397</v>
      </c>
      <c r="R1382">
        <f>IF(telefony45[[#This Row],[czy komórkowy]]=1,Q1382+R1381,R1381)</f>
        <v>142433</v>
      </c>
      <c r="S1382">
        <f>IF(telefony45[[#This Row],[czy stacjonarny]]=1,Q1382+S1381,S1381)</f>
        <v>455869</v>
      </c>
    </row>
    <row r="1383" spans="1:19" x14ac:dyDescent="0.3">
      <c r="A1383" s="9" t="s">
        <v>1193</v>
      </c>
      <c r="B1383" s="1">
        <v>42936</v>
      </c>
      <c r="C1383" s="2">
        <v>0.54450231481481481</v>
      </c>
      <c r="D1383" s="2">
        <v>0.55406250000000001</v>
      </c>
      <c r="E1383">
        <f>DAY(telefony45[[#This Row],[data]])</f>
        <v>20</v>
      </c>
      <c r="F1383">
        <f>IF(LEN(telefony45[[#This Row],[nr]])=8,1,0)</f>
        <v>0</v>
      </c>
      <c r="G1383">
        <f>IF(LEN(telefony45[[#This Row],[nr]])=7,1,0)</f>
        <v>1</v>
      </c>
      <c r="H1383" s="9">
        <f>IF(LEN(telefony45[[#This Row],[nr]])&gt;=10,1,0)</f>
        <v>0</v>
      </c>
      <c r="I1383" s="2">
        <f>telefony45[[#This Row],[zakonczenie]]-telefony45[[#This Row],[rozpoczecie]]</f>
        <v>9.5601851851851993E-3</v>
      </c>
      <c r="J1383" s="9">
        <f>HOUR(telefony45[[#This Row],[czas połączenia]])</f>
        <v>0</v>
      </c>
      <c r="K1383" s="9">
        <f>MINUTE(telefony45[[#This Row],[czas połączenia]])</f>
        <v>13</v>
      </c>
      <c r="L1383" s="9">
        <f>SECOND(telefony45[[#This Row],[czas połączenia]])</f>
        <v>46</v>
      </c>
      <c r="M1383" s="9">
        <f>telefony45[[#This Row],[godziny połączenia]]*60*60+telefony45[[#This Row],[minuty połączenia]]*60+telefony45[[#This Row],[sekundy połączenia2]]</f>
        <v>826</v>
      </c>
      <c r="N1383" s="9">
        <f>ROUNDUP(telefony45[[#This Row],[połączenie w sekundach]]/60,0)</f>
        <v>14</v>
      </c>
      <c r="O1383" s="9">
        <f>IF(telefony45[[#This Row],[czy zagraniczny]]=1,telefony45[[#This Row],[zaczęt minuty połączenia]],0)</f>
        <v>0</v>
      </c>
      <c r="P1383">
        <f>IF(OR(telefony45[[#This Row],[czy komórkowy]]=1,telefony45[[#This Row],[czy stacjonarny]]=1),P1382-telefony45[[#This Row],[połączenie w sekundach]],P1382)</f>
        <v>-599128</v>
      </c>
      <c r="Q1383">
        <f t="shared" si="20"/>
        <v>826</v>
      </c>
      <c r="R1383">
        <f>IF(telefony45[[#This Row],[czy komórkowy]]=1,Q1383+R1382,R1382)</f>
        <v>142433</v>
      </c>
      <c r="S1383">
        <f>IF(telefony45[[#This Row],[czy stacjonarny]]=1,Q1383+S1382,S1382)</f>
        <v>456695</v>
      </c>
    </row>
    <row r="1384" spans="1:19" x14ac:dyDescent="0.3">
      <c r="A1384" s="9" t="s">
        <v>145</v>
      </c>
      <c r="B1384" s="1">
        <v>42936</v>
      </c>
      <c r="C1384" s="2">
        <v>0.54556712962962961</v>
      </c>
      <c r="D1384" s="2">
        <v>0.54894675925925929</v>
      </c>
      <c r="E1384">
        <f>DAY(telefony45[[#This Row],[data]])</f>
        <v>20</v>
      </c>
      <c r="F1384">
        <f>IF(LEN(telefony45[[#This Row],[nr]])=8,1,0)</f>
        <v>0</v>
      </c>
      <c r="G1384">
        <f>IF(LEN(telefony45[[#This Row],[nr]])=7,1,0)</f>
        <v>1</v>
      </c>
      <c r="H1384" s="9">
        <f>IF(LEN(telefony45[[#This Row],[nr]])&gt;=10,1,0)</f>
        <v>0</v>
      </c>
      <c r="I1384" s="2">
        <f>telefony45[[#This Row],[zakonczenie]]-telefony45[[#This Row],[rozpoczecie]]</f>
        <v>3.3796296296296768E-3</v>
      </c>
      <c r="J1384" s="9">
        <f>HOUR(telefony45[[#This Row],[czas połączenia]])</f>
        <v>0</v>
      </c>
      <c r="K1384" s="9">
        <f>MINUTE(telefony45[[#This Row],[czas połączenia]])</f>
        <v>4</v>
      </c>
      <c r="L1384" s="9">
        <f>SECOND(telefony45[[#This Row],[czas połączenia]])</f>
        <v>52</v>
      </c>
      <c r="M1384" s="9">
        <f>telefony45[[#This Row],[godziny połączenia]]*60*60+telefony45[[#This Row],[minuty połączenia]]*60+telefony45[[#This Row],[sekundy połączenia2]]</f>
        <v>292</v>
      </c>
      <c r="N1384" s="9">
        <f>ROUNDUP(telefony45[[#This Row],[połączenie w sekundach]]/60,0)</f>
        <v>5</v>
      </c>
      <c r="O1384" s="9">
        <f>IF(telefony45[[#This Row],[czy zagraniczny]]=1,telefony45[[#This Row],[zaczęt minuty połączenia]],0)</f>
        <v>0</v>
      </c>
      <c r="P1384">
        <f>IF(OR(telefony45[[#This Row],[czy komórkowy]]=1,telefony45[[#This Row],[czy stacjonarny]]=1),P1383-telefony45[[#This Row],[połączenie w sekundach]],P1383)</f>
        <v>-599420</v>
      </c>
      <c r="Q1384">
        <f t="shared" si="20"/>
        <v>292</v>
      </c>
      <c r="R1384">
        <f>IF(telefony45[[#This Row],[czy komórkowy]]=1,Q1384+R1383,R1383)</f>
        <v>142433</v>
      </c>
      <c r="S1384">
        <f>IF(telefony45[[#This Row],[czy stacjonarny]]=1,Q1384+S1383,S1383)</f>
        <v>456987</v>
      </c>
    </row>
    <row r="1385" spans="1:19" x14ac:dyDescent="0.3">
      <c r="A1385" s="9" t="s">
        <v>1194</v>
      </c>
      <c r="B1385" s="1">
        <v>42936</v>
      </c>
      <c r="C1385" s="2">
        <v>0.54946759259259259</v>
      </c>
      <c r="D1385" s="2">
        <v>0.55583333333333329</v>
      </c>
      <c r="E1385">
        <f>DAY(telefony45[[#This Row],[data]])</f>
        <v>20</v>
      </c>
      <c r="F1385">
        <f>IF(LEN(telefony45[[#This Row],[nr]])=8,1,0)</f>
        <v>1</v>
      </c>
      <c r="G1385">
        <f>IF(LEN(telefony45[[#This Row],[nr]])=7,1,0)</f>
        <v>0</v>
      </c>
      <c r="H1385" s="9">
        <f>IF(LEN(telefony45[[#This Row],[nr]])&gt;=10,1,0)</f>
        <v>0</v>
      </c>
      <c r="I1385" s="2">
        <f>telefony45[[#This Row],[zakonczenie]]-telefony45[[#This Row],[rozpoczecie]]</f>
        <v>6.3657407407406996E-3</v>
      </c>
      <c r="J1385" s="9">
        <f>HOUR(telefony45[[#This Row],[czas połączenia]])</f>
        <v>0</v>
      </c>
      <c r="K1385" s="9">
        <f>MINUTE(telefony45[[#This Row],[czas połączenia]])</f>
        <v>9</v>
      </c>
      <c r="L1385" s="9">
        <f>SECOND(telefony45[[#This Row],[czas połączenia]])</f>
        <v>10</v>
      </c>
      <c r="M1385" s="9">
        <f>telefony45[[#This Row],[godziny połączenia]]*60*60+telefony45[[#This Row],[minuty połączenia]]*60+telefony45[[#This Row],[sekundy połączenia2]]</f>
        <v>550</v>
      </c>
      <c r="N1385" s="9">
        <f>ROUNDUP(telefony45[[#This Row],[połączenie w sekundach]]/60,0)</f>
        <v>10</v>
      </c>
      <c r="O1385" s="9">
        <f>IF(telefony45[[#This Row],[czy zagraniczny]]=1,telefony45[[#This Row],[zaczęt minuty połączenia]],0)</f>
        <v>0</v>
      </c>
      <c r="P1385">
        <f>IF(OR(telefony45[[#This Row],[czy komórkowy]]=1,telefony45[[#This Row],[czy stacjonarny]]=1),P1384-telefony45[[#This Row],[połączenie w sekundach]],P1384)</f>
        <v>-599970</v>
      </c>
      <c r="Q1385">
        <f t="shared" ref="Q1385:Q1448" si="21">IF(P1385&lt;0,ABS(P1385)-ABS(P1384),Q1384)</f>
        <v>550</v>
      </c>
      <c r="R1385">
        <f>IF(telefony45[[#This Row],[czy komórkowy]]=1,Q1385+R1384,R1384)</f>
        <v>142983</v>
      </c>
      <c r="S1385">
        <f>IF(telefony45[[#This Row],[czy stacjonarny]]=1,Q1385+S1384,S1384)</f>
        <v>456987</v>
      </c>
    </row>
    <row r="1386" spans="1:19" x14ac:dyDescent="0.3">
      <c r="A1386" s="9" t="s">
        <v>1195</v>
      </c>
      <c r="B1386" s="1">
        <v>42936</v>
      </c>
      <c r="C1386" s="2">
        <v>0.55306712962962967</v>
      </c>
      <c r="D1386" s="2">
        <v>0.56304398148148149</v>
      </c>
      <c r="E1386">
        <f>DAY(telefony45[[#This Row],[data]])</f>
        <v>20</v>
      </c>
      <c r="F1386">
        <f>IF(LEN(telefony45[[#This Row],[nr]])=8,1,0)</f>
        <v>0</v>
      </c>
      <c r="G1386">
        <f>IF(LEN(telefony45[[#This Row],[nr]])=7,1,0)</f>
        <v>1</v>
      </c>
      <c r="H1386" s="9">
        <f>IF(LEN(telefony45[[#This Row],[nr]])&gt;=10,1,0)</f>
        <v>0</v>
      </c>
      <c r="I1386" s="2">
        <f>telefony45[[#This Row],[zakonczenie]]-telefony45[[#This Row],[rozpoczecie]]</f>
        <v>9.9768518518518201E-3</v>
      </c>
      <c r="J1386" s="9">
        <f>HOUR(telefony45[[#This Row],[czas połączenia]])</f>
        <v>0</v>
      </c>
      <c r="K1386" s="9">
        <f>MINUTE(telefony45[[#This Row],[czas połączenia]])</f>
        <v>14</v>
      </c>
      <c r="L1386" s="9">
        <f>SECOND(telefony45[[#This Row],[czas połączenia]])</f>
        <v>22</v>
      </c>
      <c r="M1386" s="9">
        <f>telefony45[[#This Row],[godziny połączenia]]*60*60+telefony45[[#This Row],[minuty połączenia]]*60+telefony45[[#This Row],[sekundy połączenia2]]</f>
        <v>862</v>
      </c>
      <c r="N1386" s="9">
        <f>ROUNDUP(telefony45[[#This Row],[połączenie w sekundach]]/60,0)</f>
        <v>15</v>
      </c>
      <c r="O1386" s="9">
        <f>IF(telefony45[[#This Row],[czy zagraniczny]]=1,telefony45[[#This Row],[zaczęt minuty połączenia]],0)</f>
        <v>0</v>
      </c>
      <c r="P1386">
        <f>IF(OR(telefony45[[#This Row],[czy komórkowy]]=1,telefony45[[#This Row],[czy stacjonarny]]=1),P1385-telefony45[[#This Row],[połączenie w sekundach]],P1385)</f>
        <v>-600832</v>
      </c>
      <c r="Q1386">
        <f t="shared" si="21"/>
        <v>862</v>
      </c>
      <c r="R1386">
        <f>IF(telefony45[[#This Row],[czy komórkowy]]=1,Q1386+R1385,R1385)</f>
        <v>142983</v>
      </c>
      <c r="S1386">
        <f>IF(telefony45[[#This Row],[czy stacjonarny]]=1,Q1386+S1385,S1385)</f>
        <v>457849</v>
      </c>
    </row>
    <row r="1387" spans="1:19" x14ac:dyDescent="0.3">
      <c r="A1387" s="9" t="s">
        <v>1196</v>
      </c>
      <c r="B1387" s="1">
        <v>42936</v>
      </c>
      <c r="C1387" s="2">
        <v>0.55476851851851849</v>
      </c>
      <c r="D1387" s="2">
        <v>0.56596064814814817</v>
      </c>
      <c r="E1387">
        <f>DAY(telefony45[[#This Row],[data]])</f>
        <v>20</v>
      </c>
      <c r="F1387">
        <f>IF(LEN(telefony45[[#This Row],[nr]])=8,1,0)</f>
        <v>1</v>
      </c>
      <c r="G1387">
        <f>IF(LEN(telefony45[[#This Row],[nr]])=7,1,0)</f>
        <v>0</v>
      </c>
      <c r="H1387" s="9">
        <f>IF(LEN(telefony45[[#This Row],[nr]])&gt;=10,1,0)</f>
        <v>0</v>
      </c>
      <c r="I1387" s="2">
        <f>telefony45[[#This Row],[zakonczenie]]-telefony45[[#This Row],[rozpoczecie]]</f>
        <v>1.1192129629629677E-2</v>
      </c>
      <c r="J1387" s="9">
        <f>HOUR(telefony45[[#This Row],[czas połączenia]])</f>
        <v>0</v>
      </c>
      <c r="K1387" s="9">
        <f>MINUTE(telefony45[[#This Row],[czas połączenia]])</f>
        <v>16</v>
      </c>
      <c r="L1387" s="9">
        <f>SECOND(telefony45[[#This Row],[czas połączenia]])</f>
        <v>7</v>
      </c>
      <c r="M1387" s="9">
        <f>telefony45[[#This Row],[godziny połączenia]]*60*60+telefony45[[#This Row],[minuty połączenia]]*60+telefony45[[#This Row],[sekundy połączenia2]]</f>
        <v>967</v>
      </c>
      <c r="N1387" s="9">
        <f>ROUNDUP(telefony45[[#This Row],[połączenie w sekundach]]/60,0)</f>
        <v>17</v>
      </c>
      <c r="O1387" s="9">
        <f>IF(telefony45[[#This Row],[czy zagraniczny]]=1,telefony45[[#This Row],[zaczęt minuty połączenia]],0)</f>
        <v>0</v>
      </c>
      <c r="P1387">
        <f>IF(OR(telefony45[[#This Row],[czy komórkowy]]=1,telefony45[[#This Row],[czy stacjonarny]]=1),P1386-telefony45[[#This Row],[połączenie w sekundach]],P1386)</f>
        <v>-601799</v>
      </c>
      <c r="Q1387">
        <f t="shared" si="21"/>
        <v>967</v>
      </c>
      <c r="R1387">
        <f>IF(telefony45[[#This Row],[czy komórkowy]]=1,Q1387+R1386,R1386)</f>
        <v>143950</v>
      </c>
      <c r="S1387">
        <f>IF(telefony45[[#This Row],[czy stacjonarny]]=1,Q1387+S1386,S1386)</f>
        <v>457849</v>
      </c>
    </row>
    <row r="1388" spans="1:19" x14ac:dyDescent="0.3">
      <c r="A1388" s="9" t="s">
        <v>527</v>
      </c>
      <c r="B1388" s="1">
        <v>42936</v>
      </c>
      <c r="C1388" s="2">
        <v>0.55827546296296293</v>
      </c>
      <c r="D1388" s="2">
        <v>0.55864583333333329</v>
      </c>
      <c r="E1388">
        <f>DAY(telefony45[[#This Row],[data]])</f>
        <v>20</v>
      </c>
      <c r="F1388">
        <f>IF(LEN(telefony45[[#This Row],[nr]])=8,1,0)</f>
        <v>0</v>
      </c>
      <c r="G1388">
        <f>IF(LEN(telefony45[[#This Row],[nr]])=7,1,0)</f>
        <v>1</v>
      </c>
      <c r="H1388" s="9">
        <f>IF(LEN(telefony45[[#This Row],[nr]])&gt;=10,1,0)</f>
        <v>0</v>
      </c>
      <c r="I1388" s="2">
        <f>telefony45[[#This Row],[zakonczenie]]-telefony45[[#This Row],[rozpoczecie]]</f>
        <v>3.7037037037035425E-4</v>
      </c>
      <c r="J1388" s="9">
        <f>HOUR(telefony45[[#This Row],[czas połączenia]])</f>
        <v>0</v>
      </c>
      <c r="K1388" s="9">
        <f>MINUTE(telefony45[[#This Row],[czas połączenia]])</f>
        <v>0</v>
      </c>
      <c r="L1388" s="9">
        <f>SECOND(telefony45[[#This Row],[czas połączenia]])</f>
        <v>32</v>
      </c>
      <c r="M1388" s="9">
        <f>telefony45[[#This Row],[godziny połączenia]]*60*60+telefony45[[#This Row],[minuty połączenia]]*60+telefony45[[#This Row],[sekundy połączenia2]]</f>
        <v>32</v>
      </c>
      <c r="N1388" s="9">
        <f>ROUNDUP(telefony45[[#This Row],[połączenie w sekundach]]/60,0)</f>
        <v>1</v>
      </c>
      <c r="O1388" s="9">
        <f>IF(telefony45[[#This Row],[czy zagraniczny]]=1,telefony45[[#This Row],[zaczęt minuty połączenia]],0)</f>
        <v>0</v>
      </c>
      <c r="P1388">
        <f>IF(OR(telefony45[[#This Row],[czy komórkowy]]=1,telefony45[[#This Row],[czy stacjonarny]]=1),P1387-telefony45[[#This Row],[połączenie w sekundach]],P1387)</f>
        <v>-601831</v>
      </c>
      <c r="Q1388">
        <f t="shared" si="21"/>
        <v>32</v>
      </c>
      <c r="R1388">
        <f>IF(telefony45[[#This Row],[czy komórkowy]]=1,Q1388+R1387,R1387)</f>
        <v>143950</v>
      </c>
      <c r="S1388">
        <f>IF(telefony45[[#This Row],[czy stacjonarny]]=1,Q1388+S1387,S1387)</f>
        <v>457881</v>
      </c>
    </row>
    <row r="1389" spans="1:19" x14ac:dyDescent="0.3">
      <c r="A1389" s="9" t="s">
        <v>1197</v>
      </c>
      <c r="B1389" s="1">
        <v>42936</v>
      </c>
      <c r="C1389" s="2">
        <v>0.56180555555555556</v>
      </c>
      <c r="D1389" s="2">
        <v>0.56400462962962961</v>
      </c>
      <c r="E1389">
        <f>DAY(telefony45[[#This Row],[data]])</f>
        <v>20</v>
      </c>
      <c r="F1389">
        <f>IF(LEN(telefony45[[#This Row],[nr]])=8,1,0)</f>
        <v>1</v>
      </c>
      <c r="G1389">
        <f>IF(LEN(telefony45[[#This Row],[nr]])=7,1,0)</f>
        <v>0</v>
      </c>
      <c r="H1389" s="9">
        <f>IF(LEN(telefony45[[#This Row],[nr]])&gt;=10,1,0)</f>
        <v>0</v>
      </c>
      <c r="I1389" s="2">
        <f>telefony45[[#This Row],[zakonczenie]]-telefony45[[#This Row],[rozpoczecie]]</f>
        <v>2.1990740740740478E-3</v>
      </c>
      <c r="J1389" s="9">
        <f>HOUR(telefony45[[#This Row],[czas połączenia]])</f>
        <v>0</v>
      </c>
      <c r="K1389" s="9">
        <f>MINUTE(telefony45[[#This Row],[czas połączenia]])</f>
        <v>3</v>
      </c>
      <c r="L1389" s="9">
        <f>SECOND(telefony45[[#This Row],[czas połączenia]])</f>
        <v>10</v>
      </c>
      <c r="M1389" s="9">
        <f>telefony45[[#This Row],[godziny połączenia]]*60*60+telefony45[[#This Row],[minuty połączenia]]*60+telefony45[[#This Row],[sekundy połączenia2]]</f>
        <v>190</v>
      </c>
      <c r="N1389" s="9">
        <f>ROUNDUP(telefony45[[#This Row],[połączenie w sekundach]]/60,0)</f>
        <v>4</v>
      </c>
      <c r="O1389" s="9">
        <f>IF(telefony45[[#This Row],[czy zagraniczny]]=1,telefony45[[#This Row],[zaczęt minuty połączenia]],0)</f>
        <v>0</v>
      </c>
      <c r="P1389">
        <f>IF(OR(telefony45[[#This Row],[czy komórkowy]]=1,telefony45[[#This Row],[czy stacjonarny]]=1),P1388-telefony45[[#This Row],[połączenie w sekundach]],P1388)</f>
        <v>-602021</v>
      </c>
      <c r="Q1389">
        <f t="shared" si="21"/>
        <v>190</v>
      </c>
      <c r="R1389">
        <f>IF(telefony45[[#This Row],[czy komórkowy]]=1,Q1389+R1388,R1388)</f>
        <v>144140</v>
      </c>
      <c r="S1389">
        <f>IF(telefony45[[#This Row],[czy stacjonarny]]=1,Q1389+S1388,S1388)</f>
        <v>457881</v>
      </c>
    </row>
    <row r="1390" spans="1:19" x14ac:dyDescent="0.3">
      <c r="A1390" s="9" t="s">
        <v>1198</v>
      </c>
      <c r="B1390" s="1">
        <v>42936</v>
      </c>
      <c r="C1390" s="2">
        <v>0.56320601851851848</v>
      </c>
      <c r="D1390" s="2">
        <v>0.57020833333333332</v>
      </c>
      <c r="E1390">
        <f>DAY(telefony45[[#This Row],[data]])</f>
        <v>20</v>
      </c>
      <c r="F1390">
        <f>IF(LEN(telefony45[[#This Row],[nr]])=8,1,0)</f>
        <v>0</v>
      </c>
      <c r="G1390">
        <f>IF(LEN(telefony45[[#This Row],[nr]])=7,1,0)</f>
        <v>1</v>
      </c>
      <c r="H1390" s="9">
        <f>IF(LEN(telefony45[[#This Row],[nr]])&gt;=10,1,0)</f>
        <v>0</v>
      </c>
      <c r="I1390" s="2">
        <f>telefony45[[#This Row],[zakonczenie]]-telefony45[[#This Row],[rozpoczecie]]</f>
        <v>7.0023148148148362E-3</v>
      </c>
      <c r="J1390" s="9">
        <f>HOUR(telefony45[[#This Row],[czas połączenia]])</f>
        <v>0</v>
      </c>
      <c r="K1390" s="9">
        <f>MINUTE(telefony45[[#This Row],[czas połączenia]])</f>
        <v>10</v>
      </c>
      <c r="L1390" s="9">
        <f>SECOND(telefony45[[#This Row],[czas połączenia]])</f>
        <v>5</v>
      </c>
      <c r="M1390" s="9">
        <f>telefony45[[#This Row],[godziny połączenia]]*60*60+telefony45[[#This Row],[minuty połączenia]]*60+telefony45[[#This Row],[sekundy połączenia2]]</f>
        <v>605</v>
      </c>
      <c r="N1390" s="9">
        <f>ROUNDUP(telefony45[[#This Row],[połączenie w sekundach]]/60,0)</f>
        <v>11</v>
      </c>
      <c r="O1390" s="9">
        <f>IF(telefony45[[#This Row],[czy zagraniczny]]=1,telefony45[[#This Row],[zaczęt minuty połączenia]],0)</f>
        <v>0</v>
      </c>
      <c r="P1390">
        <f>IF(OR(telefony45[[#This Row],[czy komórkowy]]=1,telefony45[[#This Row],[czy stacjonarny]]=1),P1389-telefony45[[#This Row],[połączenie w sekundach]],P1389)</f>
        <v>-602626</v>
      </c>
      <c r="Q1390">
        <f t="shared" si="21"/>
        <v>605</v>
      </c>
      <c r="R1390">
        <f>IF(telefony45[[#This Row],[czy komórkowy]]=1,Q1390+R1389,R1389)</f>
        <v>144140</v>
      </c>
      <c r="S1390">
        <f>IF(telefony45[[#This Row],[czy stacjonarny]]=1,Q1390+S1389,S1389)</f>
        <v>458486</v>
      </c>
    </row>
    <row r="1391" spans="1:19" x14ac:dyDescent="0.3">
      <c r="A1391" s="9" t="s">
        <v>1199</v>
      </c>
      <c r="B1391" s="1">
        <v>42936</v>
      </c>
      <c r="C1391" s="2">
        <v>0.56537037037037041</v>
      </c>
      <c r="D1391" s="2">
        <v>0.57611111111111113</v>
      </c>
      <c r="E1391">
        <f>DAY(telefony45[[#This Row],[data]])</f>
        <v>20</v>
      </c>
      <c r="F1391">
        <f>IF(LEN(telefony45[[#This Row],[nr]])=8,1,0)</f>
        <v>1</v>
      </c>
      <c r="G1391">
        <f>IF(LEN(telefony45[[#This Row],[nr]])=7,1,0)</f>
        <v>0</v>
      </c>
      <c r="H1391" s="9">
        <f>IF(LEN(telefony45[[#This Row],[nr]])&gt;=10,1,0)</f>
        <v>0</v>
      </c>
      <c r="I1391" s="2">
        <f>telefony45[[#This Row],[zakonczenie]]-telefony45[[#This Row],[rozpoczecie]]</f>
        <v>1.0740740740740717E-2</v>
      </c>
      <c r="J1391" s="9">
        <f>HOUR(telefony45[[#This Row],[czas połączenia]])</f>
        <v>0</v>
      </c>
      <c r="K1391" s="9">
        <f>MINUTE(telefony45[[#This Row],[czas połączenia]])</f>
        <v>15</v>
      </c>
      <c r="L1391" s="9">
        <f>SECOND(telefony45[[#This Row],[czas połączenia]])</f>
        <v>28</v>
      </c>
      <c r="M1391" s="9">
        <f>telefony45[[#This Row],[godziny połączenia]]*60*60+telefony45[[#This Row],[minuty połączenia]]*60+telefony45[[#This Row],[sekundy połączenia2]]</f>
        <v>928</v>
      </c>
      <c r="N1391" s="9">
        <f>ROUNDUP(telefony45[[#This Row],[połączenie w sekundach]]/60,0)</f>
        <v>16</v>
      </c>
      <c r="O1391" s="9">
        <f>IF(telefony45[[#This Row],[czy zagraniczny]]=1,telefony45[[#This Row],[zaczęt minuty połączenia]],0)</f>
        <v>0</v>
      </c>
      <c r="P1391">
        <f>IF(OR(telefony45[[#This Row],[czy komórkowy]]=1,telefony45[[#This Row],[czy stacjonarny]]=1),P1390-telefony45[[#This Row],[połączenie w sekundach]],P1390)</f>
        <v>-603554</v>
      </c>
      <c r="Q1391">
        <f t="shared" si="21"/>
        <v>928</v>
      </c>
      <c r="R1391">
        <f>IF(telefony45[[#This Row],[czy komórkowy]]=1,Q1391+R1390,R1390)</f>
        <v>145068</v>
      </c>
      <c r="S1391">
        <f>IF(telefony45[[#This Row],[czy stacjonarny]]=1,Q1391+S1390,S1390)</f>
        <v>458486</v>
      </c>
    </row>
    <row r="1392" spans="1:19" x14ac:dyDescent="0.3">
      <c r="A1392" s="9" t="s">
        <v>1200</v>
      </c>
      <c r="B1392" s="1">
        <v>42936</v>
      </c>
      <c r="C1392" s="2">
        <v>0.57105324074074071</v>
      </c>
      <c r="D1392" s="2">
        <v>0.57465277777777779</v>
      </c>
      <c r="E1392">
        <f>DAY(telefony45[[#This Row],[data]])</f>
        <v>20</v>
      </c>
      <c r="F1392">
        <f>IF(LEN(telefony45[[#This Row],[nr]])=8,1,0)</f>
        <v>0</v>
      </c>
      <c r="G1392">
        <f>IF(LEN(telefony45[[#This Row],[nr]])=7,1,0)</f>
        <v>1</v>
      </c>
      <c r="H1392" s="9">
        <f>IF(LEN(telefony45[[#This Row],[nr]])&gt;=10,1,0)</f>
        <v>0</v>
      </c>
      <c r="I1392" s="2">
        <f>telefony45[[#This Row],[zakonczenie]]-telefony45[[#This Row],[rozpoczecie]]</f>
        <v>3.5995370370370816E-3</v>
      </c>
      <c r="J1392" s="9">
        <f>HOUR(telefony45[[#This Row],[czas połączenia]])</f>
        <v>0</v>
      </c>
      <c r="K1392" s="9">
        <f>MINUTE(telefony45[[#This Row],[czas połączenia]])</f>
        <v>5</v>
      </c>
      <c r="L1392" s="9">
        <f>SECOND(telefony45[[#This Row],[czas połączenia]])</f>
        <v>11</v>
      </c>
      <c r="M1392" s="9">
        <f>telefony45[[#This Row],[godziny połączenia]]*60*60+telefony45[[#This Row],[minuty połączenia]]*60+telefony45[[#This Row],[sekundy połączenia2]]</f>
        <v>311</v>
      </c>
      <c r="N1392" s="9">
        <f>ROUNDUP(telefony45[[#This Row],[połączenie w sekundach]]/60,0)</f>
        <v>6</v>
      </c>
      <c r="O1392" s="9">
        <f>IF(telefony45[[#This Row],[czy zagraniczny]]=1,telefony45[[#This Row],[zaczęt minuty połączenia]],0)</f>
        <v>0</v>
      </c>
      <c r="P1392">
        <f>IF(OR(telefony45[[#This Row],[czy komórkowy]]=1,telefony45[[#This Row],[czy stacjonarny]]=1),P1391-telefony45[[#This Row],[połączenie w sekundach]],P1391)</f>
        <v>-603865</v>
      </c>
      <c r="Q1392">
        <f t="shared" si="21"/>
        <v>311</v>
      </c>
      <c r="R1392">
        <f>IF(telefony45[[#This Row],[czy komórkowy]]=1,Q1392+R1391,R1391)</f>
        <v>145068</v>
      </c>
      <c r="S1392">
        <f>IF(telefony45[[#This Row],[czy stacjonarny]]=1,Q1392+S1391,S1391)</f>
        <v>458797</v>
      </c>
    </row>
    <row r="1393" spans="1:19" x14ac:dyDescent="0.3">
      <c r="A1393" s="9" t="s">
        <v>1201</v>
      </c>
      <c r="B1393" s="1">
        <v>42936</v>
      </c>
      <c r="C1393" s="2">
        <v>0.57517361111111109</v>
      </c>
      <c r="D1393" s="2">
        <v>0.57784722222222218</v>
      </c>
      <c r="E1393">
        <f>DAY(telefony45[[#This Row],[data]])</f>
        <v>20</v>
      </c>
      <c r="F1393">
        <f>IF(LEN(telefony45[[#This Row],[nr]])=8,1,0)</f>
        <v>0</v>
      </c>
      <c r="G1393">
        <f>IF(LEN(telefony45[[#This Row],[nr]])=7,1,0)</f>
        <v>1</v>
      </c>
      <c r="H1393" s="9">
        <f>IF(LEN(telefony45[[#This Row],[nr]])&gt;=10,1,0)</f>
        <v>0</v>
      </c>
      <c r="I1393" s="2">
        <f>telefony45[[#This Row],[zakonczenie]]-telefony45[[#This Row],[rozpoczecie]]</f>
        <v>2.673611111111085E-3</v>
      </c>
      <c r="J1393" s="9">
        <f>HOUR(telefony45[[#This Row],[czas połączenia]])</f>
        <v>0</v>
      </c>
      <c r="K1393" s="9">
        <f>MINUTE(telefony45[[#This Row],[czas połączenia]])</f>
        <v>3</v>
      </c>
      <c r="L1393" s="9">
        <f>SECOND(telefony45[[#This Row],[czas połączenia]])</f>
        <v>51</v>
      </c>
      <c r="M1393" s="9">
        <f>telefony45[[#This Row],[godziny połączenia]]*60*60+telefony45[[#This Row],[minuty połączenia]]*60+telefony45[[#This Row],[sekundy połączenia2]]</f>
        <v>231</v>
      </c>
      <c r="N1393" s="9">
        <f>ROUNDUP(telefony45[[#This Row],[połączenie w sekundach]]/60,0)</f>
        <v>4</v>
      </c>
      <c r="O1393" s="9">
        <f>IF(telefony45[[#This Row],[czy zagraniczny]]=1,telefony45[[#This Row],[zaczęt minuty połączenia]],0)</f>
        <v>0</v>
      </c>
      <c r="P1393">
        <f>IF(OR(telefony45[[#This Row],[czy komórkowy]]=1,telefony45[[#This Row],[czy stacjonarny]]=1),P1392-telefony45[[#This Row],[połączenie w sekundach]],P1392)</f>
        <v>-604096</v>
      </c>
      <c r="Q1393">
        <f t="shared" si="21"/>
        <v>231</v>
      </c>
      <c r="R1393">
        <f>IF(telefony45[[#This Row],[czy komórkowy]]=1,Q1393+R1392,R1392)</f>
        <v>145068</v>
      </c>
      <c r="S1393">
        <f>IF(telefony45[[#This Row],[czy stacjonarny]]=1,Q1393+S1392,S1392)</f>
        <v>459028</v>
      </c>
    </row>
    <row r="1394" spans="1:19" x14ac:dyDescent="0.3">
      <c r="A1394" s="9" t="s">
        <v>1202</v>
      </c>
      <c r="B1394" s="1">
        <v>42936</v>
      </c>
      <c r="C1394" s="2">
        <v>0.57671296296296293</v>
      </c>
      <c r="D1394" s="2">
        <v>0.58539351851851851</v>
      </c>
      <c r="E1394">
        <f>DAY(telefony45[[#This Row],[data]])</f>
        <v>20</v>
      </c>
      <c r="F1394">
        <f>IF(LEN(telefony45[[#This Row],[nr]])=8,1,0)</f>
        <v>0</v>
      </c>
      <c r="G1394">
        <f>IF(LEN(telefony45[[#This Row],[nr]])=7,1,0)</f>
        <v>1</v>
      </c>
      <c r="H1394" s="9">
        <f>IF(LEN(telefony45[[#This Row],[nr]])&gt;=10,1,0)</f>
        <v>0</v>
      </c>
      <c r="I1394" s="2">
        <f>telefony45[[#This Row],[zakonczenie]]-telefony45[[#This Row],[rozpoczecie]]</f>
        <v>8.6805555555555802E-3</v>
      </c>
      <c r="J1394" s="9">
        <f>HOUR(telefony45[[#This Row],[czas połączenia]])</f>
        <v>0</v>
      </c>
      <c r="K1394" s="9">
        <f>MINUTE(telefony45[[#This Row],[czas połączenia]])</f>
        <v>12</v>
      </c>
      <c r="L1394" s="9">
        <f>SECOND(telefony45[[#This Row],[czas połączenia]])</f>
        <v>30</v>
      </c>
      <c r="M1394" s="9">
        <f>telefony45[[#This Row],[godziny połączenia]]*60*60+telefony45[[#This Row],[minuty połączenia]]*60+telefony45[[#This Row],[sekundy połączenia2]]</f>
        <v>750</v>
      </c>
      <c r="N1394" s="9">
        <f>ROUNDUP(telefony45[[#This Row],[połączenie w sekundach]]/60,0)</f>
        <v>13</v>
      </c>
      <c r="O1394" s="9">
        <f>IF(telefony45[[#This Row],[czy zagraniczny]]=1,telefony45[[#This Row],[zaczęt minuty połączenia]],0)</f>
        <v>0</v>
      </c>
      <c r="P1394">
        <f>IF(OR(telefony45[[#This Row],[czy komórkowy]]=1,telefony45[[#This Row],[czy stacjonarny]]=1),P1393-telefony45[[#This Row],[połączenie w sekundach]],P1393)</f>
        <v>-604846</v>
      </c>
      <c r="Q1394">
        <f t="shared" si="21"/>
        <v>750</v>
      </c>
      <c r="R1394">
        <f>IF(telefony45[[#This Row],[czy komórkowy]]=1,Q1394+R1393,R1393)</f>
        <v>145068</v>
      </c>
      <c r="S1394">
        <f>IF(telefony45[[#This Row],[czy stacjonarny]]=1,Q1394+S1393,S1393)</f>
        <v>459778</v>
      </c>
    </row>
    <row r="1395" spans="1:19" x14ac:dyDescent="0.3">
      <c r="A1395" s="9" t="s">
        <v>1203</v>
      </c>
      <c r="B1395" s="1">
        <v>42936</v>
      </c>
      <c r="C1395" s="2">
        <v>0.57781249999999995</v>
      </c>
      <c r="D1395" s="2">
        <v>0.57953703703703707</v>
      </c>
      <c r="E1395">
        <f>DAY(telefony45[[#This Row],[data]])</f>
        <v>20</v>
      </c>
      <c r="F1395">
        <f>IF(LEN(telefony45[[#This Row],[nr]])=8,1,0)</f>
        <v>0</v>
      </c>
      <c r="G1395">
        <f>IF(LEN(telefony45[[#This Row],[nr]])=7,1,0)</f>
        <v>1</v>
      </c>
      <c r="H1395" s="9">
        <f>IF(LEN(telefony45[[#This Row],[nr]])&gt;=10,1,0)</f>
        <v>0</v>
      </c>
      <c r="I1395" s="2">
        <f>telefony45[[#This Row],[zakonczenie]]-telefony45[[#This Row],[rozpoczecie]]</f>
        <v>1.7245370370371216E-3</v>
      </c>
      <c r="J1395" s="9">
        <f>HOUR(telefony45[[#This Row],[czas połączenia]])</f>
        <v>0</v>
      </c>
      <c r="K1395" s="9">
        <f>MINUTE(telefony45[[#This Row],[czas połączenia]])</f>
        <v>2</v>
      </c>
      <c r="L1395" s="9">
        <f>SECOND(telefony45[[#This Row],[czas połączenia]])</f>
        <v>29</v>
      </c>
      <c r="M1395" s="9">
        <f>telefony45[[#This Row],[godziny połączenia]]*60*60+telefony45[[#This Row],[minuty połączenia]]*60+telefony45[[#This Row],[sekundy połączenia2]]</f>
        <v>149</v>
      </c>
      <c r="N1395" s="9">
        <f>ROUNDUP(telefony45[[#This Row],[połączenie w sekundach]]/60,0)</f>
        <v>3</v>
      </c>
      <c r="O1395" s="9">
        <f>IF(telefony45[[#This Row],[czy zagraniczny]]=1,telefony45[[#This Row],[zaczęt minuty połączenia]],0)</f>
        <v>0</v>
      </c>
      <c r="P1395">
        <f>IF(OR(telefony45[[#This Row],[czy komórkowy]]=1,telefony45[[#This Row],[czy stacjonarny]]=1),P1394-telefony45[[#This Row],[połączenie w sekundach]],P1394)</f>
        <v>-604995</v>
      </c>
      <c r="Q1395">
        <f t="shared" si="21"/>
        <v>149</v>
      </c>
      <c r="R1395">
        <f>IF(telefony45[[#This Row],[czy komórkowy]]=1,Q1395+R1394,R1394)</f>
        <v>145068</v>
      </c>
      <c r="S1395">
        <f>IF(telefony45[[#This Row],[czy stacjonarny]]=1,Q1395+S1394,S1394)</f>
        <v>459927</v>
      </c>
    </row>
    <row r="1396" spans="1:19" x14ac:dyDescent="0.3">
      <c r="A1396" s="9" t="s">
        <v>1204</v>
      </c>
      <c r="B1396" s="1">
        <v>42936</v>
      </c>
      <c r="C1396" s="2">
        <v>0.58206018518518521</v>
      </c>
      <c r="D1396" s="2">
        <v>0.59037037037037032</v>
      </c>
      <c r="E1396">
        <f>DAY(telefony45[[#This Row],[data]])</f>
        <v>20</v>
      </c>
      <c r="F1396">
        <f>IF(LEN(telefony45[[#This Row],[nr]])=8,1,0)</f>
        <v>0</v>
      </c>
      <c r="G1396">
        <f>IF(LEN(telefony45[[#This Row],[nr]])=7,1,0)</f>
        <v>1</v>
      </c>
      <c r="H1396" s="9">
        <f>IF(LEN(telefony45[[#This Row],[nr]])&gt;=10,1,0)</f>
        <v>0</v>
      </c>
      <c r="I1396" s="2">
        <f>telefony45[[#This Row],[zakonczenie]]-telefony45[[#This Row],[rozpoczecie]]</f>
        <v>8.310185185185115E-3</v>
      </c>
      <c r="J1396" s="9">
        <f>HOUR(telefony45[[#This Row],[czas połączenia]])</f>
        <v>0</v>
      </c>
      <c r="K1396" s="9">
        <f>MINUTE(telefony45[[#This Row],[czas połączenia]])</f>
        <v>11</v>
      </c>
      <c r="L1396" s="9">
        <f>SECOND(telefony45[[#This Row],[czas połączenia]])</f>
        <v>58</v>
      </c>
      <c r="M1396" s="9">
        <f>telefony45[[#This Row],[godziny połączenia]]*60*60+telefony45[[#This Row],[minuty połączenia]]*60+telefony45[[#This Row],[sekundy połączenia2]]</f>
        <v>718</v>
      </c>
      <c r="N1396" s="9">
        <f>ROUNDUP(telefony45[[#This Row],[połączenie w sekundach]]/60,0)</f>
        <v>12</v>
      </c>
      <c r="O1396" s="9">
        <f>IF(telefony45[[#This Row],[czy zagraniczny]]=1,telefony45[[#This Row],[zaczęt minuty połączenia]],0)</f>
        <v>0</v>
      </c>
      <c r="P1396">
        <f>IF(OR(telefony45[[#This Row],[czy komórkowy]]=1,telefony45[[#This Row],[czy stacjonarny]]=1),P1395-telefony45[[#This Row],[połączenie w sekundach]],P1395)</f>
        <v>-605713</v>
      </c>
      <c r="Q1396">
        <f t="shared" si="21"/>
        <v>718</v>
      </c>
      <c r="R1396">
        <f>IF(telefony45[[#This Row],[czy komórkowy]]=1,Q1396+R1395,R1395)</f>
        <v>145068</v>
      </c>
      <c r="S1396">
        <f>IF(telefony45[[#This Row],[czy stacjonarny]]=1,Q1396+S1395,S1395)</f>
        <v>460645</v>
      </c>
    </row>
    <row r="1397" spans="1:19" x14ac:dyDescent="0.3">
      <c r="A1397" s="9" t="s">
        <v>1205</v>
      </c>
      <c r="B1397" s="1">
        <v>42936</v>
      </c>
      <c r="C1397" s="2">
        <v>0.58328703703703699</v>
      </c>
      <c r="D1397" s="2">
        <v>0.5920023148148148</v>
      </c>
      <c r="E1397">
        <f>DAY(telefony45[[#This Row],[data]])</f>
        <v>20</v>
      </c>
      <c r="F1397">
        <f>IF(LEN(telefony45[[#This Row],[nr]])=8,1,0)</f>
        <v>0</v>
      </c>
      <c r="G1397">
        <f>IF(LEN(telefony45[[#This Row],[nr]])=7,1,0)</f>
        <v>1</v>
      </c>
      <c r="H1397" s="9">
        <f>IF(LEN(telefony45[[#This Row],[nr]])&gt;=10,1,0)</f>
        <v>0</v>
      </c>
      <c r="I1397" s="2">
        <f>telefony45[[#This Row],[zakonczenie]]-telefony45[[#This Row],[rozpoczecie]]</f>
        <v>8.7152777777778079E-3</v>
      </c>
      <c r="J1397" s="9">
        <f>HOUR(telefony45[[#This Row],[czas połączenia]])</f>
        <v>0</v>
      </c>
      <c r="K1397" s="9">
        <f>MINUTE(telefony45[[#This Row],[czas połączenia]])</f>
        <v>12</v>
      </c>
      <c r="L1397" s="9">
        <f>SECOND(telefony45[[#This Row],[czas połączenia]])</f>
        <v>33</v>
      </c>
      <c r="M1397" s="9">
        <f>telefony45[[#This Row],[godziny połączenia]]*60*60+telefony45[[#This Row],[minuty połączenia]]*60+telefony45[[#This Row],[sekundy połączenia2]]</f>
        <v>753</v>
      </c>
      <c r="N1397" s="9">
        <f>ROUNDUP(telefony45[[#This Row],[połączenie w sekundach]]/60,0)</f>
        <v>13</v>
      </c>
      <c r="O1397" s="9">
        <f>IF(telefony45[[#This Row],[czy zagraniczny]]=1,telefony45[[#This Row],[zaczęt minuty połączenia]],0)</f>
        <v>0</v>
      </c>
      <c r="P1397">
        <f>IF(OR(telefony45[[#This Row],[czy komórkowy]]=1,telefony45[[#This Row],[czy stacjonarny]]=1),P1396-telefony45[[#This Row],[połączenie w sekundach]],P1396)</f>
        <v>-606466</v>
      </c>
      <c r="Q1397">
        <f t="shared" si="21"/>
        <v>753</v>
      </c>
      <c r="R1397">
        <f>IF(telefony45[[#This Row],[czy komórkowy]]=1,Q1397+R1396,R1396)</f>
        <v>145068</v>
      </c>
      <c r="S1397">
        <f>IF(telefony45[[#This Row],[czy stacjonarny]]=1,Q1397+S1396,S1396)</f>
        <v>461398</v>
      </c>
    </row>
    <row r="1398" spans="1:19" x14ac:dyDescent="0.3">
      <c r="A1398" s="9" t="s">
        <v>1206</v>
      </c>
      <c r="B1398" s="1">
        <v>42936</v>
      </c>
      <c r="C1398" s="2">
        <v>0.58564814814814814</v>
      </c>
      <c r="D1398" s="2">
        <v>0.58964120370370365</v>
      </c>
      <c r="E1398">
        <f>DAY(telefony45[[#This Row],[data]])</f>
        <v>20</v>
      </c>
      <c r="F1398">
        <f>IF(LEN(telefony45[[#This Row],[nr]])=8,1,0)</f>
        <v>0</v>
      </c>
      <c r="G1398">
        <f>IF(LEN(telefony45[[#This Row],[nr]])=7,1,0)</f>
        <v>1</v>
      </c>
      <c r="H1398" s="9">
        <f>IF(LEN(telefony45[[#This Row],[nr]])&gt;=10,1,0)</f>
        <v>0</v>
      </c>
      <c r="I1398" s="2">
        <f>telefony45[[#This Row],[zakonczenie]]-telefony45[[#This Row],[rozpoczecie]]</f>
        <v>3.9930555555555136E-3</v>
      </c>
      <c r="J1398" s="9">
        <f>HOUR(telefony45[[#This Row],[czas połączenia]])</f>
        <v>0</v>
      </c>
      <c r="K1398" s="9">
        <f>MINUTE(telefony45[[#This Row],[czas połączenia]])</f>
        <v>5</v>
      </c>
      <c r="L1398" s="9">
        <f>SECOND(telefony45[[#This Row],[czas połączenia]])</f>
        <v>45</v>
      </c>
      <c r="M1398" s="9">
        <f>telefony45[[#This Row],[godziny połączenia]]*60*60+telefony45[[#This Row],[minuty połączenia]]*60+telefony45[[#This Row],[sekundy połączenia2]]</f>
        <v>345</v>
      </c>
      <c r="N1398" s="9">
        <f>ROUNDUP(telefony45[[#This Row],[połączenie w sekundach]]/60,0)</f>
        <v>6</v>
      </c>
      <c r="O1398" s="9">
        <f>IF(telefony45[[#This Row],[czy zagraniczny]]=1,telefony45[[#This Row],[zaczęt minuty połączenia]],0)</f>
        <v>0</v>
      </c>
      <c r="P1398">
        <f>IF(OR(telefony45[[#This Row],[czy komórkowy]]=1,telefony45[[#This Row],[czy stacjonarny]]=1),P1397-telefony45[[#This Row],[połączenie w sekundach]],P1397)</f>
        <v>-606811</v>
      </c>
      <c r="Q1398">
        <f t="shared" si="21"/>
        <v>345</v>
      </c>
      <c r="R1398">
        <f>IF(telefony45[[#This Row],[czy komórkowy]]=1,Q1398+R1397,R1397)</f>
        <v>145068</v>
      </c>
      <c r="S1398">
        <f>IF(telefony45[[#This Row],[czy stacjonarny]]=1,Q1398+S1397,S1397)</f>
        <v>461743</v>
      </c>
    </row>
    <row r="1399" spans="1:19" x14ac:dyDescent="0.3">
      <c r="A1399" s="9" t="s">
        <v>1207</v>
      </c>
      <c r="B1399" s="1">
        <v>42936</v>
      </c>
      <c r="C1399" s="2">
        <v>0.59053240740740742</v>
      </c>
      <c r="D1399" s="2">
        <v>0.59318287037037032</v>
      </c>
      <c r="E1399">
        <f>DAY(telefony45[[#This Row],[data]])</f>
        <v>20</v>
      </c>
      <c r="F1399">
        <f>IF(LEN(telefony45[[#This Row],[nr]])=8,1,0)</f>
        <v>0</v>
      </c>
      <c r="G1399">
        <f>IF(LEN(telefony45[[#This Row],[nr]])=7,1,0)</f>
        <v>1</v>
      </c>
      <c r="H1399" s="9">
        <f>IF(LEN(telefony45[[#This Row],[nr]])&gt;=10,1,0)</f>
        <v>0</v>
      </c>
      <c r="I1399" s="2">
        <f>telefony45[[#This Row],[zakonczenie]]-telefony45[[#This Row],[rozpoczecie]]</f>
        <v>2.6504629629628962E-3</v>
      </c>
      <c r="J1399" s="9">
        <f>HOUR(telefony45[[#This Row],[czas połączenia]])</f>
        <v>0</v>
      </c>
      <c r="K1399" s="9">
        <f>MINUTE(telefony45[[#This Row],[czas połączenia]])</f>
        <v>3</v>
      </c>
      <c r="L1399" s="9">
        <f>SECOND(telefony45[[#This Row],[czas połączenia]])</f>
        <v>49</v>
      </c>
      <c r="M1399" s="9">
        <f>telefony45[[#This Row],[godziny połączenia]]*60*60+telefony45[[#This Row],[minuty połączenia]]*60+telefony45[[#This Row],[sekundy połączenia2]]</f>
        <v>229</v>
      </c>
      <c r="N1399" s="9">
        <f>ROUNDUP(telefony45[[#This Row],[połączenie w sekundach]]/60,0)</f>
        <v>4</v>
      </c>
      <c r="O1399" s="9">
        <f>IF(telefony45[[#This Row],[czy zagraniczny]]=1,telefony45[[#This Row],[zaczęt minuty połączenia]],0)</f>
        <v>0</v>
      </c>
      <c r="P1399">
        <f>IF(OR(telefony45[[#This Row],[czy komórkowy]]=1,telefony45[[#This Row],[czy stacjonarny]]=1),P1398-telefony45[[#This Row],[połączenie w sekundach]],P1398)</f>
        <v>-607040</v>
      </c>
      <c r="Q1399">
        <f t="shared" si="21"/>
        <v>229</v>
      </c>
      <c r="R1399">
        <f>IF(telefony45[[#This Row],[czy komórkowy]]=1,Q1399+R1398,R1398)</f>
        <v>145068</v>
      </c>
      <c r="S1399">
        <f>IF(telefony45[[#This Row],[czy stacjonarny]]=1,Q1399+S1398,S1398)</f>
        <v>461972</v>
      </c>
    </row>
    <row r="1400" spans="1:19" x14ac:dyDescent="0.3">
      <c r="A1400" s="9" t="s">
        <v>1208</v>
      </c>
      <c r="B1400" s="1">
        <v>42936</v>
      </c>
      <c r="C1400" s="2">
        <v>0.59621527777777783</v>
      </c>
      <c r="D1400" s="2">
        <v>0.59906250000000005</v>
      </c>
      <c r="E1400">
        <f>DAY(telefony45[[#This Row],[data]])</f>
        <v>20</v>
      </c>
      <c r="F1400">
        <f>IF(LEN(telefony45[[#This Row],[nr]])=8,1,0)</f>
        <v>0</v>
      </c>
      <c r="G1400">
        <f>IF(LEN(telefony45[[#This Row],[nr]])=7,1,0)</f>
        <v>1</v>
      </c>
      <c r="H1400" s="9">
        <f>IF(LEN(telefony45[[#This Row],[nr]])&gt;=10,1,0)</f>
        <v>0</v>
      </c>
      <c r="I1400" s="2">
        <f>telefony45[[#This Row],[zakonczenie]]-telefony45[[#This Row],[rozpoczecie]]</f>
        <v>2.8472222222222232E-3</v>
      </c>
      <c r="J1400" s="9">
        <f>HOUR(telefony45[[#This Row],[czas połączenia]])</f>
        <v>0</v>
      </c>
      <c r="K1400" s="9">
        <f>MINUTE(telefony45[[#This Row],[czas połączenia]])</f>
        <v>4</v>
      </c>
      <c r="L1400" s="9">
        <f>SECOND(telefony45[[#This Row],[czas połączenia]])</f>
        <v>6</v>
      </c>
      <c r="M1400" s="9">
        <f>telefony45[[#This Row],[godziny połączenia]]*60*60+telefony45[[#This Row],[minuty połączenia]]*60+telefony45[[#This Row],[sekundy połączenia2]]</f>
        <v>246</v>
      </c>
      <c r="N1400" s="9">
        <f>ROUNDUP(telefony45[[#This Row],[połączenie w sekundach]]/60,0)</f>
        <v>5</v>
      </c>
      <c r="O1400" s="9">
        <f>IF(telefony45[[#This Row],[czy zagraniczny]]=1,telefony45[[#This Row],[zaczęt minuty połączenia]],0)</f>
        <v>0</v>
      </c>
      <c r="P1400">
        <f>IF(OR(telefony45[[#This Row],[czy komórkowy]]=1,telefony45[[#This Row],[czy stacjonarny]]=1),P1399-telefony45[[#This Row],[połączenie w sekundach]],P1399)</f>
        <v>-607286</v>
      </c>
      <c r="Q1400">
        <f t="shared" si="21"/>
        <v>246</v>
      </c>
      <c r="R1400">
        <f>IF(telefony45[[#This Row],[czy komórkowy]]=1,Q1400+R1399,R1399)</f>
        <v>145068</v>
      </c>
      <c r="S1400">
        <f>IF(telefony45[[#This Row],[czy stacjonarny]]=1,Q1400+S1399,S1399)</f>
        <v>462218</v>
      </c>
    </row>
    <row r="1401" spans="1:19" x14ac:dyDescent="0.3">
      <c r="A1401" s="9" t="s">
        <v>1209</v>
      </c>
      <c r="B1401" s="1">
        <v>42936</v>
      </c>
      <c r="C1401" s="2">
        <v>0.59693287037037035</v>
      </c>
      <c r="D1401" s="2">
        <v>0.59743055555555558</v>
      </c>
      <c r="E1401">
        <f>DAY(telefony45[[#This Row],[data]])</f>
        <v>20</v>
      </c>
      <c r="F1401">
        <f>IF(LEN(telefony45[[#This Row],[nr]])=8,1,0)</f>
        <v>0</v>
      </c>
      <c r="G1401">
        <f>IF(LEN(telefony45[[#This Row],[nr]])=7,1,0)</f>
        <v>1</v>
      </c>
      <c r="H1401" s="9">
        <f>IF(LEN(telefony45[[#This Row],[nr]])&gt;=10,1,0)</f>
        <v>0</v>
      </c>
      <c r="I1401" s="2">
        <f>telefony45[[#This Row],[zakonczenie]]-telefony45[[#This Row],[rozpoczecie]]</f>
        <v>4.9768518518522598E-4</v>
      </c>
      <c r="J1401" s="9">
        <f>HOUR(telefony45[[#This Row],[czas połączenia]])</f>
        <v>0</v>
      </c>
      <c r="K1401" s="9">
        <f>MINUTE(telefony45[[#This Row],[czas połączenia]])</f>
        <v>0</v>
      </c>
      <c r="L1401" s="9">
        <f>SECOND(telefony45[[#This Row],[czas połączenia]])</f>
        <v>43</v>
      </c>
      <c r="M1401" s="9">
        <f>telefony45[[#This Row],[godziny połączenia]]*60*60+telefony45[[#This Row],[minuty połączenia]]*60+telefony45[[#This Row],[sekundy połączenia2]]</f>
        <v>43</v>
      </c>
      <c r="N1401" s="9">
        <f>ROUNDUP(telefony45[[#This Row],[połączenie w sekundach]]/60,0)</f>
        <v>1</v>
      </c>
      <c r="O1401" s="9">
        <f>IF(telefony45[[#This Row],[czy zagraniczny]]=1,telefony45[[#This Row],[zaczęt minuty połączenia]],0)</f>
        <v>0</v>
      </c>
      <c r="P1401">
        <f>IF(OR(telefony45[[#This Row],[czy komórkowy]]=1,telefony45[[#This Row],[czy stacjonarny]]=1),P1400-telefony45[[#This Row],[połączenie w sekundach]],P1400)</f>
        <v>-607329</v>
      </c>
      <c r="Q1401">
        <f t="shared" si="21"/>
        <v>43</v>
      </c>
      <c r="R1401">
        <f>IF(telefony45[[#This Row],[czy komórkowy]]=1,Q1401+R1400,R1400)</f>
        <v>145068</v>
      </c>
      <c r="S1401">
        <f>IF(telefony45[[#This Row],[czy stacjonarny]]=1,Q1401+S1400,S1400)</f>
        <v>462261</v>
      </c>
    </row>
    <row r="1402" spans="1:19" x14ac:dyDescent="0.3">
      <c r="A1402" s="9" t="s">
        <v>1210</v>
      </c>
      <c r="B1402" s="1">
        <v>42936</v>
      </c>
      <c r="C1402" s="2">
        <v>0.59783564814814816</v>
      </c>
      <c r="D1402" s="2">
        <v>0.60715277777777776</v>
      </c>
      <c r="E1402">
        <f>DAY(telefony45[[#This Row],[data]])</f>
        <v>20</v>
      </c>
      <c r="F1402">
        <f>IF(LEN(telefony45[[#This Row],[nr]])=8,1,0)</f>
        <v>0</v>
      </c>
      <c r="G1402">
        <f>IF(LEN(telefony45[[#This Row],[nr]])=7,1,0)</f>
        <v>1</v>
      </c>
      <c r="H1402" s="9">
        <f>IF(LEN(telefony45[[#This Row],[nr]])&gt;=10,1,0)</f>
        <v>0</v>
      </c>
      <c r="I1402" s="2">
        <f>telefony45[[#This Row],[zakonczenie]]-telefony45[[#This Row],[rozpoczecie]]</f>
        <v>9.3171296296296058E-3</v>
      </c>
      <c r="J1402" s="9">
        <f>HOUR(telefony45[[#This Row],[czas połączenia]])</f>
        <v>0</v>
      </c>
      <c r="K1402" s="9">
        <f>MINUTE(telefony45[[#This Row],[czas połączenia]])</f>
        <v>13</v>
      </c>
      <c r="L1402" s="9">
        <f>SECOND(telefony45[[#This Row],[czas połączenia]])</f>
        <v>25</v>
      </c>
      <c r="M1402" s="9">
        <f>telefony45[[#This Row],[godziny połączenia]]*60*60+telefony45[[#This Row],[minuty połączenia]]*60+telefony45[[#This Row],[sekundy połączenia2]]</f>
        <v>805</v>
      </c>
      <c r="N1402" s="9">
        <f>ROUNDUP(telefony45[[#This Row],[połączenie w sekundach]]/60,0)</f>
        <v>14</v>
      </c>
      <c r="O1402" s="9">
        <f>IF(telefony45[[#This Row],[czy zagraniczny]]=1,telefony45[[#This Row],[zaczęt minuty połączenia]],0)</f>
        <v>0</v>
      </c>
      <c r="P1402">
        <f>IF(OR(telefony45[[#This Row],[czy komórkowy]]=1,telefony45[[#This Row],[czy stacjonarny]]=1),P1401-telefony45[[#This Row],[połączenie w sekundach]],P1401)</f>
        <v>-608134</v>
      </c>
      <c r="Q1402">
        <f t="shared" si="21"/>
        <v>805</v>
      </c>
      <c r="R1402">
        <f>IF(telefony45[[#This Row],[czy komórkowy]]=1,Q1402+R1401,R1401)</f>
        <v>145068</v>
      </c>
      <c r="S1402">
        <f>IF(telefony45[[#This Row],[czy stacjonarny]]=1,Q1402+S1401,S1401)</f>
        <v>463066</v>
      </c>
    </row>
    <row r="1403" spans="1:19" x14ac:dyDescent="0.3">
      <c r="A1403" s="9" t="s">
        <v>1211</v>
      </c>
      <c r="B1403" s="1">
        <v>42936</v>
      </c>
      <c r="C1403" s="2">
        <v>0.60048611111111116</v>
      </c>
      <c r="D1403" s="2">
        <v>0.60371527777777778</v>
      </c>
      <c r="E1403">
        <f>DAY(telefony45[[#This Row],[data]])</f>
        <v>20</v>
      </c>
      <c r="F1403">
        <f>IF(LEN(telefony45[[#This Row],[nr]])=8,1,0)</f>
        <v>0</v>
      </c>
      <c r="G1403">
        <f>IF(LEN(telefony45[[#This Row],[nr]])=7,1,0)</f>
        <v>1</v>
      </c>
      <c r="H1403" s="9">
        <f>IF(LEN(telefony45[[#This Row],[nr]])&gt;=10,1,0)</f>
        <v>0</v>
      </c>
      <c r="I1403" s="2">
        <f>telefony45[[#This Row],[zakonczenie]]-telefony45[[#This Row],[rozpoczecie]]</f>
        <v>3.2291666666666163E-3</v>
      </c>
      <c r="J1403" s="9">
        <f>HOUR(telefony45[[#This Row],[czas połączenia]])</f>
        <v>0</v>
      </c>
      <c r="K1403" s="9">
        <f>MINUTE(telefony45[[#This Row],[czas połączenia]])</f>
        <v>4</v>
      </c>
      <c r="L1403" s="9">
        <f>SECOND(telefony45[[#This Row],[czas połączenia]])</f>
        <v>39</v>
      </c>
      <c r="M1403" s="9">
        <f>telefony45[[#This Row],[godziny połączenia]]*60*60+telefony45[[#This Row],[minuty połączenia]]*60+telefony45[[#This Row],[sekundy połączenia2]]</f>
        <v>279</v>
      </c>
      <c r="N1403" s="9">
        <f>ROUNDUP(telefony45[[#This Row],[połączenie w sekundach]]/60,0)</f>
        <v>5</v>
      </c>
      <c r="O1403" s="9">
        <f>IF(telefony45[[#This Row],[czy zagraniczny]]=1,telefony45[[#This Row],[zaczęt minuty połączenia]],0)</f>
        <v>0</v>
      </c>
      <c r="P1403">
        <f>IF(OR(telefony45[[#This Row],[czy komórkowy]]=1,telefony45[[#This Row],[czy stacjonarny]]=1),P1402-telefony45[[#This Row],[połączenie w sekundach]],P1402)</f>
        <v>-608413</v>
      </c>
      <c r="Q1403">
        <f t="shared" si="21"/>
        <v>279</v>
      </c>
      <c r="R1403">
        <f>IF(telefony45[[#This Row],[czy komórkowy]]=1,Q1403+R1402,R1402)</f>
        <v>145068</v>
      </c>
      <c r="S1403">
        <f>IF(telefony45[[#This Row],[czy stacjonarny]]=1,Q1403+S1402,S1402)</f>
        <v>463345</v>
      </c>
    </row>
    <row r="1404" spans="1:19" x14ac:dyDescent="0.3">
      <c r="A1404" s="9" t="s">
        <v>1212</v>
      </c>
      <c r="B1404" s="1">
        <v>42936</v>
      </c>
      <c r="C1404" s="2">
        <v>0.60251157407407407</v>
      </c>
      <c r="D1404" s="2">
        <v>0.60608796296296297</v>
      </c>
      <c r="E1404">
        <f>DAY(telefony45[[#This Row],[data]])</f>
        <v>20</v>
      </c>
      <c r="F1404">
        <f>IF(LEN(telefony45[[#This Row],[nr]])=8,1,0)</f>
        <v>0</v>
      </c>
      <c r="G1404">
        <f>IF(LEN(telefony45[[#This Row],[nr]])=7,1,0)</f>
        <v>1</v>
      </c>
      <c r="H1404" s="9">
        <f>IF(LEN(telefony45[[#This Row],[nr]])&gt;=10,1,0)</f>
        <v>0</v>
      </c>
      <c r="I1404" s="2">
        <f>telefony45[[#This Row],[zakonczenie]]-telefony45[[#This Row],[rozpoczecie]]</f>
        <v>3.5763888888888928E-3</v>
      </c>
      <c r="J1404" s="9">
        <f>HOUR(telefony45[[#This Row],[czas połączenia]])</f>
        <v>0</v>
      </c>
      <c r="K1404" s="9">
        <f>MINUTE(telefony45[[#This Row],[czas połączenia]])</f>
        <v>5</v>
      </c>
      <c r="L1404" s="9">
        <f>SECOND(telefony45[[#This Row],[czas połączenia]])</f>
        <v>9</v>
      </c>
      <c r="M1404" s="9">
        <f>telefony45[[#This Row],[godziny połączenia]]*60*60+telefony45[[#This Row],[minuty połączenia]]*60+telefony45[[#This Row],[sekundy połączenia2]]</f>
        <v>309</v>
      </c>
      <c r="N1404" s="9">
        <f>ROUNDUP(telefony45[[#This Row],[połączenie w sekundach]]/60,0)</f>
        <v>6</v>
      </c>
      <c r="O1404" s="9">
        <f>IF(telefony45[[#This Row],[czy zagraniczny]]=1,telefony45[[#This Row],[zaczęt minuty połączenia]],0)</f>
        <v>0</v>
      </c>
      <c r="P1404">
        <f>IF(OR(telefony45[[#This Row],[czy komórkowy]]=1,telefony45[[#This Row],[czy stacjonarny]]=1),P1403-telefony45[[#This Row],[połączenie w sekundach]],P1403)</f>
        <v>-608722</v>
      </c>
      <c r="Q1404">
        <f t="shared" si="21"/>
        <v>309</v>
      </c>
      <c r="R1404">
        <f>IF(telefony45[[#This Row],[czy komórkowy]]=1,Q1404+R1403,R1403)</f>
        <v>145068</v>
      </c>
      <c r="S1404">
        <f>IF(telefony45[[#This Row],[czy stacjonarny]]=1,Q1404+S1403,S1403)</f>
        <v>463654</v>
      </c>
    </row>
    <row r="1405" spans="1:19" x14ac:dyDescent="0.3">
      <c r="A1405" s="9" t="s">
        <v>1063</v>
      </c>
      <c r="B1405" s="1">
        <v>42936</v>
      </c>
      <c r="C1405" s="2">
        <v>0.60277777777777775</v>
      </c>
      <c r="D1405" s="2">
        <v>0.61222222222222222</v>
      </c>
      <c r="E1405">
        <f>DAY(telefony45[[#This Row],[data]])</f>
        <v>20</v>
      </c>
      <c r="F1405">
        <f>IF(LEN(telefony45[[#This Row],[nr]])=8,1,0)</f>
        <v>0</v>
      </c>
      <c r="G1405">
        <f>IF(LEN(telefony45[[#This Row],[nr]])=7,1,0)</f>
        <v>1</v>
      </c>
      <c r="H1405" s="9">
        <f>IF(LEN(telefony45[[#This Row],[nr]])&gt;=10,1,0)</f>
        <v>0</v>
      </c>
      <c r="I1405" s="2">
        <f>telefony45[[#This Row],[zakonczenie]]-telefony45[[#This Row],[rozpoczecie]]</f>
        <v>9.4444444444444775E-3</v>
      </c>
      <c r="J1405" s="9">
        <f>HOUR(telefony45[[#This Row],[czas połączenia]])</f>
        <v>0</v>
      </c>
      <c r="K1405" s="9">
        <f>MINUTE(telefony45[[#This Row],[czas połączenia]])</f>
        <v>13</v>
      </c>
      <c r="L1405" s="9">
        <f>SECOND(telefony45[[#This Row],[czas połączenia]])</f>
        <v>36</v>
      </c>
      <c r="M1405" s="9">
        <f>telefony45[[#This Row],[godziny połączenia]]*60*60+telefony45[[#This Row],[minuty połączenia]]*60+telefony45[[#This Row],[sekundy połączenia2]]</f>
        <v>816</v>
      </c>
      <c r="N1405" s="9">
        <f>ROUNDUP(telefony45[[#This Row],[połączenie w sekundach]]/60,0)</f>
        <v>14</v>
      </c>
      <c r="O1405" s="9">
        <f>IF(telefony45[[#This Row],[czy zagraniczny]]=1,telefony45[[#This Row],[zaczęt minuty połączenia]],0)</f>
        <v>0</v>
      </c>
      <c r="P1405">
        <f>IF(OR(telefony45[[#This Row],[czy komórkowy]]=1,telefony45[[#This Row],[czy stacjonarny]]=1),P1404-telefony45[[#This Row],[połączenie w sekundach]],P1404)</f>
        <v>-609538</v>
      </c>
      <c r="Q1405">
        <f t="shared" si="21"/>
        <v>816</v>
      </c>
      <c r="R1405">
        <f>IF(telefony45[[#This Row],[czy komórkowy]]=1,Q1405+R1404,R1404)</f>
        <v>145068</v>
      </c>
      <c r="S1405">
        <f>IF(telefony45[[#This Row],[czy stacjonarny]]=1,Q1405+S1404,S1404)</f>
        <v>464470</v>
      </c>
    </row>
    <row r="1406" spans="1:19" x14ac:dyDescent="0.3">
      <c r="A1406" s="9" t="s">
        <v>1213</v>
      </c>
      <c r="B1406" s="1">
        <v>42936</v>
      </c>
      <c r="C1406" s="2">
        <v>0.60282407407407412</v>
      </c>
      <c r="D1406" s="2">
        <v>0.61041666666666672</v>
      </c>
      <c r="E1406">
        <f>DAY(telefony45[[#This Row],[data]])</f>
        <v>20</v>
      </c>
      <c r="F1406">
        <f>IF(LEN(telefony45[[#This Row],[nr]])=8,1,0)</f>
        <v>0</v>
      </c>
      <c r="G1406">
        <f>IF(LEN(telefony45[[#This Row],[nr]])=7,1,0)</f>
        <v>1</v>
      </c>
      <c r="H1406" s="9">
        <f>IF(LEN(telefony45[[#This Row],[nr]])&gt;=10,1,0)</f>
        <v>0</v>
      </c>
      <c r="I1406" s="2">
        <f>telefony45[[#This Row],[zakonczenie]]-telefony45[[#This Row],[rozpoczecie]]</f>
        <v>7.5925925925925952E-3</v>
      </c>
      <c r="J1406" s="9">
        <f>HOUR(telefony45[[#This Row],[czas połączenia]])</f>
        <v>0</v>
      </c>
      <c r="K1406" s="9">
        <f>MINUTE(telefony45[[#This Row],[czas połączenia]])</f>
        <v>10</v>
      </c>
      <c r="L1406" s="9">
        <f>SECOND(telefony45[[#This Row],[czas połączenia]])</f>
        <v>56</v>
      </c>
      <c r="M1406" s="9">
        <f>telefony45[[#This Row],[godziny połączenia]]*60*60+telefony45[[#This Row],[minuty połączenia]]*60+telefony45[[#This Row],[sekundy połączenia2]]</f>
        <v>656</v>
      </c>
      <c r="N1406" s="9">
        <f>ROUNDUP(telefony45[[#This Row],[połączenie w sekundach]]/60,0)</f>
        <v>11</v>
      </c>
      <c r="O1406" s="9">
        <f>IF(telefony45[[#This Row],[czy zagraniczny]]=1,telefony45[[#This Row],[zaczęt minuty połączenia]],0)</f>
        <v>0</v>
      </c>
      <c r="P1406">
        <f>IF(OR(telefony45[[#This Row],[czy komórkowy]]=1,telefony45[[#This Row],[czy stacjonarny]]=1),P1405-telefony45[[#This Row],[połączenie w sekundach]],P1405)</f>
        <v>-610194</v>
      </c>
      <c r="Q1406">
        <f t="shared" si="21"/>
        <v>656</v>
      </c>
      <c r="R1406">
        <f>IF(telefony45[[#This Row],[czy komórkowy]]=1,Q1406+R1405,R1405)</f>
        <v>145068</v>
      </c>
      <c r="S1406">
        <f>IF(telefony45[[#This Row],[czy stacjonarny]]=1,Q1406+S1405,S1405)</f>
        <v>465126</v>
      </c>
    </row>
    <row r="1407" spans="1:19" x14ac:dyDescent="0.3">
      <c r="A1407" s="9" t="s">
        <v>1214</v>
      </c>
      <c r="B1407" s="1">
        <v>42936</v>
      </c>
      <c r="C1407" s="2">
        <v>0.60693287037037036</v>
      </c>
      <c r="D1407" s="2">
        <v>0.61001157407407403</v>
      </c>
      <c r="E1407">
        <f>DAY(telefony45[[#This Row],[data]])</f>
        <v>20</v>
      </c>
      <c r="F1407">
        <f>IF(LEN(telefony45[[#This Row],[nr]])=8,1,0)</f>
        <v>0</v>
      </c>
      <c r="G1407">
        <f>IF(LEN(telefony45[[#This Row],[nr]])=7,1,0)</f>
        <v>1</v>
      </c>
      <c r="H1407" s="9">
        <f>IF(LEN(telefony45[[#This Row],[nr]])&gt;=10,1,0)</f>
        <v>0</v>
      </c>
      <c r="I1407" s="2">
        <f>telefony45[[#This Row],[zakonczenie]]-telefony45[[#This Row],[rozpoczecie]]</f>
        <v>3.0787037037036669E-3</v>
      </c>
      <c r="J1407" s="9">
        <f>HOUR(telefony45[[#This Row],[czas połączenia]])</f>
        <v>0</v>
      </c>
      <c r="K1407" s="9">
        <f>MINUTE(telefony45[[#This Row],[czas połączenia]])</f>
        <v>4</v>
      </c>
      <c r="L1407" s="9">
        <f>SECOND(telefony45[[#This Row],[czas połączenia]])</f>
        <v>26</v>
      </c>
      <c r="M1407" s="9">
        <f>telefony45[[#This Row],[godziny połączenia]]*60*60+telefony45[[#This Row],[minuty połączenia]]*60+telefony45[[#This Row],[sekundy połączenia2]]</f>
        <v>266</v>
      </c>
      <c r="N1407" s="9">
        <f>ROUNDUP(telefony45[[#This Row],[połączenie w sekundach]]/60,0)</f>
        <v>5</v>
      </c>
      <c r="O1407" s="9">
        <f>IF(telefony45[[#This Row],[czy zagraniczny]]=1,telefony45[[#This Row],[zaczęt minuty połączenia]],0)</f>
        <v>0</v>
      </c>
      <c r="P1407">
        <f>IF(OR(telefony45[[#This Row],[czy komórkowy]]=1,telefony45[[#This Row],[czy stacjonarny]]=1),P1406-telefony45[[#This Row],[połączenie w sekundach]],P1406)</f>
        <v>-610460</v>
      </c>
      <c r="Q1407">
        <f t="shared" si="21"/>
        <v>266</v>
      </c>
      <c r="R1407">
        <f>IF(telefony45[[#This Row],[czy komórkowy]]=1,Q1407+R1406,R1406)</f>
        <v>145068</v>
      </c>
      <c r="S1407">
        <f>IF(telefony45[[#This Row],[czy stacjonarny]]=1,Q1407+S1406,S1406)</f>
        <v>465392</v>
      </c>
    </row>
    <row r="1408" spans="1:19" x14ac:dyDescent="0.3">
      <c r="A1408" s="9" t="s">
        <v>1215</v>
      </c>
      <c r="B1408" s="1">
        <v>42936</v>
      </c>
      <c r="C1408" s="2">
        <v>0.60990740740740745</v>
      </c>
      <c r="D1408" s="2">
        <v>0.61383101851851851</v>
      </c>
      <c r="E1408">
        <f>DAY(telefony45[[#This Row],[data]])</f>
        <v>20</v>
      </c>
      <c r="F1408">
        <f>IF(LEN(telefony45[[#This Row],[nr]])=8,1,0)</f>
        <v>0</v>
      </c>
      <c r="G1408">
        <f>IF(LEN(telefony45[[#This Row],[nr]])=7,1,0)</f>
        <v>1</v>
      </c>
      <c r="H1408" s="9">
        <f>IF(LEN(telefony45[[#This Row],[nr]])&gt;=10,1,0)</f>
        <v>0</v>
      </c>
      <c r="I1408" s="2">
        <f>telefony45[[#This Row],[zakonczenie]]-telefony45[[#This Row],[rozpoczecie]]</f>
        <v>3.9236111111110583E-3</v>
      </c>
      <c r="J1408" s="9">
        <f>HOUR(telefony45[[#This Row],[czas połączenia]])</f>
        <v>0</v>
      </c>
      <c r="K1408" s="9">
        <f>MINUTE(telefony45[[#This Row],[czas połączenia]])</f>
        <v>5</v>
      </c>
      <c r="L1408" s="9">
        <f>SECOND(telefony45[[#This Row],[czas połączenia]])</f>
        <v>39</v>
      </c>
      <c r="M1408" s="9">
        <f>telefony45[[#This Row],[godziny połączenia]]*60*60+telefony45[[#This Row],[minuty połączenia]]*60+telefony45[[#This Row],[sekundy połączenia2]]</f>
        <v>339</v>
      </c>
      <c r="N1408" s="9">
        <f>ROUNDUP(telefony45[[#This Row],[połączenie w sekundach]]/60,0)</f>
        <v>6</v>
      </c>
      <c r="O1408" s="9">
        <f>IF(telefony45[[#This Row],[czy zagraniczny]]=1,telefony45[[#This Row],[zaczęt minuty połączenia]],0)</f>
        <v>0</v>
      </c>
      <c r="P1408">
        <f>IF(OR(telefony45[[#This Row],[czy komórkowy]]=1,telefony45[[#This Row],[czy stacjonarny]]=1),P1407-telefony45[[#This Row],[połączenie w sekundach]],P1407)</f>
        <v>-610799</v>
      </c>
      <c r="Q1408">
        <f t="shared" si="21"/>
        <v>339</v>
      </c>
      <c r="R1408">
        <f>IF(telefony45[[#This Row],[czy komórkowy]]=1,Q1408+R1407,R1407)</f>
        <v>145068</v>
      </c>
      <c r="S1408">
        <f>IF(telefony45[[#This Row],[czy stacjonarny]]=1,Q1408+S1407,S1407)</f>
        <v>465731</v>
      </c>
    </row>
    <row r="1409" spans="1:19" x14ac:dyDescent="0.3">
      <c r="A1409" s="9" t="s">
        <v>1216</v>
      </c>
      <c r="B1409" s="1">
        <v>42936</v>
      </c>
      <c r="C1409" s="2">
        <v>0.61320601851851853</v>
      </c>
      <c r="D1409" s="2">
        <v>0.62115740740740744</v>
      </c>
      <c r="E1409">
        <f>DAY(telefony45[[#This Row],[data]])</f>
        <v>20</v>
      </c>
      <c r="F1409">
        <f>IF(LEN(telefony45[[#This Row],[nr]])=8,1,0)</f>
        <v>0</v>
      </c>
      <c r="G1409">
        <f>IF(LEN(telefony45[[#This Row],[nr]])=7,1,0)</f>
        <v>1</v>
      </c>
      <c r="H1409" s="9">
        <f>IF(LEN(telefony45[[#This Row],[nr]])&gt;=10,1,0)</f>
        <v>0</v>
      </c>
      <c r="I1409" s="2">
        <f>telefony45[[#This Row],[zakonczenie]]-telefony45[[#This Row],[rozpoczecie]]</f>
        <v>7.9513888888889106E-3</v>
      </c>
      <c r="J1409" s="9">
        <f>HOUR(telefony45[[#This Row],[czas połączenia]])</f>
        <v>0</v>
      </c>
      <c r="K1409" s="9">
        <f>MINUTE(telefony45[[#This Row],[czas połączenia]])</f>
        <v>11</v>
      </c>
      <c r="L1409" s="9">
        <f>SECOND(telefony45[[#This Row],[czas połączenia]])</f>
        <v>27</v>
      </c>
      <c r="M1409" s="9">
        <f>telefony45[[#This Row],[godziny połączenia]]*60*60+telefony45[[#This Row],[minuty połączenia]]*60+telefony45[[#This Row],[sekundy połączenia2]]</f>
        <v>687</v>
      </c>
      <c r="N1409" s="9">
        <f>ROUNDUP(telefony45[[#This Row],[połączenie w sekundach]]/60,0)</f>
        <v>12</v>
      </c>
      <c r="O1409" s="9">
        <f>IF(telefony45[[#This Row],[czy zagraniczny]]=1,telefony45[[#This Row],[zaczęt minuty połączenia]],0)</f>
        <v>0</v>
      </c>
      <c r="P1409">
        <f>IF(OR(telefony45[[#This Row],[czy komórkowy]]=1,telefony45[[#This Row],[czy stacjonarny]]=1),P1408-telefony45[[#This Row],[połączenie w sekundach]],P1408)</f>
        <v>-611486</v>
      </c>
      <c r="Q1409">
        <f t="shared" si="21"/>
        <v>687</v>
      </c>
      <c r="R1409">
        <f>IF(telefony45[[#This Row],[czy komórkowy]]=1,Q1409+R1408,R1408)</f>
        <v>145068</v>
      </c>
      <c r="S1409">
        <f>IF(telefony45[[#This Row],[czy stacjonarny]]=1,Q1409+S1408,S1408)</f>
        <v>466418</v>
      </c>
    </row>
    <row r="1410" spans="1:19" x14ac:dyDescent="0.3">
      <c r="A1410" s="9" t="s">
        <v>1217</v>
      </c>
      <c r="B1410" s="1">
        <v>42936</v>
      </c>
      <c r="C1410" s="2">
        <v>0.61535879629629631</v>
      </c>
      <c r="D1410" s="2">
        <v>0.62503472222222223</v>
      </c>
      <c r="E1410">
        <f>DAY(telefony45[[#This Row],[data]])</f>
        <v>20</v>
      </c>
      <c r="F1410">
        <f>IF(LEN(telefony45[[#This Row],[nr]])=8,1,0)</f>
        <v>1</v>
      </c>
      <c r="G1410">
        <f>IF(LEN(telefony45[[#This Row],[nr]])=7,1,0)</f>
        <v>0</v>
      </c>
      <c r="H1410" s="9">
        <f>IF(LEN(telefony45[[#This Row],[nr]])&gt;=10,1,0)</f>
        <v>0</v>
      </c>
      <c r="I1410" s="2">
        <f>telefony45[[#This Row],[zakonczenie]]-telefony45[[#This Row],[rozpoczecie]]</f>
        <v>9.6759259259259212E-3</v>
      </c>
      <c r="J1410" s="9">
        <f>HOUR(telefony45[[#This Row],[czas połączenia]])</f>
        <v>0</v>
      </c>
      <c r="K1410" s="9">
        <f>MINUTE(telefony45[[#This Row],[czas połączenia]])</f>
        <v>13</v>
      </c>
      <c r="L1410" s="9">
        <f>SECOND(telefony45[[#This Row],[czas połączenia]])</f>
        <v>56</v>
      </c>
      <c r="M1410" s="9">
        <f>telefony45[[#This Row],[godziny połączenia]]*60*60+telefony45[[#This Row],[minuty połączenia]]*60+telefony45[[#This Row],[sekundy połączenia2]]</f>
        <v>836</v>
      </c>
      <c r="N1410" s="9">
        <f>ROUNDUP(telefony45[[#This Row],[połączenie w sekundach]]/60,0)</f>
        <v>14</v>
      </c>
      <c r="O1410" s="9">
        <f>IF(telefony45[[#This Row],[czy zagraniczny]]=1,telefony45[[#This Row],[zaczęt minuty połączenia]],0)</f>
        <v>0</v>
      </c>
      <c r="P1410">
        <f>IF(OR(telefony45[[#This Row],[czy komórkowy]]=1,telefony45[[#This Row],[czy stacjonarny]]=1),P1409-telefony45[[#This Row],[połączenie w sekundach]],P1409)</f>
        <v>-612322</v>
      </c>
      <c r="Q1410">
        <f t="shared" si="21"/>
        <v>836</v>
      </c>
      <c r="R1410">
        <f>IF(telefony45[[#This Row],[czy komórkowy]]=1,Q1410+R1409,R1409)</f>
        <v>145904</v>
      </c>
      <c r="S1410">
        <f>IF(telefony45[[#This Row],[czy stacjonarny]]=1,Q1410+S1409,S1409)</f>
        <v>466418</v>
      </c>
    </row>
    <row r="1411" spans="1:19" x14ac:dyDescent="0.3">
      <c r="A1411" s="9" t="s">
        <v>1218</v>
      </c>
      <c r="B1411" s="1">
        <v>42936</v>
      </c>
      <c r="C1411" s="2">
        <v>0.61559027777777775</v>
      </c>
      <c r="D1411" s="2">
        <v>0.62532407407407409</v>
      </c>
      <c r="E1411">
        <f>DAY(telefony45[[#This Row],[data]])</f>
        <v>20</v>
      </c>
      <c r="F1411">
        <f>IF(LEN(telefony45[[#This Row],[nr]])=8,1,0)</f>
        <v>0</v>
      </c>
      <c r="G1411">
        <f>IF(LEN(telefony45[[#This Row],[nr]])=7,1,0)</f>
        <v>1</v>
      </c>
      <c r="H1411" s="9">
        <f>IF(LEN(telefony45[[#This Row],[nr]])&gt;=10,1,0)</f>
        <v>0</v>
      </c>
      <c r="I1411" s="2">
        <f>telefony45[[#This Row],[zakonczenie]]-telefony45[[#This Row],[rozpoczecie]]</f>
        <v>9.7337962962963376E-3</v>
      </c>
      <c r="J1411" s="9">
        <f>HOUR(telefony45[[#This Row],[czas połączenia]])</f>
        <v>0</v>
      </c>
      <c r="K1411" s="9">
        <f>MINUTE(telefony45[[#This Row],[czas połączenia]])</f>
        <v>14</v>
      </c>
      <c r="L1411" s="9">
        <f>SECOND(telefony45[[#This Row],[czas połączenia]])</f>
        <v>1</v>
      </c>
      <c r="M1411" s="9">
        <f>telefony45[[#This Row],[godziny połączenia]]*60*60+telefony45[[#This Row],[minuty połączenia]]*60+telefony45[[#This Row],[sekundy połączenia2]]</f>
        <v>841</v>
      </c>
      <c r="N1411" s="9">
        <f>ROUNDUP(telefony45[[#This Row],[połączenie w sekundach]]/60,0)</f>
        <v>15</v>
      </c>
      <c r="O1411" s="9">
        <f>IF(telefony45[[#This Row],[czy zagraniczny]]=1,telefony45[[#This Row],[zaczęt minuty połączenia]],0)</f>
        <v>0</v>
      </c>
      <c r="P1411">
        <f>IF(OR(telefony45[[#This Row],[czy komórkowy]]=1,telefony45[[#This Row],[czy stacjonarny]]=1),P1410-telefony45[[#This Row],[połączenie w sekundach]],P1410)</f>
        <v>-613163</v>
      </c>
      <c r="Q1411">
        <f t="shared" si="21"/>
        <v>841</v>
      </c>
      <c r="R1411">
        <f>IF(telefony45[[#This Row],[czy komórkowy]]=1,Q1411+R1410,R1410)</f>
        <v>145904</v>
      </c>
      <c r="S1411">
        <f>IF(telefony45[[#This Row],[czy stacjonarny]]=1,Q1411+S1410,S1410)</f>
        <v>467259</v>
      </c>
    </row>
    <row r="1412" spans="1:19" x14ac:dyDescent="0.3">
      <c r="A1412" s="9" t="s">
        <v>1219</v>
      </c>
      <c r="B1412" s="1">
        <v>42936</v>
      </c>
      <c r="C1412" s="2">
        <v>0.62078703703703708</v>
      </c>
      <c r="D1412" s="2">
        <v>0.62863425925925931</v>
      </c>
      <c r="E1412">
        <f>DAY(telefony45[[#This Row],[data]])</f>
        <v>20</v>
      </c>
      <c r="F1412">
        <f>IF(LEN(telefony45[[#This Row],[nr]])=8,1,0)</f>
        <v>0</v>
      </c>
      <c r="G1412">
        <f>IF(LEN(telefony45[[#This Row],[nr]])=7,1,0)</f>
        <v>1</v>
      </c>
      <c r="H1412" s="9">
        <f>IF(LEN(telefony45[[#This Row],[nr]])&gt;=10,1,0)</f>
        <v>0</v>
      </c>
      <c r="I1412" s="2">
        <f>telefony45[[#This Row],[zakonczenie]]-telefony45[[#This Row],[rozpoczecie]]</f>
        <v>7.8472222222222276E-3</v>
      </c>
      <c r="J1412" s="9">
        <f>HOUR(telefony45[[#This Row],[czas połączenia]])</f>
        <v>0</v>
      </c>
      <c r="K1412" s="9">
        <f>MINUTE(telefony45[[#This Row],[czas połączenia]])</f>
        <v>11</v>
      </c>
      <c r="L1412" s="9">
        <f>SECOND(telefony45[[#This Row],[czas połączenia]])</f>
        <v>18</v>
      </c>
      <c r="M1412" s="9">
        <f>telefony45[[#This Row],[godziny połączenia]]*60*60+telefony45[[#This Row],[minuty połączenia]]*60+telefony45[[#This Row],[sekundy połączenia2]]</f>
        <v>678</v>
      </c>
      <c r="N1412" s="9">
        <f>ROUNDUP(telefony45[[#This Row],[połączenie w sekundach]]/60,0)</f>
        <v>12</v>
      </c>
      <c r="O1412" s="9">
        <f>IF(telefony45[[#This Row],[czy zagraniczny]]=1,telefony45[[#This Row],[zaczęt minuty połączenia]],0)</f>
        <v>0</v>
      </c>
      <c r="P1412">
        <f>IF(OR(telefony45[[#This Row],[czy komórkowy]]=1,telefony45[[#This Row],[czy stacjonarny]]=1),P1411-telefony45[[#This Row],[połączenie w sekundach]],P1411)</f>
        <v>-613841</v>
      </c>
      <c r="Q1412">
        <f t="shared" si="21"/>
        <v>678</v>
      </c>
      <c r="R1412">
        <f>IF(telefony45[[#This Row],[czy komórkowy]]=1,Q1412+R1411,R1411)</f>
        <v>145904</v>
      </c>
      <c r="S1412">
        <f>IF(telefony45[[#This Row],[czy stacjonarny]]=1,Q1412+S1411,S1411)</f>
        <v>467937</v>
      </c>
    </row>
    <row r="1413" spans="1:19" x14ac:dyDescent="0.3">
      <c r="A1413" s="9" t="s">
        <v>1220</v>
      </c>
      <c r="B1413" s="1">
        <v>42936</v>
      </c>
      <c r="C1413" s="2">
        <v>0.62524305555555559</v>
      </c>
      <c r="D1413" s="2">
        <v>0.62846064814814817</v>
      </c>
      <c r="E1413">
        <f>DAY(telefony45[[#This Row],[data]])</f>
        <v>20</v>
      </c>
      <c r="F1413">
        <f>IF(LEN(telefony45[[#This Row],[nr]])=8,1,0)</f>
        <v>0</v>
      </c>
      <c r="G1413">
        <f>IF(LEN(telefony45[[#This Row],[nr]])=7,1,0)</f>
        <v>1</v>
      </c>
      <c r="H1413" s="9">
        <f>IF(LEN(telefony45[[#This Row],[nr]])&gt;=10,1,0)</f>
        <v>0</v>
      </c>
      <c r="I1413" s="2">
        <f>telefony45[[#This Row],[zakonczenie]]-telefony45[[#This Row],[rozpoczecie]]</f>
        <v>3.2175925925925775E-3</v>
      </c>
      <c r="J1413" s="9">
        <f>HOUR(telefony45[[#This Row],[czas połączenia]])</f>
        <v>0</v>
      </c>
      <c r="K1413" s="9">
        <f>MINUTE(telefony45[[#This Row],[czas połączenia]])</f>
        <v>4</v>
      </c>
      <c r="L1413" s="9">
        <f>SECOND(telefony45[[#This Row],[czas połączenia]])</f>
        <v>38</v>
      </c>
      <c r="M1413" s="9">
        <f>telefony45[[#This Row],[godziny połączenia]]*60*60+telefony45[[#This Row],[minuty połączenia]]*60+telefony45[[#This Row],[sekundy połączenia2]]</f>
        <v>278</v>
      </c>
      <c r="N1413" s="9">
        <f>ROUNDUP(telefony45[[#This Row],[połączenie w sekundach]]/60,0)</f>
        <v>5</v>
      </c>
      <c r="O1413" s="9">
        <f>IF(telefony45[[#This Row],[czy zagraniczny]]=1,telefony45[[#This Row],[zaczęt minuty połączenia]],0)</f>
        <v>0</v>
      </c>
      <c r="P1413">
        <f>IF(OR(telefony45[[#This Row],[czy komórkowy]]=1,telefony45[[#This Row],[czy stacjonarny]]=1),P1412-telefony45[[#This Row],[połączenie w sekundach]],P1412)</f>
        <v>-614119</v>
      </c>
      <c r="Q1413">
        <f t="shared" si="21"/>
        <v>278</v>
      </c>
      <c r="R1413">
        <f>IF(telefony45[[#This Row],[czy komórkowy]]=1,Q1413+R1412,R1412)</f>
        <v>145904</v>
      </c>
      <c r="S1413">
        <f>IF(telefony45[[#This Row],[czy stacjonarny]]=1,Q1413+S1412,S1412)</f>
        <v>468215</v>
      </c>
    </row>
    <row r="1414" spans="1:19" x14ac:dyDescent="0.3">
      <c r="A1414" s="9" t="s">
        <v>927</v>
      </c>
      <c r="B1414" s="1">
        <v>42937</v>
      </c>
      <c r="C1414" s="2">
        <v>0.33421296296296299</v>
      </c>
      <c r="D1414" s="2">
        <v>0.33674768518518516</v>
      </c>
      <c r="E1414">
        <f>DAY(telefony45[[#This Row],[data]])</f>
        <v>21</v>
      </c>
      <c r="F1414">
        <f>IF(LEN(telefony45[[#This Row],[nr]])=8,1,0)</f>
        <v>0</v>
      </c>
      <c r="G1414">
        <f>IF(LEN(telefony45[[#This Row],[nr]])=7,1,0)</f>
        <v>1</v>
      </c>
      <c r="H1414" s="9">
        <f>IF(LEN(telefony45[[#This Row],[nr]])&gt;=10,1,0)</f>
        <v>0</v>
      </c>
      <c r="I1414" s="2">
        <f>telefony45[[#This Row],[zakonczenie]]-telefony45[[#This Row],[rozpoczecie]]</f>
        <v>2.5347222222221744E-3</v>
      </c>
      <c r="J1414" s="9">
        <f>HOUR(telefony45[[#This Row],[czas połączenia]])</f>
        <v>0</v>
      </c>
      <c r="K1414" s="9">
        <f>MINUTE(telefony45[[#This Row],[czas połączenia]])</f>
        <v>3</v>
      </c>
      <c r="L1414" s="9">
        <f>SECOND(telefony45[[#This Row],[czas połączenia]])</f>
        <v>39</v>
      </c>
      <c r="M1414" s="9">
        <f>telefony45[[#This Row],[godziny połączenia]]*60*60+telefony45[[#This Row],[minuty połączenia]]*60+telefony45[[#This Row],[sekundy połączenia2]]</f>
        <v>219</v>
      </c>
      <c r="N1414" s="9">
        <f>ROUNDUP(telefony45[[#This Row],[połączenie w sekundach]]/60,0)</f>
        <v>4</v>
      </c>
      <c r="O1414" s="9">
        <f>IF(telefony45[[#This Row],[czy zagraniczny]]=1,telefony45[[#This Row],[zaczęt minuty połączenia]],0)</f>
        <v>0</v>
      </c>
      <c r="P1414">
        <f>IF(OR(telefony45[[#This Row],[czy komórkowy]]=1,telefony45[[#This Row],[czy stacjonarny]]=1),P1413-telefony45[[#This Row],[połączenie w sekundach]],P1413)</f>
        <v>-614338</v>
      </c>
      <c r="Q1414">
        <f t="shared" si="21"/>
        <v>219</v>
      </c>
      <c r="R1414">
        <f>IF(telefony45[[#This Row],[czy komórkowy]]=1,Q1414+R1413,R1413)</f>
        <v>145904</v>
      </c>
      <c r="S1414">
        <f>IF(telefony45[[#This Row],[czy stacjonarny]]=1,Q1414+S1413,S1413)</f>
        <v>468434</v>
      </c>
    </row>
    <row r="1415" spans="1:19" x14ac:dyDescent="0.3">
      <c r="A1415" s="9" t="s">
        <v>1221</v>
      </c>
      <c r="B1415" s="1">
        <v>42937</v>
      </c>
      <c r="C1415" s="2">
        <v>0.33513888888888888</v>
      </c>
      <c r="D1415" s="2">
        <v>0.33787037037037038</v>
      </c>
      <c r="E1415">
        <f>DAY(telefony45[[#This Row],[data]])</f>
        <v>21</v>
      </c>
      <c r="F1415">
        <f>IF(LEN(telefony45[[#This Row],[nr]])=8,1,0)</f>
        <v>0</v>
      </c>
      <c r="G1415">
        <f>IF(LEN(telefony45[[#This Row],[nr]])=7,1,0)</f>
        <v>1</v>
      </c>
      <c r="H1415" s="9">
        <f>IF(LEN(telefony45[[#This Row],[nr]])&gt;=10,1,0)</f>
        <v>0</v>
      </c>
      <c r="I1415" s="2">
        <f>telefony45[[#This Row],[zakonczenie]]-telefony45[[#This Row],[rozpoczecie]]</f>
        <v>2.7314814814815014E-3</v>
      </c>
      <c r="J1415" s="9">
        <f>HOUR(telefony45[[#This Row],[czas połączenia]])</f>
        <v>0</v>
      </c>
      <c r="K1415" s="9">
        <f>MINUTE(telefony45[[#This Row],[czas połączenia]])</f>
        <v>3</v>
      </c>
      <c r="L1415" s="9">
        <f>SECOND(telefony45[[#This Row],[czas połączenia]])</f>
        <v>56</v>
      </c>
      <c r="M1415" s="9">
        <f>telefony45[[#This Row],[godziny połączenia]]*60*60+telefony45[[#This Row],[minuty połączenia]]*60+telefony45[[#This Row],[sekundy połączenia2]]</f>
        <v>236</v>
      </c>
      <c r="N1415" s="9">
        <f>ROUNDUP(telefony45[[#This Row],[połączenie w sekundach]]/60,0)</f>
        <v>4</v>
      </c>
      <c r="O1415" s="9">
        <f>IF(telefony45[[#This Row],[czy zagraniczny]]=1,telefony45[[#This Row],[zaczęt minuty połączenia]],0)</f>
        <v>0</v>
      </c>
      <c r="P1415">
        <f>IF(OR(telefony45[[#This Row],[czy komórkowy]]=1,telefony45[[#This Row],[czy stacjonarny]]=1),P1414-telefony45[[#This Row],[połączenie w sekundach]],P1414)</f>
        <v>-614574</v>
      </c>
      <c r="Q1415">
        <f t="shared" si="21"/>
        <v>236</v>
      </c>
      <c r="R1415">
        <f>IF(telefony45[[#This Row],[czy komórkowy]]=1,Q1415+R1414,R1414)</f>
        <v>145904</v>
      </c>
      <c r="S1415">
        <f>IF(telefony45[[#This Row],[czy stacjonarny]]=1,Q1415+S1414,S1414)</f>
        <v>468670</v>
      </c>
    </row>
    <row r="1416" spans="1:19" x14ac:dyDescent="0.3">
      <c r="A1416" s="9" t="s">
        <v>1222</v>
      </c>
      <c r="B1416" s="1">
        <v>42937</v>
      </c>
      <c r="C1416" s="2">
        <v>0.33642361111111113</v>
      </c>
      <c r="D1416" s="2">
        <v>0.33778935185185183</v>
      </c>
      <c r="E1416">
        <f>DAY(telefony45[[#This Row],[data]])</f>
        <v>21</v>
      </c>
      <c r="F1416">
        <f>IF(LEN(telefony45[[#This Row],[nr]])=8,1,0)</f>
        <v>0</v>
      </c>
      <c r="G1416">
        <f>IF(LEN(telefony45[[#This Row],[nr]])=7,1,0)</f>
        <v>1</v>
      </c>
      <c r="H1416" s="9">
        <f>IF(LEN(telefony45[[#This Row],[nr]])&gt;=10,1,0)</f>
        <v>0</v>
      </c>
      <c r="I1416" s="2">
        <f>telefony45[[#This Row],[zakonczenie]]-telefony45[[#This Row],[rozpoczecie]]</f>
        <v>1.3657407407406952E-3</v>
      </c>
      <c r="J1416" s="9">
        <f>HOUR(telefony45[[#This Row],[czas połączenia]])</f>
        <v>0</v>
      </c>
      <c r="K1416" s="9">
        <f>MINUTE(telefony45[[#This Row],[czas połączenia]])</f>
        <v>1</v>
      </c>
      <c r="L1416" s="9">
        <f>SECOND(telefony45[[#This Row],[czas połączenia]])</f>
        <v>58</v>
      </c>
      <c r="M1416" s="9">
        <f>telefony45[[#This Row],[godziny połączenia]]*60*60+telefony45[[#This Row],[minuty połączenia]]*60+telefony45[[#This Row],[sekundy połączenia2]]</f>
        <v>118</v>
      </c>
      <c r="N1416" s="9">
        <f>ROUNDUP(telefony45[[#This Row],[połączenie w sekundach]]/60,0)</f>
        <v>2</v>
      </c>
      <c r="O1416" s="9">
        <f>IF(telefony45[[#This Row],[czy zagraniczny]]=1,telefony45[[#This Row],[zaczęt minuty połączenia]],0)</f>
        <v>0</v>
      </c>
      <c r="P1416">
        <f>IF(OR(telefony45[[#This Row],[czy komórkowy]]=1,telefony45[[#This Row],[czy stacjonarny]]=1),P1415-telefony45[[#This Row],[połączenie w sekundach]],P1415)</f>
        <v>-614692</v>
      </c>
      <c r="Q1416">
        <f t="shared" si="21"/>
        <v>118</v>
      </c>
      <c r="R1416">
        <f>IF(telefony45[[#This Row],[czy komórkowy]]=1,Q1416+R1415,R1415)</f>
        <v>145904</v>
      </c>
      <c r="S1416">
        <f>IF(telefony45[[#This Row],[czy stacjonarny]]=1,Q1416+S1415,S1415)</f>
        <v>468788</v>
      </c>
    </row>
    <row r="1417" spans="1:19" x14ac:dyDescent="0.3">
      <c r="A1417" s="9" t="s">
        <v>1223</v>
      </c>
      <c r="B1417" s="1">
        <v>42937</v>
      </c>
      <c r="C1417" s="2">
        <v>0.34157407407407409</v>
      </c>
      <c r="D1417" s="2">
        <v>0.34684027777777776</v>
      </c>
      <c r="E1417">
        <f>DAY(telefony45[[#This Row],[data]])</f>
        <v>21</v>
      </c>
      <c r="F1417">
        <f>IF(LEN(telefony45[[#This Row],[nr]])=8,1,0)</f>
        <v>1</v>
      </c>
      <c r="G1417">
        <f>IF(LEN(telefony45[[#This Row],[nr]])=7,1,0)</f>
        <v>0</v>
      </c>
      <c r="H1417" s="9">
        <f>IF(LEN(telefony45[[#This Row],[nr]])&gt;=10,1,0)</f>
        <v>0</v>
      </c>
      <c r="I1417" s="2">
        <f>telefony45[[#This Row],[zakonczenie]]-telefony45[[#This Row],[rozpoczecie]]</f>
        <v>5.2662037037036757E-3</v>
      </c>
      <c r="J1417" s="9">
        <f>HOUR(telefony45[[#This Row],[czas połączenia]])</f>
        <v>0</v>
      </c>
      <c r="K1417" s="9">
        <f>MINUTE(telefony45[[#This Row],[czas połączenia]])</f>
        <v>7</v>
      </c>
      <c r="L1417" s="9">
        <f>SECOND(telefony45[[#This Row],[czas połączenia]])</f>
        <v>35</v>
      </c>
      <c r="M1417" s="9">
        <f>telefony45[[#This Row],[godziny połączenia]]*60*60+telefony45[[#This Row],[minuty połączenia]]*60+telefony45[[#This Row],[sekundy połączenia2]]</f>
        <v>455</v>
      </c>
      <c r="N1417" s="9">
        <f>ROUNDUP(telefony45[[#This Row],[połączenie w sekundach]]/60,0)</f>
        <v>8</v>
      </c>
      <c r="O1417" s="9">
        <f>IF(telefony45[[#This Row],[czy zagraniczny]]=1,telefony45[[#This Row],[zaczęt minuty połączenia]],0)</f>
        <v>0</v>
      </c>
      <c r="P1417">
        <f>IF(OR(telefony45[[#This Row],[czy komórkowy]]=1,telefony45[[#This Row],[czy stacjonarny]]=1),P1416-telefony45[[#This Row],[połączenie w sekundach]],P1416)</f>
        <v>-615147</v>
      </c>
      <c r="Q1417">
        <f t="shared" si="21"/>
        <v>455</v>
      </c>
      <c r="R1417">
        <f>IF(telefony45[[#This Row],[czy komórkowy]]=1,Q1417+R1416,R1416)</f>
        <v>146359</v>
      </c>
      <c r="S1417">
        <f>IF(telefony45[[#This Row],[czy stacjonarny]]=1,Q1417+S1416,S1416)</f>
        <v>468788</v>
      </c>
    </row>
    <row r="1418" spans="1:19" x14ac:dyDescent="0.3">
      <c r="A1418" s="9" t="s">
        <v>1224</v>
      </c>
      <c r="B1418" s="1">
        <v>42937</v>
      </c>
      <c r="C1418" s="2">
        <v>0.34197916666666667</v>
      </c>
      <c r="D1418" s="2">
        <v>0.3460300925925926</v>
      </c>
      <c r="E1418">
        <f>DAY(telefony45[[#This Row],[data]])</f>
        <v>21</v>
      </c>
      <c r="F1418">
        <f>IF(LEN(telefony45[[#This Row],[nr]])=8,1,0)</f>
        <v>0</v>
      </c>
      <c r="G1418">
        <f>IF(LEN(telefony45[[#This Row],[nr]])=7,1,0)</f>
        <v>1</v>
      </c>
      <c r="H1418" s="9">
        <f>IF(LEN(telefony45[[#This Row],[nr]])&gt;=10,1,0)</f>
        <v>0</v>
      </c>
      <c r="I1418" s="2">
        <f>telefony45[[#This Row],[zakonczenie]]-telefony45[[#This Row],[rozpoczecie]]</f>
        <v>4.05092592592593E-3</v>
      </c>
      <c r="J1418" s="9">
        <f>HOUR(telefony45[[#This Row],[czas połączenia]])</f>
        <v>0</v>
      </c>
      <c r="K1418" s="9">
        <f>MINUTE(telefony45[[#This Row],[czas połączenia]])</f>
        <v>5</v>
      </c>
      <c r="L1418" s="9">
        <f>SECOND(telefony45[[#This Row],[czas połączenia]])</f>
        <v>50</v>
      </c>
      <c r="M1418" s="9">
        <f>telefony45[[#This Row],[godziny połączenia]]*60*60+telefony45[[#This Row],[minuty połączenia]]*60+telefony45[[#This Row],[sekundy połączenia2]]</f>
        <v>350</v>
      </c>
      <c r="N1418" s="9">
        <f>ROUNDUP(telefony45[[#This Row],[połączenie w sekundach]]/60,0)</f>
        <v>6</v>
      </c>
      <c r="O1418" s="9">
        <f>IF(telefony45[[#This Row],[czy zagraniczny]]=1,telefony45[[#This Row],[zaczęt minuty połączenia]],0)</f>
        <v>0</v>
      </c>
      <c r="P1418">
        <f>IF(OR(telefony45[[#This Row],[czy komórkowy]]=1,telefony45[[#This Row],[czy stacjonarny]]=1),P1417-telefony45[[#This Row],[połączenie w sekundach]],P1417)</f>
        <v>-615497</v>
      </c>
      <c r="Q1418">
        <f t="shared" si="21"/>
        <v>350</v>
      </c>
      <c r="R1418">
        <f>IF(telefony45[[#This Row],[czy komórkowy]]=1,Q1418+R1417,R1417)</f>
        <v>146359</v>
      </c>
      <c r="S1418">
        <f>IF(telefony45[[#This Row],[czy stacjonarny]]=1,Q1418+S1417,S1417)</f>
        <v>469138</v>
      </c>
    </row>
    <row r="1419" spans="1:19" x14ac:dyDescent="0.3">
      <c r="A1419" s="9" t="s">
        <v>1225</v>
      </c>
      <c r="B1419" s="1">
        <v>42937</v>
      </c>
      <c r="C1419" s="2">
        <v>0.34567129629629628</v>
      </c>
      <c r="D1419" s="2">
        <v>0.34745370370370371</v>
      </c>
      <c r="E1419">
        <f>DAY(telefony45[[#This Row],[data]])</f>
        <v>21</v>
      </c>
      <c r="F1419">
        <f>IF(LEN(telefony45[[#This Row],[nr]])=8,1,0)</f>
        <v>0</v>
      </c>
      <c r="G1419">
        <f>IF(LEN(telefony45[[#This Row],[nr]])=7,1,0)</f>
        <v>1</v>
      </c>
      <c r="H1419" s="9">
        <f>IF(LEN(telefony45[[#This Row],[nr]])&gt;=10,1,0)</f>
        <v>0</v>
      </c>
      <c r="I1419" s="2">
        <f>telefony45[[#This Row],[zakonczenie]]-telefony45[[#This Row],[rozpoczecie]]</f>
        <v>1.782407407407427E-3</v>
      </c>
      <c r="J1419" s="9">
        <f>HOUR(telefony45[[#This Row],[czas połączenia]])</f>
        <v>0</v>
      </c>
      <c r="K1419" s="9">
        <f>MINUTE(telefony45[[#This Row],[czas połączenia]])</f>
        <v>2</v>
      </c>
      <c r="L1419" s="9">
        <f>SECOND(telefony45[[#This Row],[czas połączenia]])</f>
        <v>34</v>
      </c>
      <c r="M1419" s="9">
        <f>telefony45[[#This Row],[godziny połączenia]]*60*60+telefony45[[#This Row],[minuty połączenia]]*60+telefony45[[#This Row],[sekundy połączenia2]]</f>
        <v>154</v>
      </c>
      <c r="N1419" s="9">
        <f>ROUNDUP(telefony45[[#This Row],[połączenie w sekundach]]/60,0)</f>
        <v>3</v>
      </c>
      <c r="O1419" s="9">
        <f>IF(telefony45[[#This Row],[czy zagraniczny]]=1,telefony45[[#This Row],[zaczęt minuty połączenia]],0)</f>
        <v>0</v>
      </c>
      <c r="P1419">
        <f>IF(OR(telefony45[[#This Row],[czy komórkowy]]=1,telefony45[[#This Row],[czy stacjonarny]]=1),P1418-telefony45[[#This Row],[połączenie w sekundach]],P1418)</f>
        <v>-615651</v>
      </c>
      <c r="Q1419">
        <f t="shared" si="21"/>
        <v>154</v>
      </c>
      <c r="R1419">
        <f>IF(telefony45[[#This Row],[czy komórkowy]]=1,Q1419+R1418,R1418)</f>
        <v>146359</v>
      </c>
      <c r="S1419">
        <f>IF(telefony45[[#This Row],[czy stacjonarny]]=1,Q1419+S1418,S1418)</f>
        <v>469292</v>
      </c>
    </row>
    <row r="1420" spans="1:19" x14ac:dyDescent="0.3">
      <c r="A1420" s="9" t="s">
        <v>1226</v>
      </c>
      <c r="B1420" s="1">
        <v>42937</v>
      </c>
      <c r="C1420" s="2">
        <v>0.34690972222222222</v>
      </c>
      <c r="D1420" s="2">
        <v>0.35206018518518517</v>
      </c>
      <c r="E1420">
        <f>DAY(telefony45[[#This Row],[data]])</f>
        <v>21</v>
      </c>
      <c r="F1420">
        <f>IF(LEN(telefony45[[#This Row],[nr]])=8,1,0)</f>
        <v>0</v>
      </c>
      <c r="G1420">
        <f>IF(LEN(telefony45[[#This Row],[nr]])=7,1,0)</f>
        <v>1</v>
      </c>
      <c r="H1420" s="9">
        <f>IF(LEN(telefony45[[#This Row],[nr]])&gt;=10,1,0)</f>
        <v>0</v>
      </c>
      <c r="I1420" s="2">
        <f>telefony45[[#This Row],[zakonczenie]]-telefony45[[#This Row],[rozpoczecie]]</f>
        <v>5.1504629629629539E-3</v>
      </c>
      <c r="J1420" s="9">
        <f>HOUR(telefony45[[#This Row],[czas połączenia]])</f>
        <v>0</v>
      </c>
      <c r="K1420" s="9">
        <f>MINUTE(telefony45[[#This Row],[czas połączenia]])</f>
        <v>7</v>
      </c>
      <c r="L1420" s="9">
        <f>SECOND(telefony45[[#This Row],[czas połączenia]])</f>
        <v>25</v>
      </c>
      <c r="M1420" s="9">
        <f>telefony45[[#This Row],[godziny połączenia]]*60*60+telefony45[[#This Row],[minuty połączenia]]*60+telefony45[[#This Row],[sekundy połączenia2]]</f>
        <v>445</v>
      </c>
      <c r="N1420" s="9">
        <f>ROUNDUP(telefony45[[#This Row],[połączenie w sekundach]]/60,0)</f>
        <v>8</v>
      </c>
      <c r="O1420" s="9">
        <f>IF(telefony45[[#This Row],[czy zagraniczny]]=1,telefony45[[#This Row],[zaczęt minuty połączenia]],0)</f>
        <v>0</v>
      </c>
      <c r="P1420">
        <f>IF(OR(telefony45[[#This Row],[czy komórkowy]]=1,telefony45[[#This Row],[czy stacjonarny]]=1),P1419-telefony45[[#This Row],[połączenie w sekundach]],P1419)</f>
        <v>-616096</v>
      </c>
      <c r="Q1420">
        <f t="shared" si="21"/>
        <v>445</v>
      </c>
      <c r="R1420">
        <f>IF(telefony45[[#This Row],[czy komórkowy]]=1,Q1420+R1419,R1419)</f>
        <v>146359</v>
      </c>
      <c r="S1420">
        <f>IF(telefony45[[#This Row],[czy stacjonarny]]=1,Q1420+S1419,S1419)</f>
        <v>469737</v>
      </c>
    </row>
    <row r="1421" spans="1:19" x14ac:dyDescent="0.3">
      <c r="A1421" s="9" t="s">
        <v>1227</v>
      </c>
      <c r="B1421" s="1">
        <v>42937</v>
      </c>
      <c r="C1421" s="2">
        <v>0.34745370370370371</v>
      </c>
      <c r="D1421" s="2">
        <v>0.3526273148148148</v>
      </c>
      <c r="E1421">
        <f>DAY(telefony45[[#This Row],[data]])</f>
        <v>21</v>
      </c>
      <c r="F1421">
        <f>IF(LEN(telefony45[[#This Row],[nr]])=8,1,0)</f>
        <v>0</v>
      </c>
      <c r="G1421">
        <f>IF(LEN(telefony45[[#This Row],[nr]])=7,1,0)</f>
        <v>1</v>
      </c>
      <c r="H1421" s="9">
        <f>IF(LEN(telefony45[[#This Row],[nr]])&gt;=10,1,0)</f>
        <v>0</v>
      </c>
      <c r="I1421" s="2">
        <f>telefony45[[#This Row],[zakonczenie]]-telefony45[[#This Row],[rozpoczecie]]</f>
        <v>5.1736111111110872E-3</v>
      </c>
      <c r="J1421" s="9">
        <f>HOUR(telefony45[[#This Row],[czas połączenia]])</f>
        <v>0</v>
      </c>
      <c r="K1421" s="9">
        <f>MINUTE(telefony45[[#This Row],[czas połączenia]])</f>
        <v>7</v>
      </c>
      <c r="L1421" s="9">
        <f>SECOND(telefony45[[#This Row],[czas połączenia]])</f>
        <v>27</v>
      </c>
      <c r="M1421" s="9">
        <f>telefony45[[#This Row],[godziny połączenia]]*60*60+telefony45[[#This Row],[minuty połączenia]]*60+telefony45[[#This Row],[sekundy połączenia2]]</f>
        <v>447</v>
      </c>
      <c r="N1421" s="9">
        <f>ROUNDUP(telefony45[[#This Row],[połączenie w sekundach]]/60,0)</f>
        <v>8</v>
      </c>
      <c r="O1421" s="9">
        <f>IF(telefony45[[#This Row],[czy zagraniczny]]=1,telefony45[[#This Row],[zaczęt minuty połączenia]],0)</f>
        <v>0</v>
      </c>
      <c r="P1421">
        <f>IF(OR(telefony45[[#This Row],[czy komórkowy]]=1,telefony45[[#This Row],[czy stacjonarny]]=1),P1420-telefony45[[#This Row],[połączenie w sekundach]],P1420)</f>
        <v>-616543</v>
      </c>
      <c r="Q1421">
        <f t="shared" si="21"/>
        <v>447</v>
      </c>
      <c r="R1421">
        <f>IF(telefony45[[#This Row],[czy komórkowy]]=1,Q1421+R1420,R1420)</f>
        <v>146359</v>
      </c>
      <c r="S1421">
        <f>IF(telefony45[[#This Row],[czy stacjonarny]]=1,Q1421+S1420,S1420)</f>
        <v>470184</v>
      </c>
    </row>
    <row r="1422" spans="1:19" x14ac:dyDescent="0.3">
      <c r="A1422" s="9" t="s">
        <v>1228</v>
      </c>
      <c r="B1422" s="1">
        <v>42937</v>
      </c>
      <c r="C1422" s="2">
        <v>0.34961805555555553</v>
      </c>
      <c r="D1422" s="2">
        <v>0.3535300925925926</v>
      </c>
      <c r="E1422">
        <f>DAY(telefony45[[#This Row],[data]])</f>
        <v>21</v>
      </c>
      <c r="F1422">
        <f>IF(LEN(telefony45[[#This Row],[nr]])=8,1,0)</f>
        <v>0</v>
      </c>
      <c r="G1422">
        <f>IF(LEN(telefony45[[#This Row],[nr]])=7,1,0)</f>
        <v>1</v>
      </c>
      <c r="H1422" s="9">
        <f>IF(LEN(telefony45[[#This Row],[nr]])&gt;=10,1,0)</f>
        <v>0</v>
      </c>
      <c r="I1422" s="2">
        <f>telefony45[[#This Row],[zakonczenie]]-telefony45[[#This Row],[rozpoczecie]]</f>
        <v>3.9120370370370749E-3</v>
      </c>
      <c r="J1422" s="9">
        <f>HOUR(telefony45[[#This Row],[czas połączenia]])</f>
        <v>0</v>
      </c>
      <c r="K1422" s="9">
        <f>MINUTE(telefony45[[#This Row],[czas połączenia]])</f>
        <v>5</v>
      </c>
      <c r="L1422" s="9">
        <f>SECOND(telefony45[[#This Row],[czas połączenia]])</f>
        <v>38</v>
      </c>
      <c r="M1422" s="9">
        <f>telefony45[[#This Row],[godziny połączenia]]*60*60+telefony45[[#This Row],[minuty połączenia]]*60+telefony45[[#This Row],[sekundy połączenia2]]</f>
        <v>338</v>
      </c>
      <c r="N1422" s="9">
        <f>ROUNDUP(telefony45[[#This Row],[połączenie w sekundach]]/60,0)</f>
        <v>6</v>
      </c>
      <c r="O1422" s="9">
        <f>IF(telefony45[[#This Row],[czy zagraniczny]]=1,telefony45[[#This Row],[zaczęt minuty połączenia]],0)</f>
        <v>0</v>
      </c>
      <c r="P1422">
        <f>IF(OR(telefony45[[#This Row],[czy komórkowy]]=1,telefony45[[#This Row],[czy stacjonarny]]=1),P1421-telefony45[[#This Row],[połączenie w sekundach]],P1421)</f>
        <v>-616881</v>
      </c>
      <c r="Q1422">
        <f t="shared" si="21"/>
        <v>338</v>
      </c>
      <c r="R1422">
        <f>IF(telefony45[[#This Row],[czy komórkowy]]=1,Q1422+R1421,R1421)</f>
        <v>146359</v>
      </c>
      <c r="S1422">
        <f>IF(telefony45[[#This Row],[czy stacjonarny]]=1,Q1422+S1421,S1421)</f>
        <v>470522</v>
      </c>
    </row>
    <row r="1423" spans="1:19" x14ac:dyDescent="0.3">
      <c r="A1423" s="9" t="s">
        <v>1229</v>
      </c>
      <c r="B1423" s="1">
        <v>42937</v>
      </c>
      <c r="C1423" s="2">
        <v>0.35003472222222221</v>
      </c>
      <c r="D1423" s="2">
        <v>0.35540509259259262</v>
      </c>
      <c r="E1423">
        <f>DAY(telefony45[[#This Row],[data]])</f>
        <v>21</v>
      </c>
      <c r="F1423">
        <f>IF(LEN(telefony45[[#This Row],[nr]])=8,1,0)</f>
        <v>0</v>
      </c>
      <c r="G1423">
        <f>IF(LEN(telefony45[[#This Row],[nr]])=7,1,0)</f>
        <v>1</v>
      </c>
      <c r="H1423" s="9">
        <f>IF(LEN(telefony45[[#This Row],[nr]])&gt;=10,1,0)</f>
        <v>0</v>
      </c>
      <c r="I1423" s="2">
        <f>telefony45[[#This Row],[zakonczenie]]-telefony45[[#This Row],[rozpoczecie]]</f>
        <v>5.3703703703704142E-3</v>
      </c>
      <c r="J1423" s="9">
        <f>HOUR(telefony45[[#This Row],[czas połączenia]])</f>
        <v>0</v>
      </c>
      <c r="K1423" s="9">
        <f>MINUTE(telefony45[[#This Row],[czas połączenia]])</f>
        <v>7</v>
      </c>
      <c r="L1423" s="9">
        <f>SECOND(telefony45[[#This Row],[czas połączenia]])</f>
        <v>44</v>
      </c>
      <c r="M1423" s="9">
        <f>telefony45[[#This Row],[godziny połączenia]]*60*60+telefony45[[#This Row],[minuty połączenia]]*60+telefony45[[#This Row],[sekundy połączenia2]]</f>
        <v>464</v>
      </c>
      <c r="N1423" s="9">
        <f>ROUNDUP(telefony45[[#This Row],[połączenie w sekundach]]/60,0)</f>
        <v>8</v>
      </c>
      <c r="O1423" s="9">
        <f>IF(telefony45[[#This Row],[czy zagraniczny]]=1,telefony45[[#This Row],[zaczęt minuty połączenia]],0)</f>
        <v>0</v>
      </c>
      <c r="P1423">
        <f>IF(OR(telefony45[[#This Row],[czy komórkowy]]=1,telefony45[[#This Row],[czy stacjonarny]]=1),P1422-telefony45[[#This Row],[połączenie w sekundach]],P1422)</f>
        <v>-617345</v>
      </c>
      <c r="Q1423">
        <f t="shared" si="21"/>
        <v>464</v>
      </c>
      <c r="R1423">
        <f>IF(telefony45[[#This Row],[czy komórkowy]]=1,Q1423+R1422,R1422)</f>
        <v>146359</v>
      </c>
      <c r="S1423">
        <f>IF(telefony45[[#This Row],[czy stacjonarny]]=1,Q1423+S1422,S1422)</f>
        <v>470986</v>
      </c>
    </row>
    <row r="1424" spans="1:19" x14ac:dyDescent="0.3">
      <c r="A1424" s="9" t="s">
        <v>1230</v>
      </c>
      <c r="B1424" s="1">
        <v>42937</v>
      </c>
      <c r="C1424" s="2">
        <v>0.3515625</v>
      </c>
      <c r="D1424" s="2">
        <v>0.35299768518518521</v>
      </c>
      <c r="E1424">
        <f>DAY(telefony45[[#This Row],[data]])</f>
        <v>21</v>
      </c>
      <c r="F1424">
        <f>IF(LEN(telefony45[[#This Row],[nr]])=8,1,0)</f>
        <v>0</v>
      </c>
      <c r="G1424">
        <f>IF(LEN(telefony45[[#This Row],[nr]])=7,1,0)</f>
        <v>1</v>
      </c>
      <c r="H1424" s="9">
        <f>IF(LEN(telefony45[[#This Row],[nr]])&gt;=10,1,0)</f>
        <v>0</v>
      </c>
      <c r="I1424" s="2">
        <f>telefony45[[#This Row],[zakonczenie]]-telefony45[[#This Row],[rozpoczecie]]</f>
        <v>1.435185185185206E-3</v>
      </c>
      <c r="J1424" s="9">
        <f>HOUR(telefony45[[#This Row],[czas połączenia]])</f>
        <v>0</v>
      </c>
      <c r="K1424" s="9">
        <f>MINUTE(telefony45[[#This Row],[czas połączenia]])</f>
        <v>2</v>
      </c>
      <c r="L1424" s="9">
        <f>SECOND(telefony45[[#This Row],[czas połączenia]])</f>
        <v>4</v>
      </c>
      <c r="M1424" s="9">
        <f>telefony45[[#This Row],[godziny połączenia]]*60*60+telefony45[[#This Row],[minuty połączenia]]*60+telefony45[[#This Row],[sekundy połączenia2]]</f>
        <v>124</v>
      </c>
      <c r="N1424" s="9">
        <f>ROUNDUP(telefony45[[#This Row],[połączenie w sekundach]]/60,0)</f>
        <v>3</v>
      </c>
      <c r="O1424" s="9">
        <f>IF(telefony45[[#This Row],[czy zagraniczny]]=1,telefony45[[#This Row],[zaczęt minuty połączenia]],0)</f>
        <v>0</v>
      </c>
      <c r="P1424">
        <f>IF(OR(telefony45[[#This Row],[czy komórkowy]]=1,telefony45[[#This Row],[czy stacjonarny]]=1),P1423-telefony45[[#This Row],[połączenie w sekundach]],P1423)</f>
        <v>-617469</v>
      </c>
      <c r="Q1424">
        <f t="shared" si="21"/>
        <v>124</v>
      </c>
      <c r="R1424">
        <f>IF(telefony45[[#This Row],[czy komórkowy]]=1,Q1424+R1423,R1423)</f>
        <v>146359</v>
      </c>
      <c r="S1424">
        <f>IF(telefony45[[#This Row],[czy stacjonarny]]=1,Q1424+S1423,S1423)</f>
        <v>471110</v>
      </c>
    </row>
    <row r="1425" spans="1:19" x14ac:dyDescent="0.3">
      <c r="A1425" s="9" t="s">
        <v>1145</v>
      </c>
      <c r="B1425" s="1">
        <v>42937</v>
      </c>
      <c r="C1425" s="2">
        <v>0.35401620370370368</v>
      </c>
      <c r="D1425" s="2">
        <v>0.35944444444444446</v>
      </c>
      <c r="E1425">
        <f>DAY(telefony45[[#This Row],[data]])</f>
        <v>21</v>
      </c>
      <c r="F1425">
        <f>IF(LEN(telefony45[[#This Row],[nr]])=8,1,0)</f>
        <v>0</v>
      </c>
      <c r="G1425">
        <f>IF(LEN(telefony45[[#This Row],[nr]])=7,1,0)</f>
        <v>1</v>
      </c>
      <c r="H1425" s="9">
        <f>IF(LEN(telefony45[[#This Row],[nr]])&gt;=10,1,0)</f>
        <v>0</v>
      </c>
      <c r="I1425" s="2">
        <f>telefony45[[#This Row],[zakonczenie]]-telefony45[[#This Row],[rozpoczecie]]</f>
        <v>5.4282407407407751E-3</v>
      </c>
      <c r="J1425" s="9">
        <f>HOUR(telefony45[[#This Row],[czas połączenia]])</f>
        <v>0</v>
      </c>
      <c r="K1425" s="9">
        <f>MINUTE(telefony45[[#This Row],[czas połączenia]])</f>
        <v>7</v>
      </c>
      <c r="L1425" s="9">
        <f>SECOND(telefony45[[#This Row],[czas połączenia]])</f>
        <v>49</v>
      </c>
      <c r="M1425" s="9">
        <f>telefony45[[#This Row],[godziny połączenia]]*60*60+telefony45[[#This Row],[minuty połączenia]]*60+telefony45[[#This Row],[sekundy połączenia2]]</f>
        <v>469</v>
      </c>
      <c r="N1425" s="9">
        <f>ROUNDUP(telefony45[[#This Row],[połączenie w sekundach]]/60,0)</f>
        <v>8</v>
      </c>
      <c r="O1425" s="9">
        <f>IF(telefony45[[#This Row],[czy zagraniczny]]=1,telefony45[[#This Row],[zaczęt minuty połączenia]],0)</f>
        <v>0</v>
      </c>
      <c r="P1425">
        <f>IF(OR(telefony45[[#This Row],[czy komórkowy]]=1,telefony45[[#This Row],[czy stacjonarny]]=1),P1424-telefony45[[#This Row],[połączenie w sekundach]],P1424)</f>
        <v>-617938</v>
      </c>
      <c r="Q1425">
        <f t="shared" si="21"/>
        <v>469</v>
      </c>
      <c r="R1425">
        <f>IF(telefony45[[#This Row],[czy komórkowy]]=1,Q1425+R1424,R1424)</f>
        <v>146359</v>
      </c>
      <c r="S1425">
        <f>IF(telefony45[[#This Row],[czy stacjonarny]]=1,Q1425+S1424,S1424)</f>
        <v>471579</v>
      </c>
    </row>
    <row r="1426" spans="1:19" x14ac:dyDescent="0.3">
      <c r="A1426" s="9" t="s">
        <v>1231</v>
      </c>
      <c r="B1426" s="1">
        <v>42937</v>
      </c>
      <c r="C1426" s="2">
        <v>0.35912037037037037</v>
      </c>
      <c r="D1426" s="2">
        <v>0.36318287037037039</v>
      </c>
      <c r="E1426">
        <f>DAY(telefony45[[#This Row],[data]])</f>
        <v>21</v>
      </c>
      <c r="F1426">
        <f>IF(LEN(telefony45[[#This Row],[nr]])=8,1,0)</f>
        <v>0</v>
      </c>
      <c r="G1426">
        <f>IF(LEN(telefony45[[#This Row],[nr]])=7,1,0)</f>
        <v>1</v>
      </c>
      <c r="H1426" s="9">
        <f>IF(LEN(telefony45[[#This Row],[nr]])&gt;=10,1,0)</f>
        <v>0</v>
      </c>
      <c r="I1426" s="2">
        <f>telefony45[[#This Row],[zakonczenie]]-telefony45[[#This Row],[rozpoczecie]]</f>
        <v>4.0625000000000244E-3</v>
      </c>
      <c r="J1426" s="9">
        <f>HOUR(telefony45[[#This Row],[czas połączenia]])</f>
        <v>0</v>
      </c>
      <c r="K1426" s="9">
        <f>MINUTE(telefony45[[#This Row],[czas połączenia]])</f>
        <v>5</v>
      </c>
      <c r="L1426" s="9">
        <f>SECOND(telefony45[[#This Row],[czas połączenia]])</f>
        <v>51</v>
      </c>
      <c r="M1426" s="9">
        <f>telefony45[[#This Row],[godziny połączenia]]*60*60+telefony45[[#This Row],[minuty połączenia]]*60+telefony45[[#This Row],[sekundy połączenia2]]</f>
        <v>351</v>
      </c>
      <c r="N1426" s="9">
        <f>ROUNDUP(telefony45[[#This Row],[połączenie w sekundach]]/60,0)</f>
        <v>6</v>
      </c>
      <c r="O1426" s="9">
        <f>IF(telefony45[[#This Row],[czy zagraniczny]]=1,telefony45[[#This Row],[zaczęt minuty połączenia]],0)</f>
        <v>0</v>
      </c>
      <c r="P1426">
        <f>IF(OR(telefony45[[#This Row],[czy komórkowy]]=1,telefony45[[#This Row],[czy stacjonarny]]=1),P1425-telefony45[[#This Row],[połączenie w sekundach]],P1425)</f>
        <v>-618289</v>
      </c>
      <c r="Q1426">
        <f t="shared" si="21"/>
        <v>351</v>
      </c>
      <c r="R1426">
        <f>IF(telefony45[[#This Row],[czy komórkowy]]=1,Q1426+R1425,R1425)</f>
        <v>146359</v>
      </c>
      <c r="S1426">
        <f>IF(telefony45[[#This Row],[czy stacjonarny]]=1,Q1426+S1425,S1425)</f>
        <v>471930</v>
      </c>
    </row>
    <row r="1427" spans="1:19" x14ac:dyDescent="0.3">
      <c r="A1427" s="9" t="s">
        <v>1232</v>
      </c>
      <c r="B1427" s="1">
        <v>42937</v>
      </c>
      <c r="C1427" s="2">
        <v>0.36155092592592591</v>
      </c>
      <c r="D1427" s="2">
        <v>0.36355324074074075</v>
      </c>
      <c r="E1427">
        <f>DAY(telefony45[[#This Row],[data]])</f>
        <v>21</v>
      </c>
      <c r="F1427">
        <f>IF(LEN(telefony45[[#This Row],[nr]])=8,1,0)</f>
        <v>0</v>
      </c>
      <c r="G1427">
        <f>IF(LEN(telefony45[[#This Row],[nr]])=7,1,0)</f>
        <v>1</v>
      </c>
      <c r="H1427" s="9">
        <f>IF(LEN(telefony45[[#This Row],[nr]])&gt;=10,1,0)</f>
        <v>0</v>
      </c>
      <c r="I1427" s="2">
        <f>telefony45[[#This Row],[zakonczenie]]-telefony45[[#This Row],[rozpoczecie]]</f>
        <v>2.0023148148148318E-3</v>
      </c>
      <c r="J1427" s="9">
        <f>HOUR(telefony45[[#This Row],[czas połączenia]])</f>
        <v>0</v>
      </c>
      <c r="K1427" s="9">
        <f>MINUTE(telefony45[[#This Row],[czas połączenia]])</f>
        <v>2</v>
      </c>
      <c r="L1427" s="9">
        <f>SECOND(telefony45[[#This Row],[czas połączenia]])</f>
        <v>53</v>
      </c>
      <c r="M1427" s="9">
        <f>telefony45[[#This Row],[godziny połączenia]]*60*60+telefony45[[#This Row],[minuty połączenia]]*60+telefony45[[#This Row],[sekundy połączenia2]]</f>
        <v>173</v>
      </c>
      <c r="N1427" s="9">
        <f>ROUNDUP(telefony45[[#This Row],[połączenie w sekundach]]/60,0)</f>
        <v>3</v>
      </c>
      <c r="O1427" s="9">
        <f>IF(telefony45[[#This Row],[czy zagraniczny]]=1,telefony45[[#This Row],[zaczęt minuty połączenia]],0)</f>
        <v>0</v>
      </c>
      <c r="P1427">
        <f>IF(OR(telefony45[[#This Row],[czy komórkowy]]=1,telefony45[[#This Row],[czy stacjonarny]]=1),P1426-telefony45[[#This Row],[połączenie w sekundach]],P1426)</f>
        <v>-618462</v>
      </c>
      <c r="Q1427">
        <f t="shared" si="21"/>
        <v>173</v>
      </c>
      <c r="R1427">
        <f>IF(telefony45[[#This Row],[czy komórkowy]]=1,Q1427+R1426,R1426)</f>
        <v>146359</v>
      </c>
      <c r="S1427">
        <f>IF(telefony45[[#This Row],[czy stacjonarny]]=1,Q1427+S1426,S1426)</f>
        <v>472103</v>
      </c>
    </row>
    <row r="1428" spans="1:19" x14ac:dyDescent="0.3">
      <c r="A1428" s="9" t="s">
        <v>1233</v>
      </c>
      <c r="B1428" s="1">
        <v>42937</v>
      </c>
      <c r="C1428" s="2">
        <v>0.36631944444444442</v>
      </c>
      <c r="D1428" s="2">
        <v>0.37376157407407407</v>
      </c>
      <c r="E1428">
        <f>DAY(telefony45[[#This Row],[data]])</f>
        <v>21</v>
      </c>
      <c r="F1428">
        <f>IF(LEN(telefony45[[#This Row],[nr]])=8,1,0)</f>
        <v>1</v>
      </c>
      <c r="G1428">
        <f>IF(LEN(telefony45[[#This Row],[nr]])=7,1,0)</f>
        <v>0</v>
      </c>
      <c r="H1428" s="9">
        <f>IF(LEN(telefony45[[#This Row],[nr]])&gt;=10,1,0)</f>
        <v>0</v>
      </c>
      <c r="I1428" s="2">
        <f>telefony45[[#This Row],[zakonczenie]]-telefony45[[#This Row],[rozpoczecie]]</f>
        <v>7.4421296296296457E-3</v>
      </c>
      <c r="J1428" s="9">
        <f>HOUR(telefony45[[#This Row],[czas połączenia]])</f>
        <v>0</v>
      </c>
      <c r="K1428" s="9">
        <f>MINUTE(telefony45[[#This Row],[czas połączenia]])</f>
        <v>10</v>
      </c>
      <c r="L1428" s="9">
        <f>SECOND(telefony45[[#This Row],[czas połączenia]])</f>
        <v>43</v>
      </c>
      <c r="M1428" s="9">
        <f>telefony45[[#This Row],[godziny połączenia]]*60*60+telefony45[[#This Row],[minuty połączenia]]*60+telefony45[[#This Row],[sekundy połączenia2]]</f>
        <v>643</v>
      </c>
      <c r="N1428" s="9">
        <f>ROUNDUP(telefony45[[#This Row],[połączenie w sekundach]]/60,0)</f>
        <v>11</v>
      </c>
      <c r="O1428" s="9">
        <f>IF(telefony45[[#This Row],[czy zagraniczny]]=1,telefony45[[#This Row],[zaczęt minuty połączenia]],0)</f>
        <v>0</v>
      </c>
      <c r="P1428">
        <f>IF(OR(telefony45[[#This Row],[czy komórkowy]]=1,telefony45[[#This Row],[czy stacjonarny]]=1),P1427-telefony45[[#This Row],[połączenie w sekundach]],P1427)</f>
        <v>-619105</v>
      </c>
      <c r="Q1428">
        <f t="shared" si="21"/>
        <v>643</v>
      </c>
      <c r="R1428">
        <f>IF(telefony45[[#This Row],[czy komórkowy]]=1,Q1428+R1427,R1427)</f>
        <v>147002</v>
      </c>
      <c r="S1428">
        <f>IF(telefony45[[#This Row],[czy stacjonarny]]=1,Q1428+S1427,S1427)</f>
        <v>472103</v>
      </c>
    </row>
    <row r="1429" spans="1:19" x14ac:dyDescent="0.3">
      <c r="A1429" s="9" t="s">
        <v>1234</v>
      </c>
      <c r="B1429" s="1">
        <v>42937</v>
      </c>
      <c r="C1429" s="2">
        <v>0.37133101851851852</v>
      </c>
      <c r="D1429" s="2">
        <v>0.38075231481481481</v>
      </c>
      <c r="E1429">
        <f>DAY(telefony45[[#This Row],[data]])</f>
        <v>21</v>
      </c>
      <c r="F1429">
        <f>IF(LEN(telefony45[[#This Row],[nr]])=8,1,0)</f>
        <v>0</v>
      </c>
      <c r="G1429">
        <f>IF(LEN(telefony45[[#This Row],[nr]])=7,1,0)</f>
        <v>1</v>
      </c>
      <c r="H1429" s="9">
        <f>IF(LEN(telefony45[[#This Row],[nr]])&gt;=10,1,0)</f>
        <v>0</v>
      </c>
      <c r="I1429" s="2">
        <f>telefony45[[#This Row],[zakonczenie]]-telefony45[[#This Row],[rozpoczecie]]</f>
        <v>9.4212962962962887E-3</v>
      </c>
      <c r="J1429" s="9">
        <f>HOUR(telefony45[[#This Row],[czas połączenia]])</f>
        <v>0</v>
      </c>
      <c r="K1429" s="9">
        <f>MINUTE(telefony45[[#This Row],[czas połączenia]])</f>
        <v>13</v>
      </c>
      <c r="L1429" s="9">
        <f>SECOND(telefony45[[#This Row],[czas połączenia]])</f>
        <v>34</v>
      </c>
      <c r="M1429" s="9">
        <f>telefony45[[#This Row],[godziny połączenia]]*60*60+telefony45[[#This Row],[minuty połączenia]]*60+telefony45[[#This Row],[sekundy połączenia2]]</f>
        <v>814</v>
      </c>
      <c r="N1429" s="9">
        <f>ROUNDUP(telefony45[[#This Row],[połączenie w sekundach]]/60,0)</f>
        <v>14</v>
      </c>
      <c r="O1429" s="9">
        <f>IF(telefony45[[#This Row],[czy zagraniczny]]=1,telefony45[[#This Row],[zaczęt minuty połączenia]],0)</f>
        <v>0</v>
      </c>
      <c r="P1429">
        <f>IF(OR(telefony45[[#This Row],[czy komórkowy]]=1,telefony45[[#This Row],[czy stacjonarny]]=1),P1428-telefony45[[#This Row],[połączenie w sekundach]],P1428)</f>
        <v>-619919</v>
      </c>
      <c r="Q1429">
        <f t="shared" si="21"/>
        <v>814</v>
      </c>
      <c r="R1429">
        <f>IF(telefony45[[#This Row],[czy komórkowy]]=1,Q1429+R1428,R1428)</f>
        <v>147002</v>
      </c>
      <c r="S1429">
        <f>IF(telefony45[[#This Row],[czy stacjonarny]]=1,Q1429+S1428,S1428)</f>
        <v>472917</v>
      </c>
    </row>
    <row r="1430" spans="1:19" x14ac:dyDescent="0.3">
      <c r="A1430" s="9" t="s">
        <v>1235</v>
      </c>
      <c r="B1430" s="1">
        <v>42937</v>
      </c>
      <c r="C1430" s="2">
        <v>0.37569444444444444</v>
      </c>
      <c r="D1430" s="2">
        <v>0.38611111111111113</v>
      </c>
      <c r="E1430">
        <f>DAY(telefony45[[#This Row],[data]])</f>
        <v>21</v>
      </c>
      <c r="F1430">
        <f>IF(LEN(telefony45[[#This Row],[nr]])=8,1,0)</f>
        <v>0</v>
      </c>
      <c r="G1430">
        <f>IF(LEN(telefony45[[#This Row],[nr]])=7,1,0)</f>
        <v>1</v>
      </c>
      <c r="H1430" s="9">
        <f>IF(LEN(telefony45[[#This Row],[nr]])&gt;=10,1,0)</f>
        <v>0</v>
      </c>
      <c r="I1430" s="2">
        <f>telefony45[[#This Row],[zakonczenie]]-telefony45[[#This Row],[rozpoczecie]]</f>
        <v>1.0416666666666685E-2</v>
      </c>
      <c r="J1430" s="9">
        <f>HOUR(telefony45[[#This Row],[czas połączenia]])</f>
        <v>0</v>
      </c>
      <c r="K1430" s="9">
        <f>MINUTE(telefony45[[#This Row],[czas połączenia]])</f>
        <v>15</v>
      </c>
      <c r="L1430" s="9">
        <f>SECOND(telefony45[[#This Row],[czas połączenia]])</f>
        <v>0</v>
      </c>
      <c r="M1430" s="9">
        <f>telefony45[[#This Row],[godziny połączenia]]*60*60+telefony45[[#This Row],[minuty połączenia]]*60+telefony45[[#This Row],[sekundy połączenia2]]</f>
        <v>900</v>
      </c>
      <c r="N1430" s="9">
        <f>ROUNDUP(telefony45[[#This Row],[połączenie w sekundach]]/60,0)</f>
        <v>15</v>
      </c>
      <c r="O1430" s="9">
        <f>IF(telefony45[[#This Row],[czy zagraniczny]]=1,telefony45[[#This Row],[zaczęt minuty połączenia]],0)</f>
        <v>0</v>
      </c>
      <c r="P1430">
        <f>IF(OR(telefony45[[#This Row],[czy komórkowy]]=1,telefony45[[#This Row],[czy stacjonarny]]=1),P1429-telefony45[[#This Row],[połączenie w sekundach]],P1429)</f>
        <v>-620819</v>
      </c>
      <c r="Q1430">
        <f t="shared" si="21"/>
        <v>900</v>
      </c>
      <c r="R1430">
        <f>IF(telefony45[[#This Row],[czy komórkowy]]=1,Q1430+R1429,R1429)</f>
        <v>147002</v>
      </c>
      <c r="S1430">
        <f>IF(telefony45[[#This Row],[czy stacjonarny]]=1,Q1430+S1429,S1429)</f>
        <v>473817</v>
      </c>
    </row>
    <row r="1431" spans="1:19" x14ac:dyDescent="0.3">
      <c r="A1431" s="9" t="s">
        <v>72</v>
      </c>
      <c r="B1431" s="1">
        <v>42937</v>
      </c>
      <c r="C1431" s="2">
        <v>0.37891203703703702</v>
      </c>
      <c r="D1431" s="2">
        <v>0.38443287037037038</v>
      </c>
      <c r="E1431">
        <f>DAY(telefony45[[#This Row],[data]])</f>
        <v>21</v>
      </c>
      <c r="F1431">
        <f>IF(LEN(telefony45[[#This Row],[nr]])=8,1,0)</f>
        <v>1</v>
      </c>
      <c r="G1431">
        <f>IF(LEN(telefony45[[#This Row],[nr]])=7,1,0)</f>
        <v>0</v>
      </c>
      <c r="H1431" s="9">
        <f>IF(LEN(telefony45[[#This Row],[nr]])&gt;=10,1,0)</f>
        <v>0</v>
      </c>
      <c r="I1431" s="2">
        <f>telefony45[[#This Row],[zakonczenie]]-telefony45[[#This Row],[rozpoczecie]]</f>
        <v>5.5208333333333637E-3</v>
      </c>
      <c r="J1431" s="9">
        <f>HOUR(telefony45[[#This Row],[czas połączenia]])</f>
        <v>0</v>
      </c>
      <c r="K1431" s="9">
        <f>MINUTE(telefony45[[#This Row],[czas połączenia]])</f>
        <v>7</v>
      </c>
      <c r="L1431" s="9">
        <f>SECOND(telefony45[[#This Row],[czas połączenia]])</f>
        <v>57</v>
      </c>
      <c r="M1431" s="9">
        <f>telefony45[[#This Row],[godziny połączenia]]*60*60+telefony45[[#This Row],[minuty połączenia]]*60+telefony45[[#This Row],[sekundy połączenia2]]</f>
        <v>477</v>
      </c>
      <c r="N1431" s="9">
        <f>ROUNDUP(telefony45[[#This Row],[połączenie w sekundach]]/60,0)</f>
        <v>8</v>
      </c>
      <c r="O1431" s="9">
        <f>IF(telefony45[[#This Row],[czy zagraniczny]]=1,telefony45[[#This Row],[zaczęt minuty połączenia]],0)</f>
        <v>0</v>
      </c>
      <c r="P1431">
        <f>IF(OR(telefony45[[#This Row],[czy komórkowy]]=1,telefony45[[#This Row],[czy stacjonarny]]=1),P1430-telefony45[[#This Row],[połączenie w sekundach]],P1430)</f>
        <v>-621296</v>
      </c>
      <c r="Q1431">
        <f t="shared" si="21"/>
        <v>477</v>
      </c>
      <c r="R1431">
        <f>IF(telefony45[[#This Row],[czy komórkowy]]=1,Q1431+R1430,R1430)</f>
        <v>147479</v>
      </c>
      <c r="S1431">
        <f>IF(telefony45[[#This Row],[czy stacjonarny]]=1,Q1431+S1430,S1430)</f>
        <v>473817</v>
      </c>
    </row>
    <row r="1432" spans="1:19" x14ac:dyDescent="0.3">
      <c r="A1432" s="9" t="s">
        <v>1236</v>
      </c>
      <c r="B1432" s="1">
        <v>42937</v>
      </c>
      <c r="C1432" s="2">
        <v>0.38086805555555553</v>
      </c>
      <c r="D1432" s="2">
        <v>0.38918981481481479</v>
      </c>
      <c r="E1432">
        <f>DAY(telefony45[[#This Row],[data]])</f>
        <v>21</v>
      </c>
      <c r="F1432">
        <f>IF(LEN(telefony45[[#This Row],[nr]])=8,1,0)</f>
        <v>0</v>
      </c>
      <c r="G1432">
        <f>IF(LEN(telefony45[[#This Row],[nr]])=7,1,0)</f>
        <v>1</v>
      </c>
      <c r="H1432" s="9">
        <f>IF(LEN(telefony45[[#This Row],[nr]])&gt;=10,1,0)</f>
        <v>0</v>
      </c>
      <c r="I1432" s="2">
        <f>telefony45[[#This Row],[zakonczenie]]-telefony45[[#This Row],[rozpoczecie]]</f>
        <v>8.3217592592592649E-3</v>
      </c>
      <c r="J1432" s="9">
        <f>HOUR(telefony45[[#This Row],[czas połączenia]])</f>
        <v>0</v>
      </c>
      <c r="K1432" s="9">
        <f>MINUTE(telefony45[[#This Row],[czas połączenia]])</f>
        <v>11</v>
      </c>
      <c r="L1432" s="9">
        <f>SECOND(telefony45[[#This Row],[czas połączenia]])</f>
        <v>59</v>
      </c>
      <c r="M1432" s="9">
        <f>telefony45[[#This Row],[godziny połączenia]]*60*60+telefony45[[#This Row],[minuty połączenia]]*60+telefony45[[#This Row],[sekundy połączenia2]]</f>
        <v>719</v>
      </c>
      <c r="N1432" s="9">
        <f>ROUNDUP(telefony45[[#This Row],[połączenie w sekundach]]/60,0)</f>
        <v>12</v>
      </c>
      <c r="O1432" s="9">
        <f>IF(telefony45[[#This Row],[czy zagraniczny]]=1,telefony45[[#This Row],[zaczęt minuty połączenia]],0)</f>
        <v>0</v>
      </c>
      <c r="P1432">
        <f>IF(OR(telefony45[[#This Row],[czy komórkowy]]=1,telefony45[[#This Row],[czy stacjonarny]]=1),P1431-telefony45[[#This Row],[połączenie w sekundach]],P1431)</f>
        <v>-622015</v>
      </c>
      <c r="Q1432">
        <f t="shared" si="21"/>
        <v>719</v>
      </c>
      <c r="R1432">
        <f>IF(telefony45[[#This Row],[czy komórkowy]]=1,Q1432+R1431,R1431)</f>
        <v>147479</v>
      </c>
      <c r="S1432">
        <f>IF(telefony45[[#This Row],[czy stacjonarny]]=1,Q1432+S1431,S1431)</f>
        <v>474536</v>
      </c>
    </row>
    <row r="1433" spans="1:19" x14ac:dyDescent="0.3">
      <c r="A1433" s="9" t="s">
        <v>1237</v>
      </c>
      <c r="B1433" s="1">
        <v>42937</v>
      </c>
      <c r="C1433" s="2">
        <v>0.38633101851851853</v>
      </c>
      <c r="D1433" s="2">
        <v>0.38923611111111112</v>
      </c>
      <c r="E1433">
        <f>DAY(telefony45[[#This Row],[data]])</f>
        <v>21</v>
      </c>
      <c r="F1433">
        <f>IF(LEN(telefony45[[#This Row],[nr]])=8,1,0)</f>
        <v>0</v>
      </c>
      <c r="G1433">
        <f>IF(LEN(telefony45[[#This Row],[nr]])=7,1,0)</f>
        <v>1</v>
      </c>
      <c r="H1433" s="9">
        <f>IF(LEN(telefony45[[#This Row],[nr]])&gt;=10,1,0)</f>
        <v>0</v>
      </c>
      <c r="I1433" s="2">
        <f>telefony45[[#This Row],[zakonczenie]]-telefony45[[#This Row],[rozpoczecie]]</f>
        <v>2.9050925925925841E-3</v>
      </c>
      <c r="J1433" s="9">
        <f>HOUR(telefony45[[#This Row],[czas połączenia]])</f>
        <v>0</v>
      </c>
      <c r="K1433" s="9">
        <f>MINUTE(telefony45[[#This Row],[czas połączenia]])</f>
        <v>4</v>
      </c>
      <c r="L1433" s="9">
        <f>SECOND(telefony45[[#This Row],[czas połączenia]])</f>
        <v>11</v>
      </c>
      <c r="M1433" s="9">
        <f>telefony45[[#This Row],[godziny połączenia]]*60*60+telefony45[[#This Row],[minuty połączenia]]*60+telefony45[[#This Row],[sekundy połączenia2]]</f>
        <v>251</v>
      </c>
      <c r="N1433" s="9">
        <f>ROUNDUP(telefony45[[#This Row],[połączenie w sekundach]]/60,0)</f>
        <v>5</v>
      </c>
      <c r="O1433" s="9">
        <f>IF(telefony45[[#This Row],[czy zagraniczny]]=1,telefony45[[#This Row],[zaczęt minuty połączenia]],0)</f>
        <v>0</v>
      </c>
      <c r="P1433">
        <f>IF(OR(telefony45[[#This Row],[czy komórkowy]]=1,telefony45[[#This Row],[czy stacjonarny]]=1),P1432-telefony45[[#This Row],[połączenie w sekundach]],P1432)</f>
        <v>-622266</v>
      </c>
      <c r="Q1433">
        <f t="shared" si="21"/>
        <v>251</v>
      </c>
      <c r="R1433">
        <f>IF(telefony45[[#This Row],[czy komórkowy]]=1,Q1433+R1432,R1432)</f>
        <v>147479</v>
      </c>
      <c r="S1433">
        <f>IF(telefony45[[#This Row],[czy stacjonarny]]=1,Q1433+S1432,S1432)</f>
        <v>474787</v>
      </c>
    </row>
    <row r="1434" spans="1:19" x14ac:dyDescent="0.3">
      <c r="A1434" s="9" t="s">
        <v>1238</v>
      </c>
      <c r="B1434" s="1">
        <v>42937</v>
      </c>
      <c r="C1434" s="2">
        <v>0.38848379629629631</v>
      </c>
      <c r="D1434" s="2">
        <v>0.39874999999999999</v>
      </c>
      <c r="E1434">
        <f>DAY(telefony45[[#This Row],[data]])</f>
        <v>21</v>
      </c>
      <c r="F1434">
        <f>IF(LEN(telefony45[[#This Row],[nr]])=8,1,0)</f>
        <v>0</v>
      </c>
      <c r="G1434">
        <f>IF(LEN(telefony45[[#This Row],[nr]])=7,1,0)</f>
        <v>1</v>
      </c>
      <c r="H1434" s="9">
        <f>IF(LEN(telefony45[[#This Row],[nr]])&gt;=10,1,0)</f>
        <v>0</v>
      </c>
      <c r="I1434" s="2">
        <f>telefony45[[#This Row],[zakonczenie]]-telefony45[[#This Row],[rozpoczecie]]</f>
        <v>1.026620370370368E-2</v>
      </c>
      <c r="J1434" s="9">
        <f>HOUR(telefony45[[#This Row],[czas połączenia]])</f>
        <v>0</v>
      </c>
      <c r="K1434" s="9">
        <f>MINUTE(telefony45[[#This Row],[czas połączenia]])</f>
        <v>14</v>
      </c>
      <c r="L1434" s="9">
        <f>SECOND(telefony45[[#This Row],[czas połączenia]])</f>
        <v>47</v>
      </c>
      <c r="M1434" s="9">
        <f>telefony45[[#This Row],[godziny połączenia]]*60*60+telefony45[[#This Row],[minuty połączenia]]*60+telefony45[[#This Row],[sekundy połączenia2]]</f>
        <v>887</v>
      </c>
      <c r="N1434" s="9">
        <f>ROUNDUP(telefony45[[#This Row],[połączenie w sekundach]]/60,0)</f>
        <v>15</v>
      </c>
      <c r="O1434" s="9">
        <f>IF(telefony45[[#This Row],[czy zagraniczny]]=1,telefony45[[#This Row],[zaczęt minuty połączenia]],0)</f>
        <v>0</v>
      </c>
      <c r="P1434">
        <f>IF(OR(telefony45[[#This Row],[czy komórkowy]]=1,telefony45[[#This Row],[czy stacjonarny]]=1),P1433-telefony45[[#This Row],[połączenie w sekundach]],P1433)</f>
        <v>-623153</v>
      </c>
      <c r="Q1434">
        <f t="shared" si="21"/>
        <v>887</v>
      </c>
      <c r="R1434">
        <f>IF(telefony45[[#This Row],[czy komórkowy]]=1,Q1434+R1433,R1433)</f>
        <v>147479</v>
      </c>
      <c r="S1434">
        <f>IF(telefony45[[#This Row],[czy stacjonarny]]=1,Q1434+S1433,S1433)</f>
        <v>475674</v>
      </c>
    </row>
    <row r="1435" spans="1:19" x14ac:dyDescent="0.3">
      <c r="A1435" s="9" t="s">
        <v>1239</v>
      </c>
      <c r="B1435" s="1">
        <v>42937</v>
      </c>
      <c r="C1435" s="2">
        <v>0.39089120370370373</v>
      </c>
      <c r="D1435" s="2">
        <v>0.39620370370370372</v>
      </c>
      <c r="E1435">
        <f>DAY(telefony45[[#This Row],[data]])</f>
        <v>21</v>
      </c>
      <c r="F1435">
        <f>IF(LEN(telefony45[[#This Row],[nr]])=8,1,0)</f>
        <v>0</v>
      </c>
      <c r="G1435">
        <f>IF(LEN(telefony45[[#This Row],[nr]])=7,1,0)</f>
        <v>1</v>
      </c>
      <c r="H1435" s="9">
        <f>IF(LEN(telefony45[[#This Row],[nr]])&gt;=10,1,0)</f>
        <v>0</v>
      </c>
      <c r="I1435" s="2">
        <f>telefony45[[#This Row],[zakonczenie]]-telefony45[[#This Row],[rozpoczecie]]</f>
        <v>5.3124999999999978E-3</v>
      </c>
      <c r="J1435" s="9">
        <f>HOUR(telefony45[[#This Row],[czas połączenia]])</f>
        <v>0</v>
      </c>
      <c r="K1435" s="9">
        <f>MINUTE(telefony45[[#This Row],[czas połączenia]])</f>
        <v>7</v>
      </c>
      <c r="L1435" s="9">
        <f>SECOND(telefony45[[#This Row],[czas połączenia]])</f>
        <v>39</v>
      </c>
      <c r="M1435" s="9">
        <f>telefony45[[#This Row],[godziny połączenia]]*60*60+telefony45[[#This Row],[minuty połączenia]]*60+telefony45[[#This Row],[sekundy połączenia2]]</f>
        <v>459</v>
      </c>
      <c r="N1435" s="9">
        <f>ROUNDUP(telefony45[[#This Row],[połączenie w sekundach]]/60,0)</f>
        <v>8</v>
      </c>
      <c r="O1435" s="9">
        <f>IF(telefony45[[#This Row],[czy zagraniczny]]=1,telefony45[[#This Row],[zaczęt minuty połączenia]],0)</f>
        <v>0</v>
      </c>
      <c r="P1435">
        <f>IF(OR(telefony45[[#This Row],[czy komórkowy]]=1,telefony45[[#This Row],[czy stacjonarny]]=1),P1434-telefony45[[#This Row],[połączenie w sekundach]],P1434)</f>
        <v>-623612</v>
      </c>
      <c r="Q1435">
        <f t="shared" si="21"/>
        <v>459</v>
      </c>
      <c r="R1435">
        <f>IF(telefony45[[#This Row],[czy komórkowy]]=1,Q1435+R1434,R1434)</f>
        <v>147479</v>
      </c>
      <c r="S1435">
        <f>IF(telefony45[[#This Row],[czy stacjonarny]]=1,Q1435+S1434,S1434)</f>
        <v>476133</v>
      </c>
    </row>
    <row r="1436" spans="1:19" x14ac:dyDescent="0.3">
      <c r="A1436" s="9" t="s">
        <v>1240</v>
      </c>
      <c r="B1436" s="1">
        <v>42937</v>
      </c>
      <c r="C1436" s="2">
        <v>0.39469907407407406</v>
      </c>
      <c r="D1436" s="2">
        <v>0.40141203703703704</v>
      </c>
      <c r="E1436">
        <f>DAY(telefony45[[#This Row],[data]])</f>
        <v>21</v>
      </c>
      <c r="F1436">
        <f>IF(LEN(telefony45[[#This Row],[nr]])=8,1,0)</f>
        <v>1</v>
      </c>
      <c r="G1436">
        <f>IF(LEN(telefony45[[#This Row],[nr]])=7,1,0)</f>
        <v>0</v>
      </c>
      <c r="H1436" s="9">
        <f>IF(LEN(telefony45[[#This Row],[nr]])&gt;=10,1,0)</f>
        <v>0</v>
      </c>
      <c r="I1436" s="2">
        <f>telefony45[[#This Row],[zakonczenie]]-telefony45[[#This Row],[rozpoczecie]]</f>
        <v>6.7129629629629761E-3</v>
      </c>
      <c r="J1436" s="9">
        <f>HOUR(telefony45[[#This Row],[czas połączenia]])</f>
        <v>0</v>
      </c>
      <c r="K1436" s="9">
        <f>MINUTE(telefony45[[#This Row],[czas połączenia]])</f>
        <v>9</v>
      </c>
      <c r="L1436" s="9">
        <f>SECOND(telefony45[[#This Row],[czas połączenia]])</f>
        <v>40</v>
      </c>
      <c r="M1436" s="9">
        <f>telefony45[[#This Row],[godziny połączenia]]*60*60+telefony45[[#This Row],[minuty połączenia]]*60+telefony45[[#This Row],[sekundy połączenia2]]</f>
        <v>580</v>
      </c>
      <c r="N1436" s="9">
        <f>ROUNDUP(telefony45[[#This Row],[połączenie w sekundach]]/60,0)</f>
        <v>10</v>
      </c>
      <c r="O1436" s="9">
        <f>IF(telefony45[[#This Row],[czy zagraniczny]]=1,telefony45[[#This Row],[zaczęt minuty połączenia]],0)</f>
        <v>0</v>
      </c>
      <c r="P1436">
        <f>IF(OR(telefony45[[#This Row],[czy komórkowy]]=1,telefony45[[#This Row],[czy stacjonarny]]=1),P1435-telefony45[[#This Row],[połączenie w sekundach]],P1435)</f>
        <v>-624192</v>
      </c>
      <c r="Q1436">
        <f t="shared" si="21"/>
        <v>580</v>
      </c>
      <c r="R1436">
        <f>IF(telefony45[[#This Row],[czy komórkowy]]=1,Q1436+R1435,R1435)</f>
        <v>148059</v>
      </c>
      <c r="S1436">
        <f>IF(telefony45[[#This Row],[czy stacjonarny]]=1,Q1436+S1435,S1435)</f>
        <v>476133</v>
      </c>
    </row>
    <row r="1437" spans="1:19" x14ac:dyDescent="0.3">
      <c r="A1437" s="9" t="s">
        <v>1241</v>
      </c>
      <c r="B1437" s="1">
        <v>42937</v>
      </c>
      <c r="C1437" s="2">
        <v>0.39953703703703702</v>
      </c>
      <c r="D1437" s="2">
        <v>0.40038194444444447</v>
      </c>
      <c r="E1437">
        <f>DAY(telefony45[[#This Row],[data]])</f>
        <v>21</v>
      </c>
      <c r="F1437">
        <f>IF(LEN(telefony45[[#This Row],[nr]])=8,1,0)</f>
        <v>1</v>
      </c>
      <c r="G1437">
        <f>IF(LEN(telefony45[[#This Row],[nr]])=7,1,0)</f>
        <v>0</v>
      </c>
      <c r="H1437" s="9">
        <f>IF(LEN(telefony45[[#This Row],[nr]])&gt;=10,1,0)</f>
        <v>0</v>
      </c>
      <c r="I1437" s="2">
        <f>telefony45[[#This Row],[zakonczenie]]-telefony45[[#This Row],[rozpoczecie]]</f>
        <v>8.4490740740744696E-4</v>
      </c>
      <c r="J1437" s="9">
        <f>HOUR(telefony45[[#This Row],[czas połączenia]])</f>
        <v>0</v>
      </c>
      <c r="K1437" s="9">
        <f>MINUTE(telefony45[[#This Row],[czas połączenia]])</f>
        <v>1</v>
      </c>
      <c r="L1437" s="9">
        <f>SECOND(telefony45[[#This Row],[czas połączenia]])</f>
        <v>13</v>
      </c>
      <c r="M1437" s="9">
        <f>telefony45[[#This Row],[godziny połączenia]]*60*60+telefony45[[#This Row],[minuty połączenia]]*60+telefony45[[#This Row],[sekundy połączenia2]]</f>
        <v>73</v>
      </c>
      <c r="N1437" s="9">
        <f>ROUNDUP(telefony45[[#This Row],[połączenie w sekundach]]/60,0)</f>
        <v>2</v>
      </c>
      <c r="O1437" s="9">
        <f>IF(telefony45[[#This Row],[czy zagraniczny]]=1,telefony45[[#This Row],[zaczęt minuty połączenia]],0)</f>
        <v>0</v>
      </c>
      <c r="P1437">
        <f>IF(OR(telefony45[[#This Row],[czy komórkowy]]=1,telefony45[[#This Row],[czy stacjonarny]]=1),P1436-telefony45[[#This Row],[połączenie w sekundach]],P1436)</f>
        <v>-624265</v>
      </c>
      <c r="Q1437">
        <f t="shared" si="21"/>
        <v>73</v>
      </c>
      <c r="R1437">
        <f>IF(telefony45[[#This Row],[czy komórkowy]]=1,Q1437+R1436,R1436)</f>
        <v>148132</v>
      </c>
      <c r="S1437">
        <f>IF(telefony45[[#This Row],[czy stacjonarny]]=1,Q1437+S1436,S1436)</f>
        <v>476133</v>
      </c>
    </row>
    <row r="1438" spans="1:19" x14ac:dyDescent="0.3">
      <c r="A1438" s="9" t="s">
        <v>1242</v>
      </c>
      <c r="B1438" s="1">
        <v>42937</v>
      </c>
      <c r="C1438" s="2">
        <v>0.40379629629629632</v>
      </c>
      <c r="D1438" s="2">
        <v>0.40822916666666664</v>
      </c>
      <c r="E1438">
        <f>DAY(telefony45[[#This Row],[data]])</f>
        <v>21</v>
      </c>
      <c r="F1438">
        <f>IF(LEN(telefony45[[#This Row],[nr]])=8,1,0)</f>
        <v>1</v>
      </c>
      <c r="G1438">
        <f>IF(LEN(telefony45[[#This Row],[nr]])=7,1,0)</f>
        <v>0</v>
      </c>
      <c r="H1438" s="9">
        <f>IF(LEN(telefony45[[#This Row],[nr]])&gt;=10,1,0)</f>
        <v>0</v>
      </c>
      <c r="I1438" s="2">
        <f>telefony45[[#This Row],[zakonczenie]]-telefony45[[#This Row],[rozpoczecie]]</f>
        <v>4.4328703703703232E-3</v>
      </c>
      <c r="J1438" s="9">
        <f>HOUR(telefony45[[#This Row],[czas połączenia]])</f>
        <v>0</v>
      </c>
      <c r="K1438" s="9">
        <f>MINUTE(telefony45[[#This Row],[czas połączenia]])</f>
        <v>6</v>
      </c>
      <c r="L1438" s="9">
        <f>SECOND(telefony45[[#This Row],[czas połączenia]])</f>
        <v>23</v>
      </c>
      <c r="M1438" s="9">
        <f>telefony45[[#This Row],[godziny połączenia]]*60*60+telefony45[[#This Row],[minuty połączenia]]*60+telefony45[[#This Row],[sekundy połączenia2]]</f>
        <v>383</v>
      </c>
      <c r="N1438" s="9">
        <f>ROUNDUP(telefony45[[#This Row],[połączenie w sekundach]]/60,0)</f>
        <v>7</v>
      </c>
      <c r="O1438" s="9">
        <f>IF(telefony45[[#This Row],[czy zagraniczny]]=1,telefony45[[#This Row],[zaczęt minuty połączenia]],0)</f>
        <v>0</v>
      </c>
      <c r="P1438">
        <f>IF(OR(telefony45[[#This Row],[czy komórkowy]]=1,telefony45[[#This Row],[czy stacjonarny]]=1),P1437-telefony45[[#This Row],[połączenie w sekundach]],P1437)</f>
        <v>-624648</v>
      </c>
      <c r="Q1438">
        <f t="shared" si="21"/>
        <v>383</v>
      </c>
      <c r="R1438">
        <f>IF(telefony45[[#This Row],[czy komórkowy]]=1,Q1438+R1437,R1437)</f>
        <v>148515</v>
      </c>
      <c r="S1438">
        <f>IF(telefony45[[#This Row],[czy stacjonarny]]=1,Q1438+S1437,S1437)</f>
        <v>476133</v>
      </c>
    </row>
    <row r="1439" spans="1:19" x14ac:dyDescent="0.3">
      <c r="A1439" s="9" t="s">
        <v>1243</v>
      </c>
      <c r="B1439" s="1">
        <v>42937</v>
      </c>
      <c r="C1439" s="2">
        <v>0.40462962962962962</v>
      </c>
      <c r="D1439" s="2">
        <v>0.40875</v>
      </c>
      <c r="E1439">
        <f>DAY(telefony45[[#This Row],[data]])</f>
        <v>21</v>
      </c>
      <c r="F1439">
        <f>IF(LEN(telefony45[[#This Row],[nr]])=8,1,0)</f>
        <v>0</v>
      </c>
      <c r="G1439">
        <f>IF(LEN(telefony45[[#This Row],[nr]])=7,1,0)</f>
        <v>1</v>
      </c>
      <c r="H1439" s="9">
        <f>IF(LEN(telefony45[[#This Row],[nr]])&gt;=10,1,0)</f>
        <v>0</v>
      </c>
      <c r="I1439" s="2">
        <f>telefony45[[#This Row],[zakonczenie]]-telefony45[[#This Row],[rozpoczecie]]</f>
        <v>4.1203703703703853E-3</v>
      </c>
      <c r="J1439" s="9">
        <f>HOUR(telefony45[[#This Row],[czas połączenia]])</f>
        <v>0</v>
      </c>
      <c r="K1439" s="9">
        <f>MINUTE(telefony45[[#This Row],[czas połączenia]])</f>
        <v>5</v>
      </c>
      <c r="L1439" s="9">
        <f>SECOND(telefony45[[#This Row],[czas połączenia]])</f>
        <v>56</v>
      </c>
      <c r="M1439" s="9">
        <f>telefony45[[#This Row],[godziny połączenia]]*60*60+telefony45[[#This Row],[minuty połączenia]]*60+telefony45[[#This Row],[sekundy połączenia2]]</f>
        <v>356</v>
      </c>
      <c r="N1439" s="9">
        <f>ROUNDUP(telefony45[[#This Row],[połączenie w sekundach]]/60,0)</f>
        <v>6</v>
      </c>
      <c r="O1439" s="9">
        <f>IF(telefony45[[#This Row],[czy zagraniczny]]=1,telefony45[[#This Row],[zaczęt minuty połączenia]],0)</f>
        <v>0</v>
      </c>
      <c r="P1439">
        <f>IF(OR(telefony45[[#This Row],[czy komórkowy]]=1,telefony45[[#This Row],[czy stacjonarny]]=1),P1438-telefony45[[#This Row],[połączenie w sekundach]],P1438)</f>
        <v>-625004</v>
      </c>
      <c r="Q1439">
        <f t="shared" si="21"/>
        <v>356</v>
      </c>
      <c r="R1439">
        <f>IF(telefony45[[#This Row],[czy komórkowy]]=1,Q1439+R1438,R1438)</f>
        <v>148515</v>
      </c>
      <c r="S1439">
        <f>IF(telefony45[[#This Row],[czy stacjonarny]]=1,Q1439+S1438,S1438)</f>
        <v>476489</v>
      </c>
    </row>
    <row r="1440" spans="1:19" x14ac:dyDescent="0.3">
      <c r="A1440" s="9" t="s">
        <v>1244</v>
      </c>
      <c r="B1440" s="1">
        <v>42937</v>
      </c>
      <c r="C1440" s="2">
        <v>0.40465277777777775</v>
      </c>
      <c r="D1440" s="2">
        <v>0.40887731481481482</v>
      </c>
      <c r="E1440">
        <f>DAY(telefony45[[#This Row],[data]])</f>
        <v>21</v>
      </c>
      <c r="F1440">
        <f>IF(LEN(telefony45[[#This Row],[nr]])=8,1,0)</f>
        <v>0</v>
      </c>
      <c r="G1440">
        <f>IF(LEN(telefony45[[#This Row],[nr]])=7,1,0)</f>
        <v>1</v>
      </c>
      <c r="H1440" s="9">
        <f>IF(LEN(telefony45[[#This Row],[nr]])&gt;=10,1,0)</f>
        <v>0</v>
      </c>
      <c r="I1440" s="2">
        <f>telefony45[[#This Row],[zakonczenie]]-telefony45[[#This Row],[rozpoczecie]]</f>
        <v>4.2245370370370683E-3</v>
      </c>
      <c r="J1440" s="9">
        <f>HOUR(telefony45[[#This Row],[czas połączenia]])</f>
        <v>0</v>
      </c>
      <c r="K1440" s="9">
        <f>MINUTE(telefony45[[#This Row],[czas połączenia]])</f>
        <v>6</v>
      </c>
      <c r="L1440" s="9">
        <f>SECOND(telefony45[[#This Row],[czas połączenia]])</f>
        <v>5</v>
      </c>
      <c r="M1440" s="9">
        <f>telefony45[[#This Row],[godziny połączenia]]*60*60+telefony45[[#This Row],[minuty połączenia]]*60+telefony45[[#This Row],[sekundy połączenia2]]</f>
        <v>365</v>
      </c>
      <c r="N1440" s="9">
        <f>ROUNDUP(telefony45[[#This Row],[połączenie w sekundach]]/60,0)</f>
        <v>7</v>
      </c>
      <c r="O1440" s="9">
        <f>IF(telefony45[[#This Row],[czy zagraniczny]]=1,telefony45[[#This Row],[zaczęt minuty połączenia]],0)</f>
        <v>0</v>
      </c>
      <c r="P1440">
        <f>IF(OR(telefony45[[#This Row],[czy komórkowy]]=1,telefony45[[#This Row],[czy stacjonarny]]=1),P1439-telefony45[[#This Row],[połączenie w sekundach]],P1439)</f>
        <v>-625369</v>
      </c>
      <c r="Q1440">
        <f t="shared" si="21"/>
        <v>365</v>
      </c>
      <c r="R1440">
        <f>IF(telefony45[[#This Row],[czy komórkowy]]=1,Q1440+R1439,R1439)</f>
        <v>148515</v>
      </c>
      <c r="S1440">
        <f>IF(telefony45[[#This Row],[czy stacjonarny]]=1,Q1440+S1439,S1439)</f>
        <v>476854</v>
      </c>
    </row>
    <row r="1441" spans="1:19" x14ac:dyDescent="0.3">
      <c r="A1441" s="9" t="s">
        <v>1245</v>
      </c>
      <c r="B1441" s="1">
        <v>42937</v>
      </c>
      <c r="C1441" s="2">
        <v>0.40505787037037039</v>
      </c>
      <c r="D1441" s="2">
        <v>0.40561342592592592</v>
      </c>
      <c r="E1441">
        <f>DAY(telefony45[[#This Row],[data]])</f>
        <v>21</v>
      </c>
      <c r="F1441">
        <f>IF(LEN(telefony45[[#This Row],[nr]])=8,1,0)</f>
        <v>0</v>
      </c>
      <c r="G1441">
        <f>IF(LEN(telefony45[[#This Row],[nr]])=7,1,0)</f>
        <v>1</v>
      </c>
      <c r="H1441" s="9">
        <f>IF(LEN(telefony45[[#This Row],[nr]])&gt;=10,1,0)</f>
        <v>0</v>
      </c>
      <c r="I1441" s="2">
        <f>telefony45[[#This Row],[zakonczenie]]-telefony45[[#This Row],[rozpoczecie]]</f>
        <v>5.5555555555553138E-4</v>
      </c>
      <c r="J1441" s="9">
        <f>HOUR(telefony45[[#This Row],[czas połączenia]])</f>
        <v>0</v>
      </c>
      <c r="K1441" s="9">
        <f>MINUTE(telefony45[[#This Row],[czas połączenia]])</f>
        <v>0</v>
      </c>
      <c r="L1441" s="9">
        <f>SECOND(telefony45[[#This Row],[czas połączenia]])</f>
        <v>48</v>
      </c>
      <c r="M1441" s="9">
        <f>telefony45[[#This Row],[godziny połączenia]]*60*60+telefony45[[#This Row],[minuty połączenia]]*60+telefony45[[#This Row],[sekundy połączenia2]]</f>
        <v>48</v>
      </c>
      <c r="N1441" s="9">
        <f>ROUNDUP(telefony45[[#This Row],[połączenie w sekundach]]/60,0)</f>
        <v>1</v>
      </c>
      <c r="O1441" s="9">
        <f>IF(telefony45[[#This Row],[czy zagraniczny]]=1,telefony45[[#This Row],[zaczęt minuty połączenia]],0)</f>
        <v>0</v>
      </c>
      <c r="P1441">
        <f>IF(OR(telefony45[[#This Row],[czy komórkowy]]=1,telefony45[[#This Row],[czy stacjonarny]]=1),P1440-telefony45[[#This Row],[połączenie w sekundach]],P1440)</f>
        <v>-625417</v>
      </c>
      <c r="Q1441">
        <f t="shared" si="21"/>
        <v>48</v>
      </c>
      <c r="R1441">
        <f>IF(telefony45[[#This Row],[czy komórkowy]]=1,Q1441+R1440,R1440)</f>
        <v>148515</v>
      </c>
      <c r="S1441">
        <f>IF(telefony45[[#This Row],[czy stacjonarny]]=1,Q1441+S1440,S1440)</f>
        <v>476902</v>
      </c>
    </row>
    <row r="1442" spans="1:19" x14ac:dyDescent="0.3">
      <c r="A1442" s="9" t="s">
        <v>1246</v>
      </c>
      <c r="B1442" s="1">
        <v>42937</v>
      </c>
      <c r="C1442" s="2">
        <v>0.40694444444444444</v>
      </c>
      <c r="D1442" s="2">
        <v>0.40991898148148148</v>
      </c>
      <c r="E1442">
        <f>DAY(telefony45[[#This Row],[data]])</f>
        <v>21</v>
      </c>
      <c r="F1442">
        <f>IF(LEN(telefony45[[#This Row],[nr]])=8,1,0)</f>
        <v>1</v>
      </c>
      <c r="G1442">
        <f>IF(LEN(telefony45[[#This Row],[nr]])=7,1,0)</f>
        <v>0</v>
      </c>
      <c r="H1442" s="9">
        <f>IF(LEN(telefony45[[#This Row],[nr]])&gt;=10,1,0)</f>
        <v>0</v>
      </c>
      <c r="I1442" s="2">
        <f>telefony45[[#This Row],[zakonczenie]]-telefony45[[#This Row],[rozpoczecie]]</f>
        <v>2.9745370370370394E-3</v>
      </c>
      <c r="J1442" s="9">
        <f>HOUR(telefony45[[#This Row],[czas połączenia]])</f>
        <v>0</v>
      </c>
      <c r="K1442" s="9">
        <f>MINUTE(telefony45[[#This Row],[czas połączenia]])</f>
        <v>4</v>
      </c>
      <c r="L1442" s="9">
        <f>SECOND(telefony45[[#This Row],[czas połączenia]])</f>
        <v>17</v>
      </c>
      <c r="M1442" s="9">
        <f>telefony45[[#This Row],[godziny połączenia]]*60*60+telefony45[[#This Row],[minuty połączenia]]*60+telefony45[[#This Row],[sekundy połączenia2]]</f>
        <v>257</v>
      </c>
      <c r="N1442" s="9">
        <f>ROUNDUP(telefony45[[#This Row],[połączenie w sekundach]]/60,0)</f>
        <v>5</v>
      </c>
      <c r="O1442" s="9">
        <f>IF(telefony45[[#This Row],[czy zagraniczny]]=1,telefony45[[#This Row],[zaczęt minuty połączenia]],0)</f>
        <v>0</v>
      </c>
      <c r="P1442">
        <f>IF(OR(telefony45[[#This Row],[czy komórkowy]]=1,telefony45[[#This Row],[czy stacjonarny]]=1),P1441-telefony45[[#This Row],[połączenie w sekundach]],P1441)</f>
        <v>-625674</v>
      </c>
      <c r="Q1442">
        <f t="shared" si="21"/>
        <v>257</v>
      </c>
      <c r="R1442">
        <f>IF(telefony45[[#This Row],[czy komórkowy]]=1,Q1442+R1441,R1441)</f>
        <v>148772</v>
      </c>
      <c r="S1442">
        <f>IF(telefony45[[#This Row],[czy stacjonarny]]=1,Q1442+S1441,S1441)</f>
        <v>476902</v>
      </c>
    </row>
    <row r="1443" spans="1:19" x14ac:dyDescent="0.3">
      <c r="A1443" s="9" t="s">
        <v>1247</v>
      </c>
      <c r="B1443" s="1">
        <v>42937</v>
      </c>
      <c r="C1443" s="2">
        <v>0.41228009259259257</v>
      </c>
      <c r="D1443" s="2">
        <v>0.41648148148148151</v>
      </c>
      <c r="E1443">
        <f>DAY(telefony45[[#This Row],[data]])</f>
        <v>21</v>
      </c>
      <c r="F1443">
        <f>IF(LEN(telefony45[[#This Row],[nr]])=8,1,0)</f>
        <v>0</v>
      </c>
      <c r="G1443">
        <f>IF(LEN(telefony45[[#This Row],[nr]])=7,1,0)</f>
        <v>1</v>
      </c>
      <c r="H1443" s="9">
        <f>IF(LEN(telefony45[[#This Row],[nr]])&gt;=10,1,0)</f>
        <v>0</v>
      </c>
      <c r="I1443" s="2">
        <f>telefony45[[#This Row],[zakonczenie]]-telefony45[[#This Row],[rozpoczecie]]</f>
        <v>4.201388888888935E-3</v>
      </c>
      <c r="J1443" s="9">
        <f>HOUR(telefony45[[#This Row],[czas połączenia]])</f>
        <v>0</v>
      </c>
      <c r="K1443" s="9">
        <f>MINUTE(telefony45[[#This Row],[czas połączenia]])</f>
        <v>6</v>
      </c>
      <c r="L1443" s="9">
        <f>SECOND(telefony45[[#This Row],[czas połączenia]])</f>
        <v>3</v>
      </c>
      <c r="M1443" s="9">
        <f>telefony45[[#This Row],[godziny połączenia]]*60*60+telefony45[[#This Row],[minuty połączenia]]*60+telefony45[[#This Row],[sekundy połączenia2]]</f>
        <v>363</v>
      </c>
      <c r="N1443" s="9">
        <f>ROUNDUP(telefony45[[#This Row],[połączenie w sekundach]]/60,0)</f>
        <v>7</v>
      </c>
      <c r="O1443" s="9">
        <f>IF(telefony45[[#This Row],[czy zagraniczny]]=1,telefony45[[#This Row],[zaczęt minuty połączenia]],0)</f>
        <v>0</v>
      </c>
      <c r="P1443">
        <f>IF(OR(telefony45[[#This Row],[czy komórkowy]]=1,telefony45[[#This Row],[czy stacjonarny]]=1),P1442-telefony45[[#This Row],[połączenie w sekundach]],P1442)</f>
        <v>-626037</v>
      </c>
      <c r="Q1443">
        <f t="shared" si="21"/>
        <v>363</v>
      </c>
      <c r="R1443">
        <f>IF(telefony45[[#This Row],[czy komórkowy]]=1,Q1443+R1442,R1442)</f>
        <v>148772</v>
      </c>
      <c r="S1443">
        <f>IF(telefony45[[#This Row],[czy stacjonarny]]=1,Q1443+S1442,S1442)</f>
        <v>477265</v>
      </c>
    </row>
    <row r="1444" spans="1:19" x14ac:dyDescent="0.3">
      <c r="A1444" s="9" t="s">
        <v>1248</v>
      </c>
      <c r="B1444" s="1">
        <v>42937</v>
      </c>
      <c r="C1444" s="2">
        <v>0.41494212962962962</v>
      </c>
      <c r="D1444" s="2">
        <v>0.41641203703703705</v>
      </c>
      <c r="E1444">
        <f>DAY(telefony45[[#This Row],[data]])</f>
        <v>21</v>
      </c>
      <c r="F1444">
        <f>IF(LEN(telefony45[[#This Row],[nr]])=8,1,0)</f>
        <v>0</v>
      </c>
      <c r="G1444">
        <f>IF(LEN(telefony45[[#This Row],[nr]])=7,1,0)</f>
        <v>1</v>
      </c>
      <c r="H1444" s="9">
        <f>IF(LEN(telefony45[[#This Row],[nr]])&gt;=10,1,0)</f>
        <v>0</v>
      </c>
      <c r="I1444" s="2">
        <f>telefony45[[#This Row],[zakonczenie]]-telefony45[[#This Row],[rozpoczecie]]</f>
        <v>1.4699074074074336E-3</v>
      </c>
      <c r="J1444" s="9">
        <f>HOUR(telefony45[[#This Row],[czas połączenia]])</f>
        <v>0</v>
      </c>
      <c r="K1444" s="9">
        <f>MINUTE(telefony45[[#This Row],[czas połączenia]])</f>
        <v>2</v>
      </c>
      <c r="L1444" s="9">
        <f>SECOND(telefony45[[#This Row],[czas połączenia]])</f>
        <v>7</v>
      </c>
      <c r="M1444" s="9">
        <f>telefony45[[#This Row],[godziny połączenia]]*60*60+telefony45[[#This Row],[minuty połączenia]]*60+telefony45[[#This Row],[sekundy połączenia2]]</f>
        <v>127</v>
      </c>
      <c r="N1444" s="9">
        <f>ROUNDUP(telefony45[[#This Row],[połączenie w sekundach]]/60,0)</f>
        <v>3</v>
      </c>
      <c r="O1444" s="9">
        <f>IF(telefony45[[#This Row],[czy zagraniczny]]=1,telefony45[[#This Row],[zaczęt minuty połączenia]],0)</f>
        <v>0</v>
      </c>
      <c r="P1444">
        <f>IF(OR(telefony45[[#This Row],[czy komórkowy]]=1,telefony45[[#This Row],[czy stacjonarny]]=1),P1443-telefony45[[#This Row],[połączenie w sekundach]],P1443)</f>
        <v>-626164</v>
      </c>
      <c r="Q1444">
        <f t="shared" si="21"/>
        <v>127</v>
      </c>
      <c r="R1444">
        <f>IF(telefony45[[#This Row],[czy komórkowy]]=1,Q1444+R1443,R1443)</f>
        <v>148772</v>
      </c>
      <c r="S1444">
        <f>IF(telefony45[[#This Row],[czy stacjonarny]]=1,Q1444+S1443,S1443)</f>
        <v>477392</v>
      </c>
    </row>
    <row r="1445" spans="1:19" x14ac:dyDescent="0.3">
      <c r="A1445" s="9" t="s">
        <v>1249</v>
      </c>
      <c r="B1445" s="1">
        <v>42937</v>
      </c>
      <c r="C1445" s="2">
        <v>0.42054398148148148</v>
      </c>
      <c r="D1445" s="2">
        <v>0.42721064814814813</v>
      </c>
      <c r="E1445">
        <f>DAY(telefony45[[#This Row],[data]])</f>
        <v>21</v>
      </c>
      <c r="F1445">
        <f>IF(LEN(telefony45[[#This Row],[nr]])=8,1,0)</f>
        <v>1</v>
      </c>
      <c r="G1445">
        <f>IF(LEN(telefony45[[#This Row],[nr]])=7,1,0)</f>
        <v>0</v>
      </c>
      <c r="H1445" s="9">
        <f>IF(LEN(telefony45[[#This Row],[nr]])&gt;=10,1,0)</f>
        <v>0</v>
      </c>
      <c r="I1445" s="2">
        <f>telefony45[[#This Row],[zakonczenie]]-telefony45[[#This Row],[rozpoczecie]]</f>
        <v>6.6666666666666541E-3</v>
      </c>
      <c r="J1445" s="9">
        <f>HOUR(telefony45[[#This Row],[czas połączenia]])</f>
        <v>0</v>
      </c>
      <c r="K1445" s="9">
        <f>MINUTE(telefony45[[#This Row],[czas połączenia]])</f>
        <v>9</v>
      </c>
      <c r="L1445" s="9">
        <f>SECOND(telefony45[[#This Row],[czas połączenia]])</f>
        <v>36</v>
      </c>
      <c r="M1445" s="9">
        <f>telefony45[[#This Row],[godziny połączenia]]*60*60+telefony45[[#This Row],[minuty połączenia]]*60+telefony45[[#This Row],[sekundy połączenia2]]</f>
        <v>576</v>
      </c>
      <c r="N1445" s="9">
        <f>ROUNDUP(telefony45[[#This Row],[połączenie w sekundach]]/60,0)</f>
        <v>10</v>
      </c>
      <c r="O1445" s="9">
        <f>IF(telefony45[[#This Row],[czy zagraniczny]]=1,telefony45[[#This Row],[zaczęt minuty połączenia]],0)</f>
        <v>0</v>
      </c>
      <c r="P1445">
        <f>IF(OR(telefony45[[#This Row],[czy komórkowy]]=1,telefony45[[#This Row],[czy stacjonarny]]=1),P1444-telefony45[[#This Row],[połączenie w sekundach]],P1444)</f>
        <v>-626740</v>
      </c>
      <c r="Q1445">
        <f t="shared" si="21"/>
        <v>576</v>
      </c>
      <c r="R1445">
        <f>IF(telefony45[[#This Row],[czy komórkowy]]=1,Q1445+R1444,R1444)</f>
        <v>149348</v>
      </c>
      <c r="S1445">
        <f>IF(telefony45[[#This Row],[czy stacjonarny]]=1,Q1445+S1444,S1444)</f>
        <v>477392</v>
      </c>
    </row>
    <row r="1446" spans="1:19" x14ac:dyDescent="0.3">
      <c r="A1446" s="9" t="s">
        <v>1250</v>
      </c>
      <c r="B1446" s="1">
        <v>42937</v>
      </c>
      <c r="C1446" s="2">
        <v>0.42084490740740743</v>
      </c>
      <c r="D1446" s="2">
        <v>0.43167824074074074</v>
      </c>
      <c r="E1446">
        <f>DAY(telefony45[[#This Row],[data]])</f>
        <v>21</v>
      </c>
      <c r="F1446">
        <f>IF(LEN(telefony45[[#This Row],[nr]])=8,1,0)</f>
        <v>1</v>
      </c>
      <c r="G1446">
        <f>IF(LEN(telefony45[[#This Row],[nr]])=7,1,0)</f>
        <v>0</v>
      </c>
      <c r="H1446" s="9">
        <f>IF(LEN(telefony45[[#This Row],[nr]])&gt;=10,1,0)</f>
        <v>0</v>
      </c>
      <c r="I1446" s="2">
        <f>telefony45[[#This Row],[zakonczenie]]-telefony45[[#This Row],[rozpoczecie]]</f>
        <v>1.0833333333333306E-2</v>
      </c>
      <c r="J1446" s="9">
        <f>HOUR(telefony45[[#This Row],[czas połączenia]])</f>
        <v>0</v>
      </c>
      <c r="K1446" s="9">
        <f>MINUTE(telefony45[[#This Row],[czas połączenia]])</f>
        <v>15</v>
      </c>
      <c r="L1446" s="9">
        <f>SECOND(telefony45[[#This Row],[czas połączenia]])</f>
        <v>36</v>
      </c>
      <c r="M1446" s="9">
        <f>telefony45[[#This Row],[godziny połączenia]]*60*60+telefony45[[#This Row],[minuty połączenia]]*60+telefony45[[#This Row],[sekundy połączenia2]]</f>
        <v>936</v>
      </c>
      <c r="N1446" s="9">
        <f>ROUNDUP(telefony45[[#This Row],[połączenie w sekundach]]/60,0)</f>
        <v>16</v>
      </c>
      <c r="O1446" s="9">
        <f>IF(telefony45[[#This Row],[czy zagraniczny]]=1,telefony45[[#This Row],[zaczęt minuty połączenia]],0)</f>
        <v>0</v>
      </c>
      <c r="P1446">
        <f>IF(OR(telefony45[[#This Row],[czy komórkowy]]=1,telefony45[[#This Row],[czy stacjonarny]]=1),P1445-telefony45[[#This Row],[połączenie w sekundach]],P1445)</f>
        <v>-627676</v>
      </c>
      <c r="Q1446">
        <f t="shared" si="21"/>
        <v>936</v>
      </c>
      <c r="R1446">
        <f>IF(telefony45[[#This Row],[czy komórkowy]]=1,Q1446+R1445,R1445)</f>
        <v>150284</v>
      </c>
      <c r="S1446">
        <f>IF(telefony45[[#This Row],[czy stacjonarny]]=1,Q1446+S1445,S1445)</f>
        <v>477392</v>
      </c>
    </row>
    <row r="1447" spans="1:19" x14ac:dyDescent="0.3">
      <c r="A1447" s="9" t="s">
        <v>1251</v>
      </c>
      <c r="B1447" s="1">
        <v>42937</v>
      </c>
      <c r="C1447" s="2">
        <v>0.42357638888888888</v>
      </c>
      <c r="D1447" s="2">
        <v>0.4322685185185185</v>
      </c>
      <c r="E1447">
        <f>DAY(telefony45[[#This Row],[data]])</f>
        <v>21</v>
      </c>
      <c r="F1447">
        <f>IF(LEN(telefony45[[#This Row],[nr]])=8,1,0)</f>
        <v>0</v>
      </c>
      <c r="G1447">
        <f>IF(LEN(telefony45[[#This Row],[nr]])=7,1,0)</f>
        <v>1</v>
      </c>
      <c r="H1447" s="9">
        <f>IF(LEN(telefony45[[#This Row],[nr]])&gt;=10,1,0)</f>
        <v>0</v>
      </c>
      <c r="I1447" s="2">
        <f>telefony45[[#This Row],[zakonczenie]]-telefony45[[#This Row],[rozpoczecie]]</f>
        <v>8.6921296296296191E-3</v>
      </c>
      <c r="J1447" s="9">
        <f>HOUR(telefony45[[#This Row],[czas połączenia]])</f>
        <v>0</v>
      </c>
      <c r="K1447" s="9">
        <f>MINUTE(telefony45[[#This Row],[czas połączenia]])</f>
        <v>12</v>
      </c>
      <c r="L1447" s="9">
        <f>SECOND(telefony45[[#This Row],[czas połączenia]])</f>
        <v>31</v>
      </c>
      <c r="M1447" s="9">
        <f>telefony45[[#This Row],[godziny połączenia]]*60*60+telefony45[[#This Row],[minuty połączenia]]*60+telefony45[[#This Row],[sekundy połączenia2]]</f>
        <v>751</v>
      </c>
      <c r="N1447" s="9">
        <f>ROUNDUP(telefony45[[#This Row],[połączenie w sekundach]]/60,0)</f>
        <v>13</v>
      </c>
      <c r="O1447" s="9">
        <f>IF(telefony45[[#This Row],[czy zagraniczny]]=1,telefony45[[#This Row],[zaczęt minuty połączenia]],0)</f>
        <v>0</v>
      </c>
      <c r="P1447">
        <f>IF(OR(telefony45[[#This Row],[czy komórkowy]]=1,telefony45[[#This Row],[czy stacjonarny]]=1),P1446-telefony45[[#This Row],[połączenie w sekundach]],P1446)</f>
        <v>-628427</v>
      </c>
      <c r="Q1447">
        <f t="shared" si="21"/>
        <v>751</v>
      </c>
      <c r="R1447">
        <f>IF(telefony45[[#This Row],[czy komórkowy]]=1,Q1447+R1446,R1446)</f>
        <v>150284</v>
      </c>
      <c r="S1447">
        <f>IF(telefony45[[#This Row],[czy stacjonarny]]=1,Q1447+S1446,S1446)</f>
        <v>478143</v>
      </c>
    </row>
    <row r="1448" spans="1:19" x14ac:dyDescent="0.3">
      <c r="A1448" s="9" t="s">
        <v>1252</v>
      </c>
      <c r="B1448" s="1">
        <v>42937</v>
      </c>
      <c r="C1448" s="2">
        <v>0.42814814814814817</v>
      </c>
      <c r="D1448" s="2">
        <v>0.43784722222222222</v>
      </c>
      <c r="E1448">
        <f>DAY(telefony45[[#This Row],[data]])</f>
        <v>21</v>
      </c>
      <c r="F1448">
        <f>IF(LEN(telefony45[[#This Row],[nr]])=8,1,0)</f>
        <v>1</v>
      </c>
      <c r="G1448">
        <f>IF(LEN(telefony45[[#This Row],[nr]])=7,1,0)</f>
        <v>0</v>
      </c>
      <c r="H1448" s="9">
        <f>IF(LEN(telefony45[[#This Row],[nr]])&gt;=10,1,0)</f>
        <v>0</v>
      </c>
      <c r="I1448" s="2">
        <f>telefony45[[#This Row],[zakonczenie]]-telefony45[[#This Row],[rozpoczecie]]</f>
        <v>9.6990740740740544E-3</v>
      </c>
      <c r="J1448" s="9">
        <f>HOUR(telefony45[[#This Row],[czas połączenia]])</f>
        <v>0</v>
      </c>
      <c r="K1448" s="9">
        <f>MINUTE(telefony45[[#This Row],[czas połączenia]])</f>
        <v>13</v>
      </c>
      <c r="L1448" s="9">
        <f>SECOND(telefony45[[#This Row],[czas połączenia]])</f>
        <v>58</v>
      </c>
      <c r="M1448" s="9">
        <f>telefony45[[#This Row],[godziny połączenia]]*60*60+telefony45[[#This Row],[minuty połączenia]]*60+telefony45[[#This Row],[sekundy połączenia2]]</f>
        <v>838</v>
      </c>
      <c r="N1448" s="9">
        <f>ROUNDUP(telefony45[[#This Row],[połączenie w sekundach]]/60,0)</f>
        <v>14</v>
      </c>
      <c r="O1448" s="9">
        <f>IF(telefony45[[#This Row],[czy zagraniczny]]=1,telefony45[[#This Row],[zaczęt minuty połączenia]],0)</f>
        <v>0</v>
      </c>
      <c r="P1448">
        <f>IF(OR(telefony45[[#This Row],[czy komórkowy]]=1,telefony45[[#This Row],[czy stacjonarny]]=1),P1447-telefony45[[#This Row],[połączenie w sekundach]],P1447)</f>
        <v>-629265</v>
      </c>
      <c r="Q1448">
        <f t="shared" si="21"/>
        <v>838</v>
      </c>
      <c r="R1448">
        <f>IF(telefony45[[#This Row],[czy komórkowy]]=1,Q1448+R1447,R1447)</f>
        <v>151122</v>
      </c>
      <c r="S1448">
        <f>IF(telefony45[[#This Row],[czy stacjonarny]]=1,Q1448+S1447,S1447)</f>
        <v>478143</v>
      </c>
    </row>
    <row r="1449" spans="1:19" x14ac:dyDescent="0.3">
      <c r="A1449" s="9" t="s">
        <v>1253</v>
      </c>
      <c r="B1449" s="1">
        <v>42937</v>
      </c>
      <c r="C1449" s="2">
        <v>0.43002314814814813</v>
      </c>
      <c r="D1449" s="2">
        <v>0.43030092592592595</v>
      </c>
      <c r="E1449">
        <f>DAY(telefony45[[#This Row],[data]])</f>
        <v>21</v>
      </c>
      <c r="F1449">
        <f>IF(LEN(telefony45[[#This Row],[nr]])=8,1,0)</f>
        <v>0</v>
      </c>
      <c r="G1449">
        <f>IF(LEN(telefony45[[#This Row],[nr]])=7,1,0)</f>
        <v>1</v>
      </c>
      <c r="H1449" s="9">
        <f>IF(LEN(telefony45[[#This Row],[nr]])&gt;=10,1,0)</f>
        <v>0</v>
      </c>
      <c r="I1449" s="2">
        <f>telefony45[[#This Row],[zakonczenie]]-telefony45[[#This Row],[rozpoczecie]]</f>
        <v>2.777777777778212E-4</v>
      </c>
      <c r="J1449" s="9">
        <f>HOUR(telefony45[[#This Row],[czas połączenia]])</f>
        <v>0</v>
      </c>
      <c r="K1449" s="9">
        <f>MINUTE(telefony45[[#This Row],[czas połączenia]])</f>
        <v>0</v>
      </c>
      <c r="L1449" s="9">
        <f>SECOND(telefony45[[#This Row],[czas połączenia]])</f>
        <v>24</v>
      </c>
      <c r="M1449" s="9">
        <f>telefony45[[#This Row],[godziny połączenia]]*60*60+telefony45[[#This Row],[minuty połączenia]]*60+telefony45[[#This Row],[sekundy połączenia2]]</f>
        <v>24</v>
      </c>
      <c r="N1449" s="9">
        <f>ROUNDUP(telefony45[[#This Row],[połączenie w sekundach]]/60,0)</f>
        <v>1</v>
      </c>
      <c r="O1449" s="9">
        <f>IF(telefony45[[#This Row],[czy zagraniczny]]=1,telefony45[[#This Row],[zaczęt minuty połączenia]],0)</f>
        <v>0</v>
      </c>
      <c r="P1449">
        <f>IF(OR(telefony45[[#This Row],[czy komórkowy]]=1,telefony45[[#This Row],[czy stacjonarny]]=1),P1448-telefony45[[#This Row],[połączenie w sekundach]],P1448)</f>
        <v>-629289</v>
      </c>
      <c r="Q1449">
        <f t="shared" ref="Q1449:Q1512" si="22">IF(P1449&lt;0,ABS(P1449)-ABS(P1448),Q1448)</f>
        <v>24</v>
      </c>
      <c r="R1449">
        <f>IF(telefony45[[#This Row],[czy komórkowy]]=1,Q1449+R1448,R1448)</f>
        <v>151122</v>
      </c>
      <c r="S1449">
        <f>IF(telefony45[[#This Row],[czy stacjonarny]]=1,Q1449+S1448,S1448)</f>
        <v>478167</v>
      </c>
    </row>
    <row r="1450" spans="1:19" x14ac:dyDescent="0.3">
      <c r="A1450" s="9" t="s">
        <v>1254</v>
      </c>
      <c r="B1450" s="1">
        <v>42937</v>
      </c>
      <c r="C1450" s="2">
        <v>0.4307523148148148</v>
      </c>
      <c r="D1450" s="2">
        <v>0.4412847222222222</v>
      </c>
      <c r="E1450">
        <f>DAY(telefony45[[#This Row],[data]])</f>
        <v>21</v>
      </c>
      <c r="F1450">
        <f>IF(LEN(telefony45[[#This Row],[nr]])=8,1,0)</f>
        <v>1</v>
      </c>
      <c r="G1450">
        <f>IF(LEN(telefony45[[#This Row],[nr]])=7,1,0)</f>
        <v>0</v>
      </c>
      <c r="H1450" s="9">
        <f>IF(LEN(telefony45[[#This Row],[nr]])&gt;=10,1,0)</f>
        <v>0</v>
      </c>
      <c r="I1450" s="2">
        <f>telefony45[[#This Row],[zakonczenie]]-telefony45[[#This Row],[rozpoczecie]]</f>
        <v>1.0532407407407407E-2</v>
      </c>
      <c r="J1450" s="9">
        <f>HOUR(telefony45[[#This Row],[czas połączenia]])</f>
        <v>0</v>
      </c>
      <c r="K1450" s="9">
        <f>MINUTE(telefony45[[#This Row],[czas połączenia]])</f>
        <v>15</v>
      </c>
      <c r="L1450" s="9">
        <f>SECOND(telefony45[[#This Row],[czas połączenia]])</f>
        <v>10</v>
      </c>
      <c r="M1450" s="9">
        <f>telefony45[[#This Row],[godziny połączenia]]*60*60+telefony45[[#This Row],[minuty połączenia]]*60+telefony45[[#This Row],[sekundy połączenia2]]</f>
        <v>910</v>
      </c>
      <c r="N1450" s="9">
        <f>ROUNDUP(telefony45[[#This Row],[połączenie w sekundach]]/60,0)</f>
        <v>16</v>
      </c>
      <c r="O1450" s="9">
        <f>IF(telefony45[[#This Row],[czy zagraniczny]]=1,telefony45[[#This Row],[zaczęt minuty połączenia]],0)</f>
        <v>0</v>
      </c>
      <c r="P1450">
        <f>IF(OR(telefony45[[#This Row],[czy komórkowy]]=1,telefony45[[#This Row],[czy stacjonarny]]=1),P1449-telefony45[[#This Row],[połączenie w sekundach]],P1449)</f>
        <v>-630199</v>
      </c>
      <c r="Q1450">
        <f t="shared" si="22"/>
        <v>910</v>
      </c>
      <c r="R1450">
        <f>IF(telefony45[[#This Row],[czy komórkowy]]=1,Q1450+R1449,R1449)</f>
        <v>152032</v>
      </c>
      <c r="S1450">
        <f>IF(telefony45[[#This Row],[czy stacjonarny]]=1,Q1450+S1449,S1449)</f>
        <v>478167</v>
      </c>
    </row>
    <row r="1451" spans="1:19" x14ac:dyDescent="0.3">
      <c r="A1451" s="9" t="s">
        <v>886</v>
      </c>
      <c r="B1451" s="1">
        <v>42937</v>
      </c>
      <c r="C1451" s="2">
        <v>0.43400462962962966</v>
      </c>
      <c r="D1451" s="2">
        <v>0.44041666666666668</v>
      </c>
      <c r="E1451">
        <f>DAY(telefony45[[#This Row],[data]])</f>
        <v>21</v>
      </c>
      <c r="F1451">
        <f>IF(LEN(telefony45[[#This Row],[nr]])=8,1,0)</f>
        <v>0</v>
      </c>
      <c r="G1451">
        <f>IF(LEN(telefony45[[#This Row],[nr]])=7,1,0)</f>
        <v>1</v>
      </c>
      <c r="H1451" s="9">
        <f>IF(LEN(telefony45[[#This Row],[nr]])&gt;=10,1,0)</f>
        <v>0</v>
      </c>
      <c r="I1451" s="2">
        <f>telefony45[[#This Row],[zakonczenie]]-telefony45[[#This Row],[rozpoczecie]]</f>
        <v>6.4120370370370217E-3</v>
      </c>
      <c r="J1451" s="9">
        <f>HOUR(telefony45[[#This Row],[czas połączenia]])</f>
        <v>0</v>
      </c>
      <c r="K1451" s="9">
        <f>MINUTE(telefony45[[#This Row],[czas połączenia]])</f>
        <v>9</v>
      </c>
      <c r="L1451" s="9">
        <f>SECOND(telefony45[[#This Row],[czas połączenia]])</f>
        <v>14</v>
      </c>
      <c r="M1451" s="9">
        <f>telefony45[[#This Row],[godziny połączenia]]*60*60+telefony45[[#This Row],[minuty połączenia]]*60+telefony45[[#This Row],[sekundy połączenia2]]</f>
        <v>554</v>
      </c>
      <c r="N1451" s="9">
        <f>ROUNDUP(telefony45[[#This Row],[połączenie w sekundach]]/60,0)</f>
        <v>10</v>
      </c>
      <c r="O1451" s="9">
        <f>IF(telefony45[[#This Row],[czy zagraniczny]]=1,telefony45[[#This Row],[zaczęt minuty połączenia]],0)</f>
        <v>0</v>
      </c>
      <c r="P1451">
        <f>IF(OR(telefony45[[#This Row],[czy komórkowy]]=1,telefony45[[#This Row],[czy stacjonarny]]=1),P1450-telefony45[[#This Row],[połączenie w sekundach]],P1450)</f>
        <v>-630753</v>
      </c>
      <c r="Q1451">
        <f t="shared" si="22"/>
        <v>554</v>
      </c>
      <c r="R1451">
        <f>IF(telefony45[[#This Row],[czy komórkowy]]=1,Q1451+R1450,R1450)</f>
        <v>152032</v>
      </c>
      <c r="S1451">
        <f>IF(telefony45[[#This Row],[czy stacjonarny]]=1,Q1451+S1450,S1450)</f>
        <v>478721</v>
      </c>
    </row>
    <row r="1452" spans="1:19" x14ac:dyDescent="0.3">
      <c r="A1452" s="9" t="s">
        <v>1255</v>
      </c>
      <c r="B1452" s="1">
        <v>42937</v>
      </c>
      <c r="C1452" s="2">
        <v>0.43582175925925926</v>
      </c>
      <c r="D1452" s="2">
        <v>0.44550925925925927</v>
      </c>
      <c r="E1452">
        <f>DAY(telefony45[[#This Row],[data]])</f>
        <v>21</v>
      </c>
      <c r="F1452">
        <f>IF(LEN(telefony45[[#This Row],[nr]])=8,1,0)</f>
        <v>0</v>
      </c>
      <c r="G1452">
        <f>IF(LEN(telefony45[[#This Row],[nr]])=7,1,0)</f>
        <v>1</v>
      </c>
      <c r="H1452" s="9">
        <f>IF(LEN(telefony45[[#This Row],[nr]])&gt;=10,1,0)</f>
        <v>0</v>
      </c>
      <c r="I1452" s="2">
        <f>telefony45[[#This Row],[zakonczenie]]-telefony45[[#This Row],[rozpoczecie]]</f>
        <v>9.6875000000000155E-3</v>
      </c>
      <c r="J1452" s="9">
        <f>HOUR(telefony45[[#This Row],[czas połączenia]])</f>
        <v>0</v>
      </c>
      <c r="K1452" s="9">
        <f>MINUTE(telefony45[[#This Row],[czas połączenia]])</f>
        <v>13</v>
      </c>
      <c r="L1452" s="9">
        <f>SECOND(telefony45[[#This Row],[czas połączenia]])</f>
        <v>57</v>
      </c>
      <c r="M1452" s="9">
        <f>telefony45[[#This Row],[godziny połączenia]]*60*60+telefony45[[#This Row],[minuty połączenia]]*60+telefony45[[#This Row],[sekundy połączenia2]]</f>
        <v>837</v>
      </c>
      <c r="N1452" s="9">
        <f>ROUNDUP(telefony45[[#This Row],[połączenie w sekundach]]/60,0)</f>
        <v>14</v>
      </c>
      <c r="O1452" s="9">
        <f>IF(telefony45[[#This Row],[czy zagraniczny]]=1,telefony45[[#This Row],[zaczęt minuty połączenia]],0)</f>
        <v>0</v>
      </c>
      <c r="P1452">
        <f>IF(OR(telefony45[[#This Row],[czy komórkowy]]=1,telefony45[[#This Row],[czy stacjonarny]]=1),P1451-telefony45[[#This Row],[połączenie w sekundach]],P1451)</f>
        <v>-631590</v>
      </c>
      <c r="Q1452">
        <f t="shared" si="22"/>
        <v>837</v>
      </c>
      <c r="R1452">
        <f>IF(telefony45[[#This Row],[czy komórkowy]]=1,Q1452+R1451,R1451)</f>
        <v>152032</v>
      </c>
      <c r="S1452">
        <f>IF(telefony45[[#This Row],[czy stacjonarny]]=1,Q1452+S1451,S1451)</f>
        <v>479558</v>
      </c>
    </row>
    <row r="1453" spans="1:19" x14ac:dyDescent="0.3">
      <c r="A1453" s="9" t="s">
        <v>1256</v>
      </c>
      <c r="B1453" s="1">
        <v>42937</v>
      </c>
      <c r="C1453" s="2">
        <v>0.43730324074074073</v>
      </c>
      <c r="D1453" s="2">
        <v>0.44869212962962962</v>
      </c>
      <c r="E1453">
        <f>DAY(telefony45[[#This Row],[data]])</f>
        <v>21</v>
      </c>
      <c r="F1453">
        <f>IF(LEN(telefony45[[#This Row],[nr]])=8,1,0)</f>
        <v>1</v>
      </c>
      <c r="G1453">
        <f>IF(LEN(telefony45[[#This Row],[nr]])=7,1,0)</f>
        <v>0</v>
      </c>
      <c r="H1453" s="9">
        <f>IF(LEN(telefony45[[#This Row],[nr]])&gt;=10,1,0)</f>
        <v>0</v>
      </c>
      <c r="I1453" s="2">
        <f>telefony45[[#This Row],[zakonczenie]]-telefony45[[#This Row],[rozpoczecie]]</f>
        <v>1.1388888888888893E-2</v>
      </c>
      <c r="J1453" s="9">
        <f>HOUR(telefony45[[#This Row],[czas połączenia]])</f>
        <v>0</v>
      </c>
      <c r="K1453" s="9">
        <f>MINUTE(telefony45[[#This Row],[czas połączenia]])</f>
        <v>16</v>
      </c>
      <c r="L1453" s="9">
        <f>SECOND(telefony45[[#This Row],[czas połączenia]])</f>
        <v>24</v>
      </c>
      <c r="M1453" s="9">
        <f>telefony45[[#This Row],[godziny połączenia]]*60*60+telefony45[[#This Row],[minuty połączenia]]*60+telefony45[[#This Row],[sekundy połączenia2]]</f>
        <v>984</v>
      </c>
      <c r="N1453" s="9">
        <f>ROUNDUP(telefony45[[#This Row],[połączenie w sekundach]]/60,0)</f>
        <v>17</v>
      </c>
      <c r="O1453" s="9">
        <f>IF(telefony45[[#This Row],[czy zagraniczny]]=1,telefony45[[#This Row],[zaczęt minuty połączenia]],0)</f>
        <v>0</v>
      </c>
      <c r="P1453">
        <f>IF(OR(telefony45[[#This Row],[czy komórkowy]]=1,telefony45[[#This Row],[czy stacjonarny]]=1),P1452-telefony45[[#This Row],[połączenie w sekundach]],P1452)</f>
        <v>-632574</v>
      </c>
      <c r="Q1453">
        <f t="shared" si="22"/>
        <v>984</v>
      </c>
      <c r="R1453">
        <f>IF(telefony45[[#This Row],[czy komórkowy]]=1,Q1453+R1452,R1452)</f>
        <v>153016</v>
      </c>
      <c r="S1453">
        <f>IF(telefony45[[#This Row],[czy stacjonarny]]=1,Q1453+S1452,S1452)</f>
        <v>479558</v>
      </c>
    </row>
    <row r="1454" spans="1:19" x14ac:dyDescent="0.3">
      <c r="A1454" s="9" t="s">
        <v>45</v>
      </c>
      <c r="B1454" s="1">
        <v>42937</v>
      </c>
      <c r="C1454" s="2">
        <v>0.44291666666666668</v>
      </c>
      <c r="D1454" s="2">
        <v>0.45256944444444447</v>
      </c>
      <c r="E1454">
        <f>DAY(telefony45[[#This Row],[data]])</f>
        <v>21</v>
      </c>
      <c r="F1454">
        <f>IF(LEN(telefony45[[#This Row],[nr]])=8,1,0)</f>
        <v>0</v>
      </c>
      <c r="G1454">
        <f>IF(LEN(telefony45[[#This Row],[nr]])=7,1,0)</f>
        <v>1</v>
      </c>
      <c r="H1454" s="9">
        <f>IF(LEN(telefony45[[#This Row],[nr]])&gt;=10,1,0)</f>
        <v>0</v>
      </c>
      <c r="I1454" s="2">
        <f>telefony45[[#This Row],[zakonczenie]]-telefony45[[#This Row],[rozpoczecie]]</f>
        <v>9.6527777777777879E-3</v>
      </c>
      <c r="J1454" s="9">
        <f>HOUR(telefony45[[#This Row],[czas połączenia]])</f>
        <v>0</v>
      </c>
      <c r="K1454" s="9">
        <f>MINUTE(telefony45[[#This Row],[czas połączenia]])</f>
        <v>13</v>
      </c>
      <c r="L1454" s="9">
        <f>SECOND(telefony45[[#This Row],[czas połączenia]])</f>
        <v>54</v>
      </c>
      <c r="M1454" s="9">
        <f>telefony45[[#This Row],[godziny połączenia]]*60*60+telefony45[[#This Row],[minuty połączenia]]*60+telefony45[[#This Row],[sekundy połączenia2]]</f>
        <v>834</v>
      </c>
      <c r="N1454" s="9">
        <f>ROUNDUP(telefony45[[#This Row],[połączenie w sekundach]]/60,0)</f>
        <v>14</v>
      </c>
      <c r="O1454" s="9">
        <f>IF(telefony45[[#This Row],[czy zagraniczny]]=1,telefony45[[#This Row],[zaczęt minuty połączenia]],0)</f>
        <v>0</v>
      </c>
      <c r="P1454">
        <f>IF(OR(telefony45[[#This Row],[czy komórkowy]]=1,telefony45[[#This Row],[czy stacjonarny]]=1),P1453-telefony45[[#This Row],[połączenie w sekundach]],P1453)</f>
        <v>-633408</v>
      </c>
      <c r="Q1454">
        <f t="shared" si="22"/>
        <v>834</v>
      </c>
      <c r="R1454">
        <f>IF(telefony45[[#This Row],[czy komórkowy]]=1,Q1454+R1453,R1453)</f>
        <v>153016</v>
      </c>
      <c r="S1454">
        <f>IF(telefony45[[#This Row],[czy stacjonarny]]=1,Q1454+S1453,S1453)</f>
        <v>480392</v>
      </c>
    </row>
    <row r="1455" spans="1:19" x14ac:dyDescent="0.3">
      <c r="A1455" s="9" t="s">
        <v>1257</v>
      </c>
      <c r="B1455" s="1">
        <v>42937</v>
      </c>
      <c r="C1455" s="2">
        <v>0.4478240740740741</v>
      </c>
      <c r="D1455" s="2">
        <v>0.45548611111111109</v>
      </c>
      <c r="E1455">
        <f>DAY(telefony45[[#This Row],[data]])</f>
        <v>21</v>
      </c>
      <c r="F1455">
        <f>IF(LEN(telefony45[[#This Row],[nr]])=8,1,0)</f>
        <v>1</v>
      </c>
      <c r="G1455">
        <f>IF(LEN(telefony45[[#This Row],[nr]])=7,1,0)</f>
        <v>0</v>
      </c>
      <c r="H1455" s="9">
        <f>IF(LEN(telefony45[[#This Row],[nr]])&gt;=10,1,0)</f>
        <v>0</v>
      </c>
      <c r="I1455" s="2">
        <f>telefony45[[#This Row],[zakonczenie]]-telefony45[[#This Row],[rozpoczecie]]</f>
        <v>7.662037037036995E-3</v>
      </c>
      <c r="J1455" s="9">
        <f>HOUR(telefony45[[#This Row],[czas połączenia]])</f>
        <v>0</v>
      </c>
      <c r="K1455" s="9">
        <f>MINUTE(telefony45[[#This Row],[czas połączenia]])</f>
        <v>11</v>
      </c>
      <c r="L1455" s="9">
        <f>SECOND(telefony45[[#This Row],[czas połączenia]])</f>
        <v>2</v>
      </c>
      <c r="M1455" s="9">
        <f>telefony45[[#This Row],[godziny połączenia]]*60*60+telefony45[[#This Row],[minuty połączenia]]*60+telefony45[[#This Row],[sekundy połączenia2]]</f>
        <v>662</v>
      </c>
      <c r="N1455" s="9">
        <f>ROUNDUP(telefony45[[#This Row],[połączenie w sekundach]]/60,0)</f>
        <v>12</v>
      </c>
      <c r="O1455" s="9">
        <f>IF(telefony45[[#This Row],[czy zagraniczny]]=1,telefony45[[#This Row],[zaczęt minuty połączenia]],0)</f>
        <v>0</v>
      </c>
      <c r="P1455">
        <f>IF(OR(telefony45[[#This Row],[czy komórkowy]]=1,telefony45[[#This Row],[czy stacjonarny]]=1),P1454-telefony45[[#This Row],[połączenie w sekundach]],P1454)</f>
        <v>-634070</v>
      </c>
      <c r="Q1455">
        <f t="shared" si="22"/>
        <v>662</v>
      </c>
      <c r="R1455">
        <f>IF(telefony45[[#This Row],[czy komórkowy]]=1,Q1455+R1454,R1454)</f>
        <v>153678</v>
      </c>
      <c r="S1455">
        <f>IF(telefony45[[#This Row],[czy stacjonarny]]=1,Q1455+S1454,S1454)</f>
        <v>480392</v>
      </c>
    </row>
    <row r="1456" spans="1:19" x14ac:dyDescent="0.3">
      <c r="A1456" s="9" t="s">
        <v>843</v>
      </c>
      <c r="B1456" s="1">
        <v>42937</v>
      </c>
      <c r="C1456" s="2">
        <v>0.45187500000000003</v>
      </c>
      <c r="D1456" s="2">
        <v>0.45925925925925926</v>
      </c>
      <c r="E1456">
        <f>DAY(telefony45[[#This Row],[data]])</f>
        <v>21</v>
      </c>
      <c r="F1456">
        <f>IF(LEN(telefony45[[#This Row],[nr]])=8,1,0)</f>
        <v>1</v>
      </c>
      <c r="G1456">
        <f>IF(LEN(telefony45[[#This Row],[nr]])=7,1,0)</f>
        <v>0</v>
      </c>
      <c r="H1456" s="9">
        <f>IF(LEN(telefony45[[#This Row],[nr]])&gt;=10,1,0)</f>
        <v>0</v>
      </c>
      <c r="I1456" s="2">
        <f>telefony45[[#This Row],[zakonczenie]]-telefony45[[#This Row],[rozpoczecie]]</f>
        <v>7.3842592592592293E-3</v>
      </c>
      <c r="J1456" s="9">
        <f>HOUR(telefony45[[#This Row],[czas połączenia]])</f>
        <v>0</v>
      </c>
      <c r="K1456" s="9">
        <f>MINUTE(telefony45[[#This Row],[czas połączenia]])</f>
        <v>10</v>
      </c>
      <c r="L1456" s="9">
        <f>SECOND(telefony45[[#This Row],[czas połączenia]])</f>
        <v>38</v>
      </c>
      <c r="M1456" s="9">
        <f>telefony45[[#This Row],[godziny połączenia]]*60*60+telefony45[[#This Row],[minuty połączenia]]*60+telefony45[[#This Row],[sekundy połączenia2]]</f>
        <v>638</v>
      </c>
      <c r="N1456" s="9">
        <f>ROUNDUP(telefony45[[#This Row],[połączenie w sekundach]]/60,0)</f>
        <v>11</v>
      </c>
      <c r="O1456" s="9">
        <f>IF(telefony45[[#This Row],[czy zagraniczny]]=1,telefony45[[#This Row],[zaczęt minuty połączenia]],0)</f>
        <v>0</v>
      </c>
      <c r="P1456">
        <f>IF(OR(telefony45[[#This Row],[czy komórkowy]]=1,telefony45[[#This Row],[czy stacjonarny]]=1),P1455-telefony45[[#This Row],[połączenie w sekundach]],P1455)</f>
        <v>-634708</v>
      </c>
      <c r="Q1456">
        <f t="shared" si="22"/>
        <v>638</v>
      </c>
      <c r="R1456">
        <f>IF(telefony45[[#This Row],[czy komórkowy]]=1,Q1456+R1455,R1455)</f>
        <v>154316</v>
      </c>
      <c r="S1456">
        <f>IF(telefony45[[#This Row],[czy stacjonarny]]=1,Q1456+S1455,S1455)</f>
        <v>480392</v>
      </c>
    </row>
    <row r="1457" spans="1:19" x14ac:dyDescent="0.3">
      <c r="A1457" s="9" t="s">
        <v>1258</v>
      </c>
      <c r="B1457" s="1">
        <v>42937</v>
      </c>
      <c r="C1457" s="2">
        <v>0.45458333333333334</v>
      </c>
      <c r="D1457" s="2">
        <v>0.46295138888888887</v>
      </c>
      <c r="E1457">
        <f>DAY(telefony45[[#This Row],[data]])</f>
        <v>21</v>
      </c>
      <c r="F1457">
        <f>IF(LEN(telefony45[[#This Row],[nr]])=8,1,0)</f>
        <v>0</v>
      </c>
      <c r="G1457">
        <f>IF(LEN(telefony45[[#This Row],[nr]])=7,1,0)</f>
        <v>1</v>
      </c>
      <c r="H1457" s="9">
        <f>IF(LEN(telefony45[[#This Row],[nr]])&gt;=10,1,0)</f>
        <v>0</v>
      </c>
      <c r="I1457" s="2">
        <f>telefony45[[#This Row],[zakonczenie]]-telefony45[[#This Row],[rozpoczecie]]</f>
        <v>8.3680555555555314E-3</v>
      </c>
      <c r="J1457" s="9">
        <f>HOUR(telefony45[[#This Row],[czas połączenia]])</f>
        <v>0</v>
      </c>
      <c r="K1457" s="9">
        <f>MINUTE(telefony45[[#This Row],[czas połączenia]])</f>
        <v>12</v>
      </c>
      <c r="L1457" s="9">
        <f>SECOND(telefony45[[#This Row],[czas połączenia]])</f>
        <v>3</v>
      </c>
      <c r="M1457" s="9">
        <f>telefony45[[#This Row],[godziny połączenia]]*60*60+telefony45[[#This Row],[minuty połączenia]]*60+telefony45[[#This Row],[sekundy połączenia2]]</f>
        <v>723</v>
      </c>
      <c r="N1457" s="9">
        <f>ROUNDUP(telefony45[[#This Row],[połączenie w sekundach]]/60,0)</f>
        <v>13</v>
      </c>
      <c r="O1457" s="9">
        <f>IF(telefony45[[#This Row],[czy zagraniczny]]=1,telefony45[[#This Row],[zaczęt minuty połączenia]],0)</f>
        <v>0</v>
      </c>
      <c r="P1457">
        <f>IF(OR(telefony45[[#This Row],[czy komórkowy]]=1,telefony45[[#This Row],[czy stacjonarny]]=1),P1456-telefony45[[#This Row],[połączenie w sekundach]],P1456)</f>
        <v>-635431</v>
      </c>
      <c r="Q1457">
        <f t="shared" si="22"/>
        <v>723</v>
      </c>
      <c r="R1457">
        <f>IF(telefony45[[#This Row],[czy komórkowy]]=1,Q1457+R1456,R1456)</f>
        <v>154316</v>
      </c>
      <c r="S1457">
        <f>IF(telefony45[[#This Row],[czy stacjonarny]]=1,Q1457+S1456,S1456)</f>
        <v>481115</v>
      </c>
    </row>
    <row r="1458" spans="1:19" x14ac:dyDescent="0.3">
      <c r="A1458" s="9" t="s">
        <v>1249</v>
      </c>
      <c r="B1458" s="1">
        <v>42937</v>
      </c>
      <c r="C1458" s="2">
        <v>0.45689814814814816</v>
      </c>
      <c r="D1458" s="2">
        <v>0.4574537037037037</v>
      </c>
      <c r="E1458">
        <f>DAY(telefony45[[#This Row],[data]])</f>
        <v>21</v>
      </c>
      <c r="F1458">
        <f>IF(LEN(telefony45[[#This Row],[nr]])=8,1,0)</f>
        <v>1</v>
      </c>
      <c r="G1458">
        <f>IF(LEN(telefony45[[#This Row],[nr]])=7,1,0)</f>
        <v>0</v>
      </c>
      <c r="H1458" s="9">
        <f>IF(LEN(telefony45[[#This Row],[nr]])&gt;=10,1,0)</f>
        <v>0</v>
      </c>
      <c r="I1458" s="2">
        <f>telefony45[[#This Row],[zakonczenie]]-telefony45[[#This Row],[rozpoczecie]]</f>
        <v>5.5555555555553138E-4</v>
      </c>
      <c r="J1458" s="9">
        <f>HOUR(telefony45[[#This Row],[czas połączenia]])</f>
        <v>0</v>
      </c>
      <c r="K1458" s="9">
        <f>MINUTE(telefony45[[#This Row],[czas połączenia]])</f>
        <v>0</v>
      </c>
      <c r="L1458" s="9">
        <f>SECOND(telefony45[[#This Row],[czas połączenia]])</f>
        <v>48</v>
      </c>
      <c r="M1458" s="9">
        <f>telefony45[[#This Row],[godziny połączenia]]*60*60+telefony45[[#This Row],[minuty połączenia]]*60+telefony45[[#This Row],[sekundy połączenia2]]</f>
        <v>48</v>
      </c>
      <c r="N1458" s="9">
        <f>ROUNDUP(telefony45[[#This Row],[połączenie w sekundach]]/60,0)</f>
        <v>1</v>
      </c>
      <c r="O1458" s="9">
        <f>IF(telefony45[[#This Row],[czy zagraniczny]]=1,telefony45[[#This Row],[zaczęt minuty połączenia]],0)</f>
        <v>0</v>
      </c>
      <c r="P1458">
        <f>IF(OR(telefony45[[#This Row],[czy komórkowy]]=1,telefony45[[#This Row],[czy stacjonarny]]=1),P1457-telefony45[[#This Row],[połączenie w sekundach]],P1457)</f>
        <v>-635479</v>
      </c>
      <c r="Q1458">
        <f t="shared" si="22"/>
        <v>48</v>
      </c>
      <c r="R1458">
        <f>IF(telefony45[[#This Row],[czy komórkowy]]=1,Q1458+R1457,R1457)</f>
        <v>154364</v>
      </c>
      <c r="S1458">
        <f>IF(telefony45[[#This Row],[czy stacjonarny]]=1,Q1458+S1457,S1457)</f>
        <v>481115</v>
      </c>
    </row>
    <row r="1459" spans="1:19" x14ac:dyDescent="0.3">
      <c r="A1459" s="9" t="s">
        <v>1259</v>
      </c>
      <c r="B1459" s="1">
        <v>42937</v>
      </c>
      <c r="C1459" s="2">
        <v>0.4612384259259259</v>
      </c>
      <c r="D1459" s="2">
        <v>0.46285879629629628</v>
      </c>
      <c r="E1459">
        <f>DAY(telefony45[[#This Row],[data]])</f>
        <v>21</v>
      </c>
      <c r="F1459">
        <f>IF(LEN(telefony45[[#This Row],[nr]])=8,1,0)</f>
        <v>0</v>
      </c>
      <c r="G1459">
        <f>IF(LEN(telefony45[[#This Row],[nr]])=7,1,0)</f>
        <v>1</v>
      </c>
      <c r="H1459" s="9">
        <f>IF(LEN(telefony45[[#This Row],[nr]])&gt;=10,1,0)</f>
        <v>0</v>
      </c>
      <c r="I1459" s="2">
        <f>telefony45[[#This Row],[zakonczenie]]-telefony45[[#This Row],[rozpoczecie]]</f>
        <v>1.6203703703703831E-3</v>
      </c>
      <c r="J1459" s="9">
        <f>HOUR(telefony45[[#This Row],[czas połączenia]])</f>
        <v>0</v>
      </c>
      <c r="K1459" s="9">
        <f>MINUTE(telefony45[[#This Row],[czas połączenia]])</f>
        <v>2</v>
      </c>
      <c r="L1459" s="9">
        <f>SECOND(telefony45[[#This Row],[czas połączenia]])</f>
        <v>20</v>
      </c>
      <c r="M1459" s="9">
        <f>telefony45[[#This Row],[godziny połączenia]]*60*60+telefony45[[#This Row],[minuty połączenia]]*60+telefony45[[#This Row],[sekundy połączenia2]]</f>
        <v>140</v>
      </c>
      <c r="N1459" s="9">
        <f>ROUNDUP(telefony45[[#This Row],[połączenie w sekundach]]/60,0)</f>
        <v>3</v>
      </c>
      <c r="O1459" s="9">
        <f>IF(telefony45[[#This Row],[czy zagraniczny]]=1,telefony45[[#This Row],[zaczęt minuty połączenia]],0)</f>
        <v>0</v>
      </c>
      <c r="P1459">
        <f>IF(OR(telefony45[[#This Row],[czy komórkowy]]=1,telefony45[[#This Row],[czy stacjonarny]]=1),P1458-telefony45[[#This Row],[połączenie w sekundach]],P1458)</f>
        <v>-635619</v>
      </c>
      <c r="Q1459">
        <f t="shared" si="22"/>
        <v>140</v>
      </c>
      <c r="R1459">
        <f>IF(telefony45[[#This Row],[czy komórkowy]]=1,Q1459+R1458,R1458)</f>
        <v>154364</v>
      </c>
      <c r="S1459">
        <f>IF(telefony45[[#This Row],[czy stacjonarny]]=1,Q1459+S1458,S1458)</f>
        <v>481255</v>
      </c>
    </row>
    <row r="1460" spans="1:19" x14ac:dyDescent="0.3">
      <c r="A1460" s="9" t="s">
        <v>1260</v>
      </c>
      <c r="B1460" s="1">
        <v>42937</v>
      </c>
      <c r="C1460" s="2">
        <v>0.46553240740740742</v>
      </c>
      <c r="D1460" s="2">
        <v>0.47234953703703703</v>
      </c>
      <c r="E1460">
        <f>DAY(telefony45[[#This Row],[data]])</f>
        <v>21</v>
      </c>
      <c r="F1460">
        <f>IF(LEN(telefony45[[#This Row],[nr]])=8,1,0)</f>
        <v>0</v>
      </c>
      <c r="G1460">
        <f>IF(LEN(telefony45[[#This Row],[nr]])=7,1,0)</f>
        <v>1</v>
      </c>
      <c r="H1460" s="9">
        <f>IF(LEN(telefony45[[#This Row],[nr]])&gt;=10,1,0)</f>
        <v>0</v>
      </c>
      <c r="I1460" s="2">
        <f>telefony45[[#This Row],[zakonczenie]]-telefony45[[#This Row],[rozpoczecie]]</f>
        <v>6.8171296296296036E-3</v>
      </c>
      <c r="J1460" s="9">
        <f>HOUR(telefony45[[#This Row],[czas połączenia]])</f>
        <v>0</v>
      </c>
      <c r="K1460" s="9">
        <f>MINUTE(telefony45[[#This Row],[czas połączenia]])</f>
        <v>9</v>
      </c>
      <c r="L1460" s="9">
        <f>SECOND(telefony45[[#This Row],[czas połączenia]])</f>
        <v>49</v>
      </c>
      <c r="M1460" s="9">
        <f>telefony45[[#This Row],[godziny połączenia]]*60*60+telefony45[[#This Row],[minuty połączenia]]*60+telefony45[[#This Row],[sekundy połączenia2]]</f>
        <v>589</v>
      </c>
      <c r="N1460" s="9">
        <f>ROUNDUP(telefony45[[#This Row],[połączenie w sekundach]]/60,0)</f>
        <v>10</v>
      </c>
      <c r="O1460" s="9">
        <f>IF(telefony45[[#This Row],[czy zagraniczny]]=1,telefony45[[#This Row],[zaczęt minuty połączenia]],0)</f>
        <v>0</v>
      </c>
      <c r="P1460">
        <f>IF(OR(telefony45[[#This Row],[czy komórkowy]]=1,telefony45[[#This Row],[czy stacjonarny]]=1),P1459-telefony45[[#This Row],[połączenie w sekundach]],P1459)</f>
        <v>-636208</v>
      </c>
      <c r="Q1460">
        <f t="shared" si="22"/>
        <v>589</v>
      </c>
      <c r="R1460">
        <f>IF(telefony45[[#This Row],[czy komórkowy]]=1,Q1460+R1459,R1459)</f>
        <v>154364</v>
      </c>
      <c r="S1460">
        <f>IF(telefony45[[#This Row],[czy stacjonarny]]=1,Q1460+S1459,S1459)</f>
        <v>481844</v>
      </c>
    </row>
    <row r="1461" spans="1:19" x14ac:dyDescent="0.3">
      <c r="A1461" s="9" t="s">
        <v>1261</v>
      </c>
      <c r="B1461" s="1">
        <v>42937</v>
      </c>
      <c r="C1461" s="2">
        <v>0.47075231481481483</v>
      </c>
      <c r="D1461" s="2">
        <v>0.47239583333333335</v>
      </c>
      <c r="E1461">
        <f>DAY(telefony45[[#This Row],[data]])</f>
        <v>21</v>
      </c>
      <c r="F1461">
        <f>IF(LEN(telefony45[[#This Row],[nr]])=8,1,0)</f>
        <v>1</v>
      </c>
      <c r="G1461">
        <f>IF(LEN(telefony45[[#This Row],[nr]])=7,1,0)</f>
        <v>0</v>
      </c>
      <c r="H1461" s="9">
        <f>IF(LEN(telefony45[[#This Row],[nr]])&gt;=10,1,0)</f>
        <v>0</v>
      </c>
      <c r="I1461" s="2">
        <f>telefony45[[#This Row],[zakonczenie]]-telefony45[[#This Row],[rozpoczecie]]</f>
        <v>1.6435185185185164E-3</v>
      </c>
      <c r="J1461" s="9">
        <f>HOUR(telefony45[[#This Row],[czas połączenia]])</f>
        <v>0</v>
      </c>
      <c r="K1461" s="9">
        <f>MINUTE(telefony45[[#This Row],[czas połączenia]])</f>
        <v>2</v>
      </c>
      <c r="L1461" s="9">
        <f>SECOND(telefony45[[#This Row],[czas połączenia]])</f>
        <v>22</v>
      </c>
      <c r="M1461" s="9">
        <f>telefony45[[#This Row],[godziny połączenia]]*60*60+telefony45[[#This Row],[minuty połączenia]]*60+telefony45[[#This Row],[sekundy połączenia2]]</f>
        <v>142</v>
      </c>
      <c r="N1461" s="9">
        <f>ROUNDUP(telefony45[[#This Row],[połączenie w sekundach]]/60,0)</f>
        <v>3</v>
      </c>
      <c r="O1461" s="9">
        <f>IF(telefony45[[#This Row],[czy zagraniczny]]=1,telefony45[[#This Row],[zaczęt minuty połączenia]],0)</f>
        <v>0</v>
      </c>
      <c r="P1461">
        <f>IF(OR(telefony45[[#This Row],[czy komórkowy]]=1,telefony45[[#This Row],[czy stacjonarny]]=1),P1460-telefony45[[#This Row],[połączenie w sekundach]],P1460)</f>
        <v>-636350</v>
      </c>
      <c r="Q1461">
        <f t="shared" si="22"/>
        <v>142</v>
      </c>
      <c r="R1461">
        <f>IF(telefony45[[#This Row],[czy komórkowy]]=1,Q1461+R1460,R1460)</f>
        <v>154506</v>
      </c>
      <c r="S1461">
        <f>IF(telefony45[[#This Row],[czy stacjonarny]]=1,Q1461+S1460,S1460)</f>
        <v>481844</v>
      </c>
    </row>
    <row r="1462" spans="1:19" x14ac:dyDescent="0.3">
      <c r="A1462" s="9" t="s">
        <v>1262</v>
      </c>
      <c r="B1462" s="1">
        <v>42937</v>
      </c>
      <c r="C1462" s="2">
        <v>0.47105324074074073</v>
      </c>
      <c r="D1462" s="2">
        <v>0.48011574074074076</v>
      </c>
      <c r="E1462">
        <f>DAY(telefony45[[#This Row],[data]])</f>
        <v>21</v>
      </c>
      <c r="F1462">
        <f>IF(LEN(telefony45[[#This Row],[nr]])=8,1,0)</f>
        <v>0</v>
      </c>
      <c r="G1462">
        <f>IF(LEN(telefony45[[#This Row],[nr]])=7,1,0)</f>
        <v>1</v>
      </c>
      <c r="H1462" s="9">
        <f>IF(LEN(telefony45[[#This Row],[nr]])&gt;=10,1,0)</f>
        <v>0</v>
      </c>
      <c r="I1462" s="2">
        <f>telefony45[[#This Row],[zakonczenie]]-telefony45[[#This Row],[rozpoczecie]]</f>
        <v>9.0625000000000289E-3</v>
      </c>
      <c r="J1462" s="9">
        <f>HOUR(telefony45[[#This Row],[czas połączenia]])</f>
        <v>0</v>
      </c>
      <c r="K1462" s="9">
        <f>MINUTE(telefony45[[#This Row],[czas połączenia]])</f>
        <v>13</v>
      </c>
      <c r="L1462" s="9">
        <f>SECOND(telefony45[[#This Row],[czas połączenia]])</f>
        <v>3</v>
      </c>
      <c r="M1462" s="9">
        <f>telefony45[[#This Row],[godziny połączenia]]*60*60+telefony45[[#This Row],[minuty połączenia]]*60+telefony45[[#This Row],[sekundy połączenia2]]</f>
        <v>783</v>
      </c>
      <c r="N1462" s="9">
        <f>ROUNDUP(telefony45[[#This Row],[połączenie w sekundach]]/60,0)</f>
        <v>14</v>
      </c>
      <c r="O1462" s="9">
        <f>IF(telefony45[[#This Row],[czy zagraniczny]]=1,telefony45[[#This Row],[zaczęt minuty połączenia]],0)</f>
        <v>0</v>
      </c>
      <c r="P1462">
        <f>IF(OR(telefony45[[#This Row],[czy komórkowy]]=1,telefony45[[#This Row],[czy stacjonarny]]=1),P1461-telefony45[[#This Row],[połączenie w sekundach]],P1461)</f>
        <v>-637133</v>
      </c>
      <c r="Q1462">
        <f t="shared" si="22"/>
        <v>783</v>
      </c>
      <c r="R1462">
        <f>IF(telefony45[[#This Row],[czy komórkowy]]=1,Q1462+R1461,R1461)</f>
        <v>154506</v>
      </c>
      <c r="S1462">
        <f>IF(telefony45[[#This Row],[czy stacjonarny]]=1,Q1462+S1461,S1461)</f>
        <v>482627</v>
      </c>
    </row>
    <row r="1463" spans="1:19" x14ac:dyDescent="0.3">
      <c r="A1463" s="9" t="s">
        <v>234</v>
      </c>
      <c r="B1463" s="1">
        <v>42937</v>
      </c>
      <c r="C1463" s="2">
        <v>0.47285879629629629</v>
      </c>
      <c r="D1463" s="2">
        <v>0.47846064814814815</v>
      </c>
      <c r="E1463">
        <f>DAY(telefony45[[#This Row],[data]])</f>
        <v>21</v>
      </c>
      <c r="F1463">
        <f>IF(LEN(telefony45[[#This Row],[nr]])=8,1,0)</f>
        <v>1</v>
      </c>
      <c r="G1463">
        <f>IF(LEN(telefony45[[#This Row],[nr]])=7,1,0)</f>
        <v>0</v>
      </c>
      <c r="H1463" s="9">
        <f>IF(LEN(telefony45[[#This Row],[nr]])&gt;=10,1,0)</f>
        <v>0</v>
      </c>
      <c r="I1463" s="2">
        <f>telefony45[[#This Row],[zakonczenie]]-telefony45[[#This Row],[rozpoczecie]]</f>
        <v>5.6018518518518579E-3</v>
      </c>
      <c r="J1463" s="9">
        <f>HOUR(telefony45[[#This Row],[czas połączenia]])</f>
        <v>0</v>
      </c>
      <c r="K1463" s="9">
        <f>MINUTE(telefony45[[#This Row],[czas połączenia]])</f>
        <v>8</v>
      </c>
      <c r="L1463" s="9">
        <f>SECOND(telefony45[[#This Row],[czas połączenia]])</f>
        <v>4</v>
      </c>
      <c r="M1463" s="9">
        <f>telefony45[[#This Row],[godziny połączenia]]*60*60+telefony45[[#This Row],[minuty połączenia]]*60+telefony45[[#This Row],[sekundy połączenia2]]</f>
        <v>484</v>
      </c>
      <c r="N1463" s="9">
        <f>ROUNDUP(telefony45[[#This Row],[połączenie w sekundach]]/60,0)</f>
        <v>9</v>
      </c>
      <c r="O1463" s="9">
        <f>IF(telefony45[[#This Row],[czy zagraniczny]]=1,telefony45[[#This Row],[zaczęt minuty połączenia]],0)</f>
        <v>0</v>
      </c>
      <c r="P1463">
        <f>IF(OR(telefony45[[#This Row],[czy komórkowy]]=1,telefony45[[#This Row],[czy stacjonarny]]=1),P1462-telefony45[[#This Row],[połączenie w sekundach]],P1462)</f>
        <v>-637617</v>
      </c>
      <c r="Q1463">
        <f t="shared" si="22"/>
        <v>484</v>
      </c>
      <c r="R1463">
        <f>IF(telefony45[[#This Row],[czy komórkowy]]=1,Q1463+R1462,R1462)</f>
        <v>154990</v>
      </c>
      <c r="S1463">
        <f>IF(telefony45[[#This Row],[czy stacjonarny]]=1,Q1463+S1462,S1462)</f>
        <v>482627</v>
      </c>
    </row>
    <row r="1464" spans="1:19" x14ac:dyDescent="0.3">
      <c r="A1464" s="9" t="s">
        <v>1263</v>
      </c>
      <c r="B1464" s="1">
        <v>42937</v>
      </c>
      <c r="C1464" s="2">
        <v>0.4729976851851852</v>
      </c>
      <c r="D1464" s="2">
        <v>0.48243055555555553</v>
      </c>
      <c r="E1464">
        <f>DAY(telefony45[[#This Row],[data]])</f>
        <v>21</v>
      </c>
      <c r="F1464">
        <f>IF(LEN(telefony45[[#This Row],[nr]])=8,1,0)</f>
        <v>0</v>
      </c>
      <c r="G1464">
        <f>IF(LEN(telefony45[[#This Row],[nr]])=7,1,0)</f>
        <v>1</v>
      </c>
      <c r="H1464" s="9">
        <f>IF(LEN(telefony45[[#This Row],[nr]])&gt;=10,1,0)</f>
        <v>0</v>
      </c>
      <c r="I1464" s="2">
        <f>telefony45[[#This Row],[zakonczenie]]-telefony45[[#This Row],[rozpoczecie]]</f>
        <v>9.4328703703703276E-3</v>
      </c>
      <c r="J1464" s="9">
        <f>HOUR(telefony45[[#This Row],[czas połączenia]])</f>
        <v>0</v>
      </c>
      <c r="K1464" s="9">
        <f>MINUTE(telefony45[[#This Row],[czas połączenia]])</f>
        <v>13</v>
      </c>
      <c r="L1464" s="9">
        <f>SECOND(telefony45[[#This Row],[czas połączenia]])</f>
        <v>35</v>
      </c>
      <c r="M1464" s="9">
        <f>telefony45[[#This Row],[godziny połączenia]]*60*60+telefony45[[#This Row],[minuty połączenia]]*60+telefony45[[#This Row],[sekundy połączenia2]]</f>
        <v>815</v>
      </c>
      <c r="N1464" s="9">
        <f>ROUNDUP(telefony45[[#This Row],[połączenie w sekundach]]/60,0)</f>
        <v>14</v>
      </c>
      <c r="O1464" s="9">
        <f>IF(telefony45[[#This Row],[czy zagraniczny]]=1,telefony45[[#This Row],[zaczęt minuty połączenia]],0)</f>
        <v>0</v>
      </c>
      <c r="P1464">
        <f>IF(OR(telefony45[[#This Row],[czy komórkowy]]=1,telefony45[[#This Row],[czy stacjonarny]]=1),P1463-telefony45[[#This Row],[połączenie w sekundach]],P1463)</f>
        <v>-638432</v>
      </c>
      <c r="Q1464">
        <f t="shared" si="22"/>
        <v>815</v>
      </c>
      <c r="R1464">
        <f>IF(telefony45[[#This Row],[czy komórkowy]]=1,Q1464+R1463,R1463)</f>
        <v>154990</v>
      </c>
      <c r="S1464">
        <f>IF(telefony45[[#This Row],[czy stacjonarny]]=1,Q1464+S1463,S1463)</f>
        <v>483442</v>
      </c>
    </row>
    <row r="1465" spans="1:19" x14ac:dyDescent="0.3">
      <c r="A1465" s="9" t="s">
        <v>1264</v>
      </c>
      <c r="B1465" s="1">
        <v>42937</v>
      </c>
      <c r="C1465" s="2">
        <v>0.47697916666666668</v>
      </c>
      <c r="D1465" s="2">
        <v>0.48678240740740741</v>
      </c>
      <c r="E1465">
        <f>DAY(telefony45[[#This Row],[data]])</f>
        <v>21</v>
      </c>
      <c r="F1465">
        <f>IF(LEN(telefony45[[#This Row],[nr]])=8,1,0)</f>
        <v>0</v>
      </c>
      <c r="G1465">
        <f>IF(LEN(telefony45[[#This Row],[nr]])=7,1,0)</f>
        <v>1</v>
      </c>
      <c r="H1465" s="9">
        <f>IF(LEN(telefony45[[#This Row],[nr]])&gt;=10,1,0)</f>
        <v>0</v>
      </c>
      <c r="I1465" s="2">
        <f>telefony45[[#This Row],[zakonczenie]]-telefony45[[#This Row],[rozpoczecie]]</f>
        <v>9.8032407407407374E-3</v>
      </c>
      <c r="J1465" s="9">
        <f>HOUR(telefony45[[#This Row],[czas połączenia]])</f>
        <v>0</v>
      </c>
      <c r="K1465" s="9">
        <f>MINUTE(telefony45[[#This Row],[czas połączenia]])</f>
        <v>14</v>
      </c>
      <c r="L1465" s="9">
        <f>SECOND(telefony45[[#This Row],[czas połączenia]])</f>
        <v>7</v>
      </c>
      <c r="M1465" s="9">
        <f>telefony45[[#This Row],[godziny połączenia]]*60*60+telefony45[[#This Row],[minuty połączenia]]*60+telefony45[[#This Row],[sekundy połączenia2]]</f>
        <v>847</v>
      </c>
      <c r="N1465" s="9">
        <f>ROUNDUP(telefony45[[#This Row],[połączenie w sekundach]]/60,0)</f>
        <v>15</v>
      </c>
      <c r="O1465" s="9">
        <f>IF(telefony45[[#This Row],[czy zagraniczny]]=1,telefony45[[#This Row],[zaczęt minuty połączenia]],0)</f>
        <v>0</v>
      </c>
      <c r="P1465">
        <f>IF(OR(telefony45[[#This Row],[czy komórkowy]]=1,telefony45[[#This Row],[czy stacjonarny]]=1),P1464-telefony45[[#This Row],[połączenie w sekundach]],P1464)</f>
        <v>-639279</v>
      </c>
      <c r="Q1465">
        <f t="shared" si="22"/>
        <v>847</v>
      </c>
      <c r="R1465">
        <f>IF(telefony45[[#This Row],[czy komórkowy]]=1,Q1465+R1464,R1464)</f>
        <v>154990</v>
      </c>
      <c r="S1465">
        <f>IF(telefony45[[#This Row],[czy stacjonarny]]=1,Q1465+S1464,S1464)</f>
        <v>484289</v>
      </c>
    </row>
    <row r="1466" spans="1:19" x14ac:dyDescent="0.3">
      <c r="A1466" s="9" t="s">
        <v>1265</v>
      </c>
      <c r="B1466" s="1">
        <v>42937</v>
      </c>
      <c r="C1466" s="2">
        <v>0.47833333333333333</v>
      </c>
      <c r="D1466" s="2">
        <v>0.48989583333333331</v>
      </c>
      <c r="E1466">
        <f>DAY(telefony45[[#This Row],[data]])</f>
        <v>21</v>
      </c>
      <c r="F1466">
        <f>IF(LEN(telefony45[[#This Row],[nr]])=8,1,0)</f>
        <v>0</v>
      </c>
      <c r="G1466">
        <f>IF(LEN(telefony45[[#This Row],[nr]])=7,1,0)</f>
        <v>1</v>
      </c>
      <c r="H1466" s="9">
        <f>IF(LEN(telefony45[[#This Row],[nr]])&gt;=10,1,0)</f>
        <v>0</v>
      </c>
      <c r="I1466" s="2">
        <f>telefony45[[#This Row],[zakonczenie]]-telefony45[[#This Row],[rozpoczecie]]</f>
        <v>1.1562499999999976E-2</v>
      </c>
      <c r="J1466" s="9">
        <f>HOUR(telefony45[[#This Row],[czas połączenia]])</f>
        <v>0</v>
      </c>
      <c r="K1466" s="9">
        <f>MINUTE(telefony45[[#This Row],[czas połączenia]])</f>
        <v>16</v>
      </c>
      <c r="L1466" s="9">
        <f>SECOND(telefony45[[#This Row],[czas połączenia]])</f>
        <v>39</v>
      </c>
      <c r="M1466" s="9">
        <f>telefony45[[#This Row],[godziny połączenia]]*60*60+telefony45[[#This Row],[minuty połączenia]]*60+telefony45[[#This Row],[sekundy połączenia2]]</f>
        <v>999</v>
      </c>
      <c r="N1466" s="9">
        <f>ROUNDUP(telefony45[[#This Row],[połączenie w sekundach]]/60,0)</f>
        <v>17</v>
      </c>
      <c r="O1466" s="9">
        <f>IF(telefony45[[#This Row],[czy zagraniczny]]=1,telefony45[[#This Row],[zaczęt minuty połączenia]],0)</f>
        <v>0</v>
      </c>
      <c r="P1466">
        <f>IF(OR(telefony45[[#This Row],[czy komórkowy]]=1,telefony45[[#This Row],[czy stacjonarny]]=1),P1465-telefony45[[#This Row],[połączenie w sekundach]],P1465)</f>
        <v>-640278</v>
      </c>
      <c r="Q1466">
        <f t="shared" si="22"/>
        <v>999</v>
      </c>
      <c r="R1466">
        <f>IF(telefony45[[#This Row],[czy komórkowy]]=1,Q1466+R1465,R1465)</f>
        <v>154990</v>
      </c>
      <c r="S1466">
        <f>IF(telefony45[[#This Row],[czy stacjonarny]]=1,Q1466+S1465,S1465)</f>
        <v>485288</v>
      </c>
    </row>
    <row r="1467" spans="1:19" x14ac:dyDescent="0.3">
      <c r="A1467" s="9" t="s">
        <v>1266</v>
      </c>
      <c r="B1467" s="1">
        <v>42937</v>
      </c>
      <c r="C1467" s="2">
        <v>0.4828587962962963</v>
      </c>
      <c r="D1467" s="2">
        <v>0.48295138888888889</v>
      </c>
      <c r="E1467">
        <f>DAY(telefony45[[#This Row],[data]])</f>
        <v>21</v>
      </c>
      <c r="F1467">
        <f>IF(LEN(telefony45[[#This Row],[nr]])=8,1,0)</f>
        <v>0</v>
      </c>
      <c r="G1467">
        <f>IF(LEN(telefony45[[#This Row],[nr]])=7,1,0)</f>
        <v>1</v>
      </c>
      <c r="H1467" s="9">
        <f>IF(LEN(telefony45[[#This Row],[nr]])&gt;=10,1,0)</f>
        <v>0</v>
      </c>
      <c r="I1467" s="2">
        <f>telefony45[[#This Row],[zakonczenie]]-telefony45[[#This Row],[rozpoczecie]]</f>
        <v>9.2592592592588563E-5</v>
      </c>
      <c r="J1467" s="9">
        <f>HOUR(telefony45[[#This Row],[czas połączenia]])</f>
        <v>0</v>
      </c>
      <c r="K1467" s="9">
        <f>MINUTE(telefony45[[#This Row],[czas połączenia]])</f>
        <v>0</v>
      </c>
      <c r="L1467" s="9">
        <f>SECOND(telefony45[[#This Row],[czas połączenia]])</f>
        <v>8</v>
      </c>
      <c r="M1467" s="9">
        <f>telefony45[[#This Row],[godziny połączenia]]*60*60+telefony45[[#This Row],[minuty połączenia]]*60+telefony45[[#This Row],[sekundy połączenia2]]</f>
        <v>8</v>
      </c>
      <c r="N1467" s="9">
        <f>ROUNDUP(telefony45[[#This Row],[połączenie w sekundach]]/60,0)</f>
        <v>1</v>
      </c>
      <c r="O1467" s="9">
        <f>IF(telefony45[[#This Row],[czy zagraniczny]]=1,telefony45[[#This Row],[zaczęt minuty połączenia]],0)</f>
        <v>0</v>
      </c>
      <c r="P1467">
        <f>IF(OR(telefony45[[#This Row],[czy komórkowy]]=1,telefony45[[#This Row],[czy stacjonarny]]=1),P1466-telefony45[[#This Row],[połączenie w sekundach]],P1466)</f>
        <v>-640286</v>
      </c>
      <c r="Q1467">
        <f t="shared" si="22"/>
        <v>8</v>
      </c>
      <c r="R1467">
        <f>IF(telefony45[[#This Row],[czy komórkowy]]=1,Q1467+R1466,R1466)</f>
        <v>154990</v>
      </c>
      <c r="S1467">
        <f>IF(telefony45[[#This Row],[czy stacjonarny]]=1,Q1467+S1466,S1466)</f>
        <v>485296</v>
      </c>
    </row>
    <row r="1468" spans="1:19" x14ac:dyDescent="0.3">
      <c r="A1468" s="9" t="s">
        <v>1267</v>
      </c>
      <c r="B1468" s="1">
        <v>42937</v>
      </c>
      <c r="C1468" s="2">
        <v>0.48439814814814813</v>
      </c>
      <c r="D1468" s="2">
        <v>0.4878587962962963</v>
      </c>
      <c r="E1468">
        <f>DAY(telefony45[[#This Row],[data]])</f>
        <v>21</v>
      </c>
      <c r="F1468">
        <f>IF(LEN(telefony45[[#This Row],[nr]])=8,1,0)</f>
        <v>0</v>
      </c>
      <c r="G1468">
        <f>IF(LEN(telefony45[[#This Row],[nr]])=7,1,0)</f>
        <v>1</v>
      </c>
      <c r="H1468" s="9">
        <f>IF(LEN(telefony45[[#This Row],[nr]])&gt;=10,1,0)</f>
        <v>0</v>
      </c>
      <c r="I1468" s="2">
        <f>telefony45[[#This Row],[zakonczenie]]-telefony45[[#This Row],[rozpoczecie]]</f>
        <v>3.460648148148171E-3</v>
      </c>
      <c r="J1468" s="9">
        <f>HOUR(telefony45[[#This Row],[czas połączenia]])</f>
        <v>0</v>
      </c>
      <c r="K1468" s="9">
        <f>MINUTE(telefony45[[#This Row],[czas połączenia]])</f>
        <v>4</v>
      </c>
      <c r="L1468" s="9">
        <f>SECOND(telefony45[[#This Row],[czas połączenia]])</f>
        <v>59</v>
      </c>
      <c r="M1468" s="9">
        <f>telefony45[[#This Row],[godziny połączenia]]*60*60+telefony45[[#This Row],[minuty połączenia]]*60+telefony45[[#This Row],[sekundy połączenia2]]</f>
        <v>299</v>
      </c>
      <c r="N1468" s="9">
        <f>ROUNDUP(telefony45[[#This Row],[połączenie w sekundach]]/60,0)</f>
        <v>5</v>
      </c>
      <c r="O1468" s="9">
        <f>IF(telefony45[[#This Row],[czy zagraniczny]]=1,telefony45[[#This Row],[zaczęt minuty połączenia]],0)</f>
        <v>0</v>
      </c>
      <c r="P1468">
        <f>IF(OR(telefony45[[#This Row],[czy komórkowy]]=1,telefony45[[#This Row],[czy stacjonarny]]=1),P1467-telefony45[[#This Row],[połączenie w sekundach]],P1467)</f>
        <v>-640585</v>
      </c>
      <c r="Q1468">
        <f t="shared" si="22"/>
        <v>299</v>
      </c>
      <c r="R1468">
        <f>IF(telefony45[[#This Row],[czy komórkowy]]=1,Q1468+R1467,R1467)</f>
        <v>154990</v>
      </c>
      <c r="S1468">
        <f>IF(telefony45[[#This Row],[czy stacjonarny]]=1,Q1468+S1467,S1467)</f>
        <v>485595</v>
      </c>
    </row>
    <row r="1469" spans="1:19" x14ac:dyDescent="0.3">
      <c r="A1469" s="9" t="s">
        <v>1268</v>
      </c>
      <c r="B1469" s="1">
        <v>42937</v>
      </c>
      <c r="C1469" s="2">
        <v>0.48690972222222223</v>
      </c>
      <c r="D1469" s="2">
        <v>0.49665509259259261</v>
      </c>
      <c r="E1469">
        <f>DAY(telefony45[[#This Row],[data]])</f>
        <v>21</v>
      </c>
      <c r="F1469">
        <f>IF(LEN(telefony45[[#This Row],[nr]])=8,1,0)</f>
        <v>0</v>
      </c>
      <c r="G1469">
        <f>IF(LEN(telefony45[[#This Row],[nr]])=7,1,0)</f>
        <v>1</v>
      </c>
      <c r="H1469" s="9">
        <f>IF(LEN(telefony45[[#This Row],[nr]])&gt;=10,1,0)</f>
        <v>0</v>
      </c>
      <c r="I1469" s="2">
        <f>telefony45[[#This Row],[zakonczenie]]-telefony45[[#This Row],[rozpoczecie]]</f>
        <v>9.7453703703703765E-3</v>
      </c>
      <c r="J1469" s="9">
        <f>HOUR(telefony45[[#This Row],[czas połączenia]])</f>
        <v>0</v>
      </c>
      <c r="K1469" s="9">
        <f>MINUTE(telefony45[[#This Row],[czas połączenia]])</f>
        <v>14</v>
      </c>
      <c r="L1469" s="9">
        <f>SECOND(telefony45[[#This Row],[czas połączenia]])</f>
        <v>2</v>
      </c>
      <c r="M1469" s="9">
        <f>telefony45[[#This Row],[godziny połączenia]]*60*60+telefony45[[#This Row],[minuty połączenia]]*60+telefony45[[#This Row],[sekundy połączenia2]]</f>
        <v>842</v>
      </c>
      <c r="N1469" s="9">
        <f>ROUNDUP(telefony45[[#This Row],[połączenie w sekundach]]/60,0)</f>
        <v>15</v>
      </c>
      <c r="O1469" s="9">
        <f>IF(telefony45[[#This Row],[czy zagraniczny]]=1,telefony45[[#This Row],[zaczęt minuty połączenia]],0)</f>
        <v>0</v>
      </c>
      <c r="P1469">
        <f>IF(OR(telefony45[[#This Row],[czy komórkowy]]=1,telefony45[[#This Row],[czy stacjonarny]]=1),P1468-telefony45[[#This Row],[połączenie w sekundach]],P1468)</f>
        <v>-641427</v>
      </c>
      <c r="Q1469">
        <f t="shared" si="22"/>
        <v>842</v>
      </c>
      <c r="R1469">
        <f>IF(telefony45[[#This Row],[czy komórkowy]]=1,Q1469+R1468,R1468)</f>
        <v>154990</v>
      </c>
      <c r="S1469">
        <f>IF(telefony45[[#This Row],[czy stacjonarny]]=1,Q1469+S1468,S1468)</f>
        <v>486437</v>
      </c>
    </row>
    <row r="1470" spans="1:19" x14ac:dyDescent="0.3">
      <c r="A1470" s="9" t="s">
        <v>527</v>
      </c>
      <c r="B1470" s="1">
        <v>42937</v>
      </c>
      <c r="C1470" s="2">
        <v>0.4924189814814815</v>
      </c>
      <c r="D1470" s="2">
        <v>0.49381944444444442</v>
      </c>
      <c r="E1470">
        <f>DAY(telefony45[[#This Row],[data]])</f>
        <v>21</v>
      </c>
      <c r="F1470">
        <f>IF(LEN(telefony45[[#This Row],[nr]])=8,1,0)</f>
        <v>0</v>
      </c>
      <c r="G1470">
        <f>IF(LEN(telefony45[[#This Row],[nr]])=7,1,0)</f>
        <v>1</v>
      </c>
      <c r="H1470" s="9">
        <f>IF(LEN(telefony45[[#This Row],[nr]])&gt;=10,1,0)</f>
        <v>0</v>
      </c>
      <c r="I1470" s="2">
        <f>telefony45[[#This Row],[zakonczenie]]-telefony45[[#This Row],[rozpoczecie]]</f>
        <v>1.4004629629629228E-3</v>
      </c>
      <c r="J1470" s="9">
        <f>HOUR(telefony45[[#This Row],[czas połączenia]])</f>
        <v>0</v>
      </c>
      <c r="K1470" s="9">
        <f>MINUTE(telefony45[[#This Row],[czas połączenia]])</f>
        <v>2</v>
      </c>
      <c r="L1470" s="9">
        <f>SECOND(telefony45[[#This Row],[czas połączenia]])</f>
        <v>1</v>
      </c>
      <c r="M1470" s="9">
        <f>telefony45[[#This Row],[godziny połączenia]]*60*60+telefony45[[#This Row],[minuty połączenia]]*60+telefony45[[#This Row],[sekundy połączenia2]]</f>
        <v>121</v>
      </c>
      <c r="N1470" s="9">
        <f>ROUNDUP(telefony45[[#This Row],[połączenie w sekundach]]/60,0)</f>
        <v>3</v>
      </c>
      <c r="O1470" s="9">
        <f>IF(telefony45[[#This Row],[czy zagraniczny]]=1,telefony45[[#This Row],[zaczęt minuty połączenia]],0)</f>
        <v>0</v>
      </c>
      <c r="P1470">
        <f>IF(OR(telefony45[[#This Row],[czy komórkowy]]=1,telefony45[[#This Row],[czy stacjonarny]]=1),P1469-telefony45[[#This Row],[połączenie w sekundach]],P1469)</f>
        <v>-641548</v>
      </c>
      <c r="Q1470">
        <f t="shared" si="22"/>
        <v>121</v>
      </c>
      <c r="R1470">
        <f>IF(telefony45[[#This Row],[czy komórkowy]]=1,Q1470+R1469,R1469)</f>
        <v>154990</v>
      </c>
      <c r="S1470">
        <f>IF(telefony45[[#This Row],[czy stacjonarny]]=1,Q1470+S1469,S1469)</f>
        <v>486558</v>
      </c>
    </row>
    <row r="1471" spans="1:19" x14ac:dyDescent="0.3">
      <c r="A1471" s="9" t="s">
        <v>1269</v>
      </c>
      <c r="B1471" s="1">
        <v>42937</v>
      </c>
      <c r="C1471" s="2">
        <v>0.49327546296296299</v>
      </c>
      <c r="D1471" s="2">
        <v>0.50351851851851848</v>
      </c>
      <c r="E1471">
        <f>DAY(telefony45[[#This Row],[data]])</f>
        <v>21</v>
      </c>
      <c r="F1471">
        <f>IF(LEN(telefony45[[#This Row],[nr]])=8,1,0)</f>
        <v>0</v>
      </c>
      <c r="G1471">
        <f>IF(LEN(telefony45[[#This Row],[nr]])=7,1,0)</f>
        <v>1</v>
      </c>
      <c r="H1471" s="9">
        <f>IF(LEN(telefony45[[#This Row],[nr]])&gt;=10,1,0)</f>
        <v>0</v>
      </c>
      <c r="I1471" s="2">
        <f>telefony45[[#This Row],[zakonczenie]]-telefony45[[#This Row],[rozpoczecie]]</f>
        <v>1.0243055555555491E-2</v>
      </c>
      <c r="J1471" s="9">
        <f>HOUR(telefony45[[#This Row],[czas połączenia]])</f>
        <v>0</v>
      </c>
      <c r="K1471" s="9">
        <f>MINUTE(telefony45[[#This Row],[czas połączenia]])</f>
        <v>14</v>
      </c>
      <c r="L1471" s="9">
        <f>SECOND(telefony45[[#This Row],[czas połączenia]])</f>
        <v>45</v>
      </c>
      <c r="M1471" s="9">
        <f>telefony45[[#This Row],[godziny połączenia]]*60*60+telefony45[[#This Row],[minuty połączenia]]*60+telefony45[[#This Row],[sekundy połączenia2]]</f>
        <v>885</v>
      </c>
      <c r="N1471" s="9">
        <f>ROUNDUP(telefony45[[#This Row],[połączenie w sekundach]]/60,0)</f>
        <v>15</v>
      </c>
      <c r="O1471" s="9">
        <f>IF(telefony45[[#This Row],[czy zagraniczny]]=1,telefony45[[#This Row],[zaczęt minuty połączenia]],0)</f>
        <v>0</v>
      </c>
      <c r="P1471">
        <f>IF(OR(telefony45[[#This Row],[czy komórkowy]]=1,telefony45[[#This Row],[czy stacjonarny]]=1),P1470-telefony45[[#This Row],[połączenie w sekundach]],P1470)</f>
        <v>-642433</v>
      </c>
      <c r="Q1471">
        <f t="shared" si="22"/>
        <v>885</v>
      </c>
      <c r="R1471">
        <f>IF(telefony45[[#This Row],[czy komórkowy]]=1,Q1471+R1470,R1470)</f>
        <v>154990</v>
      </c>
      <c r="S1471">
        <f>IF(telefony45[[#This Row],[czy stacjonarny]]=1,Q1471+S1470,S1470)</f>
        <v>487443</v>
      </c>
    </row>
    <row r="1472" spans="1:19" x14ac:dyDescent="0.3">
      <c r="A1472" s="9" t="s">
        <v>929</v>
      </c>
      <c r="B1472" s="1">
        <v>42937</v>
      </c>
      <c r="C1472" s="2">
        <v>0.49811342592592595</v>
      </c>
      <c r="D1472" s="2">
        <v>0.5065277777777778</v>
      </c>
      <c r="E1472">
        <f>DAY(telefony45[[#This Row],[data]])</f>
        <v>21</v>
      </c>
      <c r="F1472">
        <f>IF(LEN(telefony45[[#This Row],[nr]])=8,1,0)</f>
        <v>0</v>
      </c>
      <c r="G1472">
        <f>IF(LEN(telefony45[[#This Row],[nr]])=7,1,0)</f>
        <v>1</v>
      </c>
      <c r="H1472" s="9">
        <f>IF(LEN(telefony45[[#This Row],[nr]])&gt;=10,1,0)</f>
        <v>0</v>
      </c>
      <c r="I1472" s="2">
        <f>telefony45[[#This Row],[zakonczenie]]-telefony45[[#This Row],[rozpoczecie]]</f>
        <v>8.4143518518518534E-3</v>
      </c>
      <c r="J1472" s="9">
        <f>HOUR(telefony45[[#This Row],[czas połączenia]])</f>
        <v>0</v>
      </c>
      <c r="K1472" s="9">
        <f>MINUTE(telefony45[[#This Row],[czas połączenia]])</f>
        <v>12</v>
      </c>
      <c r="L1472" s="9">
        <f>SECOND(telefony45[[#This Row],[czas połączenia]])</f>
        <v>7</v>
      </c>
      <c r="M1472" s="9">
        <f>telefony45[[#This Row],[godziny połączenia]]*60*60+telefony45[[#This Row],[minuty połączenia]]*60+telefony45[[#This Row],[sekundy połączenia2]]</f>
        <v>727</v>
      </c>
      <c r="N1472" s="9">
        <f>ROUNDUP(telefony45[[#This Row],[połączenie w sekundach]]/60,0)</f>
        <v>13</v>
      </c>
      <c r="O1472" s="9">
        <f>IF(telefony45[[#This Row],[czy zagraniczny]]=1,telefony45[[#This Row],[zaczęt minuty połączenia]],0)</f>
        <v>0</v>
      </c>
      <c r="P1472">
        <f>IF(OR(telefony45[[#This Row],[czy komórkowy]]=1,telefony45[[#This Row],[czy stacjonarny]]=1),P1471-telefony45[[#This Row],[połączenie w sekundach]],P1471)</f>
        <v>-643160</v>
      </c>
      <c r="Q1472">
        <f t="shared" si="22"/>
        <v>727</v>
      </c>
      <c r="R1472">
        <f>IF(telefony45[[#This Row],[czy komórkowy]]=1,Q1472+R1471,R1471)</f>
        <v>154990</v>
      </c>
      <c r="S1472">
        <f>IF(telefony45[[#This Row],[czy stacjonarny]]=1,Q1472+S1471,S1471)</f>
        <v>488170</v>
      </c>
    </row>
    <row r="1473" spans="1:19" x14ac:dyDescent="0.3">
      <c r="A1473" s="9" t="s">
        <v>1270</v>
      </c>
      <c r="B1473" s="1">
        <v>42937</v>
      </c>
      <c r="C1473" s="2">
        <v>0.50016203703703699</v>
      </c>
      <c r="D1473" s="2">
        <v>0.50506944444444446</v>
      </c>
      <c r="E1473">
        <f>DAY(telefony45[[#This Row],[data]])</f>
        <v>21</v>
      </c>
      <c r="F1473">
        <f>IF(LEN(telefony45[[#This Row],[nr]])=8,1,0)</f>
        <v>0</v>
      </c>
      <c r="G1473">
        <f>IF(LEN(telefony45[[#This Row],[nr]])=7,1,0)</f>
        <v>1</v>
      </c>
      <c r="H1473" s="9">
        <f>IF(LEN(telefony45[[#This Row],[nr]])&gt;=10,1,0)</f>
        <v>0</v>
      </c>
      <c r="I1473" s="2">
        <f>telefony45[[#This Row],[zakonczenie]]-telefony45[[#This Row],[rozpoczecie]]</f>
        <v>4.9074074074074714E-3</v>
      </c>
      <c r="J1473" s="9">
        <f>HOUR(telefony45[[#This Row],[czas połączenia]])</f>
        <v>0</v>
      </c>
      <c r="K1473" s="9">
        <f>MINUTE(telefony45[[#This Row],[czas połączenia]])</f>
        <v>7</v>
      </c>
      <c r="L1473" s="9">
        <f>SECOND(telefony45[[#This Row],[czas połączenia]])</f>
        <v>4</v>
      </c>
      <c r="M1473" s="9">
        <f>telefony45[[#This Row],[godziny połączenia]]*60*60+telefony45[[#This Row],[minuty połączenia]]*60+telefony45[[#This Row],[sekundy połączenia2]]</f>
        <v>424</v>
      </c>
      <c r="N1473" s="9">
        <f>ROUNDUP(telefony45[[#This Row],[połączenie w sekundach]]/60,0)</f>
        <v>8</v>
      </c>
      <c r="O1473" s="9">
        <f>IF(telefony45[[#This Row],[czy zagraniczny]]=1,telefony45[[#This Row],[zaczęt minuty połączenia]],0)</f>
        <v>0</v>
      </c>
      <c r="P1473">
        <f>IF(OR(telefony45[[#This Row],[czy komórkowy]]=1,telefony45[[#This Row],[czy stacjonarny]]=1),P1472-telefony45[[#This Row],[połączenie w sekundach]],P1472)</f>
        <v>-643584</v>
      </c>
      <c r="Q1473">
        <f t="shared" si="22"/>
        <v>424</v>
      </c>
      <c r="R1473">
        <f>IF(telefony45[[#This Row],[czy komórkowy]]=1,Q1473+R1472,R1472)</f>
        <v>154990</v>
      </c>
      <c r="S1473">
        <f>IF(telefony45[[#This Row],[czy stacjonarny]]=1,Q1473+S1472,S1472)</f>
        <v>488594</v>
      </c>
    </row>
    <row r="1474" spans="1:19" x14ac:dyDescent="0.3">
      <c r="A1474" s="9" t="s">
        <v>1271</v>
      </c>
      <c r="B1474" s="1">
        <v>42937</v>
      </c>
      <c r="C1474" s="2">
        <v>0.50284722222222222</v>
      </c>
      <c r="D1474" s="2">
        <v>0.51432870370370365</v>
      </c>
      <c r="E1474">
        <f>DAY(telefony45[[#This Row],[data]])</f>
        <v>21</v>
      </c>
      <c r="F1474">
        <f>IF(LEN(telefony45[[#This Row],[nr]])=8,1,0)</f>
        <v>0</v>
      </c>
      <c r="G1474">
        <f>IF(LEN(telefony45[[#This Row],[nr]])=7,1,0)</f>
        <v>1</v>
      </c>
      <c r="H1474" s="9">
        <f>IF(LEN(telefony45[[#This Row],[nr]])&gt;=10,1,0)</f>
        <v>0</v>
      </c>
      <c r="I1474" s="2">
        <f>telefony45[[#This Row],[zakonczenie]]-telefony45[[#This Row],[rozpoczecie]]</f>
        <v>1.1481481481481426E-2</v>
      </c>
      <c r="J1474" s="9">
        <f>HOUR(telefony45[[#This Row],[czas połączenia]])</f>
        <v>0</v>
      </c>
      <c r="K1474" s="9">
        <f>MINUTE(telefony45[[#This Row],[czas połączenia]])</f>
        <v>16</v>
      </c>
      <c r="L1474" s="9">
        <f>SECOND(telefony45[[#This Row],[czas połączenia]])</f>
        <v>32</v>
      </c>
      <c r="M1474" s="9">
        <f>telefony45[[#This Row],[godziny połączenia]]*60*60+telefony45[[#This Row],[minuty połączenia]]*60+telefony45[[#This Row],[sekundy połączenia2]]</f>
        <v>992</v>
      </c>
      <c r="N1474" s="9">
        <f>ROUNDUP(telefony45[[#This Row],[połączenie w sekundach]]/60,0)</f>
        <v>17</v>
      </c>
      <c r="O1474" s="9">
        <f>IF(telefony45[[#This Row],[czy zagraniczny]]=1,telefony45[[#This Row],[zaczęt minuty połączenia]],0)</f>
        <v>0</v>
      </c>
      <c r="P1474">
        <f>IF(OR(telefony45[[#This Row],[czy komórkowy]]=1,telefony45[[#This Row],[czy stacjonarny]]=1),P1473-telefony45[[#This Row],[połączenie w sekundach]],P1473)</f>
        <v>-644576</v>
      </c>
      <c r="Q1474">
        <f t="shared" si="22"/>
        <v>992</v>
      </c>
      <c r="R1474">
        <f>IF(telefony45[[#This Row],[czy komórkowy]]=1,Q1474+R1473,R1473)</f>
        <v>154990</v>
      </c>
      <c r="S1474">
        <f>IF(telefony45[[#This Row],[czy stacjonarny]]=1,Q1474+S1473,S1473)</f>
        <v>489586</v>
      </c>
    </row>
    <row r="1475" spans="1:19" x14ac:dyDescent="0.3">
      <c r="A1475" s="9" t="s">
        <v>1272</v>
      </c>
      <c r="B1475" s="1">
        <v>42937</v>
      </c>
      <c r="C1475" s="2">
        <v>0.50840277777777776</v>
      </c>
      <c r="D1475" s="2">
        <v>0.50968749999999996</v>
      </c>
      <c r="E1475">
        <f>DAY(telefony45[[#This Row],[data]])</f>
        <v>21</v>
      </c>
      <c r="F1475">
        <f>IF(LEN(telefony45[[#This Row],[nr]])=8,1,0)</f>
        <v>1</v>
      </c>
      <c r="G1475">
        <f>IF(LEN(telefony45[[#This Row],[nr]])=7,1,0)</f>
        <v>0</v>
      </c>
      <c r="H1475" s="9">
        <f>IF(LEN(telefony45[[#This Row],[nr]])&gt;=10,1,0)</f>
        <v>0</v>
      </c>
      <c r="I1475" s="2">
        <f>telefony45[[#This Row],[zakonczenie]]-telefony45[[#This Row],[rozpoczecie]]</f>
        <v>1.284722222222201E-3</v>
      </c>
      <c r="J1475" s="9">
        <f>HOUR(telefony45[[#This Row],[czas połączenia]])</f>
        <v>0</v>
      </c>
      <c r="K1475" s="9">
        <f>MINUTE(telefony45[[#This Row],[czas połączenia]])</f>
        <v>1</v>
      </c>
      <c r="L1475" s="9">
        <f>SECOND(telefony45[[#This Row],[czas połączenia]])</f>
        <v>51</v>
      </c>
      <c r="M1475" s="9">
        <f>telefony45[[#This Row],[godziny połączenia]]*60*60+telefony45[[#This Row],[minuty połączenia]]*60+telefony45[[#This Row],[sekundy połączenia2]]</f>
        <v>111</v>
      </c>
      <c r="N1475" s="9">
        <f>ROUNDUP(telefony45[[#This Row],[połączenie w sekundach]]/60,0)</f>
        <v>2</v>
      </c>
      <c r="O1475" s="9">
        <f>IF(telefony45[[#This Row],[czy zagraniczny]]=1,telefony45[[#This Row],[zaczęt minuty połączenia]],0)</f>
        <v>0</v>
      </c>
      <c r="P1475">
        <f>IF(OR(telefony45[[#This Row],[czy komórkowy]]=1,telefony45[[#This Row],[czy stacjonarny]]=1),P1474-telefony45[[#This Row],[połączenie w sekundach]],P1474)</f>
        <v>-644687</v>
      </c>
      <c r="Q1475">
        <f t="shared" si="22"/>
        <v>111</v>
      </c>
      <c r="R1475">
        <f>IF(telefony45[[#This Row],[czy komórkowy]]=1,Q1475+R1474,R1474)</f>
        <v>155101</v>
      </c>
      <c r="S1475">
        <f>IF(telefony45[[#This Row],[czy stacjonarny]]=1,Q1475+S1474,S1474)</f>
        <v>489586</v>
      </c>
    </row>
    <row r="1476" spans="1:19" x14ac:dyDescent="0.3">
      <c r="A1476" s="9" t="s">
        <v>1273</v>
      </c>
      <c r="B1476" s="1">
        <v>42937</v>
      </c>
      <c r="C1476" s="2">
        <v>0.51200231481481484</v>
      </c>
      <c r="D1476" s="2">
        <v>0.52253472222222219</v>
      </c>
      <c r="E1476">
        <f>DAY(telefony45[[#This Row],[data]])</f>
        <v>21</v>
      </c>
      <c r="F1476">
        <f>IF(LEN(telefony45[[#This Row],[nr]])=8,1,0)</f>
        <v>0</v>
      </c>
      <c r="G1476">
        <f>IF(LEN(telefony45[[#This Row],[nr]])=7,1,0)</f>
        <v>1</v>
      </c>
      <c r="H1476" s="9">
        <f>IF(LEN(telefony45[[#This Row],[nr]])&gt;=10,1,0)</f>
        <v>0</v>
      </c>
      <c r="I1476" s="2">
        <f>telefony45[[#This Row],[zakonczenie]]-telefony45[[#This Row],[rozpoczecie]]</f>
        <v>1.0532407407407351E-2</v>
      </c>
      <c r="J1476" s="9">
        <f>HOUR(telefony45[[#This Row],[czas połączenia]])</f>
        <v>0</v>
      </c>
      <c r="K1476" s="9">
        <f>MINUTE(telefony45[[#This Row],[czas połączenia]])</f>
        <v>15</v>
      </c>
      <c r="L1476" s="9">
        <f>SECOND(telefony45[[#This Row],[czas połączenia]])</f>
        <v>10</v>
      </c>
      <c r="M1476" s="9">
        <f>telefony45[[#This Row],[godziny połączenia]]*60*60+telefony45[[#This Row],[minuty połączenia]]*60+telefony45[[#This Row],[sekundy połączenia2]]</f>
        <v>910</v>
      </c>
      <c r="N1476" s="9">
        <f>ROUNDUP(telefony45[[#This Row],[połączenie w sekundach]]/60,0)</f>
        <v>16</v>
      </c>
      <c r="O1476" s="9">
        <f>IF(telefony45[[#This Row],[czy zagraniczny]]=1,telefony45[[#This Row],[zaczęt minuty połączenia]],0)</f>
        <v>0</v>
      </c>
      <c r="P1476">
        <f>IF(OR(telefony45[[#This Row],[czy komórkowy]]=1,telefony45[[#This Row],[czy stacjonarny]]=1),P1475-telefony45[[#This Row],[połączenie w sekundach]],P1475)</f>
        <v>-645597</v>
      </c>
      <c r="Q1476">
        <f t="shared" si="22"/>
        <v>910</v>
      </c>
      <c r="R1476">
        <f>IF(telefony45[[#This Row],[czy komórkowy]]=1,Q1476+R1475,R1475)</f>
        <v>155101</v>
      </c>
      <c r="S1476">
        <f>IF(telefony45[[#This Row],[czy stacjonarny]]=1,Q1476+S1475,S1475)</f>
        <v>490496</v>
      </c>
    </row>
    <row r="1477" spans="1:19" x14ac:dyDescent="0.3">
      <c r="A1477" s="9" t="s">
        <v>1274</v>
      </c>
      <c r="B1477" s="1">
        <v>42937</v>
      </c>
      <c r="C1477" s="2">
        <v>0.51249999999999996</v>
      </c>
      <c r="D1477" s="2">
        <v>0.51405092592592594</v>
      </c>
      <c r="E1477">
        <f>DAY(telefony45[[#This Row],[data]])</f>
        <v>21</v>
      </c>
      <c r="F1477">
        <f>IF(LEN(telefony45[[#This Row],[nr]])=8,1,0)</f>
        <v>0</v>
      </c>
      <c r="G1477">
        <f>IF(LEN(telefony45[[#This Row],[nr]])=7,1,0)</f>
        <v>1</v>
      </c>
      <c r="H1477" s="9">
        <f>IF(LEN(telefony45[[#This Row],[nr]])&gt;=10,1,0)</f>
        <v>0</v>
      </c>
      <c r="I1477" s="2">
        <f>telefony45[[#This Row],[zakonczenie]]-telefony45[[#This Row],[rozpoczecie]]</f>
        <v>1.5509259259259833E-3</v>
      </c>
      <c r="J1477" s="9">
        <f>HOUR(telefony45[[#This Row],[czas połączenia]])</f>
        <v>0</v>
      </c>
      <c r="K1477" s="9">
        <f>MINUTE(telefony45[[#This Row],[czas połączenia]])</f>
        <v>2</v>
      </c>
      <c r="L1477" s="9">
        <f>SECOND(telefony45[[#This Row],[czas połączenia]])</f>
        <v>14</v>
      </c>
      <c r="M1477" s="9">
        <f>telefony45[[#This Row],[godziny połączenia]]*60*60+telefony45[[#This Row],[minuty połączenia]]*60+telefony45[[#This Row],[sekundy połączenia2]]</f>
        <v>134</v>
      </c>
      <c r="N1477" s="9">
        <f>ROUNDUP(telefony45[[#This Row],[połączenie w sekundach]]/60,0)</f>
        <v>3</v>
      </c>
      <c r="O1477" s="9">
        <f>IF(telefony45[[#This Row],[czy zagraniczny]]=1,telefony45[[#This Row],[zaczęt minuty połączenia]],0)</f>
        <v>0</v>
      </c>
      <c r="P1477">
        <f>IF(OR(telefony45[[#This Row],[czy komórkowy]]=1,telefony45[[#This Row],[czy stacjonarny]]=1),P1476-telefony45[[#This Row],[połączenie w sekundach]],P1476)</f>
        <v>-645731</v>
      </c>
      <c r="Q1477">
        <f t="shared" si="22"/>
        <v>134</v>
      </c>
      <c r="R1477">
        <f>IF(telefony45[[#This Row],[czy komórkowy]]=1,Q1477+R1476,R1476)</f>
        <v>155101</v>
      </c>
      <c r="S1477">
        <f>IF(telefony45[[#This Row],[czy stacjonarny]]=1,Q1477+S1476,S1476)</f>
        <v>490630</v>
      </c>
    </row>
    <row r="1478" spans="1:19" x14ac:dyDescent="0.3">
      <c r="A1478" s="9" t="s">
        <v>1275</v>
      </c>
      <c r="B1478" s="1">
        <v>42937</v>
      </c>
      <c r="C1478" s="2">
        <v>0.51520833333333338</v>
      </c>
      <c r="D1478" s="2">
        <v>0.51918981481481485</v>
      </c>
      <c r="E1478">
        <f>DAY(telefony45[[#This Row],[data]])</f>
        <v>21</v>
      </c>
      <c r="F1478">
        <f>IF(LEN(telefony45[[#This Row],[nr]])=8,1,0)</f>
        <v>1</v>
      </c>
      <c r="G1478">
        <f>IF(LEN(telefony45[[#This Row],[nr]])=7,1,0)</f>
        <v>0</v>
      </c>
      <c r="H1478" s="9">
        <f>IF(LEN(telefony45[[#This Row],[nr]])&gt;=10,1,0)</f>
        <v>0</v>
      </c>
      <c r="I1478" s="2">
        <f>telefony45[[#This Row],[zakonczenie]]-telefony45[[#This Row],[rozpoczecie]]</f>
        <v>3.9814814814814747E-3</v>
      </c>
      <c r="J1478" s="9">
        <f>HOUR(telefony45[[#This Row],[czas połączenia]])</f>
        <v>0</v>
      </c>
      <c r="K1478" s="9">
        <f>MINUTE(telefony45[[#This Row],[czas połączenia]])</f>
        <v>5</v>
      </c>
      <c r="L1478" s="9">
        <f>SECOND(telefony45[[#This Row],[czas połączenia]])</f>
        <v>44</v>
      </c>
      <c r="M1478" s="9">
        <f>telefony45[[#This Row],[godziny połączenia]]*60*60+telefony45[[#This Row],[minuty połączenia]]*60+telefony45[[#This Row],[sekundy połączenia2]]</f>
        <v>344</v>
      </c>
      <c r="N1478" s="9">
        <f>ROUNDUP(telefony45[[#This Row],[połączenie w sekundach]]/60,0)</f>
        <v>6</v>
      </c>
      <c r="O1478" s="9">
        <f>IF(telefony45[[#This Row],[czy zagraniczny]]=1,telefony45[[#This Row],[zaczęt minuty połączenia]],0)</f>
        <v>0</v>
      </c>
      <c r="P1478">
        <f>IF(OR(telefony45[[#This Row],[czy komórkowy]]=1,telefony45[[#This Row],[czy stacjonarny]]=1),P1477-telefony45[[#This Row],[połączenie w sekundach]],P1477)</f>
        <v>-646075</v>
      </c>
      <c r="Q1478">
        <f t="shared" si="22"/>
        <v>344</v>
      </c>
      <c r="R1478">
        <f>IF(telefony45[[#This Row],[czy komórkowy]]=1,Q1478+R1477,R1477)</f>
        <v>155445</v>
      </c>
      <c r="S1478">
        <f>IF(telefony45[[#This Row],[czy stacjonarny]]=1,Q1478+S1477,S1477)</f>
        <v>490630</v>
      </c>
    </row>
    <row r="1479" spans="1:19" x14ac:dyDescent="0.3">
      <c r="A1479" s="9" t="s">
        <v>1276</v>
      </c>
      <c r="B1479" s="1">
        <v>42937</v>
      </c>
      <c r="C1479" s="2">
        <v>0.51936342592592588</v>
      </c>
      <c r="D1479" s="2">
        <v>0.52559027777777778</v>
      </c>
      <c r="E1479">
        <f>DAY(telefony45[[#This Row],[data]])</f>
        <v>21</v>
      </c>
      <c r="F1479">
        <f>IF(LEN(telefony45[[#This Row],[nr]])=8,1,0)</f>
        <v>0</v>
      </c>
      <c r="G1479">
        <f>IF(LEN(telefony45[[#This Row],[nr]])=7,1,0)</f>
        <v>1</v>
      </c>
      <c r="H1479" s="9">
        <f>IF(LEN(telefony45[[#This Row],[nr]])&gt;=10,1,0)</f>
        <v>0</v>
      </c>
      <c r="I1479" s="2">
        <f>telefony45[[#This Row],[zakonczenie]]-telefony45[[#This Row],[rozpoczecie]]</f>
        <v>6.2268518518519E-3</v>
      </c>
      <c r="J1479" s="9">
        <f>HOUR(telefony45[[#This Row],[czas połączenia]])</f>
        <v>0</v>
      </c>
      <c r="K1479" s="9">
        <f>MINUTE(telefony45[[#This Row],[czas połączenia]])</f>
        <v>8</v>
      </c>
      <c r="L1479" s="9">
        <f>SECOND(telefony45[[#This Row],[czas połączenia]])</f>
        <v>58</v>
      </c>
      <c r="M1479" s="9">
        <f>telefony45[[#This Row],[godziny połączenia]]*60*60+telefony45[[#This Row],[minuty połączenia]]*60+telefony45[[#This Row],[sekundy połączenia2]]</f>
        <v>538</v>
      </c>
      <c r="N1479" s="9">
        <f>ROUNDUP(telefony45[[#This Row],[połączenie w sekundach]]/60,0)</f>
        <v>9</v>
      </c>
      <c r="O1479" s="9">
        <f>IF(telefony45[[#This Row],[czy zagraniczny]]=1,telefony45[[#This Row],[zaczęt minuty połączenia]],0)</f>
        <v>0</v>
      </c>
      <c r="P1479">
        <f>IF(OR(telefony45[[#This Row],[czy komórkowy]]=1,telefony45[[#This Row],[czy stacjonarny]]=1),P1478-telefony45[[#This Row],[połączenie w sekundach]],P1478)</f>
        <v>-646613</v>
      </c>
      <c r="Q1479">
        <f t="shared" si="22"/>
        <v>538</v>
      </c>
      <c r="R1479">
        <f>IF(telefony45[[#This Row],[czy komórkowy]]=1,Q1479+R1478,R1478)</f>
        <v>155445</v>
      </c>
      <c r="S1479">
        <f>IF(telefony45[[#This Row],[czy stacjonarny]]=1,Q1479+S1478,S1478)</f>
        <v>491168</v>
      </c>
    </row>
    <row r="1480" spans="1:19" x14ac:dyDescent="0.3">
      <c r="A1480" s="9" t="s">
        <v>1277</v>
      </c>
      <c r="B1480" s="1">
        <v>42937</v>
      </c>
      <c r="C1480" s="2">
        <v>0.52243055555555551</v>
      </c>
      <c r="D1480" s="2">
        <v>0.52681712962962968</v>
      </c>
      <c r="E1480">
        <f>DAY(telefony45[[#This Row],[data]])</f>
        <v>21</v>
      </c>
      <c r="F1480">
        <f>IF(LEN(telefony45[[#This Row],[nr]])=8,1,0)</f>
        <v>0</v>
      </c>
      <c r="G1480">
        <f>IF(LEN(telefony45[[#This Row],[nr]])=7,1,0)</f>
        <v>1</v>
      </c>
      <c r="H1480" s="9">
        <f>IF(LEN(telefony45[[#This Row],[nr]])&gt;=10,1,0)</f>
        <v>0</v>
      </c>
      <c r="I1480" s="2">
        <f>telefony45[[#This Row],[zakonczenie]]-telefony45[[#This Row],[rozpoczecie]]</f>
        <v>4.3865740740741677E-3</v>
      </c>
      <c r="J1480" s="9">
        <f>HOUR(telefony45[[#This Row],[czas połączenia]])</f>
        <v>0</v>
      </c>
      <c r="K1480" s="9">
        <f>MINUTE(telefony45[[#This Row],[czas połączenia]])</f>
        <v>6</v>
      </c>
      <c r="L1480" s="9">
        <f>SECOND(telefony45[[#This Row],[czas połączenia]])</f>
        <v>19</v>
      </c>
      <c r="M1480" s="9">
        <f>telefony45[[#This Row],[godziny połączenia]]*60*60+telefony45[[#This Row],[minuty połączenia]]*60+telefony45[[#This Row],[sekundy połączenia2]]</f>
        <v>379</v>
      </c>
      <c r="N1480" s="9">
        <f>ROUNDUP(telefony45[[#This Row],[połączenie w sekundach]]/60,0)</f>
        <v>7</v>
      </c>
      <c r="O1480" s="9">
        <f>IF(telefony45[[#This Row],[czy zagraniczny]]=1,telefony45[[#This Row],[zaczęt minuty połączenia]],0)</f>
        <v>0</v>
      </c>
      <c r="P1480">
        <f>IF(OR(telefony45[[#This Row],[czy komórkowy]]=1,telefony45[[#This Row],[czy stacjonarny]]=1),P1479-telefony45[[#This Row],[połączenie w sekundach]],P1479)</f>
        <v>-646992</v>
      </c>
      <c r="Q1480">
        <f t="shared" si="22"/>
        <v>379</v>
      </c>
      <c r="R1480">
        <f>IF(telefony45[[#This Row],[czy komórkowy]]=1,Q1480+R1479,R1479)</f>
        <v>155445</v>
      </c>
      <c r="S1480">
        <f>IF(telefony45[[#This Row],[czy stacjonarny]]=1,Q1480+S1479,S1479)</f>
        <v>491547</v>
      </c>
    </row>
    <row r="1481" spans="1:19" x14ac:dyDescent="0.3">
      <c r="A1481" s="9" t="s">
        <v>1278</v>
      </c>
      <c r="B1481" s="1">
        <v>42937</v>
      </c>
      <c r="C1481" s="2">
        <v>0.52469907407407412</v>
      </c>
      <c r="D1481" s="2">
        <v>0.53218750000000004</v>
      </c>
      <c r="E1481">
        <f>DAY(telefony45[[#This Row],[data]])</f>
        <v>21</v>
      </c>
      <c r="F1481">
        <f>IF(LEN(telefony45[[#This Row],[nr]])=8,1,0)</f>
        <v>0</v>
      </c>
      <c r="G1481">
        <f>IF(LEN(telefony45[[#This Row],[nr]])=7,1,0)</f>
        <v>1</v>
      </c>
      <c r="H1481" s="9">
        <f>IF(LEN(telefony45[[#This Row],[nr]])&gt;=10,1,0)</f>
        <v>0</v>
      </c>
      <c r="I1481" s="2">
        <f>telefony45[[#This Row],[zakonczenie]]-telefony45[[#This Row],[rozpoczecie]]</f>
        <v>7.4884259259259123E-3</v>
      </c>
      <c r="J1481" s="9">
        <f>HOUR(telefony45[[#This Row],[czas połączenia]])</f>
        <v>0</v>
      </c>
      <c r="K1481" s="9">
        <f>MINUTE(telefony45[[#This Row],[czas połączenia]])</f>
        <v>10</v>
      </c>
      <c r="L1481" s="9">
        <f>SECOND(telefony45[[#This Row],[czas połączenia]])</f>
        <v>47</v>
      </c>
      <c r="M1481" s="9">
        <f>telefony45[[#This Row],[godziny połączenia]]*60*60+telefony45[[#This Row],[minuty połączenia]]*60+telefony45[[#This Row],[sekundy połączenia2]]</f>
        <v>647</v>
      </c>
      <c r="N1481" s="9">
        <f>ROUNDUP(telefony45[[#This Row],[połączenie w sekundach]]/60,0)</f>
        <v>11</v>
      </c>
      <c r="O1481" s="9">
        <f>IF(telefony45[[#This Row],[czy zagraniczny]]=1,telefony45[[#This Row],[zaczęt minuty połączenia]],0)</f>
        <v>0</v>
      </c>
      <c r="P1481">
        <f>IF(OR(telefony45[[#This Row],[czy komórkowy]]=1,telefony45[[#This Row],[czy stacjonarny]]=1),P1480-telefony45[[#This Row],[połączenie w sekundach]],P1480)</f>
        <v>-647639</v>
      </c>
      <c r="Q1481">
        <f t="shared" si="22"/>
        <v>647</v>
      </c>
      <c r="R1481">
        <f>IF(telefony45[[#This Row],[czy komórkowy]]=1,Q1481+R1480,R1480)</f>
        <v>155445</v>
      </c>
      <c r="S1481">
        <f>IF(telefony45[[#This Row],[czy stacjonarny]]=1,Q1481+S1480,S1480)</f>
        <v>492194</v>
      </c>
    </row>
    <row r="1482" spans="1:19" x14ac:dyDescent="0.3">
      <c r="A1482" s="9" t="s">
        <v>1279</v>
      </c>
      <c r="B1482" s="1">
        <v>42937</v>
      </c>
      <c r="C1482" s="2">
        <v>0.52749999999999997</v>
      </c>
      <c r="D1482" s="2">
        <v>0.53034722222222219</v>
      </c>
      <c r="E1482">
        <f>DAY(telefony45[[#This Row],[data]])</f>
        <v>21</v>
      </c>
      <c r="F1482">
        <f>IF(LEN(telefony45[[#This Row],[nr]])=8,1,0)</f>
        <v>0</v>
      </c>
      <c r="G1482">
        <f>IF(LEN(telefony45[[#This Row],[nr]])=7,1,0)</f>
        <v>1</v>
      </c>
      <c r="H1482" s="9">
        <f>IF(LEN(telefony45[[#This Row],[nr]])&gt;=10,1,0)</f>
        <v>0</v>
      </c>
      <c r="I1482" s="2">
        <f>telefony45[[#This Row],[zakonczenie]]-telefony45[[#This Row],[rozpoczecie]]</f>
        <v>2.8472222222222232E-3</v>
      </c>
      <c r="J1482" s="9">
        <f>HOUR(telefony45[[#This Row],[czas połączenia]])</f>
        <v>0</v>
      </c>
      <c r="K1482" s="9">
        <f>MINUTE(telefony45[[#This Row],[czas połączenia]])</f>
        <v>4</v>
      </c>
      <c r="L1482" s="9">
        <f>SECOND(telefony45[[#This Row],[czas połączenia]])</f>
        <v>6</v>
      </c>
      <c r="M1482" s="9">
        <f>telefony45[[#This Row],[godziny połączenia]]*60*60+telefony45[[#This Row],[minuty połączenia]]*60+telefony45[[#This Row],[sekundy połączenia2]]</f>
        <v>246</v>
      </c>
      <c r="N1482" s="9">
        <f>ROUNDUP(telefony45[[#This Row],[połączenie w sekundach]]/60,0)</f>
        <v>5</v>
      </c>
      <c r="O1482" s="9">
        <f>IF(telefony45[[#This Row],[czy zagraniczny]]=1,telefony45[[#This Row],[zaczęt minuty połączenia]],0)</f>
        <v>0</v>
      </c>
      <c r="P1482">
        <f>IF(OR(telefony45[[#This Row],[czy komórkowy]]=1,telefony45[[#This Row],[czy stacjonarny]]=1),P1481-telefony45[[#This Row],[połączenie w sekundach]],P1481)</f>
        <v>-647885</v>
      </c>
      <c r="Q1482">
        <f t="shared" si="22"/>
        <v>246</v>
      </c>
      <c r="R1482">
        <f>IF(telefony45[[#This Row],[czy komórkowy]]=1,Q1482+R1481,R1481)</f>
        <v>155445</v>
      </c>
      <c r="S1482">
        <f>IF(telefony45[[#This Row],[czy stacjonarny]]=1,Q1482+S1481,S1481)</f>
        <v>492440</v>
      </c>
    </row>
    <row r="1483" spans="1:19" x14ac:dyDescent="0.3">
      <c r="A1483" s="9" t="s">
        <v>1280</v>
      </c>
      <c r="B1483" s="1">
        <v>42937</v>
      </c>
      <c r="C1483" s="2">
        <v>0.53240740740740744</v>
      </c>
      <c r="D1483" s="2">
        <v>0.53785879629629629</v>
      </c>
      <c r="E1483">
        <f>DAY(telefony45[[#This Row],[data]])</f>
        <v>21</v>
      </c>
      <c r="F1483">
        <f>IF(LEN(telefony45[[#This Row],[nr]])=8,1,0)</f>
        <v>0</v>
      </c>
      <c r="G1483">
        <f>IF(LEN(telefony45[[#This Row],[nr]])=7,1,0)</f>
        <v>1</v>
      </c>
      <c r="H1483" s="9">
        <f>IF(LEN(telefony45[[#This Row],[nr]])&gt;=10,1,0)</f>
        <v>0</v>
      </c>
      <c r="I1483" s="2">
        <f>telefony45[[#This Row],[zakonczenie]]-telefony45[[#This Row],[rozpoczecie]]</f>
        <v>5.4513888888888529E-3</v>
      </c>
      <c r="J1483" s="9">
        <f>HOUR(telefony45[[#This Row],[czas połączenia]])</f>
        <v>0</v>
      </c>
      <c r="K1483" s="9">
        <f>MINUTE(telefony45[[#This Row],[czas połączenia]])</f>
        <v>7</v>
      </c>
      <c r="L1483" s="9">
        <f>SECOND(telefony45[[#This Row],[czas połączenia]])</f>
        <v>51</v>
      </c>
      <c r="M1483" s="9">
        <f>telefony45[[#This Row],[godziny połączenia]]*60*60+telefony45[[#This Row],[minuty połączenia]]*60+telefony45[[#This Row],[sekundy połączenia2]]</f>
        <v>471</v>
      </c>
      <c r="N1483" s="9">
        <f>ROUNDUP(telefony45[[#This Row],[połączenie w sekundach]]/60,0)</f>
        <v>8</v>
      </c>
      <c r="O1483" s="9">
        <f>IF(telefony45[[#This Row],[czy zagraniczny]]=1,telefony45[[#This Row],[zaczęt minuty połączenia]],0)</f>
        <v>0</v>
      </c>
      <c r="P1483">
        <f>IF(OR(telefony45[[#This Row],[czy komórkowy]]=1,telefony45[[#This Row],[czy stacjonarny]]=1),P1482-telefony45[[#This Row],[połączenie w sekundach]],P1482)</f>
        <v>-648356</v>
      </c>
      <c r="Q1483">
        <f t="shared" si="22"/>
        <v>471</v>
      </c>
      <c r="R1483">
        <f>IF(telefony45[[#This Row],[czy komórkowy]]=1,Q1483+R1482,R1482)</f>
        <v>155445</v>
      </c>
      <c r="S1483">
        <f>IF(telefony45[[#This Row],[czy stacjonarny]]=1,Q1483+S1482,S1482)</f>
        <v>492911</v>
      </c>
    </row>
    <row r="1484" spans="1:19" x14ac:dyDescent="0.3">
      <c r="A1484" s="9" t="s">
        <v>1281</v>
      </c>
      <c r="B1484" s="1">
        <v>42937</v>
      </c>
      <c r="C1484" s="2">
        <v>0.53811342592592593</v>
      </c>
      <c r="D1484" s="2">
        <v>0.54365740740740742</v>
      </c>
      <c r="E1484">
        <f>DAY(telefony45[[#This Row],[data]])</f>
        <v>21</v>
      </c>
      <c r="F1484">
        <f>IF(LEN(telefony45[[#This Row],[nr]])=8,1,0)</f>
        <v>1</v>
      </c>
      <c r="G1484">
        <f>IF(LEN(telefony45[[#This Row],[nr]])=7,1,0)</f>
        <v>0</v>
      </c>
      <c r="H1484" s="9">
        <f>IF(LEN(telefony45[[#This Row],[nr]])&gt;=10,1,0)</f>
        <v>0</v>
      </c>
      <c r="I1484" s="2">
        <f>telefony45[[#This Row],[zakonczenie]]-telefony45[[#This Row],[rozpoczecie]]</f>
        <v>5.5439814814814969E-3</v>
      </c>
      <c r="J1484" s="9">
        <f>HOUR(telefony45[[#This Row],[czas połączenia]])</f>
        <v>0</v>
      </c>
      <c r="K1484" s="9">
        <f>MINUTE(telefony45[[#This Row],[czas połączenia]])</f>
        <v>7</v>
      </c>
      <c r="L1484" s="9">
        <f>SECOND(telefony45[[#This Row],[czas połączenia]])</f>
        <v>59</v>
      </c>
      <c r="M1484" s="9">
        <f>telefony45[[#This Row],[godziny połączenia]]*60*60+telefony45[[#This Row],[minuty połączenia]]*60+telefony45[[#This Row],[sekundy połączenia2]]</f>
        <v>479</v>
      </c>
      <c r="N1484" s="9">
        <f>ROUNDUP(telefony45[[#This Row],[połączenie w sekundach]]/60,0)</f>
        <v>8</v>
      </c>
      <c r="O1484" s="9">
        <f>IF(telefony45[[#This Row],[czy zagraniczny]]=1,telefony45[[#This Row],[zaczęt minuty połączenia]],0)</f>
        <v>0</v>
      </c>
      <c r="P1484">
        <f>IF(OR(telefony45[[#This Row],[czy komórkowy]]=1,telefony45[[#This Row],[czy stacjonarny]]=1),P1483-telefony45[[#This Row],[połączenie w sekundach]],P1483)</f>
        <v>-648835</v>
      </c>
      <c r="Q1484">
        <f t="shared" si="22"/>
        <v>479</v>
      </c>
      <c r="R1484">
        <f>IF(telefony45[[#This Row],[czy komórkowy]]=1,Q1484+R1483,R1483)</f>
        <v>155924</v>
      </c>
      <c r="S1484">
        <f>IF(telefony45[[#This Row],[czy stacjonarny]]=1,Q1484+S1483,S1483)</f>
        <v>492911</v>
      </c>
    </row>
    <row r="1485" spans="1:19" x14ac:dyDescent="0.3">
      <c r="A1485" s="9" t="s">
        <v>1030</v>
      </c>
      <c r="B1485" s="1">
        <v>42937</v>
      </c>
      <c r="C1485" s="2">
        <v>0.53831018518518514</v>
      </c>
      <c r="D1485" s="2">
        <v>0.53998842592592589</v>
      </c>
      <c r="E1485">
        <f>DAY(telefony45[[#This Row],[data]])</f>
        <v>21</v>
      </c>
      <c r="F1485">
        <f>IF(LEN(telefony45[[#This Row],[nr]])=8,1,0)</f>
        <v>0</v>
      </c>
      <c r="G1485">
        <f>IF(LEN(telefony45[[#This Row],[nr]])=7,1,0)</f>
        <v>1</v>
      </c>
      <c r="H1485" s="9">
        <f>IF(LEN(telefony45[[#This Row],[nr]])&gt;=10,1,0)</f>
        <v>0</v>
      </c>
      <c r="I1485" s="2">
        <f>telefony45[[#This Row],[zakonczenie]]-telefony45[[#This Row],[rozpoczecie]]</f>
        <v>1.678240740740744E-3</v>
      </c>
      <c r="J1485" s="9">
        <f>HOUR(telefony45[[#This Row],[czas połączenia]])</f>
        <v>0</v>
      </c>
      <c r="K1485" s="9">
        <f>MINUTE(telefony45[[#This Row],[czas połączenia]])</f>
        <v>2</v>
      </c>
      <c r="L1485" s="9">
        <f>SECOND(telefony45[[#This Row],[czas połączenia]])</f>
        <v>25</v>
      </c>
      <c r="M1485" s="9">
        <f>telefony45[[#This Row],[godziny połączenia]]*60*60+telefony45[[#This Row],[minuty połączenia]]*60+telefony45[[#This Row],[sekundy połączenia2]]</f>
        <v>145</v>
      </c>
      <c r="N1485" s="9">
        <f>ROUNDUP(telefony45[[#This Row],[połączenie w sekundach]]/60,0)</f>
        <v>3</v>
      </c>
      <c r="O1485" s="9">
        <f>IF(telefony45[[#This Row],[czy zagraniczny]]=1,telefony45[[#This Row],[zaczęt minuty połączenia]],0)</f>
        <v>0</v>
      </c>
      <c r="P1485">
        <f>IF(OR(telefony45[[#This Row],[czy komórkowy]]=1,telefony45[[#This Row],[czy stacjonarny]]=1),P1484-telefony45[[#This Row],[połączenie w sekundach]],P1484)</f>
        <v>-648980</v>
      </c>
      <c r="Q1485">
        <f t="shared" si="22"/>
        <v>145</v>
      </c>
      <c r="R1485">
        <f>IF(telefony45[[#This Row],[czy komórkowy]]=1,Q1485+R1484,R1484)</f>
        <v>155924</v>
      </c>
      <c r="S1485">
        <f>IF(telefony45[[#This Row],[czy stacjonarny]]=1,Q1485+S1484,S1484)</f>
        <v>493056</v>
      </c>
    </row>
    <row r="1486" spans="1:19" x14ac:dyDescent="0.3">
      <c r="A1486" s="9" t="s">
        <v>1282</v>
      </c>
      <c r="B1486" s="1">
        <v>42937</v>
      </c>
      <c r="C1486" s="2">
        <v>0.54233796296296299</v>
      </c>
      <c r="D1486" s="2">
        <v>0.55148148148148146</v>
      </c>
      <c r="E1486">
        <f>DAY(telefony45[[#This Row],[data]])</f>
        <v>21</v>
      </c>
      <c r="F1486">
        <f>IF(LEN(telefony45[[#This Row],[nr]])=8,1,0)</f>
        <v>0</v>
      </c>
      <c r="G1486">
        <f>IF(LEN(telefony45[[#This Row],[nr]])=7,1,0)</f>
        <v>1</v>
      </c>
      <c r="H1486" s="9">
        <f>IF(LEN(telefony45[[#This Row],[nr]])&gt;=10,1,0)</f>
        <v>0</v>
      </c>
      <c r="I1486" s="2">
        <f>telefony45[[#This Row],[zakonczenie]]-telefony45[[#This Row],[rozpoczecie]]</f>
        <v>9.1435185185184675E-3</v>
      </c>
      <c r="J1486" s="9">
        <f>HOUR(telefony45[[#This Row],[czas połączenia]])</f>
        <v>0</v>
      </c>
      <c r="K1486" s="9">
        <f>MINUTE(telefony45[[#This Row],[czas połączenia]])</f>
        <v>13</v>
      </c>
      <c r="L1486" s="9">
        <f>SECOND(telefony45[[#This Row],[czas połączenia]])</f>
        <v>10</v>
      </c>
      <c r="M1486" s="9">
        <f>telefony45[[#This Row],[godziny połączenia]]*60*60+telefony45[[#This Row],[minuty połączenia]]*60+telefony45[[#This Row],[sekundy połączenia2]]</f>
        <v>790</v>
      </c>
      <c r="N1486" s="9">
        <f>ROUNDUP(telefony45[[#This Row],[połączenie w sekundach]]/60,0)</f>
        <v>14</v>
      </c>
      <c r="O1486" s="9">
        <f>IF(telefony45[[#This Row],[czy zagraniczny]]=1,telefony45[[#This Row],[zaczęt minuty połączenia]],0)</f>
        <v>0</v>
      </c>
      <c r="P1486">
        <f>IF(OR(telefony45[[#This Row],[czy komórkowy]]=1,telefony45[[#This Row],[czy stacjonarny]]=1),P1485-telefony45[[#This Row],[połączenie w sekundach]],P1485)</f>
        <v>-649770</v>
      </c>
      <c r="Q1486">
        <f t="shared" si="22"/>
        <v>790</v>
      </c>
      <c r="R1486">
        <f>IF(telefony45[[#This Row],[czy komórkowy]]=1,Q1486+R1485,R1485)</f>
        <v>155924</v>
      </c>
      <c r="S1486">
        <f>IF(telefony45[[#This Row],[czy stacjonarny]]=1,Q1486+S1485,S1485)</f>
        <v>493846</v>
      </c>
    </row>
    <row r="1487" spans="1:19" x14ac:dyDescent="0.3">
      <c r="A1487" s="9" t="s">
        <v>1283</v>
      </c>
      <c r="B1487" s="1">
        <v>42937</v>
      </c>
      <c r="C1487" s="2">
        <v>0.54631944444444447</v>
      </c>
      <c r="D1487" s="2">
        <v>0.55652777777777773</v>
      </c>
      <c r="E1487">
        <f>DAY(telefony45[[#This Row],[data]])</f>
        <v>21</v>
      </c>
      <c r="F1487">
        <f>IF(LEN(telefony45[[#This Row],[nr]])=8,1,0)</f>
        <v>0</v>
      </c>
      <c r="G1487">
        <f>IF(LEN(telefony45[[#This Row],[nr]])=7,1,0)</f>
        <v>1</v>
      </c>
      <c r="H1487" s="9">
        <f>IF(LEN(telefony45[[#This Row],[nr]])&gt;=10,1,0)</f>
        <v>0</v>
      </c>
      <c r="I1487" s="2">
        <f>telefony45[[#This Row],[zakonczenie]]-telefony45[[#This Row],[rozpoczecie]]</f>
        <v>1.0208333333333264E-2</v>
      </c>
      <c r="J1487" s="9">
        <f>HOUR(telefony45[[#This Row],[czas połączenia]])</f>
        <v>0</v>
      </c>
      <c r="K1487" s="9">
        <f>MINUTE(telefony45[[#This Row],[czas połączenia]])</f>
        <v>14</v>
      </c>
      <c r="L1487" s="9">
        <f>SECOND(telefony45[[#This Row],[czas połączenia]])</f>
        <v>42</v>
      </c>
      <c r="M1487" s="9">
        <f>telefony45[[#This Row],[godziny połączenia]]*60*60+telefony45[[#This Row],[minuty połączenia]]*60+telefony45[[#This Row],[sekundy połączenia2]]</f>
        <v>882</v>
      </c>
      <c r="N1487" s="9">
        <f>ROUNDUP(telefony45[[#This Row],[połączenie w sekundach]]/60,0)</f>
        <v>15</v>
      </c>
      <c r="O1487" s="9">
        <f>IF(telefony45[[#This Row],[czy zagraniczny]]=1,telefony45[[#This Row],[zaczęt minuty połączenia]],0)</f>
        <v>0</v>
      </c>
      <c r="P1487">
        <f>IF(OR(telefony45[[#This Row],[czy komórkowy]]=1,telefony45[[#This Row],[czy stacjonarny]]=1),P1486-telefony45[[#This Row],[połączenie w sekundach]],P1486)</f>
        <v>-650652</v>
      </c>
      <c r="Q1487">
        <f t="shared" si="22"/>
        <v>882</v>
      </c>
      <c r="R1487">
        <f>IF(telefony45[[#This Row],[czy komórkowy]]=1,Q1487+R1486,R1486)</f>
        <v>155924</v>
      </c>
      <c r="S1487">
        <f>IF(telefony45[[#This Row],[czy stacjonarny]]=1,Q1487+S1486,S1486)</f>
        <v>494728</v>
      </c>
    </row>
    <row r="1488" spans="1:19" x14ac:dyDescent="0.3">
      <c r="A1488" s="9" t="s">
        <v>1284</v>
      </c>
      <c r="B1488" s="1">
        <v>42937</v>
      </c>
      <c r="C1488" s="2">
        <v>0.54761574074074071</v>
      </c>
      <c r="D1488" s="2">
        <v>0.55443287037037037</v>
      </c>
      <c r="E1488">
        <f>DAY(telefony45[[#This Row],[data]])</f>
        <v>21</v>
      </c>
      <c r="F1488">
        <f>IF(LEN(telefony45[[#This Row],[nr]])=8,1,0)</f>
        <v>0</v>
      </c>
      <c r="G1488">
        <f>IF(LEN(telefony45[[#This Row],[nr]])=7,1,0)</f>
        <v>1</v>
      </c>
      <c r="H1488" s="9">
        <f>IF(LEN(telefony45[[#This Row],[nr]])&gt;=10,1,0)</f>
        <v>0</v>
      </c>
      <c r="I1488" s="2">
        <f>telefony45[[#This Row],[zakonczenie]]-telefony45[[#This Row],[rozpoczecie]]</f>
        <v>6.8171296296296591E-3</v>
      </c>
      <c r="J1488" s="9">
        <f>HOUR(telefony45[[#This Row],[czas połączenia]])</f>
        <v>0</v>
      </c>
      <c r="K1488" s="9">
        <f>MINUTE(telefony45[[#This Row],[czas połączenia]])</f>
        <v>9</v>
      </c>
      <c r="L1488" s="9">
        <f>SECOND(telefony45[[#This Row],[czas połączenia]])</f>
        <v>49</v>
      </c>
      <c r="M1488" s="9">
        <f>telefony45[[#This Row],[godziny połączenia]]*60*60+telefony45[[#This Row],[minuty połączenia]]*60+telefony45[[#This Row],[sekundy połączenia2]]</f>
        <v>589</v>
      </c>
      <c r="N1488" s="9">
        <f>ROUNDUP(telefony45[[#This Row],[połączenie w sekundach]]/60,0)</f>
        <v>10</v>
      </c>
      <c r="O1488" s="9">
        <f>IF(telefony45[[#This Row],[czy zagraniczny]]=1,telefony45[[#This Row],[zaczęt minuty połączenia]],0)</f>
        <v>0</v>
      </c>
      <c r="P1488">
        <f>IF(OR(telefony45[[#This Row],[czy komórkowy]]=1,telefony45[[#This Row],[czy stacjonarny]]=1),P1487-telefony45[[#This Row],[połączenie w sekundach]],P1487)</f>
        <v>-651241</v>
      </c>
      <c r="Q1488">
        <f t="shared" si="22"/>
        <v>589</v>
      </c>
      <c r="R1488">
        <f>IF(telefony45[[#This Row],[czy komórkowy]]=1,Q1488+R1487,R1487)</f>
        <v>155924</v>
      </c>
      <c r="S1488">
        <f>IF(telefony45[[#This Row],[czy stacjonarny]]=1,Q1488+S1487,S1487)</f>
        <v>495317</v>
      </c>
    </row>
    <row r="1489" spans="1:19" x14ac:dyDescent="0.3">
      <c r="A1489" s="9" t="s">
        <v>1285</v>
      </c>
      <c r="B1489" s="1">
        <v>42937</v>
      </c>
      <c r="C1489" s="2">
        <v>0.54953703703703705</v>
      </c>
      <c r="D1489" s="2">
        <v>0.55783564814814812</v>
      </c>
      <c r="E1489">
        <f>DAY(telefony45[[#This Row],[data]])</f>
        <v>21</v>
      </c>
      <c r="F1489">
        <f>IF(LEN(telefony45[[#This Row],[nr]])=8,1,0)</f>
        <v>0</v>
      </c>
      <c r="G1489">
        <f>IF(LEN(telefony45[[#This Row],[nr]])=7,1,0)</f>
        <v>1</v>
      </c>
      <c r="H1489" s="9">
        <f>IF(LEN(telefony45[[#This Row],[nr]])&gt;=10,1,0)</f>
        <v>0</v>
      </c>
      <c r="I1489" s="2">
        <f>telefony45[[#This Row],[zakonczenie]]-telefony45[[#This Row],[rozpoczecie]]</f>
        <v>8.2986111111110761E-3</v>
      </c>
      <c r="J1489" s="9">
        <f>HOUR(telefony45[[#This Row],[czas połączenia]])</f>
        <v>0</v>
      </c>
      <c r="K1489" s="9">
        <f>MINUTE(telefony45[[#This Row],[czas połączenia]])</f>
        <v>11</v>
      </c>
      <c r="L1489" s="9">
        <f>SECOND(telefony45[[#This Row],[czas połączenia]])</f>
        <v>57</v>
      </c>
      <c r="M1489" s="9">
        <f>telefony45[[#This Row],[godziny połączenia]]*60*60+telefony45[[#This Row],[minuty połączenia]]*60+telefony45[[#This Row],[sekundy połączenia2]]</f>
        <v>717</v>
      </c>
      <c r="N1489" s="9">
        <f>ROUNDUP(telefony45[[#This Row],[połączenie w sekundach]]/60,0)</f>
        <v>12</v>
      </c>
      <c r="O1489" s="9">
        <f>IF(telefony45[[#This Row],[czy zagraniczny]]=1,telefony45[[#This Row],[zaczęt minuty połączenia]],0)</f>
        <v>0</v>
      </c>
      <c r="P1489">
        <f>IF(OR(telefony45[[#This Row],[czy komórkowy]]=1,telefony45[[#This Row],[czy stacjonarny]]=1),P1488-telefony45[[#This Row],[połączenie w sekundach]],P1488)</f>
        <v>-651958</v>
      </c>
      <c r="Q1489">
        <f t="shared" si="22"/>
        <v>717</v>
      </c>
      <c r="R1489">
        <f>IF(telefony45[[#This Row],[czy komórkowy]]=1,Q1489+R1488,R1488)</f>
        <v>155924</v>
      </c>
      <c r="S1489">
        <f>IF(telefony45[[#This Row],[czy stacjonarny]]=1,Q1489+S1488,S1488)</f>
        <v>496034</v>
      </c>
    </row>
    <row r="1490" spans="1:19" x14ac:dyDescent="0.3">
      <c r="A1490" s="9" t="s">
        <v>1286</v>
      </c>
      <c r="B1490" s="1">
        <v>42937</v>
      </c>
      <c r="C1490" s="2">
        <v>0.55311342592592594</v>
      </c>
      <c r="D1490" s="2">
        <v>0.55469907407407404</v>
      </c>
      <c r="E1490">
        <f>DAY(telefony45[[#This Row],[data]])</f>
        <v>21</v>
      </c>
      <c r="F1490">
        <f>IF(LEN(telefony45[[#This Row],[nr]])=8,1,0)</f>
        <v>0</v>
      </c>
      <c r="G1490">
        <f>IF(LEN(telefony45[[#This Row],[nr]])=7,1,0)</f>
        <v>0</v>
      </c>
      <c r="H1490" s="9">
        <f>IF(LEN(telefony45[[#This Row],[nr]])&gt;=10,1,0)</f>
        <v>1</v>
      </c>
      <c r="I1490" s="2">
        <f>telefony45[[#This Row],[zakonczenie]]-telefony45[[#This Row],[rozpoczecie]]</f>
        <v>1.5856481481481E-3</v>
      </c>
      <c r="J1490" s="9">
        <f>HOUR(telefony45[[#This Row],[czas połączenia]])</f>
        <v>0</v>
      </c>
      <c r="K1490" s="9">
        <f>MINUTE(telefony45[[#This Row],[czas połączenia]])</f>
        <v>2</v>
      </c>
      <c r="L1490" s="9">
        <f>SECOND(telefony45[[#This Row],[czas połączenia]])</f>
        <v>17</v>
      </c>
      <c r="M1490" s="9">
        <f>telefony45[[#This Row],[godziny połączenia]]*60*60+telefony45[[#This Row],[minuty połączenia]]*60+telefony45[[#This Row],[sekundy połączenia2]]</f>
        <v>137</v>
      </c>
      <c r="N1490" s="9">
        <f>ROUNDUP(telefony45[[#This Row],[połączenie w sekundach]]/60,0)</f>
        <v>3</v>
      </c>
      <c r="O1490" s="9">
        <f>IF(telefony45[[#This Row],[czy zagraniczny]]=1,telefony45[[#This Row],[zaczęt minuty połączenia]],0)</f>
        <v>3</v>
      </c>
      <c r="P1490">
        <f>IF(OR(telefony45[[#This Row],[czy komórkowy]]=1,telefony45[[#This Row],[czy stacjonarny]]=1),P1489-telefony45[[#This Row],[połączenie w sekundach]],P1489)</f>
        <v>-651958</v>
      </c>
      <c r="Q1490">
        <f t="shared" si="22"/>
        <v>0</v>
      </c>
      <c r="R1490">
        <f>IF(telefony45[[#This Row],[czy komórkowy]]=1,Q1490+R1489,R1489)</f>
        <v>155924</v>
      </c>
      <c r="S1490">
        <f>IF(telefony45[[#This Row],[czy stacjonarny]]=1,Q1490+S1489,S1489)</f>
        <v>496034</v>
      </c>
    </row>
    <row r="1491" spans="1:19" x14ac:dyDescent="0.3">
      <c r="A1491" s="9" t="s">
        <v>447</v>
      </c>
      <c r="B1491" s="1">
        <v>42937</v>
      </c>
      <c r="C1491" s="2">
        <v>0.55652777777777773</v>
      </c>
      <c r="D1491" s="2">
        <v>0.56657407407407412</v>
      </c>
      <c r="E1491">
        <f>DAY(telefony45[[#This Row],[data]])</f>
        <v>21</v>
      </c>
      <c r="F1491">
        <f>IF(LEN(telefony45[[#This Row],[nr]])=8,1,0)</f>
        <v>0</v>
      </c>
      <c r="G1491">
        <f>IF(LEN(telefony45[[#This Row],[nr]])=7,1,0)</f>
        <v>1</v>
      </c>
      <c r="H1491" s="9">
        <f>IF(LEN(telefony45[[#This Row],[nr]])&gt;=10,1,0)</f>
        <v>0</v>
      </c>
      <c r="I1491" s="2">
        <f>telefony45[[#This Row],[zakonczenie]]-telefony45[[#This Row],[rozpoczecie]]</f>
        <v>1.0046296296296386E-2</v>
      </c>
      <c r="J1491" s="9">
        <f>HOUR(telefony45[[#This Row],[czas połączenia]])</f>
        <v>0</v>
      </c>
      <c r="K1491" s="9">
        <f>MINUTE(telefony45[[#This Row],[czas połączenia]])</f>
        <v>14</v>
      </c>
      <c r="L1491" s="9">
        <f>SECOND(telefony45[[#This Row],[czas połączenia]])</f>
        <v>28</v>
      </c>
      <c r="M1491" s="9">
        <f>telefony45[[#This Row],[godziny połączenia]]*60*60+telefony45[[#This Row],[minuty połączenia]]*60+telefony45[[#This Row],[sekundy połączenia2]]</f>
        <v>868</v>
      </c>
      <c r="N1491" s="9">
        <f>ROUNDUP(telefony45[[#This Row],[połączenie w sekundach]]/60,0)</f>
        <v>15</v>
      </c>
      <c r="O1491" s="9">
        <f>IF(telefony45[[#This Row],[czy zagraniczny]]=1,telefony45[[#This Row],[zaczęt minuty połączenia]],0)</f>
        <v>0</v>
      </c>
      <c r="P1491">
        <f>IF(OR(telefony45[[#This Row],[czy komórkowy]]=1,telefony45[[#This Row],[czy stacjonarny]]=1),P1490-telefony45[[#This Row],[połączenie w sekundach]],P1490)</f>
        <v>-652826</v>
      </c>
      <c r="Q1491">
        <f t="shared" si="22"/>
        <v>868</v>
      </c>
      <c r="R1491">
        <f>IF(telefony45[[#This Row],[czy komórkowy]]=1,Q1491+R1490,R1490)</f>
        <v>155924</v>
      </c>
      <c r="S1491">
        <f>IF(telefony45[[#This Row],[czy stacjonarny]]=1,Q1491+S1490,S1490)</f>
        <v>496902</v>
      </c>
    </row>
    <row r="1492" spans="1:19" x14ac:dyDescent="0.3">
      <c r="A1492" s="9" t="s">
        <v>1287</v>
      </c>
      <c r="B1492" s="1">
        <v>42937</v>
      </c>
      <c r="C1492" s="2">
        <v>0.5575</v>
      </c>
      <c r="D1492" s="2">
        <v>0.56418981481481478</v>
      </c>
      <c r="E1492">
        <f>DAY(telefony45[[#This Row],[data]])</f>
        <v>21</v>
      </c>
      <c r="F1492">
        <f>IF(LEN(telefony45[[#This Row],[nr]])=8,1,0)</f>
        <v>0</v>
      </c>
      <c r="G1492">
        <f>IF(LEN(telefony45[[#This Row],[nr]])=7,1,0)</f>
        <v>1</v>
      </c>
      <c r="H1492" s="9">
        <f>IF(LEN(telefony45[[#This Row],[nr]])&gt;=10,1,0)</f>
        <v>0</v>
      </c>
      <c r="I1492" s="2">
        <f>telefony45[[#This Row],[zakonczenie]]-telefony45[[#This Row],[rozpoczecie]]</f>
        <v>6.6898148148147873E-3</v>
      </c>
      <c r="J1492" s="9">
        <f>HOUR(telefony45[[#This Row],[czas połączenia]])</f>
        <v>0</v>
      </c>
      <c r="K1492" s="9">
        <f>MINUTE(telefony45[[#This Row],[czas połączenia]])</f>
        <v>9</v>
      </c>
      <c r="L1492" s="9">
        <f>SECOND(telefony45[[#This Row],[czas połączenia]])</f>
        <v>38</v>
      </c>
      <c r="M1492" s="9">
        <f>telefony45[[#This Row],[godziny połączenia]]*60*60+telefony45[[#This Row],[minuty połączenia]]*60+telefony45[[#This Row],[sekundy połączenia2]]</f>
        <v>578</v>
      </c>
      <c r="N1492" s="9">
        <f>ROUNDUP(telefony45[[#This Row],[połączenie w sekundach]]/60,0)</f>
        <v>10</v>
      </c>
      <c r="O1492" s="9">
        <f>IF(telefony45[[#This Row],[czy zagraniczny]]=1,telefony45[[#This Row],[zaczęt minuty połączenia]],0)</f>
        <v>0</v>
      </c>
      <c r="P1492">
        <f>IF(OR(telefony45[[#This Row],[czy komórkowy]]=1,telefony45[[#This Row],[czy stacjonarny]]=1),P1491-telefony45[[#This Row],[połączenie w sekundach]],P1491)</f>
        <v>-653404</v>
      </c>
      <c r="Q1492">
        <f t="shared" si="22"/>
        <v>578</v>
      </c>
      <c r="R1492">
        <f>IF(telefony45[[#This Row],[czy komórkowy]]=1,Q1492+R1491,R1491)</f>
        <v>155924</v>
      </c>
      <c r="S1492">
        <f>IF(telefony45[[#This Row],[czy stacjonarny]]=1,Q1492+S1491,S1491)</f>
        <v>497480</v>
      </c>
    </row>
    <row r="1493" spans="1:19" x14ac:dyDescent="0.3">
      <c r="A1493" s="9" t="s">
        <v>1288</v>
      </c>
      <c r="B1493" s="1">
        <v>42937</v>
      </c>
      <c r="C1493" s="2">
        <v>0.56297453703703704</v>
      </c>
      <c r="D1493" s="2">
        <v>0.56752314814814819</v>
      </c>
      <c r="E1493">
        <f>DAY(telefony45[[#This Row],[data]])</f>
        <v>21</v>
      </c>
      <c r="F1493">
        <f>IF(LEN(telefony45[[#This Row],[nr]])=8,1,0)</f>
        <v>0</v>
      </c>
      <c r="G1493">
        <f>IF(LEN(telefony45[[#This Row],[nr]])=7,1,0)</f>
        <v>1</v>
      </c>
      <c r="H1493" s="9">
        <f>IF(LEN(telefony45[[#This Row],[nr]])&gt;=10,1,0)</f>
        <v>0</v>
      </c>
      <c r="I1493" s="2">
        <f>telefony45[[#This Row],[zakonczenie]]-telefony45[[#This Row],[rozpoczecie]]</f>
        <v>4.548611111111156E-3</v>
      </c>
      <c r="J1493" s="9">
        <f>HOUR(telefony45[[#This Row],[czas połączenia]])</f>
        <v>0</v>
      </c>
      <c r="K1493" s="9">
        <f>MINUTE(telefony45[[#This Row],[czas połączenia]])</f>
        <v>6</v>
      </c>
      <c r="L1493" s="9">
        <f>SECOND(telefony45[[#This Row],[czas połączenia]])</f>
        <v>33</v>
      </c>
      <c r="M1493" s="9">
        <f>telefony45[[#This Row],[godziny połączenia]]*60*60+telefony45[[#This Row],[minuty połączenia]]*60+telefony45[[#This Row],[sekundy połączenia2]]</f>
        <v>393</v>
      </c>
      <c r="N1493" s="9">
        <f>ROUNDUP(telefony45[[#This Row],[połączenie w sekundach]]/60,0)</f>
        <v>7</v>
      </c>
      <c r="O1493" s="9">
        <f>IF(telefony45[[#This Row],[czy zagraniczny]]=1,telefony45[[#This Row],[zaczęt minuty połączenia]],0)</f>
        <v>0</v>
      </c>
      <c r="P1493">
        <f>IF(OR(telefony45[[#This Row],[czy komórkowy]]=1,telefony45[[#This Row],[czy stacjonarny]]=1),P1492-telefony45[[#This Row],[połączenie w sekundach]],P1492)</f>
        <v>-653797</v>
      </c>
      <c r="Q1493">
        <f t="shared" si="22"/>
        <v>393</v>
      </c>
      <c r="R1493">
        <f>IF(telefony45[[#This Row],[czy komórkowy]]=1,Q1493+R1492,R1492)</f>
        <v>155924</v>
      </c>
      <c r="S1493">
        <f>IF(telefony45[[#This Row],[czy stacjonarny]]=1,Q1493+S1492,S1492)</f>
        <v>497873</v>
      </c>
    </row>
    <row r="1494" spans="1:19" x14ac:dyDescent="0.3">
      <c r="A1494" s="9" t="s">
        <v>1289</v>
      </c>
      <c r="B1494" s="1">
        <v>42937</v>
      </c>
      <c r="C1494" s="2">
        <v>0.56578703703703703</v>
      </c>
      <c r="D1494" s="2">
        <v>0.57518518518518513</v>
      </c>
      <c r="E1494">
        <f>DAY(telefony45[[#This Row],[data]])</f>
        <v>21</v>
      </c>
      <c r="F1494">
        <f>IF(LEN(telefony45[[#This Row],[nr]])=8,1,0)</f>
        <v>0</v>
      </c>
      <c r="G1494">
        <f>IF(LEN(telefony45[[#This Row],[nr]])=7,1,0)</f>
        <v>1</v>
      </c>
      <c r="H1494" s="9">
        <f>IF(LEN(telefony45[[#This Row],[nr]])&gt;=10,1,0)</f>
        <v>0</v>
      </c>
      <c r="I1494" s="2">
        <f>telefony45[[#This Row],[zakonczenie]]-telefony45[[#This Row],[rozpoczecie]]</f>
        <v>9.3981481481481E-3</v>
      </c>
      <c r="J1494" s="9">
        <f>HOUR(telefony45[[#This Row],[czas połączenia]])</f>
        <v>0</v>
      </c>
      <c r="K1494" s="9">
        <f>MINUTE(telefony45[[#This Row],[czas połączenia]])</f>
        <v>13</v>
      </c>
      <c r="L1494" s="9">
        <f>SECOND(telefony45[[#This Row],[czas połączenia]])</f>
        <v>32</v>
      </c>
      <c r="M1494" s="9">
        <f>telefony45[[#This Row],[godziny połączenia]]*60*60+telefony45[[#This Row],[minuty połączenia]]*60+telefony45[[#This Row],[sekundy połączenia2]]</f>
        <v>812</v>
      </c>
      <c r="N1494" s="9">
        <f>ROUNDUP(telefony45[[#This Row],[połączenie w sekundach]]/60,0)</f>
        <v>14</v>
      </c>
      <c r="O1494" s="9">
        <f>IF(telefony45[[#This Row],[czy zagraniczny]]=1,telefony45[[#This Row],[zaczęt minuty połączenia]],0)</f>
        <v>0</v>
      </c>
      <c r="P1494">
        <f>IF(OR(telefony45[[#This Row],[czy komórkowy]]=1,telefony45[[#This Row],[czy stacjonarny]]=1),P1493-telefony45[[#This Row],[połączenie w sekundach]],P1493)</f>
        <v>-654609</v>
      </c>
      <c r="Q1494">
        <f t="shared" si="22"/>
        <v>812</v>
      </c>
      <c r="R1494">
        <f>IF(telefony45[[#This Row],[czy komórkowy]]=1,Q1494+R1493,R1493)</f>
        <v>155924</v>
      </c>
      <c r="S1494">
        <f>IF(telefony45[[#This Row],[czy stacjonarny]]=1,Q1494+S1493,S1493)</f>
        <v>498685</v>
      </c>
    </row>
    <row r="1495" spans="1:19" x14ac:dyDescent="0.3">
      <c r="A1495" s="9" t="s">
        <v>410</v>
      </c>
      <c r="B1495" s="1">
        <v>42937</v>
      </c>
      <c r="C1495" s="2">
        <v>0.5713773148148148</v>
      </c>
      <c r="D1495" s="2">
        <v>0.58107638888888891</v>
      </c>
      <c r="E1495">
        <f>DAY(telefony45[[#This Row],[data]])</f>
        <v>21</v>
      </c>
      <c r="F1495">
        <f>IF(LEN(telefony45[[#This Row],[nr]])=8,1,0)</f>
        <v>0</v>
      </c>
      <c r="G1495">
        <f>IF(LEN(telefony45[[#This Row],[nr]])=7,1,0)</f>
        <v>1</v>
      </c>
      <c r="H1495" s="9">
        <f>IF(LEN(telefony45[[#This Row],[nr]])&gt;=10,1,0)</f>
        <v>0</v>
      </c>
      <c r="I1495" s="2">
        <f>telefony45[[#This Row],[zakonczenie]]-telefony45[[#This Row],[rozpoczecie]]</f>
        <v>9.6990740740741099E-3</v>
      </c>
      <c r="J1495" s="9">
        <f>HOUR(telefony45[[#This Row],[czas połączenia]])</f>
        <v>0</v>
      </c>
      <c r="K1495" s="9">
        <f>MINUTE(telefony45[[#This Row],[czas połączenia]])</f>
        <v>13</v>
      </c>
      <c r="L1495" s="9">
        <f>SECOND(telefony45[[#This Row],[czas połączenia]])</f>
        <v>58</v>
      </c>
      <c r="M1495" s="9">
        <f>telefony45[[#This Row],[godziny połączenia]]*60*60+telefony45[[#This Row],[minuty połączenia]]*60+telefony45[[#This Row],[sekundy połączenia2]]</f>
        <v>838</v>
      </c>
      <c r="N1495" s="9">
        <f>ROUNDUP(telefony45[[#This Row],[połączenie w sekundach]]/60,0)</f>
        <v>14</v>
      </c>
      <c r="O1495" s="9">
        <f>IF(telefony45[[#This Row],[czy zagraniczny]]=1,telefony45[[#This Row],[zaczęt minuty połączenia]],0)</f>
        <v>0</v>
      </c>
      <c r="P1495">
        <f>IF(OR(telefony45[[#This Row],[czy komórkowy]]=1,telefony45[[#This Row],[czy stacjonarny]]=1),P1494-telefony45[[#This Row],[połączenie w sekundach]],P1494)</f>
        <v>-655447</v>
      </c>
      <c r="Q1495">
        <f t="shared" si="22"/>
        <v>838</v>
      </c>
      <c r="R1495">
        <f>IF(telefony45[[#This Row],[czy komórkowy]]=1,Q1495+R1494,R1494)</f>
        <v>155924</v>
      </c>
      <c r="S1495">
        <f>IF(telefony45[[#This Row],[czy stacjonarny]]=1,Q1495+S1494,S1494)</f>
        <v>499523</v>
      </c>
    </row>
    <row r="1496" spans="1:19" x14ac:dyDescent="0.3">
      <c r="A1496" s="9" t="s">
        <v>1290</v>
      </c>
      <c r="B1496" s="1">
        <v>42937</v>
      </c>
      <c r="C1496" s="2">
        <v>0.57549768518518518</v>
      </c>
      <c r="D1496" s="2">
        <v>0.57925925925925925</v>
      </c>
      <c r="E1496">
        <f>DAY(telefony45[[#This Row],[data]])</f>
        <v>21</v>
      </c>
      <c r="F1496">
        <f>IF(LEN(telefony45[[#This Row],[nr]])=8,1,0)</f>
        <v>1</v>
      </c>
      <c r="G1496">
        <f>IF(LEN(telefony45[[#This Row],[nr]])=7,1,0)</f>
        <v>0</v>
      </c>
      <c r="H1496" s="9">
        <f>IF(LEN(telefony45[[#This Row],[nr]])&gt;=10,1,0)</f>
        <v>0</v>
      </c>
      <c r="I1496" s="2">
        <f>telefony45[[#This Row],[zakonczenie]]-telefony45[[#This Row],[rozpoczecie]]</f>
        <v>3.76157407407407E-3</v>
      </c>
      <c r="J1496" s="9">
        <f>HOUR(telefony45[[#This Row],[czas połączenia]])</f>
        <v>0</v>
      </c>
      <c r="K1496" s="9">
        <f>MINUTE(telefony45[[#This Row],[czas połączenia]])</f>
        <v>5</v>
      </c>
      <c r="L1496" s="9">
        <f>SECOND(telefony45[[#This Row],[czas połączenia]])</f>
        <v>25</v>
      </c>
      <c r="M1496" s="9">
        <f>telefony45[[#This Row],[godziny połączenia]]*60*60+telefony45[[#This Row],[minuty połączenia]]*60+telefony45[[#This Row],[sekundy połączenia2]]</f>
        <v>325</v>
      </c>
      <c r="N1496" s="9">
        <f>ROUNDUP(telefony45[[#This Row],[połączenie w sekundach]]/60,0)</f>
        <v>6</v>
      </c>
      <c r="O1496" s="9">
        <f>IF(telefony45[[#This Row],[czy zagraniczny]]=1,telefony45[[#This Row],[zaczęt minuty połączenia]],0)</f>
        <v>0</v>
      </c>
      <c r="P1496">
        <f>IF(OR(telefony45[[#This Row],[czy komórkowy]]=1,telefony45[[#This Row],[czy stacjonarny]]=1),P1495-telefony45[[#This Row],[połączenie w sekundach]],P1495)</f>
        <v>-655772</v>
      </c>
      <c r="Q1496">
        <f t="shared" si="22"/>
        <v>325</v>
      </c>
      <c r="R1496">
        <f>IF(telefony45[[#This Row],[czy komórkowy]]=1,Q1496+R1495,R1495)</f>
        <v>156249</v>
      </c>
      <c r="S1496">
        <f>IF(telefony45[[#This Row],[czy stacjonarny]]=1,Q1496+S1495,S1495)</f>
        <v>499523</v>
      </c>
    </row>
    <row r="1497" spans="1:19" x14ac:dyDescent="0.3">
      <c r="A1497" s="9" t="s">
        <v>1291</v>
      </c>
      <c r="B1497" s="1">
        <v>42937</v>
      </c>
      <c r="C1497" s="2">
        <v>0.57828703703703699</v>
      </c>
      <c r="D1497" s="2">
        <v>0.58940972222222221</v>
      </c>
      <c r="E1497">
        <f>DAY(telefony45[[#This Row],[data]])</f>
        <v>21</v>
      </c>
      <c r="F1497">
        <f>IF(LEN(telefony45[[#This Row],[nr]])=8,1,0)</f>
        <v>1</v>
      </c>
      <c r="G1497">
        <f>IF(LEN(telefony45[[#This Row],[nr]])=7,1,0)</f>
        <v>0</v>
      </c>
      <c r="H1497" s="9">
        <f>IF(LEN(telefony45[[#This Row],[nr]])&gt;=10,1,0)</f>
        <v>0</v>
      </c>
      <c r="I1497" s="2">
        <f>telefony45[[#This Row],[zakonczenie]]-telefony45[[#This Row],[rozpoczecie]]</f>
        <v>1.1122685185185222E-2</v>
      </c>
      <c r="J1497" s="9">
        <f>HOUR(telefony45[[#This Row],[czas połączenia]])</f>
        <v>0</v>
      </c>
      <c r="K1497" s="9">
        <f>MINUTE(telefony45[[#This Row],[czas połączenia]])</f>
        <v>16</v>
      </c>
      <c r="L1497" s="9">
        <f>SECOND(telefony45[[#This Row],[czas połączenia]])</f>
        <v>1</v>
      </c>
      <c r="M1497" s="9">
        <f>telefony45[[#This Row],[godziny połączenia]]*60*60+telefony45[[#This Row],[minuty połączenia]]*60+telefony45[[#This Row],[sekundy połączenia2]]</f>
        <v>961</v>
      </c>
      <c r="N1497" s="9">
        <f>ROUNDUP(telefony45[[#This Row],[połączenie w sekundach]]/60,0)</f>
        <v>17</v>
      </c>
      <c r="O1497" s="9">
        <f>IF(telefony45[[#This Row],[czy zagraniczny]]=1,telefony45[[#This Row],[zaczęt minuty połączenia]],0)</f>
        <v>0</v>
      </c>
      <c r="P1497">
        <f>IF(OR(telefony45[[#This Row],[czy komórkowy]]=1,telefony45[[#This Row],[czy stacjonarny]]=1),P1496-telefony45[[#This Row],[połączenie w sekundach]],P1496)</f>
        <v>-656733</v>
      </c>
      <c r="Q1497">
        <f t="shared" si="22"/>
        <v>961</v>
      </c>
      <c r="R1497">
        <f>IF(telefony45[[#This Row],[czy komórkowy]]=1,Q1497+R1496,R1496)</f>
        <v>157210</v>
      </c>
      <c r="S1497">
        <f>IF(telefony45[[#This Row],[czy stacjonarny]]=1,Q1497+S1496,S1496)</f>
        <v>499523</v>
      </c>
    </row>
    <row r="1498" spans="1:19" x14ac:dyDescent="0.3">
      <c r="A1498" s="9" t="s">
        <v>1292</v>
      </c>
      <c r="B1498" s="1">
        <v>42937</v>
      </c>
      <c r="C1498" s="2">
        <v>0.57983796296296297</v>
      </c>
      <c r="D1498" s="2">
        <v>0.58756944444444448</v>
      </c>
      <c r="E1498">
        <f>DAY(telefony45[[#This Row],[data]])</f>
        <v>21</v>
      </c>
      <c r="F1498">
        <f>IF(LEN(telefony45[[#This Row],[nr]])=8,1,0)</f>
        <v>0</v>
      </c>
      <c r="G1498">
        <f>IF(LEN(telefony45[[#This Row],[nr]])=7,1,0)</f>
        <v>1</v>
      </c>
      <c r="H1498" s="9">
        <f>IF(LEN(telefony45[[#This Row],[nr]])&gt;=10,1,0)</f>
        <v>0</v>
      </c>
      <c r="I1498" s="2">
        <f>telefony45[[#This Row],[zakonczenie]]-telefony45[[#This Row],[rozpoczecie]]</f>
        <v>7.7314814814815058E-3</v>
      </c>
      <c r="J1498" s="9">
        <f>HOUR(telefony45[[#This Row],[czas połączenia]])</f>
        <v>0</v>
      </c>
      <c r="K1498" s="9">
        <f>MINUTE(telefony45[[#This Row],[czas połączenia]])</f>
        <v>11</v>
      </c>
      <c r="L1498" s="9">
        <f>SECOND(telefony45[[#This Row],[czas połączenia]])</f>
        <v>8</v>
      </c>
      <c r="M1498" s="9">
        <f>telefony45[[#This Row],[godziny połączenia]]*60*60+telefony45[[#This Row],[minuty połączenia]]*60+telefony45[[#This Row],[sekundy połączenia2]]</f>
        <v>668</v>
      </c>
      <c r="N1498" s="9">
        <f>ROUNDUP(telefony45[[#This Row],[połączenie w sekundach]]/60,0)</f>
        <v>12</v>
      </c>
      <c r="O1498" s="9">
        <f>IF(telefony45[[#This Row],[czy zagraniczny]]=1,telefony45[[#This Row],[zaczęt minuty połączenia]],0)</f>
        <v>0</v>
      </c>
      <c r="P1498">
        <f>IF(OR(telefony45[[#This Row],[czy komórkowy]]=1,telefony45[[#This Row],[czy stacjonarny]]=1),P1497-telefony45[[#This Row],[połączenie w sekundach]],P1497)</f>
        <v>-657401</v>
      </c>
      <c r="Q1498">
        <f t="shared" si="22"/>
        <v>668</v>
      </c>
      <c r="R1498">
        <f>IF(telefony45[[#This Row],[czy komórkowy]]=1,Q1498+R1497,R1497)</f>
        <v>157210</v>
      </c>
      <c r="S1498">
        <f>IF(telefony45[[#This Row],[czy stacjonarny]]=1,Q1498+S1497,S1497)</f>
        <v>500191</v>
      </c>
    </row>
    <row r="1499" spans="1:19" x14ac:dyDescent="0.3">
      <c r="A1499" s="9" t="s">
        <v>15</v>
      </c>
      <c r="B1499" s="1">
        <v>42937</v>
      </c>
      <c r="C1499" s="2">
        <v>0.58520833333333333</v>
      </c>
      <c r="D1499" s="2">
        <v>0.59646990740740746</v>
      </c>
      <c r="E1499">
        <f>DAY(telefony45[[#This Row],[data]])</f>
        <v>21</v>
      </c>
      <c r="F1499">
        <f>IF(LEN(telefony45[[#This Row],[nr]])=8,1,0)</f>
        <v>1</v>
      </c>
      <c r="G1499">
        <f>IF(LEN(telefony45[[#This Row],[nr]])=7,1,0)</f>
        <v>0</v>
      </c>
      <c r="H1499" s="9">
        <f>IF(LEN(telefony45[[#This Row],[nr]])&gt;=10,1,0)</f>
        <v>0</v>
      </c>
      <c r="I1499" s="2">
        <f>telefony45[[#This Row],[zakonczenie]]-telefony45[[#This Row],[rozpoczecie]]</f>
        <v>1.1261574074074132E-2</v>
      </c>
      <c r="J1499" s="9">
        <f>HOUR(telefony45[[#This Row],[czas połączenia]])</f>
        <v>0</v>
      </c>
      <c r="K1499" s="9">
        <f>MINUTE(telefony45[[#This Row],[czas połączenia]])</f>
        <v>16</v>
      </c>
      <c r="L1499" s="9">
        <f>SECOND(telefony45[[#This Row],[czas połączenia]])</f>
        <v>13</v>
      </c>
      <c r="M1499" s="9">
        <f>telefony45[[#This Row],[godziny połączenia]]*60*60+telefony45[[#This Row],[minuty połączenia]]*60+telefony45[[#This Row],[sekundy połączenia2]]</f>
        <v>973</v>
      </c>
      <c r="N1499" s="9">
        <f>ROUNDUP(telefony45[[#This Row],[połączenie w sekundach]]/60,0)</f>
        <v>17</v>
      </c>
      <c r="O1499" s="9">
        <f>IF(telefony45[[#This Row],[czy zagraniczny]]=1,telefony45[[#This Row],[zaczęt minuty połączenia]],0)</f>
        <v>0</v>
      </c>
      <c r="P1499">
        <f>IF(OR(telefony45[[#This Row],[czy komórkowy]]=1,telefony45[[#This Row],[czy stacjonarny]]=1),P1498-telefony45[[#This Row],[połączenie w sekundach]],P1498)</f>
        <v>-658374</v>
      </c>
      <c r="Q1499">
        <f t="shared" si="22"/>
        <v>973</v>
      </c>
      <c r="R1499">
        <f>IF(telefony45[[#This Row],[czy komórkowy]]=1,Q1499+R1498,R1498)</f>
        <v>158183</v>
      </c>
      <c r="S1499">
        <f>IF(telefony45[[#This Row],[czy stacjonarny]]=1,Q1499+S1498,S1498)</f>
        <v>500191</v>
      </c>
    </row>
    <row r="1500" spans="1:19" x14ac:dyDescent="0.3">
      <c r="A1500" s="9" t="s">
        <v>1124</v>
      </c>
      <c r="B1500" s="1">
        <v>42937</v>
      </c>
      <c r="C1500" s="2">
        <v>0.59026620370370375</v>
      </c>
      <c r="D1500" s="2">
        <v>0.59652777777777777</v>
      </c>
      <c r="E1500">
        <f>DAY(telefony45[[#This Row],[data]])</f>
        <v>21</v>
      </c>
      <c r="F1500">
        <f>IF(LEN(telefony45[[#This Row],[nr]])=8,1,0)</f>
        <v>0</v>
      </c>
      <c r="G1500">
        <f>IF(LEN(telefony45[[#This Row],[nr]])=7,1,0)</f>
        <v>1</v>
      </c>
      <c r="H1500" s="9">
        <f>IF(LEN(telefony45[[#This Row],[nr]])&gt;=10,1,0)</f>
        <v>0</v>
      </c>
      <c r="I1500" s="2">
        <f>telefony45[[#This Row],[zakonczenie]]-telefony45[[#This Row],[rozpoczecie]]</f>
        <v>6.2615740740740167E-3</v>
      </c>
      <c r="J1500" s="9">
        <f>HOUR(telefony45[[#This Row],[czas połączenia]])</f>
        <v>0</v>
      </c>
      <c r="K1500" s="9">
        <f>MINUTE(telefony45[[#This Row],[czas połączenia]])</f>
        <v>9</v>
      </c>
      <c r="L1500" s="9">
        <f>SECOND(telefony45[[#This Row],[czas połączenia]])</f>
        <v>1</v>
      </c>
      <c r="M1500" s="9">
        <f>telefony45[[#This Row],[godziny połączenia]]*60*60+telefony45[[#This Row],[minuty połączenia]]*60+telefony45[[#This Row],[sekundy połączenia2]]</f>
        <v>541</v>
      </c>
      <c r="N1500" s="9">
        <f>ROUNDUP(telefony45[[#This Row],[połączenie w sekundach]]/60,0)</f>
        <v>10</v>
      </c>
      <c r="O1500" s="9">
        <f>IF(telefony45[[#This Row],[czy zagraniczny]]=1,telefony45[[#This Row],[zaczęt minuty połączenia]],0)</f>
        <v>0</v>
      </c>
      <c r="P1500">
        <f>IF(OR(telefony45[[#This Row],[czy komórkowy]]=1,telefony45[[#This Row],[czy stacjonarny]]=1),P1499-telefony45[[#This Row],[połączenie w sekundach]],P1499)</f>
        <v>-658915</v>
      </c>
      <c r="Q1500">
        <f t="shared" si="22"/>
        <v>541</v>
      </c>
      <c r="R1500">
        <f>IF(telefony45[[#This Row],[czy komórkowy]]=1,Q1500+R1499,R1499)</f>
        <v>158183</v>
      </c>
      <c r="S1500">
        <f>IF(telefony45[[#This Row],[czy stacjonarny]]=1,Q1500+S1499,S1499)</f>
        <v>500732</v>
      </c>
    </row>
    <row r="1501" spans="1:19" x14ac:dyDescent="0.3">
      <c r="A1501" s="9" t="s">
        <v>156</v>
      </c>
      <c r="B1501" s="1">
        <v>42937</v>
      </c>
      <c r="C1501" s="2">
        <v>0.59401620370370367</v>
      </c>
      <c r="D1501" s="2">
        <v>0.60012731481481485</v>
      </c>
      <c r="E1501">
        <f>DAY(telefony45[[#This Row],[data]])</f>
        <v>21</v>
      </c>
      <c r="F1501">
        <f>IF(LEN(telefony45[[#This Row],[nr]])=8,1,0)</f>
        <v>0</v>
      </c>
      <c r="G1501">
        <f>IF(LEN(telefony45[[#This Row],[nr]])=7,1,0)</f>
        <v>1</v>
      </c>
      <c r="H1501" s="9">
        <f>IF(LEN(telefony45[[#This Row],[nr]])&gt;=10,1,0)</f>
        <v>0</v>
      </c>
      <c r="I1501" s="2">
        <f>telefony45[[#This Row],[zakonczenie]]-telefony45[[#This Row],[rozpoczecie]]</f>
        <v>6.1111111111111782E-3</v>
      </c>
      <c r="J1501" s="9">
        <f>HOUR(telefony45[[#This Row],[czas połączenia]])</f>
        <v>0</v>
      </c>
      <c r="K1501" s="9">
        <f>MINUTE(telefony45[[#This Row],[czas połączenia]])</f>
        <v>8</v>
      </c>
      <c r="L1501" s="9">
        <f>SECOND(telefony45[[#This Row],[czas połączenia]])</f>
        <v>48</v>
      </c>
      <c r="M1501" s="9">
        <f>telefony45[[#This Row],[godziny połączenia]]*60*60+telefony45[[#This Row],[minuty połączenia]]*60+telefony45[[#This Row],[sekundy połączenia2]]</f>
        <v>528</v>
      </c>
      <c r="N1501" s="9">
        <f>ROUNDUP(telefony45[[#This Row],[połączenie w sekundach]]/60,0)</f>
        <v>9</v>
      </c>
      <c r="O1501" s="9">
        <f>IF(telefony45[[#This Row],[czy zagraniczny]]=1,telefony45[[#This Row],[zaczęt minuty połączenia]],0)</f>
        <v>0</v>
      </c>
      <c r="P1501">
        <f>IF(OR(telefony45[[#This Row],[czy komórkowy]]=1,telefony45[[#This Row],[czy stacjonarny]]=1),P1500-telefony45[[#This Row],[połączenie w sekundach]],P1500)</f>
        <v>-659443</v>
      </c>
      <c r="Q1501">
        <f t="shared" si="22"/>
        <v>528</v>
      </c>
      <c r="R1501">
        <f>IF(telefony45[[#This Row],[czy komórkowy]]=1,Q1501+R1500,R1500)</f>
        <v>158183</v>
      </c>
      <c r="S1501">
        <f>IF(telefony45[[#This Row],[czy stacjonarny]]=1,Q1501+S1500,S1500)</f>
        <v>501260</v>
      </c>
    </row>
    <row r="1502" spans="1:19" x14ac:dyDescent="0.3">
      <c r="A1502" s="9" t="s">
        <v>1293</v>
      </c>
      <c r="B1502" s="1">
        <v>42937</v>
      </c>
      <c r="C1502" s="2">
        <v>0.59712962962962968</v>
      </c>
      <c r="D1502" s="2">
        <v>0.6026273148148148</v>
      </c>
      <c r="E1502">
        <f>DAY(telefony45[[#This Row],[data]])</f>
        <v>21</v>
      </c>
      <c r="F1502">
        <f>IF(LEN(telefony45[[#This Row],[nr]])=8,1,0)</f>
        <v>0</v>
      </c>
      <c r="G1502">
        <f>IF(LEN(telefony45[[#This Row],[nr]])=7,1,0)</f>
        <v>1</v>
      </c>
      <c r="H1502" s="9">
        <f>IF(LEN(telefony45[[#This Row],[nr]])&gt;=10,1,0)</f>
        <v>0</v>
      </c>
      <c r="I1502" s="2">
        <f>telefony45[[#This Row],[zakonczenie]]-telefony45[[#This Row],[rozpoczecie]]</f>
        <v>5.4976851851851194E-3</v>
      </c>
      <c r="J1502" s="9">
        <f>HOUR(telefony45[[#This Row],[czas połączenia]])</f>
        <v>0</v>
      </c>
      <c r="K1502" s="9">
        <f>MINUTE(telefony45[[#This Row],[czas połączenia]])</f>
        <v>7</v>
      </c>
      <c r="L1502" s="9">
        <f>SECOND(telefony45[[#This Row],[czas połączenia]])</f>
        <v>55</v>
      </c>
      <c r="M1502" s="9">
        <f>telefony45[[#This Row],[godziny połączenia]]*60*60+telefony45[[#This Row],[minuty połączenia]]*60+telefony45[[#This Row],[sekundy połączenia2]]</f>
        <v>475</v>
      </c>
      <c r="N1502" s="9">
        <f>ROUNDUP(telefony45[[#This Row],[połączenie w sekundach]]/60,0)</f>
        <v>8</v>
      </c>
      <c r="O1502" s="9">
        <f>IF(telefony45[[#This Row],[czy zagraniczny]]=1,telefony45[[#This Row],[zaczęt minuty połączenia]],0)</f>
        <v>0</v>
      </c>
      <c r="P1502">
        <f>IF(OR(telefony45[[#This Row],[czy komórkowy]]=1,telefony45[[#This Row],[czy stacjonarny]]=1),P1501-telefony45[[#This Row],[połączenie w sekundach]],P1501)</f>
        <v>-659918</v>
      </c>
      <c r="Q1502">
        <f t="shared" si="22"/>
        <v>475</v>
      </c>
      <c r="R1502">
        <f>IF(telefony45[[#This Row],[czy komórkowy]]=1,Q1502+R1501,R1501)</f>
        <v>158183</v>
      </c>
      <c r="S1502">
        <f>IF(telefony45[[#This Row],[czy stacjonarny]]=1,Q1502+S1501,S1501)</f>
        <v>501735</v>
      </c>
    </row>
    <row r="1503" spans="1:19" x14ac:dyDescent="0.3">
      <c r="A1503" s="9" t="s">
        <v>1294</v>
      </c>
      <c r="B1503" s="1">
        <v>42937</v>
      </c>
      <c r="C1503" s="2">
        <v>0.60185185185185186</v>
      </c>
      <c r="D1503" s="2">
        <v>0.61021990740740739</v>
      </c>
      <c r="E1503">
        <f>DAY(telefony45[[#This Row],[data]])</f>
        <v>21</v>
      </c>
      <c r="F1503">
        <f>IF(LEN(telefony45[[#This Row],[nr]])=8,1,0)</f>
        <v>0</v>
      </c>
      <c r="G1503">
        <f>IF(LEN(telefony45[[#This Row],[nr]])=7,1,0)</f>
        <v>1</v>
      </c>
      <c r="H1503" s="9">
        <f>IF(LEN(telefony45[[#This Row],[nr]])&gt;=10,1,0)</f>
        <v>0</v>
      </c>
      <c r="I1503" s="2">
        <f>telefony45[[#This Row],[zakonczenie]]-telefony45[[#This Row],[rozpoczecie]]</f>
        <v>8.3680555555555314E-3</v>
      </c>
      <c r="J1503" s="9">
        <f>HOUR(telefony45[[#This Row],[czas połączenia]])</f>
        <v>0</v>
      </c>
      <c r="K1503" s="9">
        <f>MINUTE(telefony45[[#This Row],[czas połączenia]])</f>
        <v>12</v>
      </c>
      <c r="L1503" s="9">
        <f>SECOND(telefony45[[#This Row],[czas połączenia]])</f>
        <v>3</v>
      </c>
      <c r="M1503" s="9">
        <f>telefony45[[#This Row],[godziny połączenia]]*60*60+telefony45[[#This Row],[minuty połączenia]]*60+telefony45[[#This Row],[sekundy połączenia2]]</f>
        <v>723</v>
      </c>
      <c r="N1503" s="9">
        <f>ROUNDUP(telefony45[[#This Row],[połączenie w sekundach]]/60,0)</f>
        <v>13</v>
      </c>
      <c r="O1503" s="9">
        <f>IF(telefony45[[#This Row],[czy zagraniczny]]=1,telefony45[[#This Row],[zaczęt minuty połączenia]],0)</f>
        <v>0</v>
      </c>
      <c r="P1503">
        <f>IF(OR(telefony45[[#This Row],[czy komórkowy]]=1,telefony45[[#This Row],[czy stacjonarny]]=1),P1502-telefony45[[#This Row],[połączenie w sekundach]],P1502)</f>
        <v>-660641</v>
      </c>
      <c r="Q1503">
        <f t="shared" si="22"/>
        <v>723</v>
      </c>
      <c r="R1503">
        <f>IF(telefony45[[#This Row],[czy komórkowy]]=1,Q1503+R1502,R1502)</f>
        <v>158183</v>
      </c>
      <c r="S1503">
        <f>IF(telefony45[[#This Row],[czy stacjonarny]]=1,Q1503+S1502,S1502)</f>
        <v>502458</v>
      </c>
    </row>
    <row r="1504" spans="1:19" x14ac:dyDescent="0.3">
      <c r="A1504" s="9" t="s">
        <v>1295</v>
      </c>
      <c r="B1504" s="1">
        <v>42937</v>
      </c>
      <c r="C1504" s="2">
        <v>0.60196759259259258</v>
      </c>
      <c r="D1504" s="2">
        <v>0.60356481481481483</v>
      </c>
      <c r="E1504">
        <f>DAY(telefony45[[#This Row],[data]])</f>
        <v>21</v>
      </c>
      <c r="F1504">
        <f>IF(LEN(telefony45[[#This Row],[nr]])=8,1,0)</f>
        <v>0</v>
      </c>
      <c r="G1504">
        <f>IF(LEN(telefony45[[#This Row],[nr]])=7,1,0)</f>
        <v>1</v>
      </c>
      <c r="H1504" s="9">
        <f>IF(LEN(telefony45[[#This Row],[nr]])&gt;=10,1,0)</f>
        <v>0</v>
      </c>
      <c r="I1504" s="2">
        <f>telefony45[[#This Row],[zakonczenie]]-telefony45[[#This Row],[rozpoczecie]]</f>
        <v>1.5972222222222499E-3</v>
      </c>
      <c r="J1504" s="9">
        <f>HOUR(telefony45[[#This Row],[czas połączenia]])</f>
        <v>0</v>
      </c>
      <c r="K1504" s="9">
        <f>MINUTE(telefony45[[#This Row],[czas połączenia]])</f>
        <v>2</v>
      </c>
      <c r="L1504" s="9">
        <f>SECOND(telefony45[[#This Row],[czas połączenia]])</f>
        <v>18</v>
      </c>
      <c r="M1504" s="9">
        <f>telefony45[[#This Row],[godziny połączenia]]*60*60+telefony45[[#This Row],[minuty połączenia]]*60+telefony45[[#This Row],[sekundy połączenia2]]</f>
        <v>138</v>
      </c>
      <c r="N1504" s="9">
        <f>ROUNDUP(telefony45[[#This Row],[połączenie w sekundach]]/60,0)</f>
        <v>3</v>
      </c>
      <c r="O1504" s="9">
        <f>IF(telefony45[[#This Row],[czy zagraniczny]]=1,telefony45[[#This Row],[zaczęt minuty połączenia]],0)</f>
        <v>0</v>
      </c>
      <c r="P1504">
        <f>IF(OR(telefony45[[#This Row],[czy komórkowy]]=1,telefony45[[#This Row],[czy stacjonarny]]=1),P1503-telefony45[[#This Row],[połączenie w sekundach]],P1503)</f>
        <v>-660779</v>
      </c>
      <c r="Q1504">
        <f t="shared" si="22"/>
        <v>138</v>
      </c>
      <c r="R1504">
        <f>IF(telefony45[[#This Row],[czy komórkowy]]=1,Q1504+R1503,R1503)</f>
        <v>158183</v>
      </c>
      <c r="S1504">
        <f>IF(telefony45[[#This Row],[czy stacjonarny]]=1,Q1504+S1503,S1503)</f>
        <v>502596</v>
      </c>
    </row>
    <row r="1505" spans="1:19" x14ac:dyDescent="0.3">
      <c r="A1505" s="9" t="s">
        <v>1296</v>
      </c>
      <c r="B1505" s="1">
        <v>42937</v>
      </c>
      <c r="C1505" s="2">
        <v>0.60465277777777782</v>
      </c>
      <c r="D1505" s="2">
        <v>0.60886574074074074</v>
      </c>
      <c r="E1505">
        <f>DAY(telefony45[[#This Row],[data]])</f>
        <v>21</v>
      </c>
      <c r="F1505">
        <f>IF(LEN(telefony45[[#This Row],[nr]])=8,1,0)</f>
        <v>0</v>
      </c>
      <c r="G1505">
        <f>IF(LEN(telefony45[[#This Row],[nr]])=7,1,0)</f>
        <v>1</v>
      </c>
      <c r="H1505" s="9">
        <f>IF(LEN(telefony45[[#This Row],[nr]])&gt;=10,1,0)</f>
        <v>0</v>
      </c>
      <c r="I1505" s="2">
        <f>telefony45[[#This Row],[zakonczenie]]-telefony45[[#This Row],[rozpoczecie]]</f>
        <v>4.2129629629629184E-3</v>
      </c>
      <c r="J1505" s="9">
        <f>HOUR(telefony45[[#This Row],[czas połączenia]])</f>
        <v>0</v>
      </c>
      <c r="K1505" s="9">
        <f>MINUTE(telefony45[[#This Row],[czas połączenia]])</f>
        <v>6</v>
      </c>
      <c r="L1505" s="9">
        <f>SECOND(telefony45[[#This Row],[czas połączenia]])</f>
        <v>4</v>
      </c>
      <c r="M1505" s="9">
        <f>telefony45[[#This Row],[godziny połączenia]]*60*60+telefony45[[#This Row],[minuty połączenia]]*60+telefony45[[#This Row],[sekundy połączenia2]]</f>
        <v>364</v>
      </c>
      <c r="N1505" s="9">
        <f>ROUNDUP(telefony45[[#This Row],[połączenie w sekundach]]/60,0)</f>
        <v>7</v>
      </c>
      <c r="O1505" s="9">
        <f>IF(telefony45[[#This Row],[czy zagraniczny]]=1,telefony45[[#This Row],[zaczęt minuty połączenia]],0)</f>
        <v>0</v>
      </c>
      <c r="P1505">
        <f>IF(OR(telefony45[[#This Row],[czy komórkowy]]=1,telefony45[[#This Row],[czy stacjonarny]]=1),P1504-telefony45[[#This Row],[połączenie w sekundach]],P1504)</f>
        <v>-661143</v>
      </c>
      <c r="Q1505">
        <f t="shared" si="22"/>
        <v>364</v>
      </c>
      <c r="R1505">
        <f>IF(telefony45[[#This Row],[czy komórkowy]]=1,Q1505+R1504,R1504)</f>
        <v>158183</v>
      </c>
      <c r="S1505">
        <f>IF(telefony45[[#This Row],[czy stacjonarny]]=1,Q1505+S1504,S1504)</f>
        <v>502960</v>
      </c>
    </row>
    <row r="1506" spans="1:19" x14ac:dyDescent="0.3">
      <c r="A1506" s="9" t="s">
        <v>1297</v>
      </c>
      <c r="B1506" s="1">
        <v>42937</v>
      </c>
      <c r="C1506" s="2">
        <v>0.60782407407407413</v>
      </c>
      <c r="D1506" s="2">
        <v>0.61331018518518521</v>
      </c>
      <c r="E1506">
        <f>DAY(telefony45[[#This Row],[data]])</f>
        <v>21</v>
      </c>
      <c r="F1506">
        <f>IF(LEN(telefony45[[#This Row],[nr]])=8,1,0)</f>
        <v>1</v>
      </c>
      <c r="G1506">
        <f>IF(LEN(telefony45[[#This Row],[nr]])=7,1,0)</f>
        <v>0</v>
      </c>
      <c r="H1506" s="9">
        <f>IF(LEN(telefony45[[#This Row],[nr]])&gt;=10,1,0)</f>
        <v>0</v>
      </c>
      <c r="I1506" s="2">
        <f>telefony45[[#This Row],[zakonczenie]]-telefony45[[#This Row],[rozpoczecie]]</f>
        <v>5.4861111111110805E-3</v>
      </c>
      <c r="J1506" s="9">
        <f>HOUR(telefony45[[#This Row],[czas połączenia]])</f>
        <v>0</v>
      </c>
      <c r="K1506" s="9">
        <f>MINUTE(telefony45[[#This Row],[czas połączenia]])</f>
        <v>7</v>
      </c>
      <c r="L1506" s="9">
        <f>SECOND(telefony45[[#This Row],[czas połączenia]])</f>
        <v>54</v>
      </c>
      <c r="M1506" s="9">
        <f>telefony45[[#This Row],[godziny połączenia]]*60*60+telefony45[[#This Row],[minuty połączenia]]*60+telefony45[[#This Row],[sekundy połączenia2]]</f>
        <v>474</v>
      </c>
      <c r="N1506" s="9">
        <f>ROUNDUP(telefony45[[#This Row],[połączenie w sekundach]]/60,0)</f>
        <v>8</v>
      </c>
      <c r="O1506" s="9">
        <f>IF(telefony45[[#This Row],[czy zagraniczny]]=1,telefony45[[#This Row],[zaczęt minuty połączenia]],0)</f>
        <v>0</v>
      </c>
      <c r="P1506">
        <f>IF(OR(telefony45[[#This Row],[czy komórkowy]]=1,telefony45[[#This Row],[czy stacjonarny]]=1),P1505-telefony45[[#This Row],[połączenie w sekundach]],P1505)</f>
        <v>-661617</v>
      </c>
      <c r="Q1506">
        <f t="shared" si="22"/>
        <v>474</v>
      </c>
      <c r="R1506">
        <f>IF(telefony45[[#This Row],[czy komórkowy]]=1,Q1506+R1505,R1505)</f>
        <v>158657</v>
      </c>
      <c r="S1506">
        <f>IF(telefony45[[#This Row],[czy stacjonarny]]=1,Q1506+S1505,S1505)</f>
        <v>502960</v>
      </c>
    </row>
    <row r="1507" spans="1:19" x14ac:dyDescent="0.3">
      <c r="A1507" s="9" t="s">
        <v>1298</v>
      </c>
      <c r="B1507" s="1">
        <v>42937</v>
      </c>
      <c r="C1507" s="2">
        <v>0.6121875</v>
      </c>
      <c r="D1507" s="2">
        <v>0.6181712962962963</v>
      </c>
      <c r="E1507">
        <f>DAY(telefony45[[#This Row],[data]])</f>
        <v>21</v>
      </c>
      <c r="F1507">
        <f>IF(LEN(telefony45[[#This Row],[nr]])=8,1,0)</f>
        <v>0</v>
      </c>
      <c r="G1507">
        <f>IF(LEN(telefony45[[#This Row],[nr]])=7,1,0)</f>
        <v>1</v>
      </c>
      <c r="H1507" s="9">
        <f>IF(LEN(telefony45[[#This Row],[nr]])&gt;=10,1,0)</f>
        <v>0</v>
      </c>
      <c r="I1507" s="2">
        <f>telefony45[[#This Row],[zakonczenie]]-telefony45[[#This Row],[rozpoczecie]]</f>
        <v>5.9837962962963065E-3</v>
      </c>
      <c r="J1507" s="9">
        <f>HOUR(telefony45[[#This Row],[czas połączenia]])</f>
        <v>0</v>
      </c>
      <c r="K1507" s="9">
        <f>MINUTE(telefony45[[#This Row],[czas połączenia]])</f>
        <v>8</v>
      </c>
      <c r="L1507" s="9">
        <f>SECOND(telefony45[[#This Row],[czas połączenia]])</f>
        <v>37</v>
      </c>
      <c r="M1507" s="9">
        <f>telefony45[[#This Row],[godziny połączenia]]*60*60+telefony45[[#This Row],[minuty połączenia]]*60+telefony45[[#This Row],[sekundy połączenia2]]</f>
        <v>517</v>
      </c>
      <c r="N1507" s="9">
        <f>ROUNDUP(telefony45[[#This Row],[połączenie w sekundach]]/60,0)</f>
        <v>9</v>
      </c>
      <c r="O1507" s="9">
        <f>IF(telefony45[[#This Row],[czy zagraniczny]]=1,telefony45[[#This Row],[zaczęt minuty połączenia]],0)</f>
        <v>0</v>
      </c>
      <c r="P1507">
        <f>IF(OR(telefony45[[#This Row],[czy komórkowy]]=1,telefony45[[#This Row],[czy stacjonarny]]=1),P1506-telefony45[[#This Row],[połączenie w sekundach]],P1506)</f>
        <v>-662134</v>
      </c>
      <c r="Q1507">
        <f t="shared" si="22"/>
        <v>517</v>
      </c>
      <c r="R1507">
        <f>IF(telefony45[[#This Row],[czy komórkowy]]=1,Q1507+R1506,R1506)</f>
        <v>158657</v>
      </c>
      <c r="S1507">
        <f>IF(telefony45[[#This Row],[czy stacjonarny]]=1,Q1507+S1506,S1506)</f>
        <v>503477</v>
      </c>
    </row>
    <row r="1508" spans="1:19" x14ac:dyDescent="0.3">
      <c r="A1508" s="9" t="s">
        <v>1299</v>
      </c>
      <c r="B1508" s="1">
        <v>42937</v>
      </c>
      <c r="C1508" s="2">
        <v>0.6147569444444444</v>
      </c>
      <c r="D1508" s="2">
        <v>0.62420138888888888</v>
      </c>
      <c r="E1508">
        <f>DAY(telefony45[[#This Row],[data]])</f>
        <v>21</v>
      </c>
      <c r="F1508">
        <f>IF(LEN(telefony45[[#This Row],[nr]])=8,1,0)</f>
        <v>0</v>
      </c>
      <c r="G1508">
        <f>IF(LEN(telefony45[[#This Row],[nr]])=7,1,0)</f>
        <v>1</v>
      </c>
      <c r="H1508" s="9">
        <f>IF(LEN(telefony45[[#This Row],[nr]])&gt;=10,1,0)</f>
        <v>0</v>
      </c>
      <c r="I1508" s="2">
        <f>telefony45[[#This Row],[zakonczenie]]-telefony45[[#This Row],[rozpoczecie]]</f>
        <v>9.4444444444444775E-3</v>
      </c>
      <c r="J1508" s="9">
        <f>HOUR(telefony45[[#This Row],[czas połączenia]])</f>
        <v>0</v>
      </c>
      <c r="K1508" s="9">
        <f>MINUTE(telefony45[[#This Row],[czas połączenia]])</f>
        <v>13</v>
      </c>
      <c r="L1508" s="9">
        <f>SECOND(telefony45[[#This Row],[czas połączenia]])</f>
        <v>36</v>
      </c>
      <c r="M1508" s="9">
        <f>telefony45[[#This Row],[godziny połączenia]]*60*60+telefony45[[#This Row],[minuty połączenia]]*60+telefony45[[#This Row],[sekundy połączenia2]]</f>
        <v>816</v>
      </c>
      <c r="N1508" s="9">
        <f>ROUNDUP(telefony45[[#This Row],[połączenie w sekundach]]/60,0)</f>
        <v>14</v>
      </c>
      <c r="O1508" s="9">
        <f>IF(telefony45[[#This Row],[czy zagraniczny]]=1,telefony45[[#This Row],[zaczęt minuty połączenia]],0)</f>
        <v>0</v>
      </c>
      <c r="P1508">
        <f>IF(OR(telefony45[[#This Row],[czy komórkowy]]=1,telefony45[[#This Row],[czy stacjonarny]]=1),P1507-telefony45[[#This Row],[połączenie w sekundach]],P1507)</f>
        <v>-662950</v>
      </c>
      <c r="Q1508">
        <f t="shared" si="22"/>
        <v>816</v>
      </c>
      <c r="R1508">
        <f>IF(telefony45[[#This Row],[czy komórkowy]]=1,Q1508+R1507,R1507)</f>
        <v>158657</v>
      </c>
      <c r="S1508">
        <f>IF(telefony45[[#This Row],[czy stacjonarny]]=1,Q1508+S1507,S1507)</f>
        <v>504293</v>
      </c>
    </row>
    <row r="1509" spans="1:19" x14ac:dyDescent="0.3">
      <c r="A1509" s="9" t="s">
        <v>1300</v>
      </c>
      <c r="B1509" s="1">
        <v>42937</v>
      </c>
      <c r="C1509" s="2">
        <v>0.61690972222222218</v>
      </c>
      <c r="D1509" s="2">
        <v>0.62290509259259264</v>
      </c>
      <c r="E1509">
        <f>DAY(telefony45[[#This Row],[data]])</f>
        <v>21</v>
      </c>
      <c r="F1509">
        <f>IF(LEN(telefony45[[#This Row],[nr]])=8,1,0)</f>
        <v>0</v>
      </c>
      <c r="G1509">
        <f>IF(LEN(telefony45[[#This Row],[nr]])=7,1,0)</f>
        <v>1</v>
      </c>
      <c r="H1509" s="9">
        <f>IF(LEN(telefony45[[#This Row],[nr]])&gt;=10,1,0)</f>
        <v>0</v>
      </c>
      <c r="I1509" s="2">
        <f>telefony45[[#This Row],[zakonczenie]]-telefony45[[#This Row],[rozpoczecie]]</f>
        <v>5.9953703703704564E-3</v>
      </c>
      <c r="J1509" s="9">
        <f>HOUR(telefony45[[#This Row],[czas połączenia]])</f>
        <v>0</v>
      </c>
      <c r="K1509" s="9">
        <f>MINUTE(telefony45[[#This Row],[czas połączenia]])</f>
        <v>8</v>
      </c>
      <c r="L1509" s="9">
        <f>SECOND(telefony45[[#This Row],[czas połączenia]])</f>
        <v>38</v>
      </c>
      <c r="M1509" s="9">
        <f>telefony45[[#This Row],[godziny połączenia]]*60*60+telefony45[[#This Row],[minuty połączenia]]*60+telefony45[[#This Row],[sekundy połączenia2]]</f>
        <v>518</v>
      </c>
      <c r="N1509" s="9">
        <f>ROUNDUP(telefony45[[#This Row],[połączenie w sekundach]]/60,0)</f>
        <v>9</v>
      </c>
      <c r="O1509" s="9">
        <f>IF(telefony45[[#This Row],[czy zagraniczny]]=1,telefony45[[#This Row],[zaczęt minuty połączenia]],0)</f>
        <v>0</v>
      </c>
      <c r="P1509">
        <f>IF(OR(telefony45[[#This Row],[czy komórkowy]]=1,telefony45[[#This Row],[czy stacjonarny]]=1),P1508-telefony45[[#This Row],[połączenie w sekundach]],P1508)</f>
        <v>-663468</v>
      </c>
      <c r="Q1509">
        <f t="shared" si="22"/>
        <v>518</v>
      </c>
      <c r="R1509">
        <f>IF(telefony45[[#This Row],[czy komórkowy]]=1,Q1509+R1508,R1508)</f>
        <v>158657</v>
      </c>
      <c r="S1509">
        <f>IF(telefony45[[#This Row],[czy stacjonarny]]=1,Q1509+S1508,S1508)</f>
        <v>504811</v>
      </c>
    </row>
    <row r="1510" spans="1:19" x14ac:dyDescent="0.3">
      <c r="A1510" s="9" t="s">
        <v>1301</v>
      </c>
      <c r="B1510" s="1">
        <v>42937</v>
      </c>
      <c r="C1510" s="2">
        <v>0.6206828703703704</v>
      </c>
      <c r="D1510" s="2">
        <v>0.62291666666666667</v>
      </c>
      <c r="E1510">
        <f>DAY(telefony45[[#This Row],[data]])</f>
        <v>21</v>
      </c>
      <c r="F1510">
        <f>IF(LEN(telefony45[[#This Row],[nr]])=8,1,0)</f>
        <v>0</v>
      </c>
      <c r="G1510">
        <f>IF(LEN(telefony45[[#This Row],[nr]])=7,1,0)</f>
        <v>1</v>
      </c>
      <c r="H1510" s="9">
        <f>IF(LEN(telefony45[[#This Row],[nr]])&gt;=10,1,0)</f>
        <v>0</v>
      </c>
      <c r="I1510" s="2">
        <f>telefony45[[#This Row],[zakonczenie]]-telefony45[[#This Row],[rozpoczecie]]</f>
        <v>2.2337962962962754E-3</v>
      </c>
      <c r="J1510" s="9">
        <f>HOUR(telefony45[[#This Row],[czas połączenia]])</f>
        <v>0</v>
      </c>
      <c r="K1510" s="9">
        <f>MINUTE(telefony45[[#This Row],[czas połączenia]])</f>
        <v>3</v>
      </c>
      <c r="L1510" s="9">
        <f>SECOND(telefony45[[#This Row],[czas połączenia]])</f>
        <v>13</v>
      </c>
      <c r="M1510" s="9">
        <f>telefony45[[#This Row],[godziny połączenia]]*60*60+telefony45[[#This Row],[minuty połączenia]]*60+telefony45[[#This Row],[sekundy połączenia2]]</f>
        <v>193</v>
      </c>
      <c r="N1510" s="9">
        <f>ROUNDUP(telefony45[[#This Row],[połączenie w sekundach]]/60,0)</f>
        <v>4</v>
      </c>
      <c r="O1510" s="9">
        <f>IF(telefony45[[#This Row],[czy zagraniczny]]=1,telefony45[[#This Row],[zaczęt minuty połączenia]],0)</f>
        <v>0</v>
      </c>
      <c r="P1510">
        <f>IF(OR(telefony45[[#This Row],[czy komórkowy]]=1,telefony45[[#This Row],[czy stacjonarny]]=1),P1509-telefony45[[#This Row],[połączenie w sekundach]],P1509)</f>
        <v>-663661</v>
      </c>
      <c r="Q1510">
        <f t="shared" si="22"/>
        <v>193</v>
      </c>
      <c r="R1510">
        <f>IF(telefony45[[#This Row],[czy komórkowy]]=1,Q1510+R1509,R1509)</f>
        <v>158657</v>
      </c>
      <c r="S1510">
        <f>IF(telefony45[[#This Row],[czy stacjonarny]]=1,Q1510+S1509,S1509)</f>
        <v>505004</v>
      </c>
    </row>
    <row r="1511" spans="1:19" x14ac:dyDescent="0.3">
      <c r="A1511" s="9" t="s">
        <v>1302</v>
      </c>
      <c r="B1511" s="1">
        <v>42937</v>
      </c>
      <c r="C1511" s="2">
        <v>0.62484953703703705</v>
      </c>
      <c r="D1511" s="2">
        <v>0.62848379629629625</v>
      </c>
      <c r="E1511">
        <f>DAY(telefony45[[#This Row],[data]])</f>
        <v>21</v>
      </c>
      <c r="F1511">
        <f>IF(LEN(telefony45[[#This Row],[nr]])=8,1,0)</f>
        <v>1</v>
      </c>
      <c r="G1511">
        <f>IF(LEN(telefony45[[#This Row],[nr]])=7,1,0)</f>
        <v>0</v>
      </c>
      <c r="H1511" s="9">
        <f>IF(LEN(telefony45[[#This Row],[nr]])&gt;=10,1,0)</f>
        <v>0</v>
      </c>
      <c r="I1511" s="2">
        <f>telefony45[[#This Row],[zakonczenie]]-telefony45[[#This Row],[rozpoczecie]]</f>
        <v>3.6342592592591982E-3</v>
      </c>
      <c r="J1511" s="9">
        <f>HOUR(telefony45[[#This Row],[czas połączenia]])</f>
        <v>0</v>
      </c>
      <c r="K1511" s="9">
        <f>MINUTE(telefony45[[#This Row],[czas połączenia]])</f>
        <v>5</v>
      </c>
      <c r="L1511" s="9">
        <f>SECOND(telefony45[[#This Row],[czas połączenia]])</f>
        <v>14</v>
      </c>
      <c r="M1511" s="9">
        <f>telefony45[[#This Row],[godziny połączenia]]*60*60+telefony45[[#This Row],[minuty połączenia]]*60+telefony45[[#This Row],[sekundy połączenia2]]</f>
        <v>314</v>
      </c>
      <c r="N1511" s="9">
        <f>ROUNDUP(telefony45[[#This Row],[połączenie w sekundach]]/60,0)</f>
        <v>6</v>
      </c>
      <c r="O1511" s="9">
        <f>IF(telefony45[[#This Row],[czy zagraniczny]]=1,telefony45[[#This Row],[zaczęt minuty połączenia]],0)</f>
        <v>0</v>
      </c>
      <c r="P1511">
        <f>IF(OR(telefony45[[#This Row],[czy komórkowy]]=1,telefony45[[#This Row],[czy stacjonarny]]=1),P1510-telefony45[[#This Row],[połączenie w sekundach]],P1510)</f>
        <v>-663975</v>
      </c>
      <c r="Q1511">
        <f t="shared" si="22"/>
        <v>314</v>
      </c>
      <c r="R1511">
        <f>IF(telefony45[[#This Row],[czy komórkowy]]=1,Q1511+R1510,R1510)</f>
        <v>158971</v>
      </c>
      <c r="S1511">
        <f>IF(telefony45[[#This Row],[czy stacjonarny]]=1,Q1511+S1510,S1510)</f>
        <v>505004</v>
      </c>
    </row>
    <row r="1512" spans="1:19" x14ac:dyDescent="0.3">
      <c r="A1512" s="9" t="s">
        <v>1303</v>
      </c>
      <c r="B1512" s="1">
        <v>42937</v>
      </c>
      <c r="C1512" s="2">
        <v>0.62612268518518521</v>
      </c>
      <c r="D1512" s="2">
        <v>0.62835648148148149</v>
      </c>
      <c r="E1512">
        <f>DAY(telefony45[[#This Row],[data]])</f>
        <v>21</v>
      </c>
      <c r="F1512">
        <f>IF(LEN(telefony45[[#This Row],[nr]])=8,1,0)</f>
        <v>0</v>
      </c>
      <c r="G1512">
        <f>IF(LEN(telefony45[[#This Row],[nr]])=7,1,0)</f>
        <v>1</v>
      </c>
      <c r="H1512" s="9">
        <f>IF(LEN(telefony45[[#This Row],[nr]])&gt;=10,1,0)</f>
        <v>0</v>
      </c>
      <c r="I1512" s="2">
        <f>telefony45[[#This Row],[zakonczenie]]-telefony45[[#This Row],[rozpoczecie]]</f>
        <v>2.2337962962962754E-3</v>
      </c>
      <c r="J1512" s="9">
        <f>HOUR(telefony45[[#This Row],[czas połączenia]])</f>
        <v>0</v>
      </c>
      <c r="K1512" s="9">
        <f>MINUTE(telefony45[[#This Row],[czas połączenia]])</f>
        <v>3</v>
      </c>
      <c r="L1512" s="9">
        <f>SECOND(telefony45[[#This Row],[czas połączenia]])</f>
        <v>13</v>
      </c>
      <c r="M1512" s="9">
        <f>telefony45[[#This Row],[godziny połączenia]]*60*60+telefony45[[#This Row],[minuty połączenia]]*60+telefony45[[#This Row],[sekundy połączenia2]]</f>
        <v>193</v>
      </c>
      <c r="N1512" s="9">
        <f>ROUNDUP(telefony45[[#This Row],[połączenie w sekundach]]/60,0)</f>
        <v>4</v>
      </c>
      <c r="O1512" s="9">
        <f>IF(telefony45[[#This Row],[czy zagraniczny]]=1,telefony45[[#This Row],[zaczęt minuty połączenia]],0)</f>
        <v>0</v>
      </c>
      <c r="P1512">
        <f>IF(OR(telefony45[[#This Row],[czy komórkowy]]=1,telefony45[[#This Row],[czy stacjonarny]]=1),P1511-telefony45[[#This Row],[połączenie w sekundach]],P1511)</f>
        <v>-664168</v>
      </c>
      <c r="Q1512">
        <f t="shared" si="22"/>
        <v>193</v>
      </c>
      <c r="R1512">
        <f>IF(telefony45[[#This Row],[czy komórkowy]]=1,Q1512+R1511,R1511)</f>
        <v>158971</v>
      </c>
      <c r="S1512">
        <f>IF(telefony45[[#This Row],[czy stacjonarny]]=1,Q1512+S1511,S1511)</f>
        <v>505197</v>
      </c>
    </row>
    <row r="1513" spans="1:19" x14ac:dyDescent="0.3">
      <c r="A1513" s="9" t="s">
        <v>269</v>
      </c>
      <c r="B1513" s="1">
        <v>42940</v>
      </c>
      <c r="C1513" s="2">
        <v>0.33624999999999999</v>
      </c>
      <c r="D1513" s="2">
        <v>0.34670138888888891</v>
      </c>
      <c r="E1513">
        <f>DAY(telefony45[[#This Row],[data]])</f>
        <v>24</v>
      </c>
      <c r="F1513">
        <f>IF(LEN(telefony45[[#This Row],[nr]])=8,1,0)</f>
        <v>1</v>
      </c>
      <c r="G1513">
        <f>IF(LEN(telefony45[[#This Row],[nr]])=7,1,0)</f>
        <v>0</v>
      </c>
      <c r="H1513" s="9">
        <f>IF(LEN(telefony45[[#This Row],[nr]])&gt;=10,1,0)</f>
        <v>0</v>
      </c>
      <c r="I1513" s="2">
        <f>telefony45[[#This Row],[zakonczenie]]-telefony45[[#This Row],[rozpoczecie]]</f>
        <v>1.0451388888888913E-2</v>
      </c>
      <c r="J1513" s="9">
        <f>HOUR(telefony45[[#This Row],[czas połączenia]])</f>
        <v>0</v>
      </c>
      <c r="K1513" s="9">
        <f>MINUTE(telefony45[[#This Row],[czas połączenia]])</f>
        <v>15</v>
      </c>
      <c r="L1513" s="9">
        <f>SECOND(telefony45[[#This Row],[czas połączenia]])</f>
        <v>3</v>
      </c>
      <c r="M1513" s="9">
        <f>telefony45[[#This Row],[godziny połączenia]]*60*60+telefony45[[#This Row],[minuty połączenia]]*60+telefony45[[#This Row],[sekundy połączenia2]]</f>
        <v>903</v>
      </c>
      <c r="N1513" s="9">
        <f>ROUNDUP(telefony45[[#This Row],[połączenie w sekundach]]/60,0)</f>
        <v>16</v>
      </c>
      <c r="O1513" s="9">
        <f>IF(telefony45[[#This Row],[czy zagraniczny]]=1,telefony45[[#This Row],[zaczęt minuty połączenia]],0)</f>
        <v>0</v>
      </c>
      <c r="P1513">
        <f>IF(OR(telefony45[[#This Row],[czy komórkowy]]=1,telefony45[[#This Row],[czy stacjonarny]]=1),P1512-telefony45[[#This Row],[połączenie w sekundach]],P1512)</f>
        <v>-665071</v>
      </c>
      <c r="Q1513">
        <f t="shared" ref="Q1513:Q1576" si="23">IF(P1513&lt;0,ABS(P1513)-ABS(P1512),Q1512)</f>
        <v>903</v>
      </c>
      <c r="R1513">
        <f>IF(telefony45[[#This Row],[czy komórkowy]]=1,Q1513+R1512,R1512)</f>
        <v>159874</v>
      </c>
      <c r="S1513">
        <f>IF(telefony45[[#This Row],[czy stacjonarny]]=1,Q1513+S1512,S1512)</f>
        <v>505197</v>
      </c>
    </row>
    <row r="1514" spans="1:19" x14ac:dyDescent="0.3">
      <c r="A1514" s="9" t="s">
        <v>1304</v>
      </c>
      <c r="B1514" s="1">
        <v>42940</v>
      </c>
      <c r="C1514" s="2">
        <v>0.33728009259259262</v>
      </c>
      <c r="D1514" s="2">
        <v>0.34291666666666665</v>
      </c>
      <c r="E1514">
        <f>DAY(telefony45[[#This Row],[data]])</f>
        <v>24</v>
      </c>
      <c r="F1514">
        <f>IF(LEN(telefony45[[#This Row],[nr]])=8,1,0)</f>
        <v>0</v>
      </c>
      <c r="G1514">
        <f>IF(LEN(telefony45[[#This Row],[nr]])=7,1,0)</f>
        <v>1</v>
      </c>
      <c r="H1514" s="9">
        <f>IF(LEN(telefony45[[#This Row],[nr]])&gt;=10,1,0)</f>
        <v>0</v>
      </c>
      <c r="I1514" s="2">
        <f>telefony45[[#This Row],[zakonczenie]]-telefony45[[#This Row],[rozpoczecie]]</f>
        <v>5.63657407407403E-3</v>
      </c>
      <c r="J1514" s="9">
        <f>HOUR(telefony45[[#This Row],[czas połączenia]])</f>
        <v>0</v>
      </c>
      <c r="K1514" s="9">
        <f>MINUTE(telefony45[[#This Row],[czas połączenia]])</f>
        <v>8</v>
      </c>
      <c r="L1514" s="9">
        <f>SECOND(telefony45[[#This Row],[czas połączenia]])</f>
        <v>7</v>
      </c>
      <c r="M1514" s="9">
        <f>telefony45[[#This Row],[godziny połączenia]]*60*60+telefony45[[#This Row],[minuty połączenia]]*60+telefony45[[#This Row],[sekundy połączenia2]]</f>
        <v>487</v>
      </c>
      <c r="N1514" s="9">
        <f>ROUNDUP(telefony45[[#This Row],[połączenie w sekundach]]/60,0)</f>
        <v>9</v>
      </c>
      <c r="O1514" s="9">
        <f>IF(telefony45[[#This Row],[czy zagraniczny]]=1,telefony45[[#This Row],[zaczęt minuty połączenia]],0)</f>
        <v>0</v>
      </c>
      <c r="P1514">
        <f>IF(OR(telefony45[[#This Row],[czy komórkowy]]=1,telefony45[[#This Row],[czy stacjonarny]]=1),P1513-telefony45[[#This Row],[połączenie w sekundach]],P1513)</f>
        <v>-665558</v>
      </c>
      <c r="Q1514">
        <f t="shared" si="23"/>
        <v>487</v>
      </c>
      <c r="R1514">
        <f>IF(telefony45[[#This Row],[czy komórkowy]]=1,Q1514+R1513,R1513)</f>
        <v>159874</v>
      </c>
      <c r="S1514">
        <f>IF(telefony45[[#This Row],[czy stacjonarny]]=1,Q1514+S1513,S1513)</f>
        <v>505684</v>
      </c>
    </row>
    <row r="1515" spans="1:19" x14ac:dyDescent="0.3">
      <c r="A1515" s="9" t="s">
        <v>1305</v>
      </c>
      <c r="B1515" s="1">
        <v>42940</v>
      </c>
      <c r="C1515" s="2">
        <v>0.3402662037037037</v>
      </c>
      <c r="D1515" s="2">
        <v>0.34250000000000003</v>
      </c>
      <c r="E1515">
        <f>DAY(telefony45[[#This Row],[data]])</f>
        <v>24</v>
      </c>
      <c r="F1515">
        <f>IF(LEN(telefony45[[#This Row],[nr]])=8,1,0)</f>
        <v>0</v>
      </c>
      <c r="G1515">
        <f>IF(LEN(telefony45[[#This Row],[nr]])=7,1,0)</f>
        <v>1</v>
      </c>
      <c r="H1515" s="9">
        <f>IF(LEN(telefony45[[#This Row],[nr]])&gt;=10,1,0)</f>
        <v>0</v>
      </c>
      <c r="I1515" s="2">
        <f>telefony45[[#This Row],[zakonczenie]]-telefony45[[#This Row],[rozpoczecie]]</f>
        <v>2.2337962962963309E-3</v>
      </c>
      <c r="J1515" s="9">
        <f>HOUR(telefony45[[#This Row],[czas połączenia]])</f>
        <v>0</v>
      </c>
      <c r="K1515" s="9">
        <f>MINUTE(telefony45[[#This Row],[czas połączenia]])</f>
        <v>3</v>
      </c>
      <c r="L1515" s="9">
        <f>SECOND(telefony45[[#This Row],[czas połączenia]])</f>
        <v>13</v>
      </c>
      <c r="M1515" s="9">
        <f>telefony45[[#This Row],[godziny połączenia]]*60*60+telefony45[[#This Row],[minuty połączenia]]*60+telefony45[[#This Row],[sekundy połączenia2]]</f>
        <v>193</v>
      </c>
      <c r="N1515" s="9">
        <f>ROUNDUP(telefony45[[#This Row],[połączenie w sekundach]]/60,0)</f>
        <v>4</v>
      </c>
      <c r="O1515" s="9">
        <f>IF(telefony45[[#This Row],[czy zagraniczny]]=1,telefony45[[#This Row],[zaczęt minuty połączenia]],0)</f>
        <v>0</v>
      </c>
      <c r="P1515">
        <f>IF(OR(telefony45[[#This Row],[czy komórkowy]]=1,telefony45[[#This Row],[czy stacjonarny]]=1),P1514-telefony45[[#This Row],[połączenie w sekundach]],P1514)</f>
        <v>-665751</v>
      </c>
      <c r="Q1515">
        <f t="shared" si="23"/>
        <v>193</v>
      </c>
      <c r="R1515">
        <f>IF(telefony45[[#This Row],[czy komórkowy]]=1,Q1515+R1514,R1514)</f>
        <v>159874</v>
      </c>
      <c r="S1515">
        <f>IF(telefony45[[#This Row],[czy stacjonarny]]=1,Q1515+S1514,S1514)</f>
        <v>505877</v>
      </c>
    </row>
    <row r="1516" spans="1:19" x14ac:dyDescent="0.3">
      <c r="A1516" s="9" t="s">
        <v>1306</v>
      </c>
      <c r="B1516" s="1">
        <v>42940</v>
      </c>
      <c r="C1516" s="2">
        <v>0.34495370370370371</v>
      </c>
      <c r="D1516" s="2">
        <v>0.3467824074074074</v>
      </c>
      <c r="E1516">
        <f>DAY(telefony45[[#This Row],[data]])</f>
        <v>24</v>
      </c>
      <c r="F1516">
        <f>IF(LEN(telefony45[[#This Row],[nr]])=8,1,0)</f>
        <v>1</v>
      </c>
      <c r="G1516">
        <f>IF(LEN(telefony45[[#This Row],[nr]])=7,1,0)</f>
        <v>0</v>
      </c>
      <c r="H1516" s="9">
        <f>IF(LEN(telefony45[[#This Row],[nr]])&gt;=10,1,0)</f>
        <v>0</v>
      </c>
      <c r="I1516" s="2">
        <f>telefony45[[#This Row],[zakonczenie]]-telefony45[[#This Row],[rozpoczecie]]</f>
        <v>1.8287037037036935E-3</v>
      </c>
      <c r="J1516" s="9">
        <f>HOUR(telefony45[[#This Row],[czas połączenia]])</f>
        <v>0</v>
      </c>
      <c r="K1516" s="9">
        <f>MINUTE(telefony45[[#This Row],[czas połączenia]])</f>
        <v>2</v>
      </c>
      <c r="L1516" s="9">
        <f>SECOND(telefony45[[#This Row],[czas połączenia]])</f>
        <v>38</v>
      </c>
      <c r="M1516" s="9">
        <f>telefony45[[#This Row],[godziny połączenia]]*60*60+telefony45[[#This Row],[minuty połączenia]]*60+telefony45[[#This Row],[sekundy połączenia2]]</f>
        <v>158</v>
      </c>
      <c r="N1516" s="9">
        <f>ROUNDUP(telefony45[[#This Row],[połączenie w sekundach]]/60,0)</f>
        <v>3</v>
      </c>
      <c r="O1516" s="9">
        <f>IF(telefony45[[#This Row],[czy zagraniczny]]=1,telefony45[[#This Row],[zaczęt minuty połączenia]],0)</f>
        <v>0</v>
      </c>
      <c r="P1516">
        <f>IF(OR(telefony45[[#This Row],[czy komórkowy]]=1,telefony45[[#This Row],[czy stacjonarny]]=1),P1515-telefony45[[#This Row],[połączenie w sekundach]],P1515)</f>
        <v>-665909</v>
      </c>
      <c r="Q1516">
        <f t="shared" si="23"/>
        <v>158</v>
      </c>
      <c r="R1516">
        <f>IF(telefony45[[#This Row],[czy komórkowy]]=1,Q1516+R1515,R1515)</f>
        <v>160032</v>
      </c>
      <c r="S1516">
        <f>IF(telefony45[[#This Row],[czy stacjonarny]]=1,Q1516+S1515,S1515)</f>
        <v>505877</v>
      </c>
    </row>
    <row r="1517" spans="1:19" x14ac:dyDescent="0.3">
      <c r="A1517" s="9" t="s">
        <v>1307</v>
      </c>
      <c r="B1517" s="1">
        <v>42940</v>
      </c>
      <c r="C1517" s="2">
        <v>0.3480787037037037</v>
      </c>
      <c r="D1517" s="2">
        <v>0.35413194444444446</v>
      </c>
      <c r="E1517">
        <f>DAY(telefony45[[#This Row],[data]])</f>
        <v>24</v>
      </c>
      <c r="F1517">
        <f>IF(LEN(telefony45[[#This Row],[nr]])=8,1,0)</f>
        <v>0</v>
      </c>
      <c r="G1517">
        <f>IF(LEN(telefony45[[#This Row],[nr]])=7,1,0)</f>
        <v>1</v>
      </c>
      <c r="H1517" s="9">
        <f>IF(LEN(telefony45[[#This Row],[nr]])&gt;=10,1,0)</f>
        <v>0</v>
      </c>
      <c r="I1517" s="2">
        <f>telefony45[[#This Row],[zakonczenie]]-telefony45[[#This Row],[rozpoczecie]]</f>
        <v>6.0532407407407618E-3</v>
      </c>
      <c r="J1517" s="9">
        <f>HOUR(telefony45[[#This Row],[czas połączenia]])</f>
        <v>0</v>
      </c>
      <c r="K1517" s="9">
        <f>MINUTE(telefony45[[#This Row],[czas połączenia]])</f>
        <v>8</v>
      </c>
      <c r="L1517" s="9">
        <f>SECOND(telefony45[[#This Row],[czas połączenia]])</f>
        <v>43</v>
      </c>
      <c r="M1517" s="9">
        <f>telefony45[[#This Row],[godziny połączenia]]*60*60+telefony45[[#This Row],[minuty połączenia]]*60+telefony45[[#This Row],[sekundy połączenia2]]</f>
        <v>523</v>
      </c>
      <c r="N1517" s="9">
        <f>ROUNDUP(telefony45[[#This Row],[połączenie w sekundach]]/60,0)</f>
        <v>9</v>
      </c>
      <c r="O1517" s="9">
        <f>IF(telefony45[[#This Row],[czy zagraniczny]]=1,telefony45[[#This Row],[zaczęt minuty połączenia]],0)</f>
        <v>0</v>
      </c>
      <c r="P1517">
        <f>IF(OR(telefony45[[#This Row],[czy komórkowy]]=1,telefony45[[#This Row],[czy stacjonarny]]=1),P1516-telefony45[[#This Row],[połączenie w sekundach]],P1516)</f>
        <v>-666432</v>
      </c>
      <c r="Q1517">
        <f t="shared" si="23"/>
        <v>523</v>
      </c>
      <c r="R1517">
        <f>IF(telefony45[[#This Row],[czy komórkowy]]=1,Q1517+R1516,R1516)</f>
        <v>160032</v>
      </c>
      <c r="S1517">
        <f>IF(telefony45[[#This Row],[czy stacjonarny]]=1,Q1517+S1516,S1516)</f>
        <v>506400</v>
      </c>
    </row>
    <row r="1518" spans="1:19" x14ac:dyDescent="0.3">
      <c r="A1518" s="9" t="s">
        <v>1308</v>
      </c>
      <c r="B1518" s="1">
        <v>42940</v>
      </c>
      <c r="C1518" s="2">
        <v>0.34879629629629627</v>
      </c>
      <c r="D1518" s="2">
        <v>0.35699074074074072</v>
      </c>
      <c r="E1518">
        <f>DAY(telefony45[[#This Row],[data]])</f>
        <v>24</v>
      </c>
      <c r="F1518">
        <f>IF(LEN(telefony45[[#This Row],[nr]])=8,1,0)</f>
        <v>0</v>
      </c>
      <c r="G1518">
        <f>IF(LEN(telefony45[[#This Row],[nr]])=7,1,0)</f>
        <v>1</v>
      </c>
      <c r="H1518" s="9">
        <f>IF(LEN(telefony45[[#This Row],[nr]])&gt;=10,1,0)</f>
        <v>0</v>
      </c>
      <c r="I1518" s="2">
        <f>telefony45[[#This Row],[zakonczenie]]-telefony45[[#This Row],[rozpoczecie]]</f>
        <v>8.1944444444444486E-3</v>
      </c>
      <c r="J1518" s="9">
        <f>HOUR(telefony45[[#This Row],[czas połączenia]])</f>
        <v>0</v>
      </c>
      <c r="K1518" s="9">
        <f>MINUTE(telefony45[[#This Row],[czas połączenia]])</f>
        <v>11</v>
      </c>
      <c r="L1518" s="9">
        <f>SECOND(telefony45[[#This Row],[czas połączenia]])</f>
        <v>48</v>
      </c>
      <c r="M1518" s="9">
        <f>telefony45[[#This Row],[godziny połączenia]]*60*60+telefony45[[#This Row],[minuty połączenia]]*60+telefony45[[#This Row],[sekundy połączenia2]]</f>
        <v>708</v>
      </c>
      <c r="N1518" s="9">
        <f>ROUNDUP(telefony45[[#This Row],[połączenie w sekundach]]/60,0)</f>
        <v>12</v>
      </c>
      <c r="O1518" s="9">
        <f>IF(telefony45[[#This Row],[czy zagraniczny]]=1,telefony45[[#This Row],[zaczęt minuty połączenia]],0)</f>
        <v>0</v>
      </c>
      <c r="P1518">
        <f>IF(OR(telefony45[[#This Row],[czy komórkowy]]=1,telefony45[[#This Row],[czy stacjonarny]]=1),P1517-telefony45[[#This Row],[połączenie w sekundach]],P1517)</f>
        <v>-667140</v>
      </c>
      <c r="Q1518">
        <f t="shared" si="23"/>
        <v>708</v>
      </c>
      <c r="R1518">
        <f>IF(telefony45[[#This Row],[czy komórkowy]]=1,Q1518+R1517,R1517)</f>
        <v>160032</v>
      </c>
      <c r="S1518">
        <f>IF(telefony45[[#This Row],[czy stacjonarny]]=1,Q1518+S1517,S1517)</f>
        <v>507108</v>
      </c>
    </row>
    <row r="1519" spans="1:19" x14ac:dyDescent="0.3">
      <c r="A1519" s="9" t="s">
        <v>1309</v>
      </c>
      <c r="B1519" s="1">
        <v>42940</v>
      </c>
      <c r="C1519" s="2">
        <v>0.35041666666666665</v>
      </c>
      <c r="D1519" s="2">
        <v>0.35834490740740743</v>
      </c>
      <c r="E1519">
        <f>DAY(telefony45[[#This Row],[data]])</f>
        <v>24</v>
      </c>
      <c r="F1519">
        <f>IF(LEN(telefony45[[#This Row],[nr]])=8,1,0)</f>
        <v>1</v>
      </c>
      <c r="G1519">
        <f>IF(LEN(telefony45[[#This Row],[nr]])=7,1,0)</f>
        <v>0</v>
      </c>
      <c r="H1519" s="9">
        <f>IF(LEN(telefony45[[#This Row],[nr]])&gt;=10,1,0)</f>
        <v>0</v>
      </c>
      <c r="I1519" s="2">
        <f>telefony45[[#This Row],[zakonczenie]]-telefony45[[#This Row],[rozpoczecie]]</f>
        <v>7.9282407407407773E-3</v>
      </c>
      <c r="J1519" s="9">
        <f>HOUR(telefony45[[#This Row],[czas połączenia]])</f>
        <v>0</v>
      </c>
      <c r="K1519" s="9">
        <f>MINUTE(telefony45[[#This Row],[czas połączenia]])</f>
        <v>11</v>
      </c>
      <c r="L1519" s="9">
        <f>SECOND(telefony45[[#This Row],[czas połączenia]])</f>
        <v>25</v>
      </c>
      <c r="M1519" s="9">
        <f>telefony45[[#This Row],[godziny połączenia]]*60*60+telefony45[[#This Row],[minuty połączenia]]*60+telefony45[[#This Row],[sekundy połączenia2]]</f>
        <v>685</v>
      </c>
      <c r="N1519" s="9">
        <f>ROUNDUP(telefony45[[#This Row],[połączenie w sekundach]]/60,0)</f>
        <v>12</v>
      </c>
      <c r="O1519" s="9">
        <f>IF(telefony45[[#This Row],[czy zagraniczny]]=1,telefony45[[#This Row],[zaczęt minuty połączenia]],0)</f>
        <v>0</v>
      </c>
      <c r="P1519">
        <f>IF(OR(telefony45[[#This Row],[czy komórkowy]]=1,telefony45[[#This Row],[czy stacjonarny]]=1),P1518-telefony45[[#This Row],[połączenie w sekundach]],P1518)</f>
        <v>-667825</v>
      </c>
      <c r="Q1519">
        <f t="shared" si="23"/>
        <v>685</v>
      </c>
      <c r="R1519">
        <f>IF(telefony45[[#This Row],[czy komórkowy]]=1,Q1519+R1518,R1518)</f>
        <v>160717</v>
      </c>
      <c r="S1519">
        <f>IF(telefony45[[#This Row],[czy stacjonarny]]=1,Q1519+S1518,S1518)</f>
        <v>507108</v>
      </c>
    </row>
    <row r="1520" spans="1:19" x14ac:dyDescent="0.3">
      <c r="A1520" s="9" t="s">
        <v>1310</v>
      </c>
      <c r="B1520" s="1">
        <v>42940</v>
      </c>
      <c r="C1520" s="2">
        <v>0.35129629629629627</v>
      </c>
      <c r="D1520" s="2">
        <v>0.35626157407407405</v>
      </c>
      <c r="E1520">
        <f>DAY(telefony45[[#This Row],[data]])</f>
        <v>24</v>
      </c>
      <c r="F1520">
        <f>IF(LEN(telefony45[[#This Row],[nr]])=8,1,0)</f>
        <v>0</v>
      </c>
      <c r="G1520">
        <f>IF(LEN(telefony45[[#This Row],[nr]])=7,1,0)</f>
        <v>1</v>
      </c>
      <c r="H1520" s="9">
        <f>IF(LEN(telefony45[[#This Row],[nr]])&gt;=10,1,0)</f>
        <v>0</v>
      </c>
      <c r="I1520" s="2">
        <f>telefony45[[#This Row],[zakonczenie]]-telefony45[[#This Row],[rozpoczecie]]</f>
        <v>4.9652777777777768E-3</v>
      </c>
      <c r="J1520" s="9">
        <f>HOUR(telefony45[[#This Row],[czas połączenia]])</f>
        <v>0</v>
      </c>
      <c r="K1520" s="9">
        <f>MINUTE(telefony45[[#This Row],[czas połączenia]])</f>
        <v>7</v>
      </c>
      <c r="L1520" s="9">
        <f>SECOND(telefony45[[#This Row],[czas połączenia]])</f>
        <v>9</v>
      </c>
      <c r="M1520" s="9">
        <f>telefony45[[#This Row],[godziny połączenia]]*60*60+telefony45[[#This Row],[minuty połączenia]]*60+telefony45[[#This Row],[sekundy połączenia2]]</f>
        <v>429</v>
      </c>
      <c r="N1520" s="9">
        <f>ROUNDUP(telefony45[[#This Row],[połączenie w sekundach]]/60,0)</f>
        <v>8</v>
      </c>
      <c r="O1520" s="9">
        <f>IF(telefony45[[#This Row],[czy zagraniczny]]=1,telefony45[[#This Row],[zaczęt minuty połączenia]],0)</f>
        <v>0</v>
      </c>
      <c r="P1520">
        <f>IF(OR(telefony45[[#This Row],[czy komórkowy]]=1,telefony45[[#This Row],[czy stacjonarny]]=1),P1519-telefony45[[#This Row],[połączenie w sekundach]],P1519)</f>
        <v>-668254</v>
      </c>
      <c r="Q1520">
        <f t="shared" si="23"/>
        <v>429</v>
      </c>
      <c r="R1520">
        <f>IF(telefony45[[#This Row],[czy komórkowy]]=1,Q1520+R1519,R1519)</f>
        <v>160717</v>
      </c>
      <c r="S1520">
        <f>IF(telefony45[[#This Row],[czy stacjonarny]]=1,Q1520+S1519,S1519)</f>
        <v>507537</v>
      </c>
    </row>
    <row r="1521" spans="1:19" x14ac:dyDescent="0.3">
      <c r="A1521" s="9" t="s">
        <v>1311</v>
      </c>
      <c r="B1521" s="1">
        <v>42940</v>
      </c>
      <c r="C1521" s="2">
        <v>0.35653935185185187</v>
      </c>
      <c r="D1521" s="2">
        <v>0.35864583333333333</v>
      </c>
      <c r="E1521">
        <f>DAY(telefony45[[#This Row],[data]])</f>
        <v>24</v>
      </c>
      <c r="F1521">
        <f>IF(LEN(telefony45[[#This Row],[nr]])=8,1,0)</f>
        <v>1</v>
      </c>
      <c r="G1521">
        <f>IF(LEN(telefony45[[#This Row],[nr]])=7,1,0)</f>
        <v>0</v>
      </c>
      <c r="H1521" s="9">
        <f>IF(LEN(telefony45[[#This Row],[nr]])&gt;=10,1,0)</f>
        <v>0</v>
      </c>
      <c r="I1521" s="2">
        <f>telefony45[[#This Row],[zakonczenie]]-telefony45[[#This Row],[rozpoczecie]]</f>
        <v>2.1064814814814592E-3</v>
      </c>
      <c r="J1521" s="9">
        <f>HOUR(telefony45[[#This Row],[czas połączenia]])</f>
        <v>0</v>
      </c>
      <c r="K1521" s="9">
        <f>MINUTE(telefony45[[#This Row],[czas połączenia]])</f>
        <v>3</v>
      </c>
      <c r="L1521" s="9">
        <f>SECOND(telefony45[[#This Row],[czas połączenia]])</f>
        <v>2</v>
      </c>
      <c r="M1521" s="9">
        <f>telefony45[[#This Row],[godziny połączenia]]*60*60+telefony45[[#This Row],[minuty połączenia]]*60+telefony45[[#This Row],[sekundy połączenia2]]</f>
        <v>182</v>
      </c>
      <c r="N1521" s="9">
        <f>ROUNDUP(telefony45[[#This Row],[połączenie w sekundach]]/60,0)</f>
        <v>4</v>
      </c>
      <c r="O1521" s="9">
        <f>IF(telefony45[[#This Row],[czy zagraniczny]]=1,telefony45[[#This Row],[zaczęt minuty połączenia]],0)</f>
        <v>0</v>
      </c>
      <c r="P1521">
        <f>IF(OR(telefony45[[#This Row],[czy komórkowy]]=1,telefony45[[#This Row],[czy stacjonarny]]=1),P1520-telefony45[[#This Row],[połączenie w sekundach]],P1520)</f>
        <v>-668436</v>
      </c>
      <c r="Q1521">
        <f t="shared" si="23"/>
        <v>182</v>
      </c>
      <c r="R1521">
        <f>IF(telefony45[[#This Row],[czy komórkowy]]=1,Q1521+R1520,R1520)</f>
        <v>160899</v>
      </c>
      <c r="S1521">
        <f>IF(telefony45[[#This Row],[czy stacjonarny]]=1,Q1521+S1520,S1520)</f>
        <v>507537</v>
      </c>
    </row>
    <row r="1522" spans="1:19" x14ac:dyDescent="0.3">
      <c r="A1522" s="9" t="s">
        <v>1312</v>
      </c>
      <c r="B1522" s="1">
        <v>42940</v>
      </c>
      <c r="C1522" s="2">
        <v>0.35991898148148149</v>
      </c>
      <c r="D1522" s="2">
        <v>0.36880787037037038</v>
      </c>
      <c r="E1522">
        <f>DAY(telefony45[[#This Row],[data]])</f>
        <v>24</v>
      </c>
      <c r="F1522">
        <f>IF(LEN(telefony45[[#This Row],[nr]])=8,1,0)</f>
        <v>1</v>
      </c>
      <c r="G1522">
        <f>IF(LEN(telefony45[[#This Row],[nr]])=7,1,0)</f>
        <v>0</v>
      </c>
      <c r="H1522" s="9">
        <f>IF(LEN(telefony45[[#This Row],[nr]])&gt;=10,1,0)</f>
        <v>0</v>
      </c>
      <c r="I1522" s="2">
        <f>telefony45[[#This Row],[zakonczenie]]-telefony45[[#This Row],[rozpoczecie]]</f>
        <v>8.8888888888888906E-3</v>
      </c>
      <c r="J1522" s="9">
        <f>HOUR(telefony45[[#This Row],[czas połączenia]])</f>
        <v>0</v>
      </c>
      <c r="K1522" s="9">
        <f>MINUTE(telefony45[[#This Row],[czas połączenia]])</f>
        <v>12</v>
      </c>
      <c r="L1522" s="9">
        <f>SECOND(telefony45[[#This Row],[czas połączenia]])</f>
        <v>48</v>
      </c>
      <c r="M1522" s="9">
        <f>telefony45[[#This Row],[godziny połączenia]]*60*60+telefony45[[#This Row],[minuty połączenia]]*60+telefony45[[#This Row],[sekundy połączenia2]]</f>
        <v>768</v>
      </c>
      <c r="N1522" s="9">
        <f>ROUNDUP(telefony45[[#This Row],[połączenie w sekundach]]/60,0)</f>
        <v>13</v>
      </c>
      <c r="O1522" s="9">
        <f>IF(telefony45[[#This Row],[czy zagraniczny]]=1,telefony45[[#This Row],[zaczęt minuty połączenia]],0)</f>
        <v>0</v>
      </c>
      <c r="P1522">
        <f>IF(OR(telefony45[[#This Row],[czy komórkowy]]=1,telefony45[[#This Row],[czy stacjonarny]]=1),P1521-telefony45[[#This Row],[połączenie w sekundach]],P1521)</f>
        <v>-669204</v>
      </c>
      <c r="Q1522">
        <f t="shared" si="23"/>
        <v>768</v>
      </c>
      <c r="R1522">
        <f>IF(telefony45[[#This Row],[czy komórkowy]]=1,Q1522+R1521,R1521)</f>
        <v>161667</v>
      </c>
      <c r="S1522">
        <f>IF(telefony45[[#This Row],[czy stacjonarny]]=1,Q1522+S1521,S1521)</f>
        <v>507537</v>
      </c>
    </row>
    <row r="1523" spans="1:19" x14ac:dyDescent="0.3">
      <c r="A1523" s="9" t="s">
        <v>1313</v>
      </c>
      <c r="B1523" s="1">
        <v>42940</v>
      </c>
      <c r="C1523" s="2">
        <v>0.36061342592592593</v>
      </c>
      <c r="D1523" s="2">
        <v>0.36667824074074074</v>
      </c>
      <c r="E1523">
        <f>DAY(telefony45[[#This Row],[data]])</f>
        <v>24</v>
      </c>
      <c r="F1523">
        <f>IF(LEN(telefony45[[#This Row],[nr]])=8,1,0)</f>
        <v>0</v>
      </c>
      <c r="G1523">
        <f>IF(LEN(telefony45[[#This Row],[nr]])=7,1,0)</f>
        <v>1</v>
      </c>
      <c r="H1523" s="9">
        <f>IF(LEN(telefony45[[#This Row],[nr]])&gt;=10,1,0)</f>
        <v>0</v>
      </c>
      <c r="I1523" s="2">
        <f>telefony45[[#This Row],[zakonczenie]]-telefony45[[#This Row],[rozpoczecie]]</f>
        <v>6.0648148148148007E-3</v>
      </c>
      <c r="J1523" s="9">
        <f>HOUR(telefony45[[#This Row],[czas połączenia]])</f>
        <v>0</v>
      </c>
      <c r="K1523" s="9">
        <f>MINUTE(telefony45[[#This Row],[czas połączenia]])</f>
        <v>8</v>
      </c>
      <c r="L1523" s="9">
        <f>SECOND(telefony45[[#This Row],[czas połączenia]])</f>
        <v>44</v>
      </c>
      <c r="M1523" s="9">
        <f>telefony45[[#This Row],[godziny połączenia]]*60*60+telefony45[[#This Row],[minuty połączenia]]*60+telefony45[[#This Row],[sekundy połączenia2]]</f>
        <v>524</v>
      </c>
      <c r="N1523" s="9">
        <f>ROUNDUP(telefony45[[#This Row],[połączenie w sekundach]]/60,0)</f>
        <v>9</v>
      </c>
      <c r="O1523" s="9">
        <f>IF(telefony45[[#This Row],[czy zagraniczny]]=1,telefony45[[#This Row],[zaczęt minuty połączenia]],0)</f>
        <v>0</v>
      </c>
      <c r="P1523">
        <f>IF(OR(telefony45[[#This Row],[czy komórkowy]]=1,telefony45[[#This Row],[czy stacjonarny]]=1),P1522-telefony45[[#This Row],[połączenie w sekundach]],P1522)</f>
        <v>-669728</v>
      </c>
      <c r="Q1523">
        <f t="shared" si="23"/>
        <v>524</v>
      </c>
      <c r="R1523">
        <f>IF(telefony45[[#This Row],[czy komórkowy]]=1,Q1523+R1522,R1522)</f>
        <v>161667</v>
      </c>
      <c r="S1523">
        <f>IF(telefony45[[#This Row],[czy stacjonarny]]=1,Q1523+S1522,S1522)</f>
        <v>508061</v>
      </c>
    </row>
    <row r="1524" spans="1:19" x14ac:dyDescent="0.3">
      <c r="A1524" s="9" t="s">
        <v>1314</v>
      </c>
      <c r="B1524" s="1">
        <v>42940</v>
      </c>
      <c r="C1524" s="2">
        <v>0.36243055555555553</v>
      </c>
      <c r="D1524" s="2">
        <v>0.36993055555555554</v>
      </c>
      <c r="E1524">
        <f>DAY(telefony45[[#This Row],[data]])</f>
        <v>24</v>
      </c>
      <c r="F1524">
        <f>IF(LEN(telefony45[[#This Row],[nr]])=8,1,0)</f>
        <v>0</v>
      </c>
      <c r="G1524">
        <f>IF(LEN(telefony45[[#This Row],[nr]])=7,1,0)</f>
        <v>1</v>
      </c>
      <c r="H1524" s="9">
        <f>IF(LEN(telefony45[[#This Row],[nr]])&gt;=10,1,0)</f>
        <v>0</v>
      </c>
      <c r="I1524" s="2">
        <f>telefony45[[#This Row],[zakonczenie]]-telefony45[[#This Row],[rozpoczecie]]</f>
        <v>7.5000000000000067E-3</v>
      </c>
      <c r="J1524" s="9">
        <f>HOUR(telefony45[[#This Row],[czas połączenia]])</f>
        <v>0</v>
      </c>
      <c r="K1524" s="9">
        <f>MINUTE(telefony45[[#This Row],[czas połączenia]])</f>
        <v>10</v>
      </c>
      <c r="L1524" s="9">
        <f>SECOND(telefony45[[#This Row],[czas połączenia]])</f>
        <v>48</v>
      </c>
      <c r="M1524" s="9">
        <f>telefony45[[#This Row],[godziny połączenia]]*60*60+telefony45[[#This Row],[minuty połączenia]]*60+telefony45[[#This Row],[sekundy połączenia2]]</f>
        <v>648</v>
      </c>
      <c r="N1524" s="9">
        <f>ROUNDUP(telefony45[[#This Row],[połączenie w sekundach]]/60,0)</f>
        <v>11</v>
      </c>
      <c r="O1524" s="9">
        <f>IF(telefony45[[#This Row],[czy zagraniczny]]=1,telefony45[[#This Row],[zaczęt minuty połączenia]],0)</f>
        <v>0</v>
      </c>
      <c r="P1524">
        <f>IF(OR(telefony45[[#This Row],[czy komórkowy]]=1,telefony45[[#This Row],[czy stacjonarny]]=1),P1523-telefony45[[#This Row],[połączenie w sekundach]],P1523)</f>
        <v>-670376</v>
      </c>
      <c r="Q1524">
        <f t="shared" si="23"/>
        <v>648</v>
      </c>
      <c r="R1524">
        <f>IF(telefony45[[#This Row],[czy komórkowy]]=1,Q1524+R1523,R1523)</f>
        <v>161667</v>
      </c>
      <c r="S1524">
        <f>IF(telefony45[[#This Row],[czy stacjonarny]]=1,Q1524+S1523,S1523)</f>
        <v>508709</v>
      </c>
    </row>
    <row r="1525" spans="1:19" x14ac:dyDescent="0.3">
      <c r="A1525" s="9" t="s">
        <v>546</v>
      </c>
      <c r="B1525" s="1">
        <v>42940</v>
      </c>
      <c r="C1525" s="2">
        <v>0.36334490740740738</v>
      </c>
      <c r="D1525" s="2">
        <v>0.3696875</v>
      </c>
      <c r="E1525">
        <f>DAY(telefony45[[#This Row],[data]])</f>
        <v>24</v>
      </c>
      <c r="F1525">
        <f>IF(LEN(telefony45[[#This Row],[nr]])=8,1,0)</f>
        <v>0</v>
      </c>
      <c r="G1525">
        <f>IF(LEN(telefony45[[#This Row],[nr]])=7,1,0)</f>
        <v>0</v>
      </c>
      <c r="H1525" s="9">
        <f>IF(LEN(telefony45[[#This Row],[nr]])&gt;=10,1,0)</f>
        <v>1</v>
      </c>
      <c r="I1525" s="2">
        <f>telefony45[[#This Row],[zakonczenie]]-telefony45[[#This Row],[rozpoczecie]]</f>
        <v>6.3425925925926219E-3</v>
      </c>
      <c r="J1525" s="9">
        <f>HOUR(telefony45[[#This Row],[czas połączenia]])</f>
        <v>0</v>
      </c>
      <c r="K1525" s="9">
        <f>MINUTE(telefony45[[#This Row],[czas połączenia]])</f>
        <v>9</v>
      </c>
      <c r="L1525" s="9">
        <f>SECOND(telefony45[[#This Row],[czas połączenia]])</f>
        <v>8</v>
      </c>
      <c r="M1525" s="9">
        <f>telefony45[[#This Row],[godziny połączenia]]*60*60+telefony45[[#This Row],[minuty połączenia]]*60+telefony45[[#This Row],[sekundy połączenia2]]</f>
        <v>548</v>
      </c>
      <c r="N1525" s="9">
        <f>ROUNDUP(telefony45[[#This Row],[połączenie w sekundach]]/60,0)</f>
        <v>10</v>
      </c>
      <c r="O1525" s="9">
        <f>IF(telefony45[[#This Row],[czy zagraniczny]]=1,telefony45[[#This Row],[zaczęt minuty połączenia]],0)</f>
        <v>10</v>
      </c>
      <c r="P1525">
        <f>IF(OR(telefony45[[#This Row],[czy komórkowy]]=1,telefony45[[#This Row],[czy stacjonarny]]=1),P1524-telefony45[[#This Row],[połączenie w sekundach]],P1524)</f>
        <v>-670376</v>
      </c>
      <c r="Q1525">
        <f t="shared" si="23"/>
        <v>0</v>
      </c>
      <c r="R1525">
        <f>IF(telefony45[[#This Row],[czy komórkowy]]=1,Q1525+R1524,R1524)</f>
        <v>161667</v>
      </c>
      <c r="S1525">
        <f>IF(telefony45[[#This Row],[czy stacjonarny]]=1,Q1525+S1524,S1524)</f>
        <v>508709</v>
      </c>
    </row>
    <row r="1526" spans="1:19" x14ac:dyDescent="0.3">
      <c r="A1526" s="9" t="s">
        <v>1315</v>
      </c>
      <c r="B1526" s="1">
        <v>42940</v>
      </c>
      <c r="C1526" s="2">
        <v>0.36887731481481484</v>
      </c>
      <c r="D1526" s="2">
        <v>0.37443287037037037</v>
      </c>
      <c r="E1526">
        <f>DAY(telefony45[[#This Row],[data]])</f>
        <v>24</v>
      </c>
      <c r="F1526">
        <f>IF(LEN(telefony45[[#This Row],[nr]])=8,1,0)</f>
        <v>0</v>
      </c>
      <c r="G1526">
        <f>IF(LEN(telefony45[[#This Row],[nr]])=7,1,0)</f>
        <v>1</v>
      </c>
      <c r="H1526" s="9">
        <f>IF(LEN(telefony45[[#This Row],[nr]])&gt;=10,1,0)</f>
        <v>0</v>
      </c>
      <c r="I1526" s="2">
        <f>telefony45[[#This Row],[zakonczenie]]-telefony45[[#This Row],[rozpoczecie]]</f>
        <v>5.5555555555555358E-3</v>
      </c>
      <c r="J1526" s="9">
        <f>HOUR(telefony45[[#This Row],[czas połączenia]])</f>
        <v>0</v>
      </c>
      <c r="K1526" s="9">
        <f>MINUTE(telefony45[[#This Row],[czas połączenia]])</f>
        <v>8</v>
      </c>
      <c r="L1526" s="9">
        <f>SECOND(telefony45[[#This Row],[czas połączenia]])</f>
        <v>0</v>
      </c>
      <c r="M1526" s="9">
        <f>telefony45[[#This Row],[godziny połączenia]]*60*60+telefony45[[#This Row],[minuty połączenia]]*60+telefony45[[#This Row],[sekundy połączenia2]]</f>
        <v>480</v>
      </c>
      <c r="N1526" s="9">
        <f>ROUNDUP(telefony45[[#This Row],[połączenie w sekundach]]/60,0)</f>
        <v>8</v>
      </c>
      <c r="O1526" s="9">
        <f>IF(telefony45[[#This Row],[czy zagraniczny]]=1,telefony45[[#This Row],[zaczęt minuty połączenia]],0)</f>
        <v>0</v>
      </c>
      <c r="P1526">
        <f>IF(OR(telefony45[[#This Row],[czy komórkowy]]=1,telefony45[[#This Row],[czy stacjonarny]]=1),P1525-telefony45[[#This Row],[połączenie w sekundach]],P1525)</f>
        <v>-670856</v>
      </c>
      <c r="Q1526">
        <f t="shared" si="23"/>
        <v>480</v>
      </c>
      <c r="R1526">
        <f>IF(telefony45[[#This Row],[czy komórkowy]]=1,Q1526+R1525,R1525)</f>
        <v>161667</v>
      </c>
      <c r="S1526">
        <f>IF(telefony45[[#This Row],[czy stacjonarny]]=1,Q1526+S1525,S1525)</f>
        <v>509189</v>
      </c>
    </row>
    <row r="1527" spans="1:19" x14ac:dyDescent="0.3">
      <c r="A1527" s="9" t="s">
        <v>1316</v>
      </c>
      <c r="B1527" s="1">
        <v>42940</v>
      </c>
      <c r="C1527" s="2">
        <v>0.37025462962962963</v>
      </c>
      <c r="D1527" s="2">
        <v>0.3785648148148148</v>
      </c>
      <c r="E1527">
        <f>DAY(telefony45[[#This Row],[data]])</f>
        <v>24</v>
      </c>
      <c r="F1527">
        <f>IF(LEN(telefony45[[#This Row],[nr]])=8,1,0)</f>
        <v>0</v>
      </c>
      <c r="G1527">
        <f>IF(LEN(telefony45[[#This Row],[nr]])=7,1,0)</f>
        <v>1</v>
      </c>
      <c r="H1527" s="9">
        <f>IF(LEN(telefony45[[#This Row],[nr]])&gt;=10,1,0)</f>
        <v>0</v>
      </c>
      <c r="I1527" s="2">
        <f>telefony45[[#This Row],[zakonczenie]]-telefony45[[#This Row],[rozpoczecie]]</f>
        <v>8.3101851851851705E-3</v>
      </c>
      <c r="J1527" s="9">
        <f>HOUR(telefony45[[#This Row],[czas połączenia]])</f>
        <v>0</v>
      </c>
      <c r="K1527" s="9">
        <f>MINUTE(telefony45[[#This Row],[czas połączenia]])</f>
        <v>11</v>
      </c>
      <c r="L1527" s="9">
        <f>SECOND(telefony45[[#This Row],[czas połączenia]])</f>
        <v>58</v>
      </c>
      <c r="M1527" s="9">
        <f>telefony45[[#This Row],[godziny połączenia]]*60*60+telefony45[[#This Row],[minuty połączenia]]*60+telefony45[[#This Row],[sekundy połączenia2]]</f>
        <v>718</v>
      </c>
      <c r="N1527" s="9">
        <f>ROUNDUP(telefony45[[#This Row],[połączenie w sekundach]]/60,0)</f>
        <v>12</v>
      </c>
      <c r="O1527" s="9">
        <f>IF(telefony45[[#This Row],[czy zagraniczny]]=1,telefony45[[#This Row],[zaczęt minuty połączenia]],0)</f>
        <v>0</v>
      </c>
      <c r="P1527">
        <f>IF(OR(telefony45[[#This Row],[czy komórkowy]]=1,telefony45[[#This Row],[czy stacjonarny]]=1),P1526-telefony45[[#This Row],[połączenie w sekundach]],P1526)</f>
        <v>-671574</v>
      </c>
      <c r="Q1527">
        <f t="shared" si="23"/>
        <v>718</v>
      </c>
      <c r="R1527">
        <f>IF(telefony45[[#This Row],[czy komórkowy]]=1,Q1527+R1526,R1526)</f>
        <v>161667</v>
      </c>
      <c r="S1527">
        <f>IF(telefony45[[#This Row],[czy stacjonarny]]=1,Q1527+S1526,S1526)</f>
        <v>509907</v>
      </c>
    </row>
    <row r="1528" spans="1:19" x14ac:dyDescent="0.3">
      <c r="A1528" s="9" t="s">
        <v>1317</v>
      </c>
      <c r="B1528" s="1">
        <v>42940</v>
      </c>
      <c r="C1528" s="2">
        <v>0.37150462962962966</v>
      </c>
      <c r="D1528" s="2">
        <v>0.37246527777777777</v>
      </c>
      <c r="E1528">
        <f>DAY(telefony45[[#This Row],[data]])</f>
        <v>24</v>
      </c>
      <c r="F1528">
        <f>IF(LEN(telefony45[[#This Row],[nr]])=8,1,0)</f>
        <v>0</v>
      </c>
      <c r="G1528">
        <f>IF(LEN(telefony45[[#This Row],[nr]])=7,1,0)</f>
        <v>1</v>
      </c>
      <c r="H1528" s="9">
        <f>IF(LEN(telefony45[[#This Row],[nr]])&gt;=10,1,0)</f>
        <v>0</v>
      </c>
      <c r="I1528" s="2">
        <f>telefony45[[#This Row],[zakonczenie]]-telefony45[[#This Row],[rozpoczecie]]</f>
        <v>9.6064814814811328E-4</v>
      </c>
      <c r="J1528" s="9">
        <f>HOUR(telefony45[[#This Row],[czas połączenia]])</f>
        <v>0</v>
      </c>
      <c r="K1528" s="9">
        <f>MINUTE(telefony45[[#This Row],[czas połączenia]])</f>
        <v>1</v>
      </c>
      <c r="L1528" s="9">
        <f>SECOND(telefony45[[#This Row],[czas połączenia]])</f>
        <v>23</v>
      </c>
      <c r="M1528" s="9">
        <f>telefony45[[#This Row],[godziny połączenia]]*60*60+telefony45[[#This Row],[minuty połączenia]]*60+telefony45[[#This Row],[sekundy połączenia2]]</f>
        <v>83</v>
      </c>
      <c r="N1528" s="9">
        <f>ROUNDUP(telefony45[[#This Row],[połączenie w sekundach]]/60,0)</f>
        <v>2</v>
      </c>
      <c r="O1528" s="9">
        <f>IF(telefony45[[#This Row],[czy zagraniczny]]=1,telefony45[[#This Row],[zaczęt minuty połączenia]],0)</f>
        <v>0</v>
      </c>
      <c r="P1528">
        <f>IF(OR(telefony45[[#This Row],[czy komórkowy]]=1,telefony45[[#This Row],[czy stacjonarny]]=1),P1527-telefony45[[#This Row],[połączenie w sekundach]],P1527)</f>
        <v>-671657</v>
      </c>
      <c r="Q1528">
        <f t="shared" si="23"/>
        <v>83</v>
      </c>
      <c r="R1528">
        <f>IF(telefony45[[#This Row],[czy komórkowy]]=1,Q1528+R1527,R1527)</f>
        <v>161667</v>
      </c>
      <c r="S1528">
        <f>IF(telefony45[[#This Row],[czy stacjonarny]]=1,Q1528+S1527,S1527)</f>
        <v>509990</v>
      </c>
    </row>
    <row r="1529" spans="1:19" x14ac:dyDescent="0.3">
      <c r="A1529" s="9" t="s">
        <v>1318</v>
      </c>
      <c r="B1529" s="1">
        <v>42940</v>
      </c>
      <c r="C1529" s="2">
        <v>0.37296296296296294</v>
      </c>
      <c r="D1529" s="2">
        <v>0.38413194444444443</v>
      </c>
      <c r="E1529">
        <f>DAY(telefony45[[#This Row],[data]])</f>
        <v>24</v>
      </c>
      <c r="F1529">
        <f>IF(LEN(telefony45[[#This Row],[nr]])=8,1,0)</f>
        <v>1</v>
      </c>
      <c r="G1529">
        <f>IF(LEN(telefony45[[#This Row],[nr]])=7,1,0)</f>
        <v>0</v>
      </c>
      <c r="H1529" s="9">
        <f>IF(LEN(telefony45[[#This Row],[nr]])&gt;=10,1,0)</f>
        <v>0</v>
      </c>
      <c r="I1529" s="2">
        <f>telefony45[[#This Row],[zakonczenie]]-telefony45[[#This Row],[rozpoczecie]]</f>
        <v>1.1168981481481488E-2</v>
      </c>
      <c r="J1529" s="9">
        <f>HOUR(telefony45[[#This Row],[czas połączenia]])</f>
        <v>0</v>
      </c>
      <c r="K1529" s="9">
        <f>MINUTE(telefony45[[#This Row],[czas połączenia]])</f>
        <v>16</v>
      </c>
      <c r="L1529" s="9">
        <f>SECOND(telefony45[[#This Row],[czas połączenia]])</f>
        <v>5</v>
      </c>
      <c r="M1529" s="9">
        <f>telefony45[[#This Row],[godziny połączenia]]*60*60+telefony45[[#This Row],[minuty połączenia]]*60+telefony45[[#This Row],[sekundy połączenia2]]</f>
        <v>965</v>
      </c>
      <c r="N1529" s="9">
        <f>ROUNDUP(telefony45[[#This Row],[połączenie w sekundach]]/60,0)</f>
        <v>17</v>
      </c>
      <c r="O1529" s="9">
        <f>IF(telefony45[[#This Row],[czy zagraniczny]]=1,telefony45[[#This Row],[zaczęt minuty połączenia]],0)</f>
        <v>0</v>
      </c>
      <c r="P1529">
        <f>IF(OR(telefony45[[#This Row],[czy komórkowy]]=1,telefony45[[#This Row],[czy stacjonarny]]=1),P1528-telefony45[[#This Row],[połączenie w sekundach]],P1528)</f>
        <v>-672622</v>
      </c>
      <c r="Q1529">
        <f t="shared" si="23"/>
        <v>965</v>
      </c>
      <c r="R1529">
        <f>IF(telefony45[[#This Row],[czy komórkowy]]=1,Q1529+R1528,R1528)</f>
        <v>162632</v>
      </c>
      <c r="S1529">
        <f>IF(telefony45[[#This Row],[czy stacjonarny]]=1,Q1529+S1528,S1528)</f>
        <v>509990</v>
      </c>
    </row>
    <row r="1530" spans="1:19" x14ac:dyDescent="0.3">
      <c r="A1530" s="9" t="s">
        <v>1319</v>
      </c>
      <c r="B1530" s="1">
        <v>42940</v>
      </c>
      <c r="C1530" s="2">
        <v>0.3777314814814815</v>
      </c>
      <c r="D1530" s="2">
        <v>0.38680555555555557</v>
      </c>
      <c r="E1530">
        <f>DAY(telefony45[[#This Row],[data]])</f>
        <v>24</v>
      </c>
      <c r="F1530">
        <f>IF(LEN(telefony45[[#This Row],[nr]])=8,1,0)</f>
        <v>1</v>
      </c>
      <c r="G1530">
        <f>IF(LEN(telefony45[[#This Row],[nr]])=7,1,0)</f>
        <v>0</v>
      </c>
      <c r="H1530" s="9">
        <f>IF(LEN(telefony45[[#This Row],[nr]])&gt;=10,1,0)</f>
        <v>0</v>
      </c>
      <c r="I1530" s="2">
        <f>telefony45[[#This Row],[zakonczenie]]-telefony45[[#This Row],[rozpoczecie]]</f>
        <v>9.0740740740740677E-3</v>
      </c>
      <c r="J1530" s="9">
        <f>HOUR(telefony45[[#This Row],[czas połączenia]])</f>
        <v>0</v>
      </c>
      <c r="K1530" s="9">
        <f>MINUTE(telefony45[[#This Row],[czas połączenia]])</f>
        <v>13</v>
      </c>
      <c r="L1530" s="9">
        <f>SECOND(telefony45[[#This Row],[czas połączenia]])</f>
        <v>4</v>
      </c>
      <c r="M1530" s="9">
        <f>telefony45[[#This Row],[godziny połączenia]]*60*60+telefony45[[#This Row],[minuty połączenia]]*60+telefony45[[#This Row],[sekundy połączenia2]]</f>
        <v>784</v>
      </c>
      <c r="N1530" s="9">
        <f>ROUNDUP(telefony45[[#This Row],[połączenie w sekundach]]/60,0)</f>
        <v>14</v>
      </c>
      <c r="O1530" s="9">
        <f>IF(telefony45[[#This Row],[czy zagraniczny]]=1,telefony45[[#This Row],[zaczęt minuty połączenia]],0)</f>
        <v>0</v>
      </c>
      <c r="P1530">
        <f>IF(OR(telefony45[[#This Row],[czy komórkowy]]=1,telefony45[[#This Row],[czy stacjonarny]]=1),P1529-telefony45[[#This Row],[połączenie w sekundach]],P1529)</f>
        <v>-673406</v>
      </c>
      <c r="Q1530">
        <f t="shared" si="23"/>
        <v>784</v>
      </c>
      <c r="R1530">
        <f>IF(telefony45[[#This Row],[czy komórkowy]]=1,Q1530+R1529,R1529)</f>
        <v>163416</v>
      </c>
      <c r="S1530">
        <f>IF(telefony45[[#This Row],[czy stacjonarny]]=1,Q1530+S1529,S1529)</f>
        <v>509990</v>
      </c>
    </row>
    <row r="1531" spans="1:19" x14ac:dyDescent="0.3">
      <c r="A1531" s="9" t="s">
        <v>1320</v>
      </c>
      <c r="B1531" s="1">
        <v>42940</v>
      </c>
      <c r="C1531" s="2">
        <v>0.37983796296296296</v>
      </c>
      <c r="D1531" s="2">
        <v>0.38929398148148148</v>
      </c>
      <c r="E1531">
        <f>DAY(telefony45[[#This Row],[data]])</f>
        <v>24</v>
      </c>
      <c r="F1531">
        <f>IF(LEN(telefony45[[#This Row],[nr]])=8,1,0)</f>
        <v>1</v>
      </c>
      <c r="G1531">
        <f>IF(LEN(telefony45[[#This Row],[nr]])=7,1,0)</f>
        <v>0</v>
      </c>
      <c r="H1531" s="9">
        <f>IF(LEN(telefony45[[#This Row],[nr]])&gt;=10,1,0)</f>
        <v>0</v>
      </c>
      <c r="I1531" s="2">
        <f>telefony45[[#This Row],[zakonczenie]]-telefony45[[#This Row],[rozpoczecie]]</f>
        <v>9.4560185185185164E-3</v>
      </c>
      <c r="J1531" s="9">
        <f>HOUR(telefony45[[#This Row],[czas połączenia]])</f>
        <v>0</v>
      </c>
      <c r="K1531" s="9">
        <f>MINUTE(telefony45[[#This Row],[czas połączenia]])</f>
        <v>13</v>
      </c>
      <c r="L1531" s="9">
        <f>SECOND(telefony45[[#This Row],[czas połączenia]])</f>
        <v>37</v>
      </c>
      <c r="M1531" s="9">
        <f>telefony45[[#This Row],[godziny połączenia]]*60*60+telefony45[[#This Row],[minuty połączenia]]*60+telefony45[[#This Row],[sekundy połączenia2]]</f>
        <v>817</v>
      </c>
      <c r="N1531" s="9">
        <f>ROUNDUP(telefony45[[#This Row],[połączenie w sekundach]]/60,0)</f>
        <v>14</v>
      </c>
      <c r="O1531" s="9">
        <f>IF(telefony45[[#This Row],[czy zagraniczny]]=1,telefony45[[#This Row],[zaczęt minuty połączenia]],0)</f>
        <v>0</v>
      </c>
      <c r="P1531">
        <f>IF(OR(telefony45[[#This Row],[czy komórkowy]]=1,telefony45[[#This Row],[czy stacjonarny]]=1),P1530-telefony45[[#This Row],[połączenie w sekundach]],P1530)</f>
        <v>-674223</v>
      </c>
      <c r="Q1531">
        <f t="shared" si="23"/>
        <v>817</v>
      </c>
      <c r="R1531">
        <f>IF(telefony45[[#This Row],[czy komórkowy]]=1,Q1531+R1530,R1530)</f>
        <v>164233</v>
      </c>
      <c r="S1531">
        <f>IF(telefony45[[#This Row],[czy stacjonarny]]=1,Q1531+S1530,S1530)</f>
        <v>509990</v>
      </c>
    </row>
    <row r="1532" spans="1:19" x14ac:dyDescent="0.3">
      <c r="A1532" s="9" t="s">
        <v>1321</v>
      </c>
      <c r="B1532" s="1">
        <v>42940</v>
      </c>
      <c r="C1532" s="2">
        <v>0.38046296296296295</v>
      </c>
      <c r="D1532" s="2">
        <v>0.38836805555555554</v>
      </c>
      <c r="E1532">
        <f>DAY(telefony45[[#This Row],[data]])</f>
        <v>24</v>
      </c>
      <c r="F1532">
        <f>IF(LEN(telefony45[[#This Row],[nr]])=8,1,0)</f>
        <v>0</v>
      </c>
      <c r="G1532">
        <f>IF(LEN(telefony45[[#This Row],[nr]])=7,1,0)</f>
        <v>1</v>
      </c>
      <c r="H1532" s="9">
        <f>IF(LEN(telefony45[[#This Row],[nr]])&gt;=10,1,0)</f>
        <v>0</v>
      </c>
      <c r="I1532" s="2">
        <f>telefony45[[#This Row],[zakonczenie]]-telefony45[[#This Row],[rozpoczecie]]</f>
        <v>7.9050925925925886E-3</v>
      </c>
      <c r="J1532" s="9">
        <f>HOUR(telefony45[[#This Row],[czas połączenia]])</f>
        <v>0</v>
      </c>
      <c r="K1532" s="9">
        <f>MINUTE(telefony45[[#This Row],[czas połączenia]])</f>
        <v>11</v>
      </c>
      <c r="L1532" s="9">
        <f>SECOND(telefony45[[#This Row],[czas połączenia]])</f>
        <v>23</v>
      </c>
      <c r="M1532" s="9">
        <f>telefony45[[#This Row],[godziny połączenia]]*60*60+telefony45[[#This Row],[minuty połączenia]]*60+telefony45[[#This Row],[sekundy połączenia2]]</f>
        <v>683</v>
      </c>
      <c r="N1532" s="9">
        <f>ROUNDUP(telefony45[[#This Row],[połączenie w sekundach]]/60,0)</f>
        <v>12</v>
      </c>
      <c r="O1532" s="9">
        <f>IF(telefony45[[#This Row],[czy zagraniczny]]=1,telefony45[[#This Row],[zaczęt minuty połączenia]],0)</f>
        <v>0</v>
      </c>
      <c r="P1532">
        <f>IF(OR(telefony45[[#This Row],[czy komórkowy]]=1,telefony45[[#This Row],[czy stacjonarny]]=1),P1531-telefony45[[#This Row],[połączenie w sekundach]],P1531)</f>
        <v>-674906</v>
      </c>
      <c r="Q1532">
        <f t="shared" si="23"/>
        <v>683</v>
      </c>
      <c r="R1532">
        <f>IF(telefony45[[#This Row],[czy komórkowy]]=1,Q1532+R1531,R1531)</f>
        <v>164233</v>
      </c>
      <c r="S1532">
        <f>IF(telefony45[[#This Row],[czy stacjonarny]]=1,Q1532+S1531,S1531)</f>
        <v>510673</v>
      </c>
    </row>
    <row r="1533" spans="1:19" x14ac:dyDescent="0.3">
      <c r="A1533" s="9" t="s">
        <v>1322</v>
      </c>
      <c r="B1533" s="1">
        <v>42940</v>
      </c>
      <c r="C1533" s="2">
        <v>0.38156250000000003</v>
      </c>
      <c r="D1533" s="2">
        <v>0.3893402777777778</v>
      </c>
      <c r="E1533">
        <f>DAY(telefony45[[#This Row],[data]])</f>
        <v>24</v>
      </c>
      <c r="F1533">
        <f>IF(LEN(telefony45[[#This Row],[nr]])=8,1,0)</f>
        <v>0</v>
      </c>
      <c r="G1533">
        <f>IF(LEN(telefony45[[#This Row],[nr]])=7,1,0)</f>
        <v>1</v>
      </c>
      <c r="H1533" s="9">
        <f>IF(LEN(telefony45[[#This Row],[nr]])&gt;=10,1,0)</f>
        <v>0</v>
      </c>
      <c r="I1533" s="2">
        <f>telefony45[[#This Row],[zakonczenie]]-telefony45[[#This Row],[rozpoczecie]]</f>
        <v>7.7777777777777724E-3</v>
      </c>
      <c r="J1533" s="9">
        <f>HOUR(telefony45[[#This Row],[czas połączenia]])</f>
        <v>0</v>
      </c>
      <c r="K1533" s="9">
        <f>MINUTE(telefony45[[#This Row],[czas połączenia]])</f>
        <v>11</v>
      </c>
      <c r="L1533" s="9">
        <f>SECOND(telefony45[[#This Row],[czas połączenia]])</f>
        <v>12</v>
      </c>
      <c r="M1533" s="9">
        <f>telefony45[[#This Row],[godziny połączenia]]*60*60+telefony45[[#This Row],[minuty połączenia]]*60+telefony45[[#This Row],[sekundy połączenia2]]</f>
        <v>672</v>
      </c>
      <c r="N1533" s="9">
        <f>ROUNDUP(telefony45[[#This Row],[połączenie w sekundach]]/60,0)</f>
        <v>12</v>
      </c>
      <c r="O1533" s="9">
        <f>IF(telefony45[[#This Row],[czy zagraniczny]]=1,telefony45[[#This Row],[zaczęt minuty połączenia]],0)</f>
        <v>0</v>
      </c>
      <c r="P1533">
        <f>IF(OR(telefony45[[#This Row],[czy komórkowy]]=1,telefony45[[#This Row],[czy stacjonarny]]=1),P1532-telefony45[[#This Row],[połączenie w sekundach]],P1532)</f>
        <v>-675578</v>
      </c>
      <c r="Q1533">
        <f t="shared" si="23"/>
        <v>672</v>
      </c>
      <c r="R1533">
        <f>IF(telefony45[[#This Row],[czy komórkowy]]=1,Q1533+R1532,R1532)</f>
        <v>164233</v>
      </c>
      <c r="S1533">
        <f>IF(telefony45[[#This Row],[czy stacjonarny]]=1,Q1533+S1532,S1532)</f>
        <v>511345</v>
      </c>
    </row>
    <row r="1534" spans="1:19" x14ac:dyDescent="0.3">
      <c r="A1534" s="9" t="s">
        <v>1323</v>
      </c>
      <c r="B1534" s="1">
        <v>42940</v>
      </c>
      <c r="C1534" s="2">
        <v>0.3837962962962963</v>
      </c>
      <c r="D1534" s="2">
        <v>0.39385416666666667</v>
      </c>
      <c r="E1534">
        <f>DAY(telefony45[[#This Row],[data]])</f>
        <v>24</v>
      </c>
      <c r="F1534">
        <f>IF(LEN(telefony45[[#This Row],[nr]])=8,1,0)</f>
        <v>0</v>
      </c>
      <c r="G1534">
        <f>IF(LEN(telefony45[[#This Row],[nr]])=7,1,0)</f>
        <v>1</v>
      </c>
      <c r="H1534" s="9">
        <f>IF(LEN(telefony45[[#This Row],[nr]])&gt;=10,1,0)</f>
        <v>0</v>
      </c>
      <c r="I1534" s="2">
        <f>telefony45[[#This Row],[zakonczenie]]-telefony45[[#This Row],[rozpoczecie]]</f>
        <v>1.005787037037037E-2</v>
      </c>
      <c r="J1534" s="9">
        <f>HOUR(telefony45[[#This Row],[czas połączenia]])</f>
        <v>0</v>
      </c>
      <c r="K1534" s="9">
        <f>MINUTE(telefony45[[#This Row],[czas połączenia]])</f>
        <v>14</v>
      </c>
      <c r="L1534" s="9">
        <f>SECOND(telefony45[[#This Row],[czas połączenia]])</f>
        <v>29</v>
      </c>
      <c r="M1534" s="9">
        <f>telefony45[[#This Row],[godziny połączenia]]*60*60+telefony45[[#This Row],[minuty połączenia]]*60+telefony45[[#This Row],[sekundy połączenia2]]</f>
        <v>869</v>
      </c>
      <c r="N1534" s="9">
        <f>ROUNDUP(telefony45[[#This Row],[połączenie w sekundach]]/60,0)</f>
        <v>15</v>
      </c>
      <c r="O1534" s="9">
        <f>IF(telefony45[[#This Row],[czy zagraniczny]]=1,telefony45[[#This Row],[zaczęt minuty połączenia]],0)</f>
        <v>0</v>
      </c>
      <c r="P1534">
        <f>IF(OR(telefony45[[#This Row],[czy komórkowy]]=1,telefony45[[#This Row],[czy stacjonarny]]=1),P1533-telefony45[[#This Row],[połączenie w sekundach]],P1533)</f>
        <v>-676447</v>
      </c>
      <c r="Q1534">
        <f t="shared" si="23"/>
        <v>869</v>
      </c>
      <c r="R1534">
        <f>IF(telefony45[[#This Row],[czy komórkowy]]=1,Q1534+R1533,R1533)</f>
        <v>164233</v>
      </c>
      <c r="S1534">
        <f>IF(telefony45[[#This Row],[czy stacjonarny]]=1,Q1534+S1533,S1533)</f>
        <v>512214</v>
      </c>
    </row>
    <row r="1535" spans="1:19" x14ac:dyDescent="0.3">
      <c r="A1535" s="9" t="s">
        <v>1324</v>
      </c>
      <c r="B1535" s="1">
        <v>42940</v>
      </c>
      <c r="C1535" s="2">
        <v>0.38635416666666667</v>
      </c>
      <c r="D1535" s="2">
        <v>0.39378472222222222</v>
      </c>
      <c r="E1535">
        <f>DAY(telefony45[[#This Row],[data]])</f>
        <v>24</v>
      </c>
      <c r="F1535">
        <f>IF(LEN(telefony45[[#This Row],[nr]])=8,1,0)</f>
        <v>0</v>
      </c>
      <c r="G1535">
        <f>IF(LEN(telefony45[[#This Row],[nr]])=7,1,0)</f>
        <v>1</v>
      </c>
      <c r="H1535" s="9">
        <f>IF(LEN(telefony45[[#This Row],[nr]])&gt;=10,1,0)</f>
        <v>0</v>
      </c>
      <c r="I1535" s="2">
        <f>telefony45[[#This Row],[zakonczenie]]-telefony45[[#This Row],[rozpoczecie]]</f>
        <v>7.4305555555555514E-3</v>
      </c>
      <c r="J1535" s="9">
        <f>HOUR(telefony45[[#This Row],[czas połączenia]])</f>
        <v>0</v>
      </c>
      <c r="K1535" s="9">
        <f>MINUTE(telefony45[[#This Row],[czas połączenia]])</f>
        <v>10</v>
      </c>
      <c r="L1535" s="9">
        <f>SECOND(telefony45[[#This Row],[czas połączenia]])</f>
        <v>42</v>
      </c>
      <c r="M1535" s="9">
        <f>telefony45[[#This Row],[godziny połączenia]]*60*60+telefony45[[#This Row],[minuty połączenia]]*60+telefony45[[#This Row],[sekundy połączenia2]]</f>
        <v>642</v>
      </c>
      <c r="N1535" s="9">
        <f>ROUNDUP(telefony45[[#This Row],[połączenie w sekundach]]/60,0)</f>
        <v>11</v>
      </c>
      <c r="O1535" s="9">
        <f>IF(telefony45[[#This Row],[czy zagraniczny]]=1,telefony45[[#This Row],[zaczęt minuty połączenia]],0)</f>
        <v>0</v>
      </c>
      <c r="P1535">
        <f>IF(OR(telefony45[[#This Row],[czy komórkowy]]=1,telefony45[[#This Row],[czy stacjonarny]]=1),P1534-telefony45[[#This Row],[połączenie w sekundach]],P1534)</f>
        <v>-677089</v>
      </c>
      <c r="Q1535">
        <f t="shared" si="23"/>
        <v>642</v>
      </c>
      <c r="R1535">
        <f>IF(telefony45[[#This Row],[czy komórkowy]]=1,Q1535+R1534,R1534)</f>
        <v>164233</v>
      </c>
      <c r="S1535">
        <f>IF(telefony45[[#This Row],[czy stacjonarny]]=1,Q1535+S1534,S1534)</f>
        <v>512856</v>
      </c>
    </row>
    <row r="1536" spans="1:19" x14ac:dyDescent="0.3">
      <c r="A1536" s="9" t="s">
        <v>1325</v>
      </c>
      <c r="B1536" s="1">
        <v>42940</v>
      </c>
      <c r="C1536" s="2">
        <v>0.39209490740740743</v>
      </c>
      <c r="D1536" s="2">
        <v>0.39672453703703703</v>
      </c>
      <c r="E1536">
        <f>DAY(telefony45[[#This Row],[data]])</f>
        <v>24</v>
      </c>
      <c r="F1536">
        <f>IF(LEN(telefony45[[#This Row],[nr]])=8,1,0)</f>
        <v>0</v>
      </c>
      <c r="G1536">
        <f>IF(LEN(telefony45[[#This Row],[nr]])=7,1,0)</f>
        <v>1</v>
      </c>
      <c r="H1536" s="9">
        <f>IF(LEN(telefony45[[#This Row],[nr]])&gt;=10,1,0)</f>
        <v>0</v>
      </c>
      <c r="I1536" s="2">
        <f>telefony45[[#This Row],[zakonczenie]]-telefony45[[#This Row],[rozpoczecie]]</f>
        <v>4.6296296296295947E-3</v>
      </c>
      <c r="J1536" s="9">
        <f>HOUR(telefony45[[#This Row],[czas połączenia]])</f>
        <v>0</v>
      </c>
      <c r="K1536" s="9">
        <f>MINUTE(telefony45[[#This Row],[czas połączenia]])</f>
        <v>6</v>
      </c>
      <c r="L1536" s="9">
        <f>SECOND(telefony45[[#This Row],[czas połączenia]])</f>
        <v>40</v>
      </c>
      <c r="M1536" s="9">
        <f>telefony45[[#This Row],[godziny połączenia]]*60*60+telefony45[[#This Row],[minuty połączenia]]*60+telefony45[[#This Row],[sekundy połączenia2]]</f>
        <v>400</v>
      </c>
      <c r="N1536" s="9">
        <f>ROUNDUP(telefony45[[#This Row],[połączenie w sekundach]]/60,0)</f>
        <v>7</v>
      </c>
      <c r="O1536" s="9">
        <f>IF(telefony45[[#This Row],[czy zagraniczny]]=1,telefony45[[#This Row],[zaczęt minuty połączenia]],0)</f>
        <v>0</v>
      </c>
      <c r="P1536">
        <f>IF(OR(telefony45[[#This Row],[czy komórkowy]]=1,telefony45[[#This Row],[czy stacjonarny]]=1),P1535-telefony45[[#This Row],[połączenie w sekundach]],P1535)</f>
        <v>-677489</v>
      </c>
      <c r="Q1536">
        <f t="shared" si="23"/>
        <v>400</v>
      </c>
      <c r="R1536">
        <f>IF(telefony45[[#This Row],[czy komórkowy]]=1,Q1536+R1535,R1535)</f>
        <v>164233</v>
      </c>
      <c r="S1536">
        <f>IF(telefony45[[#This Row],[czy stacjonarny]]=1,Q1536+S1535,S1535)</f>
        <v>513256</v>
      </c>
    </row>
    <row r="1537" spans="1:19" x14ac:dyDescent="0.3">
      <c r="A1537" s="9" t="s">
        <v>1326</v>
      </c>
      <c r="B1537" s="1">
        <v>42940</v>
      </c>
      <c r="C1537" s="2">
        <v>0.39383101851851854</v>
      </c>
      <c r="D1537" s="2">
        <v>0.39630787037037035</v>
      </c>
      <c r="E1537">
        <f>DAY(telefony45[[#This Row],[data]])</f>
        <v>24</v>
      </c>
      <c r="F1537">
        <f>IF(LEN(telefony45[[#This Row],[nr]])=8,1,0)</f>
        <v>0</v>
      </c>
      <c r="G1537">
        <f>IF(LEN(telefony45[[#This Row],[nr]])=7,1,0)</f>
        <v>1</v>
      </c>
      <c r="H1537" s="9">
        <f>IF(LEN(telefony45[[#This Row],[nr]])&gt;=10,1,0)</f>
        <v>0</v>
      </c>
      <c r="I1537" s="2">
        <f>telefony45[[#This Row],[zakonczenie]]-telefony45[[#This Row],[rozpoczecie]]</f>
        <v>2.4768518518518134E-3</v>
      </c>
      <c r="J1537" s="9">
        <f>HOUR(telefony45[[#This Row],[czas połączenia]])</f>
        <v>0</v>
      </c>
      <c r="K1537" s="9">
        <f>MINUTE(telefony45[[#This Row],[czas połączenia]])</f>
        <v>3</v>
      </c>
      <c r="L1537" s="9">
        <f>SECOND(telefony45[[#This Row],[czas połączenia]])</f>
        <v>34</v>
      </c>
      <c r="M1537" s="9">
        <f>telefony45[[#This Row],[godziny połączenia]]*60*60+telefony45[[#This Row],[minuty połączenia]]*60+telefony45[[#This Row],[sekundy połączenia2]]</f>
        <v>214</v>
      </c>
      <c r="N1537" s="9">
        <f>ROUNDUP(telefony45[[#This Row],[połączenie w sekundach]]/60,0)</f>
        <v>4</v>
      </c>
      <c r="O1537" s="9">
        <f>IF(telefony45[[#This Row],[czy zagraniczny]]=1,telefony45[[#This Row],[zaczęt minuty połączenia]],0)</f>
        <v>0</v>
      </c>
      <c r="P1537">
        <f>IF(OR(telefony45[[#This Row],[czy komórkowy]]=1,telefony45[[#This Row],[czy stacjonarny]]=1),P1536-telefony45[[#This Row],[połączenie w sekundach]],P1536)</f>
        <v>-677703</v>
      </c>
      <c r="Q1537">
        <f t="shared" si="23"/>
        <v>214</v>
      </c>
      <c r="R1537">
        <f>IF(telefony45[[#This Row],[czy komórkowy]]=1,Q1537+R1536,R1536)</f>
        <v>164233</v>
      </c>
      <c r="S1537">
        <f>IF(telefony45[[#This Row],[czy stacjonarny]]=1,Q1537+S1536,S1536)</f>
        <v>513470</v>
      </c>
    </row>
    <row r="1538" spans="1:19" x14ac:dyDescent="0.3">
      <c r="A1538" s="9" t="s">
        <v>1327</v>
      </c>
      <c r="B1538" s="1">
        <v>42940</v>
      </c>
      <c r="C1538" s="2">
        <v>0.39391203703703703</v>
      </c>
      <c r="D1538" s="2">
        <v>0.39478009259259261</v>
      </c>
      <c r="E1538">
        <f>DAY(telefony45[[#This Row],[data]])</f>
        <v>24</v>
      </c>
      <c r="F1538">
        <f>IF(LEN(telefony45[[#This Row],[nr]])=8,1,0)</f>
        <v>0</v>
      </c>
      <c r="G1538">
        <f>IF(LEN(telefony45[[#This Row],[nr]])=7,1,0)</f>
        <v>1</v>
      </c>
      <c r="H1538" s="9">
        <f>IF(LEN(telefony45[[#This Row],[nr]])&gt;=10,1,0)</f>
        <v>0</v>
      </c>
      <c r="I1538" s="2">
        <f>telefony45[[#This Row],[zakonczenie]]-telefony45[[#This Row],[rozpoczecie]]</f>
        <v>8.6805555555558023E-4</v>
      </c>
      <c r="J1538" s="9">
        <f>HOUR(telefony45[[#This Row],[czas połączenia]])</f>
        <v>0</v>
      </c>
      <c r="K1538" s="9">
        <f>MINUTE(telefony45[[#This Row],[czas połączenia]])</f>
        <v>1</v>
      </c>
      <c r="L1538" s="9">
        <f>SECOND(telefony45[[#This Row],[czas połączenia]])</f>
        <v>15</v>
      </c>
      <c r="M1538" s="9">
        <f>telefony45[[#This Row],[godziny połączenia]]*60*60+telefony45[[#This Row],[minuty połączenia]]*60+telefony45[[#This Row],[sekundy połączenia2]]</f>
        <v>75</v>
      </c>
      <c r="N1538" s="9">
        <f>ROUNDUP(telefony45[[#This Row],[połączenie w sekundach]]/60,0)</f>
        <v>2</v>
      </c>
      <c r="O1538" s="9">
        <f>IF(telefony45[[#This Row],[czy zagraniczny]]=1,telefony45[[#This Row],[zaczęt minuty połączenia]],0)</f>
        <v>0</v>
      </c>
      <c r="P1538">
        <f>IF(OR(telefony45[[#This Row],[czy komórkowy]]=1,telefony45[[#This Row],[czy stacjonarny]]=1),P1537-telefony45[[#This Row],[połączenie w sekundach]],P1537)</f>
        <v>-677778</v>
      </c>
      <c r="Q1538">
        <f t="shared" si="23"/>
        <v>75</v>
      </c>
      <c r="R1538">
        <f>IF(telefony45[[#This Row],[czy komórkowy]]=1,Q1538+R1537,R1537)</f>
        <v>164233</v>
      </c>
      <c r="S1538">
        <f>IF(telefony45[[#This Row],[czy stacjonarny]]=1,Q1538+S1537,S1537)</f>
        <v>513545</v>
      </c>
    </row>
    <row r="1539" spans="1:19" x14ac:dyDescent="0.3">
      <c r="A1539" s="9" t="s">
        <v>1328</v>
      </c>
      <c r="B1539" s="1">
        <v>42940</v>
      </c>
      <c r="C1539" s="2">
        <v>0.39516203703703706</v>
      </c>
      <c r="D1539" s="2">
        <v>0.4057986111111111</v>
      </c>
      <c r="E1539">
        <f>DAY(telefony45[[#This Row],[data]])</f>
        <v>24</v>
      </c>
      <c r="F1539">
        <f>IF(LEN(telefony45[[#This Row],[nr]])=8,1,0)</f>
        <v>1</v>
      </c>
      <c r="G1539">
        <f>IF(LEN(telefony45[[#This Row],[nr]])=7,1,0)</f>
        <v>0</v>
      </c>
      <c r="H1539" s="9">
        <f>IF(LEN(telefony45[[#This Row],[nr]])&gt;=10,1,0)</f>
        <v>0</v>
      </c>
      <c r="I1539" s="2">
        <f>telefony45[[#This Row],[zakonczenie]]-telefony45[[#This Row],[rozpoczecie]]</f>
        <v>1.0636574074074034E-2</v>
      </c>
      <c r="J1539" s="9">
        <f>HOUR(telefony45[[#This Row],[czas połączenia]])</f>
        <v>0</v>
      </c>
      <c r="K1539" s="9">
        <f>MINUTE(telefony45[[#This Row],[czas połączenia]])</f>
        <v>15</v>
      </c>
      <c r="L1539" s="9">
        <f>SECOND(telefony45[[#This Row],[czas połączenia]])</f>
        <v>19</v>
      </c>
      <c r="M1539" s="9">
        <f>telefony45[[#This Row],[godziny połączenia]]*60*60+telefony45[[#This Row],[minuty połączenia]]*60+telefony45[[#This Row],[sekundy połączenia2]]</f>
        <v>919</v>
      </c>
      <c r="N1539" s="9">
        <f>ROUNDUP(telefony45[[#This Row],[połączenie w sekundach]]/60,0)</f>
        <v>16</v>
      </c>
      <c r="O1539" s="9">
        <f>IF(telefony45[[#This Row],[czy zagraniczny]]=1,telefony45[[#This Row],[zaczęt minuty połączenia]],0)</f>
        <v>0</v>
      </c>
      <c r="P1539">
        <f>IF(OR(telefony45[[#This Row],[czy komórkowy]]=1,telefony45[[#This Row],[czy stacjonarny]]=1),P1538-telefony45[[#This Row],[połączenie w sekundach]],P1538)</f>
        <v>-678697</v>
      </c>
      <c r="Q1539">
        <f t="shared" si="23"/>
        <v>919</v>
      </c>
      <c r="R1539">
        <f>IF(telefony45[[#This Row],[czy komórkowy]]=1,Q1539+R1538,R1538)</f>
        <v>165152</v>
      </c>
      <c r="S1539">
        <f>IF(telefony45[[#This Row],[czy stacjonarny]]=1,Q1539+S1538,S1538)</f>
        <v>513545</v>
      </c>
    </row>
    <row r="1540" spans="1:19" x14ac:dyDescent="0.3">
      <c r="A1540" s="9" t="s">
        <v>982</v>
      </c>
      <c r="B1540" s="1">
        <v>42940</v>
      </c>
      <c r="C1540" s="2">
        <v>0.39614583333333331</v>
      </c>
      <c r="D1540" s="2">
        <v>0.39976851851851852</v>
      </c>
      <c r="E1540">
        <f>DAY(telefony45[[#This Row],[data]])</f>
        <v>24</v>
      </c>
      <c r="F1540">
        <f>IF(LEN(telefony45[[#This Row],[nr]])=8,1,0)</f>
        <v>0</v>
      </c>
      <c r="G1540">
        <f>IF(LEN(telefony45[[#This Row],[nr]])=7,1,0)</f>
        <v>1</v>
      </c>
      <c r="H1540" s="9">
        <f>IF(LEN(telefony45[[#This Row],[nr]])&gt;=10,1,0)</f>
        <v>0</v>
      </c>
      <c r="I1540" s="2">
        <f>telefony45[[#This Row],[zakonczenie]]-telefony45[[#This Row],[rozpoczecie]]</f>
        <v>3.6226851851852149E-3</v>
      </c>
      <c r="J1540" s="9">
        <f>HOUR(telefony45[[#This Row],[czas połączenia]])</f>
        <v>0</v>
      </c>
      <c r="K1540" s="9">
        <f>MINUTE(telefony45[[#This Row],[czas połączenia]])</f>
        <v>5</v>
      </c>
      <c r="L1540" s="9">
        <f>SECOND(telefony45[[#This Row],[czas połączenia]])</f>
        <v>13</v>
      </c>
      <c r="M1540" s="9">
        <f>telefony45[[#This Row],[godziny połączenia]]*60*60+telefony45[[#This Row],[minuty połączenia]]*60+telefony45[[#This Row],[sekundy połączenia2]]</f>
        <v>313</v>
      </c>
      <c r="N1540" s="9">
        <f>ROUNDUP(telefony45[[#This Row],[połączenie w sekundach]]/60,0)</f>
        <v>6</v>
      </c>
      <c r="O1540" s="9">
        <f>IF(telefony45[[#This Row],[czy zagraniczny]]=1,telefony45[[#This Row],[zaczęt minuty połączenia]],0)</f>
        <v>0</v>
      </c>
      <c r="P1540">
        <f>IF(OR(telefony45[[#This Row],[czy komórkowy]]=1,telefony45[[#This Row],[czy stacjonarny]]=1),P1539-telefony45[[#This Row],[połączenie w sekundach]],P1539)</f>
        <v>-679010</v>
      </c>
      <c r="Q1540">
        <f t="shared" si="23"/>
        <v>313</v>
      </c>
      <c r="R1540">
        <f>IF(telefony45[[#This Row],[czy komórkowy]]=1,Q1540+R1539,R1539)</f>
        <v>165152</v>
      </c>
      <c r="S1540">
        <f>IF(telefony45[[#This Row],[czy stacjonarny]]=1,Q1540+S1539,S1539)</f>
        <v>513858</v>
      </c>
    </row>
    <row r="1541" spans="1:19" x14ac:dyDescent="0.3">
      <c r="A1541" s="9" t="s">
        <v>1329</v>
      </c>
      <c r="B1541" s="1">
        <v>42940</v>
      </c>
      <c r="C1541" s="2">
        <v>0.39864583333333331</v>
      </c>
      <c r="D1541" s="2">
        <v>0.40440972222222221</v>
      </c>
      <c r="E1541">
        <f>DAY(telefony45[[#This Row],[data]])</f>
        <v>24</v>
      </c>
      <c r="F1541">
        <f>IF(LEN(telefony45[[#This Row],[nr]])=8,1,0)</f>
        <v>0</v>
      </c>
      <c r="G1541">
        <f>IF(LEN(telefony45[[#This Row],[nr]])=7,1,0)</f>
        <v>1</v>
      </c>
      <c r="H1541" s="9">
        <f>IF(LEN(telefony45[[#This Row],[nr]])&gt;=10,1,0)</f>
        <v>0</v>
      </c>
      <c r="I1541" s="2">
        <f>telefony45[[#This Row],[zakonczenie]]-telefony45[[#This Row],[rozpoczecie]]</f>
        <v>5.7638888888889017E-3</v>
      </c>
      <c r="J1541" s="9">
        <f>HOUR(telefony45[[#This Row],[czas połączenia]])</f>
        <v>0</v>
      </c>
      <c r="K1541" s="9">
        <f>MINUTE(telefony45[[#This Row],[czas połączenia]])</f>
        <v>8</v>
      </c>
      <c r="L1541" s="9">
        <f>SECOND(telefony45[[#This Row],[czas połączenia]])</f>
        <v>18</v>
      </c>
      <c r="M1541" s="9">
        <f>telefony45[[#This Row],[godziny połączenia]]*60*60+telefony45[[#This Row],[minuty połączenia]]*60+telefony45[[#This Row],[sekundy połączenia2]]</f>
        <v>498</v>
      </c>
      <c r="N1541" s="9">
        <f>ROUNDUP(telefony45[[#This Row],[połączenie w sekundach]]/60,0)</f>
        <v>9</v>
      </c>
      <c r="O1541" s="9">
        <f>IF(telefony45[[#This Row],[czy zagraniczny]]=1,telefony45[[#This Row],[zaczęt minuty połączenia]],0)</f>
        <v>0</v>
      </c>
      <c r="P1541">
        <f>IF(OR(telefony45[[#This Row],[czy komórkowy]]=1,telefony45[[#This Row],[czy stacjonarny]]=1),P1540-telefony45[[#This Row],[połączenie w sekundach]],P1540)</f>
        <v>-679508</v>
      </c>
      <c r="Q1541">
        <f t="shared" si="23"/>
        <v>498</v>
      </c>
      <c r="R1541">
        <f>IF(telefony45[[#This Row],[czy komórkowy]]=1,Q1541+R1540,R1540)</f>
        <v>165152</v>
      </c>
      <c r="S1541">
        <f>IF(telefony45[[#This Row],[czy stacjonarny]]=1,Q1541+S1540,S1540)</f>
        <v>514356</v>
      </c>
    </row>
    <row r="1542" spans="1:19" x14ac:dyDescent="0.3">
      <c r="A1542" s="9" t="s">
        <v>1330</v>
      </c>
      <c r="B1542" s="1">
        <v>42940</v>
      </c>
      <c r="C1542" s="2">
        <v>0.39956018518518521</v>
      </c>
      <c r="D1542" s="2">
        <v>0.40803240740740743</v>
      </c>
      <c r="E1542">
        <f>DAY(telefony45[[#This Row],[data]])</f>
        <v>24</v>
      </c>
      <c r="F1542">
        <f>IF(LEN(telefony45[[#This Row],[nr]])=8,1,0)</f>
        <v>0</v>
      </c>
      <c r="G1542">
        <f>IF(LEN(telefony45[[#This Row],[nr]])=7,1,0)</f>
        <v>1</v>
      </c>
      <c r="H1542" s="9">
        <f>IF(LEN(telefony45[[#This Row],[nr]])&gt;=10,1,0)</f>
        <v>0</v>
      </c>
      <c r="I1542" s="2">
        <f>telefony45[[#This Row],[zakonczenie]]-telefony45[[#This Row],[rozpoczecie]]</f>
        <v>8.4722222222222143E-3</v>
      </c>
      <c r="J1542" s="9">
        <f>HOUR(telefony45[[#This Row],[czas połączenia]])</f>
        <v>0</v>
      </c>
      <c r="K1542" s="9">
        <f>MINUTE(telefony45[[#This Row],[czas połączenia]])</f>
        <v>12</v>
      </c>
      <c r="L1542" s="9">
        <f>SECOND(telefony45[[#This Row],[czas połączenia]])</f>
        <v>12</v>
      </c>
      <c r="M1542" s="9">
        <f>telefony45[[#This Row],[godziny połączenia]]*60*60+telefony45[[#This Row],[minuty połączenia]]*60+telefony45[[#This Row],[sekundy połączenia2]]</f>
        <v>732</v>
      </c>
      <c r="N1542" s="9">
        <f>ROUNDUP(telefony45[[#This Row],[połączenie w sekundach]]/60,0)</f>
        <v>13</v>
      </c>
      <c r="O1542" s="9">
        <f>IF(telefony45[[#This Row],[czy zagraniczny]]=1,telefony45[[#This Row],[zaczęt minuty połączenia]],0)</f>
        <v>0</v>
      </c>
      <c r="P1542">
        <f>IF(OR(telefony45[[#This Row],[czy komórkowy]]=1,telefony45[[#This Row],[czy stacjonarny]]=1),P1541-telefony45[[#This Row],[połączenie w sekundach]],P1541)</f>
        <v>-680240</v>
      </c>
      <c r="Q1542">
        <f t="shared" si="23"/>
        <v>732</v>
      </c>
      <c r="R1542">
        <f>IF(telefony45[[#This Row],[czy komórkowy]]=1,Q1542+R1541,R1541)</f>
        <v>165152</v>
      </c>
      <c r="S1542">
        <f>IF(telefony45[[#This Row],[czy stacjonarny]]=1,Q1542+S1541,S1541)</f>
        <v>515088</v>
      </c>
    </row>
    <row r="1543" spans="1:19" x14ac:dyDescent="0.3">
      <c r="A1543" s="9" t="s">
        <v>147</v>
      </c>
      <c r="B1543" s="1">
        <v>42940</v>
      </c>
      <c r="C1543" s="2">
        <v>0.40263888888888888</v>
      </c>
      <c r="D1543" s="2">
        <v>0.40825231481481483</v>
      </c>
      <c r="E1543">
        <f>DAY(telefony45[[#This Row],[data]])</f>
        <v>24</v>
      </c>
      <c r="F1543">
        <f>IF(LEN(telefony45[[#This Row],[nr]])=8,1,0)</f>
        <v>0</v>
      </c>
      <c r="G1543">
        <f>IF(LEN(telefony45[[#This Row],[nr]])=7,1,0)</f>
        <v>1</v>
      </c>
      <c r="H1543" s="9">
        <f>IF(LEN(telefony45[[#This Row],[nr]])&gt;=10,1,0)</f>
        <v>0</v>
      </c>
      <c r="I1543" s="2">
        <f>telefony45[[#This Row],[zakonczenie]]-telefony45[[#This Row],[rozpoczecie]]</f>
        <v>5.6134259259259522E-3</v>
      </c>
      <c r="J1543" s="9">
        <f>HOUR(telefony45[[#This Row],[czas połączenia]])</f>
        <v>0</v>
      </c>
      <c r="K1543" s="9">
        <f>MINUTE(telefony45[[#This Row],[czas połączenia]])</f>
        <v>8</v>
      </c>
      <c r="L1543" s="9">
        <f>SECOND(telefony45[[#This Row],[czas połączenia]])</f>
        <v>5</v>
      </c>
      <c r="M1543" s="9">
        <f>telefony45[[#This Row],[godziny połączenia]]*60*60+telefony45[[#This Row],[minuty połączenia]]*60+telefony45[[#This Row],[sekundy połączenia2]]</f>
        <v>485</v>
      </c>
      <c r="N1543" s="9">
        <f>ROUNDUP(telefony45[[#This Row],[połączenie w sekundach]]/60,0)</f>
        <v>9</v>
      </c>
      <c r="O1543" s="9">
        <f>IF(telefony45[[#This Row],[czy zagraniczny]]=1,telefony45[[#This Row],[zaczęt minuty połączenia]],0)</f>
        <v>0</v>
      </c>
      <c r="P1543">
        <f>IF(OR(telefony45[[#This Row],[czy komórkowy]]=1,telefony45[[#This Row],[czy stacjonarny]]=1),P1542-telefony45[[#This Row],[połączenie w sekundach]],P1542)</f>
        <v>-680725</v>
      </c>
      <c r="Q1543">
        <f t="shared" si="23"/>
        <v>485</v>
      </c>
      <c r="R1543">
        <f>IF(telefony45[[#This Row],[czy komórkowy]]=1,Q1543+R1542,R1542)</f>
        <v>165152</v>
      </c>
      <c r="S1543">
        <f>IF(telefony45[[#This Row],[czy stacjonarny]]=1,Q1543+S1542,S1542)</f>
        <v>515573</v>
      </c>
    </row>
    <row r="1544" spans="1:19" x14ac:dyDescent="0.3">
      <c r="A1544" s="9" t="s">
        <v>1331</v>
      </c>
      <c r="B1544" s="1">
        <v>42940</v>
      </c>
      <c r="C1544" s="2">
        <v>0.40641203703703704</v>
      </c>
      <c r="D1544" s="2">
        <v>0.41187499999999999</v>
      </c>
      <c r="E1544">
        <f>DAY(telefony45[[#This Row],[data]])</f>
        <v>24</v>
      </c>
      <c r="F1544">
        <f>IF(LEN(telefony45[[#This Row],[nr]])=8,1,0)</f>
        <v>0</v>
      </c>
      <c r="G1544">
        <f>IF(LEN(telefony45[[#This Row],[nr]])=7,1,0)</f>
        <v>1</v>
      </c>
      <c r="H1544" s="9">
        <f>IF(LEN(telefony45[[#This Row],[nr]])&gt;=10,1,0)</f>
        <v>0</v>
      </c>
      <c r="I1544" s="2">
        <f>telefony45[[#This Row],[zakonczenie]]-telefony45[[#This Row],[rozpoczecie]]</f>
        <v>5.4629629629629473E-3</v>
      </c>
      <c r="J1544" s="9">
        <f>HOUR(telefony45[[#This Row],[czas połączenia]])</f>
        <v>0</v>
      </c>
      <c r="K1544" s="9">
        <f>MINUTE(telefony45[[#This Row],[czas połączenia]])</f>
        <v>7</v>
      </c>
      <c r="L1544" s="9">
        <f>SECOND(telefony45[[#This Row],[czas połączenia]])</f>
        <v>52</v>
      </c>
      <c r="M1544" s="9">
        <f>telefony45[[#This Row],[godziny połączenia]]*60*60+telefony45[[#This Row],[minuty połączenia]]*60+telefony45[[#This Row],[sekundy połączenia2]]</f>
        <v>472</v>
      </c>
      <c r="N1544" s="9">
        <f>ROUNDUP(telefony45[[#This Row],[połączenie w sekundach]]/60,0)</f>
        <v>8</v>
      </c>
      <c r="O1544" s="9">
        <f>IF(telefony45[[#This Row],[czy zagraniczny]]=1,telefony45[[#This Row],[zaczęt minuty połączenia]],0)</f>
        <v>0</v>
      </c>
      <c r="P1544">
        <f>IF(OR(telefony45[[#This Row],[czy komórkowy]]=1,telefony45[[#This Row],[czy stacjonarny]]=1),P1543-telefony45[[#This Row],[połączenie w sekundach]],P1543)</f>
        <v>-681197</v>
      </c>
      <c r="Q1544">
        <f t="shared" si="23"/>
        <v>472</v>
      </c>
      <c r="R1544">
        <f>IF(telefony45[[#This Row],[czy komórkowy]]=1,Q1544+R1543,R1543)</f>
        <v>165152</v>
      </c>
      <c r="S1544">
        <f>IF(telefony45[[#This Row],[czy stacjonarny]]=1,Q1544+S1543,S1543)</f>
        <v>516045</v>
      </c>
    </row>
    <row r="1545" spans="1:19" x14ac:dyDescent="0.3">
      <c r="A1545" s="9" t="s">
        <v>1332</v>
      </c>
      <c r="B1545" s="1">
        <v>42940</v>
      </c>
      <c r="C1545" s="2">
        <v>0.40930555555555553</v>
      </c>
      <c r="D1545" s="2">
        <v>0.41968749999999999</v>
      </c>
      <c r="E1545">
        <f>DAY(telefony45[[#This Row],[data]])</f>
        <v>24</v>
      </c>
      <c r="F1545">
        <f>IF(LEN(telefony45[[#This Row],[nr]])=8,1,0)</f>
        <v>1</v>
      </c>
      <c r="G1545">
        <f>IF(LEN(telefony45[[#This Row],[nr]])=7,1,0)</f>
        <v>0</v>
      </c>
      <c r="H1545" s="9">
        <f>IF(LEN(telefony45[[#This Row],[nr]])&gt;=10,1,0)</f>
        <v>0</v>
      </c>
      <c r="I1545" s="2">
        <f>telefony45[[#This Row],[zakonczenie]]-telefony45[[#This Row],[rozpoczecie]]</f>
        <v>1.0381944444444458E-2</v>
      </c>
      <c r="J1545" s="9">
        <f>HOUR(telefony45[[#This Row],[czas połączenia]])</f>
        <v>0</v>
      </c>
      <c r="K1545" s="9">
        <f>MINUTE(telefony45[[#This Row],[czas połączenia]])</f>
        <v>14</v>
      </c>
      <c r="L1545" s="9">
        <f>SECOND(telefony45[[#This Row],[czas połączenia]])</f>
        <v>57</v>
      </c>
      <c r="M1545" s="9">
        <f>telefony45[[#This Row],[godziny połączenia]]*60*60+telefony45[[#This Row],[minuty połączenia]]*60+telefony45[[#This Row],[sekundy połączenia2]]</f>
        <v>897</v>
      </c>
      <c r="N1545" s="9">
        <f>ROUNDUP(telefony45[[#This Row],[połączenie w sekundach]]/60,0)</f>
        <v>15</v>
      </c>
      <c r="O1545" s="9">
        <f>IF(telefony45[[#This Row],[czy zagraniczny]]=1,telefony45[[#This Row],[zaczęt minuty połączenia]],0)</f>
        <v>0</v>
      </c>
      <c r="P1545">
        <f>IF(OR(telefony45[[#This Row],[czy komórkowy]]=1,telefony45[[#This Row],[czy stacjonarny]]=1),P1544-telefony45[[#This Row],[połączenie w sekundach]],P1544)</f>
        <v>-682094</v>
      </c>
      <c r="Q1545">
        <f t="shared" si="23"/>
        <v>897</v>
      </c>
      <c r="R1545">
        <f>IF(telefony45[[#This Row],[czy komórkowy]]=1,Q1545+R1544,R1544)</f>
        <v>166049</v>
      </c>
      <c r="S1545">
        <f>IF(telefony45[[#This Row],[czy stacjonarny]]=1,Q1545+S1544,S1544)</f>
        <v>516045</v>
      </c>
    </row>
    <row r="1546" spans="1:19" x14ac:dyDescent="0.3">
      <c r="A1546" s="9" t="s">
        <v>1333</v>
      </c>
      <c r="B1546" s="1">
        <v>42940</v>
      </c>
      <c r="C1546" s="2">
        <v>0.41351851851851851</v>
      </c>
      <c r="D1546" s="2">
        <v>0.41790509259259262</v>
      </c>
      <c r="E1546">
        <f>DAY(telefony45[[#This Row],[data]])</f>
        <v>24</v>
      </c>
      <c r="F1546">
        <f>IF(LEN(telefony45[[#This Row],[nr]])=8,1,0)</f>
        <v>0</v>
      </c>
      <c r="G1546">
        <f>IF(LEN(telefony45[[#This Row],[nr]])=7,1,0)</f>
        <v>1</v>
      </c>
      <c r="H1546" s="9">
        <f>IF(LEN(telefony45[[#This Row],[nr]])&gt;=10,1,0)</f>
        <v>0</v>
      </c>
      <c r="I1546" s="2">
        <f>telefony45[[#This Row],[zakonczenie]]-telefony45[[#This Row],[rozpoczecie]]</f>
        <v>4.3865740740741122E-3</v>
      </c>
      <c r="J1546" s="9">
        <f>HOUR(telefony45[[#This Row],[czas połączenia]])</f>
        <v>0</v>
      </c>
      <c r="K1546" s="9">
        <f>MINUTE(telefony45[[#This Row],[czas połączenia]])</f>
        <v>6</v>
      </c>
      <c r="L1546" s="9">
        <f>SECOND(telefony45[[#This Row],[czas połączenia]])</f>
        <v>19</v>
      </c>
      <c r="M1546" s="9">
        <f>telefony45[[#This Row],[godziny połączenia]]*60*60+telefony45[[#This Row],[minuty połączenia]]*60+telefony45[[#This Row],[sekundy połączenia2]]</f>
        <v>379</v>
      </c>
      <c r="N1546" s="9">
        <f>ROUNDUP(telefony45[[#This Row],[połączenie w sekundach]]/60,0)</f>
        <v>7</v>
      </c>
      <c r="O1546" s="9">
        <f>IF(telefony45[[#This Row],[czy zagraniczny]]=1,telefony45[[#This Row],[zaczęt minuty połączenia]],0)</f>
        <v>0</v>
      </c>
      <c r="P1546">
        <f>IF(OR(telefony45[[#This Row],[czy komórkowy]]=1,telefony45[[#This Row],[czy stacjonarny]]=1),P1545-telefony45[[#This Row],[połączenie w sekundach]],P1545)</f>
        <v>-682473</v>
      </c>
      <c r="Q1546">
        <f t="shared" si="23"/>
        <v>379</v>
      </c>
      <c r="R1546">
        <f>IF(telefony45[[#This Row],[czy komórkowy]]=1,Q1546+R1545,R1545)</f>
        <v>166049</v>
      </c>
      <c r="S1546">
        <f>IF(telefony45[[#This Row],[czy stacjonarny]]=1,Q1546+S1545,S1545)</f>
        <v>516424</v>
      </c>
    </row>
    <row r="1547" spans="1:19" x14ac:dyDescent="0.3">
      <c r="A1547" s="9" t="s">
        <v>1334</v>
      </c>
      <c r="B1547" s="1">
        <v>42940</v>
      </c>
      <c r="C1547" s="2">
        <v>0.41853009259259261</v>
      </c>
      <c r="D1547" s="2">
        <v>0.42252314814814818</v>
      </c>
      <c r="E1547">
        <f>DAY(telefony45[[#This Row],[data]])</f>
        <v>24</v>
      </c>
      <c r="F1547">
        <f>IF(LEN(telefony45[[#This Row],[nr]])=8,1,0)</f>
        <v>0</v>
      </c>
      <c r="G1547">
        <f>IF(LEN(telefony45[[#This Row],[nr]])=7,1,0)</f>
        <v>1</v>
      </c>
      <c r="H1547" s="9">
        <f>IF(LEN(telefony45[[#This Row],[nr]])&gt;=10,1,0)</f>
        <v>0</v>
      </c>
      <c r="I1547" s="2">
        <f>telefony45[[#This Row],[zakonczenie]]-telefony45[[#This Row],[rozpoczecie]]</f>
        <v>3.9930555555555691E-3</v>
      </c>
      <c r="J1547" s="9">
        <f>HOUR(telefony45[[#This Row],[czas połączenia]])</f>
        <v>0</v>
      </c>
      <c r="K1547" s="9">
        <f>MINUTE(telefony45[[#This Row],[czas połączenia]])</f>
        <v>5</v>
      </c>
      <c r="L1547" s="9">
        <f>SECOND(telefony45[[#This Row],[czas połączenia]])</f>
        <v>45</v>
      </c>
      <c r="M1547" s="9">
        <f>telefony45[[#This Row],[godziny połączenia]]*60*60+telefony45[[#This Row],[minuty połączenia]]*60+telefony45[[#This Row],[sekundy połączenia2]]</f>
        <v>345</v>
      </c>
      <c r="N1547" s="9">
        <f>ROUNDUP(telefony45[[#This Row],[połączenie w sekundach]]/60,0)</f>
        <v>6</v>
      </c>
      <c r="O1547" s="9">
        <f>IF(telefony45[[#This Row],[czy zagraniczny]]=1,telefony45[[#This Row],[zaczęt minuty połączenia]],0)</f>
        <v>0</v>
      </c>
      <c r="P1547">
        <f>IF(OR(telefony45[[#This Row],[czy komórkowy]]=1,telefony45[[#This Row],[czy stacjonarny]]=1),P1546-telefony45[[#This Row],[połączenie w sekundach]],P1546)</f>
        <v>-682818</v>
      </c>
      <c r="Q1547">
        <f t="shared" si="23"/>
        <v>345</v>
      </c>
      <c r="R1547">
        <f>IF(telefony45[[#This Row],[czy komórkowy]]=1,Q1547+R1546,R1546)</f>
        <v>166049</v>
      </c>
      <c r="S1547">
        <f>IF(telefony45[[#This Row],[czy stacjonarny]]=1,Q1547+S1546,S1546)</f>
        <v>516769</v>
      </c>
    </row>
    <row r="1548" spans="1:19" x14ac:dyDescent="0.3">
      <c r="A1548" s="9" t="s">
        <v>1335</v>
      </c>
      <c r="B1548" s="1">
        <v>42940</v>
      </c>
      <c r="C1548" s="2">
        <v>0.42241898148148149</v>
      </c>
      <c r="D1548" s="2">
        <v>0.42863425925925924</v>
      </c>
      <c r="E1548">
        <f>DAY(telefony45[[#This Row],[data]])</f>
        <v>24</v>
      </c>
      <c r="F1548">
        <f>IF(LEN(telefony45[[#This Row],[nr]])=8,1,0)</f>
        <v>0</v>
      </c>
      <c r="G1548">
        <f>IF(LEN(telefony45[[#This Row],[nr]])=7,1,0)</f>
        <v>1</v>
      </c>
      <c r="H1548" s="9">
        <f>IF(LEN(telefony45[[#This Row],[nr]])&gt;=10,1,0)</f>
        <v>0</v>
      </c>
      <c r="I1548" s="2">
        <f>telefony45[[#This Row],[zakonczenie]]-telefony45[[#This Row],[rozpoczecie]]</f>
        <v>6.2152777777777501E-3</v>
      </c>
      <c r="J1548" s="9">
        <f>HOUR(telefony45[[#This Row],[czas połączenia]])</f>
        <v>0</v>
      </c>
      <c r="K1548" s="9">
        <f>MINUTE(telefony45[[#This Row],[czas połączenia]])</f>
        <v>8</v>
      </c>
      <c r="L1548" s="9">
        <f>SECOND(telefony45[[#This Row],[czas połączenia]])</f>
        <v>57</v>
      </c>
      <c r="M1548" s="9">
        <f>telefony45[[#This Row],[godziny połączenia]]*60*60+telefony45[[#This Row],[minuty połączenia]]*60+telefony45[[#This Row],[sekundy połączenia2]]</f>
        <v>537</v>
      </c>
      <c r="N1548" s="9">
        <f>ROUNDUP(telefony45[[#This Row],[połączenie w sekundach]]/60,0)</f>
        <v>9</v>
      </c>
      <c r="O1548" s="9">
        <f>IF(telefony45[[#This Row],[czy zagraniczny]]=1,telefony45[[#This Row],[zaczęt minuty połączenia]],0)</f>
        <v>0</v>
      </c>
      <c r="P1548">
        <f>IF(OR(telefony45[[#This Row],[czy komórkowy]]=1,telefony45[[#This Row],[czy stacjonarny]]=1),P1547-telefony45[[#This Row],[połączenie w sekundach]],P1547)</f>
        <v>-683355</v>
      </c>
      <c r="Q1548">
        <f t="shared" si="23"/>
        <v>537</v>
      </c>
      <c r="R1548">
        <f>IF(telefony45[[#This Row],[czy komórkowy]]=1,Q1548+R1547,R1547)</f>
        <v>166049</v>
      </c>
      <c r="S1548">
        <f>IF(telefony45[[#This Row],[czy stacjonarny]]=1,Q1548+S1547,S1547)</f>
        <v>517306</v>
      </c>
    </row>
    <row r="1549" spans="1:19" x14ac:dyDescent="0.3">
      <c r="A1549" s="9" t="s">
        <v>1336</v>
      </c>
      <c r="B1549" s="1">
        <v>42940</v>
      </c>
      <c r="C1549" s="2">
        <v>0.42561342592592594</v>
      </c>
      <c r="D1549" s="2">
        <v>0.42799768518518516</v>
      </c>
      <c r="E1549">
        <f>DAY(telefony45[[#This Row],[data]])</f>
        <v>24</v>
      </c>
      <c r="F1549">
        <f>IF(LEN(telefony45[[#This Row],[nr]])=8,1,0)</f>
        <v>0</v>
      </c>
      <c r="G1549">
        <f>IF(LEN(telefony45[[#This Row],[nr]])=7,1,0)</f>
        <v>1</v>
      </c>
      <c r="H1549" s="9">
        <f>IF(LEN(telefony45[[#This Row],[nr]])&gt;=10,1,0)</f>
        <v>0</v>
      </c>
      <c r="I1549" s="2">
        <f>telefony45[[#This Row],[zakonczenie]]-telefony45[[#This Row],[rozpoczecie]]</f>
        <v>2.3842592592592249E-3</v>
      </c>
      <c r="J1549" s="9">
        <f>HOUR(telefony45[[#This Row],[czas połączenia]])</f>
        <v>0</v>
      </c>
      <c r="K1549" s="9">
        <f>MINUTE(telefony45[[#This Row],[czas połączenia]])</f>
        <v>3</v>
      </c>
      <c r="L1549" s="9">
        <f>SECOND(telefony45[[#This Row],[czas połączenia]])</f>
        <v>26</v>
      </c>
      <c r="M1549" s="9">
        <f>telefony45[[#This Row],[godziny połączenia]]*60*60+telefony45[[#This Row],[minuty połączenia]]*60+telefony45[[#This Row],[sekundy połączenia2]]</f>
        <v>206</v>
      </c>
      <c r="N1549" s="9">
        <f>ROUNDUP(telefony45[[#This Row],[połączenie w sekundach]]/60,0)</f>
        <v>4</v>
      </c>
      <c r="O1549" s="9">
        <f>IF(telefony45[[#This Row],[czy zagraniczny]]=1,telefony45[[#This Row],[zaczęt minuty połączenia]],0)</f>
        <v>0</v>
      </c>
      <c r="P1549">
        <f>IF(OR(telefony45[[#This Row],[czy komórkowy]]=1,telefony45[[#This Row],[czy stacjonarny]]=1),P1548-telefony45[[#This Row],[połączenie w sekundach]],P1548)</f>
        <v>-683561</v>
      </c>
      <c r="Q1549">
        <f t="shared" si="23"/>
        <v>206</v>
      </c>
      <c r="R1549">
        <f>IF(telefony45[[#This Row],[czy komórkowy]]=1,Q1549+R1548,R1548)</f>
        <v>166049</v>
      </c>
      <c r="S1549">
        <f>IF(telefony45[[#This Row],[czy stacjonarny]]=1,Q1549+S1548,S1548)</f>
        <v>517512</v>
      </c>
    </row>
    <row r="1550" spans="1:19" x14ac:dyDescent="0.3">
      <c r="A1550" s="9" t="s">
        <v>1337</v>
      </c>
      <c r="B1550" s="1">
        <v>42940</v>
      </c>
      <c r="C1550" s="2">
        <v>0.42563657407407407</v>
      </c>
      <c r="D1550" s="2">
        <v>0.42670138888888887</v>
      </c>
      <c r="E1550">
        <f>DAY(telefony45[[#This Row],[data]])</f>
        <v>24</v>
      </c>
      <c r="F1550">
        <f>IF(LEN(telefony45[[#This Row],[nr]])=8,1,0)</f>
        <v>0</v>
      </c>
      <c r="G1550">
        <f>IF(LEN(telefony45[[#This Row],[nr]])=7,1,0)</f>
        <v>1</v>
      </c>
      <c r="H1550" s="9">
        <f>IF(LEN(telefony45[[#This Row],[nr]])&gt;=10,1,0)</f>
        <v>0</v>
      </c>
      <c r="I1550" s="2">
        <f>telefony45[[#This Row],[zakonczenie]]-telefony45[[#This Row],[rozpoczecie]]</f>
        <v>1.0648148148147962E-3</v>
      </c>
      <c r="J1550" s="9">
        <f>HOUR(telefony45[[#This Row],[czas połączenia]])</f>
        <v>0</v>
      </c>
      <c r="K1550" s="9">
        <f>MINUTE(telefony45[[#This Row],[czas połączenia]])</f>
        <v>1</v>
      </c>
      <c r="L1550" s="9">
        <f>SECOND(telefony45[[#This Row],[czas połączenia]])</f>
        <v>32</v>
      </c>
      <c r="M1550" s="9">
        <f>telefony45[[#This Row],[godziny połączenia]]*60*60+telefony45[[#This Row],[minuty połączenia]]*60+telefony45[[#This Row],[sekundy połączenia2]]</f>
        <v>92</v>
      </c>
      <c r="N1550" s="9">
        <f>ROUNDUP(telefony45[[#This Row],[połączenie w sekundach]]/60,0)</f>
        <v>2</v>
      </c>
      <c r="O1550" s="9">
        <f>IF(telefony45[[#This Row],[czy zagraniczny]]=1,telefony45[[#This Row],[zaczęt minuty połączenia]],0)</f>
        <v>0</v>
      </c>
      <c r="P1550">
        <f>IF(OR(telefony45[[#This Row],[czy komórkowy]]=1,telefony45[[#This Row],[czy stacjonarny]]=1),P1549-telefony45[[#This Row],[połączenie w sekundach]],P1549)</f>
        <v>-683653</v>
      </c>
      <c r="Q1550">
        <f t="shared" si="23"/>
        <v>92</v>
      </c>
      <c r="R1550">
        <f>IF(telefony45[[#This Row],[czy komórkowy]]=1,Q1550+R1549,R1549)</f>
        <v>166049</v>
      </c>
      <c r="S1550">
        <f>IF(telefony45[[#This Row],[czy stacjonarny]]=1,Q1550+S1549,S1549)</f>
        <v>517604</v>
      </c>
    </row>
    <row r="1551" spans="1:19" x14ac:dyDescent="0.3">
      <c r="A1551" s="9" t="s">
        <v>1338</v>
      </c>
      <c r="B1551" s="1">
        <v>42940</v>
      </c>
      <c r="C1551" s="2">
        <v>0.42951388888888886</v>
      </c>
      <c r="D1551" s="2">
        <v>0.44059027777777776</v>
      </c>
      <c r="E1551">
        <f>DAY(telefony45[[#This Row],[data]])</f>
        <v>24</v>
      </c>
      <c r="F1551">
        <f>IF(LEN(telefony45[[#This Row],[nr]])=8,1,0)</f>
        <v>0</v>
      </c>
      <c r="G1551">
        <f>IF(LEN(telefony45[[#This Row],[nr]])=7,1,0)</f>
        <v>1</v>
      </c>
      <c r="H1551" s="9">
        <f>IF(LEN(telefony45[[#This Row],[nr]])&gt;=10,1,0)</f>
        <v>0</v>
      </c>
      <c r="I1551" s="2">
        <f>telefony45[[#This Row],[zakonczenie]]-telefony45[[#This Row],[rozpoczecie]]</f>
        <v>1.1076388888888899E-2</v>
      </c>
      <c r="J1551" s="9">
        <f>HOUR(telefony45[[#This Row],[czas połączenia]])</f>
        <v>0</v>
      </c>
      <c r="K1551" s="9">
        <f>MINUTE(telefony45[[#This Row],[czas połączenia]])</f>
        <v>15</v>
      </c>
      <c r="L1551" s="9">
        <f>SECOND(telefony45[[#This Row],[czas połączenia]])</f>
        <v>57</v>
      </c>
      <c r="M1551" s="9">
        <f>telefony45[[#This Row],[godziny połączenia]]*60*60+telefony45[[#This Row],[minuty połączenia]]*60+telefony45[[#This Row],[sekundy połączenia2]]</f>
        <v>957</v>
      </c>
      <c r="N1551" s="9">
        <f>ROUNDUP(telefony45[[#This Row],[połączenie w sekundach]]/60,0)</f>
        <v>16</v>
      </c>
      <c r="O1551" s="9">
        <f>IF(telefony45[[#This Row],[czy zagraniczny]]=1,telefony45[[#This Row],[zaczęt minuty połączenia]],0)</f>
        <v>0</v>
      </c>
      <c r="P1551">
        <f>IF(OR(telefony45[[#This Row],[czy komórkowy]]=1,telefony45[[#This Row],[czy stacjonarny]]=1),P1550-telefony45[[#This Row],[połączenie w sekundach]],P1550)</f>
        <v>-684610</v>
      </c>
      <c r="Q1551">
        <f t="shared" si="23"/>
        <v>957</v>
      </c>
      <c r="R1551">
        <f>IF(telefony45[[#This Row],[czy komórkowy]]=1,Q1551+R1550,R1550)</f>
        <v>166049</v>
      </c>
      <c r="S1551">
        <f>IF(telefony45[[#This Row],[czy stacjonarny]]=1,Q1551+S1550,S1550)</f>
        <v>518561</v>
      </c>
    </row>
    <row r="1552" spans="1:19" x14ac:dyDescent="0.3">
      <c r="A1552" s="9" t="s">
        <v>1339</v>
      </c>
      <c r="B1552" s="1">
        <v>42940</v>
      </c>
      <c r="C1552" s="2">
        <v>0.43133101851851852</v>
      </c>
      <c r="D1552" s="2">
        <v>0.43762731481481482</v>
      </c>
      <c r="E1552">
        <f>DAY(telefony45[[#This Row],[data]])</f>
        <v>24</v>
      </c>
      <c r="F1552">
        <f>IF(LEN(telefony45[[#This Row],[nr]])=8,1,0)</f>
        <v>0</v>
      </c>
      <c r="G1552">
        <f>IF(LEN(telefony45[[#This Row],[nr]])=7,1,0)</f>
        <v>1</v>
      </c>
      <c r="H1552" s="9">
        <f>IF(LEN(telefony45[[#This Row],[nr]])&gt;=10,1,0)</f>
        <v>0</v>
      </c>
      <c r="I1552" s="2">
        <f>telefony45[[#This Row],[zakonczenie]]-telefony45[[#This Row],[rozpoczecie]]</f>
        <v>6.2962962962962998E-3</v>
      </c>
      <c r="J1552" s="9">
        <f>HOUR(telefony45[[#This Row],[czas połączenia]])</f>
        <v>0</v>
      </c>
      <c r="K1552" s="9">
        <f>MINUTE(telefony45[[#This Row],[czas połączenia]])</f>
        <v>9</v>
      </c>
      <c r="L1552" s="9">
        <f>SECOND(telefony45[[#This Row],[czas połączenia]])</f>
        <v>4</v>
      </c>
      <c r="M1552" s="9">
        <f>telefony45[[#This Row],[godziny połączenia]]*60*60+telefony45[[#This Row],[minuty połączenia]]*60+telefony45[[#This Row],[sekundy połączenia2]]</f>
        <v>544</v>
      </c>
      <c r="N1552" s="9">
        <f>ROUNDUP(telefony45[[#This Row],[połączenie w sekundach]]/60,0)</f>
        <v>10</v>
      </c>
      <c r="O1552" s="9">
        <f>IF(telefony45[[#This Row],[czy zagraniczny]]=1,telefony45[[#This Row],[zaczęt minuty połączenia]],0)</f>
        <v>0</v>
      </c>
      <c r="P1552">
        <f>IF(OR(telefony45[[#This Row],[czy komórkowy]]=1,telefony45[[#This Row],[czy stacjonarny]]=1),P1551-telefony45[[#This Row],[połączenie w sekundach]],P1551)</f>
        <v>-685154</v>
      </c>
      <c r="Q1552">
        <f t="shared" si="23"/>
        <v>544</v>
      </c>
      <c r="R1552">
        <f>IF(telefony45[[#This Row],[czy komórkowy]]=1,Q1552+R1551,R1551)</f>
        <v>166049</v>
      </c>
      <c r="S1552">
        <f>IF(telefony45[[#This Row],[czy stacjonarny]]=1,Q1552+S1551,S1551)</f>
        <v>519105</v>
      </c>
    </row>
    <row r="1553" spans="1:19" x14ac:dyDescent="0.3">
      <c r="A1553" s="9" t="s">
        <v>27</v>
      </c>
      <c r="B1553" s="1">
        <v>42940</v>
      </c>
      <c r="C1553" s="2">
        <v>0.43637731481481479</v>
      </c>
      <c r="D1553" s="2">
        <v>0.44526620370370368</v>
      </c>
      <c r="E1553">
        <f>DAY(telefony45[[#This Row],[data]])</f>
        <v>24</v>
      </c>
      <c r="F1553">
        <f>IF(LEN(telefony45[[#This Row],[nr]])=8,1,0)</f>
        <v>1</v>
      </c>
      <c r="G1553">
        <f>IF(LEN(telefony45[[#This Row],[nr]])=7,1,0)</f>
        <v>0</v>
      </c>
      <c r="H1553" s="9">
        <f>IF(LEN(telefony45[[#This Row],[nr]])&gt;=10,1,0)</f>
        <v>0</v>
      </c>
      <c r="I1553" s="2">
        <f>telefony45[[#This Row],[zakonczenie]]-telefony45[[#This Row],[rozpoczecie]]</f>
        <v>8.8888888888888906E-3</v>
      </c>
      <c r="J1553" s="9">
        <f>HOUR(telefony45[[#This Row],[czas połączenia]])</f>
        <v>0</v>
      </c>
      <c r="K1553" s="9">
        <f>MINUTE(telefony45[[#This Row],[czas połączenia]])</f>
        <v>12</v>
      </c>
      <c r="L1553" s="9">
        <f>SECOND(telefony45[[#This Row],[czas połączenia]])</f>
        <v>48</v>
      </c>
      <c r="M1553" s="9">
        <f>telefony45[[#This Row],[godziny połączenia]]*60*60+telefony45[[#This Row],[minuty połączenia]]*60+telefony45[[#This Row],[sekundy połączenia2]]</f>
        <v>768</v>
      </c>
      <c r="N1553" s="9">
        <f>ROUNDUP(telefony45[[#This Row],[połączenie w sekundach]]/60,0)</f>
        <v>13</v>
      </c>
      <c r="O1553" s="9">
        <f>IF(telefony45[[#This Row],[czy zagraniczny]]=1,telefony45[[#This Row],[zaczęt minuty połączenia]],0)</f>
        <v>0</v>
      </c>
      <c r="P1553">
        <f>IF(OR(telefony45[[#This Row],[czy komórkowy]]=1,telefony45[[#This Row],[czy stacjonarny]]=1),P1552-telefony45[[#This Row],[połączenie w sekundach]],P1552)</f>
        <v>-685922</v>
      </c>
      <c r="Q1553">
        <f t="shared" si="23"/>
        <v>768</v>
      </c>
      <c r="R1553">
        <f>IF(telefony45[[#This Row],[czy komórkowy]]=1,Q1553+R1552,R1552)</f>
        <v>166817</v>
      </c>
      <c r="S1553">
        <f>IF(telefony45[[#This Row],[czy stacjonarny]]=1,Q1553+S1552,S1552)</f>
        <v>519105</v>
      </c>
    </row>
    <row r="1554" spans="1:19" x14ac:dyDescent="0.3">
      <c r="A1554" s="9" t="s">
        <v>1340</v>
      </c>
      <c r="B1554" s="1">
        <v>42940</v>
      </c>
      <c r="C1554" s="2">
        <v>0.44081018518518517</v>
      </c>
      <c r="D1554" s="2">
        <v>0.44767361111111109</v>
      </c>
      <c r="E1554">
        <f>DAY(telefony45[[#This Row],[data]])</f>
        <v>24</v>
      </c>
      <c r="F1554">
        <f>IF(LEN(telefony45[[#This Row],[nr]])=8,1,0)</f>
        <v>0</v>
      </c>
      <c r="G1554">
        <f>IF(LEN(telefony45[[#This Row],[nr]])=7,1,0)</f>
        <v>0</v>
      </c>
      <c r="H1554" s="9">
        <f>IF(LEN(telefony45[[#This Row],[nr]])&gt;=10,1,0)</f>
        <v>1</v>
      </c>
      <c r="I1554" s="2">
        <f>telefony45[[#This Row],[zakonczenie]]-telefony45[[#This Row],[rozpoczecie]]</f>
        <v>6.8634259259259256E-3</v>
      </c>
      <c r="J1554" s="9">
        <f>HOUR(telefony45[[#This Row],[czas połączenia]])</f>
        <v>0</v>
      </c>
      <c r="K1554" s="9">
        <f>MINUTE(telefony45[[#This Row],[czas połączenia]])</f>
        <v>9</v>
      </c>
      <c r="L1554" s="9">
        <f>SECOND(telefony45[[#This Row],[czas połączenia]])</f>
        <v>53</v>
      </c>
      <c r="M1554" s="9">
        <f>telefony45[[#This Row],[godziny połączenia]]*60*60+telefony45[[#This Row],[minuty połączenia]]*60+telefony45[[#This Row],[sekundy połączenia2]]</f>
        <v>593</v>
      </c>
      <c r="N1554" s="9">
        <f>ROUNDUP(telefony45[[#This Row],[połączenie w sekundach]]/60,0)</f>
        <v>10</v>
      </c>
      <c r="O1554" s="9">
        <f>IF(telefony45[[#This Row],[czy zagraniczny]]=1,telefony45[[#This Row],[zaczęt minuty połączenia]],0)</f>
        <v>10</v>
      </c>
      <c r="P1554">
        <f>IF(OR(telefony45[[#This Row],[czy komórkowy]]=1,telefony45[[#This Row],[czy stacjonarny]]=1),P1553-telefony45[[#This Row],[połączenie w sekundach]],P1553)</f>
        <v>-685922</v>
      </c>
      <c r="Q1554">
        <f t="shared" si="23"/>
        <v>0</v>
      </c>
      <c r="R1554">
        <f>IF(telefony45[[#This Row],[czy komórkowy]]=1,Q1554+R1553,R1553)</f>
        <v>166817</v>
      </c>
      <c r="S1554">
        <f>IF(telefony45[[#This Row],[czy stacjonarny]]=1,Q1554+S1553,S1553)</f>
        <v>519105</v>
      </c>
    </row>
    <row r="1555" spans="1:19" x14ac:dyDescent="0.3">
      <c r="A1555" s="9" t="s">
        <v>1341</v>
      </c>
      <c r="B1555" s="1">
        <v>42940</v>
      </c>
      <c r="C1555" s="2">
        <v>0.44185185185185183</v>
      </c>
      <c r="D1555" s="2">
        <v>0.44634259259259257</v>
      </c>
      <c r="E1555">
        <f>DAY(telefony45[[#This Row],[data]])</f>
        <v>24</v>
      </c>
      <c r="F1555">
        <f>IF(LEN(telefony45[[#This Row],[nr]])=8,1,0)</f>
        <v>0</v>
      </c>
      <c r="G1555">
        <f>IF(LEN(telefony45[[#This Row],[nr]])=7,1,0)</f>
        <v>1</v>
      </c>
      <c r="H1555" s="9">
        <f>IF(LEN(telefony45[[#This Row],[nr]])&gt;=10,1,0)</f>
        <v>0</v>
      </c>
      <c r="I1555" s="2">
        <f>telefony45[[#This Row],[zakonczenie]]-telefony45[[#This Row],[rozpoczecie]]</f>
        <v>4.4907407407407396E-3</v>
      </c>
      <c r="J1555" s="9">
        <f>HOUR(telefony45[[#This Row],[czas połączenia]])</f>
        <v>0</v>
      </c>
      <c r="K1555" s="9">
        <f>MINUTE(telefony45[[#This Row],[czas połączenia]])</f>
        <v>6</v>
      </c>
      <c r="L1555" s="9">
        <f>SECOND(telefony45[[#This Row],[czas połączenia]])</f>
        <v>28</v>
      </c>
      <c r="M1555" s="9">
        <f>telefony45[[#This Row],[godziny połączenia]]*60*60+telefony45[[#This Row],[minuty połączenia]]*60+telefony45[[#This Row],[sekundy połączenia2]]</f>
        <v>388</v>
      </c>
      <c r="N1555" s="9">
        <f>ROUNDUP(telefony45[[#This Row],[połączenie w sekundach]]/60,0)</f>
        <v>7</v>
      </c>
      <c r="O1555" s="9">
        <f>IF(telefony45[[#This Row],[czy zagraniczny]]=1,telefony45[[#This Row],[zaczęt minuty połączenia]],0)</f>
        <v>0</v>
      </c>
      <c r="P1555">
        <f>IF(OR(telefony45[[#This Row],[czy komórkowy]]=1,telefony45[[#This Row],[czy stacjonarny]]=1),P1554-telefony45[[#This Row],[połączenie w sekundach]],P1554)</f>
        <v>-686310</v>
      </c>
      <c r="Q1555">
        <f t="shared" si="23"/>
        <v>388</v>
      </c>
      <c r="R1555">
        <f>IF(telefony45[[#This Row],[czy komórkowy]]=1,Q1555+R1554,R1554)</f>
        <v>166817</v>
      </c>
      <c r="S1555">
        <f>IF(telefony45[[#This Row],[czy stacjonarny]]=1,Q1555+S1554,S1554)</f>
        <v>519493</v>
      </c>
    </row>
    <row r="1556" spans="1:19" x14ac:dyDescent="0.3">
      <c r="A1556" s="9" t="s">
        <v>1342</v>
      </c>
      <c r="B1556" s="1">
        <v>42940</v>
      </c>
      <c r="C1556" s="2">
        <v>0.4462962962962963</v>
      </c>
      <c r="D1556" s="2">
        <v>0.44753472222222224</v>
      </c>
      <c r="E1556">
        <f>DAY(telefony45[[#This Row],[data]])</f>
        <v>24</v>
      </c>
      <c r="F1556">
        <f>IF(LEN(telefony45[[#This Row],[nr]])=8,1,0)</f>
        <v>1</v>
      </c>
      <c r="G1556">
        <f>IF(LEN(telefony45[[#This Row],[nr]])=7,1,0)</f>
        <v>0</v>
      </c>
      <c r="H1556" s="9">
        <f>IF(LEN(telefony45[[#This Row],[nr]])&gt;=10,1,0)</f>
        <v>0</v>
      </c>
      <c r="I1556" s="2">
        <f>telefony45[[#This Row],[zakonczenie]]-telefony45[[#This Row],[rozpoczecie]]</f>
        <v>1.2384259259259345E-3</v>
      </c>
      <c r="J1556" s="9">
        <f>HOUR(telefony45[[#This Row],[czas połączenia]])</f>
        <v>0</v>
      </c>
      <c r="K1556" s="9">
        <f>MINUTE(telefony45[[#This Row],[czas połączenia]])</f>
        <v>1</v>
      </c>
      <c r="L1556" s="9">
        <f>SECOND(telefony45[[#This Row],[czas połączenia]])</f>
        <v>47</v>
      </c>
      <c r="M1556" s="9">
        <f>telefony45[[#This Row],[godziny połączenia]]*60*60+telefony45[[#This Row],[minuty połączenia]]*60+telefony45[[#This Row],[sekundy połączenia2]]</f>
        <v>107</v>
      </c>
      <c r="N1556" s="9">
        <f>ROUNDUP(telefony45[[#This Row],[połączenie w sekundach]]/60,0)</f>
        <v>2</v>
      </c>
      <c r="O1556" s="9">
        <f>IF(telefony45[[#This Row],[czy zagraniczny]]=1,telefony45[[#This Row],[zaczęt minuty połączenia]],0)</f>
        <v>0</v>
      </c>
      <c r="P1556">
        <f>IF(OR(telefony45[[#This Row],[czy komórkowy]]=1,telefony45[[#This Row],[czy stacjonarny]]=1),P1555-telefony45[[#This Row],[połączenie w sekundach]],P1555)</f>
        <v>-686417</v>
      </c>
      <c r="Q1556">
        <f t="shared" si="23"/>
        <v>107</v>
      </c>
      <c r="R1556">
        <f>IF(telefony45[[#This Row],[czy komórkowy]]=1,Q1556+R1555,R1555)</f>
        <v>166924</v>
      </c>
      <c r="S1556">
        <f>IF(telefony45[[#This Row],[czy stacjonarny]]=1,Q1556+S1555,S1555)</f>
        <v>519493</v>
      </c>
    </row>
    <row r="1557" spans="1:19" x14ac:dyDescent="0.3">
      <c r="A1557" s="9" t="s">
        <v>1343</v>
      </c>
      <c r="B1557" s="1">
        <v>42940</v>
      </c>
      <c r="C1557" s="2">
        <v>0.44680555555555557</v>
      </c>
      <c r="D1557" s="2">
        <v>0.45518518518518519</v>
      </c>
      <c r="E1557">
        <f>DAY(telefony45[[#This Row],[data]])</f>
        <v>24</v>
      </c>
      <c r="F1557">
        <f>IF(LEN(telefony45[[#This Row],[nr]])=8,1,0)</f>
        <v>0</v>
      </c>
      <c r="G1557">
        <f>IF(LEN(telefony45[[#This Row],[nr]])=7,1,0)</f>
        <v>1</v>
      </c>
      <c r="H1557" s="9">
        <f>IF(LEN(telefony45[[#This Row],[nr]])&gt;=10,1,0)</f>
        <v>0</v>
      </c>
      <c r="I1557" s="2">
        <f>telefony45[[#This Row],[zakonczenie]]-telefony45[[#This Row],[rozpoczecie]]</f>
        <v>8.3796296296296258E-3</v>
      </c>
      <c r="J1557" s="9">
        <f>HOUR(telefony45[[#This Row],[czas połączenia]])</f>
        <v>0</v>
      </c>
      <c r="K1557" s="9">
        <f>MINUTE(telefony45[[#This Row],[czas połączenia]])</f>
        <v>12</v>
      </c>
      <c r="L1557" s="9">
        <f>SECOND(telefony45[[#This Row],[czas połączenia]])</f>
        <v>4</v>
      </c>
      <c r="M1557" s="9">
        <f>telefony45[[#This Row],[godziny połączenia]]*60*60+telefony45[[#This Row],[minuty połączenia]]*60+telefony45[[#This Row],[sekundy połączenia2]]</f>
        <v>724</v>
      </c>
      <c r="N1557" s="9">
        <f>ROUNDUP(telefony45[[#This Row],[połączenie w sekundach]]/60,0)</f>
        <v>13</v>
      </c>
      <c r="O1557" s="9">
        <f>IF(telefony45[[#This Row],[czy zagraniczny]]=1,telefony45[[#This Row],[zaczęt minuty połączenia]],0)</f>
        <v>0</v>
      </c>
      <c r="P1557">
        <f>IF(OR(telefony45[[#This Row],[czy komórkowy]]=1,telefony45[[#This Row],[czy stacjonarny]]=1),P1556-telefony45[[#This Row],[połączenie w sekundach]],P1556)</f>
        <v>-687141</v>
      </c>
      <c r="Q1557">
        <f t="shared" si="23"/>
        <v>724</v>
      </c>
      <c r="R1557">
        <f>IF(telefony45[[#This Row],[czy komórkowy]]=1,Q1557+R1556,R1556)</f>
        <v>166924</v>
      </c>
      <c r="S1557">
        <f>IF(telefony45[[#This Row],[czy stacjonarny]]=1,Q1557+S1556,S1556)</f>
        <v>520217</v>
      </c>
    </row>
    <row r="1558" spans="1:19" x14ac:dyDescent="0.3">
      <c r="A1558" s="9" t="s">
        <v>32</v>
      </c>
      <c r="B1558" s="1">
        <v>42940</v>
      </c>
      <c r="C1558" s="2">
        <v>0.4490277777777778</v>
      </c>
      <c r="D1558" s="2">
        <v>0.45984953703703701</v>
      </c>
      <c r="E1558">
        <f>DAY(telefony45[[#This Row],[data]])</f>
        <v>24</v>
      </c>
      <c r="F1558">
        <f>IF(LEN(telefony45[[#This Row],[nr]])=8,1,0)</f>
        <v>0</v>
      </c>
      <c r="G1558">
        <f>IF(LEN(telefony45[[#This Row],[nr]])=7,1,0)</f>
        <v>1</v>
      </c>
      <c r="H1558" s="9">
        <f>IF(LEN(telefony45[[#This Row],[nr]])&gt;=10,1,0)</f>
        <v>0</v>
      </c>
      <c r="I1558" s="2">
        <f>telefony45[[#This Row],[zakonczenie]]-telefony45[[#This Row],[rozpoczecie]]</f>
        <v>1.0821759259259212E-2</v>
      </c>
      <c r="J1558" s="9">
        <f>HOUR(telefony45[[#This Row],[czas połączenia]])</f>
        <v>0</v>
      </c>
      <c r="K1558" s="9">
        <f>MINUTE(telefony45[[#This Row],[czas połączenia]])</f>
        <v>15</v>
      </c>
      <c r="L1558" s="9">
        <f>SECOND(telefony45[[#This Row],[czas połączenia]])</f>
        <v>35</v>
      </c>
      <c r="M1558" s="9">
        <f>telefony45[[#This Row],[godziny połączenia]]*60*60+telefony45[[#This Row],[minuty połączenia]]*60+telefony45[[#This Row],[sekundy połączenia2]]</f>
        <v>935</v>
      </c>
      <c r="N1558" s="9">
        <f>ROUNDUP(telefony45[[#This Row],[połączenie w sekundach]]/60,0)</f>
        <v>16</v>
      </c>
      <c r="O1558" s="9">
        <f>IF(telefony45[[#This Row],[czy zagraniczny]]=1,telefony45[[#This Row],[zaczęt minuty połączenia]],0)</f>
        <v>0</v>
      </c>
      <c r="P1558">
        <f>IF(OR(telefony45[[#This Row],[czy komórkowy]]=1,telefony45[[#This Row],[czy stacjonarny]]=1),P1557-telefony45[[#This Row],[połączenie w sekundach]],P1557)</f>
        <v>-688076</v>
      </c>
      <c r="Q1558">
        <f t="shared" si="23"/>
        <v>935</v>
      </c>
      <c r="R1558">
        <f>IF(telefony45[[#This Row],[czy komórkowy]]=1,Q1558+R1557,R1557)</f>
        <v>166924</v>
      </c>
      <c r="S1558">
        <f>IF(telefony45[[#This Row],[czy stacjonarny]]=1,Q1558+S1557,S1557)</f>
        <v>521152</v>
      </c>
    </row>
    <row r="1559" spans="1:19" x14ac:dyDescent="0.3">
      <c r="A1559" s="9" t="s">
        <v>1344</v>
      </c>
      <c r="B1559" s="1">
        <v>42940</v>
      </c>
      <c r="C1559" s="2">
        <v>0.45392361111111112</v>
      </c>
      <c r="D1559" s="2">
        <v>0.4582060185185185</v>
      </c>
      <c r="E1559">
        <f>DAY(telefony45[[#This Row],[data]])</f>
        <v>24</v>
      </c>
      <c r="F1559">
        <f>IF(LEN(telefony45[[#This Row],[nr]])=8,1,0)</f>
        <v>0</v>
      </c>
      <c r="G1559">
        <f>IF(LEN(telefony45[[#This Row],[nr]])=7,1,0)</f>
        <v>1</v>
      </c>
      <c r="H1559" s="9">
        <f>IF(LEN(telefony45[[#This Row],[nr]])&gt;=10,1,0)</f>
        <v>0</v>
      </c>
      <c r="I1559" s="2">
        <f>telefony45[[#This Row],[zakonczenie]]-telefony45[[#This Row],[rozpoczecie]]</f>
        <v>4.2824074074073737E-3</v>
      </c>
      <c r="J1559" s="9">
        <f>HOUR(telefony45[[#This Row],[czas połączenia]])</f>
        <v>0</v>
      </c>
      <c r="K1559" s="9">
        <f>MINUTE(telefony45[[#This Row],[czas połączenia]])</f>
        <v>6</v>
      </c>
      <c r="L1559" s="9">
        <f>SECOND(telefony45[[#This Row],[czas połączenia]])</f>
        <v>10</v>
      </c>
      <c r="M1559" s="9">
        <f>telefony45[[#This Row],[godziny połączenia]]*60*60+telefony45[[#This Row],[minuty połączenia]]*60+telefony45[[#This Row],[sekundy połączenia2]]</f>
        <v>370</v>
      </c>
      <c r="N1559" s="9">
        <f>ROUNDUP(telefony45[[#This Row],[połączenie w sekundach]]/60,0)</f>
        <v>7</v>
      </c>
      <c r="O1559" s="9">
        <f>IF(telefony45[[#This Row],[czy zagraniczny]]=1,telefony45[[#This Row],[zaczęt minuty połączenia]],0)</f>
        <v>0</v>
      </c>
      <c r="P1559">
        <f>IF(OR(telefony45[[#This Row],[czy komórkowy]]=1,telefony45[[#This Row],[czy stacjonarny]]=1),P1558-telefony45[[#This Row],[połączenie w sekundach]],P1558)</f>
        <v>-688446</v>
      </c>
      <c r="Q1559">
        <f t="shared" si="23"/>
        <v>370</v>
      </c>
      <c r="R1559">
        <f>IF(telefony45[[#This Row],[czy komórkowy]]=1,Q1559+R1558,R1558)</f>
        <v>166924</v>
      </c>
      <c r="S1559">
        <f>IF(telefony45[[#This Row],[czy stacjonarny]]=1,Q1559+S1558,S1558)</f>
        <v>521522</v>
      </c>
    </row>
    <row r="1560" spans="1:19" x14ac:dyDescent="0.3">
      <c r="A1560" s="9" t="s">
        <v>1345</v>
      </c>
      <c r="B1560" s="1">
        <v>42940</v>
      </c>
      <c r="C1560" s="2">
        <v>0.45481481481481484</v>
      </c>
      <c r="D1560" s="2">
        <v>0.45863425925925927</v>
      </c>
      <c r="E1560">
        <f>DAY(telefony45[[#This Row],[data]])</f>
        <v>24</v>
      </c>
      <c r="F1560">
        <f>IF(LEN(telefony45[[#This Row],[nr]])=8,1,0)</f>
        <v>0</v>
      </c>
      <c r="G1560">
        <f>IF(LEN(telefony45[[#This Row],[nr]])=7,1,0)</f>
        <v>1</v>
      </c>
      <c r="H1560" s="9">
        <f>IF(LEN(telefony45[[#This Row],[nr]])&gt;=10,1,0)</f>
        <v>0</v>
      </c>
      <c r="I1560" s="2">
        <f>telefony45[[#This Row],[zakonczenie]]-telefony45[[#This Row],[rozpoczecie]]</f>
        <v>3.8194444444444309E-3</v>
      </c>
      <c r="J1560" s="9">
        <f>HOUR(telefony45[[#This Row],[czas połączenia]])</f>
        <v>0</v>
      </c>
      <c r="K1560" s="9">
        <f>MINUTE(telefony45[[#This Row],[czas połączenia]])</f>
        <v>5</v>
      </c>
      <c r="L1560" s="9">
        <f>SECOND(telefony45[[#This Row],[czas połączenia]])</f>
        <v>30</v>
      </c>
      <c r="M1560" s="9">
        <f>telefony45[[#This Row],[godziny połączenia]]*60*60+telefony45[[#This Row],[minuty połączenia]]*60+telefony45[[#This Row],[sekundy połączenia2]]</f>
        <v>330</v>
      </c>
      <c r="N1560" s="9">
        <f>ROUNDUP(telefony45[[#This Row],[połączenie w sekundach]]/60,0)</f>
        <v>6</v>
      </c>
      <c r="O1560" s="9">
        <f>IF(telefony45[[#This Row],[czy zagraniczny]]=1,telefony45[[#This Row],[zaczęt minuty połączenia]],0)</f>
        <v>0</v>
      </c>
      <c r="P1560">
        <f>IF(OR(telefony45[[#This Row],[czy komórkowy]]=1,telefony45[[#This Row],[czy stacjonarny]]=1),P1559-telefony45[[#This Row],[połączenie w sekundach]],P1559)</f>
        <v>-688776</v>
      </c>
      <c r="Q1560">
        <f t="shared" si="23"/>
        <v>330</v>
      </c>
      <c r="R1560">
        <f>IF(telefony45[[#This Row],[czy komórkowy]]=1,Q1560+R1559,R1559)</f>
        <v>166924</v>
      </c>
      <c r="S1560">
        <f>IF(telefony45[[#This Row],[czy stacjonarny]]=1,Q1560+S1559,S1559)</f>
        <v>521852</v>
      </c>
    </row>
    <row r="1561" spans="1:19" x14ac:dyDescent="0.3">
      <c r="A1561" s="9" t="s">
        <v>1346</v>
      </c>
      <c r="B1561" s="1">
        <v>42940</v>
      </c>
      <c r="C1561" s="2">
        <v>0.45930555555555558</v>
      </c>
      <c r="D1561" s="2">
        <v>0.46885416666666668</v>
      </c>
      <c r="E1561">
        <f>DAY(telefony45[[#This Row],[data]])</f>
        <v>24</v>
      </c>
      <c r="F1561">
        <f>IF(LEN(telefony45[[#This Row],[nr]])=8,1,0)</f>
        <v>1</v>
      </c>
      <c r="G1561">
        <f>IF(LEN(telefony45[[#This Row],[nr]])=7,1,0)</f>
        <v>0</v>
      </c>
      <c r="H1561" s="9">
        <f>IF(LEN(telefony45[[#This Row],[nr]])&gt;=10,1,0)</f>
        <v>0</v>
      </c>
      <c r="I1561" s="2">
        <f>telefony45[[#This Row],[zakonczenie]]-telefony45[[#This Row],[rozpoczecie]]</f>
        <v>9.5486111111111049E-3</v>
      </c>
      <c r="J1561" s="9">
        <f>HOUR(telefony45[[#This Row],[czas połączenia]])</f>
        <v>0</v>
      </c>
      <c r="K1561" s="9">
        <f>MINUTE(telefony45[[#This Row],[czas połączenia]])</f>
        <v>13</v>
      </c>
      <c r="L1561" s="9">
        <f>SECOND(telefony45[[#This Row],[czas połączenia]])</f>
        <v>45</v>
      </c>
      <c r="M1561" s="9">
        <f>telefony45[[#This Row],[godziny połączenia]]*60*60+telefony45[[#This Row],[minuty połączenia]]*60+telefony45[[#This Row],[sekundy połączenia2]]</f>
        <v>825</v>
      </c>
      <c r="N1561" s="9">
        <f>ROUNDUP(telefony45[[#This Row],[połączenie w sekundach]]/60,0)</f>
        <v>14</v>
      </c>
      <c r="O1561" s="9">
        <f>IF(telefony45[[#This Row],[czy zagraniczny]]=1,telefony45[[#This Row],[zaczęt minuty połączenia]],0)</f>
        <v>0</v>
      </c>
      <c r="P1561">
        <f>IF(OR(telefony45[[#This Row],[czy komórkowy]]=1,telefony45[[#This Row],[czy stacjonarny]]=1),P1560-telefony45[[#This Row],[połączenie w sekundach]],P1560)</f>
        <v>-689601</v>
      </c>
      <c r="Q1561">
        <f t="shared" si="23"/>
        <v>825</v>
      </c>
      <c r="R1561">
        <f>IF(telefony45[[#This Row],[czy komórkowy]]=1,Q1561+R1560,R1560)</f>
        <v>167749</v>
      </c>
      <c r="S1561">
        <f>IF(telefony45[[#This Row],[czy stacjonarny]]=1,Q1561+S1560,S1560)</f>
        <v>521852</v>
      </c>
    </row>
    <row r="1562" spans="1:19" x14ac:dyDescent="0.3">
      <c r="A1562" s="9" t="s">
        <v>1347</v>
      </c>
      <c r="B1562" s="1">
        <v>42940</v>
      </c>
      <c r="C1562" s="2">
        <v>0.46489583333333334</v>
      </c>
      <c r="D1562" s="2">
        <v>0.47530092592592593</v>
      </c>
      <c r="E1562">
        <f>DAY(telefony45[[#This Row],[data]])</f>
        <v>24</v>
      </c>
      <c r="F1562">
        <f>IF(LEN(telefony45[[#This Row],[nr]])=8,1,0)</f>
        <v>0</v>
      </c>
      <c r="G1562">
        <f>IF(LEN(telefony45[[#This Row],[nr]])=7,1,0)</f>
        <v>1</v>
      </c>
      <c r="H1562" s="9">
        <f>IF(LEN(telefony45[[#This Row],[nr]])&gt;=10,1,0)</f>
        <v>0</v>
      </c>
      <c r="I1562" s="2">
        <f>telefony45[[#This Row],[zakonczenie]]-telefony45[[#This Row],[rozpoczecie]]</f>
        <v>1.0405092592592591E-2</v>
      </c>
      <c r="J1562" s="9">
        <f>HOUR(telefony45[[#This Row],[czas połączenia]])</f>
        <v>0</v>
      </c>
      <c r="K1562" s="9">
        <f>MINUTE(telefony45[[#This Row],[czas połączenia]])</f>
        <v>14</v>
      </c>
      <c r="L1562" s="9">
        <f>SECOND(telefony45[[#This Row],[czas połączenia]])</f>
        <v>59</v>
      </c>
      <c r="M1562" s="9">
        <f>telefony45[[#This Row],[godziny połączenia]]*60*60+telefony45[[#This Row],[minuty połączenia]]*60+telefony45[[#This Row],[sekundy połączenia2]]</f>
        <v>899</v>
      </c>
      <c r="N1562" s="9">
        <f>ROUNDUP(telefony45[[#This Row],[połączenie w sekundach]]/60,0)</f>
        <v>15</v>
      </c>
      <c r="O1562" s="9">
        <f>IF(telefony45[[#This Row],[czy zagraniczny]]=1,telefony45[[#This Row],[zaczęt minuty połączenia]],0)</f>
        <v>0</v>
      </c>
      <c r="P1562">
        <f>IF(OR(telefony45[[#This Row],[czy komórkowy]]=1,telefony45[[#This Row],[czy stacjonarny]]=1),P1561-telefony45[[#This Row],[połączenie w sekundach]],P1561)</f>
        <v>-690500</v>
      </c>
      <c r="Q1562">
        <f t="shared" si="23"/>
        <v>899</v>
      </c>
      <c r="R1562">
        <f>IF(telefony45[[#This Row],[czy komórkowy]]=1,Q1562+R1561,R1561)</f>
        <v>167749</v>
      </c>
      <c r="S1562">
        <f>IF(telefony45[[#This Row],[czy stacjonarny]]=1,Q1562+S1561,S1561)</f>
        <v>522751</v>
      </c>
    </row>
    <row r="1563" spans="1:19" x14ac:dyDescent="0.3">
      <c r="A1563" s="9" t="s">
        <v>1348</v>
      </c>
      <c r="B1563" s="1">
        <v>42940</v>
      </c>
      <c r="C1563" s="2">
        <v>0.46971064814814817</v>
      </c>
      <c r="D1563" s="2">
        <v>0.47116898148148151</v>
      </c>
      <c r="E1563">
        <f>DAY(telefony45[[#This Row],[data]])</f>
        <v>24</v>
      </c>
      <c r="F1563">
        <f>IF(LEN(telefony45[[#This Row],[nr]])=8,1,0)</f>
        <v>0</v>
      </c>
      <c r="G1563">
        <f>IF(LEN(telefony45[[#This Row],[nr]])=7,1,0)</f>
        <v>1</v>
      </c>
      <c r="H1563" s="9">
        <f>IF(LEN(telefony45[[#This Row],[nr]])&gt;=10,1,0)</f>
        <v>0</v>
      </c>
      <c r="I1563" s="2">
        <f>telefony45[[#This Row],[zakonczenie]]-telefony45[[#This Row],[rozpoczecie]]</f>
        <v>1.4583333333333393E-3</v>
      </c>
      <c r="J1563" s="9">
        <f>HOUR(telefony45[[#This Row],[czas połączenia]])</f>
        <v>0</v>
      </c>
      <c r="K1563" s="9">
        <f>MINUTE(telefony45[[#This Row],[czas połączenia]])</f>
        <v>2</v>
      </c>
      <c r="L1563" s="9">
        <f>SECOND(telefony45[[#This Row],[czas połączenia]])</f>
        <v>6</v>
      </c>
      <c r="M1563" s="9">
        <f>telefony45[[#This Row],[godziny połączenia]]*60*60+telefony45[[#This Row],[minuty połączenia]]*60+telefony45[[#This Row],[sekundy połączenia2]]</f>
        <v>126</v>
      </c>
      <c r="N1563" s="9">
        <f>ROUNDUP(telefony45[[#This Row],[połączenie w sekundach]]/60,0)</f>
        <v>3</v>
      </c>
      <c r="O1563" s="9">
        <f>IF(telefony45[[#This Row],[czy zagraniczny]]=1,telefony45[[#This Row],[zaczęt minuty połączenia]],0)</f>
        <v>0</v>
      </c>
      <c r="P1563">
        <f>IF(OR(telefony45[[#This Row],[czy komórkowy]]=1,telefony45[[#This Row],[czy stacjonarny]]=1),P1562-telefony45[[#This Row],[połączenie w sekundach]],P1562)</f>
        <v>-690626</v>
      </c>
      <c r="Q1563">
        <f t="shared" si="23"/>
        <v>126</v>
      </c>
      <c r="R1563">
        <f>IF(telefony45[[#This Row],[czy komórkowy]]=1,Q1563+R1562,R1562)</f>
        <v>167749</v>
      </c>
      <c r="S1563">
        <f>IF(telefony45[[#This Row],[czy stacjonarny]]=1,Q1563+S1562,S1562)</f>
        <v>522877</v>
      </c>
    </row>
    <row r="1564" spans="1:19" x14ac:dyDescent="0.3">
      <c r="A1564" s="9" t="s">
        <v>1349</v>
      </c>
      <c r="B1564" s="1">
        <v>42940</v>
      </c>
      <c r="C1564" s="2">
        <v>0.47188657407407408</v>
      </c>
      <c r="D1564" s="2">
        <v>0.47260416666666666</v>
      </c>
      <c r="E1564">
        <f>DAY(telefony45[[#This Row],[data]])</f>
        <v>24</v>
      </c>
      <c r="F1564">
        <f>IF(LEN(telefony45[[#This Row],[nr]])=8,1,0)</f>
        <v>1</v>
      </c>
      <c r="G1564">
        <f>IF(LEN(telefony45[[#This Row],[nr]])=7,1,0)</f>
        <v>0</v>
      </c>
      <c r="H1564" s="9">
        <f>IF(LEN(telefony45[[#This Row],[nr]])&gt;=10,1,0)</f>
        <v>0</v>
      </c>
      <c r="I1564" s="2">
        <f>telefony45[[#This Row],[zakonczenie]]-telefony45[[#This Row],[rozpoczecie]]</f>
        <v>7.1759259259257524E-4</v>
      </c>
      <c r="J1564" s="9">
        <f>HOUR(telefony45[[#This Row],[czas połączenia]])</f>
        <v>0</v>
      </c>
      <c r="K1564" s="9">
        <f>MINUTE(telefony45[[#This Row],[czas połączenia]])</f>
        <v>1</v>
      </c>
      <c r="L1564" s="9">
        <f>SECOND(telefony45[[#This Row],[czas połączenia]])</f>
        <v>2</v>
      </c>
      <c r="M1564" s="9">
        <f>telefony45[[#This Row],[godziny połączenia]]*60*60+telefony45[[#This Row],[minuty połączenia]]*60+telefony45[[#This Row],[sekundy połączenia2]]</f>
        <v>62</v>
      </c>
      <c r="N1564" s="9">
        <f>ROUNDUP(telefony45[[#This Row],[połączenie w sekundach]]/60,0)</f>
        <v>2</v>
      </c>
      <c r="O1564" s="9">
        <f>IF(telefony45[[#This Row],[czy zagraniczny]]=1,telefony45[[#This Row],[zaczęt minuty połączenia]],0)</f>
        <v>0</v>
      </c>
      <c r="P1564">
        <f>IF(OR(telefony45[[#This Row],[czy komórkowy]]=1,telefony45[[#This Row],[czy stacjonarny]]=1),P1563-telefony45[[#This Row],[połączenie w sekundach]],P1563)</f>
        <v>-690688</v>
      </c>
      <c r="Q1564">
        <f t="shared" si="23"/>
        <v>62</v>
      </c>
      <c r="R1564">
        <f>IF(telefony45[[#This Row],[czy komórkowy]]=1,Q1564+R1563,R1563)</f>
        <v>167811</v>
      </c>
      <c r="S1564">
        <f>IF(telefony45[[#This Row],[czy stacjonarny]]=1,Q1564+S1563,S1563)</f>
        <v>522877</v>
      </c>
    </row>
    <row r="1565" spans="1:19" x14ac:dyDescent="0.3">
      <c r="A1565" s="9" t="s">
        <v>1350</v>
      </c>
      <c r="B1565" s="1">
        <v>42940</v>
      </c>
      <c r="C1565" s="2">
        <v>0.47590277777777779</v>
      </c>
      <c r="D1565" s="2">
        <v>0.47621527777777778</v>
      </c>
      <c r="E1565">
        <f>DAY(telefony45[[#This Row],[data]])</f>
        <v>24</v>
      </c>
      <c r="F1565">
        <f>IF(LEN(telefony45[[#This Row],[nr]])=8,1,0)</f>
        <v>0</v>
      </c>
      <c r="G1565">
        <f>IF(LEN(telefony45[[#This Row],[nr]])=7,1,0)</f>
        <v>1</v>
      </c>
      <c r="H1565" s="9">
        <f>IF(LEN(telefony45[[#This Row],[nr]])&gt;=10,1,0)</f>
        <v>0</v>
      </c>
      <c r="I1565" s="2">
        <f>telefony45[[#This Row],[zakonczenie]]-telefony45[[#This Row],[rozpoczecie]]</f>
        <v>3.1249999999999334E-4</v>
      </c>
      <c r="J1565" s="9">
        <f>HOUR(telefony45[[#This Row],[czas połączenia]])</f>
        <v>0</v>
      </c>
      <c r="K1565" s="9">
        <f>MINUTE(telefony45[[#This Row],[czas połączenia]])</f>
        <v>0</v>
      </c>
      <c r="L1565" s="9">
        <f>SECOND(telefony45[[#This Row],[czas połączenia]])</f>
        <v>27</v>
      </c>
      <c r="M1565" s="9">
        <f>telefony45[[#This Row],[godziny połączenia]]*60*60+telefony45[[#This Row],[minuty połączenia]]*60+telefony45[[#This Row],[sekundy połączenia2]]</f>
        <v>27</v>
      </c>
      <c r="N1565" s="9">
        <f>ROUNDUP(telefony45[[#This Row],[połączenie w sekundach]]/60,0)</f>
        <v>1</v>
      </c>
      <c r="O1565" s="9">
        <f>IF(telefony45[[#This Row],[czy zagraniczny]]=1,telefony45[[#This Row],[zaczęt minuty połączenia]],0)</f>
        <v>0</v>
      </c>
      <c r="P1565">
        <f>IF(OR(telefony45[[#This Row],[czy komórkowy]]=1,telefony45[[#This Row],[czy stacjonarny]]=1),P1564-telefony45[[#This Row],[połączenie w sekundach]],P1564)</f>
        <v>-690715</v>
      </c>
      <c r="Q1565">
        <f t="shared" si="23"/>
        <v>27</v>
      </c>
      <c r="R1565">
        <f>IF(telefony45[[#This Row],[czy komórkowy]]=1,Q1565+R1564,R1564)</f>
        <v>167811</v>
      </c>
      <c r="S1565">
        <f>IF(telefony45[[#This Row],[czy stacjonarny]]=1,Q1565+S1564,S1564)</f>
        <v>522904</v>
      </c>
    </row>
    <row r="1566" spans="1:19" x14ac:dyDescent="0.3">
      <c r="A1566" s="9" t="s">
        <v>1351</v>
      </c>
      <c r="B1566" s="1">
        <v>42940</v>
      </c>
      <c r="C1566" s="2">
        <v>0.48082175925925924</v>
      </c>
      <c r="D1566" s="2">
        <v>0.49135416666666665</v>
      </c>
      <c r="E1566">
        <f>DAY(telefony45[[#This Row],[data]])</f>
        <v>24</v>
      </c>
      <c r="F1566">
        <f>IF(LEN(telefony45[[#This Row],[nr]])=8,1,0)</f>
        <v>1</v>
      </c>
      <c r="G1566">
        <f>IF(LEN(telefony45[[#This Row],[nr]])=7,1,0)</f>
        <v>0</v>
      </c>
      <c r="H1566" s="9">
        <f>IF(LEN(telefony45[[#This Row],[nr]])&gt;=10,1,0)</f>
        <v>0</v>
      </c>
      <c r="I1566" s="2">
        <f>telefony45[[#This Row],[zakonczenie]]-telefony45[[#This Row],[rozpoczecie]]</f>
        <v>1.0532407407407407E-2</v>
      </c>
      <c r="J1566" s="9">
        <f>HOUR(telefony45[[#This Row],[czas połączenia]])</f>
        <v>0</v>
      </c>
      <c r="K1566" s="9">
        <f>MINUTE(telefony45[[#This Row],[czas połączenia]])</f>
        <v>15</v>
      </c>
      <c r="L1566" s="9">
        <f>SECOND(telefony45[[#This Row],[czas połączenia]])</f>
        <v>10</v>
      </c>
      <c r="M1566" s="9">
        <f>telefony45[[#This Row],[godziny połączenia]]*60*60+telefony45[[#This Row],[minuty połączenia]]*60+telefony45[[#This Row],[sekundy połączenia2]]</f>
        <v>910</v>
      </c>
      <c r="N1566" s="9">
        <f>ROUNDUP(telefony45[[#This Row],[połączenie w sekundach]]/60,0)</f>
        <v>16</v>
      </c>
      <c r="O1566" s="9">
        <f>IF(telefony45[[#This Row],[czy zagraniczny]]=1,telefony45[[#This Row],[zaczęt minuty połączenia]],0)</f>
        <v>0</v>
      </c>
      <c r="P1566">
        <f>IF(OR(telefony45[[#This Row],[czy komórkowy]]=1,telefony45[[#This Row],[czy stacjonarny]]=1),P1565-telefony45[[#This Row],[połączenie w sekundach]],P1565)</f>
        <v>-691625</v>
      </c>
      <c r="Q1566">
        <f t="shared" si="23"/>
        <v>910</v>
      </c>
      <c r="R1566">
        <f>IF(telefony45[[#This Row],[czy komórkowy]]=1,Q1566+R1565,R1565)</f>
        <v>168721</v>
      </c>
      <c r="S1566">
        <f>IF(telefony45[[#This Row],[czy stacjonarny]]=1,Q1566+S1565,S1565)</f>
        <v>522904</v>
      </c>
    </row>
    <row r="1567" spans="1:19" x14ac:dyDescent="0.3">
      <c r="A1567" s="9" t="s">
        <v>446</v>
      </c>
      <c r="B1567" s="1">
        <v>42940</v>
      </c>
      <c r="C1567" s="2">
        <v>0.48358796296296297</v>
      </c>
      <c r="D1567" s="2">
        <v>0.48965277777777777</v>
      </c>
      <c r="E1567">
        <f>DAY(telefony45[[#This Row],[data]])</f>
        <v>24</v>
      </c>
      <c r="F1567">
        <f>IF(LEN(telefony45[[#This Row],[nr]])=8,1,0)</f>
        <v>0</v>
      </c>
      <c r="G1567">
        <f>IF(LEN(telefony45[[#This Row],[nr]])=7,1,0)</f>
        <v>1</v>
      </c>
      <c r="H1567" s="9">
        <f>IF(LEN(telefony45[[#This Row],[nr]])&gt;=10,1,0)</f>
        <v>0</v>
      </c>
      <c r="I1567" s="2">
        <f>telefony45[[#This Row],[zakonczenie]]-telefony45[[#This Row],[rozpoczecie]]</f>
        <v>6.0648148148148007E-3</v>
      </c>
      <c r="J1567" s="9">
        <f>HOUR(telefony45[[#This Row],[czas połączenia]])</f>
        <v>0</v>
      </c>
      <c r="K1567" s="9">
        <f>MINUTE(telefony45[[#This Row],[czas połączenia]])</f>
        <v>8</v>
      </c>
      <c r="L1567" s="9">
        <f>SECOND(telefony45[[#This Row],[czas połączenia]])</f>
        <v>44</v>
      </c>
      <c r="M1567" s="9">
        <f>telefony45[[#This Row],[godziny połączenia]]*60*60+telefony45[[#This Row],[minuty połączenia]]*60+telefony45[[#This Row],[sekundy połączenia2]]</f>
        <v>524</v>
      </c>
      <c r="N1567" s="9">
        <f>ROUNDUP(telefony45[[#This Row],[połączenie w sekundach]]/60,0)</f>
        <v>9</v>
      </c>
      <c r="O1567" s="9">
        <f>IF(telefony45[[#This Row],[czy zagraniczny]]=1,telefony45[[#This Row],[zaczęt minuty połączenia]],0)</f>
        <v>0</v>
      </c>
      <c r="P1567">
        <f>IF(OR(telefony45[[#This Row],[czy komórkowy]]=1,telefony45[[#This Row],[czy stacjonarny]]=1),P1566-telefony45[[#This Row],[połączenie w sekundach]],P1566)</f>
        <v>-692149</v>
      </c>
      <c r="Q1567">
        <f t="shared" si="23"/>
        <v>524</v>
      </c>
      <c r="R1567">
        <f>IF(telefony45[[#This Row],[czy komórkowy]]=1,Q1567+R1566,R1566)</f>
        <v>168721</v>
      </c>
      <c r="S1567">
        <f>IF(telefony45[[#This Row],[czy stacjonarny]]=1,Q1567+S1566,S1566)</f>
        <v>523428</v>
      </c>
    </row>
    <row r="1568" spans="1:19" x14ac:dyDescent="0.3">
      <c r="A1568" s="9" t="s">
        <v>1352</v>
      </c>
      <c r="B1568" s="1">
        <v>42940</v>
      </c>
      <c r="C1568" s="2">
        <v>0.4866550925925926</v>
      </c>
      <c r="D1568" s="2">
        <v>0.49528935185185186</v>
      </c>
      <c r="E1568">
        <f>DAY(telefony45[[#This Row],[data]])</f>
        <v>24</v>
      </c>
      <c r="F1568">
        <f>IF(LEN(telefony45[[#This Row],[nr]])=8,1,0)</f>
        <v>1</v>
      </c>
      <c r="G1568">
        <f>IF(LEN(telefony45[[#This Row],[nr]])=7,1,0)</f>
        <v>0</v>
      </c>
      <c r="H1568" s="9">
        <f>IF(LEN(telefony45[[#This Row],[nr]])&gt;=10,1,0)</f>
        <v>0</v>
      </c>
      <c r="I1568" s="2">
        <f>telefony45[[#This Row],[zakonczenie]]-telefony45[[#This Row],[rozpoczecie]]</f>
        <v>8.6342592592592582E-3</v>
      </c>
      <c r="J1568" s="9">
        <f>HOUR(telefony45[[#This Row],[czas połączenia]])</f>
        <v>0</v>
      </c>
      <c r="K1568" s="9">
        <f>MINUTE(telefony45[[#This Row],[czas połączenia]])</f>
        <v>12</v>
      </c>
      <c r="L1568" s="9">
        <f>SECOND(telefony45[[#This Row],[czas połączenia]])</f>
        <v>26</v>
      </c>
      <c r="M1568" s="9">
        <f>telefony45[[#This Row],[godziny połączenia]]*60*60+telefony45[[#This Row],[minuty połączenia]]*60+telefony45[[#This Row],[sekundy połączenia2]]</f>
        <v>746</v>
      </c>
      <c r="N1568" s="9">
        <f>ROUNDUP(telefony45[[#This Row],[połączenie w sekundach]]/60,0)</f>
        <v>13</v>
      </c>
      <c r="O1568" s="9">
        <f>IF(telefony45[[#This Row],[czy zagraniczny]]=1,telefony45[[#This Row],[zaczęt minuty połączenia]],0)</f>
        <v>0</v>
      </c>
      <c r="P1568">
        <f>IF(OR(telefony45[[#This Row],[czy komórkowy]]=1,telefony45[[#This Row],[czy stacjonarny]]=1),P1567-telefony45[[#This Row],[połączenie w sekundach]],P1567)</f>
        <v>-692895</v>
      </c>
      <c r="Q1568">
        <f t="shared" si="23"/>
        <v>746</v>
      </c>
      <c r="R1568">
        <f>IF(telefony45[[#This Row],[czy komórkowy]]=1,Q1568+R1567,R1567)</f>
        <v>169467</v>
      </c>
      <c r="S1568">
        <f>IF(telefony45[[#This Row],[czy stacjonarny]]=1,Q1568+S1567,S1567)</f>
        <v>523428</v>
      </c>
    </row>
    <row r="1569" spans="1:19" x14ac:dyDescent="0.3">
      <c r="A1569" s="9" t="s">
        <v>1353</v>
      </c>
      <c r="B1569" s="1">
        <v>42940</v>
      </c>
      <c r="C1569" s="2">
        <v>0.48770833333333335</v>
      </c>
      <c r="D1569" s="2">
        <v>0.49613425925925925</v>
      </c>
      <c r="E1569">
        <f>DAY(telefony45[[#This Row],[data]])</f>
        <v>24</v>
      </c>
      <c r="F1569">
        <f>IF(LEN(telefony45[[#This Row],[nr]])=8,1,0)</f>
        <v>1</v>
      </c>
      <c r="G1569">
        <f>IF(LEN(telefony45[[#This Row],[nr]])=7,1,0)</f>
        <v>0</v>
      </c>
      <c r="H1569" s="9">
        <f>IF(LEN(telefony45[[#This Row],[nr]])&gt;=10,1,0)</f>
        <v>0</v>
      </c>
      <c r="I1569" s="2">
        <f>telefony45[[#This Row],[zakonczenie]]-telefony45[[#This Row],[rozpoczecie]]</f>
        <v>8.4259259259258923E-3</v>
      </c>
      <c r="J1569" s="9">
        <f>HOUR(telefony45[[#This Row],[czas połączenia]])</f>
        <v>0</v>
      </c>
      <c r="K1569" s="9">
        <f>MINUTE(telefony45[[#This Row],[czas połączenia]])</f>
        <v>12</v>
      </c>
      <c r="L1569" s="9">
        <f>SECOND(telefony45[[#This Row],[czas połączenia]])</f>
        <v>8</v>
      </c>
      <c r="M1569" s="9">
        <f>telefony45[[#This Row],[godziny połączenia]]*60*60+telefony45[[#This Row],[minuty połączenia]]*60+telefony45[[#This Row],[sekundy połączenia2]]</f>
        <v>728</v>
      </c>
      <c r="N1569" s="9">
        <f>ROUNDUP(telefony45[[#This Row],[połączenie w sekundach]]/60,0)</f>
        <v>13</v>
      </c>
      <c r="O1569" s="9">
        <f>IF(telefony45[[#This Row],[czy zagraniczny]]=1,telefony45[[#This Row],[zaczęt minuty połączenia]],0)</f>
        <v>0</v>
      </c>
      <c r="P1569">
        <f>IF(OR(telefony45[[#This Row],[czy komórkowy]]=1,telefony45[[#This Row],[czy stacjonarny]]=1),P1568-telefony45[[#This Row],[połączenie w sekundach]],P1568)</f>
        <v>-693623</v>
      </c>
      <c r="Q1569">
        <f t="shared" si="23"/>
        <v>728</v>
      </c>
      <c r="R1569">
        <f>IF(telefony45[[#This Row],[czy komórkowy]]=1,Q1569+R1568,R1568)</f>
        <v>170195</v>
      </c>
      <c r="S1569">
        <f>IF(telefony45[[#This Row],[czy stacjonarny]]=1,Q1569+S1568,S1568)</f>
        <v>523428</v>
      </c>
    </row>
    <row r="1570" spans="1:19" x14ac:dyDescent="0.3">
      <c r="A1570" s="9" t="s">
        <v>1354</v>
      </c>
      <c r="B1570" s="1">
        <v>42940</v>
      </c>
      <c r="C1570" s="2">
        <v>0.48836805555555557</v>
      </c>
      <c r="D1570" s="2">
        <v>0.48893518518518519</v>
      </c>
      <c r="E1570">
        <f>DAY(telefony45[[#This Row],[data]])</f>
        <v>24</v>
      </c>
      <c r="F1570">
        <f>IF(LEN(telefony45[[#This Row],[nr]])=8,1,0)</f>
        <v>0</v>
      </c>
      <c r="G1570">
        <f>IF(LEN(telefony45[[#This Row],[nr]])=7,1,0)</f>
        <v>1</v>
      </c>
      <c r="H1570" s="9">
        <f>IF(LEN(telefony45[[#This Row],[nr]])&gt;=10,1,0)</f>
        <v>0</v>
      </c>
      <c r="I1570" s="2">
        <f>telefony45[[#This Row],[zakonczenie]]-telefony45[[#This Row],[rozpoczecie]]</f>
        <v>5.6712962962962576E-4</v>
      </c>
      <c r="J1570" s="9">
        <f>HOUR(telefony45[[#This Row],[czas połączenia]])</f>
        <v>0</v>
      </c>
      <c r="K1570" s="9">
        <f>MINUTE(telefony45[[#This Row],[czas połączenia]])</f>
        <v>0</v>
      </c>
      <c r="L1570" s="9">
        <f>SECOND(telefony45[[#This Row],[czas połączenia]])</f>
        <v>49</v>
      </c>
      <c r="M1570" s="9">
        <f>telefony45[[#This Row],[godziny połączenia]]*60*60+telefony45[[#This Row],[minuty połączenia]]*60+telefony45[[#This Row],[sekundy połączenia2]]</f>
        <v>49</v>
      </c>
      <c r="N1570" s="9">
        <f>ROUNDUP(telefony45[[#This Row],[połączenie w sekundach]]/60,0)</f>
        <v>1</v>
      </c>
      <c r="O1570" s="9">
        <f>IF(telefony45[[#This Row],[czy zagraniczny]]=1,telefony45[[#This Row],[zaczęt minuty połączenia]],0)</f>
        <v>0</v>
      </c>
      <c r="P1570">
        <f>IF(OR(telefony45[[#This Row],[czy komórkowy]]=1,telefony45[[#This Row],[czy stacjonarny]]=1),P1569-telefony45[[#This Row],[połączenie w sekundach]],P1569)</f>
        <v>-693672</v>
      </c>
      <c r="Q1570">
        <f t="shared" si="23"/>
        <v>49</v>
      </c>
      <c r="R1570">
        <f>IF(telefony45[[#This Row],[czy komórkowy]]=1,Q1570+R1569,R1569)</f>
        <v>170195</v>
      </c>
      <c r="S1570">
        <f>IF(telefony45[[#This Row],[czy stacjonarny]]=1,Q1570+S1569,S1569)</f>
        <v>523477</v>
      </c>
    </row>
    <row r="1571" spans="1:19" x14ac:dyDescent="0.3">
      <c r="A1571" s="9" t="s">
        <v>1355</v>
      </c>
      <c r="B1571" s="1">
        <v>42940</v>
      </c>
      <c r="C1571" s="2">
        <v>0.49062499999999998</v>
      </c>
      <c r="D1571" s="2">
        <v>0.49767361111111114</v>
      </c>
      <c r="E1571">
        <f>DAY(telefony45[[#This Row],[data]])</f>
        <v>24</v>
      </c>
      <c r="F1571">
        <f>IF(LEN(telefony45[[#This Row],[nr]])=8,1,0)</f>
        <v>0</v>
      </c>
      <c r="G1571">
        <f>IF(LEN(telefony45[[#This Row],[nr]])=7,1,0)</f>
        <v>1</v>
      </c>
      <c r="H1571" s="9">
        <f>IF(LEN(telefony45[[#This Row],[nr]])&gt;=10,1,0)</f>
        <v>0</v>
      </c>
      <c r="I1571" s="2">
        <f>telefony45[[#This Row],[zakonczenie]]-telefony45[[#This Row],[rozpoczecie]]</f>
        <v>7.0486111111111582E-3</v>
      </c>
      <c r="J1571" s="9">
        <f>HOUR(telefony45[[#This Row],[czas połączenia]])</f>
        <v>0</v>
      </c>
      <c r="K1571" s="9">
        <f>MINUTE(telefony45[[#This Row],[czas połączenia]])</f>
        <v>10</v>
      </c>
      <c r="L1571" s="9">
        <f>SECOND(telefony45[[#This Row],[czas połączenia]])</f>
        <v>9</v>
      </c>
      <c r="M1571" s="9">
        <f>telefony45[[#This Row],[godziny połączenia]]*60*60+telefony45[[#This Row],[minuty połączenia]]*60+telefony45[[#This Row],[sekundy połączenia2]]</f>
        <v>609</v>
      </c>
      <c r="N1571" s="9">
        <f>ROUNDUP(telefony45[[#This Row],[połączenie w sekundach]]/60,0)</f>
        <v>11</v>
      </c>
      <c r="O1571" s="9">
        <f>IF(telefony45[[#This Row],[czy zagraniczny]]=1,telefony45[[#This Row],[zaczęt minuty połączenia]],0)</f>
        <v>0</v>
      </c>
      <c r="P1571">
        <f>IF(OR(telefony45[[#This Row],[czy komórkowy]]=1,telefony45[[#This Row],[czy stacjonarny]]=1),P1570-telefony45[[#This Row],[połączenie w sekundach]],P1570)</f>
        <v>-694281</v>
      </c>
      <c r="Q1571">
        <f t="shared" si="23"/>
        <v>609</v>
      </c>
      <c r="R1571">
        <f>IF(telefony45[[#This Row],[czy komórkowy]]=1,Q1571+R1570,R1570)</f>
        <v>170195</v>
      </c>
      <c r="S1571">
        <f>IF(telefony45[[#This Row],[czy stacjonarny]]=1,Q1571+S1570,S1570)</f>
        <v>524086</v>
      </c>
    </row>
    <row r="1572" spans="1:19" x14ac:dyDescent="0.3">
      <c r="A1572" s="9" t="s">
        <v>1356</v>
      </c>
      <c r="B1572" s="1">
        <v>42940</v>
      </c>
      <c r="C1572" s="2">
        <v>0.49229166666666668</v>
      </c>
      <c r="D1572" s="2">
        <v>0.49554398148148149</v>
      </c>
      <c r="E1572">
        <f>DAY(telefony45[[#This Row],[data]])</f>
        <v>24</v>
      </c>
      <c r="F1572">
        <f>IF(LEN(telefony45[[#This Row],[nr]])=8,1,0)</f>
        <v>0</v>
      </c>
      <c r="G1572">
        <f>IF(LEN(telefony45[[#This Row],[nr]])=7,1,0)</f>
        <v>1</v>
      </c>
      <c r="H1572" s="9">
        <f>IF(LEN(telefony45[[#This Row],[nr]])&gt;=10,1,0)</f>
        <v>0</v>
      </c>
      <c r="I1572" s="2">
        <f>telefony45[[#This Row],[zakonczenie]]-telefony45[[#This Row],[rozpoczecie]]</f>
        <v>3.2523148148148051E-3</v>
      </c>
      <c r="J1572" s="9">
        <f>HOUR(telefony45[[#This Row],[czas połączenia]])</f>
        <v>0</v>
      </c>
      <c r="K1572" s="9">
        <f>MINUTE(telefony45[[#This Row],[czas połączenia]])</f>
        <v>4</v>
      </c>
      <c r="L1572" s="9">
        <f>SECOND(telefony45[[#This Row],[czas połączenia]])</f>
        <v>41</v>
      </c>
      <c r="M1572" s="9">
        <f>telefony45[[#This Row],[godziny połączenia]]*60*60+telefony45[[#This Row],[minuty połączenia]]*60+telefony45[[#This Row],[sekundy połączenia2]]</f>
        <v>281</v>
      </c>
      <c r="N1572" s="9">
        <f>ROUNDUP(telefony45[[#This Row],[połączenie w sekundach]]/60,0)</f>
        <v>5</v>
      </c>
      <c r="O1572" s="9">
        <f>IF(telefony45[[#This Row],[czy zagraniczny]]=1,telefony45[[#This Row],[zaczęt minuty połączenia]],0)</f>
        <v>0</v>
      </c>
      <c r="P1572">
        <f>IF(OR(telefony45[[#This Row],[czy komórkowy]]=1,telefony45[[#This Row],[czy stacjonarny]]=1),P1571-telefony45[[#This Row],[połączenie w sekundach]],P1571)</f>
        <v>-694562</v>
      </c>
      <c r="Q1572">
        <f t="shared" si="23"/>
        <v>281</v>
      </c>
      <c r="R1572">
        <f>IF(telefony45[[#This Row],[czy komórkowy]]=1,Q1572+R1571,R1571)</f>
        <v>170195</v>
      </c>
      <c r="S1572">
        <f>IF(telefony45[[#This Row],[czy stacjonarny]]=1,Q1572+S1571,S1571)</f>
        <v>524367</v>
      </c>
    </row>
    <row r="1573" spans="1:19" x14ac:dyDescent="0.3">
      <c r="A1573" s="9" t="s">
        <v>1357</v>
      </c>
      <c r="B1573" s="1">
        <v>42940</v>
      </c>
      <c r="C1573" s="2">
        <v>0.49274305555555553</v>
      </c>
      <c r="D1573" s="2">
        <v>0.50315972222222227</v>
      </c>
      <c r="E1573">
        <f>DAY(telefony45[[#This Row],[data]])</f>
        <v>24</v>
      </c>
      <c r="F1573">
        <f>IF(LEN(telefony45[[#This Row],[nr]])=8,1,0)</f>
        <v>0</v>
      </c>
      <c r="G1573">
        <f>IF(LEN(telefony45[[#This Row],[nr]])=7,1,0)</f>
        <v>1</v>
      </c>
      <c r="H1573" s="9">
        <f>IF(LEN(telefony45[[#This Row],[nr]])&gt;=10,1,0)</f>
        <v>0</v>
      </c>
      <c r="I1573" s="2">
        <f>telefony45[[#This Row],[zakonczenie]]-telefony45[[#This Row],[rozpoczecie]]</f>
        <v>1.0416666666666741E-2</v>
      </c>
      <c r="J1573" s="9">
        <f>HOUR(telefony45[[#This Row],[czas połączenia]])</f>
        <v>0</v>
      </c>
      <c r="K1573" s="9">
        <f>MINUTE(telefony45[[#This Row],[czas połączenia]])</f>
        <v>15</v>
      </c>
      <c r="L1573" s="9">
        <f>SECOND(telefony45[[#This Row],[czas połączenia]])</f>
        <v>0</v>
      </c>
      <c r="M1573" s="9">
        <f>telefony45[[#This Row],[godziny połączenia]]*60*60+telefony45[[#This Row],[minuty połączenia]]*60+telefony45[[#This Row],[sekundy połączenia2]]</f>
        <v>900</v>
      </c>
      <c r="N1573" s="9">
        <f>ROUNDUP(telefony45[[#This Row],[połączenie w sekundach]]/60,0)</f>
        <v>15</v>
      </c>
      <c r="O1573" s="9">
        <f>IF(telefony45[[#This Row],[czy zagraniczny]]=1,telefony45[[#This Row],[zaczęt minuty połączenia]],0)</f>
        <v>0</v>
      </c>
      <c r="P1573">
        <f>IF(OR(telefony45[[#This Row],[czy komórkowy]]=1,telefony45[[#This Row],[czy stacjonarny]]=1),P1572-telefony45[[#This Row],[połączenie w sekundach]],P1572)</f>
        <v>-695462</v>
      </c>
      <c r="Q1573">
        <f t="shared" si="23"/>
        <v>900</v>
      </c>
      <c r="R1573">
        <f>IF(telefony45[[#This Row],[czy komórkowy]]=1,Q1573+R1572,R1572)</f>
        <v>170195</v>
      </c>
      <c r="S1573">
        <f>IF(telefony45[[#This Row],[czy stacjonarny]]=1,Q1573+S1572,S1572)</f>
        <v>525267</v>
      </c>
    </row>
    <row r="1574" spans="1:19" x14ac:dyDescent="0.3">
      <c r="A1574" s="9" t="s">
        <v>1358</v>
      </c>
      <c r="B1574" s="1">
        <v>42940</v>
      </c>
      <c r="C1574" s="2">
        <v>0.49416666666666664</v>
      </c>
      <c r="D1574" s="2">
        <v>0.49465277777777777</v>
      </c>
      <c r="E1574">
        <f>DAY(telefony45[[#This Row],[data]])</f>
        <v>24</v>
      </c>
      <c r="F1574">
        <f>IF(LEN(telefony45[[#This Row],[nr]])=8,1,0)</f>
        <v>0</v>
      </c>
      <c r="G1574">
        <f>IF(LEN(telefony45[[#This Row],[nr]])=7,1,0)</f>
        <v>1</v>
      </c>
      <c r="H1574" s="9">
        <f>IF(LEN(telefony45[[#This Row],[nr]])&gt;=10,1,0)</f>
        <v>0</v>
      </c>
      <c r="I1574" s="2">
        <f>telefony45[[#This Row],[zakonczenie]]-telefony45[[#This Row],[rozpoczecie]]</f>
        <v>4.8611111111113159E-4</v>
      </c>
      <c r="J1574" s="9">
        <f>HOUR(telefony45[[#This Row],[czas połączenia]])</f>
        <v>0</v>
      </c>
      <c r="K1574" s="9">
        <f>MINUTE(telefony45[[#This Row],[czas połączenia]])</f>
        <v>0</v>
      </c>
      <c r="L1574" s="9">
        <f>SECOND(telefony45[[#This Row],[czas połączenia]])</f>
        <v>42</v>
      </c>
      <c r="M1574" s="9">
        <f>telefony45[[#This Row],[godziny połączenia]]*60*60+telefony45[[#This Row],[minuty połączenia]]*60+telefony45[[#This Row],[sekundy połączenia2]]</f>
        <v>42</v>
      </c>
      <c r="N1574" s="9">
        <f>ROUNDUP(telefony45[[#This Row],[połączenie w sekundach]]/60,0)</f>
        <v>1</v>
      </c>
      <c r="O1574" s="9">
        <f>IF(telefony45[[#This Row],[czy zagraniczny]]=1,telefony45[[#This Row],[zaczęt minuty połączenia]],0)</f>
        <v>0</v>
      </c>
      <c r="P1574">
        <f>IF(OR(telefony45[[#This Row],[czy komórkowy]]=1,telefony45[[#This Row],[czy stacjonarny]]=1),P1573-telefony45[[#This Row],[połączenie w sekundach]],P1573)</f>
        <v>-695504</v>
      </c>
      <c r="Q1574">
        <f t="shared" si="23"/>
        <v>42</v>
      </c>
      <c r="R1574">
        <f>IF(telefony45[[#This Row],[czy komórkowy]]=1,Q1574+R1573,R1573)</f>
        <v>170195</v>
      </c>
      <c r="S1574">
        <f>IF(telefony45[[#This Row],[czy stacjonarny]]=1,Q1574+S1573,S1573)</f>
        <v>525309</v>
      </c>
    </row>
    <row r="1575" spans="1:19" x14ac:dyDescent="0.3">
      <c r="A1575" s="9" t="s">
        <v>1359</v>
      </c>
      <c r="B1575" s="1">
        <v>42940</v>
      </c>
      <c r="C1575" s="2">
        <v>0.49633101851851852</v>
      </c>
      <c r="D1575" s="2">
        <v>0.50209490740740736</v>
      </c>
      <c r="E1575">
        <f>DAY(telefony45[[#This Row],[data]])</f>
        <v>24</v>
      </c>
      <c r="F1575">
        <f>IF(LEN(telefony45[[#This Row],[nr]])=8,1,0)</f>
        <v>1</v>
      </c>
      <c r="G1575">
        <f>IF(LEN(telefony45[[#This Row],[nr]])=7,1,0)</f>
        <v>0</v>
      </c>
      <c r="H1575" s="9">
        <f>IF(LEN(telefony45[[#This Row],[nr]])&gt;=10,1,0)</f>
        <v>0</v>
      </c>
      <c r="I1575" s="2">
        <f>telefony45[[#This Row],[zakonczenie]]-telefony45[[#This Row],[rozpoczecie]]</f>
        <v>5.7638888888888462E-3</v>
      </c>
      <c r="J1575" s="9">
        <f>HOUR(telefony45[[#This Row],[czas połączenia]])</f>
        <v>0</v>
      </c>
      <c r="K1575" s="9">
        <f>MINUTE(telefony45[[#This Row],[czas połączenia]])</f>
        <v>8</v>
      </c>
      <c r="L1575" s="9">
        <f>SECOND(telefony45[[#This Row],[czas połączenia]])</f>
        <v>18</v>
      </c>
      <c r="M1575" s="9">
        <f>telefony45[[#This Row],[godziny połączenia]]*60*60+telefony45[[#This Row],[minuty połączenia]]*60+telefony45[[#This Row],[sekundy połączenia2]]</f>
        <v>498</v>
      </c>
      <c r="N1575" s="9">
        <f>ROUNDUP(telefony45[[#This Row],[połączenie w sekundach]]/60,0)</f>
        <v>9</v>
      </c>
      <c r="O1575" s="9">
        <f>IF(telefony45[[#This Row],[czy zagraniczny]]=1,telefony45[[#This Row],[zaczęt minuty połączenia]],0)</f>
        <v>0</v>
      </c>
      <c r="P1575">
        <f>IF(OR(telefony45[[#This Row],[czy komórkowy]]=1,telefony45[[#This Row],[czy stacjonarny]]=1),P1574-telefony45[[#This Row],[połączenie w sekundach]],P1574)</f>
        <v>-696002</v>
      </c>
      <c r="Q1575">
        <f t="shared" si="23"/>
        <v>498</v>
      </c>
      <c r="R1575">
        <f>IF(telefony45[[#This Row],[czy komórkowy]]=1,Q1575+R1574,R1574)</f>
        <v>170693</v>
      </c>
      <c r="S1575">
        <f>IF(telefony45[[#This Row],[czy stacjonarny]]=1,Q1575+S1574,S1574)</f>
        <v>525309</v>
      </c>
    </row>
    <row r="1576" spans="1:19" x14ac:dyDescent="0.3">
      <c r="A1576" s="9" t="s">
        <v>1360</v>
      </c>
      <c r="B1576" s="1">
        <v>42940</v>
      </c>
      <c r="C1576" s="2">
        <v>0.49857638888888889</v>
      </c>
      <c r="D1576" s="2">
        <v>0.50195601851851857</v>
      </c>
      <c r="E1576">
        <f>DAY(telefony45[[#This Row],[data]])</f>
        <v>24</v>
      </c>
      <c r="F1576">
        <f>IF(LEN(telefony45[[#This Row],[nr]])=8,1,0)</f>
        <v>0</v>
      </c>
      <c r="G1576">
        <f>IF(LEN(telefony45[[#This Row],[nr]])=7,1,0)</f>
        <v>1</v>
      </c>
      <c r="H1576" s="9">
        <f>IF(LEN(telefony45[[#This Row],[nr]])&gt;=10,1,0)</f>
        <v>0</v>
      </c>
      <c r="I1576" s="2">
        <f>telefony45[[#This Row],[zakonczenie]]-telefony45[[#This Row],[rozpoczecie]]</f>
        <v>3.3796296296296768E-3</v>
      </c>
      <c r="J1576" s="9">
        <f>HOUR(telefony45[[#This Row],[czas połączenia]])</f>
        <v>0</v>
      </c>
      <c r="K1576" s="9">
        <f>MINUTE(telefony45[[#This Row],[czas połączenia]])</f>
        <v>4</v>
      </c>
      <c r="L1576" s="9">
        <f>SECOND(telefony45[[#This Row],[czas połączenia]])</f>
        <v>52</v>
      </c>
      <c r="M1576" s="9">
        <f>telefony45[[#This Row],[godziny połączenia]]*60*60+telefony45[[#This Row],[minuty połączenia]]*60+telefony45[[#This Row],[sekundy połączenia2]]</f>
        <v>292</v>
      </c>
      <c r="N1576" s="9">
        <f>ROUNDUP(telefony45[[#This Row],[połączenie w sekundach]]/60,0)</f>
        <v>5</v>
      </c>
      <c r="O1576" s="9">
        <f>IF(telefony45[[#This Row],[czy zagraniczny]]=1,telefony45[[#This Row],[zaczęt minuty połączenia]],0)</f>
        <v>0</v>
      </c>
      <c r="P1576">
        <f>IF(OR(telefony45[[#This Row],[czy komórkowy]]=1,telefony45[[#This Row],[czy stacjonarny]]=1),P1575-telefony45[[#This Row],[połączenie w sekundach]],P1575)</f>
        <v>-696294</v>
      </c>
      <c r="Q1576">
        <f t="shared" si="23"/>
        <v>292</v>
      </c>
      <c r="R1576">
        <f>IF(telefony45[[#This Row],[czy komórkowy]]=1,Q1576+R1575,R1575)</f>
        <v>170693</v>
      </c>
      <c r="S1576">
        <f>IF(telefony45[[#This Row],[czy stacjonarny]]=1,Q1576+S1575,S1575)</f>
        <v>525601</v>
      </c>
    </row>
    <row r="1577" spans="1:19" x14ac:dyDescent="0.3">
      <c r="A1577" s="9" t="s">
        <v>1361</v>
      </c>
      <c r="B1577" s="1">
        <v>42940</v>
      </c>
      <c r="C1577" s="2">
        <v>0.50306712962962963</v>
      </c>
      <c r="D1577" s="2">
        <v>0.51333333333333331</v>
      </c>
      <c r="E1577">
        <f>DAY(telefony45[[#This Row],[data]])</f>
        <v>24</v>
      </c>
      <c r="F1577">
        <f>IF(LEN(telefony45[[#This Row],[nr]])=8,1,0)</f>
        <v>0</v>
      </c>
      <c r="G1577">
        <f>IF(LEN(telefony45[[#This Row],[nr]])=7,1,0)</f>
        <v>1</v>
      </c>
      <c r="H1577" s="9">
        <f>IF(LEN(telefony45[[#This Row],[nr]])&gt;=10,1,0)</f>
        <v>0</v>
      </c>
      <c r="I1577" s="2">
        <f>telefony45[[#This Row],[zakonczenie]]-telefony45[[#This Row],[rozpoczecie]]</f>
        <v>1.026620370370368E-2</v>
      </c>
      <c r="J1577" s="9">
        <f>HOUR(telefony45[[#This Row],[czas połączenia]])</f>
        <v>0</v>
      </c>
      <c r="K1577" s="9">
        <f>MINUTE(telefony45[[#This Row],[czas połączenia]])</f>
        <v>14</v>
      </c>
      <c r="L1577" s="9">
        <f>SECOND(telefony45[[#This Row],[czas połączenia]])</f>
        <v>47</v>
      </c>
      <c r="M1577" s="9">
        <f>telefony45[[#This Row],[godziny połączenia]]*60*60+telefony45[[#This Row],[minuty połączenia]]*60+telefony45[[#This Row],[sekundy połączenia2]]</f>
        <v>887</v>
      </c>
      <c r="N1577" s="9">
        <f>ROUNDUP(telefony45[[#This Row],[połączenie w sekundach]]/60,0)</f>
        <v>15</v>
      </c>
      <c r="O1577" s="9">
        <f>IF(telefony45[[#This Row],[czy zagraniczny]]=1,telefony45[[#This Row],[zaczęt minuty połączenia]],0)</f>
        <v>0</v>
      </c>
      <c r="P1577">
        <f>IF(OR(telefony45[[#This Row],[czy komórkowy]]=1,telefony45[[#This Row],[czy stacjonarny]]=1),P1576-telefony45[[#This Row],[połączenie w sekundach]],P1576)</f>
        <v>-697181</v>
      </c>
      <c r="Q1577">
        <f t="shared" ref="Q1577:Q1640" si="24">IF(P1577&lt;0,ABS(P1577)-ABS(P1576),Q1576)</f>
        <v>887</v>
      </c>
      <c r="R1577">
        <f>IF(telefony45[[#This Row],[czy komórkowy]]=1,Q1577+R1576,R1576)</f>
        <v>170693</v>
      </c>
      <c r="S1577">
        <f>IF(telefony45[[#This Row],[czy stacjonarny]]=1,Q1577+S1576,S1576)</f>
        <v>526488</v>
      </c>
    </row>
    <row r="1578" spans="1:19" x14ac:dyDescent="0.3">
      <c r="A1578" s="9" t="s">
        <v>1362</v>
      </c>
      <c r="B1578" s="1">
        <v>42940</v>
      </c>
      <c r="C1578" s="2">
        <v>0.50583333333333336</v>
      </c>
      <c r="D1578" s="2">
        <v>0.51407407407407413</v>
      </c>
      <c r="E1578">
        <f>DAY(telefony45[[#This Row],[data]])</f>
        <v>24</v>
      </c>
      <c r="F1578">
        <f>IF(LEN(telefony45[[#This Row],[nr]])=8,1,0)</f>
        <v>0</v>
      </c>
      <c r="G1578">
        <f>IF(LEN(telefony45[[#This Row],[nr]])=7,1,0)</f>
        <v>1</v>
      </c>
      <c r="H1578" s="9">
        <f>IF(LEN(telefony45[[#This Row],[nr]])&gt;=10,1,0)</f>
        <v>0</v>
      </c>
      <c r="I1578" s="2">
        <f>telefony45[[#This Row],[zakonczenie]]-telefony45[[#This Row],[rozpoczecie]]</f>
        <v>8.2407407407407707E-3</v>
      </c>
      <c r="J1578" s="9">
        <f>HOUR(telefony45[[#This Row],[czas połączenia]])</f>
        <v>0</v>
      </c>
      <c r="K1578" s="9">
        <f>MINUTE(telefony45[[#This Row],[czas połączenia]])</f>
        <v>11</v>
      </c>
      <c r="L1578" s="9">
        <f>SECOND(telefony45[[#This Row],[czas połączenia]])</f>
        <v>52</v>
      </c>
      <c r="M1578" s="9">
        <f>telefony45[[#This Row],[godziny połączenia]]*60*60+telefony45[[#This Row],[minuty połączenia]]*60+telefony45[[#This Row],[sekundy połączenia2]]</f>
        <v>712</v>
      </c>
      <c r="N1578" s="9">
        <f>ROUNDUP(telefony45[[#This Row],[połączenie w sekundach]]/60,0)</f>
        <v>12</v>
      </c>
      <c r="O1578" s="9">
        <f>IF(telefony45[[#This Row],[czy zagraniczny]]=1,telefony45[[#This Row],[zaczęt minuty połączenia]],0)</f>
        <v>0</v>
      </c>
      <c r="P1578">
        <f>IF(OR(telefony45[[#This Row],[czy komórkowy]]=1,telefony45[[#This Row],[czy stacjonarny]]=1),P1577-telefony45[[#This Row],[połączenie w sekundach]],P1577)</f>
        <v>-697893</v>
      </c>
      <c r="Q1578">
        <f t="shared" si="24"/>
        <v>712</v>
      </c>
      <c r="R1578">
        <f>IF(telefony45[[#This Row],[czy komórkowy]]=1,Q1578+R1577,R1577)</f>
        <v>170693</v>
      </c>
      <c r="S1578">
        <f>IF(telefony45[[#This Row],[czy stacjonarny]]=1,Q1578+S1577,S1577)</f>
        <v>527200</v>
      </c>
    </row>
    <row r="1579" spans="1:19" x14ac:dyDescent="0.3">
      <c r="A1579" s="9" t="s">
        <v>107</v>
      </c>
      <c r="B1579" s="1">
        <v>42940</v>
      </c>
      <c r="C1579" s="2">
        <v>0.50611111111111107</v>
      </c>
      <c r="D1579" s="2">
        <v>0.51354166666666667</v>
      </c>
      <c r="E1579">
        <f>DAY(telefony45[[#This Row],[data]])</f>
        <v>24</v>
      </c>
      <c r="F1579">
        <f>IF(LEN(telefony45[[#This Row],[nr]])=8,1,0)</f>
        <v>0</v>
      </c>
      <c r="G1579">
        <f>IF(LEN(telefony45[[#This Row],[nr]])=7,1,0)</f>
        <v>1</v>
      </c>
      <c r="H1579" s="9">
        <f>IF(LEN(telefony45[[#This Row],[nr]])&gt;=10,1,0)</f>
        <v>0</v>
      </c>
      <c r="I1579" s="2">
        <f>telefony45[[#This Row],[zakonczenie]]-telefony45[[#This Row],[rozpoczecie]]</f>
        <v>7.4305555555556069E-3</v>
      </c>
      <c r="J1579" s="9">
        <f>HOUR(telefony45[[#This Row],[czas połączenia]])</f>
        <v>0</v>
      </c>
      <c r="K1579" s="9">
        <f>MINUTE(telefony45[[#This Row],[czas połączenia]])</f>
        <v>10</v>
      </c>
      <c r="L1579" s="9">
        <f>SECOND(telefony45[[#This Row],[czas połączenia]])</f>
        <v>42</v>
      </c>
      <c r="M1579" s="9">
        <f>telefony45[[#This Row],[godziny połączenia]]*60*60+telefony45[[#This Row],[minuty połączenia]]*60+telefony45[[#This Row],[sekundy połączenia2]]</f>
        <v>642</v>
      </c>
      <c r="N1579" s="9">
        <f>ROUNDUP(telefony45[[#This Row],[połączenie w sekundach]]/60,0)</f>
        <v>11</v>
      </c>
      <c r="O1579" s="9">
        <f>IF(telefony45[[#This Row],[czy zagraniczny]]=1,telefony45[[#This Row],[zaczęt minuty połączenia]],0)</f>
        <v>0</v>
      </c>
      <c r="P1579">
        <f>IF(OR(telefony45[[#This Row],[czy komórkowy]]=1,telefony45[[#This Row],[czy stacjonarny]]=1),P1578-telefony45[[#This Row],[połączenie w sekundach]],P1578)</f>
        <v>-698535</v>
      </c>
      <c r="Q1579">
        <f t="shared" si="24"/>
        <v>642</v>
      </c>
      <c r="R1579">
        <f>IF(telefony45[[#This Row],[czy komórkowy]]=1,Q1579+R1578,R1578)</f>
        <v>170693</v>
      </c>
      <c r="S1579">
        <f>IF(telefony45[[#This Row],[czy stacjonarny]]=1,Q1579+S1578,S1578)</f>
        <v>527842</v>
      </c>
    </row>
    <row r="1580" spans="1:19" x14ac:dyDescent="0.3">
      <c r="A1580" s="9" t="s">
        <v>1363</v>
      </c>
      <c r="B1580" s="1">
        <v>42940</v>
      </c>
      <c r="C1580" s="2">
        <v>0.50714120370370375</v>
      </c>
      <c r="D1580" s="2">
        <v>0.51232638888888893</v>
      </c>
      <c r="E1580">
        <f>DAY(telefony45[[#This Row],[data]])</f>
        <v>24</v>
      </c>
      <c r="F1580">
        <f>IF(LEN(telefony45[[#This Row],[nr]])=8,1,0)</f>
        <v>0</v>
      </c>
      <c r="G1580">
        <f>IF(LEN(telefony45[[#This Row],[nr]])=7,1,0)</f>
        <v>1</v>
      </c>
      <c r="H1580" s="9">
        <f>IF(LEN(telefony45[[#This Row],[nr]])&gt;=10,1,0)</f>
        <v>0</v>
      </c>
      <c r="I1580" s="2">
        <f>telefony45[[#This Row],[zakonczenie]]-telefony45[[#This Row],[rozpoczecie]]</f>
        <v>5.1851851851851816E-3</v>
      </c>
      <c r="J1580" s="9">
        <f>HOUR(telefony45[[#This Row],[czas połączenia]])</f>
        <v>0</v>
      </c>
      <c r="K1580" s="9">
        <f>MINUTE(telefony45[[#This Row],[czas połączenia]])</f>
        <v>7</v>
      </c>
      <c r="L1580" s="9">
        <f>SECOND(telefony45[[#This Row],[czas połączenia]])</f>
        <v>28</v>
      </c>
      <c r="M1580" s="9">
        <f>telefony45[[#This Row],[godziny połączenia]]*60*60+telefony45[[#This Row],[minuty połączenia]]*60+telefony45[[#This Row],[sekundy połączenia2]]</f>
        <v>448</v>
      </c>
      <c r="N1580" s="9">
        <f>ROUNDUP(telefony45[[#This Row],[połączenie w sekundach]]/60,0)</f>
        <v>8</v>
      </c>
      <c r="O1580" s="9">
        <f>IF(telefony45[[#This Row],[czy zagraniczny]]=1,telefony45[[#This Row],[zaczęt minuty połączenia]],0)</f>
        <v>0</v>
      </c>
      <c r="P1580">
        <f>IF(OR(telefony45[[#This Row],[czy komórkowy]]=1,telefony45[[#This Row],[czy stacjonarny]]=1),P1579-telefony45[[#This Row],[połączenie w sekundach]],P1579)</f>
        <v>-698983</v>
      </c>
      <c r="Q1580">
        <f t="shared" si="24"/>
        <v>448</v>
      </c>
      <c r="R1580">
        <f>IF(telefony45[[#This Row],[czy komórkowy]]=1,Q1580+R1579,R1579)</f>
        <v>170693</v>
      </c>
      <c r="S1580">
        <f>IF(telefony45[[#This Row],[czy stacjonarny]]=1,Q1580+S1579,S1579)</f>
        <v>528290</v>
      </c>
    </row>
    <row r="1581" spans="1:19" x14ac:dyDescent="0.3">
      <c r="A1581" s="9" t="s">
        <v>1364</v>
      </c>
      <c r="B1581" s="1">
        <v>42940</v>
      </c>
      <c r="C1581" s="2">
        <v>0.51270833333333332</v>
      </c>
      <c r="D1581" s="2">
        <v>0.52407407407407403</v>
      </c>
      <c r="E1581">
        <f>DAY(telefony45[[#This Row],[data]])</f>
        <v>24</v>
      </c>
      <c r="F1581">
        <f>IF(LEN(telefony45[[#This Row],[nr]])=8,1,0)</f>
        <v>1</v>
      </c>
      <c r="G1581">
        <f>IF(LEN(telefony45[[#This Row],[nr]])=7,1,0)</f>
        <v>0</v>
      </c>
      <c r="H1581" s="9">
        <f>IF(LEN(telefony45[[#This Row],[nr]])&gt;=10,1,0)</f>
        <v>0</v>
      </c>
      <c r="I1581" s="2">
        <f>telefony45[[#This Row],[zakonczenie]]-telefony45[[#This Row],[rozpoczecie]]</f>
        <v>1.1365740740740704E-2</v>
      </c>
      <c r="J1581" s="9">
        <f>HOUR(telefony45[[#This Row],[czas połączenia]])</f>
        <v>0</v>
      </c>
      <c r="K1581" s="9">
        <f>MINUTE(telefony45[[#This Row],[czas połączenia]])</f>
        <v>16</v>
      </c>
      <c r="L1581" s="9">
        <f>SECOND(telefony45[[#This Row],[czas połączenia]])</f>
        <v>22</v>
      </c>
      <c r="M1581" s="9">
        <f>telefony45[[#This Row],[godziny połączenia]]*60*60+telefony45[[#This Row],[minuty połączenia]]*60+telefony45[[#This Row],[sekundy połączenia2]]</f>
        <v>982</v>
      </c>
      <c r="N1581" s="9">
        <f>ROUNDUP(telefony45[[#This Row],[połączenie w sekundach]]/60,0)</f>
        <v>17</v>
      </c>
      <c r="O1581" s="9">
        <f>IF(telefony45[[#This Row],[czy zagraniczny]]=1,telefony45[[#This Row],[zaczęt minuty połączenia]],0)</f>
        <v>0</v>
      </c>
      <c r="P1581">
        <f>IF(OR(telefony45[[#This Row],[czy komórkowy]]=1,telefony45[[#This Row],[czy stacjonarny]]=1),P1580-telefony45[[#This Row],[połączenie w sekundach]],P1580)</f>
        <v>-699965</v>
      </c>
      <c r="Q1581">
        <f t="shared" si="24"/>
        <v>982</v>
      </c>
      <c r="R1581">
        <f>IF(telefony45[[#This Row],[czy komórkowy]]=1,Q1581+R1580,R1580)</f>
        <v>171675</v>
      </c>
      <c r="S1581">
        <f>IF(telefony45[[#This Row],[czy stacjonarny]]=1,Q1581+S1580,S1580)</f>
        <v>528290</v>
      </c>
    </row>
    <row r="1582" spans="1:19" x14ac:dyDescent="0.3">
      <c r="A1582" s="9" t="s">
        <v>1365</v>
      </c>
      <c r="B1582" s="1">
        <v>42940</v>
      </c>
      <c r="C1582" s="2">
        <v>0.51512731481481477</v>
      </c>
      <c r="D1582" s="2">
        <v>0.51954861111111106</v>
      </c>
      <c r="E1582">
        <f>DAY(telefony45[[#This Row],[data]])</f>
        <v>24</v>
      </c>
      <c r="F1582">
        <f>IF(LEN(telefony45[[#This Row],[nr]])=8,1,0)</f>
        <v>0</v>
      </c>
      <c r="G1582">
        <f>IF(LEN(telefony45[[#This Row],[nr]])=7,1,0)</f>
        <v>1</v>
      </c>
      <c r="H1582" s="9">
        <f>IF(LEN(telefony45[[#This Row],[nr]])&gt;=10,1,0)</f>
        <v>0</v>
      </c>
      <c r="I1582" s="2">
        <f>telefony45[[#This Row],[zakonczenie]]-telefony45[[#This Row],[rozpoczecie]]</f>
        <v>4.4212962962962843E-3</v>
      </c>
      <c r="J1582" s="9">
        <f>HOUR(telefony45[[#This Row],[czas połączenia]])</f>
        <v>0</v>
      </c>
      <c r="K1582" s="9">
        <f>MINUTE(telefony45[[#This Row],[czas połączenia]])</f>
        <v>6</v>
      </c>
      <c r="L1582" s="9">
        <f>SECOND(telefony45[[#This Row],[czas połączenia]])</f>
        <v>22</v>
      </c>
      <c r="M1582" s="9">
        <f>telefony45[[#This Row],[godziny połączenia]]*60*60+telefony45[[#This Row],[minuty połączenia]]*60+telefony45[[#This Row],[sekundy połączenia2]]</f>
        <v>382</v>
      </c>
      <c r="N1582" s="9">
        <f>ROUNDUP(telefony45[[#This Row],[połączenie w sekundach]]/60,0)</f>
        <v>7</v>
      </c>
      <c r="O1582" s="9">
        <f>IF(telefony45[[#This Row],[czy zagraniczny]]=1,telefony45[[#This Row],[zaczęt minuty połączenia]],0)</f>
        <v>0</v>
      </c>
      <c r="P1582">
        <f>IF(OR(telefony45[[#This Row],[czy komórkowy]]=1,telefony45[[#This Row],[czy stacjonarny]]=1),P1581-telefony45[[#This Row],[połączenie w sekundach]],P1581)</f>
        <v>-700347</v>
      </c>
      <c r="Q1582">
        <f t="shared" si="24"/>
        <v>382</v>
      </c>
      <c r="R1582">
        <f>IF(telefony45[[#This Row],[czy komórkowy]]=1,Q1582+R1581,R1581)</f>
        <v>171675</v>
      </c>
      <c r="S1582">
        <f>IF(telefony45[[#This Row],[czy stacjonarny]]=1,Q1582+S1581,S1581)</f>
        <v>528672</v>
      </c>
    </row>
    <row r="1583" spans="1:19" x14ac:dyDescent="0.3">
      <c r="A1583" s="9" t="s">
        <v>1366</v>
      </c>
      <c r="B1583" s="1">
        <v>42940</v>
      </c>
      <c r="C1583" s="2">
        <v>0.51746527777777773</v>
      </c>
      <c r="D1583" s="2">
        <v>0.52686342592592594</v>
      </c>
      <c r="E1583">
        <f>DAY(telefony45[[#This Row],[data]])</f>
        <v>24</v>
      </c>
      <c r="F1583">
        <f>IF(LEN(telefony45[[#This Row],[nr]])=8,1,0)</f>
        <v>1</v>
      </c>
      <c r="G1583">
        <f>IF(LEN(telefony45[[#This Row],[nr]])=7,1,0)</f>
        <v>0</v>
      </c>
      <c r="H1583" s="9">
        <f>IF(LEN(telefony45[[#This Row],[nr]])&gt;=10,1,0)</f>
        <v>0</v>
      </c>
      <c r="I1583" s="2">
        <f>telefony45[[#This Row],[zakonczenie]]-telefony45[[#This Row],[rozpoczecie]]</f>
        <v>9.398148148148211E-3</v>
      </c>
      <c r="J1583" s="9">
        <f>HOUR(telefony45[[#This Row],[czas połączenia]])</f>
        <v>0</v>
      </c>
      <c r="K1583" s="9">
        <f>MINUTE(telefony45[[#This Row],[czas połączenia]])</f>
        <v>13</v>
      </c>
      <c r="L1583" s="9">
        <f>SECOND(telefony45[[#This Row],[czas połączenia]])</f>
        <v>32</v>
      </c>
      <c r="M1583" s="9">
        <f>telefony45[[#This Row],[godziny połączenia]]*60*60+telefony45[[#This Row],[minuty połączenia]]*60+telefony45[[#This Row],[sekundy połączenia2]]</f>
        <v>812</v>
      </c>
      <c r="N1583" s="9">
        <f>ROUNDUP(telefony45[[#This Row],[połączenie w sekundach]]/60,0)</f>
        <v>14</v>
      </c>
      <c r="O1583" s="9">
        <f>IF(telefony45[[#This Row],[czy zagraniczny]]=1,telefony45[[#This Row],[zaczęt minuty połączenia]],0)</f>
        <v>0</v>
      </c>
      <c r="P1583">
        <f>IF(OR(telefony45[[#This Row],[czy komórkowy]]=1,telefony45[[#This Row],[czy stacjonarny]]=1),P1582-telefony45[[#This Row],[połączenie w sekundach]],P1582)</f>
        <v>-701159</v>
      </c>
      <c r="Q1583">
        <f t="shared" si="24"/>
        <v>812</v>
      </c>
      <c r="R1583">
        <f>IF(telefony45[[#This Row],[czy komórkowy]]=1,Q1583+R1582,R1582)</f>
        <v>172487</v>
      </c>
      <c r="S1583">
        <f>IF(telefony45[[#This Row],[czy stacjonarny]]=1,Q1583+S1582,S1582)</f>
        <v>528672</v>
      </c>
    </row>
    <row r="1584" spans="1:19" x14ac:dyDescent="0.3">
      <c r="A1584" s="9" t="s">
        <v>1367</v>
      </c>
      <c r="B1584" s="1">
        <v>42940</v>
      </c>
      <c r="C1584" s="2">
        <v>0.51962962962962966</v>
      </c>
      <c r="D1584" s="2">
        <v>0.53030092592592593</v>
      </c>
      <c r="E1584">
        <f>DAY(telefony45[[#This Row],[data]])</f>
        <v>24</v>
      </c>
      <c r="F1584">
        <f>IF(LEN(telefony45[[#This Row],[nr]])=8,1,0)</f>
        <v>1</v>
      </c>
      <c r="G1584">
        <f>IF(LEN(telefony45[[#This Row],[nr]])=7,1,0)</f>
        <v>0</v>
      </c>
      <c r="H1584" s="9">
        <f>IF(LEN(telefony45[[#This Row],[nr]])&gt;=10,1,0)</f>
        <v>0</v>
      </c>
      <c r="I1584" s="2">
        <f>telefony45[[#This Row],[zakonczenie]]-telefony45[[#This Row],[rozpoczecie]]</f>
        <v>1.0671296296296262E-2</v>
      </c>
      <c r="J1584" s="9">
        <f>HOUR(telefony45[[#This Row],[czas połączenia]])</f>
        <v>0</v>
      </c>
      <c r="K1584" s="9">
        <f>MINUTE(telefony45[[#This Row],[czas połączenia]])</f>
        <v>15</v>
      </c>
      <c r="L1584" s="9">
        <f>SECOND(telefony45[[#This Row],[czas połączenia]])</f>
        <v>22</v>
      </c>
      <c r="M1584" s="9">
        <f>telefony45[[#This Row],[godziny połączenia]]*60*60+telefony45[[#This Row],[minuty połączenia]]*60+telefony45[[#This Row],[sekundy połączenia2]]</f>
        <v>922</v>
      </c>
      <c r="N1584" s="9">
        <f>ROUNDUP(telefony45[[#This Row],[połączenie w sekundach]]/60,0)</f>
        <v>16</v>
      </c>
      <c r="O1584" s="9">
        <f>IF(telefony45[[#This Row],[czy zagraniczny]]=1,telefony45[[#This Row],[zaczęt minuty połączenia]],0)</f>
        <v>0</v>
      </c>
      <c r="P1584">
        <f>IF(OR(telefony45[[#This Row],[czy komórkowy]]=1,telefony45[[#This Row],[czy stacjonarny]]=1),P1583-telefony45[[#This Row],[połączenie w sekundach]],P1583)</f>
        <v>-702081</v>
      </c>
      <c r="Q1584">
        <f t="shared" si="24"/>
        <v>922</v>
      </c>
      <c r="R1584">
        <f>IF(telefony45[[#This Row],[czy komórkowy]]=1,Q1584+R1583,R1583)</f>
        <v>173409</v>
      </c>
      <c r="S1584">
        <f>IF(telefony45[[#This Row],[czy stacjonarny]]=1,Q1584+S1583,S1583)</f>
        <v>528672</v>
      </c>
    </row>
    <row r="1585" spans="1:19" x14ac:dyDescent="0.3">
      <c r="A1585" s="9" t="s">
        <v>846</v>
      </c>
      <c r="B1585" s="1">
        <v>42940</v>
      </c>
      <c r="C1585" s="2">
        <v>0.52520833333333339</v>
      </c>
      <c r="D1585" s="2">
        <v>0.52866898148148145</v>
      </c>
      <c r="E1585">
        <f>DAY(telefony45[[#This Row],[data]])</f>
        <v>24</v>
      </c>
      <c r="F1585">
        <f>IF(LEN(telefony45[[#This Row],[nr]])=8,1,0)</f>
        <v>1</v>
      </c>
      <c r="G1585">
        <f>IF(LEN(telefony45[[#This Row],[nr]])=7,1,0)</f>
        <v>0</v>
      </c>
      <c r="H1585" s="9">
        <f>IF(LEN(telefony45[[#This Row],[nr]])&gt;=10,1,0)</f>
        <v>0</v>
      </c>
      <c r="I1585" s="2">
        <f>telefony45[[#This Row],[zakonczenie]]-telefony45[[#This Row],[rozpoczecie]]</f>
        <v>3.46064814814806E-3</v>
      </c>
      <c r="J1585" s="9">
        <f>HOUR(telefony45[[#This Row],[czas połączenia]])</f>
        <v>0</v>
      </c>
      <c r="K1585" s="9">
        <f>MINUTE(telefony45[[#This Row],[czas połączenia]])</f>
        <v>4</v>
      </c>
      <c r="L1585" s="9">
        <f>SECOND(telefony45[[#This Row],[czas połączenia]])</f>
        <v>59</v>
      </c>
      <c r="M1585" s="9">
        <f>telefony45[[#This Row],[godziny połączenia]]*60*60+telefony45[[#This Row],[minuty połączenia]]*60+telefony45[[#This Row],[sekundy połączenia2]]</f>
        <v>299</v>
      </c>
      <c r="N1585" s="9">
        <f>ROUNDUP(telefony45[[#This Row],[połączenie w sekundach]]/60,0)</f>
        <v>5</v>
      </c>
      <c r="O1585" s="9">
        <f>IF(telefony45[[#This Row],[czy zagraniczny]]=1,telefony45[[#This Row],[zaczęt minuty połączenia]],0)</f>
        <v>0</v>
      </c>
      <c r="P1585">
        <f>IF(OR(telefony45[[#This Row],[czy komórkowy]]=1,telefony45[[#This Row],[czy stacjonarny]]=1),P1584-telefony45[[#This Row],[połączenie w sekundach]],P1584)</f>
        <v>-702380</v>
      </c>
      <c r="Q1585">
        <f t="shared" si="24"/>
        <v>299</v>
      </c>
      <c r="R1585">
        <f>IF(telefony45[[#This Row],[czy komórkowy]]=1,Q1585+R1584,R1584)</f>
        <v>173708</v>
      </c>
      <c r="S1585">
        <f>IF(telefony45[[#This Row],[czy stacjonarny]]=1,Q1585+S1584,S1584)</f>
        <v>528672</v>
      </c>
    </row>
    <row r="1586" spans="1:19" x14ac:dyDescent="0.3">
      <c r="A1586" s="9" t="s">
        <v>1368</v>
      </c>
      <c r="B1586" s="1">
        <v>42940</v>
      </c>
      <c r="C1586" s="2">
        <v>0.5285185185185185</v>
      </c>
      <c r="D1586" s="2">
        <v>0.53349537037037043</v>
      </c>
      <c r="E1586">
        <f>DAY(telefony45[[#This Row],[data]])</f>
        <v>24</v>
      </c>
      <c r="F1586">
        <f>IF(LEN(telefony45[[#This Row],[nr]])=8,1,0)</f>
        <v>1</v>
      </c>
      <c r="G1586">
        <f>IF(LEN(telefony45[[#This Row],[nr]])=7,1,0)</f>
        <v>0</v>
      </c>
      <c r="H1586" s="9">
        <f>IF(LEN(telefony45[[#This Row],[nr]])&gt;=10,1,0)</f>
        <v>0</v>
      </c>
      <c r="I1586" s="2">
        <f>telefony45[[#This Row],[zakonczenie]]-telefony45[[#This Row],[rozpoczecie]]</f>
        <v>4.9768518518519267E-3</v>
      </c>
      <c r="J1586" s="9">
        <f>HOUR(telefony45[[#This Row],[czas połączenia]])</f>
        <v>0</v>
      </c>
      <c r="K1586" s="9">
        <f>MINUTE(telefony45[[#This Row],[czas połączenia]])</f>
        <v>7</v>
      </c>
      <c r="L1586" s="9">
        <f>SECOND(telefony45[[#This Row],[czas połączenia]])</f>
        <v>10</v>
      </c>
      <c r="M1586" s="9">
        <f>telefony45[[#This Row],[godziny połączenia]]*60*60+telefony45[[#This Row],[minuty połączenia]]*60+telefony45[[#This Row],[sekundy połączenia2]]</f>
        <v>430</v>
      </c>
      <c r="N1586" s="9">
        <f>ROUNDUP(telefony45[[#This Row],[połączenie w sekundach]]/60,0)</f>
        <v>8</v>
      </c>
      <c r="O1586" s="9">
        <f>IF(telefony45[[#This Row],[czy zagraniczny]]=1,telefony45[[#This Row],[zaczęt minuty połączenia]],0)</f>
        <v>0</v>
      </c>
      <c r="P1586">
        <f>IF(OR(telefony45[[#This Row],[czy komórkowy]]=1,telefony45[[#This Row],[czy stacjonarny]]=1),P1585-telefony45[[#This Row],[połączenie w sekundach]],P1585)</f>
        <v>-702810</v>
      </c>
      <c r="Q1586">
        <f t="shared" si="24"/>
        <v>430</v>
      </c>
      <c r="R1586">
        <f>IF(telefony45[[#This Row],[czy komórkowy]]=1,Q1586+R1585,R1585)</f>
        <v>174138</v>
      </c>
      <c r="S1586">
        <f>IF(telefony45[[#This Row],[czy stacjonarny]]=1,Q1586+S1585,S1585)</f>
        <v>528672</v>
      </c>
    </row>
    <row r="1587" spans="1:19" x14ac:dyDescent="0.3">
      <c r="A1587" s="9" t="s">
        <v>1369</v>
      </c>
      <c r="B1587" s="1">
        <v>42940</v>
      </c>
      <c r="C1587" s="2">
        <v>0.53403935185185181</v>
      </c>
      <c r="D1587" s="2">
        <v>0.54538194444444443</v>
      </c>
      <c r="E1587">
        <f>DAY(telefony45[[#This Row],[data]])</f>
        <v>24</v>
      </c>
      <c r="F1587">
        <f>IF(LEN(telefony45[[#This Row],[nr]])=8,1,0)</f>
        <v>0</v>
      </c>
      <c r="G1587">
        <f>IF(LEN(telefony45[[#This Row],[nr]])=7,1,0)</f>
        <v>1</v>
      </c>
      <c r="H1587" s="9">
        <f>IF(LEN(telefony45[[#This Row],[nr]])&gt;=10,1,0)</f>
        <v>0</v>
      </c>
      <c r="I1587" s="2">
        <f>telefony45[[#This Row],[zakonczenie]]-telefony45[[#This Row],[rozpoczecie]]</f>
        <v>1.1342592592592626E-2</v>
      </c>
      <c r="J1587" s="9">
        <f>HOUR(telefony45[[#This Row],[czas połączenia]])</f>
        <v>0</v>
      </c>
      <c r="K1587" s="9">
        <f>MINUTE(telefony45[[#This Row],[czas połączenia]])</f>
        <v>16</v>
      </c>
      <c r="L1587" s="9">
        <f>SECOND(telefony45[[#This Row],[czas połączenia]])</f>
        <v>20</v>
      </c>
      <c r="M1587" s="9">
        <f>telefony45[[#This Row],[godziny połączenia]]*60*60+telefony45[[#This Row],[minuty połączenia]]*60+telefony45[[#This Row],[sekundy połączenia2]]</f>
        <v>980</v>
      </c>
      <c r="N1587" s="9">
        <f>ROUNDUP(telefony45[[#This Row],[połączenie w sekundach]]/60,0)</f>
        <v>17</v>
      </c>
      <c r="O1587" s="9">
        <f>IF(telefony45[[#This Row],[czy zagraniczny]]=1,telefony45[[#This Row],[zaczęt minuty połączenia]],0)</f>
        <v>0</v>
      </c>
      <c r="P1587">
        <f>IF(OR(telefony45[[#This Row],[czy komórkowy]]=1,telefony45[[#This Row],[czy stacjonarny]]=1),P1586-telefony45[[#This Row],[połączenie w sekundach]],P1586)</f>
        <v>-703790</v>
      </c>
      <c r="Q1587">
        <f t="shared" si="24"/>
        <v>980</v>
      </c>
      <c r="R1587">
        <f>IF(telefony45[[#This Row],[czy komórkowy]]=1,Q1587+R1586,R1586)</f>
        <v>174138</v>
      </c>
      <c r="S1587">
        <f>IF(telefony45[[#This Row],[czy stacjonarny]]=1,Q1587+S1586,S1586)</f>
        <v>529652</v>
      </c>
    </row>
    <row r="1588" spans="1:19" x14ac:dyDescent="0.3">
      <c r="A1588" s="9" t="s">
        <v>1370</v>
      </c>
      <c r="B1588" s="1">
        <v>42940</v>
      </c>
      <c r="C1588" s="2">
        <v>0.53949074074074077</v>
      </c>
      <c r="D1588" s="2">
        <v>0.54844907407407406</v>
      </c>
      <c r="E1588">
        <f>DAY(telefony45[[#This Row],[data]])</f>
        <v>24</v>
      </c>
      <c r="F1588">
        <f>IF(LEN(telefony45[[#This Row],[nr]])=8,1,0)</f>
        <v>0</v>
      </c>
      <c r="G1588">
        <f>IF(LEN(telefony45[[#This Row],[nr]])=7,1,0)</f>
        <v>1</v>
      </c>
      <c r="H1588" s="9">
        <f>IF(LEN(telefony45[[#This Row],[nr]])&gt;=10,1,0)</f>
        <v>0</v>
      </c>
      <c r="I1588" s="2">
        <f>telefony45[[#This Row],[zakonczenie]]-telefony45[[#This Row],[rozpoczecie]]</f>
        <v>8.9583333333332904E-3</v>
      </c>
      <c r="J1588" s="9">
        <f>HOUR(telefony45[[#This Row],[czas połączenia]])</f>
        <v>0</v>
      </c>
      <c r="K1588" s="9">
        <f>MINUTE(telefony45[[#This Row],[czas połączenia]])</f>
        <v>12</v>
      </c>
      <c r="L1588" s="9">
        <f>SECOND(telefony45[[#This Row],[czas połączenia]])</f>
        <v>54</v>
      </c>
      <c r="M1588" s="9">
        <f>telefony45[[#This Row],[godziny połączenia]]*60*60+telefony45[[#This Row],[minuty połączenia]]*60+telefony45[[#This Row],[sekundy połączenia2]]</f>
        <v>774</v>
      </c>
      <c r="N1588" s="9">
        <f>ROUNDUP(telefony45[[#This Row],[połączenie w sekundach]]/60,0)</f>
        <v>13</v>
      </c>
      <c r="O1588" s="9">
        <f>IF(telefony45[[#This Row],[czy zagraniczny]]=1,telefony45[[#This Row],[zaczęt minuty połączenia]],0)</f>
        <v>0</v>
      </c>
      <c r="P1588">
        <f>IF(OR(telefony45[[#This Row],[czy komórkowy]]=1,telefony45[[#This Row],[czy stacjonarny]]=1),P1587-telefony45[[#This Row],[połączenie w sekundach]],P1587)</f>
        <v>-704564</v>
      </c>
      <c r="Q1588">
        <f t="shared" si="24"/>
        <v>774</v>
      </c>
      <c r="R1588">
        <f>IF(telefony45[[#This Row],[czy komórkowy]]=1,Q1588+R1587,R1587)</f>
        <v>174138</v>
      </c>
      <c r="S1588">
        <f>IF(telefony45[[#This Row],[czy stacjonarny]]=1,Q1588+S1587,S1587)</f>
        <v>530426</v>
      </c>
    </row>
    <row r="1589" spans="1:19" x14ac:dyDescent="0.3">
      <c r="A1589" s="9" t="s">
        <v>1371</v>
      </c>
      <c r="B1589" s="1">
        <v>42940</v>
      </c>
      <c r="C1589" s="2">
        <v>0.54060185185185183</v>
      </c>
      <c r="D1589" s="2">
        <v>0.54240740740740745</v>
      </c>
      <c r="E1589">
        <f>DAY(telefony45[[#This Row],[data]])</f>
        <v>24</v>
      </c>
      <c r="F1589">
        <f>IF(LEN(telefony45[[#This Row],[nr]])=8,1,0)</f>
        <v>1</v>
      </c>
      <c r="G1589">
        <f>IF(LEN(telefony45[[#This Row],[nr]])=7,1,0)</f>
        <v>0</v>
      </c>
      <c r="H1589" s="9">
        <f>IF(LEN(telefony45[[#This Row],[nr]])&gt;=10,1,0)</f>
        <v>0</v>
      </c>
      <c r="I1589" s="2">
        <f>telefony45[[#This Row],[zakonczenie]]-telefony45[[#This Row],[rozpoczecie]]</f>
        <v>1.8055555555556158E-3</v>
      </c>
      <c r="J1589" s="9">
        <f>HOUR(telefony45[[#This Row],[czas połączenia]])</f>
        <v>0</v>
      </c>
      <c r="K1589" s="9">
        <f>MINUTE(telefony45[[#This Row],[czas połączenia]])</f>
        <v>2</v>
      </c>
      <c r="L1589" s="9">
        <f>SECOND(telefony45[[#This Row],[czas połączenia]])</f>
        <v>36</v>
      </c>
      <c r="M1589" s="9">
        <f>telefony45[[#This Row],[godziny połączenia]]*60*60+telefony45[[#This Row],[minuty połączenia]]*60+telefony45[[#This Row],[sekundy połączenia2]]</f>
        <v>156</v>
      </c>
      <c r="N1589" s="9">
        <f>ROUNDUP(telefony45[[#This Row],[połączenie w sekundach]]/60,0)</f>
        <v>3</v>
      </c>
      <c r="O1589" s="9">
        <f>IF(telefony45[[#This Row],[czy zagraniczny]]=1,telefony45[[#This Row],[zaczęt minuty połączenia]],0)</f>
        <v>0</v>
      </c>
      <c r="P1589">
        <f>IF(OR(telefony45[[#This Row],[czy komórkowy]]=1,telefony45[[#This Row],[czy stacjonarny]]=1),P1588-telefony45[[#This Row],[połączenie w sekundach]],P1588)</f>
        <v>-704720</v>
      </c>
      <c r="Q1589">
        <f t="shared" si="24"/>
        <v>156</v>
      </c>
      <c r="R1589">
        <f>IF(telefony45[[#This Row],[czy komórkowy]]=1,Q1589+R1588,R1588)</f>
        <v>174294</v>
      </c>
      <c r="S1589">
        <f>IF(telefony45[[#This Row],[czy stacjonarny]]=1,Q1589+S1588,S1588)</f>
        <v>530426</v>
      </c>
    </row>
    <row r="1590" spans="1:19" x14ac:dyDescent="0.3">
      <c r="A1590" s="9" t="s">
        <v>1372</v>
      </c>
      <c r="B1590" s="1">
        <v>42940</v>
      </c>
      <c r="C1590" s="2">
        <v>0.54410879629629627</v>
      </c>
      <c r="D1590" s="2">
        <v>0.55207175925925922</v>
      </c>
      <c r="E1590">
        <f>DAY(telefony45[[#This Row],[data]])</f>
        <v>24</v>
      </c>
      <c r="F1590">
        <f>IF(LEN(telefony45[[#This Row],[nr]])=8,1,0)</f>
        <v>0</v>
      </c>
      <c r="G1590">
        <f>IF(LEN(telefony45[[#This Row],[nr]])=7,1,0)</f>
        <v>1</v>
      </c>
      <c r="H1590" s="9">
        <f>IF(LEN(telefony45[[#This Row],[nr]])&gt;=10,1,0)</f>
        <v>0</v>
      </c>
      <c r="I1590" s="2">
        <f>telefony45[[#This Row],[zakonczenie]]-telefony45[[#This Row],[rozpoczecie]]</f>
        <v>7.9629629629629495E-3</v>
      </c>
      <c r="J1590" s="9">
        <f>HOUR(telefony45[[#This Row],[czas połączenia]])</f>
        <v>0</v>
      </c>
      <c r="K1590" s="9">
        <f>MINUTE(telefony45[[#This Row],[czas połączenia]])</f>
        <v>11</v>
      </c>
      <c r="L1590" s="9">
        <f>SECOND(telefony45[[#This Row],[czas połączenia]])</f>
        <v>28</v>
      </c>
      <c r="M1590" s="9">
        <f>telefony45[[#This Row],[godziny połączenia]]*60*60+telefony45[[#This Row],[minuty połączenia]]*60+telefony45[[#This Row],[sekundy połączenia2]]</f>
        <v>688</v>
      </c>
      <c r="N1590" s="9">
        <f>ROUNDUP(telefony45[[#This Row],[połączenie w sekundach]]/60,0)</f>
        <v>12</v>
      </c>
      <c r="O1590" s="9">
        <f>IF(telefony45[[#This Row],[czy zagraniczny]]=1,telefony45[[#This Row],[zaczęt minuty połączenia]],0)</f>
        <v>0</v>
      </c>
      <c r="P1590">
        <f>IF(OR(telefony45[[#This Row],[czy komórkowy]]=1,telefony45[[#This Row],[czy stacjonarny]]=1),P1589-telefony45[[#This Row],[połączenie w sekundach]],P1589)</f>
        <v>-705408</v>
      </c>
      <c r="Q1590">
        <f t="shared" si="24"/>
        <v>688</v>
      </c>
      <c r="R1590">
        <f>IF(telefony45[[#This Row],[czy komórkowy]]=1,Q1590+R1589,R1589)</f>
        <v>174294</v>
      </c>
      <c r="S1590">
        <f>IF(telefony45[[#This Row],[czy stacjonarny]]=1,Q1590+S1589,S1589)</f>
        <v>531114</v>
      </c>
    </row>
    <row r="1591" spans="1:19" x14ac:dyDescent="0.3">
      <c r="A1591" s="9" t="s">
        <v>1373</v>
      </c>
      <c r="B1591" s="1">
        <v>42940</v>
      </c>
      <c r="C1591" s="2">
        <v>0.54478009259259264</v>
      </c>
      <c r="D1591" s="2">
        <v>0.55106481481481484</v>
      </c>
      <c r="E1591">
        <f>DAY(telefony45[[#This Row],[data]])</f>
        <v>24</v>
      </c>
      <c r="F1591">
        <f>IF(LEN(telefony45[[#This Row],[nr]])=8,1,0)</f>
        <v>0</v>
      </c>
      <c r="G1591">
        <f>IF(LEN(telefony45[[#This Row],[nr]])=7,1,0)</f>
        <v>1</v>
      </c>
      <c r="H1591" s="9">
        <f>IF(LEN(telefony45[[#This Row],[nr]])&gt;=10,1,0)</f>
        <v>0</v>
      </c>
      <c r="I1591" s="2">
        <f>telefony45[[#This Row],[zakonczenie]]-telefony45[[#This Row],[rozpoczecie]]</f>
        <v>6.2847222222222054E-3</v>
      </c>
      <c r="J1591" s="9">
        <f>HOUR(telefony45[[#This Row],[czas połączenia]])</f>
        <v>0</v>
      </c>
      <c r="K1591" s="9">
        <f>MINUTE(telefony45[[#This Row],[czas połączenia]])</f>
        <v>9</v>
      </c>
      <c r="L1591" s="9">
        <f>SECOND(telefony45[[#This Row],[czas połączenia]])</f>
        <v>3</v>
      </c>
      <c r="M1591" s="9">
        <f>telefony45[[#This Row],[godziny połączenia]]*60*60+telefony45[[#This Row],[minuty połączenia]]*60+telefony45[[#This Row],[sekundy połączenia2]]</f>
        <v>543</v>
      </c>
      <c r="N1591" s="9">
        <f>ROUNDUP(telefony45[[#This Row],[połączenie w sekundach]]/60,0)</f>
        <v>10</v>
      </c>
      <c r="O1591" s="9">
        <f>IF(telefony45[[#This Row],[czy zagraniczny]]=1,telefony45[[#This Row],[zaczęt minuty połączenia]],0)</f>
        <v>0</v>
      </c>
      <c r="P1591">
        <f>IF(OR(telefony45[[#This Row],[czy komórkowy]]=1,telefony45[[#This Row],[czy stacjonarny]]=1),P1590-telefony45[[#This Row],[połączenie w sekundach]],P1590)</f>
        <v>-705951</v>
      </c>
      <c r="Q1591">
        <f t="shared" si="24"/>
        <v>543</v>
      </c>
      <c r="R1591">
        <f>IF(telefony45[[#This Row],[czy komórkowy]]=1,Q1591+R1590,R1590)</f>
        <v>174294</v>
      </c>
      <c r="S1591">
        <f>IF(telefony45[[#This Row],[czy stacjonarny]]=1,Q1591+S1590,S1590)</f>
        <v>531657</v>
      </c>
    </row>
    <row r="1592" spans="1:19" x14ac:dyDescent="0.3">
      <c r="A1592" s="9" t="s">
        <v>1374</v>
      </c>
      <c r="B1592" s="1">
        <v>42940</v>
      </c>
      <c r="C1592" s="2">
        <v>0.54741898148148149</v>
      </c>
      <c r="D1592" s="2">
        <v>0.54915509259259254</v>
      </c>
      <c r="E1592">
        <f>DAY(telefony45[[#This Row],[data]])</f>
        <v>24</v>
      </c>
      <c r="F1592">
        <f>IF(LEN(telefony45[[#This Row],[nr]])=8,1,0)</f>
        <v>0</v>
      </c>
      <c r="G1592">
        <f>IF(LEN(telefony45[[#This Row],[nr]])=7,1,0)</f>
        <v>1</v>
      </c>
      <c r="H1592" s="9">
        <f>IF(LEN(telefony45[[#This Row],[nr]])&gt;=10,1,0)</f>
        <v>0</v>
      </c>
      <c r="I1592" s="2">
        <f>telefony45[[#This Row],[zakonczenie]]-telefony45[[#This Row],[rozpoczecie]]</f>
        <v>1.7361111111110494E-3</v>
      </c>
      <c r="J1592" s="9">
        <f>HOUR(telefony45[[#This Row],[czas połączenia]])</f>
        <v>0</v>
      </c>
      <c r="K1592" s="9">
        <f>MINUTE(telefony45[[#This Row],[czas połączenia]])</f>
        <v>2</v>
      </c>
      <c r="L1592" s="9">
        <f>SECOND(telefony45[[#This Row],[czas połączenia]])</f>
        <v>30</v>
      </c>
      <c r="M1592" s="9">
        <f>telefony45[[#This Row],[godziny połączenia]]*60*60+telefony45[[#This Row],[minuty połączenia]]*60+telefony45[[#This Row],[sekundy połączenia2]]</f>
        <v>150</v>
      </c>
      <c r="N1592" s="9">
        <f>ROUNDUP(telefony45[[#This Row],[połączenie w sekundach]]/60,0)</f>
        <v>3</v>
      </c>
      <c r="O1592" s="9">
        <f>IF(telefony45[[#This Row],[czy zagraniczny]]=1,telefony45[[#This Row],[zaczęt minuty połączenia]],0)</f>
        <v>0</v>
      </c>
      <c r="P1592">
        <f>IF(OR(telefony45[[#This Row],[czy komórkowy]]=1,telefony45[[#This Row],[czy stacjonarny]]=1),P1591-telefony45[[#This Row],[połączenie w sekundach]],P1591)</f>
        <v>-706101</v>
      </c>
      <c r="Q1592">
        <f t="shared" si="24"/>
        <v>150</v>
      </c>
      <c r="R1592">
        <f>IF(telefony45[[#This Row],[czy komórkowy]]=1,Q1592+R1591,R1591)</f>
        <v>174294</v>
      </c>
      <c r="S1592">
        <f>IF(telefony45[[#This Row],[czy stacjonarny]]=1,Q1592+S1591,S1591)</f>
        <v>531807</v>
      </c>
    </row>
    <row r="1593" spans="1:19" x14ac:dyDescent="0.3">
      <c r="A1593" s="9" t="s">
        <v>1375</v>
      </c>
      <c r="B1593" s="1">
        <v>42940</v>
      </c>
      <c r="C1593" s="2">
        <v>0.54773148148148143</v>
      </c>
      <c r="D1593" s="2">
        <v>0.55074074074074075</v>
      </c>
      <c r="E1593">
        <f>DAY(telefony45[[#This Row],[data]])</f>
        <v>24</v>
      </c>
      <c r="F1593">
        <f>IF(LEN(telefony45[[#This Row],[nr]])=8,1,0)</f>
        <v>1</v>
      </c>
      <c r="G1593">
        <f>IF(LEN(telefony45[[#This Row],[nr]])=7,1,0)</f>
        <v>0</v>
      </c>
      <c r="H1593" s="9">
        <f>IF(LEN(telefony45[[#This Row],[nr]])&gt;=10,1,0)</f>
        <v>0</v>
      </c>
      <c r="I1593" s="2">
        <f>telefony45[[#This Row],[zakonczenie]]-telefony45[[#This Row],[rozpoczecie]]</f>
        <v>3.0092592592593226E-3</v>
      </c>
      <c r="J1593" s="9">
        <f>HOUR(telefony45[[#This Row],[czas połączenia]])</f>
        <v>0</v>
      </c>
      <c r="K1593" s="9">
        <f>MINUTE(telefony45[[#This Row],[czas połączenia]])</f>
        <v>4</v>
      </c>
      <c r="L1593" s="9">
        <f>SECOND(telefony45[[#This Row],[czas połączenia]])</f>
        <v>20</v>
      </c>
      <c r="M1593" s="9">
        <f>telefony45[[#This Row],[godziny połączenia]]*60*60+telefony45[[#This Row],[minuty połączenia]]*60+telefony45[[#This Row],[sekundy połączenia2]]</f>
        <v>260</v>
      </c>
      <c r="N1593" s="9">
        <f>ROUNDUP(telefony45[[#This Row],[połączenie w sekundach]]/60,0)</f>
        <v>5</v>
      </c>
      <c r="O1593" s="9">
        <f>IF(telefony45[[#This Row],[czy zagraniczny]]=1,telefony45[[#This Row],[zaczęt minuty połączenia]],0)</f>
        <v>0</v>
      </c>
      <c r="P1593">
        <f>IF(OR(telefony45[[#This Row],[czy komórkowy]]=1,telefony45[[#This Row],[czy stacjonarny]]=1),P1592-telefony45[[#This Row],[połączenie w sekundach]],P1592)</f>
        <v>-706361</v>
      </c>
      <c r="Q1593">
        <f t="shared" si="24"/>
        <v>260</v>
      </c>
      <c r="R1593">
        <f>IF(telefony45[[#This Row],[czy komórkowy]]=1,Q1593+R1592,R1592)</f>
        <v>174554</v>
      </c>
      <c r="S1593">
        <f>IF(telefony45[[#This Row],[czy stacjonarny]]=1,Q1593+S1592,S1592)</f>
        <v>531807</v>
      </c>
    </row>
    <row r="1594" spans="1:19" x14ac:dyDescent="0.3">
      <c r="A1594" s="9" t="s">
        <v>1376</v>
      </c>
      <c r="B1594" s="1">
        <v>42940</v>
      </c>
      <c r="C1594" s="2">
        <v>0.55153935185185188</v>
      </c>
      <c r="D1594" s="2">
        <v>0.56090277777777775</v>
      </c>
      <c r="E1594">
        <f>DAY(telefony45[[#This Row],[data]])</f>
        <v>24</v>
      </c>
      <c r="F1594">
        <f>IF(LEN(telefony45[[#This Row],[nr]])=8,1,0)</f>
        <v>1</v>
      </c>
      <c r="G1594">
        <f>IF(LEN(telefony45[[#This Row],[nr]])=7,1,0)</f>
        <v>0</v>
      </c>
      <c r="H1594" s="9">
        <f>IF(LEN(telefony45[[#This Row],[nr]])&gt;=10,1,0)</f>
        <v>0</v>
      </c>
      <c r="I1594" s="2">
        <f>telefony45[[#This Row],[zakonczenie]]-telefony45[[#This Row],[rozpoczecie]]</f>
        <v>9.3634259259258723E-3</v>
      </c>
      <c r="J1594" s="9">
        <f>HOUR(telefony45[[#This Row],[czas połączenia]])</f>
        <v>0</v>
      </c>
      <c r="K1594" s="9">
        <f>MINUTE(telefony45[[#This Row],[czas połączenia]])</f>
        <v>13</v>
      </c>
      <c r="L1594" s="9">
        <f>SECOND(telefony45[[#This Row],[czas połączenia]])</f>
        <v>29</v>
      </c>
      <c r="M1594" s="9">
        <f>telefony45[[#This Row],[godziny połączenia]]*60*60+telefony45[[#This Row],[minuty połączenia]]*60+telefony45[[#This Row],[sekundy połączenia2]]</f>
        <v>809</v>
      </c>
      <c r="N1594" s="9">
        <f>ROUNDUP(telefony45[[#This Row],[połączenie w sekundach]]/60,0)</f>
        <v>14</v>
      </c>
      <c r="O1594" s="9">
        <f>IF(telefony45[[#This Row],[czy zagraniczny]]=1,telefony45[[#This Row],[zaczęt minuty połączenia]],0)</f>
        <v>0</v>
      </c>
      <c r="P1594">
        <f>IF(OR(telefony45[[#This Row],[czy komórkowy]]=1,telefony45[[#This Row],[czy stacjonarny]]=1),P1593-telefony45[[#This Row],[połączenie w sekundach]],P1593)</f>
        <v>-707170</v>
      </c>
      <c r="Q1594">
        <f t="shared" si="24"/>
        <v>809</v>
      </c>
      <c r="R1594">
        <f>IF(telefony45[[#This Row],[czy komórkowy]]=1,Q1594+R1593,R1593)</f>
        <v>175363</v>
      </c>
      <c r="S1594">
        <f>IF(telefony45[[#This Row],[czy stacjonarny]]=1,Q1594+S1593,S1593)</f>
        <v>531807</v>
      </c>
    </row>
    <row r="1595" spans="1:19" x14ac:dyDescent="0.3">
      <c r="A1595" s="9" t="s">
        <v>1377</v>
      </c>
      <c r="B1595" s="1">
        <v>42940</v>
      </c>
      <c r="C1595" s="2">
        <v>0.55491898148148144</v>
      </c>
      <c r="D1595" s="2">
        <v>0.55787037037037035</v>
      </c>
      <c r="E1595">
        <f>DAY(telefony45[[#This Row],[data]])</f>
        <v>24</v>
      </c>
      <c r="F1595">
        <f>IF(LEN(telefony45[[#This Row],[nr]])=8,1,0)</f>
        <v>0</v>
      </c>
      <c r="G1595">
        <f>IF(LEN(telefony45[[#This Row],[nr]])=7,1,0)</f>
        <v>1</v>
      </c>
      <c r="H1595" s="9">
        <f>IF(LEN(telefony45[[#This Row],[nr]])&gt;=10,1,0)</f>
        <v>0</v>
      </c>
      <c r="I1595" s="2">
        <f>telefony45[[#This Row],[zakonczenie]]-telefony45[[#This Row],[rozpoczecie]]</f>
        <v>2.9513888888889062E-3</v>
      </c>
      <c r="J1595" s="9">
        <f>HOUR(telefony45[[#This Row],[czas połączenia]])</f>
        <v>0</v>
      </c>
      <c r="K1595" s="9">
        <f>MINUTE(telefony45[[#This Row],[czas połączenia]])</f>
        <v>4</v>
      </c>
      <c r="L1595" s="9">
        <f>SECOND(telefony45[[#This Row],[czas połączenia]])</f>
        <v>15</v>
      </c>
      <c r="M1595" s="9">
        <f>telefony45[[#This Row],[godziny połączenia]]*60*60+telefony45[[#This Row],[minuty połączenia]]*60+telefony45[[#This Row],[sekundy połączenia2]]</f>
        <v>255</v>
      </c>
      <c r="N1595" s="9">
        <f>ROUNDUP(telefony45[[#This Row],[połączenie w sekundach]]/60,0)</f>
        <v>5</v>
      </c>
      <c r="O1595" s="9">
        <f>IF(telefony45[[#This Row],[czy zagraniczny]]=1,telefony45[[#This Row],[zaczęt minuty połączenia]],0)</f>
        <v>0</v>
      </c>
      <c r="P1595">
        <f>IF(OR(telefony45[[#This Row],[czy komórkowy]]=1,telefony45[[#This Row],[czy stacjonarny]]=1),P1594-telefony45[[#This Row],[połączenie w sekundach]],P1594)</f>
        <v>-707425</v>
      </c>
      <c r="Q1595">
        <f t="shared" si="24"/>
        <v>255</v>
      </c>
      <c r="R1595">
        <f>IF(telefony45[[#This Row],[czy komórkowy]]=1,Q1595+R1594,R1594)</f>
        <v>175363</v>
      </c>
      <c r="S1595">
        <f>IF(telefony45[[#This Row],[czy stacjonarny]]=1,Q1595+S1594,S1594)</f>
        <v>532062</v>
      </c>
    </row>
    <row r="1596" spans="1:19" x14ac:dyDescent="0.3">
      <c r="A1596" s="9" t="s">
        <v>1378</v>
      </c>
      <c r="B1596" s="1">
        <v>42940</v>
      </c>
      <c r="C1596" s="2">
        <v>0.5602893518518518</v>
      </c>
      <c r="D1596" s="2">
        <v>0.57128472222222226</v>
      </c>
      <c r="E1596">
        <f>DAY(telefony45[[#This Row],[data]])</f>
        <v>24</v>
      </c>
      <c r="F1596">
        <f>IF(LEN(telefony45[[#This Row],[nr]])=8,1,0)</f>
        <v>0</v>
      </c>
      <c r="G1596">
        <f>IF(LEN(telefony45[[#This Row],[nr]])=7,1,0)</f>
        <v>1</v>
      </c>
      <c r="H1596" s="9">
        <f>IF(LEN(telefony45[[#This Row],[nr]])&gt;=10,1,0)</f>
        <v>0</v>
      </c>
      <c r="I1596" s="2">
        <f>telefony45[[#This Row],[zakonczenie]]-telefony45[[#This Row],[rozpoczecie]]</f>
        <v>1.0995370370370461E-2</v>
      </c>
      <c r="J1596" s="9">
        <f>HOUR(telefony45[[#This Row],[czas połączenia]])</f>
        <v>0</v>
      </c>
      <c r="K1596" s="9">
        <f>MINUTE(telefony45[[#This Row],[czas połączenia]])</f>
        <v>15</v>
      </c>
      <c r="L1596" s="9">
        <f>SECOND(telefony45[[#This Row],[czas połączenia]])</f>
        <v>50</v>
      </c>
      <c r="M1596" s="9">
        <f>telefony45[[#This Row],[godziny połączenia]]*60*60+telefony45[[#This Row],[minuty połączenia]]*60+telefony45[[#This Row],[sekundy połączenia2]]</f>
        <v>950</v>
      </c>
      <c r="N1596" s="9">
        <f>ROUNDUP(telefony45[[#This Row],[połączenie w sekundach]]/60,0)</f>
        <v>16</v>
      </c>
      <c r="O1596" s="9">
        <f>IF(telefony45[[#This Row],[czy zagraniczny]]=1,telefony45[[#This Row],[zaczęt minuty połączenia]],0)</f>
        <v>0</v>
      </c>
      <c r="P1596">
        <f>IF(OR(telefony45[[#This Row],[czy komórkowy]]=1,telefony45[[#This Row],[czy stacjonarny]]=1),P1595-telefony45[[#This Row],[połączenie w sekundach]],P1595)</f>
        <v>-708375</v>
      </c>
      <c r="Q1596">
        <f t="shared" si="24"/>
        <v>950</v>
      </c>
      <c r="R1596">
        <f>IF(telefony45[[#This Row],[czy komórkowy]]=1,Q1596+R1595,R1595)</f>
        <v>175363</v>
      </c>
      <c r="S1596">
        <f>IF(telefony45[[#This Row],[czy stacjonarny]]=1,Q1596+S1595,S1595)</f>
        <v>533012</v>
      </c>
    </row>
    <row r="1597" spans="1:19" x14ac:dyDescent="0.3">
      <c r="A1597" s="9" t="s">
        <v>1379</v>
      </c>
      <c r="B1597" s="1">
        <v>42940</v>
      </c>
      <c r="C1597" s="2">
        <v>0.56196759259259255</v>
      </c>
      <c r="D1597" s="2">
        <v>0.57019675925925928</v>
      </c>
      <c r="E1597">
        <f>DAY(telefony45[[#This Row],[data]])</f>
        <v>24</v>
      </c>
      <c r="F1597">
        <f>IF(LEN(telefony45[[#This Row],[nr]])=8,1,0)</f>
        <v>0</v>
      </c>
      <c r="G1597">
        <f>IF(LEN(telefony45[[#This Row],[nr]])=7,1,0)</f>
        <v>1</v>
      </c>
      <c r="H1597" s="9">
        <f>IF(LEN(telefony45[[#This Row],[nr]])&gt;=10,1,0)</f>
        <v>0</v>
      </c>
      <c r="I1597" s="2">
        <f>telefony45[[#This Row],[zakonczenie]]-telefony45[[#This Row],[rozpoczecie]]</f>
        <v>8.2291666666667318E-3</v>
      </c>
      <c r="J1597" s="9">
        <f>HOUR(telefony45[[#This Row],[czas połączenia]])</f>
        <v>0</v>
      </c>
      <c r="K1597" s="9">
        <f>MINUTE(telefony45[[#This Row],[czas połączenia]])</f>
        <v>11</v>
      </c>
      <c r="L1597" s="9">
        <f>SECOND(telefony45[[#This Row],[czas połączenia]])</f>
        <v>51</v>
      </c>
      <c r="M1597" s="9">
        <f>telefony45[[#This Row],[godziny połączenia]]*60*60+telefony45[[#This Row],[minuty połączenia]]*60+telefony45[[#This Row],[sekundy połączenia2]]</f>
        <v>711</v>
      </c>
      <c r="N1597" s="9">
        <f>ROUNDUP(telefony45[[#This Row],[połączenie w sekundach]]/60,0)</f>
        <v>12</v>
      </c>
      <c r="O1597" s="9">
        <f>IF(telefony45[[#This Row],[czy zagraniczny]]=1,telefony45[[#This Row],[zaczęt minuty połączenia]],0)</f>
        <v>0</v>
      </c>
      <c r="P1597">
        <f>IF(OR(telefony45[[#This Row],[czy komórkowy]]=1,telefony45[[#This Row],[czy stacjonarny]]=1),P1596-telefony45[[#This Row],[połączenie w sekundach]],P1596)</f>
        <v>-709086</v>
      </c>
      <c r="Q1597">
        <f t="shared" si="24"/>
        <v>711</v>
      </c>
      <c r="R1597">
        <f>IF(telefony45[[#This Row],[czy komórkowy]]=1,Q1597+R1596,R1596)</f>
        <v>175363</v>
      </c>
      <c r="S1597">
        <f>IF(telefony45[[#This Row],[czy stacjonarny]]=1,Q1597+S1596,S1596)</f>
        <v>533723</v>
      </c>
    </row>
    <row r="1598" spans="1:19" x14ac:dyDescent="0.3">
      <c r="A1598" s="9" t="s">
        <v>548</v>
      </c>
      <c r="B1598" s="1">
        <v>42940</v>
      </c>
      <c r="C1598" s="2">
        <v>0.5634837962962963</v>
      </c>
      <c r="D1598" s="2">
        <v>0.56763888888888892</v>
      </c>
      <c r="E1598">
        <f>DAY(telefony45[[#This Row],[data]])</f>
        <v>24</v>
      </c>
      <c r="F1598">
        <f>IF(LEN(telefony45[[#This Row],[nr]])=8,1,0)</f>
        <v>1</v>
      </c>
      <c r="G1598">
        <f>IF(LEN(telefony45[[#This Row],[nr]])=7,1,0)</f>
        <v>0</v>
      </c>
      <c r="H1598" s="9">
        <f>IF(LEN(telefony45[[#This Row],[nr]])&gt;=10,1,0)</f>
        <v>0</v>
      </c>
      <c r="I1598" s="2">
        <f>telefony45[[#This Row],[zakonczenie]]-telefony45[[#This Row],[rozpoczecie]]</f>
        <v>4.155092592592613E-3</v>
      </c>
      <c r="J1598" s="9">
        <f>HOUR(telefony45[[#This Row],[czas połączenia]])</f>
        <v>0</v>
      </c>
      <c r="K1598" s="9">
        <f>MINUTE(telefony45[[#This Row],[czas połączenia]])</f>
        <v>5</v>
      </c>
      <c r="L1598" s="9">
        <f>SECOND(telefony45[[#This Row],[czas połączenia]])</f>
        <v>59</v>
      </c>
      <c r="M1598" s="9">
        <f>telefony45[[#This Row],[godziny połączenia]]*60*60+telefony45[[#This Row],[minuty połączenia]]*60+telefony45[[#This Row],[sekundy połączenia2]]</f>
        <v>359</v>
      </c>
      <c r="N1598" s="9">
        <f>ROUNDUP(telefony45[[#This Row],[połączenie w sekundach]]/60,0)</f>
        <v>6</v>
      </c>
      <c r="O1598" s="9">
        <f>IF(telefony45[[#This Row],[czy zagraniczny]]=1,telefony45[[#This Row],[zaczęt minuty połączenia]],0)</f>
        <v>0</v>
      </c>
      <c r="P1598">
        <f>IF(OR(telefony45[[#This Row],[czy komórkowy]]=1,telefony45[[#This Row],[czy stacjonarny]]=1),P1597-telefony45[[#This Row],[połączenie w sekundach]],P1597)</f>
        <v>-709445</v>
      </c>
      <c r="Q1598">
        <f t="shared" si="24"/>
        <v>359</v>
      </c>
      <c r="R1598">
        <f>IF(telefony45[[#This Row],[czy komórkowy]]=1,Q1598+R1597,R1597)</f>
        <v>175722</v>
      </c>
      <c r="S1598">
        <f>IF(telefony45[[#This Row],[czy stacjonarny]]=1,Q1598+S1597,S1597)</f>
        <v>533723</v>
      </c>
    </row>
    <row r="1599" spans="1:19" x14ac:dyDescent="0.3">
      <c r="A1599" s="9" t="s">
        <v>1380</v>
      </c>
      <c r="B1599" s="1">
        <v>42940</v>
      </c>
      <c r="C1599" s="2">
        <v>0.56879629629629624</v>
      </c>
      <c r="D1599" s="2">
        <v>0.56934027777777774</v>
      </c>
      <c r="E1599">
        <f>DAY(telefony45[[#This Row],[data]])</f>
        <v>24</v>
      </c>
      <c r="F1599">
        <f>IF(LEN(telefony45[[#This Row],[nr]])=8,1,0)</f>
        <v>0</v>
      </c>
      <c r="G1599">
        <f>IF(LEN(telefony45[[#This Row],[nr]])=7,1,0)</f>
        <v>1</v>
      </c>
      <c r="H1599" s="9">
        <f>IF(LEN(telefony45[[#This Row],[nr]])&gt;=10,1,0)</f>
        <v>0</v>
      </c>
      <c r="I1599" s="2">
        <f>telefony45[[#This Row],[zakonczenie]]-telefony45[[#This Row],[rozpoczecie]]</f>
        <v>5.439814814814925E-4</v>
      </c>
      <c r="J1599" s="9">
        <f>HOUR(telefony45[[#This Row],[czas połączenia]])</f>
        <v>0</v>
      </c>
      <c r="K1599" s="9">
        <f>MINUTE(telefony45[[#This Row],[czas połączenia]])</f>
        <v>0</v>
      </c>
      <c r="L1599" s="9">
        <f>SECOND(telefony45[[#This Row],[czas połączenia]])</f>
        <v>47</v>
      </c>
      <c r="M1599" s="9">
        <f>telefony45[[#This Row],[godziny połączenia]]*60*60+telefony45[[#This Row],[minuty połączenia]]*60+telefony45[[#This Row],[sekundy połączenia2]]</f>
        <v>47</v>
      </c>
      <c r="N1599" s="9">
        <f>ROUNDUP(telefony45[[#This Row],[połączenie w sekundach]]/60,0)</f>
        <v>1</v>
      </c>
      <c r="O1599" s="9">
        <f>IF(telefony45[[#This Row],[czy zagraniczny]]=1,telefony45[[#This Row],[zaczęt minuty połączenia]],0)</f>
        <v>0</v>
      </c>
      <c r="P1599">
        <f>IF(OR(telefony45[[#This Row],[czy komórkowy]]=1,telefony45[[#This Row],[czy stacjonarny]]=1),P1598-telefony45[[#This Row],[połączenie w sekundach]],P1598)</f>
        <v>-709492</v>
      </c>
      <c r="Q1599">
        <f t="shared" si="24"/>
        <v>47</v>
      </c>
      <c r="R1599">
        <f>IF(telefony45[[#This Row],[czy komórkowy]]=1,Q1599+R1598,R1598)</f>
        <v>175722</v>
      </c>
      <c r="S1599">
        <f>IF(telefony45[[#This Row],[czy stacjonarny]]=1,Q1599+S1598,S1598)</f>
        <v>533770</v>
      </c>
    </row>
    <row r="1600" spans="1:19" x14ac:dyDescent="0.3">
      <c r="A1600" s="9" t="s">
        <v>1381</v>
      </c>
      <c r="B1600" s="1">
        <v>42940</v>
      </c>
      <c r="C1600" s="2">
        <v>0.56980324074074074</v>
      </c>
      <c r="D1600" s="2">
        <v>0.57826388888888891</v>
      </c>
      <c r="E1600">
        <f>DAY(telefony45[[#This Row],[data]])</f>
        <v>24</v>
      </c>
      <c r="F1600">
        <f>IF(LEN(telefony45[[#This Row],[nr]])=8,1,0)</f>
        <v>0</v>
      </c>
      <c r="G1600">
        <f>IF(LEN(telefony45[[#This Row],[nr]])=7,1,0)</f>
        <v>1</v>
      </c>
      <c r="H1600" s="9">
        <f>IF(LEN(telefony45[[#This Row],[nr]])&gt;=10,1,0)</f>
        <v>0</v>
      </c>
      <c r="I1600" s="2">
        <f>telefony45[[#This Row],[zakonczenie]]-telefony45[[#This Row],[rozpoczecie]]</f>
        <v>8.4606481481481755E-3</v>
      </c>
      <c r="J1600" s="9">
        <f>HOUR(telefony45[[#This Row],[czas połączenia]])</f>
        <v>0</v>
      </c>
      <c r="K1600" s="9">
        <f>MINUTE(telefony45[[#This Row],[czas połączenia]])</f>
        <v>12</v>
      </c>
      <c r="L1600" s="9">
        <f>SECOND(telefony45[[#This Row],[czas połączenia]])</f>
        <v>11</v>
      </c>
      <c r="M1600" s="9">
        <f>telefony45[[#This Row],[godziny połączenia]]*60*60+telefony45[[#This Row],[minuty połączenia]]*60+telefony45[[#This Row],[sekundy połączenia2]]</f>
        <v>731</v>
      </c>
      <c r="N1600" s="9">
        <f>ROUNDUP(telefony45[[#This Row],[połączenie w sekundach]]/60,0)</f>
        <v>13</v>
      </c>
      <c r="O1600" s="9">
        <f>IF(telefony45[[#This Row],[czy zagraniczny]]=1,telefony45[[#This Row],[zaczęt minuty połączenia]],0)</f>
        <v>0</v>
      </c>
      <c r="P1600">
        <f>IF(OR(telefony45[[#This Row],[czy komórkowy]]=1,telefony45[[#This Row],[czy stacjonarny]]=1),P1599-telefony45[[#This Row],[połączenie w sekundach]],P1599)</f>
        <v>-710223</v>
      </c>
      <c r="Q1600">
        <f t="shared" si="24"/>
        <v>731</v>
      </c>
      <c r="R1600">
        <f>IF(telefony45[[#This Row],[czy komórkowy]]=1,Q1600+R1599,R1599)</f>
        <v>175722</v>
      </c>
      <c r="S1600">
        <f>IF(telefony45[[#This Row],[czy stacjonarny]]=1,Q1600+S1599,S1599)</f>
        <v>534501</v>
      </c>
    </row>
    <row r="1601" spans="1:19" x14ac:dyDescent="0.3">
      <c r="A1601" s="9" t="s">
        <v>1382</v>
      </c>
      <c r="B1601" s="1">
        <v>42940</v>
      </c>
      <c r="C1601" s="2">
        <v>0.57262731481481477</v>
      </c>
      <c r="D1601" s="2">
        <v>0.57846064814814813</v>
      </c>
      <c r="E1601">
        <f>DAY(telefony45[[#This Row],[data]])</f>
        <v>24</v>
      </c>
      <c r="F1601">
        <f>IF(LEN(telefony45[[#This Row],[nr]])=8,1,0)</f>
        <v>0</v>
      </c>
      <c r="G1601">
        <f>IF(LEN(telefony45[[#This Row],[nr]])=7,1,0)</f>
        <v>1</v>
      </c>
      <c r="H1601" s="9">
        <f>IF(LEN(telefony45[[#This Row],[nr]])&gt;=10,1,0)</f>
        <v>0</v>
      </c>
      <c r="I1601" s="2">
        <f>telefony45[[#This Row],[zakonczenie]]-telefony45[[#This Row],[rozpoczecie]]</f>
        <v>5.833333333333357E-3</v>
      </c>
      <c r="J1601" s="9">
        <f>HOUR(telefony45[[#This Row],[czas połączenia]])</f>
        <v>0</v>
      </c>
      <c r="K1601" s="9">
        <f>MINUTE(telefony45[[#This Row],[czas połączenia]])</f>
        <v>8</v>
      </c>
      <c r="L1601" s="9">
        <f>SECOND(telefony45[[#This Row],[czas połączenia]])</f>
        <v>24</v>
      </c>
      <c r="M1601" s="9">
        <f>telefony45[[#This Row],[godziny połączenia]]*60*60+telefony45[[#This Row],[minuty połączenia]]*60+telefony45[[#This Row],[sekundy połączenia2]]</f>
        <v>504</v>
      </c>
      <c r="N1601" s="9">
        <f>ROUNDUP(telefony45[[#This Row],[połączenie w sekundach]]/60,0)</f>
        <v>9</v>
      </c>
      <c r="O1601" s="9">
        <f>IF(telefony45[[#This Row],[czy zagraniczny]]=1,telefony45[[#This Row],[zaczęt minuty połączenia]],0)</f>
        <v>0</v>
      </c>
      <c r="P1601">
        <f>IF(OR(telefony45[[#This Row],[czy komórkowy]]=1,telefony45[[#This Row],[czy stacjonarny]]=1),P1600-telefony45[[#This Row],[połączenie w sekundach]],P1600)</f>
        <v>-710727</v>
      </c>
      <c r="Q1601">
        <f t="shared" si="24"/>
        <v>504</v>
      </c>
      <c r="R1601">
        <f>IF(telefony45[[#This Row],[czy komórkowy]]=1,Q1601+R1600,R1600)</f>
        <v>175722</v>
      </c>
      <c r="S1601">
        <f>IF(telefony45[[#This Row],[czy stacjonarny]]=1,Q1601+S1600,S1600)</f>
        <v>535005</v>
      </c>
    </row>
    <row r="1602" spans="1:19" x14ac:dyDescent="0.3">
      <c r="A1602" s="9" t="s">
        <v>1383</v>
      </c>
      <c r="B1602" s="1">
        <v>42940</v>
      </c>
      <c r="C1602" s="2">
        <v>0.57321759259259264</v>
      </c>
      <c r="D1602" s="2">
        <v>0.57461805555555556</v>
      </c>
      <c r="E1602">
        <f>DAY(telefony45[[#This Row],[data]])</f>
        <v>24</v>
      </c>
      <c r="F1602">
        <f>IF(LEN(telefony45[[#This Row],[nr]])=8,1,0)</f>
        <v>0</v>
      </c>
      <c r="G1602">
        <f>IF(LEN(telefony45[[#This Row],[nr]])=7,1,0)</f>
        <v>1</v>
      </c>
      <c r="H1602" s="9">
        <f>IF(LEN(telefony45[[#This Row],[nr]])&gt;=10,1,0)</f>
        <v>0</v>
      </c>
      <c r="I1602" s="2">
        <f>telefony45[[#This Row],[zakonczenie]]-telefony45[[#This Row],[rozpoczecie]]</f>
        <v>1.4004629629629228E-3</v>
      </c>
      <c r="J1602" s="9">
        <f>HOUR(telefony45[[#This Row],[czas połączenia]])</f>
        <v>0</v>
      </c>
      <c r="K1602" s="9">
        <f>MINUTE(telefony45[[#This Row],[czas połączenia]])</f>
        <v>2</v>
      </c>
      <c r="L1602" s="9">
        <f>SECOND(telefony45[[#This Row],[czas połączenia]])</f>
        <v>1</v>
      </c>
      <c r="M1602" s="9">
        <f>telefony45[[#This Row],[godziny połączenia]]*60*60+telefony45[[#This Row],[minuty połączenia]]*60+telefony45[[#This Row],[sekundy połączenia2]]</f>
        <v>121</v>
      </c>
      <c r="N1602" s="9">
        <f>ROUNDUP(telefony45[[#This Row],[połączenie w sekundach]]/60,0)</f>
        <v>3</v>
      </c>
      <c r="O1602" s="9">
        <f>IF(telefony45[[#This Row],[czy zagraniczny]]=1,telefony45[[#This Row],[zaczęt minuty połączenia]],0)</f>
        <v>0</v>
      </c>
      <c r="P1602">
        <f>IF(OR(telefony45[[#This Row],[czy komórkowy]]=1,telefony45[[#This Row],[czy stacjonarny]]=1),P1601-telefony45[[#This Row],[połączenie w sekundach]],P1601)</f>
        <v>-710848</v>
      </c>
      <c r="Q1602">
        <f t="shared" si="24"/>
        <v>121</v>
      </c>
      <c r="R1602">
        <f>IF(telefony45[[#This Row],[czy komórkowy]]=1,Q1602+R1601,R1601)</f>
        <v>175722</v>
      </c>
      <c r="S1602">
        <f>IF(telefony45[[#This Row],[czy stacjonarny]]=1,Q1602+S1601,S1601)</f>
        <v>535126</v>
      </c>
    </row>
    <row r="1603" spans="1:19" x14ac:dyDescent="0.3">
      <c r="A1603" s="9" t="s">
        <v>745</v>
      </c>
      <c r="B1603" s="1">
        <v>42940</v>
      </c>
      <c r="C1603" s="2">
        <v>0.57322916666666668</v>
      </c>
      <c r="D1603" s="2">
        <v>0.58089120370370373</v>
      </c>
      <c r="E1603">
        <f>DAY(telefony45[[#This Row],[data]])</f>
        <v>24</v>
      </c>
      <c r="F1603">
        <f>IF(LEN(telefony45[[#This Row],[nr]])=8,1,0)</f>
        <v>0</v>
      </c>
      <c r="G1603">
        <f>IF(LEN(telefony45[[#This Row],[nr]])=7,1,0)</f>
        <v>1</v>
      </c>
      <c r="H1603" s="9">
        <f>IF(LEN(telefony45[[#This Row],[nr]])&gt;=10,1,0)</f>
        <v>0</v>
      </c>
      <c r="I1603" s="2">
        <f>telefony45[[#This Row],[zakonczenie]]-telefony45[[#This Row],[rozpoczecie]]</f>
        <v>7.6620370370370505E-3</v>
      </c>
      <c r="J1603" s="9">
        <f>HOUR(telefony45[[#This Row],[czas połączenia]])</f>
        <v>0</v>
      </c>
      <c r="K1603" s="9">
        <f>MINUTE(telefony45[[#This Row],[czas połączenia]])</f>
        <v>11</v>
      </c>
      <c r="L1603" s="9">
        <f>SECOND(telefony45[[#This Row],[czas połączenia]])</f>
        <v>2</v>
      </c>
      <c r="M1603" s="9">
        <f>telefony45[[#This Row],[godziny połączenia]]*60*60+telefony45[[#This Row],[minuty połączenia]]*60+telefony45[[#This Row],[sekundy połączenia2]]</f>
        <v>662</v>
      </c>
      <c r="N1603" s="9">
        <f>ROUNDUP(telefony45[[#This Row],[połączenie w sekundach]]/60,0)</f>
        <v>12</v>
      </c>
      <c r="O1603" s="9">
        <f>IF(telefony45[[#This Row],[czy zagraniczny]]=1,telefony45[[#This Row],[zaczęt minuty połączenia]],0)</f>
        <v>0</v>
      </c>
      <c r="P1603">
        <f>IF(OR(telefony45[[#This Row],[czy komórkowy]]=1,telefony45[[#This Row],[czy stacjonarny]]=1),P1602-telefony45[[#This Row],[połączenie w sekundach]],P1602)</f>
        <v>-711510</v>
      </c>
      <c r="Q1603">
        <f t="shared" si="24"/>
        <v>662</v>
      </c>
      <c r="R1603">
        <f>IF(telefony45[[#This Row],[czy komórkowy]]=1,Q1603+R1602,R1602)</f>
        <v>175722</v>
      </c>
      <c r="S1603">
        <f>IF(telefony45[[#This Row],[czy stacjonarny]]=1,Q1603+S1602,S1602)</f>
        <v>535788</v>
      </c>
    </row>
    <row r="1604" spans="1:19" x14ac:dyDescent="0.3">
      <c r="A1604" s="9" t="s">
        <v>1384</v>
      </c>
      <c r="B1604" s="1">
        <v>42940</v>
      </c>
      <c r="C1604" s="2">
        <v>0.57582175925925927</v>
      </c>
      <c r="D1604" s="2">
        <v>0.57693287037037033</v>
      </c>
      <c r="E1604">
        <f>DAY(telefony45[[#This Row],[data]])</f>
        <v>24</v>
      </c>
      <c r="F1604">
        <f>IF(LEN(telefony45[[#This Row],[nr]])=8,1,0)</f>
        <v>0</v>
      </c>
      <c r="G1604">
        <f>IF(LEN(telefony45[[#This Row],[nr]])=7,1,0)</f>
        <v>1</v>
      </c>
      <c r="H1604" s="9">
        <f>IF(LEN(telefony45[[#This Row],[nr]])&gt;=10,1,0)</f>
        <v>0</v>
      </c>
      <c r="I1604" s="2">
        <f>telefony45[[#This Row],[zakonczenie]]-telefony45[[#This Row],[rozpoczecie]]</f>
        <v>1.1111111111110628E-3</v>
      </c>
      <c r="J1604" s="9">
        <f>HOUR(telefony45[[#This Row],[czas połączenia]])</f>
        <v>0</v>
      </c>
      <c r="K1604" s="9">
        <f>MINUTE(telefony45[[#This Row],[czas połączenia]])</f>
        <v>1</v>
      </c>
      <c r="L1604" s="9">
        <f>SECOND(telefony45[[#This Row],[czas połączenia]])</f>
        <v>36</v>
      </c>
      <c r="M1604" s="9">
        <f>telefony45[[#This Row],[godziny połączenia]]*60*60+telefony45[[#This Row],[minuty połączenia]]*60+telefony45[[#This Row],[sekundy połączenia2]]</f>
        <v>96</v>
      </c>
      <c r="N1604" s="9">
        <f>ROUNDUP(telefony45[[#This Row],[połączenie w sekundach]]/60,0)</f>
        <v>2</v>
      </c>
      <c r="O1604" s="9">
        <f>IF(telefony45[[#This Row],[czy zagraniczny]]=1,telefony45[[#This Row],[zaczęt minuty połączenia]],0)</f>
        <v>0</v>
      </c>
      <c r="P1604">
        <f>IF(OR(telefony45[[#This Row],[czy komórkowy]]=1,telefony45[[#This Row],[czy stacjonarny]]=1),P1603-telefony45[[#This Row],[połączenie w sekundach]],P1603)</f>
        <v>-711606</v>
      </c>
      <c r="Q1604">
        <f t="shared" si="24"/>
        <v>96</v>
      </c>
      <c r="R1604">
        <f>IF(telefony45[[#This Row],[czy komórkowy]]=1,Q1604+R1603,R1603)</f>
        <v>175722</v>
      </c>
      <c r="S1604">
        <f>IF(telefony45[[#This Row],[czy stacjonarny]]=1,Q1604+S1603,S1603)</f>
        <v>535884</v>
      </c>
    </row>
    <row r="1605" spans="1:19" x14ac:dyDescent="0.3">
      <c r="A1605" s="9" t="s">
        <v>1385</v>
      </c>
      <c r="B1605" s="1">
        <v>42940</v>
      </c>
      <c r="C1605" s="2">
        <v>0.57660879629629624</v>
      </c>
      <c r="D1605" s="2">
        <v>0.58250000000000002</v>
      </c>
      <c r="E1605">
        <f>DAY(telefony45[[#This Row],[data]])</f>
        <v>24</v>
      </c>
      <c r="F1605">
        <f>IF(LEN(telefony45[[#This Row],[nr]])=8,1,0)</f>
        <v>0</v>
      </c>
      <c r="G1605">
        <f>IF(LEN(telefony45[[#This Row],[nr]])=7,1,0)</f>
        <v>1</v>
      </c>
      <c r="H1605" s="9">
        <f>IF(LEN(telefony45[[#This Row],[nr]])&gt;=10,1,0)</f>
        <v>0</v>
      </c>
      <c r="I1605" s="2">
        <f>telefony45[[#This Row],[zakonczenie]]-telefony45[[#This Row],[rozpoczecie]]</f>
        <v>5.8912037037037734E-3</v>
      </c>
      <c r="J1605" s="9">
        <f>HOUR(telefony45[[#This Row],[czas połączenia]])</f>
        <v>0</v>
      </c>
      <c r="K1605" s="9">
        <f>MINUTE(telefony45[[#This Row],[czas połączenia]])</f>
        <v>8</v>
      </c>
      <c r="L1605" s="9">
        <f>SECOND(telefony45[[#This Row],[czas połączenia]])</f>
        <v>29</v>
      </c>
      <c r="M1605" s="9">
        <f>telefony45[[#This Row],[godziny połączenia]]*60*60+telefony45[[#This Row],[minuty połączenia]]*60+telefony45[[#This Row],[sekundy połączenia2]]</f>
        <v>509</v>
      </c>
      <c r="N1605" s="9">
        <f>ROUNDUP(telefony45[[#This Row],[połączenie w sekundach]]/60,0)</f>
        <v>9</v>
      </c>
      <c r="O1605" s="9">
        <f>IF(telefony45[[#This Row],[czy zagraniczny]]=1,telefony45[[#This Row],[zaczęt minuty połączenia]],0)</f>
        <v>0</v>
      </c>
      <c r="P1605">
        <f>IF(OR(telefony45[[#This Row],[czy komórkowy]]=1,telefony45[[#This Row],[czy stacjonarny]]=1),P1604-telefony45[[#This Row],[połączenie w sekundach]],P1604)</f>
        <v>-712115</v>
      </c>
      <c r="Q1605">
        <f t="shared" si="24"/>
        <v>509</v>
      </c>
      <c r="R1605">
        <f>IF(telefony45[[#This Row],[czy komórkowy]]=1,Q1605+R1604,R1604)</f>
        <v>175722</v>
      </c>
      <c r="S1605">
        <f>IF(telefony45[[#This Row],[czy stacjonarny]]=1,Q1605+S1604,S1604)</f>
        <v>536393</v>
      </c>
    </row>
    <row r="1606" spans="1:19" x14ac:dyDescent="0.3">
      <c r="A1606" s="9" t="s">
        <v>1386</v>
      </c>
      <c r="B1606" s="1">
        <v>42940</v>
      </c>
      <c r="C1606" s="2">
        <v>0.57850694444444439</v>
      </c>
      <c r="D1606" s="2">
        <v>0.58456018518518515</v>
      </c>
      <c r="E1606">
        <f>DAY(telefony45[[#This Row],[data]])</f>
        <v>24</v>
      </c>
      <c r="F1606">
        <f>IF(LEN(telefony45[[#This Row],[nr]])=8,1,0)</f>
        <v>1</v>
      </c>
      <c r="G1606">
        <f>IF(LEN(telefony45[[#This Row],[nr]])=7,1,0)</f>
        <v>0</v>
      </c>
      <c r="H1606" s="9">
        <f>IF(LEN(telefony45[[#This Row],[nr]])&gt;=10,1,0)</f>
        <v>0</v>
      </c>
      <c r="I1606" s="2">
        <f>telefony45[[#This Row],[zakonczenie]]-telefony45[[#This Row],[rozpoczecie]]</f>
        <v>6.0532407407407618E-3</v>
      </c>
      <c r="J1606" s="9">
        <f>HOUR(telefony45[[#This Row],[czas połączenia]])</f>
        <v>0</v>
      </c>
      <c r="K1606" s="9">
        <f>MINUTE(telefony45[[#This Row],[czas połączenia]])</f>
        <v>8</v>
      </c>
      <c r="L1606" s="9">
        <f>SECOND(telefony45[[#This Row],[czas połączenia]])</f>
        <v>43</v>
      </c>
      <c r="M1606" s="9">
        <f>telefony45[[#This Row],[godziny połączenia]]*60*60+telefony45[[#This Row],[minuty połączenia]]*60+telefony45[[#This Row],[sekundy połączenia2]]</f>
        <v>523</v>
      </c>
      <c r="N1606" s="9">
        <f>ROUNDUP(telefony45[[#This Row],[połączenie w sekundach]]/60,0)</f>
        <v>9</v>
      </c>
      <c r="O1606" s="9">
        <f>IF(telefony45[[#This Row],[czy zagraniczny]]=1,telefony45[[#This Row],[zaczęt minuty połączenia]],0)</f>
        <v>0</v>
      </c>
      <c r="P1606">
        <f>IF(OR(telefony45[[#This Row],[czy komórkowy]]=1,telefony45[[#This Row],[czy stacjonarny]]=1),P1605-telefony45[[#This Row],[połączenie w sekundach]],P1605)</f>
        <v>-712638</v>
      </c>
      <c r="Q1606">
        <f t="shared" si="24"/>
        <v>523</v>
      </c>
      <c r="R1606">
        <f>IF(telefony45[[#This Row],[czy komórkowy]]=1,Q1606+R1605,R1605)</f>
        <v>176245</v>
      </c>
      <c r="S1606">
        <f>IF(telefony45[[#This Row],[czy stacjonarny]]=1,Q1606+S1605,S1605)</f>
        <v>536393</v>
      </c>
    </row>
    <row r="1607" spans="1:19" x14ac:dyDescent="0.3">
      <c r="A1607" s="9" t="s">
        <v>1387</v>
      </c>
      <c r="B1607" s="1">
        <v>42940</v>
      </c>
      <c r="C1607" s="2">
        <v>0.58304398148148151</v>
      </c>
      <c r="D1607" s="2">
        <v>0.58518518518518514</v>
      </c>
      <c r="E1607">
        <f>DAY(telefony45[[#This Row],[data]])</f>
        <v>24</v>
      </c>
      <c r="F1607">
        <f>IF(LEN(telefony45[[#This Row],[nr]])=8,1,0)</f>
        <v>0</v>
      </c>
      <c r="G1607">
        <f>IF(LEN(telefony45[[#This Row],[nr]])=7,1,0)</f>
        <v>1</v>
      </c>
      <c r="H1607" s="9">
        <f>IF(LEN(telefony45[[#This Row],[nr]])&gt;=10,1,0)</f>
        <v>0</v>
      </c>
      <c r="I1607" s="2">
        <f>telefony45[[#This Row],[zakonczenie]]-telefony45[[#This Row],[rozpoczecie]]</f>
        <v>2.1412037037036313E-3</v>
      </c>
      <c r="J1607" s="9">
        <f>HOUR(telefony45[[#This Row],[czas połączenia]])</f>
        <v>0</v>
      </c>
      <c r="K1607" s="9">
        <f>MINUTE(telefony45[[#This Row],[czas połączenia]])</f>
        <v>3</v>
      </c>
      <c r="L1607" s="9">
        <f>SECOND(telefony45[[#This Row],[czas połączenia]])</f>
        <v>5</v>
      </c>
      <c r="M1607" s="9">
        <f>telefony45[[#This Row],[godziny połączenia]]*60*60+telefony45[[#This Row],[minuty połączenia]]*60+telefony45[[#This Row],[sekundy połączenia2]]</f>
        <v>185</v>
      </c>
      <c r="N1607" s="9">
        <f>ROUNDUP(telefony45[[#This Row],[połączenie w sekundach]]/60,0)</f>
        <v>4</v>
      </c>
      <c r="O1607" s="9">
        <f>IF(telefony45[[#This Row],[czy zagraniczny]]=1,telefony45[[#This Row],[zaczęt minuty połączenia]],0)</f>
        <v>0</v>
      </c>
      <c r="P1607">
        <f>IF(OR(telefony45[[#This Row],[czy komórkowy]]=1,telefony45[[#This Row],[czy stacjonarny]]=1),P1606-telefony45[[#This Row],[połączenie w sekundach]],P1606)</f>
        <v>-712823</v>
      </c>
      <c r="Q1607">
        <f t="shared" si="24"/>
        <v>185</v>
      </c>
      <c r="R1607">
        <f>IF(telefony45[[#This Row],[czy komórkowy]]=1,Q1607+R1606,R1606)</f>
        <v>176245</v>
      </c>
      <c r="S1607">
        <f>IF(telefony45[[#This Row],[czy stacjonarny]]=1,Q1607+S1606,S1606)</f>
        <v>536578</v>
      </c>
    </row>
    <row r="1608" spans="1:19" x14ac:dyDescent="0.3">
      <c r="A1608" s="9" t="s">
        <v>1388</v>
      </c>
      <c r="B1608" s="1">
        <v>42940</v>
      </c>
      <c r="C1608" s="2">
        <v>0.58652777777777776</v>
      </c>
      <c r="D1608" s="2">
        <v>0.5917824074074074</v>
      </c>
      <c r="E1608">
        <f>DAY(telefony45[[#This Row],[data]])</f>
        <v>24</v>
      </c>
      <c r="F1608">
        <f>IF(LEN(telefony45[[#This Row],[nr]])=8,1,0)</f>
        <v>0</v>
      </c>
      <c r="G1608">
        <f>IF(LEN(telefony45[[#This Row],[nr]])=7,1,0)</f>
        <v>1</v>
      </c>
      <c r="H1608" s="9">
        <f>IF(LEN(telefony45[[#This Row],[nr]])&gt;=10,1,0)</f>
        <v>0</v>
      </c>
      <c r="I1608" s="2">
        <f>telefony45[[#This Row],[zakonczenie]]-telefony45[[#This Row],[rozpoczecie]]</f>
        <v>5.2546296296296369E-3</v>
      </c>
      <c r="J1608" s="9">
        <f>HOUR(telefony45[[#This Row],[czas połączenia]])</f>
        <v>0</v>
      </c>
      <c r="K1608" s="9">
        <f>MINUTE(telefony45[[#This Row],[czas połączenia]])</f>
        <v>7</v>
      </c>
      <c r="L1608" s="9">
        <f>SECOND(telefony45[[#This Row],[czas połączenia]])</f>
        <v>34</v>
      </c>
      <c r="M1608" s="9">
        <f>telefony45[[#This Row],[godziny połączenia]]*60*60+telefony45[[#This Row],[minuty połączenia]]*60+telefony45[[#This Row],[sekundy połączenia2]]</f>
        <v>454</v>
      </c>
      <c r="N1608" s="9">
        <f>ROUNDUP(telefony45[[#This Row],[połączenie w sekundach]]/60,0)</f>
        <v>8</v>
      </c>
      <c r="O1608" s="9">
        <f>IF(telefony45[[#This Row],[czy zagraniczny]]=1,telefony45[[#This Row],[zaczęt minuty połączenia]],0)</f>
        <v>0</v>
      </c>
      <c r="P1608">
        <f>IF(OR(telefony45[[#This Row],[czy komórkowy]]=1,telefony45[[#This Row],[czy stacjonarny]]=1),P1607-telefony45[[#This Row],[połączenie w sekundach]],P1607)</f>
        <v>-713277</v>
      </c>
      <c r="Q1608">
        <f t="shared" si="24"/>
        <v>454</v>
      </c>
      <c r="R1608">
        <f>IF(telefony45[[#This Row],[czy komórkowy]]=1,Q1608+R1607,R1607)</f>
        <v>176245</v>
      </c>
      <c r="S1608">
        <f>IF(telefony45[[#This Row],[czy stacjonarny]]=1,Q1608+S1607,S1607)</f>
        <v>537032</v>
      </c>
    </row>
    <row r="1609" spans="1:19" x14ac:dyDescent="0.3">
      <c r="A1609" s="9" t="s">
        <v>45</v>
      </c>
      <c r="B1609" s="1">
        <v>42940</v>
      </c>
      <c r="C1609" s="2">
        <v>0.58981481481481479</v>
      </c>
      <c r="D1609" s="2">
        <v>0.59037037037037032</v>
      </c>
      <c r="E1609">
        <f>DAY(telefony45[[#This Row],[data]])</f>
        <v>24</v>
      </c>
      <c r="F1609">
        <f>IF(LEN(telefony45[[#This Row],[nr]])=8,1,0)</f>
        <v>0</v>
      </c>
      <c r="G1609">
        <f>IF(LEN(telefony45[[#This Row],[nr]])=7,1,0)</f>
        <v>1</v>
      </c>
      <c r="H1609" s="9">
        <f>IF(LEN(telefony45[[#This Row],[nr]])&gt;=10,1,0)</f>
        <v>0</v>
      </c>
      <c r="I1609" s="2">
        <f>telefony45[[#This Row],[zakonczenie]]-telefony45[[#This Row],[rozpoczecie]]</f>
        <v>5.5555555555553138E-4</v>
      </c>
      <c r="J1609" s="9">
        <f>HOUR(telefony45[[#This Row],[czas połączenia]])</f>
        <v>0</v>
      </c>
      <c r="K1609" s="9">
        <f>MINUTE(telefony45[[#This Row],[czas połączenia]])</f>
        <v>0</v>
      </c>
      <c r="L1609" s="9">
        <f>SECOND(telefony45[[#This Row],[czas połączenia]])</f>
        <v>48</v>
      </c>
      <c r="M1609" s="9">
        <f>telefony45[[#This Row],[godziny połączenia]]*60*60+telefony45[[#This Row],[minuty połączenia]]*60+telefony45[[#This Row],[sekundy połączenia2]]</f>
        <v>48</v>
      </c>
      <c r="N1609" s="9">
        <f>ROUNDUP(telefony45[[#This Row],[połączenie w sekundach]]/60,0)</f>
        <v>1</v>
      </c>
      <c r="O1609" s="9">
        <f>IF(telefony45[[#This Row],[czy zagraniczny]]=1,telefony45[[#This Row],[zaczęt minuty połączenia]],0)</f>
        <v>0</v>
      </c>
      <c r="P1609">
        <f>IF(OR(telefony45[[#This Row],[czy komórkowy]]=1,telefony45[[#This Row],[czy stacjonarny]]=1),P1608-telefony45[[#This Row],[połączenie w sekundach]],P1608)</f>
        <v>-713325</v>
      </c>
      <c r="Q1609">
        <f t="shared" si="24"/>
        <v>48</v>
      </c>
      <c r="R1609">
        <f>IF(telefony45[[#This Row],[czy komórkowy]]=1,Q1609+R1608,R1608)</f>
        <v>176245</v>
      </c>
      <c r="S1609">
        <f>IF(telefony45[[#This Row],[czy stacjonarny]]=1,Q1609+S1608,S1608)</f>
        <v>537080</v>
      </c>
    </row>
    <row r="1610" spans="1:19" x14ac:dyDescent="0.3">
      <c r="A1610" s="9" t="s">
        <v>1389</v>
      </c>
      <c r="B1610" s="1">
        <v>42940</v>
      </c>
      <c r="C1610" s="2">
        <v>0.59325231481481477</v>
      </c>
      <c r="D1610" s="2">
        <v>0.59866898148148151</v>
      </c>
      <c r="E1610">
        <f>DAY(telefony45[[#This Row],[data]])</f>
        <v>24</v>
      </c>
      <c r="F1610">
        <f>IF(LEN(telefony45[[#This Row],[nr]])=8,1,0)</f>
        <v>0</v>
      </c>
      <c r="G1610">
        <f>IF(LEN(telefony45[[#This Row],[nr]])=7,1,0)</f>
        <v>1</v>
      </c>
      <c r="H1610" s="9">
        <f>IF(LEN(telefony45[[#This Row],[nr]])&gt;=10,1,0)</f>
        <v>0</v>
      </c>
      <c r="I1610" s="2">
        <f>telefony45[[#This Row],[zakonczenie]]-telefony45[[#This Row],[rozpoczecie]]</f>
        <v>5.4166666666667362E-3</v>
      </c>
      <c r="J1610" s="9">
        <f>HOUR(telefony45[[#This Row],[czas połączenia]])</f>
        <v>0</v>
      </c>
      <c r="K1610" s="9">
        <f>MINUTE(telefony45[[#This Row],[czas połączenia]])</f>
        <v>7</v>
      </c>
      <c r="L1610" s="9">
        <f>SECOND(telefony45[[#This Row],[czas połączenia]])</f>
        <v>48</v>
      </c>
      <c r="M1610" s="9">
        <f>telefony45[[#This Row],[godziny połączenia]]*60*60+telefony45[[#This Row],[minuty połączenia]]*60+telefony45[[#This Row],[sekundy połączenia2]]</f>
        <v>468</v>
      </c>
      <c r="N1610" s="9">
        <f>ROUNDUP(telefony45[[#This Row],[połączenie w sekundach]]/60,0)</f>
        <v>8</v>
      </c>
      <c r="O1610" s="9">
        <f>IF(telefony45[[#This Row],[czy zagraniczny]]=1,telefony45[[#This Row],[zaczęt minuty połączenia]],0)</f>
        <v>0</v>
      </c>
      <c r="P1610">
        <f>IF(OR(telefony45[[#This Row],[czy komórkowy]]=1,telefony45[[#This Row],[czy stacjonarny]]=1),P1609-telefony45[[#This Row],[połączenie w sekundach]],P1609)</f>
        <v>-713793</v>
      </c>
      <c r="Q1610">
        <f t="shared" si="24"/>
        <v>468</v>
      </c>
      <c r="R1610">
        <f>IF(telefony45[[#This Row],[czy komórkowy]]=1,Q1610+R1609,R1609)</f>
        <v>176245</v>
      </c>
      <c r="S1610">
        <f>IF(telefony45[[#This Row],[czy stacjonarny]]=1,Q1610+S1609,S1609)</f>
        <v>537548</v>
      </c>
    </row>
    <row r="1611" spans="1:19" x14ac:dyDescent="0.3">
      <c r="A1611" s="9" t="s">
        <v>1390</v>
      </c>
      <c r="B1611" s="1">
        <v>42940</v>
      </c>
      <c r="C1611" s="2">
        <v>0.59351851851851856</v>
      </c>
      <c r="D1611" s="2">
        <v>0.60163194444444446</v>
      </c>
      <c r="E1611">
        <f>DAY(telefony45[[#This Row],[data]])</f>
        <v>24</v>
      </c>
      <c r="F1611">
        <f>IF(LEN(telefony45[[#This Row],[nr]])=8,1,0)</f>
        <v>0</v>
      </c>
      <c r="G1611">
        <f>IF(LEN(telefony45[[#This Row],[nr]])=7,1,0)</f>
        <v>1</v>
      </c>
      <c r="H1611" s="9">
        <f>IF(LEN(telefony45[[#This Row],[nr]])&gt;=10,1,0)</f>
        <v>0</v>
      </c>
      <c r="I1611" s="2">
        <f>telefony45[[#This Row],[zakonczenie]]-telefony45[[#This Row],[rozpoczecie]]</f>
        <v>8.113425925925899E-3</v>
      </c>
      <c r="J1611" s="9">
        <f>HOUR(telefony45[[#This Row],[czas połączenia]])</f>
        <v>0</v>
      </c>
      <c r="K1611" s="9">
        <f>MINUTE(telefony45[[#This Row],[czas połączenia]])</f>
        <v>11</v>
      </c>
      <c r="L1611" s="9">
        <f>SECOND(telefony45[[#This Row],[czas połączenia]])</f>
        <v>41</v>
      </c>
      <c r="M1611" s="9">
        <f>telefony45[[#This Row],[godziny połączenia]]*60*60+telefony45[[#This Row],[minuty połączenia]]*60+telefony45[[#This Row],[sekundy połączenia2]]</f>
        <v>701</v>
      </c>
      <c r="N1611" s="9">
        <f>ROUNDUP(telefony45[[#This Row],[połączenie w sekundach]]/60,0)</f>
        <v>12</v>
      </c>
      <c r="O1611" s="9">
        <f>IF(telefony45[[#This Row],[czy zagraniczny]]=1,telefony45[[#This Row],[zaczęt minuty połączenia]],0)</f>
        <v>0</v>
      </c>
      <c r="P1611">
        <f>IF(OR(telefony45[[#This Row],[czy komórkowy]]=1,telefony45[[#This Row],[czy stacjonarny]]=1),P1610-telefony45[[#This Row],[połączenie w sekundach]],P1610)</f>
        <v>-714494</v>
      </c>
      <c r="Q1611">
        <f t="shared" si="24"/>
        <v>701</v>
      </c>
      <c r="R1611">
        <f>IF(telefony45[[#This Row],[czy komórkowy]]=1,Q1611+R1610,R1610)</f>
        <v>176245</v>
      </c>
      <c r="S1611">
        <f>IF(telefony45[[#This Row],[czy stacjonarny]]=1,Q1611+S1610,S1610)</f>
        <v>538249</v>
      </c>
    </row>
    <row r="1612" spans="1:19" x14ac:dyDescent="0.3">
      <c r="A1612" s="9" t="s">
        <v>1391</v>
      </c>
      <c r="B1612" s="1">
        <v>42940</v>
      </c>
      <c r="C1612" s="2">
        <v>0.59663194444444445</v>
      </c>
      <c r="D1612" s="2">
        <v>0.60359953703703706</v>
      </c>
      <c r="E1612">
        <f>DAY(telefony45[[#This Row],[data]])</f>
        <v>24</v>
      </c>
      <c r="F1612">
        <f>IF(LEN(telefony45[[#This Row],[nr]])=8,1,0)</f>
        <v>1</v>
      </c>
      <c r="G1612">
        <f>IF(LEN(telefony45[[#This Row],[nr]])=7,1,0)</f>
        <v>0</v>
      </c>
      <c r="H1612" s="9">
        <f>IF(LEN(telefony45[[#This Row],[nr]])&gt;=10,1,0)</f>
        <v>0</v>
      </c>
      <c r="I1612" s="2">
        <f>telefony45[[#This Row],[zakonczenie]]-telefony45[[#This Row],[rozpoczecie]]</f>
        <v>6.9675925925926085E-3</v>
      </c>
      <c r="J1612" s="9">
        <f>HOUR(telefony45[[#This Row],[czas połączenia]])</f>
        <v>0</v>
      </c>
      <c r="K1612" s="9">
        <f>MINUTE(telefony45[[#This Row],[czas połączenia]])</f>
        <v>10</v>
      </c>
      <c r="L1612" s="9">
        <f>SECOND(telefony45[[#This Row],[czas połączenia]])</f>
        <v>2</v>
      </c>
      <c r="M1612" s="9">
        <f>telefony45[[#This Row],[godziny połączenia]]*60*60+telefony45[[#This Row],[minuty połączenia]]*60+telefony45[[#This Row],[sekundy połączenia2]]</f>
        <v>602</v>
      </c>
      <c r="N1612" s="9">
        <f>ROUNDUP(telefony45[[#This Row],[połączenie w sekundach]]/60,0)</f>
        <v>11</v>
      </c>
      <c r="O1612" s="9">
        <f>IF(telefony45[[#This Row],[czy zagraniczny]]=1,telefony45[[#This Row],[zaczęt minuty połączenia]],0)</f>
        <v>0</v>
      </c>
      <c r="P1612">
        <f>IF(OR(telefony45[[#This Row],[czy komórkowy]]=1,telefony45[[#This Row],[czy stacjonarny]]=1),P1611-telefony45[[#This Row],[połączenie w sekundach]],P1611)</f>
        <v>-715096</v>
      </c>
      <c r="Q1612">
        <f t="shared" si="24"/>
        <v>602</v>
      </c>
      <c r="R1612">
        <f>IF(telefony45[[#This Row],[czy komórkowy]]=1,Q1612+R1611,R1611)</f>
        <v>176847</v>
      </c>
      <c r="S1612">
        <f>IF(telefony45[[#This Row],[czy stacjonarny]]=1,Q1612+S1611,S1611)</f>
        <v>538249</v>
      </c>
    </row>
    <row r="1613" spans="1:19" x14ac:dyDescent="0.3">
      <c r="A1613" s="9" t="s">
        <v>1392</v>
      </c>
      <c r="B1613" s="1">
        <v>42940</v>
      </c>
      <c r="C1613" s="2">
        <v>0.59864583333333332</v>
      </c>
      <c r="D1613" s="2">
        <v>0.6056597222222222</v>
      </c>
      <c r="E1613">
        <f>DAY(telefony45[[#This Row],[data]])</f>
        <v>24</v>
      </c>
      <c r="F1613">
        <f>IF(LEN(telefony45[[#This Row],[nr]])=8,1,0)</f>
        <v>0</v>
      </c>
      <c r="G1613">
        <f>IF(LEN(telefony45[[#This Row],[nr]])=7,1,0)</f>
        <v>1</v>
      </c>
      <c r="H1613" s="9">
        <f>IF(LEN(telefony45[[#This Row],[nr]])&gt;=10,1,0)</f>
        <v>0</v>
      </c>
      <c r="I1613" s="2">
        <f>telefony45[[#This Row],[zakonczenie]]-telefony45[[#This Row],[rozpoczecie]]</f>
        <v>7.0138888888888751E-3</v>
      </c>
      <c r="J1613" s="9">
        <f>HOUR(telefony45[[#This Row],[czas połączenia]])</f>
        <v>0</v>
      </c>
      <c r="K1613" s="9">
        <f>MINUTE(telefony45[[#This Row],[czas połączenia]])</f>
        <v>10</v>
      </c>
      <c r="L1613" s="9">
        <f>SECOND(telefony45[[#This Row],[czas połączenia]])</f>
        <v>6</v>
      </c>
      <c r="M1613" s="9">
        <f>telefony45[[#This Row],[godziny połączenia]]*60*60+telefony45[[#This Row],[minuty połączenia]]*60+telefony45[[#This Row],[sekundy połączenia2]]</f>
        <v>606</v>
      </c>
      <c r="N1613" s="9">
        <f>ROUNDUP(telefony45[[#This Row],[połączenie w sekundach]]/60,0)</f>
        <v>11</v>
      </c>
      <c r="O1613" s="9">
        <f>IF(telefony45[[#This Row],[czy zagraniczny]]=1,telefony45[[#This Row],[zaczęt minuty połączenia]],0)</f>
        <v>0</v>
      </c>
      <c r="P1613">
        <f>IF(OR(telefony45[[#This Row],[czy komórkowy]]=1,telefony45[[#This Row],[czy stacjonarny]]=1),P1612-telefony45[[#This Row],[połączenie w sekundach]],P1612)</f>
        <v>-715702</v>
      </c>
      <c r="Q1613">
        <f t="shared" si="24"/>
        <v>606</v>
      </c>
      <c r="R1613">
        <f>IF(telefony45[[#This Row],[czy komórkowy]]=1,Q1613+R1612,R1612)</f>
        <v>176847</v>
      </c>
      <c r="S1613">
        <f>IF(telefony45[[#This Row],[czy stacjonarny]]=1,Q1613+S1612,S1612)</f>
        <v>538855</v>
      </c>
    </row>
    <row r="1614" spans="1:19" x14ac:dyDescent="0.3">
      <c r="A1614" s="9" t="s">
        <v>1393</v>
      </c>
      <c r="B1614" s="1">
        <v>42940</v>
      </c>
      <c r="C1614" s="2">
        <v>0.6005787037037037</v>
      </c>
      <c r="D1614" s="2">
        <v>0.6107407407407407</v>
      </c>
      <c r="E1614">
        <f>DAY(telefony45[[#This Row],[data]])</f>
        <v>24</v>
      </c>
      <c r="F1614">
        <f>IF(LEN(telefony45[[#This Row],[nr]])=8,1,0)</f>
        <v>0</v>
      </c>
      <c r="G1614">
        <f>IF(LEN(telefony45[[#This Row],[nr]])=7,1,0)</f>
        <v>1</v>
      </c>
      <c r="H1614" s="9">
        <f>IF(LEN(telefony45[[#This Row],[nr]])&gt;=10,1,0)</f>
        <v>0</v>
      </c>
      <c r="I1614" s="2">
        <f>telefony45[[#This Row],[zakonczenie]]-telefony45[[#This Row],[rozpoczecie]]</f>
        <v>1.0162037037036997E-2</v>
      </c>
      <c r="J1614" s="9">
        <f>HOUR(telefony45[[#This Row],[czas połączenia]])</f>
        <v>0</v>
      </c>
      <c r="K1614" s="9">
        <f>MINUTE(telefony45[[#This Row],[czas połączenia]])</f>
        <v>14</v>
      </c>
      <c r="L1614" s="9">
        <f>SECOND(telefony45[[#This Row],[czas połączenia]])</f>
        <v>38</v>
      </c>
      <c r="M1614" s="9">
        <f>telefony45[[#This Row],[godziny połączenia]]*60*60+telefony45[[#This Row],[minuty połączenia]]*60+telefony45[[#This Row],[sekundy połączenia2]]</f>
        <v>878</v>
      </c>
      <c r="N1614" s="9">
        <f>ROUNDUP(telefony45[[#This Row],[połączenie w sekundach]]/60,0)</f>
        <v>15</v>
      </c>
      <c r="O1614" s="9">
        <f>IF(telefony45[[#This Row],[czy zagraniczny]]=1,telefony45[[#This Row],[zaczęt minuty połączenia]],0)</f>
        <v>0</v>
      </c>
      <c r="P1614">
        <f>IF(OR(telefony45[[#This Row],[czy komórkowy]]=1,telefony45[[#This Row],[czy stacjonarny]]=1),P1613-telefony45[[#This Row],[połączenie w sekundach]],P1613)</f>
        <v>-716580</v>
      </c>
      <c r="Q1614">
        <f t="shared" si="24"/>
        <v>878</v>
      </c>
      <c r="R1614">
        <f>IF(telefony45[[#This Row],[czy komórkowy]]=1,Q1614+R1613,R1613)</f>
        <v>176847</v>
      </c>
      <c r="S1614">
        <f>IF(telefony45[[#This Row],[czy stacjonarny]]=1,Q1614+S1613,S1613)</f>
        <v>539733</v>
      </c>
    </row>
    <row r="1615" spans="1:19" x14ac:dyDescent="0.3">
      <c r="A1615" s="9" t="s">
        <v>1394</v>
      </c>
      <c r="B1615" s="1">
        <v>42940</v>
      </c>
      <c r="C1615" s="2">
        <v>0.60211805555555553</v>
      </c>
      <c r="D1615" s="2">
        <v>0.60282407407407412</v>
      </c>
      <c r="E1615">
        <f>DAY(telefony45[[#This Row],[data]])</f>
        <v>24</v>
      </c>
      <c r="F1615">
        <f>IF(LEN(telefony45[[#This Row],[nr]])=8,1,0)</f>
        <v>0</v>
      </c>
      <c r="G1615">
        <f>IF(LEN(telefony45[[#This Row],[nr]])=7,1,0)</f>
        <v>1</v>
      </c>
      <c r="H1615" s="9">
        <f>IF(LEN(telefony45[[#This Row],[nr]])&gt;=10,1,0)</f>
        <v>0</v>
      </c>
      <c r="I1615" s="2">
        <f>telefony45[[#This Row],[zakonczenie]]-telefony45[[#This Row],[rozpoczecie]]</f>
        <v>7.0601851851859188E-4</v>
      </c>
      <c r="J1615" s="9">
        <f>HOUR(telefony45[[#This Row],[czas połączenia]])</f>
        <v>0</v>
      </c>
      <c r="K1615" s="9">
        <f>MINUTE(telefony45[[#This Row],[czas połączenia]])</f>
        <v>1</v>
      </c>
      <c r="L1615" s="9">
        <f>SECOND(telefony45[[#This Row],[czas połączenia]])</f>
        <v>1</v>
      </c>
      <c r="M1615" s="9">
        <f>telefony45[[#This Row],[godziny połączenia]]*60*60+telefony45[[#This Row],[minuty połączenia]]*60+telefony45[[#This Row],[sekundy połączenia2]]</f>
        <v>61</v>
      </c>
      <c r="N1615" s="9">
        <f>ROUNDUP(telefony45[[#This Row],[połączenie w sekundach]]/60,0)</f>
        <v>2</v>
      </c>
      <c r="O1615" s="9">
        <f>IF(telefony45[[#This Row],[czy zagraniczny]]=1,telefony45[[#This Row],[zaczęt minuty połączenia]],0)</f>
        <v>0</v>
      </c>
      <c r="P1615">
        <f>IF(OR(telefony45[[#This Row],[czy komórkowy]]=1,telefony45[[#This Row],[czy stacjonarny]]=1),P1614-telefony45[[#This Row],[połączenie w sekundach]],P1614)</f>
        <v>-716641</v>
      </c>
      <c r="Q1615">
        <f t="shared" si="24"/>
        <v>61</v>
      </c>
      <c r="R1615">
        <f>IF(telefony45[[#This Row],[czy komórkowy]]=1,Q1615+R1614,R1614)</f>
        <v>176847</v>
      </c>
      <c r="S1615">
        <f>IF(telefony45[[#This Row],[czy stacjonarny]]=1,Q1615+S1614,S1614)</f>
        <v>539794</v>
      </c>
    </row>
    <row r="1616" spans="1:19" x14ac:dyDescent="0.3">
      <c r="A1616" s="9" t="s">
        <v>1395</v>
      </c>
      <c r="B1616" s="1">
        <v>42940</v>
      </c>
      <c r="C1616" s="2">
        <v>0.6068634259259259</v>
      </c>
      <c r="D1616" s="2">
        <v>0.61152777777777778</v>
      </c>
      <c r="E1616">
        <f>DAY(telefony45[[#This Row],[data]])</f>
        <v>24</v>
      </c>
      <c r="F1616">
        <f>IF(LEN(telefony45[[#This Row],[nr]])=8,1,0)</f>
        <v>0</v>
      </c>
      <c r="G1616">
        <f>IF(LEN(telefony45[[#This Row],[nr]])=7,1,0)</f>
        <v>1</v>
      </c>
      <c r="H1616" s="9">
        <f>IF(LEN(telefony45[[#This Row],[nr]])&gt;=10,1,0)</f>
        <v>0</v>
      </c>
      <c r="I1616" s="2">
        <f>telefony45[[#This Row],[zakonczenie]]-telefony45[[#This Row],[rozpoczecie]]</f>
        <v>4.6643518518518778E-3</v>
      </c>
      <c r="J1616" s="9">
        <f>HOUR(telefony45[[#This Row],[czas połączenia]])</f>
        <v>0</v>
      </c>
      <c r="K1616" s="9">
        <f>MINUTE(telefony45[[#This Row],[czas połączenia]])</f>
        <v>6</v>
      </c>
      <c r="L1616" s="9">
        <f>SECOND(telefony45[[#This Row],[czas połączenia]])</f>
        <v>43</v>
      </c>
      <c r="M1616" s="9">
        <f>telefony45[[#This Row],[godziny połączenia]]*60*60+telefony45[[#This Row],[minuty połączenia]]*60+telefony45[[#This Row],[sekundy połączenia2]]</f>
        <v>403</v>
      </c>
      <c r="N1616" s="9">
        <f>ROUNDUP(telefony45[[#This Row],[połączenie w sekundach]]/60,0)</f>
        <v>7</v>
      </c>
      <c r="O1616" s="9">
        <f>IF(telefony45[[#This Row],[czy zagraniczny]]=1,telefony45[[#This Row],[zaczęt minuty połączenia]],0)</f>
        <v>0</v>
      </c>
      <c r="P1616">
        <f>IF(OR(telefony45[[#This Row],[czy komórkowy]]=1,telefony45[[#This Row],[czy stacjonarny]]=1),P1615-telefony45[[#This Row],[połączenie w sekundach]],P1615)</f>
        <v>-717044</v>
      </c>
      <c r="Q1616">
        <f t="shared" si="24"/>
        <v>403</v>
      </c>
      <c r="R1616">
        <f>IF(telefony45[[#This Row],[czy komórkowy]]=1,Q1616+R1615,R1615)</f>
        <v>176847</v>
      </c>
      <c r="S1616">
        <f>IF(telefony45[[#This Row],[czy stacjonarny]]=1,Q1616+S1615,S1615)</f>
        <v>540197</v>
      </c>
    </row>
    <row r="1617" spans="1:19" x14ac:dyDescent="0.3">
      <c r="A1617" s="9" t="s">
        <v>1396</v>
      </c>
      <c r="B1617" s="1">
        <v>42940</v>
      </c>
      <c r="C1617" s="2">
        <v>0.61100694444444448</v>
      </c>
      <c r="D1617" s="2">
        <v>0.62071759259259263</v>
      </c>
      <c r="E1617">
        <f>DAY(telefony45[[#This Row],[data]])</f>
        <v>24</v>
      </c>
      <c r="F1617">
        <f>IF(LEN(telefony45[[#This Row],[nr]])=8,1,0)</f>
        <v>0</v>
      </c>
      <c r="G1617">
        <f>IF(LEN(telefony45[[#This Row],[nr]])=7,1,0)</f>
        <v>1</v>
      </c>
      <c r="H1617" s="9">
        <f>IF(LEN(telefony45[[#This Row],[nr]])&gt;=10,1,0)</f>
        <v>0</v>
      </c>
      <c r="I1617" s="2">
        <f>telefony45[[#This Row],[zakonczenie]]-telefony45[[#This Row],[rozpoczecie]]</f>
        <v>9.7106481481481488E-3</v>
      </c>
      <c r="J1617" s="9">
        <f>HOUR(telefony45[[#This Row],[czas połączenia]])</f>
        <v>0</v>
      </c>
      <c r="K1617" s="9">
        <f>MINUTE(telefony45[[#This Row],[czas połączenia]])</f>
        <v>13</v>
      </c>
      <c r="L1617" s="9">
        <f>SECOND(telefony45[[#This Row],[czas połączenia]])</f>
        <v>59</v>
      </c>
      <c r="M1617" s="9">
        <f>telefony45[[#This Row],[godziny połączenia]]*60*60+telefony45[[#This Row],[minuty połączenia]]*60+telefony45[[#This Row],[sekundy połączenia2]]</f>
        <v>839</v>
      </c>
      <c r="N1617" s="9">
        <f>ROUNDUP(telefony45[[#This Row],[połączenie w sekundach]]/60,0)</f>
        <v>14</v>
      </c>
      <c r="O1617" s="9">
        <f>IF(telefony45[[#This Row],[czy zagraniczny]]=1,telefony45[[#This Row],[zaczęt minuty połączenia]],0)</f>
        <v>0</v>
      </c>
      <c r="P1617">
        <f>IF(OR(telefony45[[#This Row],[czy komórkowy]]=1,telefony45[[#This Row],[czy stacjonarny]]=1),P1616-telefony45[[#This Row],[połączenie w sekundach]],P1616)</f>
        <v>-717883</v>
      </c>
      <c r="Q1617">
        <f t="shared" si="24"/>
        <v>839</v>
      </c>
      <c r="R1617">
        <f>IF(telefony45[[#This Row],[czy komórkowy]]=1,Q1617+R1616,R1616)</f>
        <v>176847</v>
      </c>
      <c r="S1617">
        <f>IF(telefony45[[#This Row],[czy stacjonarny]]=1,Q1617+S1616,S1616)</f>
        <v>541036</v>
      </c>
    </row>
    <row r="1618" spans="1:19" x14ac:dyDescent="0.3">
      <c r="A1618" s="9" t="s">
        <v>1397</v>
      </c>
      <c r="B1618" s="1">
        <v>42940</v>
      </c>
      <c r="C1618" s="2">
        <v>0.61471064814814813</v>
      </c>
      <c r="D1618" s="2">
        <v>0.62232638888888892</v>
      </c>
      <c r="E1618">
        <f>DAY(telefony45[[#This Row],[data]])</f>
        <v>24</v>
      </c>
      <c r="F1618">
        <f>IF(LEN(telefony45[[#This Row],[nr]])=8,1,0)</f>
        <v>0</v>
      </c>
      <c r="G1618">
        <f>IF(LEN(telefony45[[#This Row],[nr]])=7,1,0)</f>
        <v>1</v>
      </c>
      <c r="H1618" s="9">
        <f>IF(LEN(telefony45[[#This Row],[nr]])&gt;=10,1,0)</f>
        <v>0</v>
      </c>
      <c r="I1618" s="2">
        <f>telefony45[[#This Row],[zakonczenie]]-telefony45[[#This Row],[rozpoczecie]]</f>
        <v>7.615740740740784E-3</v>
      </c>
      <c r="J1618" s="9">
        <f>HOUR(telefony45[[#This Row],[czas połączenia]])</f>
        <v>0</v>
      </c>
      <c r="K1618" s="9">
        <f>MINUTE(telefony45[[#This Row],[czas połączenia]])</f>
        <v>10</v>
      </c>
      <c r="L1618" s="9">
        <f>SECOND(telefony45[[#This Row],[czas połączenia]])</f>
        <v>58</v>
      </c>
      <c r="M1618" s="9">
        <f>telefony45[[#This Row],[godziny połączenia]]*60*60+telefony45[[#This Row],[minuty połączenia]]*60+telefony45[[#This Row],[sekundy połączenia2]]</f>
        <v>658</v>
      </c>
      <c r="N1618" s="9">
        <f>ROUNDUP(telefony45[[#This Row],[połączenie w sekundach]]/60,0)</f>
        <v>11</v>
      </c>
      <c r="O1618" s="9">
        <f>IF(telefony45[[#This Row],[czy zagraniczny]]=1,telefony45[[#This Row],[zaczęt minuty połączenia]],0)</f>
        <v>0</v>
      </c>
      <c r="P1618">
        <f>IF(OR(telefony45[[#This Row],[czy komórkowy]]=1,telefony45[[#This Row],[czy stacjonarny]]=1),P1617-telefony45[[#This Row],[połączenie w sekundach]],P1617)</f>
        <v>-718541</v>
      </c>
      <c r="Q1618">
        <f t="shared" si="24"/>
        <v>658</v>
      </c>
      <c r="R1618">
        <f>IF(telefony45[[#This Row],[czy komórkowy]]=1,Q1618+R1617,R1617)</f>
        <v>176847</v>
      </c>
      <c r="S1618">
        <f>IF(telefony45[[#This Row],[czy stacjonarny]]=1,Q1618+S1617,S1617)</f>
        <v>541694</v>
      </c>
    </row>
    <row r="1619" spans="1:19" x14ac:dyDescent="0.3">
      <c r="A1619" s="9" t="s">
        <v>1398</v>
      </c>
      <c r="B1619" s="1">
        <v>42940</v>
      </c>
      <c r="C1619" s="2">
        <v>0.61826388888888884</v>
      </c>
      <c r="D1619" s="2">
        <v>0.62091435185185184</v>
      </c>
      <c r="E1619">
        <f>DAY(telefony45[[#This Row],[data]])</f>
        <v>24</v>
      </c>
      <c r="F1619">
        <f>IF(LEN(telefony45[[#This Row],[nr]])=8,1,0)</f>
        <v>1</v>
      </c>
      <c r="G1619">
        <f>IF(LEN(telefony45[[#This Row],[nr]])=7,1,0)</f>
        <v>0</v>
      </c>
      <c r="H1619" s="9">
        <f>IF(LEN(telefony45[[#This Row],[nr]])&gt;=10,1,0)</f>
        <v>0</v>
      </c>
      <c r="I1619" s="2">
        <f>telefony45[[#This Row],[zakonczenie]]-telefony45[[#This Row],[rozpoczecie]]</f>
        <v>2.6504629629630072E-3</v>
      </c>
      <c r="J1619" s="9">
        <f>HOUR(telefony45[[#This Row],[czas połączenia]])</f>
        <v>0</v>
      </c>
      <c r="K1619" s="9">
        <f>MINUTE(telefony45[[#This Row],[czas połączenia]])</f>
        <v>3</v>
      </c>
      <c r="L1619" s="9">
        <f>SECOND(telefony45[[#This Row],[czas połączenia]])</f>
        <v>49</v>
      </c>
      <c r="M1619" s="9">
        <f>telefony45[[#This Row],[godziny połączenia]]*60*60+telefony45[[#This Row],[minuty połączenia]]*60+telefony45[[#This Row],[sekundy połączenia2]]</f>
        <v>229</v>
      </c>
      <c r="N1619" s="9">
        <f>ROUNDUP(telefony45[[#This Row],[połączenie w sekundach]]/60,0)</f>
        <v>4</v>
      </c>
      <c r="O1619" s="9">
        <f>IF(telefony45[[#This Row],[czy zagraniczny]]=1,telefony45[[#This Row],[zaczęt minuty połączenia]],0)</f>
        <v>0</v>
      </c>
      <c r="P1619">
        <f>IF(OR(telefony45[[#This Row],[czy komórkowy]]=1,telefony45[[#This Row],[czy stacjonarny]]=1),P1618-telefony45[[#This Row],[połączenie w sekundach]],P1618)</f>
        <v>-718770</v>
      </c>
      <c r="Q1619">
        <f t="shared" si="24"/>
        <v>229</v>
      </c>
      <c r="R1619">
        <f>IF(telefony45[[#This Row],[czy komórkowy]]=1,Q1619+R1618,R1618)</f>
        <v>177076</v>
      </c>
      <c r="S1619">
        <f>IF(telefony45[[#This Row],[czy stacjonarny]]=1,Q1619+S1618,S1618)</f>
        <v>541694</v>
      </c>
    </row>
    <row r="1620" spans="1:19" x14ac:dyDescent="0.3">
      <c r="A1620" s="9" t="s">
        <v>1399</v>
      </c>
      <c r="B1620" s="1">
        <v>42940</v>
      </c>
      <c r="C1620" s="2">
        <v>0.62152777777777779</v>
      </c>
      <c r="D1620" s="2">
        <v>0.62572916666666667</v>
      </c>
      <c r="E1620">
        <f>DAY(telefony45[[#This Row],[data]])</f>
        <v>24</v>
      </c>
      <c r="F1620">
        <f>IF(LEN(telefony45[[#This Row],[nr]])=8,1,0)</f>
        <v>0</v>
      </c>
      <c r="G1620">
        <f>IF(LEN(telefony45[[#This Row],[nr]])=7,1,0)</f>
        <v>1</v>
      </c>
      <c r="H1620" s="9">
        <f>IF(LEN(telefony45[[#This Row],[nr]])&gt;=10,1,0)</f>
        <v>0</v>
      </c>
      <c r="I1620" s="2">
        <f>telefony45[[#This Row],[zakonczenie]]-telefony45[[#This Row],[rozpoczecie]]</f>
        <v>4.2013888888888795E-3</v>
      </c>
      <c r="J1620" s="9">
        <f>HOUR(telefony45[[#This Row],[czas połączenia]])</f>
        <v>0</v>
      </c>
      <c r="K1620" s="9">
        <f>MINUTE(telefony45[[#This Row],[czas połączenia]])</f>
        <v>6</v>
      </c>
      <c r="L1620" s="9">
        <f>SECOND(telefony45[[#This Row],[czas połączenia]])</f>
        <v>3</v>
      </c>
      <c r="M1620" s="9">
        <f>telefony45[[#This Row],[godziny połączenia]]*60*60+telefony45[[#This Row],[minuty połączenia]]*60+telefony45[[#This Row],[sekundy połączenia2]]</f>
        <v>363</v>
      </c>
      <c r="N1620" s="9">
        <f>ROUNDUP(telefony45[[#This Row],[połączenie w sekundach]]/60,0)</f>
        <v>7</v>
      </c>
      <c r="O1620" s="9">
        <f>IF(telefony45[[#This Row],[czy zagraniczny]]=1,telefony45[[#This Row],[zaczęt minuty połączenia]],0)</f>
        <v>0</v>
      </c>
      <c r="P1620">
        <f>IF(OR(telefony45[[#This Row],[czy komórkowy]]=1,telefony45[[#This Row],[czy stacjonarny]]=1),P1619-telefony45[[#This Row],[połączenie w sekundach]],P1619)</f>
        <v>-719133</v>
      </c>
      <c r="Q1620">
        <f t="shared" si="24"/>
        <v>363</v>
      </c>
      <c r="R1620">
        <f>IF(telefony45[[#This Row],[czy komórkowy]]=1,Q1620+R1619,R1619)</f>
        <v>177076</v>
      </c>
      <c r="S1620">
        <f>IF(telefony45[[#This Row],[czy stacjonarny]]=1,Q1620+S1619,S1619)</f>
        <v>542057</v>
      </c>
    </row>
    <row r="1621" spans="1:19" x14ac:dyDescent="0.3">
      <c r="A1621" s="9" t="s">
        <v>1400</v>
      </c>
      <c r="B1621" s="1">
        <v>42940</v>
      </c>
      <c r="C1621" s="2">
        <v>0.62605324074074076</v>
      </c>
      <c r="D1621" s="2">
        <v>0.63655092592592588</v>
      </c>
      <c r="E1621">
        <f>DAY(telefony45[[#This Row],[data]])</f>
        <v>24</v>
      </c>
      <c r="F1621">
        <f>IF(LEN(telefony45[[#This Row],[nr]])=8,1,0)</f>
        <v>0</v>
      </c>
      <c r="G1621">
        <f>IF(LEN(telefony45[[#This Row],[nr]])=7,1,0)</f>
        <v>1</v>
      </c>
      <c r="H1621" s="9">
        <f>IF(LEN(telefony45[[#This Row],[nr]])&gt;=10,1,0)</f>
        <v>0</v>
      </c>
      <c r="I1621" s="2">
        <f>telefony45[[#This Row],[zakonczenie]]-telefony45[[#This Row],[rozpoczecie]]</f>
        <v>1.0497685185185124E-2</v>
      </c>
      <c r="J1621" s="9">
        <f>HOUR(telefony45[[#This Row],[czas połączenia]])</f>
        <v>0</v>
      </c>
      <c r="K1621" s="9">
        <f>MINUTE(telefony45[[#This Row],[czas połączenia]])</f>
        <v>15</v>
      </c>
      <c r="L1621" s="9">
        <f>SECOND(telefony45[[#This Row],[czas połączenia]])</f>
        <v>7</v>
      </c>
      <c r="M1621" s="9">
        <f>telefony45[[#This Row],[godziny połączenia]]*60*60+telefony45[[#This Row],[minuty połączenia]]*60+telefony45[[#This Row],[sekundy połączenia2]]</f>
        <v>907</v>
      </c>
      <c r="N1621" s="9">
        <f>ROUNDUP(telefony45[[#This Row],[połączenie w sekundach]]/60,0)</f>
        <v>16</v>
      </c>
      <c r="O1621" s="9">
        <f>IF(telefony45[[#This Row],[czy zagraniczny]]=1,telefony45[[#This Row],[zaczęt minuty połączenia]],0)</f>
        <v>0</v>
      </c>
      <c r="P1621">
        <f>IF(OR(telefony45[[#This Row],[czy komórkowy]]=1,telefony45[[#This Row],[czy stacjonarny]]=1),P1620-telefony45[[#This Row],[połączenie w sekundach]],P1620)</f>
        <v>-720040</v>
      </c>
      <c r="Q1621">
        <f t="shared" si="24"/>
        <v>907</v>
      </c>
      <c r="R1621">
        <f>IF(telefony45[[#This Row],[czy komórkowy]]=1,Q1621+R1620,R1620)</f>
        <v>177076</v>
      </c>
      <c r="S1621">
        <f>IF(telefony45[[#This Row],[czy stacjonarny]]=1,Q1621+S1620,S1620)</f>
        <v>542964</v>
      </c>
    </row>
    <row r="1622" spans="1:19" x14ac:dyDescent="0.3">
      <c r="A1622" s="9" t="s">
        <v>1401</v>
      </c>
      <c r="B1622" s="1">
        <v>42941</v>
      </c>
      <c r="C1622" s="2">
        <v>0.33688657407407407</v>
      </c>
      <c r="D1622" s="2">
        <v>0.34452546296296294</v>
      </c>
      <c r="E1622">
        <f>DAY(telefony45[[#This Row],[data]])</f>
        <v>25</v>
      </c>
      <c r="F1622">
        <f>IF(LEN(telefony45[[#This Row],[nr]])=8,1,0)</f>
        <v>0</v>
      </c>
      <c r="G1622">
        <f>IF(LEN(telefony45[[#This Row],[nr]])=7,1,0)</f>
        <v>1</v>
      </c>
      <c r="H1622" s="9">
        <f>IF(LEN(telefony45[[#This Row],[nr]])&gt;=10,1,0)</f>
        <v>0</v>
      </c>
      <c r="I1622" s="2">
        <f>telefony45[[#This Row],[zakonczenie]]-telefony45[[#This Row],[rozpoczecie]]</f>
        <v>7.6388888888888618E-3</v>
      </c>
      <c r="J1622" s="9">
        <f>HOUR(telefony45[[#This Row],[czas połączenia]])</f>
        <v>0</v>
      </c>
      <c r="K1622" s="9">
        <f>MINUTE(telefony45[[#This Row],[czas połączenia]])</f>
        <v>11</v>
      </c>
      <c r="L1622" s="9">
        <f>SECOND(telefony45[[#This Row],[czas połączenia]])</f>
        <v>0</v>
      </c>
      <c r="M1622" s="9">
        <f>telefony45[[#This Row],[godziny połączenia]]*60*60+telefony45[[#This Row],[minuty połączenia]]*60+telefony45[[#This Row],[sekundy połączenia2]]</f>
        <v>660</v>
      </c>
      <c r="N1622" s="9">
        <f>ROUNDUP(telefony45[[#This Row],[połączenie w sekundach]]/60,0)</f>
        <v>11</v>
      </c>
      <c r="O1622" s="9">
        <f>IF(telefony45[[#This Row],[czy zagraniczny]]=1,telefony45[[#This Row],[zaczęt minuty połączenia]],0)</f>
        <v>0</v>
      </c>
      <c r="P1622">
        <f>IF(OR(telefony45[[#This Row],[czy komórkowy]]=1,telefony45[[#This Row],[czy stacjonarny]]=1),P1621-telefony45[[#This Row],[połączenie w sekundach]],P1621)</f>
        <v>-720700</v>
      </c>
      <c r="Q1622">
        <f t="shared" si="24"/>
        <v>660</v>
      </c>
      <c r="R1622">
        <f>IF(telefony45[[#This Row],[czy komórkowy]]=1,Q1622+R1621,R1621)</f>
        <v>177076</v>
      </c>
      <c r="S1622">
        <f>IF(telefony45[[#This Row],[czy stacjonarny]]=1,Q1622+S1621,S1621)</f>
        <v>543624</v>
      </c>
    </row>
    <row r="1623" spans="1:19" x14ac:dyDescent="0.3">
      <c r="A1623" s="9" t="s">
        <v>1402</v>
      </c>
      <c r="B1623" s="1">
        <v>42941</v>
      </c>
      <c r="C1623" s="2">
        <v>0.34145833333333331</v>
      </c>
      <c r="D1623" s="2">
        <v>0.34645833333333331</v>
      </c>
      <c r="E1623">
        <f>DAY(telefony45[[#This Row],[data]])</f>
        <v>25</v>
      </c>
      <c r="F1623">
        <f>IF(LEN(telefony45[[#This Row],[nr]])=8,1,0)</f>
        <v>0</v>
      </c>
      <c r="G1623">
        <f>IF(LEN(telefony45[[#This Row],[nr]])=7,1,0)</f>
        <v>1</v>
      </c>
      <c r="H1623" s="9">
        <f>IF(LEN(telefony45[[#This Row],[nr]])&gt;=10,1,0)</f>
        <v>0</v>
      </c>
      <c r="I1623" s="2">
        <f>telefony45[[#This Row],[zakonczenie]]-telefony45[[#This Row],[rozpoczecie]]</f>
        <v>5.0000000000000044E-3</v>
      </c>
      <c r="J1623" s="9">
        <f>HOUR(telefony45[[#This Row],[czas połączenia]])</f>
        <v>0</v>
      </c>
      <c r="K1623" s="9">
        <f>MINUTE(telefony45[[#This Row],[czas połączenia]])</f>
        <v>7</v>
      </c>
      <c r="L1623" s="9">
        <f>SECOND(telefony45[[#This Row],[czas połączenia]])</f>
        <v>12</v>
      </c>
      <c r="M1623" s="9">
        <f>telefony45[[#This Row],[godziny połączenia]]*60*60+telefony45[[#This Row],[minuty połączenia]]*60+telefony45[[#This Row],[sekundy połączenia2]]</f>
        <v>432</v>
      </c>
      <c r="N1623" s="9">
        <f>ROUNDUP(telefony45[[#This Row],[połączenie w sekundach]]/60,0)</f>
        <v>8</v>
      </c>
      <c r="O1623" s="9">
        <f>IF(telefony45[[#This Row],[czy zagraniczny]]=1,telefony45[[#This Row],[zaczęt minuty połączenia]],0)</f>
        <v>0</v>
      </c>
      <c r="P1623">
        <f>IF(OR(telefony45[[#This Row],[czy komórkowy]]=1,telefony45[[#This Row],[czy stacjonarny]]=1),P1622-telefony45[[#This Row],[połączenie w sekundach]],P1622)</f>
        <v>-721132</v>
      </c>
      <c r="Q1623">
        <f t="shared" si="24"/>
        <v>432</v>
      </c>
      <c r="R1623">
        <f>IF(telefony45[[#This Row],[czy komórkowy]]=1,Q1623+R1622,R1622)</f>
        <v>177076</v>
      </c>
      <c r="S1623">
        <f>IF(telefony45[[#This Row],[czy stacjonarny]]=1,Q1623+S1622,S1622)</f>
        <v>544056</v>
      </c>
    </row>
    <row r="1624" spans="1:19" x14ac:dyDescent="0.3">
      <c r="A1624" s="9" t="s">
        <v>1403</v>
      </c>
      <c r="B1624" s="1">
        <v>42941</v>
      </c>
      <c r="C1624" s="2">
        <v>0.34278935185185183</v>
      </c>
      <c r="D1624" s="2">
        <v>0.34370370370370368</v>
      </c>
      <c r="E1624">
        <f>DAY(telefony45[[#This Row],[data]])</f>
        <v>25</v>
      </c>
      <c r="F1624">
        <f>IF(LEN(telefony45[[#This Row],[nr]])=8,1,0)</f>
        <v>0</v>
      </c>
      <c r="G1624">
        <f>IF(LEN(telefony45[[#This Row],[nr]])=7,1,0)</f>
        <v>1</v>
      </c>
      <c r="H1624" s="9">
        <f>IF(LEN(telefony45[[#This Row],[nr]])&gt;=10,1,0)</f>
        <v>0</v>
      </c>
      <c r="I1624" s="2">
        <f>telefony45[[#This Row],[zakonczenie]]-telefony45[[#This Row],[rozpoczecie]]</f>
        <v>9.1435185185184675E-4</v>
      </c>
      <c r="J1624" s="9">
        <f>HOUR(telefony45[[#This Row],[czas połączenia]])</f>
        <v>0</v>
      </c>
      <c r="K1624" s="9">
        <f>MINUTE(telefony45[[#This Row],[czas połączenia]])</f>
        <v>1</v>
      </c>
      <c r="L1624" s="9">
        <f>SECOND(telefony45[[#This Row],[czas połączenia]])</f>
        <v>19</v>
      </c>
      <c r="M1624" s="9">
        <f>telefony45[[#This Row],[godziny połączenia]]*60*60+telefony45[[#This Row],[minuty połączenia]]*60+telefony45[[#This Row],[sekundy połączenia2]]</f>
        <v>79</v>
      </c>
      <c r="N1624" s="9">
        <f>ROUNDUP(telefony45[[#This Row],[połączenie w sekundach]]/60,0)</f>
        <v>2</v>
      </c>
      <c r="O1624" s="9">
        <f>IF(telefony45[[#This Row],[czy zagraniczny]]=1,telefony45[[#This Row],[zaczęt minuty połączenia]],0)</f>
        <v>0</v>
      </c>
      <c r="P1624">
        <f>IF(OR(telefony45[[#This Row],[czy komórkowy]]=1,telefony45[[#This Row],[czy stacjonarny]]=1),P1623-telefony45[[#This Row],[połączenie w sekundach]],P1623)</f>
        <v>-721211</v>
      </c>
      <c r="Q1624">
        <f t="shared" si="24"/>
        <v>79</v>
      </c>
      <c r="R1624">
        <f>IF(telefony45[[#This Row],[czy komórkowy]]=1,Q1624+R1623,R1623)</f>
        <v>177076</v>
      </c>
      <c r="S1624">
        <f>IF(telefony45[[#This Row],[czy stacjonarny]]=1,Q1624+S1623,S1623)</f>
        <v>544135</v>
      </c>
    </row>
    <row r="1625" spans="1:19" x14ac:dyDescent="0.3">
      <c r="A1625" s="9" t="s">
        <v>1404</v>
      </c>
      <c r="B1625" s="1">
        <v>42941</v>
      </c>
      <c r="C1625" s="2">
        <v>0.34605324074074073</v>
      </c>
      <c r="D1625" s="2">
        <v>0.35744212962962962</v>
      </c>
      <c r="E1625">
        <f>DAY(telefony45[[#This Row],[data]])</f>
        <v>25</v>
      </c>
      <c r="F1625">
        <f>IF(LEN(telefony45[[#This Row],[nr]])=8,1,0)</f>
        <v>0</v>
      </c>
      <c r="G1625">
        <f>IF(LEN(telefony45[[#This Row],[nr]])=7,1,0)</f>
        <v>1</v>
      </c>
      <c r="H1625" s="9">
        <f>IF(LEN(telefony45[[#This Row],[nr]])&gt;=10,1,0)</f>
        <v>0</v>
      </c>
      <c r="I1625" s="2">
        <f>telefony45[[#This Row],[zakonczenie]]-telefony45[[#This Row],[rozpoczecie]]</f>
        <v>1.1388888888888893E-2</v>
      </c>
      <c r="J1625" s="9">
        <f>HOUR(telefony45[[#This Row],[czas połączenia]])</f>
        <v>0</v>
      </c>
      <c r="K1625" s="9">
        <f>MINUTE(telefony45[[#This Row],[czas połączenia]])</f>
        <v>16</v>
      </c>
      <c r="L1625" s="9">
        <f>SECOND(telefony45[[#This Row],[czas połączenia]])</f>
        <v>24</v>
      </c>
      <c r="M1625" s="9">
        <f>telefony45[[#This Row],[godziny połączenia]]*60*60+telefony45[[#This Row],[minuty połączenia]]*60+telefony45[[#This Row],[sekundy połączenia2]]</f>
        <v>984</v>
      </c>
      <c r="N1625" s="9">
        <f>ROUNDUP(telefony45[[#This Row],[połączenie w sekundach]]/60,0)</f>
        <v>17</v>
      </c>
      <c r="O1625" s="9">
        <f>IF(telefony45[[#This Row],[czy zagraniczny]]=1,telefony45[[#This Row],[zaczęt minuty połączenia]],0)</f>
        <v>0</v>
      </c>
      <c r="P1625">
        <f>IF(OR(telefony45[[#This Row],[czy komórkowy]]=1,telefony45[[#This Row],[czy stacjonarny]]=1),P1624-telefony45[[#This Row],[połączenie w sekundach]],P1624)</f>
        <v>-722195</v>
      </c>
      <c r="Q1625">
        <f t="shared" si="24"/>
        <v>984</v>
      </c>
      <c r="R1625">
        <f>IF(telefony45[[#This Row],[czy komórkowy]]=1,Q1625+R1624,R1624)</f>
        <v>177076</v>
      </c>
      <c r="S1625">
        <f>IF(telefony45[[#This Row],[czy stacjonarny]]=1,Q1625+S1624,S1624)</f>
        <v>545119</v>
      </c>
    </row>
    <row r="1626" spans="1:19" x14ac:dyDescent="0.3">
      <c r="A1626" s="9" t="s">
        <v>579</v>
      </c>
      <c r="B1626" s="1">
        <v>42941</v>
      </c>
      <c r="C1626" s="2">
        <v>0.34989583333333335</v>
      </c>
      <c r="D1626" s="2">
        <v>0.35214120370370372</v>
      </c>
      <c r="E1626">
        <f>DAY(telefony45[[#This Row],[data]])</f>
        <v>25</v>
      </c>
      <c r="F1626">
        <f>IF(LEN(telefony45[[#This Row],[nr]])=8,1,0)</f>
        <v>0</v>
      </c>
      <c r="G1626">
        <f>IF(LEN(telefony45[[#This Row],[nr]])=7,1,0)</f>
        <v>1</v>
      </c>
      <c r="H1626" s="9">
        <f>IF(LEN(telefony45[[#This Row],[nr]])&gt;=10,1,0)</f>
        <v>0</v>
      </c>
      <c r="I1626" s="2">
        <f>telefony45[[#This Row],[zakonczenie]]-telefony45[[#This Row],[rozpoczecie]]</f>
        <v>2.2453703703703698E-3</v>
      </c>
      <c r="J1626" s="9">
        <f>HOUR(telefony45[[#This Row],[czas połączenia]])</f>
        <v>0</v>
      </c>
      <c r="K1626" s="9">
        <f>MINUTE(telefony45[[#This Row],[czas połączenia]])</f>
        <v>3</v>
      </c>
      <c r="L1626" s="9">
        <f>SECOND(telefony45[[#This Row],[czas połączenia]])</f>
        <v>14</v>
      </c>
      <c r="M1626" s="9">
        <f>telefony45[[#This Row],[godziny połączenia]]*60*60+telefony45[[#This Row],[minuty połączenia]]*60+telefony45[[#This Row],[sekundy połączenia2]]</f>
        <v>194</v>
      </c>
      <c r="N1626" s="9">
        <f>ROUNDUP(telefony45[[#This Row],[połączenie w sekundach]]/60,0)</f>
        <v>4</v>
      </c>
      <c r="O1626" s="9">
        <f>IF(telefony45[[#This Row],[czy zagraniczny]]=1,telefony45[[#This Row],[zaczęt minuty połączenia]],0)</f>
        <v>0</v>
      </c>
      <c r="P1626">
        <f>IF(OR(telefony45[[#This Row],[czy komórkowy]]=1,telefony45[[#This Row],[czy stacjonarny]]=1),P1625-telefony45[[#This Row],[połączenie w sekundach]],P1625)</f>
        <v>-722389</v>
      </c>
      <c r="Q1626">
        <f t="shared" si="24"/>
        <v>194</v>
      </c>
      <c r="R1626">
        <f>IF(telefony45[[#This Row],[czy komórkowy]]=1,Q1626+R1625,R1625)</f>
        <v>177076</v>
      </c>
      <c r="S1626">
        <f>IF(telefony45[[#This Row],[czy stacjonarny]]=1,Q1626+S1625,S1625)</f>
        <v>545313</v>
      </c>
    </row>
    <row r="1627" spans="1:19" x14ac:dyDescent="0.3">
      <c r="A1627" s="9" t="s">
        <v>1405</v>
      </c>
      <c r="B1627" s="1">
        <v>42941</v>
      </c>
      <c r="C1627" s="2">
        <v>0.35267361111111112</v>
      </c>
      <c r="D1627" s="2">
        <v>0.36171296296296296</v>
      </c>
      <c r="E1627">
        <f>DAY(telefony45[[#This Row],[data]])</f>
        <v>25</v>
      </c>
      <c r="F1627">
        <f>IF(LEN(telefony45[[#This Row],[nr]])=8,1,0)</f>
        <v>1</v>
      </c>
      <c r="G1627">
        <f>IF(LEN(telefony45[[#This Row],[nr]])=7,1,0)</f>
        <v>0</v>
      </c>
      <c r="H1627" s="9">
        <f>IF(LEN(telefony45[[#This Row],[nr]])&gt;=10,1,0)</f>
        <v>0</v>
      </c>
      <c r="I1627" s="2">
        <f>telefony45[[#This Row],[zakonczenie]]-telefony45[[#This Row],[rozpoczecie]]</f>
        <v>9.0393518518518401E-3</v>
      </c>
      <c r="J1627" s="9">
        <f>HOUR(telefony45[[#This Row],[czas połączenia]])</f>
        <v>0</v>
      </c>
      <c r="K1627" s="9">
        <f>MINUTE(telefony45[[#This Row],[czas połączenia]])</f>
        <v>13</v>
      </c>
      <c r="L1627" s="9">
        <f>SECOND(telefony45[[#This Row],[czas połączenia]])</f>
        <v>1</v>
      </c>
      <c r="M1627" s="9">
        <f>telefony45[[#This Row],[godziny połączenia]]*60*60+telefony45[[#This Row],[minuty połączenia]]*60+telefony45[[#This Row],[sekundy połączenia2]]</f>
        <v>781</v>
      </c>
      <c r="N1627" s="9">
        <f>ROUNDUP(telefony45[[#This Row],[połączenie w sekundach]]/60,0)</f>
        <v>14</v>
      </c>
      <c r="O1627" s="9">
        <f>IF(telefony45[[#This Row],[czy zagraniczny]]=1,telefony45[[#This Row],[zaczęt minuty połączenia]],0)</f>
        <v>0</v>
      </c>
      <c r="P1627">
        <f>IF(OR(telefony45[[#This Row],[czy komórkowy]]=1,telefony45[[#This Row],[czy stacjonarny]]=1),P1626-telefony45[[#This Row],[połączenie w sekundach]],P1626)</f>
        <v>-723170</v>
      </c>
      <c r="Q1627">
        <f t="shared" si="24"/>
        <v>781</v>
      </c>
      <c r="R1627">
        <f>IF(telefony45[[#This Row],[czy komórkowy]]=1,Q1627+R1626,R1626)</f>
        <v>177857</v>
      </c>
      <c r="S1627">
        <f>IF(telefony45[[#This Row],[czy stacjonarny]]=1,Q1627+S1626,S1626)</f>
        <v>545313</v>
      </c>
    </row>
    <row r="1628" spans="1:19" x14ac:dyDescent="0.3">
      <c r="A1628" s="9" t="s">
        <v>1406</v>
      </c>
      <c r="B1628" s="1">
        <v>42941</v>
      </c>
      <c r="C1628" s="2">
        <v>0.35335648148148147</v>
      </c>
      <c r="D1628" s="2">
        <v>0.36329861111111111</v>
      </c>
      <c r="E1628">
        <f>DAY(telefony45[[#This Row],[data]])</f>
        <v>25</v>
      </c>
      <c r="F1628">
        <f>IF(LEN(telefony45[[#This Row],[nr]])=8,1,0)</f>
        <v>0</v>
      </c>
      <c r="G1628">
        <f>IF(LEN(telefony45[[#This Row],[nr]])=7,1,0)</f>
        <v>1</v>
      </c>
      <c r="H1628" s="9">
        <f>IF(LEN(telefony45[[#This Row],[nr]])&gt;=10,1,0)</f>
        <v>0</v>
      </c>
      <c r="I1628" s="2">
        <f>telefony45[[#This Row],[zakonczenie]]-telefony45[[#This Row],[rozpoczecie]]</f>
        <v>9.942129629629648E-3</v>
      </c>
      <c r="J1628" s="9">
        <f>HOUR(telefony45[[#This Row],[czas połączenia]])</f>
        <v>0</v>
      </c>
      <c r="K1628" s="9">
        <f>MINUTE(telefony45[[#This Row],[czas połączenia]])</f>
        <v>14</v>
      </c>
      <c r="L1628" s="9">
        <f>SECOND(telefony45[[#This Row],[czas połączenia]])</f>
        <v>19</v>
      </c>
      <c r="M1628" s="9">
        <f>telefony45[[#This Row],[godziny połączenia]]*60*60+telefony45[[#This Row],[minuty połączenia]]*60+telefony45[[#This Row],[sekundy połączenia2]]</f>
        <v>859</v>
      </c>
      <c r="N1628" s="9">
        <f>ROUNDUP(telefony45[[#This Row],[połączenie w sekundach]]/60,0)</f>
        <v>15</v>
      </c>
      <c r="O1628" s="9">
        <f>IF(telefony45[[#This Row],[czy zagraniczny]]=1,telefony45[[#This Row],[zaczęt minuty połączenia]],0)</f>
        <v>0</v>
      </c>
      <c r="P1628">
        <f>IF(OR(telefony45[[#This Row],[czy komórkowy]]=1,telefony45[[#This Row],[czy stacjonarny]]=1),P1627-telefony45[[#This Row],[połączenie w sekundach]],P1627)</f>
        <v>-724029</v>
      </c>
      <c r="Q1628">
        <f t="shared" si="24"/>
        <v>859</v>
      </c>
      <c r="R1628">
        <f>IF(telefony45[[#This Row],[czy komórkowy]]=1,Q1628+R1627,R1627)</f>
        <v>177857</v>
      </c>
      <c r="S1628">
        <f>IF(telefony45[[#This Row],[czy stacjonarny]]=1,Q1628+S1627,S1627)</f>
        <v>546172</v>
      </c>
    </row>
    <row r="1629" spans="1:19" x14ac:dyDescent="0.3">
      <c r="A1629" s="9" t="s">
        <v>279</v>
      </c>
      <c r="B1629" s="1">
        <v>42941</v>
      </c>
      <c r="C1629" s="2">
        <v>0.35603009259259261</v>
      </c>
      <c r="D1629" s="2">
        <v>0.35928240740740741</v>
      </c>
      <c r="E1629">
        <f>DAY(telefony45[[#This Row],[data]])</f>
        <v>25</v>
      </c>
      <c r="F1629">
        <f>IF(LEN(telefony45[[#This Row],[nr]])=8,1,0)</f>
        <v>1</v>
      </c>
      <c r="G1629">
        <f>IF(LEN(telefony45[[#This Row],[nr]])=7,1,0)</f>
        <v>0</v>
      </c>
      <c r="H1629" s="9">
        <f>IF(LEN(telefony45[[#This Row],[nr]])&gt;=10,1,0)</f>
        <v>0</v>
      </c>
      <c r="I1629" s="2">
        <f>telefony45[[#This Row],[zakonczenie]]-telefony45[[#This Row],[rozpoczecie]]</f>
        <v>3.2523148148148051E-3</v>
      </c>
      <c r="J1629" s="9">
        <f>HOUR(telefony45[[#This Row],[czas połączenia]])</f>
        <v>0</v>
      </c>
      <c r="K1629" s="9">
        <f>MINUTE(telefony45[[#This Row],[czas połączenia]])</f>
        <v>4</v>
      </c>
      <c r="L1629" s="9">
        <f>SECOND(telefony45[[#This Row],[czas połączenia]])</f>
        <v>41</v>
      </c>
      <c r="M1629" s="9">
        <f>telefony45[[#This Row],[godziny połączenia]]*60*60+telefony45[[#This Row],[minuty połączenia]]*60+telefony45[[#This Row],[sekundy połączenia2]]</f>
        <v>281</v>
      </c>
      <c r="N1629" s="9">
        <f>ROUNDUP(telefony45[[#This Row],[połączenie w sekundach]]/60,0)</f>
        <v>5</v>
      </c>
      <c r="O1629" s="9">
        <f>IF(telefony45[[#This Row],[czy zagraniczny]]=1,telefony45[[#This Row],[zaczęt minuty połączenia]],0)</f>
        <v>0</v>
      </c>
      <c r="P1629">
        <f>IF(OR(telefony45[[#This Row],[czy komórkowy]]=1,telefony45[[#This Row],[czy stacjonarny]]=1),P1628-telefony45[[#This Row],[połączenie w sekundach]],P1628)</f>
        <v>-724310</v>
      </c>
      <c r="Q1629">
        <f t="shared" si="24"/>
        <v>281</v>
      </c>
      <c r="R1629">
        <f>IF(telefony45[[#This Row],[czy komórkowy]]=1,Q1629+R1628,R1628)</f>
        <v>178138</v>
      </c>
      <c r="S1629">
        <f>IF(telefony45[[#This Row],[czy stacjonarny]]=1,Q1629+S1628,S1628)</f>
        <v>546172</v>
      </c>
    </row>
    <row r="1630" spans="1:19" x14ac:dyDescent="0.3">
      <c r="A1630" s="9" t="s">
        <v>1407</v>
      </c>
      <c r="B1630" s="1">
        <v>42941</v>
      </c>
      <c r="C1630" s="2">
        <v>0.35881944444444447</v>
      </c>
      <c r="D1630" s="2">
        <v>0.36379629629629628</v>
      </c>
      <c r="E1630">
        <f>DAY(telefony45[[#This Row],[data]])</f>
        <v>25</v>
      </c>
      <c r="F1630">
        <f>IF(LEN(telefony45[[#This Row],[nr]])=8,1,0)</f>
        <v>1</v>
      </c>
      <c r="G1630">
        <f>IF(LEN(telefony45[[#This Row],[nr]])=7,1,0)</f>
        <v>0</v>
      </c>
      <c r="H1630" s="9">
        <f>IF(LEN(telefony45[[#This Row],[nr]])&gt;=10,1,0)</f>
        <v>0</v>
      </c>
      <c r="I1630" s="2">
        <f>telefony45[[#This Row],[zakonczenie]]-telefony45[[#This Row],[rozpoczecie]]</f>
        <v>4.9768518518518157E-3</v>
      </c>
      <c r="J1630" s="9">
        <f>HOUR(telefony45[[#This Row],[czas połączenia]])</f>
        <v>0</v>
      </c>
      <c r="K1630" s="9">
        <f>MINUTE(telefony45[[#This Row],[czas połączenia]])</f>
        <v>7</v>
      </c>
      <c r="L1630" s="9">
        <f>SECOND(telefony45[[#This Row],[czas połączenia]])</f>
        <v>10</v>
      </c>
      <c r="M1630" s="9">
        <f>telefony45[[#This Row],[godziny połączenia]]*60*60+telefony45[[#This Row],[minuty połączenia]]*60+telefony45[[#This Row],[sekundy połączenia2]]</f>
        <v>430</v>
      </c>
      <c r="N1630" s="9">
        <f>ROUNDUP(telefony45[[#This Row],[połączenie w sekundach]]/60,0)</f>
        <v>8</v>
      </c>
      <c r="O1630" s="9">
        <f>IF(telefony45[[#This Row],[czy zagraniczny]]=1,telefony45[[#This Row],[zaczęt minuty połączenia]],0)</f>
        <v>0</v>
      </c>
      <c r="P1630">
        <f>IF(OR(telefony45[[#This Row],[czy komórkowy]]=1,telefony45[[#This Row],[czy stacjonarny]]=1),P1629-telefony45[[#This Row],[połączenie w sekundach]],P1629)</f>
        <v>-724740</v>
      </c>
      <c r="Q1630">
        <f t="shared" si="24"/>
        <v>430</v>
      </c>
      <c r="R1630">
        <f>IF(telefony45[[#This Row],[czy komórkowy]]=1,Q1630+R1629,R1629)</f>
        <v>178568</v>
      </c>
      <c r="S1630">
        <f>IF(telefony45[[#This Row],[czy stacjonarny]]=1,Q1630+S1629,S1629)</f>
        <v>546172</v>
      </c>
    </row>
    <row r="1631" spans="1:19" x14ac:dyDescent="0.3">
      <c r="A1631" s="9" t="s">
        <v>1408</v>
      </c>
      <c r="B1631" s="1">
        <v>42941</v>
      </c>
      <c r="C1631" s="2">
        <v>0.3634722222222222</v>
      </c>
      <c r="D1631" s="2">
        <v>0.37498842592592591</v>
      </c>
      <c r="E1631">
        <f>DAY(telefony45[[#This Row],[data]])</f>
        <v>25</v>
      </c>
      <c r="F1631">
        <f>IF(LEN(telefony45[[#This Row],[nr]])=8,1,0)</f>
        <v>1</v>
      </c>
      <c r="G1631">
        <f>IF(LEN(telefony45[[#This Row],[nr]])=7,1,0)</f>
        <v>0</v>
      </c>
      <c r="H1631" s="9">
        <f>IF(LEN(telefony45[[#This Row],[nr]])&gt;=10,1,0)</f>
        <v>0</v>
      </c>
      <c r="I1631" s="2">
        <f>telefony45[[#This Row],[zakonczenie]]-telefony45[[#This Row],[rozpoczecie]]</f>
        <v>1.1516203703703709E-2</v>
      </c>
      <c r="J1631" s="9">
        <f>HOUR(telefony45[[#This Row],[czas połączenia]])</f>
        <v>0</v>
      </c>
      <c r="K1631" s="9">
        <f>MINUTE(telefony45[[#This Row],[czas połączenia]])</f>
        <v>16</v>
      </c>
      <c r="L1631" s="9">
        <f>SECOND(telefony45[[#This Row],[czas połączenia]])</f>
        <v>35</v>
      </c>
      <c r="M1631" s="9">
        <f>telefony45[[#This Row],[godziny połączenia]]*60*60+telefony45[[#This Row],[minuty połączenia]]*60+telefony45[[#This Row],[sekundy połączenia2]]</f>
        <v>995</v>
      </c>
      <c r="N1631" s="9">
        <f>ROUNDUP(telefony45[[#This Row],[połączenie w sekundach]]/60,0)</f>
        <v>17</v>
      </c>
      <c r="O1631" s="9">
        <f>IF(telefony45[[#This Row],[czy zagraniczny]]=1,telefony45[[#This Row],[zaczęt minuty połączenia]],0)</f>
        <v>0</v>
      </c>
      <c r="P1631">
        <f>IF(OR(telefony45[[#This Row],[czy komórkowy]]=1,telefony45[[#This Row],[czy stacjonarny]]=1),P1630-telefony45[[#This Row],[połączenie w sekundach]],P1630)</f>
        <v>-725735</v>
      </c>
      <c r="Q1631">
        <f t="shared" si="24"/>
        <v>995</v>
      </c>
      <c r="R1631">
        <f>IF(telefony45[[#This Row],[czy komórkowy]]=1,Q1631+R1630,R1630)</f>
        <v>179563</v>
      </c>
      <c r="S1631">
        <f>IF(telefony45[[#This Row],[czy stacjonarny]]=1,Q1631+S1630,S1630)</f>
        <v>546172</v>
      </c>
    </row>
    <row r="1632" spans="1:19" x14ac:dyDescent="0.3">
      <c r="A1632" s="9" t="s">
        <v>1409</v>
      </c>
      <c r="B1632" s="1">
        <v>42941</v>
      </c>
      <c r="C1632" s="2">
        <v>0.36773148148148149</v>
      </c>
      <c r="D1632" s="2">
        <v>0.37118055555555557</v>
      </c>
      <c r="E1632">
        <f>DAY(telefony45[[#This Row],[data]])</f>
        <v>25</v>
      </c>
      <c r="F1632">
        <f>IF(LEN(telefony45[[#This Row],[nr]])=8,1,0)</f>
        <v>0</v>
      </c>
      <c r="G1632">
        <f>IF(LEN(telefony45[[#This Row],[nr]])=7,1,0)</f>
        <v>1</v>
      </c>
      <c r="H1632" s="9">
        <f>IF(LEN(telefony45[[#This Row],[nr]])&gt;=10,1,0)</f>
        <v>0</v>
      </c>
      <c r="I1632" s="2">
        <f>telefony45[[#This Row],[zakonczenie]]-telefony45[[#This Row],[rozpoczecie]]</f>
        <v>3.4490740740740766E-3</v>
      </c>
      <c r="J1632" s="9">
        <f>HOUR(telefony45[[#This Row],[czas połączenia]])</f>
        <v>0</v>
      </c>
      <c r="K1632" s="9">
        <f>MINUTE(telefony45[[#This Row],[czas połączenia]])</f>
        <v>4</v>
      </c>
      <c r="L1632" s="9">
        <f>SECOND(telefony45[[#This Row],[czas połączenia]])</f>
        <v>58</v>
      </c>
      <c r="M1632" s="9">
        <f>telefony45[[#This Row],[godziny połączenia]]*60*60+telefony45[[#This Row],[minuty połączenia]]*60+telefony45[[#This Row],[sekundy połączenia2]]</f>
        <v>298</v>
      </c>
      <c r="N1632" s="9">
        <f>ROUNDUP(telefony45[[#This Row],[połączenie w sekundach]]/60,0)</f>
        <v>5</v>
      </c>
      <c r="O1632" s="9">
        <f>IF(telefony45[[#This Row],[czy zagraniczny]]=1,telefony45[[#This Row],[zaczęt minuty połączenia]],0)</f>
        <v>0</v>
      </c>
      <c r="P1632">
        <f>IF(OR(telefony45[[#This Row],[czy komórkowy]]=1,telefony45[[#This Row],[czy stacjonarny]]=1),P1631-telefony45[[#This Row],[połączenie w sekundach]],P1631)</f>
        <v>-726033</v>
      </c>
      <c r="Q1632">
        <f t="shared" si="24"/>
        <v>298</v>
      </c>
      <c r="R1632">
        <f>IF(telefony45[[#This Row],[czy komórkowy]]=1,Q1632+R1631,R1631)</f>
        <v>179563</v>
      </c>
      <c r="S1632">
        <f>IF(telefony45[[#This Row],[czy stacjonarny]]=1,Q1632+S1631,S1631)</f>
        <v>546470</v>
      </c>
    </row>
    <row r="1633" spans="1:19" x14ac:dyDescent="0.3">
      <c r="A1633" s="9" t="s">
        <v>1410</v>
      </c>
      <c r="B1633" s="1">
        <v>42941</v>
      </c>
      <c r="C1633" s="2">
        <v>0.36854166666666666</v>
      </c>
      <c r="D1633" s="2">
        <v>0.37072916666666667</v>
      </c>
      <c r="E1633">
        <f>DAY(telefony45[[#This Row],[data]])</f>
        <v>25</v>
      </c>
      <c r="F1633">
        <f>IF(LEN(telefony45[[#This Row],[nr]])=8,1,0)</f>
        <v>0</v>
      </c>
      <c r="G1633">
        <f>IF(LEN(telefony45[[#This Row],[nr]])=7,1,0)</f>
        <v>1</v>
      </c>
      <c r="H1633" s="9">
        <f>IF(LEN(telefony45[[#This Row],[nr]])&gt;=10,1,0)</f>
        <v>0</v>
      </c>
      <c r="I1633" s="2">
        <f>telefony45[[#This Row],[zakonczenie]]-telefony45[[#This Row],[rozpoczecie]]</f>
        <v>2.1875000000000089E-3</v>
      </c>
      <c r="J1633" s="9">
        <f>HOUR(telefony45[[#This Row],[czas połączenia]])</f>
        <v>0</v>
      </c>
      <c r="K1633" s="9">
        <f>MINUTE(telefony45[[#This Row],[czas połączenia]])</f>
        <v>3</v>
      </c>
      <c r="L1633" s="9">
        <f>SECOND(telefony45[[#This Row],[czas połączenia]])</f>
        <v>9</v>
      </c>
      <c r="M1633" s="9">
        <f>telefony45[[#This Row],[godziny połączenia]]*60*60+telefony45[[#This Row],[minuty połączenia]]*60+telefony45[[#This Row],[sekundy połączenia2]]</f>
        <v>189</v>
      </c>
      <c r="N1633" s="9">
        <f>ROUNDUP(telefony45[[#This Row],[połączenie w sekundach]]/60,0)</f>
        <v>4</v>
      </c>
      <c r="O1633" s="9">
        <f>IF(telefony45[[#This Row],[czy zagraniczny]]=1,telefony45[[#This Row],[zaczęt minuty połączenia]],0)</f>
        <v>0</v>
      </c>
      <c r="P1633">
        <f>IF(OR(telefony45[[#This Row],[czy komórkowy]]=1,telefony45[[#This Row],[czy stacjonarny]]=1),P1632-telefony45[[#This Row],[połączenie w sekundach]],P1632)</f>
        <v>-726222</v>
      </c>
      <c r="Q1633">
        <f t="shared" si="24"/>
        <v>189</v>
      </c>
      <c r="R1633">
        <f>IF(telefony45[[#This Row],[czy komórkowy]]=1,Q1633+R1632,R1632)</f>
        <v>179563</v>
      </c>
      <c r="S1633">
        <f>IF(telefony45[[#This Row],[czy stacjonarny]]=1,Q1633+S1632,S1632)</f>
        <v>546659</v>
      </c>
    </row>
    <row r="1634" spans="1:19" x14ac:dyDescent="0.3">
      <c r="A1634" s="9" t="s">
        <v>1411</v>
      </c>
      <c r="B1634" s="1">
        <v>42941</v>
      </c>
      <c r="C1634" s="2">
        <v>0.36930555555555555</v>
      </c>
      <c r="D1634" s="2">
        <v>0.37615740740740738</v>
      </c>
      <c r="E1634">
        <f>DAY(telefony45[[#This Row],[data]])</f>
        <v>25</v>
      </c>
      <c r="F1634">
        <f>IF(LEN(telefony45[[#This Row],[nr]])=8,1,0)</f>
        <v>0</v>
      </c>
      <c r="G1634">
        <f>IF(LEN(telefony45[[#This Row],[nr]])=7,1,0)</f>
        <v>1</v>
      </c>
      <c r="H1634" s="9">
        <f>IF(LEN(telefony45[[#This Row],[nr]])&gt;=10,1,0)</f>
        <v>0</v>
      </c>
      <c r="I1634" s="2">
        <f>telefony45[[#This Row],[zakonczenie]]-telefony45[[#This Row],[rozpoczecie]]</f>
        <v>6.8518518518518312E-3</v>
      </c>
      <c r="J1634" s="9">
        <f>HOUR(telefony45[[#This Row],[czas połączenia]])</f>
        <v>0</v>
      </c>
      <c r="K1634" s="9">
        <f>MINUTE(telefony45[[#This Row],[czas połączenia]])</f>
        <v>9</v>
      </c>
      <c r="L1634" s="9">
        <f>SECOND(telefony45[[#This Row],[czas połączenia]])</f>
        <v>52</v>
      </c>
      <c r="M1634" s="9">
        <f>telefony45[[#This Row],[godziny połączenia]]*60*60+telefony45[[#This Row],[minuty połączenia]]*60+telefony45[[#This Row],[sekundy połączenia2]]</f>
        <v>592</v>
      </c>
      <c r="N1634" s="9">
        <f>ROUNDUP(telefony45[[#This Row],[połączenie w sekundach]]/60,0)</f>
        <v>10</v>
      </c>
      <c r="O1634" s="9">
        <f>IF(telefony45[[#This Row],[czy zagraniczny]]=1,telefony45[[#This Row],[zaczęt minuty połączenia]],0)</f>
        <v>0</v>
      </c>
      <c r="P1634">
        <f>IF(OR(telefony45[[#This Row],[czy komórkowy]]=1,telefony45[[#This Row],[czy stacjonarny]]=1),P1633-telefony45[[#This Row],[połączenie w sekundach]],P1633)</f>
        <v>-726814</v>
      </c>
      <c r="Q1634">
        <f t="shared" si="24"/>
        <v>592</v>
      </c>
      <c r="R1634">
        <f>IF(telefony45[[#This Row],[czy komórkowy]]=1,Q1634+R1633,R1633)</f>
        <v>179563</v>
      </c>
      <c r="S1634">
        <f>IF(telefony45[[#This Row],[czy stacjonarny]]=1,Q1634+S1633,S1633)</f>
        <v>547251</v>
      </c>
    </row>
    <row r="1635" spans="1:19" x14ac:dyDescent="0.3">
      <c r="A1635" s="9" t="s">
        <v>1412</v>
      </c>
      <c r="B1635" s="1">
        <v>42941</v>
      </c>
      <c r="C1635" s="2">
        <v>0.37222222222222223</v>
      </c>
      <c r="D1635" s="2">
        <v>0.37883101851851853</v>
      </c>
      <c r="E1635">
        <f>DAY(telefony45[[#This Row],[data]])</f>
        <v>25</v>
      </c>
      <c r="F1635">
        <f>IF(LEN(telefony45[[#This Row],[nr]])=8,1,0)</f>
        <v>0</v>
      </c>
      <c r="G1635">
        <f>IF(LEN(telefony45[[#This Row],[nr]])=7,1,0)</f>
        <v>1</v>
      </c>
      <c r="H1635" s="9">
        <f>IF(LEN(telefony45[[#This Row],[nr]])&gt;=10,1,0)</f>
        <v>0</v>
      </c>
      <c r="I1635" s="2">
        <f>telefony45[[#This Row],[zakonczenie]]-telefony45[[#This Row],[rozpoczecie]]</f>
        <v>6.6087962962962932E-3</v>
      </c>
      <c r="J1635" s="9">
        <f>HOUR(telefony45[[#This Row],[czas połączenia]])</f>
        <v>0</v>
      </c>
      <c r="K1635" s="9">
        <f>MINUTE(telefony45[[#This Row],[czas połączenia]])</f>
        <v>9</v>
      </c>
      <c r="L1635" s="9">
        <f>SECOND(telefony45[[#This Row],[czas połączenia]])</f>
        <v>31</v>
      </c>
      <c r="M1635" s="9">
        <f>telefony45[[#This Row],[godziny połączenia]]*60*60+telefony45[[#This Row],[minuty połączenia]]*60+telefony45[[#This Row],[sekundy połączenia2]]</f>
        <v>571</v>
      </c>
      <c r="N1635" s="9">
        <f>ROUNDUP(telefony45[[#This Row],[połączenie w sekundach]]/60,0)</f>
        <v>10</v>
      </c>
      <c r="O1635" s="9">
        <f>IF(telefony45[[#This Row],[czy zagraniczny]]=1,telefony45[[#This Row],[zaczęt minuty połączenia]],0)</f>
        <v>0</v>
      </c>
      <c r="P1635">
        <f>IF(OR(telefony45[[#This Row],[czy komórkowy]]=1,telefony45[[#This Row],[czy stacjonarny]]=1),P1634-telefony45[[#This Row],[połączenie w sekundach]],P1634)</f>
        <v>-727385</v>
      </c>
      <c r="Q1635">
        <f t="shared" si="24"/>
        <v>571</v>
      </c>
      <c r="R1635">
        <f>IF(telefony45[[#This Row],[czy komórkowy]]=1,Q1635+R1634,R1634)</f>
        <v>179563</v>
      </c>
      <c r="S1635">
        <f>IF(telefony45[[#This Row],[czy stacjonarny]]=1,Q1635+S1634,S1634)</f>
        <v>547822</v>
      </c>
    </row>
    <row r="1636" spans="1:19" x14ac:dyDescent="0.3">
      <c r="A1636" s="9" t="s">
        <v>1413</v>
      </c>
      <c r="B1636" s="1">
        <v>42941</v>
      </c>
      <c r="C1636" s="2">
        <v>0.37277777777777776</v>
      </c>
      <c r="D1636" s="2">
        <v>0.37791666666666668</v>
      </c>
      <c r="E1636">
        <f>DAY(telefony45[[#This Row],[data]])</f>
        <v>25</v>
      </c>
      <c r="F1636">
        <f>IF(LEN(telefony45[[#This Row],[nr]])=8,1,0)</f>
        <v>1</v>
      </c>
      <c r="G1636">
        <f>IF(LEN(telefony45[[#This Row],[nr]])=7,1,0)</f>
        <v>0</v>
      </c>
      <c r="H1636" s="9">
        <f>IF(LEN(telefony45[[#This Row],[nr]])&gt;=10,1,0)</f>
        <v>0</v>
      </c>
      <c r="I1636" s="2">
        <f>telefony45[[#This Row],[zakonczenie]]-telefony45[[#This Row],[rozpoczecie]]</f>
        <v>5.138888888888915E-3</v>
      </c>
      <c r="J1636" s="9">
        <f>HOUR(telefony45[[#This Row],[czas połączenia]])</f>
        <v>0</v>
      </c>
      <c r="K1636" s="9">
        <f>MINUTE(telefony45[[#This Row],[czas połączenia]])</f>
        <v>7</v>
      </c>
      <c r="L1636" s="9">
        <f>SECOND(telefony45[[#This Row],[czas połączenia]])</f>
        <v>24</v>
      </c>
      <c r="M1636" s="9">
        <f>telefony45[[#This Row],[godziny połączenia]]*60*60+telefony45[[#This Row],[minuty połączenia]]*60+telefony45[[#This Row],[sekundy połączenia2]]</f>
        <v>444</v>
      </c>
      <c r="N1636" s="9">
        <f>ROUNDUP(telefony45[[#This Row],[połączenie w sekundach]]/60,0)</f>
        <v>8</v>
      </c>
      <c r="O1636" s="9">
        <f>IF(telefony45[[#This Row],[czy zagraniczny]]=1,telefony45[[#This Row],[zaczęt minuty połączenia]],0)</f>
        <v>0</v>
      </c>
      <c r="P1636">
        <f>IF(OR(telefony45[[#This Row],[czy komórkowy]]=1,telefony45[[#This Row],[czy stacjonarny]]=1),P1635-telefony45[[#This Row],[połączenie w sekundach]],P1635)</f>
        <v>-727829</v>
      </c>
      <c r="Q1636">
        <f t="shared" si="24"/>
        <v>444</v>
      </c>
      <c r="R1636">
        <f>IF(telefony45[[#This Row],[czy komórkowy]]=1,Q1636+R1635,R1635)</f>
        <v>180007</v>
      </c>
      <c r="S1636">
        <f>IF(telefony45[[#This Row],[czy stacjonarny]]=1,Q1636+S1635,S1635)</f>
        <v>547822</v>
      </c>
    </row>
    <row r="1637" spans="1:19" x14ac:dyDescent="0.3">
      <c r="A1637" s="9" t="s">
        <v>1414</v>
      </c>
      <c r="B1637" s="1">
        <v>42941</v>
      </c>
      <c r="C1637" s="2">
        <v>0.37805555555555553</v>
      </c>
      <c r="D1637" s="2">
        <v>0.38770833333333332</v>
      </c>
      <c r="E1637">
        <f>DAY(telefony45[[#This Row],[data]])</f>
        <v>25</v>
      </c>
      <c r="F1637">
        <f>IF(LEN(telefony45[[#This Row],[nr]])=8,1,0)</f>
        <v>0</v>
      </c>
      <c r="G1637">
        <f>IF(LEN(telefony45[[#This Row],[nr]])=7,1,0)</f>
        <v>1</v>
      </c>
      <c r="H1637" s="9">
        <f>IF(LEN(telefony45[[#This Row],[nr]])&gt;=10,1,0)</f>
        <v>0</v>
      </c>
      <c r="I1637" s="2">
        <f>telefony45[[#This Row],[zakonczenie]]-telefony45[[#This Row],[rozpoczecie]]</f>
        <v>9.6527777777777879E-3</v>
      </c>
      <c r="J1637" s="9">
        <f>HOUR(telefony45[[#This Row],[czas połączenia]])</f>
        <v>0</v>
      </c>
      <c r="K1637" s="9">
        <f>MINUTE(telefony45[[#This Row],[czas połączenia]])</f>
        <v>13</v>
      </c>
      <c r="L1637" s="9">
        <f>SECOND(telefony45[[#This Row],[czas połączenia]])</f>
        <v>54</v>
      </c>
      <c r="M1637" s="9">
        <f>telefony45[[#This Row],[godziny połączenia]]*60*60+telefony45[[#This Row],[minuty połączenia]]*60+telefony45[[#This Row],[sekundy połączenia2]]</f>
        <v>834</v>
      </c>
      <c r="N1637" s="9">
        <f>ROUNDUP(telefony45[[#This Row],[połączenie w sekundach]]/60,0)</f>
        <v>14</v>
      </c>
      <c r="O1637" s="9">
        <f>IF(telefony45[[#This Row],[czy zagraniczny]]=1,telefony45[[#This Row],[zaczęt minuty połączenia]],0)</f>
        <v>0</v>
      </c>
      <c r="P1637">
        <f>IF(OR(telefony45[[#This Row],[czy komórkowy]]=1,telefony45[[#This Row],[czy stacjonarny]]=1),P1636-telefony45[[#This Row],[połączenie w sekundach]],P1636)</f>
        <v>-728663</v>
      </c>
      <c r="Q1637">
        <f t="shared" si="24"/>
        <v>834</v>
      </c>
      <c r="R1637">
        <f>IF(telefony45[[#This Row],[czy komórkowy]]=1,Q1637+R1636,R1636)</f>
        <v>180007</v>
      </c>
      <c r="S1637">
        <f>IF(telefony45[[#This Row],[czy stacjonarny]]=1,Q1637+S1636,S1636)</f>
        <v>548656</v>
      </c>
    </row>
    <row r="1638" spans="1:19" x14ac:dyDescent="0.3">
      <c r="A1638" s="9" t="s">
        <v>1415</v>
      </c>
      <c r="B1638" s="1">
        <v>42941</v>
      </c>
      <c r="C1638" s="2">
        <v>0.38230324074074074</v>
      </c>
      <c r="D1638" s="2">
        <v>0.39293981481481483</v>
      </c>
      <c r="E1638">
        <f>DAY(telefony45[[#This Row],[data]])</f>
        <v>25</v>
      </c>
      <c r="F1638">
        <f>IF(LEN(telefony45[[#This Row],[nr]])=8,1,0)</f>
        <v>1</v>
      </c>
      <c r="G1638">
        <f>IF(LEN(telefony45[[#This Row],[nr]])=7,1,0)</f>
        <v>0</v>
      </c>
      <c r="H1638" s="9">
        <f>IF(LEN(telefony45[[#This Row],[nr]])&gt;=10,1,0)</f>
        <v>0</v>
      </c>
      <c r="I1638" s="2">
        <f>telefony45[[#This Row],[zakonczenie]]-telefony45[[#This Row],[rozpoczecie]]</f>
        <v>1.063657407407409E-2</v>
      </c>
      <c r="J1638" s="9">
        <f>HOUR(telefony45[[#This Row],[czas połączenia]])</f>
        <v>0</v>
      </c>
      <c r="K1638" s="9">
        <f>MINUTE(telefony45[[#This Row],[czas połączenia]])</f>
        <v>15</v>
      </c>
      <c r="L1638" s="9">
        <f>SECOND(telefony45[[#This Row],[czas połączenia]])</f>
        <v>19</v>
      </c>
      <c r="M1638" s="9">
        <f>telefony45[[#This Row],[godziny połączenia]]*60*60+telefony45[[#This Row],[minuty połączenia]]*60+telefony45[[#This Row],[sekundy połączenia2]]</f>
        <v>919</v>
      </c>
      <c r="N1638" s="9">
        <f>ROUNDUP(telefony45[[#This Row],[połączenie w sekundach]]/60,0)</f>
        <v>16</v>
      </c>
      <c r="O1638" s="9">
        <f>IF(telefony45[[#This Row],[czy zagraniczny]]=1,telefony45[[#This Row],[zaczęt minuty połączenia]],0)</f>
        <v>0</v>
      </c>
      <c r="P1638">
        <f>IF(OR(telefony45[[#This Row],[czy komórkowy]]=1,telefony45[[#This Row],[czy stacjonarny]]=1),P1637-telefony45[[#This Row],[połączenie w sekundach]],P1637)</f>
        <v>-729582</v>
      </c>
      <c r="Q1638">
        <f t="shared" si="24"/>
        <v>919</v>
      </c>
      <c r="R1638">
        <f>IF(telefony45[[#This Row],[czy komórkowy]]=1,Q1638+R1637,R1637)</f>
        <v>180926</v>
      </c>
      <c r="S1638">
        <f>IF(telefony45[[#This Row],[czy stacjonarny]]=1,Q1638+S1637,S1637)</f>
        <v>548656</v>
      </c>
    </row>
    <row r="1639" spans="1:19" x14ac:dyDescent="0.3">
      <c r="A1639" s="9" t="s">
        <v>1416</v>
      </c>
      <c r="B1639" s="1">
        <v>42941</v>
      </c>
      <c r="C1639" s="2">
        <v>0.38638888888888889</v>
      </c>
      <c r="D1639" s="2">
        <v>0.38983796296296297</v>
      </c>
      <c r="E1639">
        <f>DAY(telefony45[[#This Row],[data]])</f>
        <v>25</v>
      </c>
      <c r="F1639">
        <f>IF(LEN(telefony45[[#This Row],[nr]])=8,1,0)</f>
        <v>1</v>
      </c>
      <c r="G1639">
        <f>IF(LEN(telefony45[[#This Row],[nr]])=7,1,0)</f>
        <v>0</v>
      </c>
      <c r="H1639" s="9">
        <f>IF(LEN(telefony45[[#This Row],[nr]])&gt;=10,1,0)</f>
        <v>0</v>
      </c>
      <c r="I1639" s="2">
        <f>telefony45[[#This Row],[zakonczenie]]-telefony45[[#This Row],[rozpoczecie]]</f>
        <v>3.4490740740740766E-3</v>
      </c>
      <c r="J1639" s="9">
        <f>HOUR(telefony45[[#This Row],[czas połączenia]])</f>
        <v>0</v>
      </c>
      <c r="K1639" s="9">
        <f>MINUTE(telefony45[[#This Row],[czas połączenia]])</f>
        <v>4</v>
      </c>
      <c r="L1639" s="9">
        <f>SECOND(telefony45[[#This Row],[czas połączenia]])</f>
        <v>58</v>
      </c>
      <c r="M1639" s="9">
        <f>telefony45[[#This Row],[godziny połączenia]]*60*60+telefony45[[#This Row],[minuty połączenia]]*60+telefony45[[#This Row],[sekundy połączenia2]]</f>
        <v>298</v>
      </c>
      <c r="N1639" s="9">
        <f>ROUNDUP(telefony45[[#This Row],[połączenie w sekundach]]/60,0)</f>
        <v>5</v>
      </c>
      <c r="O1639" s="9">
        <f>IF(telefony45[[#This Row],[czy zagraniczny]]=1,telefony45[[#This Row],[zaczęt minuty połączenia]],0)</f>
        <v>0</v>
      </c>
      <c r="P1639">
        <f>IF(OR(telefony45[[#This Row],[czy komórkowy]]=1,telefony45[[#This Row],[czy stacjonarny]]=1),P1638-telefony45[[#This Row],[połączenie w sekundach]],P1638)</f>
        <v>-729880</v>
      </c>
      <c r="Q1639">
        <f t="shared" si="24"/>
        <v>298</v>
      </c>
      <c r="R1639">
        <f>IF(telefony45[[#This Row],[czy komórkowy]]=1,Q1639+R1638,R1638)</f>
        <v>181224</v>
      </c>
      <c r="S1639">
        <f>IF(telefony45[[#This Row],[czy stacjonarny]]=1,Q1639+S1638,S1638)</f>
        <v>548656</v>
      </c>
    </row>
    <row r="1640" spans="1:19" x14ac:dyDescent="0.3">
      <c r="A1640" s="9" t="s">
        <v>1417</v>
      </c>
      <c r="B1640" s="1">
        <v>42941</v>
      </c>
      <c r="C1640" s="2">
        <v>0.38668981481481479</v>
      </c>
      <c r="D1640" s="2">
        <v>0.3913773148148148</v>
      </c>
      <c r="E1640">
        <f>DAY(telefony45[[#This Row],[data]])</f>
        <v>25</v>
      </c>
      <c r="F1640">
        <f>IF(LEN(telefony45[[#This Row],[nr]])=8,1,0)</f>
        <v>0</v>
      </c>
      <c r="G1640">
        <f>IF(LEN(telefony45[[#This Row],[nr]])=7,1,0)</f>
        <v>1</v>
      </c>
      <c r="H1640" s="9">
        <f>IF(LEN(telefony45[[#This Row],[nr]])&gt;=10,1,0)</f>
        <v>0</v>
      </c>
      <c r="I1640" s="2">
        <f>telefony45[[#This Row],[zakonczenie]]-telefony45[[#This Row],[rozpoczecie]]</f>
        <v>4.6875000000000111E-3</v>
      </c>
      <c r="J1640" s="9">
        <f>HOUR(telefony45[[#This Row],[czas połączenia]])</f>
        <v>0</v>
      </c>
      <c r="K1640" s="9">
        <f>MINUTE(telefony45[[#This Row],[czas połączenia]])</f>
        <v>6</v>
      </c>
      <c r="L1640" s="9">
        <f>SECOND(telefony45[[#This Row],[czas połączenia]])</f>
        <v>45</v>
      </c>
      <c r="M1640" s="9">
        <f>telefony45[[#This Row],[godziny połączenia]]*60*60+telefony45[[#This Row],[minuty połączenia]]*60+telefony45[[#This Row],[sekundy połączenia2]]</f>
        <v>405</v>
      </c>
      <c r="N1640" s="9">
        <f>ROUNDUP(telefony45[[#This Row],[połączenie w sekundach]]/60,0)</f>
        <v>7</v>
      </c>
      <c r="O1640" s="9">
        <f>IF(telefony45[[#This Row],[czy zagraniczny]]=1,telefony45[[#This Row],[zaczęt minuty połączenia]],0)</f>
        <v>0</v>
      </c>
      <c r="P1640">
        <f>IF(OR(telefony45[[#This Row],[czy komórkowy]]=1,telefony45[[#This Row],[czy stacjonarny]]=1),P1639-telefony45[[#This Row],[połączenie w sekundach]],P1639)</f>
        <v>-730285</v>
      </c>
      <c r="Q1640">
        <f t="shared" si="24"/>
        <v>405</v>
      </c>
      <c r="R1640">
        <f>IF(telefony45[[#This Row],[czy komórkowy]]=1,Q1640+R1639,R1639)</f>
        <v>181224</v>
      </c>
      <c r="S1640">
        <f>IF(telefony45[[#This Row],[czy stacjonarny]]=1,Q1640+S1639,S1639)</f>
        <v>549061</v>
      </c>
    </row>
    <row r="1641" spans="1:19" x14ac:dyDescent="0.3">
      <c r="A1641" s="9" t="s">
        <v>1418</v>
      </c>
      <c r="B1641" s="1">
        <v>42941</v>
      </c>
      <c r="C1641" s="2">
        <v>0.39038194444444446</v>
      </c>
      <c r="D1641" s="2">
        <v>0.39797453703703706</v>
      </c>
      <c r="E1641">
        <f>DAY(telefony45[[#This Row],[data]])</f>
        <v>25</v>
      </c>
      <c r="F1641">
        <f>IF(LEN(telefony45[[#This Row],[nr]])=8,1,0)</f>
        <v>0</v>
      </c>
      <c r="G1641">
        <f>IF(LEN(telefony45[[#This Row],[nr]])=7,1,0)</f>
        <v>1</v>
      </c>
      <c r="H1641" s="9">
        <f>IF(LEN(telefony45[[#This Row],[nr]])&gt;=10,1,0)</f>
        <v>0</v>
      </c>
      <c r="I1641" s="2">
        <f>telefony45[[#This Row],[zakonczenie]]-telefony45[[#This Row],[rozpoczecie]]</f>
        <v>7.5925925925925952E-3</v>
      </c>
      <c r="J1641" s="9">
        <f>HOUR(telefony45[[#This Row],[czas połączenia]])</f>
        <v>0</v>
      </c>
      <c r="K1641" s="9">
        <f>MINUTE(telefony45[[#This Row],[czas połączenia]])</f>
        <v>10</v>
      </c>
      <c r="L1641" s="9">
        <f>SECOND(telefony45[[#This Row],[czas połączenia]])</f>
        <v>56</v>
      </c>
      <c r="M1641" s="9">
        <f>telefony45[[#This Row],[godziny połączenia]]*60*60+telefony45[[#This Row],[minuty połączenia]]*60+telefony45[[#This Row],[sekundy połączenia2]]</f>
        <v>656</v>
      </c>
      <c r="N1641" s="9">
        <f>ROUNDUP(telefony45[[#This Row],[połączenie w sekundach]]/60,0)</f>
        <v>11</v>
      </c>
      <c r="O1641" s="9">
        <f>IF(telefony45[[#This Row],[czy zagraniczny]]=1,telefony45[[#This Row],[zaczęt minuty połączenia]],0)</f>
        <v>0</v>
      </c>
      <c r="P1641">
        <f>IF(OR(telefony45[[#This Row],[czy komórkowy]]=1,telefony45[[#This Row],[czy stacjonarny]]=1),P1640-telefony45[[#This Row],[połączenie w sekundach]],P1640)</f>
        <v>-730941</v>
      </c>
      <c r="Q1641">
        <f t="shared" ref="Q1641:Q1704" si="25">IF(P1641&lt;0,ABS(P1641)-ABS(P1640),Q1640)</f>
        <v>656</v>
      </c>
      <c r="R1641">
        <f>IF(telefony45[[#This Row],[czy komórkowy]]=1,Q1641+R1640,R1640)</f>
        <v>181224</v>
      </c>
      <c r="S1641">
        <f>IF(telefony45[[#This Row],[czy stacjonarny]]=1,Q1641+S1640,S1640)</f>
        <v>549717</v>
      </c>
    </row>
    <row r="1642" spans="1:19" x14ac:dyDescent="0.3">
      <c r="A1642" s="9" t="s">
        <v>1419</v>
      </c>
      <c r="B1642" s="1">
        <v>42941</v>
      </c>
      <c r="C1642" s="2">
        <v>0.39152777777777775</v>
      </c>
      <c r="D1642" s="2">
        <v>0.39559027777777778</v>
      </c>
      <c r="E1642">
        <f>DAY(telefony45[[#This Row],[data]])</f>
        <v>25</v>
      </c>
      <c r="F1642">
        <f>IF(LEN(telefony45[[#This Row],[nr]])=8,1,0)</f>
        <v>1</v>
      </c>
      <c r="G1642">
        <f>IF(LEN(telefony45[[#This Row],[nr]])=7,1,0)</f>
        <v>0</v>
      </c>
      <c r="H1642" s="9">
        <f>IF(LEN(telefony45[[#This Row],[nr]])&gt;=10,1,0)</f>
        <v>0</v>
      </c>
      <c r="I1642" s="2">
        <f>telefony45[[#This Row],[zakonczenie]]-telefony45[[#This Row],[rozpoczecie]]</f>
        <v>4.0625000000000244E-3</v>
      </c>
      <c r="J1642" s="9">
        <f>HOUR(telefony45[[#This Row],[czas połączenia]])</f>
        <v>0</v>
      </c>
      <c r="K1642" s="9">
        <f>MINUTE(telefony45[[#This Row],[czas połączenia]])</f>
        <v>5</v>
      </c>
      <c r="L1642" s="9">
        <f>SECOND(telefony45[[#This Row],[czas połączenia]])</f>
        <v>51</v>
      </c>
      <c r="M1642" s="9">
        <f>telefony45[[#This Row],[godziny połączenia]]*60*60+telefony45[[#This Row],[minuty połączenia]]*60+telefony45[[#This Row],[sekundy połączenia2]]</f>
        <v>351</v>
      </c>
      <c r="N1642" s="9">
        <f>ROUNDUP(telefony45[[#This Row],[połączenie w sekundach]]/60,0)</f>
        <v>6</v>
      </c>
      <c r="O1642" s="9">
        <f>IF(telefony45[[#This Row],[czy zagraniczny]]=1,telefony45[[#This Row],[zaczęt minuty połączenia]],0)</f>
        <v>0</v>
      </c>
      <c r="P1642">
        <f>IF(OR(telefony45[[#This Row],[czy komórkowy]]=1,telefony45[[#This Row],[czy stacjonarny]]=1),P1641-telefony45[[#This Row],[połączenie w sekundach]],P1641)</f>
        <v>-731292</v>
      </c>
      <c r="Q1642">
        <f t="shared" si="25"/>
        <v>351</v>
      </c>
      <c r="R1642">
        <f>IF(telefony45[[#This Row],[czy komórkowy]]=1,Q1642+R1641,R1641)</f>
        <v>181575</v>
      </c>
      <c r="S1642">
        <f>IF(telefony45[[#This Row],[czy stacjonarny]]=1,Q1642+S1641,S1641)</f>
        <v>549717</v>
      </c>
    </row>
    <row r="1643" spans="1:19" x14ac:dyDescent="0.3">
      <c r="A1643" s="9" t="s">
        <v>1420</v>
      </c>
      <c r="B1643" s="1">
        <v>42941</v>
      </c>
      <c r="C1643" s="2">
        <v>0.39195601851851852</v>
      </c>
      <c r="D1643" s="2">
        <v>0.39401620370370372</v>
      </c>
      <c r="E1643">
        <f>DAY(telefony45[[#This Row],[data]])</f>
        <v>25</v>
      </c>
      <c r="F1643">
        <f>IF(LEN(telefony45[[#This Row],[nr]])=8,1,0)</f>
        <v>0</v>
      </c>
      <c r="G1643">
        <f>IF(LEN(telefony45[[#This Row],[nr]])=7,1,0)</f>
        <v>1</v>
      </c>
      <c r="H1643" s="9">
        <f>IF(LEN(telefony45[[#This Row],[nr]])&gt;=10,1,0)</f>
        <v>0</v>
      </c>
      <c r="I1643" s="2">
        <f>telefony45[[#This Row],[zakonczenie]]-telefony45[[#This Row],[rozpoczecie]]</f>
        <v>2.0601851851851927E-3</v>
      </c>
      <c r="J1643" s="9">
        <f>HOUR(telefony45[[#This Row],[czas połączenia]])</f>
        <v>0</v>
      </c>
      <c r="K1643" s="9">
        <f>MINUTE(telefony45[[#This Row],[czas połączenia]])</f>
        <v>2</v>
      </c>
      <c r="L1643" s="9">
        <f>SECOND(telefony45[[#This Row],[czas połączenia]])</f>
        <v>58</v>
      </c>
      <c r="M1643" s="9">
        <f>telefony45[[#This Row],[godziny połączenia]]*60*60+telefony45[[#This Row],[minuty połączenia]]*60+telefony45[[#This Row],[sekundy połączenia2]]</f>
        <v>178</v>
      </c>
      <c r="N1643" s="9">
        <f>ROUNDUP(telefony45[[#This Row],[połączenie w sekundach]]/60,0)</f>
        <v>3</v>
      </c>
      <c r="O1643" s="9">
        <f>IF(telefony45[[#This Row],[czy zagraniczny]]=1,telefony45[[#This Row],[zaczęt minuty połączenia]],0)</f>
        <v>0</v>
      </c>
      <c r="P1643">
        <f>IF(OR(telefony45[[#This Row],[czy komórkowy]]=1,telefony45[[#This Row],[czy stacjonarny]]=1),P1642-telefony45[[#This Row],[połączenie w sekundach]],P1642)</f>
        <v>-731470</v>
      </c>
      <c r="Q1643">
        <f t="shared" si="25"/>
        <v>178</v>
      </c>
      <c r="R1643">
        <f>IF(telefony45[[#This Row],[czy komórkowy]]=1,Q1643+R1642,R1642)</f>
        <v>181575</v>
      </c>
      <c r="S1643">
        <f>IF(telefony45[[#This Row],[czy stacjonarny]]=1,Q1643+S1642,S1642)</f>
        <v>549895</v>
      </c>
    </row>
    <row r="1644" spans="1:19" x14ac:dyDescent="0.3">
      <c r="A1644" s="9" t="s">
        <v>1294</v>
      </c>
      <c r="B1644" s="1">
        <v>42941</v>
      </c>
      <c r="C1644" s="2">
        <v>0.39753472222222225</v>
      </c>
      <c r="D1644" s="2">
        <v>0.40424768518518517</v>
      </c>
      <c r="E1644">
        <f>DAY(telefony45[[#This Row],[data]])</f>
        <v>25</v>
      </c>
      <c r="F1644">
        <f>IF(LEN(telefony45[[#This Row],[nr]])=8,1,0)</f>
        <v>0</v>
      </c>
      <c r="G1644">
        <f>IF(LEN(telefony45[[#This Row],[nr]])=7,1,0)</f>
        <v>1</v>
      </c>
      <c r="H1644" s="9">
        <f>IF(LEN(telefony45[[#This Row],[nr]])&gt;=10,1,0)</f>
        <v>0</v>
      </c>
      <c r="I1644" s="2">
        <f>telefony45[[#This Row],[zakonczenie]]-telefony45[[#This Row],[rozpoczecie]]</f>
        <v>6.7129629629629206E-3</v>
      </c>
      <c r="J1644" s="9">
        <f>HOUR(telefony45[[#This Row],[czas połączenia]])</f>
        <v>0</v>
      </c>
      <c r="K1644" s="9">
        <f>MINUTE(telefony45[[#This Row],[czas połączenia]])</f>
        <v>9</v>
      </c>
      <c r="L1644" s="9">
        <f>SECOND(telefony45[[#This Row],[czas połączenia]])</f>
        <v>40</v>
      </c>
      <c r="M1644" s="9">
        <f>telefony45[[#This Row],[godziny połączenia]]*60*60+telefony45[[#This Row],[minuty połączenia]]*60+telefony45[[#This Row],[sekundy połączenia2]]</f>
        <v>580</v>
      </c>
      <c r="N1644" s="9">
        <f>ROUNDUP(telefony45[[#This Row],[połączenie w sekundach]]/60,0)</f>
        <v>10</v>
      </c>
      <c r="O1644" s="9">
        <f>IF(telefony45[[#This Row],[czy zagraniczny]]=1,telefony45[[#This Row],[zaczęt minuty połączenia]],0)</f>
        <v>0</v>
      </c>
      <c r="P1644">
        <f>IF(OR(telefony45[[#This Row],[czy komórkowy]]=1,telefony45[[#This Row],[czy stacjonarny]]=1),P1643-telefony45[[#This Row],[połączenie w sekundach]],P1643)</f>
        <v>-732050</v>
      </c>
      <c r="Q1644">
        <f t="shared" si="25"/>
        <v>580</v>
      </c>
      <c r="R1644">
        <f>IF(telefony45[[#This Row],[czy komórkowy]]=1,Q1644+R1643,R1643)</f>
        <v>181575</v>
      </c>
      <c r="S1644">
        <f>IF(telefony45[[#This Row],[czy stacjonarny]]=1,Q1644+S1643,S1643)</f>
        <v>550475</v>
      </c>
    </row>
    <row r="1645" spans="1:19" x14ac:dyDescent="0.3">
      <c r="A1645" s="9" t="s">
        <v>1421</v>
      </c>
      <c r="B1645" s="1">
        <v>42941</v>
      </c>
      <c r="C1645" s="2">
        <v>0.39881944444444445</v>
      </c>
      <c r="D1645" s="2">
        <v>0.40244212962962961</v>
      </c>
      <c r="E1645">
        <f>DAY(telefony45[[#This Row],[data]])</f>
        <v>25</v>
      </c>
      <c r="F1645">
        <f>IF(LEN(telefony45[[#This Row],[nr]])=8,1,0)</f>
        <v>1</v>
      </c>
      <c r="G1645">
        <f>IF(LEN(telefony45[[#This Row],[nr]])=7,1,0)</f>
        <v>0</v>
      </c>
      <c r="H1645" s="9">
        <f>IF(LEN(telefony45[[#This Row],[nr]])&gt;=10,1,0)</f>
        <v>0</v>
      </c>
      <c r="I1645" s="2">
        <f>telefony45[[#This Row],[zakonczenie]]-telefony45[[#This Row],[rozpoczecie]]</f>
        <v>3.6226851851851594E-3</v>
      </c>
      <c r="J1645" s="9">
        <f>HOUR(telefony45[[#This Row],[czas połączenia]])</f>
        <v>0</v>
      </c>
      <c r="K1645" s="9">
        <f>MINUTE(telefony45[[#This Row],[czas połączenia]])</f>
        <v>5</v>
      </c>
      <c r="L1645" s="9">
        <f>SECOND(telefony45[[#This Row],[czas połączenia]])</f>
        <v>13</v>
      </c>
      <c r="M1645" s="9">
        <f>telefony45[[#This Row],[godziny połączenia]]*60*60+telefony45[[#This Row],[minuty połączenia]]*60+telefony45[[#This Row],[sekundy połączenia2]]</f>
        <v>313</v>
      </c>
      <c r="N1645" s="9">
        <f>ROUNDUP(telefony45[[#This Row],[połączenie w sekundach]]/60,0)</f>
        <v>6</v>
      </c>
      <c r="O1645" s="9">
        <f>IF(telefony45[[#This Row],[czy zagraniczny]]=1,telefony45[[#This Row],[zaczęt minuty połączenia]],0)</f>
        <v>0</v>
      </c>
      <c r="P1645">
        <f>IF(OR(telefony45[[#This Row],[czy komórkowy]]=1,telefony45[[#This Row],[czy stacjonarny]]=1),P1644-telefony45[[#This Row],[połączenie w sekundach]],P1644)</f>
        <v>-732363</v>
      </c>
      <c r="Q1645">
        <f t="shared" si="25"/>
        <v>313</v>
      </c>
      <c r="R1645">
        <f>IF(telefony45[[#This Row],[czy komórkowy]]=1,Q1645+R1644,R1644)</f>
        <v>181888</v>
      </c>
      <c r="S1645">
        <f>IF(telefony45[[#This Row],[czy stacjonarny]]=1,Q1645+S1644,S1644)</f>
        <v>550475</v>
      </c>
    </row>
    <row r="1646" spans="1:19" x14ac:dyDescent="0.3">
      <c r="A1646" s="9" t="s">
        <v>1422</v>
      </c>
      <c r="B1646" s="1">
        <v>42941</v>
      </c>
      <c r="C1646" s="2">
        <v>0.3991898148148148</v>
      </c>
      <c r="D1646" s="2">
        <v>0.40934027777777776</v>
      </c>
      <c r="E1646">
        <f>DAY(telefony45[[#This Row],[data]])</f>
        <v>25</v>
      </c>
      <c r="F1646">
        <f>IF(LEN(telefony45[[#This Row],[nr]])=8,1,0)</f>
        <v>0</v>
      </c>
      <c r="G1646">
        <f>IF(LEN(telefony45[[#This Row],[nr]])=7,1,0)</f>
        <v>1</v>
      </c>
      <c r="H1646" s="9">
        <f>IF(LEN(telefony45[[#This Row],[nr]])&gt;=10,1,0)</f>
        <v>0</v>
      </c>
      <c r="I1646" s="2">
        <f>telefony45[[#This Row],[zakonczenie]]-telefony45[[#This Row],[rozpoczecie]]</f>
        <v>1.0150462962962958E-2</v>
      </c>
      <c r="J1646" s="9">
        <f>HOUR(telefony45[[#This Row],[czas połączenia]])</f>
        <v>0</v>
      </c>
      <c r="K1646" s="9">
        <f>MINUTE(telefony45[[#This Row],[czas połączenia]])</f>
        <v>14</v>
      </c>
      <c r="L1646" s="9">
        <f>SECOND(telefony45[[#This Row],[czas połączenia]])</f>
        <v>37</v>
      </c>
      <c r="M1646" s="9">
        <f>telefony45[[#This Row],[godziny połączenia]]*60*60+telefony45[[#This Row],[minuty połączenia]]*60+telefony45[[#This Row],[sekundy połączenia2]]</f>
        <v>877</v>
      </c>
      <c r="N1646" s="9">
        <f>ROUNDUP(telefony45[[#This Row],[połączenie w sekundach]]/60,0)</f>
        <v>15</v>
      </c>
      <c r="O1646" s="9">
        <f>IF(telefony45[[#This Row],[czy zagraniczny]]=1,telefony45[[#This Row],[zaczęt minuty połączenia]],0)</f>
        <v>0</v>
      </c>
      <c r="P1646">
        <f>IF(OR(telefony45[[#This Row],[czy komórkowy]]=1,telefony45[[#This Row],[czy stacjonarny]]=1),P1645-telefony45[[#This Row],[połączenie w sekundach]],P1645)</f>
        <v>-733240</v>
      </c>
      <c r="Q1646">
        <f t="shared" si="25"/>
        <v>877</v>
      </c>
      <c r="R1646">
        <f>IF(telefony45[[#This Row],[czy komórkowy]]=1,Q1646+R1645,R1645)</f>
        <v>181888</v>
      </c>
      <c r="S1646">
        <f>IF(telefony45[[#This Row],[czy stacjonarny]]=1,Q1646+S1645,S1645)</f>
        <v>551352</v>
      </c>
    </row>
    <row r="1647" spans="1:19" x14ac:dyDescent="0.3">
      <c r="A1647" s="9" t="s">
        <v>1423</v>
      </c>
      <c r="B1647" s="1">
        <v>42941</v>
      </c>
      <c r="C1647" s="2">
        <v>0.40263888888888888</v>
      </c>
      <c r="D1647" s="2">
        <v>0.40636574074074072</v>
      </c>
      <c r="E1647">
        <f>DAY(telefony45[[#This Row],[data]])</f>
        <v>25</v>
      </c>
      <c r="F1647">
        <f>IF(LEN(telefony45[[#This Row],[nr]])=8,1,0)</f>
        <v>0</v>
      </c>
      <c r="G1647">
        <f>IF(LEN(telefony45[[#This Row],[nr]])=7,1,0)</f>
        <v>1</v>
      </c>
      <c r="H1647" s="9">
        <f>IF(LEN(telefony45[[#This Row],[nr]])&gt;=10,1,0)</f>
        <v>0</v>
      </c>
      <c r="I1647" s="2">
        <f>telefony45[[#This Row],[zakonczenie]]-telefony45[[#This Row],[rozpoczecie]]</f>
        <v>3.7268518518518423E-3</v>
      </c>
      <c r="J1647" s="9">
        <f>HOUR(telefony45[[#This Row],[czas połączenia]])</f>
        <v>0</v>
      </c>
      <c r="K1647" s="9">
        <f>MINUTE(telefony45[[#This Row],[czas połączenia]])</f>
        <v>5</v>
      </c>
      <c r="L1647" s="9">
        <f>SECOND(telefony45[[#This Row],[czas połączenia]])</f>
        <v>22</v>
      </c>
      <c r="M1647" s="9">
        <f>telefony45[[#This Row],[godziny połączenia]]*60*60+telefony45[[#This Row],[minuty połączenia]]*60+telefony45[[#This Row],[sekundy połączenia2]]</f>
        <v>322</v>
      </c>
      <c r="N1647" s="9">
        <f>ROUNDUP(telefony45[[#This Row],[połączenie w sekundach]]/60,0)</f>
        <v>6</v>
      </c>
      <c r="O1647" s="9">
        <f>IF(telefony45[[#This Row],[czy zagraniczny]]=1,telefony45[[#This Row],[zaczęt minuty połączenia]],0)</f>
        <v>0</v>
      </c>
      <c r="P1647">
        <f>IF(OR(telefony45[[#This Row],[czy komórkowy]]=1,telefony45[[#This Row],[czy stacjonarny]]=1),P1646-telefony45[[#This Row],[połączenie w sekundach]],P1646)</f>
        <v>-733562</v>
      </c>
      <c r="Q1647">
        <f t="shared" si="25"/>
        <v>322</v>
      </c>
      <c r="R1647">
        <f>IF(telefony45[[#This Row],[czy komórkowy]]=1,Q1647+R1646,R1646)</f>
        <v>181888</v>
      </c>
      <c r="S1647">
        <f>IF(telefony45[[#This Row],[czy stacjonarny]]=1,Q1647+S1646,S1646)</f>
        <v>551674</v>
      </c>
    </row>
    <row r="1648" spans="1:19" x14ac:dyDescent="0.3">
      <c r="A1648" s="9" t="s">
        <v>1087</v>
      </c>
      <c r="B1648" s="1">
        <v>42941</v>
      </c>
      <c r="C1648" s="2">
        <v>0.40552083333333333</v>
      </c>
      <c r="D1648" s="2">
        <v>0.41104166666666669</v>
      </c>
      <c r="E1648">
        <f>DAY(telefony45[[#This Row],[data]])</f>
        <v>25</v>
      </c>
      <c r="F1648">
        <f>IF(LEN(telefony45[[#This Row],[nr]])=8,1,0)</f>
        <v>0</v>
      </c>
      <c r="G1648">
        <f>IF(LEN(telefony45[[#This Row],[nr]])=7,1,0)</f>
        <v>1</v>
      </c>
      <c r="H1648" s="9">
        <f>IF(LEN(telefony45[[#This Row],[nr]])&gt;=10,1,0)</f>
        <v>0</v>
      </c>
      <c r="I1648" s="2">
        <f>telefony45[[#This Row],[zakonczenie]]-telefony45[[#This Row],[rozpoczecie]]</f>
        <v>5.5208333333333637E-3</v>
      </c>
      <c r="J1648" s="9">
        <f>HOUR(telefony45[[#This Row],[czas połączenia]])</f>
        <v>0</v>
      </c>
      <c r="K1648" s="9">
        <f>MINUTE(telefony45[[#This Row],[czas połączenia]])</f>
        <v>7</v>
      </c>
      <c r="L1648" s="9">
        <f>SECOND(telefony45[[#This Row],[czas połączenia]])</f>
        <v>57</v>
      </c>
      <c r="M1648" s="9">
        <f>telefony45[[#This Row],[godziny połączenia]]*60*60+telefony45[[#This Row],[minuty połączenia]]*60+telefony45[[#This Row],[sekundy połączenia2]]</f>
        <v>477</v>
      </c>
      <c r="N1648" s="9">
        <f>ROUNDUP(telefony45[[#This Row],[połączenie w sekundach]]/60,0)</f>
        <v>8</v>
      </c>
      <c r="O1648" s="9">
        <f>IF(telefony45[[#This Row],[czy zagraniczny]]=1,telefony45[[#This Row],[zaczęt minuty połączenia]],0)</f>
        <v>0</v>
      </c>
      <c r="P1648">
        <f>IF(OR(telefony45[[#This Row],[czy komórkowy]]=1,telefony45[[#This Row],[czy stacjonarny]]=1),P1647-telefony45[[#This Row],[połączenie w sekundach]],P1647)</f>
        <v>-734039</v>
      </c>
      <c r="Q1648">
        <f t="shared" si="25"/>
        <v>477</v>
      </c>
      <c r="R1648">
        <f>IF(telefony45[[#This Row],[czy komórkowy]]=1,Q1648+R1647,R1647)</f>
        <v>181888</v>
      </c>
      <c r="S1648">
        <f>IF(telefony45[[#This Row],[czy stacjonarny]]=1,Q1648+S1647,S1647)</f>
        <v>552151</v>
      </c>
    </row>
    <row r="1649" spans="1:19" x14ac:dyDescent="0.3">
      <c r="A1649" s="9" t="s">
        <v>1424</v>
      </c>
      <c r="B1649" s="1">
        <v>42941</v>
      </c>
      <c r="C1649" s="2">
        <v>0.40979166666666667</v>
      </c>
      <c r="D1649" s="2">
        <v>0.41252314814814817</v>
      </c>
      <c r="E1649">
        <f>DAY(telefony45[[#This Row],[data]])</f>
        <v>25</v>
      </c>
      <c r="F1649">
        <f>IF(LEN(telefony45[[#This Row],[nr]])=8,1,0)</f>
        <v>1</v>
      </c>
      <c r="G1649">
        <f>IF(LEN(telefony45[[#This Row],[nr]])=7,1,0)</f>
        <v>0</v>
      </c>
      <c r="H1649" s="9">
        <f>IF(LEN(telefony45[[#This Row],[nr]])&gt;=10,1,0)</f>
        <v>0</v>
      </c>
      <c r="I1649" s="2">
        <f>telefony45[[#This Row],[zakonczenie]]-telefony45[[#This Row],[rozpoczecie]]</f>
        <v>2.7314814814815014E-3</v>
      </c>
      <c r="J1649" s="9">
        <f>HOUR(telefony45[[#This Row],[czas połączenia]])</f>
        <v>0</v>
      </c>
      <c r="K1649" s="9">
        <f>MINUTE(telefony45[[#This Row],[czas połączenia]])</f>
        <v>3</v>
      </c>
      <c r="L1649" s="9">
        <f>SECOND(telefony45[[#This Row],[czas połączenia]])</f>
        <v>56</v>
      </c>
      <c r="M1649" s="9">
        <f>telefony45[[#This Row],[godziny połączenia]]*60*60+telefony45[[#This Row],[minuty połączenia]]*60+telefony45[[#This Row],[sekundy połączenia2]]</f>
        <v>236</v>
      </c>
      <c r="N1649" s="9">
        <f>ROUNDUP(telefony45[[#This Row],[połączenie w sekundach]]/60,0)</f>
        <v>4</v>
      </c>
      <c r="O1649" s="9">
        <f>IF(telefony45[[#This Row],[czy zagraniczny]]=1,telefony45[[#This Row],[zaczęt minuty połączenia]],0)</f>
        <v>0</v>
      </c>
      <c r="P1649">
        <f>IF(OR(telefony45[[#This Row],[czy komórkowy]]=1,telefony45[[#This Row],[czy stacjonarny]]=1),P1648-telefony45[[#This Row],[połączenie w sekundach]],P1648)</f>
        <v>-734275</v>
      </c>
      <c r="Q1649">
        <f t="shared" si="25"/>
        <v>236</v>
      </c>
      <c r="R1649">
        <f>IF(telefony45[[#This Row],[czy komórkowy]]=1,Q1649+R1648,R1648)</f>
        <v>182124</v>
      </c>
      <c r="S1649">
        <f>IF(telefony45[[#This Row],[czy stacjonarny]]=1,Q1649+S1648,S1648)</f>
        <v>552151</v>
      </c>
    </row>
    <row r="1650" spans="1:19" x14ac:dyDescent="0.3">
      <c r="A1650" s="9" t="s">
        <v>1425</v>
      </c>
      <c r="B1650" s="1">
        <v>42941</v>
      </c>
      <c r="C1650" s="2">
        <v>0.40988425925925925</v>
      </c>
      <c r="D1650" s="2">
        <v>0.41157407407407409</v>
      </c>
      <c r="E1650">
        <f>DAY(telefony45[[#This Row],[data]])</f>
        <v>25</v>
      </c>
      <c r="F1650">
        <f>IF(LEN(telefony45[[#This Row],[nr]])=8,1,0)</f>
        <v>0</v>
      </c>
      <c r="G1650">
        <f>IF(LEN(telefony45[[#This Row],[nr]])=7,1,0)</f>
        <v>1</v>
      </c>
      <c r="H1650" s="9">
        <f>IF(LEN(telefony45[[#This Row],[nr]])&gt;=10,1,0)</f>
        <v>0</v>
      </c>
      <c r="I1650" s="2">
        <f>telefony45[[#This Row],[zakonczenie]]-telefony45[[#This Row],[rozpoczecie]]</f>
        <v>1.6898148148148384E-3</v>
      </c>
      <c r="J1650" s="9">
        <f>HOUR(telefony45[[#This Row],[czas połączenia]])</f>
        <v>0</v>
      </c>
      <c r="K1650" s="9">
        <f>MINUTE(telefony45[[#This Row],[czas połączenia]])</f>
        <v>2</v>
      </c>
      <c r="L1650" s="9">
        <f>SECOND(telefony45[[#This Row],[czas połączenia]])</f>
        <v>26</v>
      </c>
      <c r="M1650" s="9">
        <f>telefony45[[#This Row],[godziny połączenia]]*60*60+telefony45[[#This Row],[minuty połączenia]]*60+telefony45[[#This Row],[sekundy połączenia2]]</f>
        <v>146</v>
      </c>
      <c r="N1650" s="9">
        <f>ROUNDUP(telefony45[[#This Row],[połączenie w sekundach]]/60,0)</f>
        <v>3</v>
      </c>
      <c r="O1650" s="9">
        <f>IF(telefony45[[#This Row],[czy zagraniczny]]=1,telefony45[[#This Row],[zaczęt minuty połączenia]],0)</f>
        <v>0</v>
      </c>
      <c r="P1650">
        <f>IF(OR(telefony45[[#This Row],[czy komórkowy]]=1,telefony45[[#This Row],[czy stacjonarny]]=1),P1649-telefony45[[#This Row],[połączenie w sekundach]],P1649)</f>
        <v>-734421</v>
      </c>
      <c r="Q1650">
        <f t="shared" si="25"/>
        <v>146</v>
      </c>
      <c r="R1650">
        <f>IF(telefony45[[#This Row],[czy komórkowy]]=1,Q1650+R1649,R1649)</f>
        <v>182124</v>
      </c>
      <c r="S1650">
        <f>IF(telefony45[[#This Row],[czy stacjonarny]]=1,Q1650+S1649,S1649)</f>
        <v>552297</v>
      </c>
    </row>
    <row r="1651" spans="1:19" x14ac:dyDescent="0.3">
      <c r="A1651" s="9" t="s">
        <v>1426</v>
      </c>
      <c r="B1651" s="1">
        <v>42941</v>
      </c>
      <c r="C1651" s="2">
        <v>0.41054398148148147</v>
      </c>
      <c r="D1651" s="2">
        <v>0.41620370370370369</v>
      </c>
      <c r="E1651">
        <f>DAY(telefony45[[#This Row],[data]])</f>
        <v>25</v>
      </c>
      <c r="F1651">
        <f>IF(LEN(telefony45[[#This Row],[nr]])=8,1,0)</f>
        <v>0</v>
      </c>
      <c r="G1651">
        <f>IF(LEN(telefony45[[#This Row],[nr]])=7,1,0)</f>
        <v>1</v>
      </c>
      <c r="H1651" s="9">
        <f>IF(LEN(telefony45[[#This Row],[nr]])&gt;=10,1,0)</f>
        <v>0</v>
      </c>
      <c r="I1651" s="2">
        <f>telefony45[[#This Row],[zakonczenie]]-telefony45[[#This Row],[rozpoczecie]]</f>
        <v>5.6597222222222188E-3</v>
      </c>
      <c r="J1651" s="9">
        <f>HOUR(telefony45[[#This Row],[czas połączenia]])</f>
        <v>0</v>
      </c>
      <c r="K1651" s="9">
        <f>MINUTE(telefony45[[#This Row],[czas połączenia]])</f>
        <v>8</v>
      </c>
      <c r="L1651" s="9">
        <f>SECOND(telefony45[[#This Row],[czas połączenia]])</f>
        <v>9</v>
      </c>
      <c r="M1651" s="9">
        <f>telefony45[[#This Row],[godziny połączenia]]*60*60+telefony45[[#This Row],[minuty połączenia]]*60+telefony45[[#This Row],[sekundy połączenia2]]</f>
        <v>489</v>
      </c>
      <c r="N1651" s="9">
        <f>ROUNDUP(telefony45[[#This Row],[połączenie w sekundach]]/60,0)</f>
        <v>9</v>
      </c>
      <c r="O1651" s="9">
        <f>IF(telefony45[[#This Row],[czy zagraniczny]]=1,telefony45[[#This Row],[zaczęt minuty połączenia]],0)</f>
        <v>0</v>
      </c>
      <c r="P1651">
        <f>IF(OR(telefony45[[#This Row],[czy komórkowy]]=1,telefony45[[#This Row],[czy stacjonarny]]=1),P1650-telefony45[[#This Row],[połączenie w sekundach]],P1650)</f>
        <v>-734910</v>
      </c>
      <c r="Q1651">
        <f t="shared" si="25"/>
        <v>489</v>
      </c>
      <c r="R1651">
        <f>IF(telefony45[[#This Row],[czy komórkowy]]=1,Q1651+R1650,R1650)</f>
        <v>182124</v>
      </c>
      <c r="S1651">
        <f>IF(telefony45[[#This Row],[czy stacjonarny]]=1,Q1651+S1650,S1650)</f>
        <v>552786</v>
      </c>
    </row>
    <row r="1652" spans="1:19" x14ac:dyDescent="0.3">
      <c r="A1652" s="9" t="s">
        <v>433</v>
      </c>
      <c r="B1652" s="1">
        <v>42941</v>
      </c>
      <c r="C1652" s="2">
        <v>0.41449074074074072</v>
      </c>
      <c r="D1652" s="2">
        <v>0.42371527777777779</v>
      </c>
      <c r="E1652">
        <f>DAY(telefony45[[#This Row],[data]])</f>
        <v>25</v>
      </c>
      <c r="F1652">
        <f>IF(LEN(telefony45[[#This Row],[nr]])=8,1,0)</f>
        <v>0</v>
      </c>
      <c r="G1652">
        <f>IF(LEN(telefony45[[#This Row],[nr]])=7,1,0)</f>
        <v>1</v>
      </c>
      <c r="H1652" s="9">
        <f>IF(LEN(telefony45[[#This Row],[nr]])&gt;=10,1,0)</f>
        <v>0</v>
      </c>
      <c r="I1652" s="2">
        <f>telefony45[[#This Row],[zakonczenie]]-telefony45[[#This Row],[rozpoczecie]]</f>
        <v>9.2245370370370727E-3</v>
      </c>
      <c r="J1652" s="9">
        <f>HOUR(telefony45[[#This Row],[czas połączenia]])</f>
        <v>0</v>
      </c>
      <c r="K1652" s="9">
        <f>MINUTE(telefony45[[#This Row],[czas połączenia]])</f>
        <v>13</v>
      </c>
      <c r="L1652" s="9">
        <f>SECOND(telefony45[[#This Row],[czas połączenia]])</f>
        <v>17</v>
      </c>
      <c r="M1652" s="9">
        <f>telefony45[[#This Row],[godziny połączenia]]*60*60+telefony45[[#This Row],[minuty połączenia]]*60+telefony45[[#This Row],[sekundy połączenia2]]</f>
        <v>797</v>
      </c>
      <c r="N1652" s="9">
        <f>ROUNDUP(telefony45[[#This Row],[połączenie w sekundach]]/60,0)</f>
        <v>14</v>
      </c>
      <c r="O1652" s="9">
        <f>IF(telefony45[[#This Row],[czy zagraniczny]]=1,telefony45[[#This Row],[zaczęt minuty połączenia]],0)</f>
        <v>0</v>
      </c>
      <c r="P1652">
        <f>IF(OR(telefony45[[#This Row],[czy komórkowy]]=1,telefony45[[#This Row],[czy stacjonarny]]=1),P1651-telefony45[[#This Row],[połączenie w sekundach]],P1651)</f>
        <v>-735707</v>
      </c>
      <c r="Q1652">
        <f t="shared" si="25"/>
        <v>797</v>
      </c>
      <c r="R1652">
        <f>IF(telefony45[[#This Row],[czy komórkowy]]=1,Q1652+R1651,R1651)</f>
        <v>182124</v>
      </c>
      <c r="S1652">
        <f>IF(telefony45[[#This Row],[czy stacjonarny]]=1,Q1652+S1651,S1651)</f>
        <v>553583</v>
      </c>
    </row>
    <row r="1653" spans="1:19" x14ac:dyDescent="0.3">
      <c r="A1653" s="9" t="s">
        <v>1427</v>
      </c>
      <c r="B1653" s="1">
        <v>42941</v>
      </c>
      <c r="C1653" s="2">
        <v>0.42008101851851853</v>
      </c>
      <c r="D1653" s="2">
        <v>0.4206597222222222</v>
      </c>
      <c r="E1653">
        <f>DAY(telefony45[[#This Row],[data]])</f>
        <v>25</v>
      </c>
      <c r="F1653">
        <f>IF(LEN(telefony45[[#This Row],[nr]])=8,1,0)</f>
        <v>0</v>
      </c>
      <c r="G1653">
        <f>IF(LEN(telefony45[[#This Row],[nr]])=7,1,0)</f>
        <v>1</v>
      </c>
      <c r="H1653" s="9">
        <f>IF(LEN(telefony45[[#This Row],[nr]])&gt;=10,1,0)</f>
        <v>0</v>
      </c>
      <c r="I1653" s="2">
        <f>telefony45[[#This Row],[zakonczenie]]-telefony45[[#This Row],[rozpoczecie]]</f>
        <v>5.7870370370366464E-4</v>
      </c>
      <c r="J1653" s="9">
        <f>HOUR(telefony45[[#This Row],[czas połączenia]])</f>
        <v>0</v>
      </c>
      <c r="K1653" s="9">
        <f>MINUTE(telefony45[[#This Row],[czas połączenia]])</f>
        <v>0</v>
      </c>
      <c r="L1653" s="9">
        <f>SECOND(telefony45[[#This Row],[czas połączenia]])</f>
        <v>50</v>
      </c>
      <c r="M1653" s="9">
        <f>telefony45[[#This Row],[godziny połączenia]]*60*60+telefony45[[#This Row],[minuty połączenia]]*60+telefony45[[#This Row],[sekundy połączenia2]]</f>
        <v>50</v>
      </c>
      <c r="N1653" s="9">
        <f>ROUNDUP(telefony45[[#This Row],[połączenie w sekundach]]/60,0)</f>
        <v>1</v>
      </c>
      <c r="O1653" s="9">
        <f>IF(telefony45[[#This Row],[czy zagraniczny]]=1,telefony45[[#This Row],[zaczęt minuty połączenia]],0)</f>
        <v>0</v>
      </c>
      <c r="P1653">
        <f>IF(OR(telefony45[[#This Row],[czy komórkowy]]=1,telefony45[[#This Row],[czy stacjonarny]]=1),P1652-telefony45[[#This Row],[połączenie w sekundach]],P1652)</f>
        <v>-735757</v>
      </c>
      <c r="Q1653">
        <f t="shared" si="25"/>
        <v>50</v>
      </c>
      <c r="R1653">
        <f>IF(telefony45[[#This Row],[czy komórkowy]]=1,Q1653+R1652,R1652)</f>
        <v>182124</v>
      </c>
      <c r="S1653">
        <f>IF(telefony45[[#This Row],[czy stacjonarny]]=1,Q1653+S1652,S1652)</f>
        <v>553633</v>
      </c>
    </row>
    <row r="1654" spans="1:19" x14ac:dyDescent="0.3">
      <c r="A1654" s="9" t="s">
        <v>1428</v>
      </c>
      <c r="B1654" s="1">
        <v>42941</v>
      </c>
      <c r="C1654" s="2">
        <v>0.42188657407407409</v>
      </c>
      <c r="D1654" s="2">
        <v>0.43138888888888888</v>
      </c>
      <c r="E1654">
        <f>DAY(telefony45[[#This Row],[data]])</f>
        <v>25</v>
      </c>
      <c r="F1654">
        <f>IF(LEN(telefony45[[#This Row],[nr]])=8,1,0)</f>
        <v>0</v>
      </c>
      <c r="G1654">
        <f>IF(LEN(telefony45[[#This Row],[nr]])=7,1,0)</f>
        <v>1</v>
      </c>
      <c r="H1654" s="9">
        <f>IF(LEN(telefony45[[#This Row],[nr]])&gt;=10,1,0)</f>
        <v>0</v>
      </c>
      <c r="I1654" s="2">
        <f>telefony45[[#This Row],[zakonczenie]]-telefony45[[#This Row],[rozpoczecie]]</f>
        <v>9.5023148148147829E-3</v>
      </c>
      <c r="J1654" s="9">
        <f>HOUR(telefony45[[#This Row],[czas połączenia]])</f>
        <v>0</v>
      </c>
      <c r="K1654" s="9">
        <f>MINUTE(telefony45[[#This Row],[czas połączenia]])</f>
        <v>13</v>
      </c>
      <c r="L1654" s="9">
        <f>SECOND(telefony45[[#This Row],[czas połączenia]])</f>
        <v>41</v>
      </c>
      <c r="M1654" s="9">
        <f>telefony45[[#This Row],[godziny połączenia]]*60*60+telefony45[[#This Row],[minuty połączenia]]*60+telefony45[[#This Row],[sekundy połączenia2]]</f>
        <v>821</v>
      </c>
      <c r="N1654" s="9">
        <f>ROUNDUP(telefony45[[#This Row],[połączenie w sekundach]]/60,0)</f>
        <v>14</v>
      </c>
      <c r="O1654" s="9">
        <f>IF(telefony45[[#This Row],[czy zagraniczny]]=1,telefony45[[#This Row],[zaczęt minuty połączenia]],0)</f>
        <v>0</v>
      </c>
      <c r="P1654">
        <f>IF(OR(telefony45[[#This Row],[czy komórkowy]]=1,telefony45[[#This Row],[czy stacjonarny]]=1),P1653-telefony45[[#This Row],[połączenie w sekundach]],P1653)</f>
        <v>-736578</v>
      </c>
      <c r="Q1654">
        <f t="shared" si="25"/>
        <v>821</v>
      </c>
      <c r="R1654">
        <f>IF(telefony45[[#This Row],[czy komórkowy]]=1,Q1654+R1653,R1653)</f>
        <v>182124</v>
      </c>
      <c r="S1654">
        <f>IF(telefony45[[#This Row],[czy stacjonarny]]=1,Q1654+S1653,S1653)</f>
        <v>554454</v>
      </c>
    </row>
    <row r="1655" spans="1:19" x14ac:dyDescent="0.3">
      <c r="A1655" s="9" t="s">
        <v>1429</v>
      </c>
      <c r="B1655" s="1">
        <v>42941</v>
      </c>
      <c r="C1655" s="2">
        <v>0.42711805555555554</v>
      </c>
      <c r="D1655" s="2">
        <v>0.43450231481481483</v>
      </c>
      <c r="E1655">
        <f>DAY(telefony45[[#This Row],[data]])</f>
        <v>25</v>
      </c>
      <c r="F1655">
        <f>IF(LEN(telefony45[[#This Row],[nr]])=8,1,0)</f>
        <v>0</v>
      </c>
      <c r="G1655">
        <f>IF(LEN(telefony45[[#This Row],[nr]])=7,1,0)</f>
        <v>1</v>
      </c>
      <c r="H1655" s="9">
        <f>IF(LEN(telefony45[[#This Row],[nr]])&gt;=10,1,0)</f>
        <v>0</v>
      </c>
      <c r="I1655" s="2">
        <f>telefony45[[#This Row],[zakonczenie]]-telefony45[[#This Row],[rozpoczecie]]</f>
        <v>7.3842592592592848E-3</v>
      </c>
      <c r="J1655" s="9">
        <f>HOUR(telefony45[[#This Row],[czas połączenia]])</f>
        <v>0</v>
      </c>
      <c r="K1655" s="9">
        <f>MINUTE(telefony45[[#This Row],[czas połączenia]])</f>
        <v>10</v>
      </c>
      <c r="L1655" s="9">
        <f>SECOND(telefony45[[#This Row],[czas połączenia]])</f>
        <v>38</v>
      </c>
      <c r="M1655" s="9">
        <f>telefony45[[#This Row],[godziny połączenia]]*60*60+telefony45[[#This Row],[minuty połączenia]]*60+telefony45[[#This Row],[sekundy połączenia2]]</f>
        <v>638</v>
      </c>
      <c r="N1655" s="9">
        <f>ROUNDUP(telefony45[[#This Row],[połączenie w sekundach]]/60,0)</f>
        <v>11</v>
      </c>
      <c r="O1655" s="9">
        <f>IF(telefony45[[#This Row],[czy zagraniczny]]=1,telefony45[[#This Row],[zaczęt minuty połączenia]],0)</f>
        <v>0</v>
      </c>
      <c r="P1655">
        <f>IF(OR(telefony45[[#This Row],[czy komórkowy]]=1,telefony45[[#This Row],[czy stacjonarny]]=1),P1654-telefony45[[#This Row],[połączenie w sekundach]],P1654)</f>
        <v>-737216</v>
      </c>
      <c r="Q1655">
        <f t="shared" si="25"/>
        <v>638</v>
      </c>
      <c r="R1655">
        <f>IF(telefony45[[#This Row],[czy komórkowy]]=1,Q1655+R1654,R1654)</f>
        <v>182124</v>
      </c>
      <c r="S1655">
        <f>IF(telefony45[[#This Row],[czy stacjonarny]]=1,Q1655+S1654,S1654)</f>
        <v>555092</v>
      </c>
    </row>
    <row r="1656" spans="1:19" x14ac:dyDescent="0.3">
      <c r="A1656" s="9" t="s">
        <v>52</v>
      </c>
      <c r="B1656" s="1">
        <v>42941</v>
      </c>
      <c r="C1656" s="2">
        <v>0.43004629629629632</v>
      </c>
      <c r="D1656" s="2">
        <v>0.43855324074074076</v>
      </c>
      <c r="E1656">
        <f>DAY(telefony45[[#This Row],[data]])</f>
        <v>25</v>
      </c>
      <c r="F1656">
        <f>IF(LEN(telefony45[[#This Row],[nr]])=8,1,0)</f>
        <v>1</v>
      </c>
      <c r="G1656">
        <f>IF(LEN(telefony45[[#This Row],[nr]])=7,1,0)</f>
        <v>0</v>
      </c>
      <c r="H1656" s="9">
        <f>IF(LEN(telefony45[[#This Row],[nr]])&gt;=10,1,0)</f>
        <v>0</v>
      </c>
      <c r="I1656" s="2">
        <f>telefony45[[#This Row],[zakonczenie]]-telefony45[[#This Row],[rozpoczecie]]</f>
        <v>8.506944444444442E-3</v>
      </c>
      <c r="J1656" s="9">
        <f>HOUR(telefony45[[#This Row],[czas połączenia]])</f>
        <v>0</v>
      </c>
      <c r="K1656" s="9">
        <f>MINUTE(telefony45[[#This Row],[czas połączenia]])</f>
        <v>12</v>
      </c>
      <c r="L1656" s="9">
        <f>SECOND(telefony45[[#This Row],[czas połączenia]])</f>
        <v>15</v>
      </c>
      <c r="M1656" s="9">
        <f>telefony45[[#This Row],[godziny połączenia]]*60*60+telefony45[[#This Row],[minuty połączenia]]*60+telefony45[[#This Row],[sekundy połączenia2]]</f>
        <v>735</v>
      </c>
      <c r="N1656" s="9">
        <f>ROUNDUP(telefony45[[#This Row],[połączenie w sekundach]]/60,0)</f>
        <v>13</v>
      </c>
      <c r="O1656" s="9">
        <f>IF(telefony45[[#This Row],[czy zagraniczny]]=1,telefony45[[#This Row],[zaczęt minuty połączenia]],0)</f>
        <v>0</v>
      </c>
      <c r="P1656">
        <f>IF(OR(telefony45[[#This Row],[czy komórkowy]]=1,telefony45[[#This Row],[czy stacjonarny]]=1),P1655-telefony45[[#This Row],[połączenie w sekundach]],P1655)</f>
        <v>-737951</v>
      </c>
      <c r="Q1656">
        <f t="shared" si="25"/>
        <v>735</v>
      </c>
      <c r="R1656">
        <f>IF(telefony45[[#This Row],[czy komórkowy]]=1,Q1656+R1655,R1655)</f>
        <v>182859</v>
      </c>
      <c r="S1656">
        <f>IF(telefony45[[#This Row],[czy stacjonarny]]=1,Q1656+S1655,S1655)</f>
        <v>555092</v>
      </c>
    </row>
    <row r="1657" spans="1:19" x14ac:dyDescent="0.3">
      <c r="A1657" s="9" t="s">
        <v>801</v>
      </c>
      <c r="B1657" s="1">
        <v>42941</v>
      </c>
      <c r="C1657" s="2">
        <v>0.4344675925925926</v>
      </c>
      <c r="D1657" s="2">
        <v>0.44442129629629629</v>
      </c>
      <c r="E1657">
        <f>DAY(telefony45[[#This Row],[data]])</f>
        <v>25</v>
      </c>
      <c r="F1657">
        <f>IF(LEN(telefony45[[#This Row],[nr]])=8,1,0)</f>
        <v>0</v>
      </c>
      <c r="G1657">
        <f>IF(LEN(telefony45[[#This Row],[nr]])=7,1,0)</f>
        <v>1</v>
      </c>
      <c r="H1657" s="9">
        <f>IF(LEN(telefony45[[#This Row],[nr]])&gt;=10,1,0)</f>
        <v>0</v>
      </c>
      <c r="I1657" s="2">
        <f>telefony45[[#This Row],[zakonczenie]]-telefony45[[#This Row],[rozpoczecie]]</f>
        <v>9.9537037037036868E-3</v>
      </c>
      <c r="J1657" s="9">
        <f>HOUR(telefony45[[#This Row],[czas połączenia]])</f>
        <v>0</v>
      </c>
      <c r="K1657" s="9">
        <f>MINUTE(telefony45[[#This Row],[czas połączenia]])</f>
        <v>14</v>
      </c>
      <c r="L1657" s="9">
        <f>SECOND(telefony45[[#This Row],[czas połączenia]])</f>
        <v>20</v>
      </c>
      <c r="M1657" s="9">
        <f>telefony45[[#This Row],[godziny połączenia]]*60*60+telefony45[[#This Row],[minuty połączenia]]*60+telefony45[[#This Row],[sekundy połączenia2]]</f>
        <v>860</v>
      </c>
      <c r="N1657" s="9">
        <f>ROUNDUP(telefony45[[#This Row],[połączenie w sekundach]]/60,0)</f>
        <v>15</v>
      </c>
      <c r="O1657" s="9">
        <f>IF(telefony45[[#This Row],[czy zagraniczny]]=1,telefony45[[#This Row],[zaczęt minuty połączenia]],0)</f>
        <v>0</v>
      </c>
      <c r="P1657">
        <f>IF(OR(telefony45[[#This Row],[czy komórkowy]]=1,telefony45[[#This Row],[czy stacjonarny]]=1),P1656-telefony45[[#This Row],[połączenie w sekundach]],P1656)</f>
        <v>-738811</v>
      </c>
      <c r="Q1657">
        <f t="shared" si="25"/>
        <v>860</v>
      </c>
      <c r="R1657">
        <f>IF(telefony45[[#This Row],[czy komórkowy]]=1,Q1657+R1656,R1656)</f>
        <v>182859</v>
      </c>
      <c r="S1657">
        <f>IF(telefony45[[#This Row],[czy stacjonarny]]=1,Q1657+S1656,S1656)</f>
        <v>555952</v>
      </c>
    </row>
    <row r="1658" spans="1:19" x14ac:dyDescent="0.3">
      <c r="A1658" s="9" t="s">
        <v>358</v>
      </c>
      <c r="B1658" s="1">
        <v>42941</v>
      </c>
      <c r="C1658" s="2">
        <v>0.43884259259259262</v>
      </c>
      <c r="D1658" s="2">
        <v>0.44464120370370369</v>
      </c>
      <c r="E1658">
        <f>DAY(telefony45[[#This Row],[data]])</f>
        <v>25</v>
      </c>
      <c r="F1658">
        <f>IF(LEN(telefony45[[#This Row],[nr]])=8,1,0)</f>
        <v>0</v>
      </c>
      <c r="G1658">
        <f>IF(LEN(telefony45[[#This Row],[nr]])=7,1,0)</f>
        <v>1</v>
      </c>
      <c r="H1658" s="9">
        <f>IF(LEN(telefony45[[#This Row],[nr]])&gt;=10,1,0)</f>
        <v>0</v>
      </c>
      <c r="I1658" s="2">
        <f>telefony45[[#This Row],[zakonczenie]]-telefony45[[#This Row],[rozpoczecie]]</f>
        <v>5.7986111111110739E-3</v>
      </c>
      <c r="J1658" s="9">
        <f>HOUR(telefony45[[#This Row],[czas połączenia]])</f>
        <v>0</v>
      </c>
      <c r="K1658" s="9">
        <f>MINUTE(telefony45[[#This Row],[czas połączenia]])</f>
        <v>8</v>
      </c>
      <c r="L1658" s="9">
        <f>SECOND(telefony45[[#This Row],[czas połączenia]])</f>
        <v>21</v>
      </c>
      <c r="M1658" s="9">
        <f>telefony45[[#This Row],[godziny połączenia]]*60*60+telefony45[[#This Row],[minuty połączenia]]*60+telefony45[[#This Row],[sekundy połączenia2]]</f>
        <v>501</v>
      </c>
      <c r="N1658" s="9">
        <f>ROUNDUP(telefony45[[#This Row],[połączenie w sekundach]]/60,0)</f>
        <v>9</v>
      </c>
      <c r="O1658" s="9">
        <f>IF(telefony45[[#This Row],[czy zagraniczny]]=1,telefony45[[#This Row],[zaczęt minuty połączenia]],0)</f>
        <v>0</v>
      </c>
      <c r="P1658">
        <f>IF(OR(telefony45[[#This Row],[czy komórkowy]]=1,telefony45[[#This Row],[czy stacjonarny]]=1),P1657-telefony45[[#This Row],[połączenie w sekundach]],P1657)</f>
        <v>-739312</v>
      </c>
      <c r="Q1658">
        <f t="shared" si="25"/>
        <v>501</v>
      </c>
      <c r="R1658">
        <f>IF(telefony45[[#This Row],[czy komórkowy]]=1,Q1658+R1657,R1657)</f>
        <v>182859</v>
      </c>
      <c r="S1658">
        <f>IF(telefony45[[#This Row],[czy stacjonarny]]=1,Q1658+S1657,S1657)</f>
        <v>556453</v>
      </c>
    </row>
    <row r="1659" spans="1:19" x14ac:dyDescent="0.3">
      <c r="A1659" s="9" t="s">
        <v>1430</v>
      </c>
      <c r="B1659" s="1">
        <v>42941</v>
      </c>
      <c r="C1659" s="2">
        <v>0.44231481481481483</v>
      </c>
      <c r="D1659" s="2">
        <v>0.45185185185185184</v>
      </c>
      <c r="E1659">
        <f>DAY(telefony45[[#This Row],[data]])</f>
        <v>25</v>
      </c>
      <c r="F1659">
        <f>IF(LEN(telefony45[[#This Row],[nr]])=8,1,0)</f>
        <v>1</v>
      </c>
      <c r="G1659">
        <f>IF(LEN(telefony45[[#This Row],[nr]])=7,1,0)</f>
        <v>0</v>
      </c>
      <c r="H1659" s="9">
        <f>IF(LEN(telefony45[[#This Row],[nr]])&gt;=10,1,0)</f>
        <v>0</v>
      </c>
      <c r="I1659" s="2">
        <f>telefony45[[#This Row],[zakonczenie]]-telefony45[[#This Row],[rozpoczecie]]</f>
        <v>9.5370370370370106E-3</v>
      </c>
      <c r="J1659" s="9">
        <f>HOUR(telefony45[[#This Row],[czas połączenia]])</f>
        <v>0</v>
      </c>
      <c r="K1659" s="9">
        <f>MINUTE(telefony45[[#This Row],[czas połączenia]])</f>
        <v>13</v>
      </c>
      <c r="L1659" s="9">
        <f>SECOND(telefony45[[#This Row],[czas połączenia]])</f>
        <v>44</v>
      </c>
      <c r="M1659" s="9">
        <f>telefony45[[#This Row],[godziny połączenia]]*60*60+telefony45[[#This Row],[minuty połączenia]]*60+telefony45[[#This Row],[sekundy połączenia2]]</f>
        <v>824</v>
      </c>
      <c r="N1659" s="9">
        <f>ROUNDUP(telefony45[[#This Row],[połączenie w sekundach]]/60,0)</f>
        <v>14</v>
      </c>
      <c r="O1659" s="9">
        <f>IF(telefony45[[#This Row],[czy zagraniczny]]=1,telefony45[[#This Row],[zaczęt minuty połączenia]],0)</f>
        <v>0</v>
      </c>
      <c r="P1659">
        <f>IF(OR(telefony45[[#This Row],[czy komórkowy]]=1,telefony45[[#This Row],[czy stacjonarny]]=1),P1658-telefony45[[#This Row],[połączenie w sekundach]],P1658)</f>
        <v>-740136</v>
      </c>
      <c r="Q1659">
        <f t="shared" si="25"/>
        <v>824</v>
      </c>
      <c r="R1659">
        <f>IF(telefony45[[#This Row],[czy komórkowy]]=1,Q1659+R1658,R1658)</f>
        <v>183683</v>
      </c>
      <c r="S1659">
        <f>IF(telefony45[[#This Row],[czy stacjonarny]]=1,Q1659+S1658,S1658)</f>
        <v>556453</v>
      </c>
    </row>
    <row r="1660" spans="1:19" x14ac:dyDescent="0.3">
      <c r="A1660" s="9" t="s">
        <v>1431</v>
      </c>
      <c r="B1660" s="1">
        <v>42941</v>
      </c>
      <c r="C1660" s="2">
        <v>0.44594907407407408</v>
      </c>
      <c r="D1660" s="2">
        <v>0.45099537037037035</v>
      </c>
      <c r="E1660">
        <f>DAY(telefony45[[#This Row],[data]])</f>
        <v>25</v>
      </c>
      <c r="F1660">
        <f>IF(LEN(telefony45[[#This Row],[nr]])=8,1,0)</f>
        <v>0</v>
      </c>
      <c r="G1660">
        <f>IF(LEN(telefony45[[#This Row],[nr]])=7,1,0)</f>
        <v>1</v>
      </c>
      <c r="H1660" s="9">
        <f>IF(LEN(telefony45[[#This Row],[nr]])&gt;=10,1,0)</f>
        <v>0</v>
      </c>
      <c r="I1660" s="2">
        <f>telefony45[[#This Row],[zakonczenie]]-telefony45[[#This Row],[rozpoczecie]]</f>
        <v>5.046296296296271E-3</v>
      </c>
      <c r="J1660" s="9">
        <f>HOUR(telefony45[[#This Row],[czas połączenia]])</f>
        <v>0</v>
      </c>
      <c r="K1660" s="9">
        <f>MINUTE(telefony45[[#This Row],[czas połączenia]])</f>
        <v>7</v>
      </c>
      <c r="L1660" s="9">
        <f>SECOND(telefony45[[#This Row],[czas połączenia]])</f>
        <v>16</v>
      </c>
      <c r="M1660" s="9">
        <f>telefony45[[#This Row],[godziny połączenia]]*60*60+telefony45[[#This Row],[minuty połączenia]]*60+telefony45[[#This Row],[sekundy połączenia2]]</f>
        <v>436</v>
      </c>
      <c r="N1660" s="9">
        <f>ROUNDUP(telefony45[[#This Row],[połączenie w sekundach]]/60,0)</f>
        <v>8</v>
      </c>
      <c r="O1660" s="9">
        <f>IF(telefony45[[#This Row],[czy zagraniczny]]=1,telefony45[[#This Row],[zaczęt minuty połączenia]],0)</f>
        <v>0</v>
      </c>
      <c r="P1660">
        <f>IF(OR(telefony45[[#This Row],[czy komórkowy]]=1,telefony45[[#This Row],[czy stacjonarny]]=1),P1659-telefony45[[#This Row],[połączenie w sekundach]],P1659)</f>
        <v>-740572</v>
      </c>
      <c r="Q1660">
        <f t="shared" si="25"/>
        <v>436</v>
      </c>
      <c r="R1660">
        <f>IF(telefony45[[#This Row],[czy komórkowy]]=1,Q1660+R1659,R1659)</f>
        <v>183683</v>
      </c>
      <c r="S1660">
        <f>IF(telefony45[[#This Row],[czy stacjonarny]]=1,Q1660+S1659,S1659)</f>
        <v>556889</v>
      </c>
    </row>
    <row r="1661" spans="1:19" x14ac:dyDescent="0.3">
      <c r="A1661" s="9" t="s">
        <v>1432</v>
      </c>
      <c r="B1661" s="1">
        <v>42941</v>
      </c>
      <c r="C1661" s="2">
        <v>0.45004629629629628</v>
      </c>
      <c r="D1661" s="2">
        <v>0.45568287037037036</v>
      </c>
      <c r="E1661">
        <f>DAY(telefony45[[#This Row],[data]])</f>
        <v>25</v>
      </c>
      <c r="F1661">
        <f>IF(LEN(telefony45[[#This Row],[nr]])=8,1,0)</f>
        <v>0</v>
      </c>
      <c r="G1661">
        <f>IF(LEN(telefony45[[#This Row],[nr]])=7,1,0)</f>
        <v>1</v>
      </c>
      <c r="H1661" s="9">
        <f>IF(LEN(telefony45[[#This Row],[nr]])&gt;=10,1,0)</f>
        <v>0</v>
      </c>
      <c r="I1661" s="2">
        <f>telefony45[[#This Row],[zakonczenie]]-telefony45[[#This Row],[rozpoczecie]]</f>
        <v>5.6365740740740855E-3</v>
      </c>
      <c r="J1661" s="9">
        <f>HOUR(telefony45[[#This Row],[czas połączenia]])</f>
        <v>0</v>
      </c>
      <c r="K1661" s="9">
        <f>MINUTE(telefony45[[#This Row],[czas połączenia]])</f>
        <v>8</v>
      </c>
      <c r="L1661" s="9">
        <f>SECOND(telefony45[[#This Row],[czas połączenia]])</f>
        <v>7</v>
      </c>
      <c r="M1661" s="9">
        <f>telefony45[[#This Row],[godziny połączenia]]*60*60+telefony45[[#This Row],[minuty połączenia]]*60+telefony45[[#This Row],[sekundy połączenia2]]</f>
        <v>487</v>
      </c>
      <c r="N1661" s="9">
        <f>ROUNDUP(telefony45[[#This Row],[połączenie w sekundach]]/60,0)</f>
        <v>9</v>
      </c>
      <c r="O1661" s="9">
        <f>IF(telefony45[[#This Row],[czy zagraniczny]]=1,telefony45[[#This Row],[zaczęt minuty połączenia]],0)</f>
        <v>0</v>
      </c>
      <c r="P1661">
        <f>IF(OR(telefony45[[#This Row],[czy komórkowy]]=1,telefony45[[#This Row],[czy stacjonarny]]=1),P1660-telefony45[[#This Row],[połączenie w sekundach]],P1660)</f>
        <v>-741059</v>
      </c>
      <c r="Q1661">
        <f t="shared" si="25"/>
        <v>487</v>
      </c>
      <c r="R1661">
        <f>IF(telefony45[[#This Row],[czy komórkowy]]=1,Q1661+R1660,R1660)</f>
        <v>183683</v>
      </c>
      <c r="S1661">
        <f>IF(telefony45[[#This Row],[czy stacjonarny]]=1,Q1661+S1660,S1660)</f>
        <v>557376</v>
      </c>
    </row>
    <row r="1662" spans="1:19" x14ac:dyDescent="0.3">
      <c r="A1662" s="9" t="s">
        <v>1433</v>
      </c>
      <c r="B1662" s="1">
        <v>42941</v>
      </c>
      <c r="C1662" s="2">
        <v>0.45217592592592593</v>
      </c>
      <c r="D1662" s="2">
        <v>0.4568402777777778</v>
      </c>
      <c r="E1662">
        <f>DAY(telefony45[[#This Row],[data]])</f>
        <v>25</v>
      </c>
      <c r="F1662">
        <f>IF(LEN(telefony45[[#This Row],[nr]])=8,1,0)</f>
        <v>0</v>
      </c>
      <c r="G1662">
        <f>IF(LEN(telefony45[[#This Row],[nr]])=7,1,0)</f>
        <v>1</v>
      </c>
      <c r="H1662" s="9">
        <f>IF(LEN(telefony45[[#This Row],[nr]])&gt;=10,1,0)</f>
        <v>0</v>
      </c>
      <c r="I1662" s="2">
        <f>telefony45[[#This Row],[zakonczenie]]-telefony45[[#This Row],[rozpoczecie]]</f>
        <v>4.6643518518518778E-3</v>
      </c>
      <c r="J1662" s="9">
        <f>HOUR(telefony45[[#This Row],[czas połączenia]])</f>
        <v>0</v>
      </c>
      <c r="K1662" s="9">
        <f>MINUTE(telefony45[[#This Row],[czas połączenia]])</f>
        <v>6</v>
      </c>
      <c r="L1662" s="9">
        <f>SECOND(telefony45[[#This Row],[czas połączenia]])</f>
        <v>43</v>
      </c>
      <c r="M1662" s="9">
        <f>telefony45[[#This Row],[godziny połączenia]]*60*60+telefony45[[#This Row],[minuty połączenia]]*60+telefony45[[#This Row],[sekundy połączenia2]]</f>
        <v>403</v>
      </c>
      <c r="N1662" s="9">
        <f>ROUNDUP(telefony45[[#This Row],[połączenie w sekundach]]/60,0)</f>
        <v>7</v>
      </c>
      <c r="O1662" s="9">
        <f>IF(telefony45[[#This Row],[czy zagraniczny]]=1,telefony45[[#This Row],[zaczęt minuty połączenia]],0)</f>
        <v>0</v>
      </c>
      <c r="P1662">
        <f>IF(OR(telefony45[[#This Row],[czy komórkowy]]=1,telefony45[[#This Row],[czy stacjonarny]]=1),P1661-telefony45[[#This Row],[połączenie w sekundach]],P1661)</f>
        <v>-741462</v>
      </c>
      <c r="Q1662">
        <f t="shared" si="25"/>
        <v>403</v>
      </c>
      <c r="R1662">
        <f>IF(telefony45[[#This Row],[czy komórkowy]]=1,Q1662+R1661,R1661)</f>
        <v>183683</v>
      </c>
      <c r="S1662">
        <f>IF(telefony45[[#This Row],[czy stacjonarny]]=1,Q1662+S1661,S1661)</f>
        <v>557779</v>
      </c>
    </row>
    <row r="1663" spans="1:19" x14ac:dyDescent="0.3">
      <c r="A1663" s="9" t="s">
        <v>1434</v>
      </c>
      <c r="B1663" s="1">
        <v>42941</v>
      </c>
      <c r="C1663" s="2">
        <v>0.45377314814814818</v>
      </c>
      <c r="D1663" s="2">
        <v>0.45409722222222221</v>
      </c>
      <c r="E1663">
        <f>DAY(telefony45[[#This Row],[data]])</f>
        <v>25</v>
      </c>
      <c r="F1663">
        <f>IF(LEN(telefony45[[#This Row],[nr]])=8,1,0)</f>
        <v>0</v>
      </c>
      <c r="G1663">
        <f>IF(LEN(telefony45[[#This Row],[nr]])=7,1,0)</f>
        <v>1</v>
      </c>
      <c r="H1663" s="9">
        <f>IF(LEN(telefony45[[#This Row],[nr]])&gt;=10,1,0)</f>
        <v>0</v>
      </c>
      <c r="I1663" s="2">
        <f>telefony45[[#This Row],[zakonczenie]]-telefony45[[#This Row],[rozpoczecie]]</f>
        <v>3.2407407407403221E-4</v>
      </c>
      <c r="J1663" s="9">
        <f>HOUR(telefony45[[#This Row],[czas połączenia]])</f>
        <v>0</v>
      </c>
      <c r="K1663" s="9">
        <f>MINUTE(telefony45[[#This Row],[czas połączenia]])</f>
        <v>0</v>
      </c>
      <c r="L1663" s="9">
        <f>SECOND(telefony45[[#This Row],[czas połączenia]])</f>
        <v>28</v>
      </c>
      <c r="M1663" s="9">
        <f>telefony45[[#This Row],[godziny połączenia]]*60*60+telefony45[[#This Row],[minuty połączenia]]*60+telefony45[[#This Row],[sekundy połączenia2]]</f>
        <v>28</v>
      </c>
      <c r="N1663" s="9">
        <f>ROUNDUP(telefony45[[#This Row],[połączenie w sekundach]]/60,0)</f>
        <v>1</v>
      </c>
      <c r="O1663" s="9">
        <f>IF(telefony45[[#This Row],[czy zagraniczny]]=1,telefony45[[#This Row],[zaczęt minuty połączenia]],0)</f>
        <v>0</v>
      </c>
      <c r="P1663">
        <f>IF(OR(telefony45[[#This Row],[czy komórkowy]]=1,telefony45[[#This Row],[czy stacjonarny]]=1),P1662-telefony45[[#This Row],[połączenie w sekundach]],P1662)</f>
        <v>-741490</v>
      </c>
      <c r="Q1663">
        <f t="shared" si="25"/>
        <v>28</v>
      </c>
      <c r="R1663">
        <f>IF(telefony45[[#This Row],[czy komórkowy]]=1,Q1663+R1662,R1662)</f>
        <v>183683</v>
      </c>
      <c r="S1663">
        <f>IF(telefony45[[#This Row],[czy stacjonarny]]=1,Q1663+S1662,S1662)</f>
        <v>557807</v>
      </c>
    </row>
    <row r="1664" spans="1:19" x14ac:dyDescent="0.3">
      <c r="A1664" s="9" t="s">
        <v>1435</v>
      </c>
      <c r="B1664" s="1">
        <v>42941</v>
      </c>
      <c r="C1664" s="2">
        <v>0.45886574074074077</v>
      </c>
      <c r="D1664" s="2">
        <v>0.46630787037037036</v>
      </c>
      <c r="E1664">
        <f>DAY(telefony45[[#This Row],[data]])</f>
        <v>25</v>
      </c>
      <c r="F1664">
        <f>IF(LEN(telefony45[[#This Row],[nr]])=8,1,0)</f>
        <v>0</v>
      </c>
      <c r="G1664">
        <f>IF(LEN(telefony45[[#This Row],[nr]])=7,1,0)</f>
        <v>1</v>
      </c>
      <c r="H1664" s="9">
        <f>IF(LEN(telefony45[[#This Row],[nr]])&gt;=10,1,0)</f>
        <v>0</v>
      </c>
      <c r="I1664" s="2">
        <f>telefony45[[#This Row],[zakonczenie]]-telefony45[[#This Row],[rozpoczecie]]</f>
        <v>7.4421296296295902E-3</v>
      </c>
      <c r="J1664" s="9">
        <f>HOUR(telefony45[[#This Row],[czas połączenia]])</f>
        <v>0</v>
      </c>
      <c r="K1664" s="9">
        <f>MINUTE(telefony45[[#This Row],[czas połączenia]])</f>
        <v>10</v>
      </c>
      <c r="L1664" s="9">
        <f>SECOND(telefony45[[#This Row],[czas połączenia]])</f>
        <v>43</v>
      </c>
      <c r="M1664" s="9">
        <f>telefony45[[#This Row],[godziny połączenia]]*60*60+telefony45[[#This Row],[minuty połączenia]]*60+telefony45[[#This Row],[sekundy połączenia2]]</f>
        <v>643</v>
      </c>
      <c r="N1664" s="9">
        <f>ROUNDUP(telefony45[[#This Row],[połączenie w sekundach]]/60,0)</f>
        <v>11</v>
      </c>
      <c r="O1664" s="9">
        <f>IF(telefony45[[#This Row],[czy zagraniczny]]=1,telefony45[[#This Row],[zaczęt minuty połączenia]],0)</f>
        <v>0</v>
      </c>
      <c r="P1664">
        <f>IF(OR(telefony45[[#This Row],[czy komórkowy]]=1,telefony45[[#This Row],[czy stacjonarny]]=1),P1663-telefony45[[#This Row],[połączenie w sekundach]],P1663)</f>
        <v>-742133</v>
      </c>
      <c r="Q1664">
        <f t="shared" si="25"/>
        <v>643</v>
      </c>
      <c r="R1664">
        <f>IF(telefony45[[#This Row],[czy komórkowy]]=1,Q1664+R1663,R1663)</f>
        <v>183683</v>
      </c>
      <c r="S1664">
        <f>IF(telefony45[[#This Row],[czy stacjonarny]]=1,Q1664+S1663,S1663)</f>
        <v>558450</v>
      </c>
    </row>
    <row r="1665" spans="1:19" x14ac:dyDescent="0.3">
      <c r="A1665" s="9" t="s">
        <v>1436</v>
      </c>
      <c r="B1665" s="1">
        <v>42941</v>
      </c>
      <c r="C1665" s="2">
        <v>0.46381944444444445</v>
      </c>
      <c r="D1665" s="2">
        <v>0.47520833333333334</v>
      </c>
      <c r="E1665">
        <f>DAY(telefony45[[#This Row],[data]])</f>
        <v>25</v>
      </c>
      <c r="F1665">
        <f>IF(LEN(telefony45[[#This Row],[nr]])=8,1,0)</f>
        <v>0</v>
      </c>
      <c r="G1665">
        <f>IF(LEN(telefony45[[#This Row],[nr]])=7,1,0)</f>
        <v>1</v>
      </c>
      <c r="H1665" s="9">
        <f>IF(LEN(telefony45[[#This Row],[nr]])&gt;=10,1,0)</f>
        <v>0</v>
      </c>
      <c r="I1665" s="2">
        <f>telefony45[[#This Row],[zakonczenie]]-telefony45[[#This Row],[rozpoczecie]]</f>
        <v>1.1388888888888893E-2</v>
      </c>
      <c r="J1665" s="9">
        <f>HOUR(telefony45[[#This Row],[czas połączenia]])</f>
        <v>0</v>
      </c>
      <c r="K1665" s="9">
        <f>MINUTE(telefony45[[#This Row],[czas połączenia]])</f>
        <v>16</v>
      </c>
      <c r="L1665" s="9">
        <f>SECOND(telefony45[[#This Row],[czas połączenia]])</f>
        <v>24</v>
      </c>
      <c r="M1665" s="9">
        <f>telefony45[[#This Row],[godziny połączenia]]*60*60+telefony45[[#This Row],[minuty połączenia]]*60+telefony45[[#This Row],[sekundy połączenia2]]</f>
        <v>984</v>
      </c>
      <c r="N1665" s="9">
        <f>ROUNDUP(telefony45[[#This Row],[połączenie w sekundach]]/60,0)</f>
        <v>17</v>
      </c>
      <c r="O1665" s="9">
        <f>IF(telefony45[[#This Row],[czy zagraniczny]]=1,telefony45[[#This Row],[zaczęt minuty połączenia]],0)</f>
        <v>0</v>
      </c>
      <c r="P1665">
        <f>IF(OR(telefony45[[#This Row],[czy komórkowy]]=1,telefony45[[#This Row],[czy stacjonarny]]=1),P1664-telefony45[[#This Row],[połączenie w sekundach]],P1664)</f>
        <v>-743117</v>
      </c>
      <c r="Q1665">
        <f t="shared" si="25"/>
        <v>984</v>
      </c>
      <c r="R1665">
        <f>IF(telefony45[[#This Row],[czy komórkowy]]=1,Q1665+R1664,R1664)</f>
        <v>183683</v>
      </c>
      <c r="S1665">
        <f>IF(telefony45[[#This Row],[czy stacjonarny]]=1,Q1665+S1664,S1664)</f>
        <v>559434</v>
      </c>
    </row>
    <row r="1666" spans="1:19" x14ac:dyDescent="0.3">
      <c r="A1666" s="9" t="s">
        <v>1437</v>
      </c>
      <c r="B1666" s="1">
        <v>42941</v>
      </c>
      <c r="C1666" s="2">
        <v>0.46564814814814814</v>
      </c>
      <c r="D1666" s="2">
        <v>0.47028935185185183</v>
      </c>
      <c r="E1666">
        <f>DAY(telefony45[[#This Row],[data]])</f>
        <v>25</v>
      </c>
      <c r="F1666">
        <f>IF(LEN(telefony45[[#This Row],[nr]])=8,1,0)</f>
        <v>0</v>
      </c>
      <c r="G1666">
        <f>IF(LEN(telefony45[[#This Row],[nr]])=7,1,0)</f>
        <v>1</v>
      </c>
      <c r="H1666" s="9">
        <f>IF(LEN(telefony45[[#This Row],[nr]])&gt;=10,1,0)</f>
        <v>0</v>
      </c>
      <c r="I1666" s="2">
        <f>telefony45[[#This Row],[zakonczenie]]-telefony45[[#This Row],[rozpoczecie]]</f>
        <v>4.6412037037036891E-3</v>
      </c>
      <c r="J1666" s="9">
        <f>HOUR(telefony45[[#This Row],[czas połączenia]])</f>
        <v>0</v>
      </c>
      <c r="K1666" s="9">
        <f>MINUTE(telefony45[[#This Row],[czas połączenia]])</f>
        <v>6</v>
      </c>
      <c r="L1666" s="9">
        <f>SECOND(telefony45[[#This Row],[czas połączenia]])</f>
        <v>41</v>
      </c>
      <c r="M1666" s="9">
        <f>telefony45[[#This Row],[godziny połączenia]]*60*60+telefony45[[#This Row],[minuty połączenia]]*60+telefony45[[#This Row],[sekundy połączenia2]]</f>
        <v>401</v>
      </c>
      <c r="N1666" s="9">
        <f>ROUNDUP(telefony45[[#This Row],[połączenie w sekundach]]/60,0)</f>
        <v>7</v>
      </c>
      <c r="O1666" s="9">
        <f>IF(telefony45[[#This Row],[czy zagraniczny]]=1,telefony45[[#This Row],[zaczęt minuty połączenia]],0)</f>
        <v>0</v>
      </c>
      <c r="P1666">
        <f>IF(OR(telefony45[[#This Row],[czy komórkowy]]=1,telefony45[[#This Row],[czy stacjonarny]]=1),P1665-telefony45[[#This Row],[połączenie w sekundach]],P1665)</f>
        <v>-743518</v>
      </c>
      <c r="Q1666">
        <f t="shared" si="25"/>
        <v>401</v>
      </c>
      <c r="R1666">
        <f>IF(telefony45[[#This Row],[czy komórkowy]]=1,Q1666+R1665,R1665)</f>
        <v>183683</v>
      </c>
      <c r="S1666">
        <f>IF(telefony45[[#This Row],[czy stacjonarny]]=1,Q1666+S1665,S1665)</f>
        <v>559835</v>
      </c>
    </row>
    <row r="1667" spans="1:19" x14ac:dyDescent="0.3">
      <c r="A1667" s="9" t="s">
        <v>1438</v>
      </c>
      <c r="B1667" s="1">
        <v>42941</v>
      </c>
      <c r="C1667" s="2">
        <v>0.47077546296296297</v>
      </c>
      <c r="D1667" s="2">
        <v>0.47538194444444443</v>
      </c>
      <c r="E1667">
        <f>DAY(telefony45[[#This Row],[data]])</f>
        <v>25</v>
      </c>
      <c r="F1667">
        <f>IF(LEN(telefony45[[#This Row],[nr]])=8,1,0)</f>
        <v>0</v>
      </c>
      <c r="G1667">
        <f>IF(LEN(telefony45[[#This Row],[nr]])=7,1,0)</f>
        <v>1</v>
      </c>
      <c r="H1667" s="9">
        <f>IF(LEN(telefony45[[#This Row],[nr]])&gt;=10,1,0)</f>
        <v>0</v>
      </c>
      <c r="I1667" s="2">
        <f>telefony45[[#This Row],[zakonczenie]]-telefony45[[#This Row],[rozpoczecie]]</f>
        <v>4.6064814814814614E-3</v>
      </c>
      <c r="J1667" s="9">
        <f>HOUR(telefony45[[#This Row],[czas połączenia]])</f>
        <v>0</v>
      </c>
      <c r="K1667" s="9">
        <f>MINUTE(telefony45[[#This Row],[czas połączenia]])</f>
        <v>6</v>
      </c>
      <c r="L1667" s="9">
        <f>SECOND(telefony45[[#This Row],[czas połączenia]])</f>
        <v>38</v>
      </c>
      <c r="M1667" s="9">
        <f>telefony45[[#This Row],[godziny połączenia]]*60*60+telefony45[[#This Row],[minuty połączenia]]*60+telefony45[[#This Row],[sekundy połączenia2]]</f>
        <v>398</v>
      </c>
      <c r="N1667" s="9">
        <f>ROUNDUP(telefony45[[#This Row],[połączenie w sekundach]]/60,0)</f>
        <v>7</v>
      </c>
      <c r="O1667" s="9">
        <f>IF(telefony45[[#This Row],[czy zagraniczny]]=1,telefony45[[#This Row],[zaczęt minuty połączenia]],0)</f>
        <v>0</v>
      </c>
      <c r="P1667">
        <f>IF(OR(telefony45[[#This Row],[czy komórkowy]]=1,telefony45[[#This Row],[czy stacjonarny]]=1),P1666-telefony45[[#This Row],[połączenie w sekundach]],P1666)</f>
        <v>-743916</v>
      </c>
      <c r="Q1667">
        <f t="shared" si="25"/>
        <v>398</v>
      </c>
      <c r="R1667">
        <f>IF(telefony45[[#This Row],[czy komórkowy]]=1,Q1667+R1666,R1666)</f>
        <v>183683</v>
      </c>
      <c r="S1667">
        <f>IF(telefony45[[#This Row],[czy stacjonarny]]=1,Q1667+S1666,S1666)</f>
        <v>560233</v>
      </c>
    </row>
    <row r="1668" spans="1:19" x14ac:dyDescent="0.3">
      <c r="A1668" s="9" t="s">
        <v>1439</v>
      </c>
      <c r="B1668" s="1">
        <v>42941</v>
      </c>
      <c r="C1668" s="2">
        <v>0.4729976851851852</v>
      </c>
      <c r="D1668" s="2">
        <v>0.47553240740740743</v>
      </c>
      <c r="E1668">
        <f>DAY(telefony45[[#This Row],[data]])</f>
        <v>25</v>
      </c>
      <c r="F1668">
        <f>IF(LEN(telefony45[[#This Row],[nr]])=8,1,0)</f>
        <v>0</v>
      </c>
      <c r="G1668">
        <f>IF(LEN(telefony45[[#This Row],[nr]])=7,1,0)</f>
        <v>1</v>
      </c>
      <c r="H1668" s="9">
        <f>IF(LEN(telefony45[[#This Row],[nr]])&gt;=10,1,0)</f>
        <v>0</v>
      </c>
      <c r="I1668" s="2">
        <f>telefony45[[#This Row],[zakonczenie]]-telefony45[[#This Row],[rozpoczecie]]</f>
        <v>2.5347222222222299E-3</v>
      </c>
      <c r="J1668" s="9">
        <f>HOUR(telefony45[[#This Row],[czas połączenia]])</f>
        <v>0</v>
      </c>
      <c r="K1668" s="9">
        <f>MINUTE(telefony45[[#This Row],[czas połączenia]])</f>
        <v>3</v>
      </c>
      <c r="L1668" s="9">
        <f>SECOND(telefony45[[#This Row],[czas połączenia]])</f>
        <v>39</v>
      </c>
      <c r="M1668" s="9">
        <f>telefony45[[#This Row],[godziny połączenia]]*60*60+telefony45[[#This Row],[minuty połączenia]]*60+telefony45[[#This Row],[sekundy połączenia2]]</f>
        <v>219</v>
      </c>
      <c r="N1668" s="9">
        <f>ROUNDUP(telefony45[[#This Row],[połączenie w sekundach]]/60,0)</f>
        <v>4</v>
      </c>
      <c r="O1668" s="9">
        <f>IF(telefony45[[#This Row],[czy zagraniczny]]=1,telefony45[[#This Row],[zaczęt minuty połączenia]],0)</f>
        <v>0</v>
      </c>
      <c r="P1668">
        <f>IF(OR(telefony45[[#This Row],[czy komórkowy]]=1,telefony45[[#This Row],[czy stacjonarny]]=1),P1667-telefony45[[#This Row],[połączenie w sekundach]],P1667)</f>
        <v>-744135</v>
      </c>
      <c r="Q1668">
        <f t="shared" si="25"/>
        <v>219</v>
      </c>
      <c r="R1668">
        <f>IF(telefony45[[#This Row],[czy komórkowy]]=1,Q1668+R1667,R1667)</f>
        <v>183683</v>
      </c>
      <c r="S1668">
        <f>IF(telefony45[[#This Row],[czy stacjonarny]]=1,Q1668+S1667,S1667)</f>
        <v>560452</v>
      </c>
    </row>
    <row r="1669" spans="1:19" x14ac:dyDescent="0.3">
      <c r="A1669" s="9" t="s">
        <v>1440</v>
      </c>
      <c r="B1669" s="1">
        <v>42941</v>
      </c>
      <c r="C1669" s="2">
        <v>0.47385416666666669</v>
      </c>
      <c r="D1669" s="2">
        <v>0.47505787037037039</v>
      </c>
      <c r="E1669">
        <f>DAY(telefony45[[#This Row],[data]])</f>
        <v>25</v>
      </c>
      <c r="F1669">
        <f>IF(LEN(telefony45[[#This Row],[nr]])=8,1,0)</f>
        <v>0</v>
      </c>
      <c r="G1669">
        <f>IF(LEN(telefony45[[#This Row],[nr]])=7,1,0)</f>
        <v>1</v>
      </c>
      <c r="H1669" s="9">
        <f>IF(LEN(telefony45[[#This Row],[nr]])&gt;=10,1,0)</f>
        <v>0</v>
      </c>
      <c r="I1669" s="2">
        <f>telefony45[[#This Row],[zakonczenie]]-telefony45[[#This Row],[rozpoczecie]]</f>
        <v>1.2037037037037068E-3</v>
      </c>
      <c r="J1669" s="9">
        <f>HOUR(telefony45[[#This Row],[czas połączenia]])</f>
        <v>0</v>
      </c>
      <c r="K1669" s="9">
        <f>MINUTE(telefony45[[#This Row],[czas połączenia]])</f>
        <v>1</v>
      </c>
      <c r="L1669" s="9">
        <f>SECOND(telefony45[[#This Row],[czas połączenia]])</f>
        <v>44</v>
      </c>
      <c r="M1669" s="9">
        <f>telefony45[[#This Row],[godziny połączenia]]*60*60+telefony45[[#This Row],[minuty połączenia]]*60+telefony45[[#This Row],[sekundy połączenia2]]</f>
        <v>104</v>
      </c>
      <c r="N1669" s="9">
        <f>ROUNDUP(telefony45[[#This Row],[połączenie w sekundach]]/60,0)</f>
        <v>2</v>
      </c>
      <c r="O1669" s="9">
        <f>IF(telefony45[[#This Row],[czy zagraniczny]]=1,telefony45[[#This Row],[zaczęt minuty połączenia]],0)</f>
        <v>0</v>
      </c>
      <c r="P1669">
        <f>IF(OR(telefony45[[#This Row],[czy komórkowy]]=1,telefony45[[#This Row],[czy stacjonarny]]=1),P1668-telefony45[[#This Row],[połączenie w sekundach]],P1668)</f>
        <v>-744239</v>
      </c>
      <c r="Q1669">
        <f t="shared" si="25"/>
        <v>104</v>
      </c>
      <c r="R1669">
        <f>IF(telefony45[[#This Row],[czy komórkowy]]=1,Q1669+R1668,R1668)</f>
        <v>183683</v>
      </c>
      <c r="S1669">
        <f>IF(telefony45[[#This Row],[czy stacjonarny]]=1,Q1669+S1668,S1668)</f>
        <v>560556</v>
      </c>
    </row>
    <row r="1670" spans="1:19" x14ac:dyDescent="0.3">
      <c r="A1670" s="9" t="s">
        <v>1441</v>
      </c>
      <c r="B1670" s="1">
        <v>42941</v>
      </c>
      <c r="C1670" s="2">
        <v>0.47591435185185182</v>
      </c>
      <c r="D1670" s="2">
        <v>0.47734953703703703</v>
      </c>
      <c r="E1670">
        <f>DAY(telefony45[[#This Row],[data]])</f>
        <v>25</v>
      </c>
      <c r="F1670">
        <f>IF(LEN(telefony45[[#This Row],[nr]])=8,1,0)</f>
        <v>0</v>
      </c>
      <c r="G1670">
        <f>IF(LEN(telefony45[[#This Row],[nr]])=7,1,0)</f>
        <v>1</v>
      </c>
      <c r="H1670" s="9">
        <f>IF(LEN(telefony45[[#This Row],[nr]])&gt;=10,1,0)</f>
        <v>0</v>
      </c>
      <c r="I1670" s="2">
        <f>telefony45[[#This Row],[zakonczenie]]-telefony45[[#This Row],[rozpoczecie]]</f>
        <v>1.435185185185206E-3</v>
      </c>
      <c r="J1670" s="9">
        <f>HOUR(telefony45[[#This Row],[czas połączenia]])</f>
        <v>0</v>
      </c>
      <c r="K1670" s="9">
        <f>MINUTE(telefony45[[#This Row],[czas połączenia]])</f>
        <v>2</v>
      </c>
      <c r="L1670" s="9">
        <f>SECOND(telefony45[[#This Row],[czas połączenia]])</f>
        <v>4</v>
      </c>
      <c r="M1670" s="9">
        <f>telefony45[[#This Row],[godziny połączenia]]*60*60+telefony45[[#This Row],[minuty połączenia]]*60+telefony45[[#This Row],[sekundy połączenia2]]</f>
        <v>124</v>
      </c>
      <c r="N1670" s="9">
        <f>ROUNDUP(telefony45[[#This Row],[połączenie w sekundach]]/60,0)</f>
        <v>3</v>
      </c>
      <c r="O1670" s="9">
        <f>IF(telefony45[[#This Row],[czy zagraniczny]]=1,telefony45[[#This Row],[zaczęt minuty połączenia]],0)</f>
        <v>0</v>
      </c>
      <c r="P1670">
        <f>IF(OR(telefony45[[#This Row],[czy komórkowy]]=1,telefony45[[#This Row],[czy stacjonarny]]=1),P1669-telefony45[[#This Row],[połączenie w sekundach]],P1669)</f>
        <v>-744363</v>
      </c>
      <c r="Q1670">
        <f t="shared" si="25"/>
        <v>124</v>
      </c>
      <c r="R1670">
        <f>IF(telefony45[[#This Row],[czy komórkowy]]=1,Q1670+R1669,R1669)</f>
        <v>183683</v>
      </c>
      <c r="S1670">
        <f>IF(telefony45[[#This Row],[czy stacjonarny]]=1,Q1670+S1669,S1669)</f>
        <v>560680</v>
      </c>
    </row>
    <row r="1671" spans="1:19" x14ac:dyDescent="0.3">
      <c r="A1671" s="9" t="s">
        <v>1442</v>
      </c>
      <c r="B1671" s="1">
        <v>42941</v>
      </c>
      <c r="C1671" s="2">
        <v>0.4770138888888889</v>
      </c>
      <c r="D1671" s="2">
        <v>0.48685185185185187</v>
      </c>
      <c r="E1671">
        <f>DAY(telefony45[[#This Row],[data]])</f>
        <v>25</v>
      </c>
      <c r="F1671">
        <f>IF(LEN(telefony45[[#This Row],[nr]])=8,1,0)</f>
        <v>0</v>
      </c>
      <c r="G1671">
        <f>IF(LEN(telefony45[[#This Row],[nr]])=7,1,0)</f>
        <v>1</v>
      </c>
      <c r="H1671" s="9">
        <f>IF(LEN(telefony45[[#This Row],[nr]])&gt;=10,1,0)</f>
        <v>0</v>
      </c>
      <c r="I1671" s="2">
        <f>telefony45[[#This Row],[zakonczenie]]-telefony45[[#This Row],[rozpoczecie]]</f>
        <v>9.837962962962965E-3</v>
      </c>
      <c r="J1671" s="9">
        <f>HOUR(telefony45[[#This Row],[czas połączenia]])</f>
        <v>0</v>
      </c>
      <c r="K1671" s="9">
        <f>MINUTE(telefony45[[#This Row],[czas połączenia]])</f>
        <v>14</v>
      </c>
      <c r="L1671" s="9">
        <f>SECOND(telefony45[[#This Row],[czas połączenia]])</f>
        <v>10</v>
      </c>
      <c r="M1671" s="9">
        <f>telefony45[[#This Row],[godziny połączenia]]*60*60+telefony45[[#This Row],[minuty połączenia]]*60+telefony45[[#This Row],[sekundy połączenia2]]</f>
        <v>850</v>
      </c>
      <c r="N1671" s="9">
        <f>ROUNDUP(telefony45[[#This Row],[połączenie w sekundach]]/60,0)</f>
        <v>15</v>
      </c>
      <c r="O1671" s="9">
        <f>IF(telefony45[[#This Row],[czy zagraniczny]]=1,telefony45[[#This Row],[zaczęt minuty połączenia]],0)</f>
        <v>0</v>
      </c>
      <c r="P1671">
        <f>IF(OR(telefony45[[#This Row],[czy komórkowy]]=1,telefony45[[#This Row],[czy stacjonarny]]=1),P1670-telefony45[[#This Row],[połączenie w sekundach]],P1670)</f>
        <v>-745213</v>
      </c>
      <c r="Q1671">
        <f t="shared" si="25"/>
        <v>850</v>
      </c>
      <c r="R1671">
        <f>IF(telefony45[[#This Row],[czy komórkowy]]=1,Q1671+R1670,R1670)</f>
        <v>183683</v>
      </c>
      <c r="S1671">
        <f>IF(telefony45[[#This Row],[czy stacjonarny]]=1,Q1671+S1670,S1670)</f>
        <v>561530</v>
      </c>
    </row>
    <row r="1672" spans="1:19" x14ac:dyDescent="0.3">
      <c r="A1672" s="9" t="s">
        <v>1443</v>
      </c>
      <c r="B1672" s="1">
        <v>42941</v>
      </c>
      <c r="C1672" s="2">
        <v>0.47781249999999997</v>
      </c>
      <c r="D1672" s="2">
        <v>0.48425925925925928</v>
      </c>
      <c r="E1672">
        <f>DAY(telefony45[[#This Row],[data]])</f>
        <v>25</v>
      </c>
      <c r="F1672">
        <f>IF(LEN(telefony45[[#This Row],[nr]])=8,1,0)</f>
        <v>0</v>
      </c>
      <c r="G1672">
        <f>IF(LEN(telefony45[[#This Row],[nr]])=7,1,0)</f>
        <v>1</v>
      </c>
      <c r="H1672" s="9">
        <f>IF(LEN(telefony45[[#This Row],[nr]])&gt;=10,1,0)</f>
        <v>0</v>
      </c>
      <c r="I1672" s="2">
        <f>telefony45[[#This Row],[zakonczenie]]-telefony45[[#This Row],[rozpoczecie]]</f>
        <v>6.4467592592593048E-3</v>
      </c>
      <c r="J1672" s="9">
        <f>HOUR(telefony45[[#This Row],[czas połączenia]])</f>
        <v>0</v>
      </c>
      <c r="K1672" s="9">
        <f>MINUTE(telefony45[[#This Row],[czas połączenia]])</f>
        <v>9</v>
      </c>
      <c r="L1672" s="9">
        <f>SECOND(telefony45[[#This Row],[czas połączenia]])</f>
        <v>17</v>
      </c>
      <c r="M1672" s="9">
        <f>telefony45[[#This Row],[godziny połączenia]]*60*60+telefony45[[#This Row],[minuty połączenia]]*60+telefony45[[#This Row],[sekundy połączenia2]]</f>
        <v>557</v>
      </c>
      <c r="N1672" s="9">
        <f>ROUNDUP(telefony45[[#This Row],[połączenie w sekundach]]/60,0)</f>
        <v>10</v>
      </c>
      <c r="O1672" s="9">
        <f>IF(telefony45[[#This Row],[czy zagraniczny]]=1,telefony45[[#This Row],[zaczęt minuty połączenia]],0)</f>
        <v>0</v>
      </c>
      <c r="P1672">
        <f>IF(OR(telefony45[[#This Row],[czy komórkowy]]=1,telefony45[[#This Row],[czy stacjonarny]]=1),P1671-telefony45[[#This Row],[połączenie w sekundach]],P1671)</f>
        <v>-745770</v>
      </c>
      <c r="Q1672">
        <f t="shared" si="25"/>
        <v>557</v>
      </c>
      <c r="R1672">
        <f>IF(telefony45[[#This Row],[czy komórkowy]]=1,Q1672+R1671,R1671)</f>
        <v>183683</v>
      </c>
      <c r="S1672">
        <f>IF(telefony45[[#This Row],[czy stacjonarny]]=1,Q1672+S1671,S1671)</f>
        <v>562087</v>
      </c>
    </row>
    <row r="1673" spans="1:19" x14ac:dyDescent="0.3">
      <c r="A1673" s="9" t="s">
        <v>1444</v>
      </c>
      <c r="B1673" s="1">
        <v>42941</v>
      </c>
      <c r="C1673" s="2">
        <v>0.47957175925925927</v>
      </c>
      <c r="D1673" s="2">
        <v>0.48254629629629631</v>
      </c>
      <c r="E1673">
        <f>DAY(telefony45[[#This Row],[data]])</f>
        <v>25</v>
      </c>
      <c r="F1673">
        <f>IF(LEN(telefony45[[#This Row],[nr]])=8,1,0)</f>
        <v>0</v>
      </c>
      <c r="G1673">
        <f>IF(LEN(telefony45[[#This Row],[nr]])=7,1,0)</f>
        <v>0</v>
      </c>
      <c r="H1673" s="9">
        <f>IF(LEN(telefony45[[#This Row],[nr]])&gt;=10,1,0)</f>
        <v>1</v>
      </c>
      <c r="I1673" s="2">
        <f>telefony45[[#This Row],[zakonczenie]]-telefony45[[#This Row],[rozpoczecie]]</f>
        <v>2.9745370370370394E-3</v>
      </c>
      <c r="J1673" s="9">
        <f>HOUR(telefony45[[#This Row],[czas połączenia]])</f>
        <v>0</v>
      </c>
      <c r="K1673" s="9">
        <f>MINUTE(telefony45[[#This Row],[czas połączenia]])</f>
        <v>4</v>
      </c>
      <c r="L1673" s="9">
        <f>SECOND(telefony45[[#This Row],[czas połączenia]])</f>
        <v>17</v>
      </c>
      <c r="M1673" s="9">
        <f>telefony45[[#This Row],[godziny połączenia]]*60*60+telefony45[[#This Row],[minuty połączenia]]*60+telefony45[[#This Row],[sekundy połączenia2]]</f>
        <v>257</v>
      </c>
      <c r="N1673" s="9">
        <f>ROUNDUP(telefony45[[#This Row],[połączenie w sekundach]]/60,0)</f>
        <v>5</v>
      </c>
      <c r="O1673" s="9">
        <f>IF(telefony45[[#This Row],[czy zagraniczny]]=1,telefony45[[#This Row],[zaczęt minuty połączenia]],0)</f>
        <v>5</v>
      </c>
      <c r="P1673">
        <f>IF(OR(telefony45[[#This Row],[czy komórkowy]]=1,telefony45[[#This Row],[czy stacjonarny]]=1),P1672-telefony45[[#This Row],[połączenie w sekundach]],P1672)</f>
        <v>-745770</v>
      </c>
      <c r="Q1673">
        <f t="shared" si="25"/>
        <v>0</v>
      </c>
      <c r="R1673">
        <f>IF(telefony45[[#This Row],[czy komórkowy]]=1,Q1673+R1672,R1672)</f>
        <v>183683</v>
      </c>
      <c r="S1673">
        <f>IF(telefony45[[#This Row],[czy stacjonarny]]=1,Q1673+S1672,S1672)</f>
        <v>562087</v>
      </c>
    </row>
    <row r="1674" spans="1:19" x14ac:dyDescent="0.3">
      <c r="A1674" s="9" t="s">
        <v>1445</v>
      </c>
      <c r="B1674" s="1">
        <v>42941</v>
      </c>
      <c r="C1674" s="2">
        <v>0.48457175925925927</v>
      </c>
      <c r="D1674" s="2">
        <v>0.48851851851851852</v>
      </c>
      <c r="E1674">
        <f>DAY(telefony45[[#This Row],[data]])</f>
        <v>25</v>
      </c>
      <c r="F1674">
        <f>IF(LEN(telefony45[[#This Row],[nr]])=8,1,0)</f>
        <v>1</v>
      </c>
      <c r="G1674">
        <f>IF(LEN(telefony45[[#This Row],[nr]])=7,1,0)</f>
        <v>0</v>
      </c>
      <c r="H1674" s="9">
        <f>IF(LEN(telefony45[[#This Row],[nr]])&gt;=10,1,0)</f>
        <v>0</v>
      </c>
      <c r="I1674" s="2">
        <f>telefony45[[#This Row],[zakonczenie]]-telefony45[[#This Row],[rozpoczecie]]</f>
        <v>3.9467592592592471E-3</v>
      </c>
      <c r="J1674" s="9">
        <f>HOUR(telefony45[[#This Row],[czas połączenia]])</f>
        <v>0</v>
      </c>
      <c r="K1674" s="9">
        <f>MINUTE(telefony45[[#This Row],[czas połączenia]])</f>
        <v>5</v>
      </c>
      <c r="L1674" s="9">
        <f>SECOND(telefony45[[#This Row],[czas połączenia]])</f>
        <v>41</v>
      </c>
      <c r="M1674" s="9">
        <f>telefony45[[#This Row],[godziny połączenia]]*60*60+telefony45[[#This Row],[minuty połączenia]]*60+telefony45[[#This Row],[sekundy połączenia2]]</f>
        <v>341</v>
      </c>
      <c r="N1674" s="9">
        <f>ROUNDUP(telefony45[[#This Row],[połączenie w sekundach]]/60,0)</f>
        <v>6</v>
      </c>
      <c r="O1674" s="9">
        <f>IF(telefony45[[#This Row],[czy zagraniczny]]=1,telefony45[[#This Row],[zaczęt minuty połączenia]],0)</f>
        <v>0</v>
      </c>
      <c r="P1674">
        <f>IF(OR(telefony45[[#This Row],[czy komórkowy]]=1,telefony45[[#This Row],[czy stacjonarny]]=1),P1673-telefony45[[#This Row],[połączenie w sekundach]],P1673)</f>
        <v>-746111</v>
      </c>
      <c r="Q1674">
        <f t="shared" si="25"/>
        <v>341</v>
      </c>
      <c r="R1674">
        <f>IF(telefony45[[#This Row],[czy komórkowy]]=1,Q1674+R1673,R1673)</f>
        <v>184024</v>
      </c>
      <c r="S1674">
        <f>IF(telefony45[[#This Row],[czy stacjonarny]]=1,Q1674+S1673,S1673)</f>
        <v>562087</v>
      </c>
    </row>
    <row r="1675" spans="1:19" x14ac:dyDescent="0.3">
      <c r="A1675" s="9" t="s">
        <v>1329</v>
      </c>
      <c r="B1675" s="1">
        <v>42941</v>
      </c>
      <c r="C1675" s="2">
        <v>0.48563657407407407</v>
      </c>
      <c r="D1675" s="2">
        <v>0.49687500000000001</v>
      </c>
      <c r="E1675">
        <f>DAY(telefony45[[#This Row],[data]])</f>
        <v>25</v>
      </c>
      <c r="F1675">
        <f>IF(LEN(telefony45[[#This Row],[nr]])=8,1,0)</f>
        <v>0</v>
      </c>
      <c r="G1675">
        <f>IF(LEN(telefony45[[#This Row],[nr]])=7,1,0)</f>
        <v>1</v>
      </c>
      <c r="H1675" s="9">
        <f>IF(LEN(telefony45[[#This Row],[nr]])&gt;=10,1,0)</f>
        <v>0</v>
      </c>
      <c r="I1675" s="2">
        <f>telefony45[[#This Row],[zakonczenie]]-telefony45[[#This Row],[rozpoczecie]]</f>
        <v>1.1238425925925943E-2</v>
      </c>
      <c r="J1675" s="9">
        <f>HOUR(telefony45[[#This Row],[czas połączenia]])</f>
        <v>0</v>
      </c>
      <c r="K1675" s="9">
        <f>MINUTE(telefony45[[#This Row],[czas połączenia]])</f>
        <v>16</v>
      </c>
      <c r="L1675" s="9">
        <f>SECOND(telefony45[[#This Row],[czas połączenia]])</f>
        <v>11</v>
      </c>
      <c r="M1675" s="9">
        <f>telefony45[[#This Row],[godziny połączenia]]*60*60+telefony45[[#This Row],[minuty połączenia]]*60+telefony45[[#This Row],[sekundy połączenia2]]</f>
        <v>971</v>
      </c>
      <c r="N1675" s="9">
        <f>ROUNDUP(telefony45[[#This Row],[połączenie w sekundach]]/60,0)</f>
        <v>17</v>
      </c>
      <c r="O1675" s="9">
        <f>IF(telefony45[[#This Row],[czy zagraniczny]]=1,telefony45[[#This Row],[zaczęt minuty połączenia]],0)</f>
        <v>0</v>
      </c>
      <c r="P1675">
        <f>IF(OR(telefony45[[#This Row],[czy komórkowy]]=1,telefony45[[#This Row],[czy stacjonarny]]=1),P1674-telefony45[[#This Row],[połączenie w sekundach]],P1674)</f>
        <v>-747082</v>
      </c>
      <c r="Q1675">
        <f t="shared" si="25"/>
        <v>971</v>
      </c>
      <c r="R1675">
        <f>IF(telefony45[[#This Row],[czy komórkowy]]=1,Q1675+R1674,R1674)</f>
        <v>184024</v>
      </c>
      <c r="S1675">
        <f>IF(telefony45[[#This Row],[czy stacjonarny]]=1,Q1675+S1674,S1674)</f>
        <v>563058</v>
      </c>
    </row>
    <row r="1676" spans="1:19" x14ac:dyDescent="0.3">
      <c r="A1676" s="9" t="s">
        <v>953</v>
      </c>
      <c r="B1676" s="1">
        <v>42941</v>
      </c>
      <c r="C1676" s="2">
        <v>0.48615740740740743</v>
      </c>
      <c r="D1676" s="2">
        <v>0.49478009259259259</v>
      </c>
      <c r="E1676">
        <f>DAY(telefony45[[#This Row],[data]])</f>
        <v>25</v>
      </c>
      <c r="F1676">
        <f>IF(LEN(telefony45[[#This Row],[nr]])=8,1,0)</f>
        <v>1</v>
      </c>
      <c r="G1676">
        <f>IF(LEN(telefony45[[#This Row],[nr]])=7,1,0)</f>
        <v>0</v>
      </c>
      <c r="H1676" s="9">
        <f>IF(LEN(telefony45[[#This Row],[nr]])&gt;=10,1,0)</f>
        <v>0</v>
      </c>
      <c r="I1676" s="2">
        <f>telefony45[[#This Row],[zakonczenie]]-telefony45[[#This Row],[rozpoczecie]]</f>
        <v>8.6226851851851638E-3</v>
      </c>
      <c r="J1676" s="9">
        <f>HOUR(telefony45[[#This Row],[czas połączenia]])</f>
        <v>0</v>
      </c>
      <c r="K1676" s="9">
        <f>MINUTE(telefony45[[#This Row],[czas połączenia]])</f>
        <v>12</v>
      </c>
      <c r="L1676" s="9">
        <f>SECOND(telefony45[[#This Row],[czas połączenia]])</f>
        <v>25</v>
      </c>
      <c r="M1676" s="9">
        <f>telefony45[[#This Row],[godziny połączenia]]*60*60+telefony45[[#This Row],[minuty połączenia]]*60+telefony45[[#This Row],[sekundy połączenia2]]</f>
        <v>745</v>
      </c>
      <c r="N1676" s="9">
        <f>ROUNDUP(telefony45[[#This Row],[połączenie w sekundach]]/60,0)</f>
        <v>13</v>
      </c>
      <c r="O1676" s="9">
        <f>IF(telefony45[[#This Row],[czy zagraniczny]]=1,telefony45[[#This Row],[zaczęt minuty połączenia]],0)</f>
        <v>0</v>
      </c>
      <c r="P1676">
        <f>IF(OR(telefony45[[#This Row],[czy komórkowy]]=1,telefony45[[#This Row],[czy stacjonarny]]=1),P1675-telefony45[[#This Row],[połączenie w sekundach]],P1675)</f>
        <v>-747827</v>
      </c>
      <c r="Q1676">
        <f t="shared" si="25"/>
        <v>745</v>
      </c>
      <c r="R1676">
        <f>IF(telefony45[[#This Row],[czy komórkowy]]=1,Q1676+R1675,R1675)</f>
        <v>184769</v>
      </c>
      <c r="S1676">
        <f>IF(telefony45[[#This Row],[czy stacjonarny]]=1,Q1676+S1675,S1675)</f>
        <v>563058</v>
      </c>
    </row>
    <row r="1677" spans="1:19" x14ac:dyDescent="0.3">
      <c r="A1677" s="9" t="s">
        <v>423</v>
      </c>
      <c r="B1677" s="1">
        <v>42941</v>
      </c>
      <c r="C1677" s="2">
        <v>0.48975694444444445</v>
      </c>
      <c r="D1677" s="2">
        <v>0.49530092592592595</v>
      </c>
      <c r="E1677">
        <f>DAY(telefony45[[#This Row],[data]])</f>
        <v>25</v>
      </c>
      <c r="F1677">
        <f>IF(LEN(telefony45[[#This Row],[nr]])=8,1,0)</f>
        <v>0</v>
      </c>
      <c r="G1677">
        <f>IF(LEN(telefony45[[#This Row],[nr]])=7,1,0)</f>
        <v>1</v>
      </c>
      <c r="H1677" s="9">
        <f>IF(LEN(telefony45[[#This Row],[nr]])&gt;=10,1,0)</f>
        <v>0</v>
      </c>
      <c r="I1677" s="2">
        <f>telefony45[[#This Row],[zakonczenie]]-telefony45[[#This Row],[rozpoczecie]]</f>
        <v>5.5439814814814969E-3</v>
      </c>
      <c r="J1677" s="9">
        <f>HOUR(telefony45[[#This Row],[czas połączenia]])</f>
        <v>0</v>
      </c>
      <c r="K1677" s="9">
        <f>MINUTE(telefony45[[#This Row],[czas połączenia]])</f>
        <v>7</v>
      </c>
      <c r="L1677" s="9">
        <f>SECOND(telefony45[[#This Row],[czas połączenia]])</f>
        <v>59</v>
      </c>
      <c r="M1677" s="9">
        <f>telefony45[[#This Row],[godziny połączenia]]*60*60+telefony45[[#This Row],[minuty połączenia]]*60+telefony45[[#This Row],[sekundy połączenia2]]</f>
        <v>479</v>
      </c>
      <c r="N1677" s="9">
        <f>ROUNDUP(telefony45[[#This Row],[połączenie w sekundach]]/60,0)</f>
        <v>8</v>
      </c>
      <c r="O1677" s="9">
        <f>IF(telefony45[[#This Row],[czy zagraniczny]]=1,telefony45[[#This Row],[zaczęt minuty połączenia]],0)</f>
        <v>0</v>
      </c>
      <c r="P1677">
        <f>IF(OR(telefony45[[#This Row],[czy komórkowy]]=1,telefony45[[#This Row],[czy stacjonarny]]=1),P1676-telefony45[[#This Row],[połączenie w sekundach]],P1676)</f>
        <v>-748306</v>
      </c>
      <c r="Q1677">
        <f t="shared" si="25"/>
        <v>479</v>
      </c>
      <c r="R1677">
        <f>IF(telefony45[[#This Row],[czy komórkowy]]=1,Q1677+R1676,R1676)</f>
        <v>184769</v>
      </c>
      <c r="S1677">
        <f>IF(telefony45[[#This Row],[czy stacjonarny]]=1,Q1677+S1676,S1676)</f>
        <v>563537</v>
      </c>
    </row>
    <row r="1678" spans="1:19" x14ac:dyDescent="0.3">
      <c r="A1678" s="9" t="s">
        <v>1446</v>
      </c>
      <c r="B1678" s="1">
        <v>42941</v>
      </c>
      <c r="C1678" s="2">
        <v>0.49523148148148149</v>
      </c>
      <c r="D1678" s="2">
        <v>0.49962962962962965</v>
      </c>
      <c r="E1678">
        <f>DAY(telefony45[[#This Row],[data]])</f>
        <v>25</v>
      </c>
      <c r="F1678">
        <f>IF(LEN(telefony45[[#This Row],[nr]])=8,1,0)</f>
        <v>0</v>
      </c>
      <c r="G1678">
        <f>IF(LEN(telefony45[[#This Row],[nr]])=7,1,0)</f>
        <v>1</v>
      </c>
      <c r="H1678" s="9">
        <f>IF(LEN(telefony45[[#This Row],[nr]])&gt;=10,1,0)</f>
        <v>0</v>
      </c>
      <c r="I1678" s="2">
        <f>telefony45[[#This Row],[zakonczenie]]-telefony45[[#This Row],[rozpoczecie]]</f>
        <v>4.398148148148151E-3</v>
      </c>
      <c r="J1678" s="9">
        <f>HOUR(telefony45[[#This Row],[czas połączenia]])</f>
        <v>0</v>
      </c>
      <c r="K1678" s="9">
        <f>MINUTE(telefony45[[#This Row],[czas połączenia]])</f>
        <v>6</v>
      </c>
      <c r="L1678" s="9">
        <f>SECOND(telefony45[[#This Row],[czas połączenia]])</f>
        <v>20</v>
      </c>
      <c r="M1678" s="9">
        <f>telefony45[[#This Row],[godziny połączenia]]*60*60+telefony45[[#This Row],[minuty połączenia]]*60+telefony45[[#This Row],[sekundy połączenia2]]</f>
        <v>380</v>
      </c>
      <c r="N1678" s="9">
        <f>ROUNDUP(telefony45[[#This Row],[połączenie w sekundach]]/60,0)</f>
        <v>7</v>
      </c>
      <c r="O1678" s="9">
        <f>IF(telefony45[[#This Row],[czy zagraniczny]]=1,telefony45[[#This Row],[zaczęt minuty połączenia]],0)</f>
        <v>0</v>
      </c>
      <c r="P1678">
        <f>IF(OR(telefony45[[#This Row],[czy komórkowy]]=1,telefony45[[#This Row],[czy stacjonarny]]=1),P1677-telefony45[[#This Row],[połączenie w sekundach]],P1677)</f>
        <v>-748686</v>
      </c>
      <c r="Q1678">
        <f t="shared" si="25"/>
        <v>380</v>
      </c>
      <c r="R1678">
        <f>IF(telefony45[[#This Row],[czy komórkowy]]=1,Q1678+R1677,R1677)</f>
        <v>184769</v>
      </c>
      <c r="S1678">
        <f>IF(telefony45[[#This Row],[czy stacjonarny]]=1,Q1678+S1677,S1677)</f>
        <v>563917</v>
      </c>
    </row>
    <row r="1679" spans="1:19" x14ac:dyDescent="0.3">
      <c r="A1679" s="9" t="s">
        <v>1447</v>
      </c>
      <c r="B1679" s="1">
        <v>42941</v>
      </c>
      <c r="C1679" s="2">
        <v>0.49556712962962962</v>
      </c>
      <c r="D1679" s="2">
        <v>0.49927083333333333</v>
      </c>
      <c r="E1679">
        <f>DAY(telefony45[[#This Row],[data]])</f>
        <v>25</v>
      </c>
      <c r="F1679">
        <f>IF(LEN(telefony45[[#This Row],[nr]])=8,1,0)</f>
        <v>0</v>
      </c>
      <c r="G1679">
        <f>IF(LEN(telefony45[[#This Row],[nr]])=7,1,0)</f>
        <v>1</v>
      </c>
      <c r="H1679" s="9">
        <f>IF(LEN(telefony45[[#This Row],[nr]])&gt;=10,1,0)</f>
        <v>0</v>
      </c>
      <c r="I1679" s="2">
        <f>telefony45[[#This Row],[zakonczenie]]-telefony45[[#This Row],[rozpoczecie]]</f>
        <v>3.703703703703709E-3</v>
      </c>
      <c r="J1679" s="9">
        <f>HOUR(telefony45[[#This Row],[czas połączenia]])</f>
        <v>0</v>
      </c>
      <c r="K1679" s="9">
        <f>MINUTE(telefony45[[#This Row],[czas połączenia]])</f>
        <v>5</v>
      </c>
      <c r="L1679" s="9">
        <f>SECOND(telefony45[[#This Row],[czas połączenia]])</f>
        <v>20</v>
      </c>
      <c r="M1679" s="9">
        <f>telefony45[[#This Row],[godziny połączenia]]*60*60+telefony45[[#This Row],[minuty połączenia]]*60+telefony45[[#This Row],[sekundy połączenia2]]</f>
        <v>320</v>
      </c>
      <c r="N1679" s="9">
        <f>ROUNDUP(telefony45[[#This Row],[połączenie w sekundach]]/60,0)</f>
        <v>6</v>
      </c>
      <c r="O1679" s="9">
        <f>IF(telefony45[[#This Row],[czy zagraniczny]]=1,telefony45[[#This Row],[zaczęt minuty połączenia]],0)</f>
        <v>0</v>
      </c>
      <c r="P1679">
        <f>IF(OR(telefony45[[#This Row],[czy komórkowy]]=1,telefony45[[#This Row],[czy stacjonarny]]=1),P1678-telefony45[[#This Row],[połączenie w sekundach]],P1678)</f>
        <v>-749006</v>
      </c>
      <c r="Q1679">
        <f t="shared" si="25"/>
        <v>320</v>
      </c>
      <c r="R1679">
        <f>IF(telefony45[[#This Row],[czy komórkowy]]=1,Q1679+R1678,R1678)</f>
        <v>184769</v>
      </c>
      <c r="S1679">
        <f>IF(telefony45[[#This Row],[czy stacjonarny]]=1,Q1679+S1678,S1678)</f>
        <v>564237</v>
      </c>
    </row>
    <row r="1680" spans="1:19" x14ac:dyDescent="0.3">
      <c r="A1680" s="9" t="s">
        <v>1448</v>
      </c>
      <c r="B1680" s="1">
        <v>42941</v>
      </c>
      <c r="C1680" s="2">
        <v>0.49739583333333331</v>
      </c>
      <c r="D1680" s="2">
        <v>0.49787037037037035</v>
      </c>
      <c r="E1680">
        <f>DAY(telefony45[[#This Row],[data]])</f>
        <v>25</v>
      </c>
      <c r="F1680">
        <f>IF(LEN(telefony45[[#This Row],[nr]])=8,1,0)</f>
        <v>0</v>
      </c>
      <c r="G1680">
        <f>IF(LEN(telefony45[[#This Row],[nr]])=7,1,0)</f>
        <v>1</v>
      </c>
      <c r="H1680" s="9">
        <f>IF(LEN(telefony45[[#This Row],[nr]])&gt;=10,1,0)</f>
        <v>0</v>
      </c>
      <c r="I1680" s="2">
        <f>telefony45[[#This Row],[zakonczenie]]-telefony45[[#This Row],[rozpoczecie]]</f>
        <v>4.745370370370372E-4</v>
      </c>
      <c r="J1680" s="9">
        <f>HOUR(telefony45[[#This Row],[czas połączenia]])</f>
        <v>0</v>
      </c>
      <c r="K1680" s="9">
        <f>MINUTE(telefony45[[#This Row],[czas połączenia]])</f>
        <v>0</v>
      </c>
      <c r="L1680" s="9">
        <f>SECOND(telefony45[[#This Row],[czas połączenia]])</f>
        <v>41</v>
      </c>
      <c r="M1680" s="9">
        <f>telefony45[[#This Row],[godziny połączenia]]*60*60+telefony45[[#This Row],[minuty połączenia]]*60+telefony45[[#This Row],[sekundy połączenia2]]</f>
        <v>41</v>
      </c>
      <c r="N1680" s="9">
        <f>ROUNDUP(telefony45[[#This Row],[połączenie w sekundach]]/60,0)</f>
        <v>1</v>
      </c>
      <c r="O1680" s="9">
        <f>IF(telefony45[[#This Row],[czy zagraniczny]]=1,telefony45[[#This Row],[zaczęt minuty połączenia]],0)</f>
        <v>0</v>
      </c>
      <c r="P1680">
        <f>IF(OR(telefony45[[#This Row],[czy komórkowy]]=1,telefony45[[#This Row],[czy stacjonarny]]=1),P1679-telefony45[[#This Row],[połączenie w sekundach]],P1679)</f>
        <v>-749047</v>
      </c>
      <c r="Q1680">
        <f t="shared" si="25"/>
        <v>41</v>
      </c>
      <c r="R1680">
        <f>IF(telefony45[[#This Row],[czy komórkowy]]=1,Q1680+R1679,R1679)</f>
        <v>184769</v>
      </c>
      <c r="S1680">
        <f>IF(telefony45[[#This Row],[czy stacjonarny]]=1,Q1680+S1679,S1679)</f>
        <v>564278</v>
      </c>
    </row>
    <row r="1681" spans="1:19" x14ac:dyDescent="0.3">
      <c r="A1681" s="9" t="s">
        <v>1449</v>
      </c>
      <c r="B1681" s="1">
        <v>42941</v>
      </c>
      <c r="C1681" s="2">
        <v>0.49796296296296294</v>
      </c>
      <c r="D1681" s="2">
        <v>0.5053009259259259</v>
      </c>
      <c r="E1681">
        <f>DAY(telefony45[[#This Row],[data]])</f>
        <v>25</v>
      </c>
      <c r="F1681">
        <f>IF(LEN(telefony45[[#This Row],[nr]])=8,1,0)</f>
        <v>0</v>
      </c>
      <c r="G1681">
        <f>IF(LEN(telefony45[[#This Row],[nr]])=7,1,0)</f>
        <v>1</v>
      </c>
      <c r="H1681" s="9">
        <f>IF(LEN(telefony45[[#This Row],[nr]])&gt;=10,1,0)</f>
        <v>0</v>
      </c>
      <c r="I1681" s="2">
        <f>telefony45[[#This Row],[zakonczenie]]-telefony45[[#This Row],[rozpoczecie]]</f>
        <v>7.3379629629629628E-3</v>
      </c>
      <c r="J1681" s="9">
        <f>HOUR(telefony45[[#This Row],[czas połączenia]])</f>
        <v>0</v>
      </c>
      <c r="K1681" s="9">
        <f>MINUTE(telefony45[[#This Row],[czas połączenia]])</f>
        <v>10</v>
      </c>
      <c r="L1681" s="9">
        <f>SECOND(telefony45[[#This Row],[czas połączenia]])</f>
        <v>34</v>
      </c>
      <c r="M1681" s="9">
        <f>telefony45[[#This Row],[godziny połączenia]]*60*60+telefony45[[#This Row],[minuty połączenia]]*60+telefony45[[#This Row],[sekundy połączenia2]]</f>
        <v>634</v>
      </c>
      <c r="N1681" s="9">
        <f>ROUNDUP(telefony45[[#This Row],[połączenie w sekundach]]/60,0)</f>
        <v>11</v>
      </c>
      <c r="O1681" s="9">
        <f>IF(telefony45[[#This Row],[czy zagraniczny]]=1,telefony45[[#This Row],[zaczęt minuty połączenia]],0)</f>
        <v>0</v>
      </c>
      <c r="P1681">
        <f>IF(OR(telefony45[[#This Row],[czy komórkowy]]=1,telefony45[[#This Row],[czy stacjonarny]]=1),P1680-telefony45[[#This Row],[połączenie w sekundach]],P1680)</f>
        <v>-749681</v>
      </c>
      <c r="Q1681">
        <f t="shared" si="25"/>
        <v>634</v>
      </c>
      <c r="R1681">
        <f>IF(telefony45[[#This Row],[czy komórkowy]]=1,Q1681+R1680,R1680)</f>
        <v>184769</v>
      </c>
      <c r="S1681">
        <f>IF(telefony45[[#This Row],[czy stacjonarny]]=1,Q1681+S1680,S1680)</f>
        <v>564912</v>
      </c>
    </row>
    <row r="1682" spans="1:19" x14ac:dyDescent="0.3">
      <c r="A1682" s="9" t="s">
        <v>1450</v>
      </c>
      <c r="B1682" s="1">
        <v>42941</v>
      </c>
      <c r="C1682" s="2">
        <v>0.50027777777777782</v>
      </c>
      <c r="D1682" s="2">
        <v>0.50983796296296291</v>
      </c>
      <c r="E1682">
        <f>DAY(telefony45[[#This Row],[data]])</f>
        <v>25</v>
      </c>
      <c r="F1682">
        <f>IF(LEN(telefony45[[#This Row],[nr]])=8,1,0)</f>
        <v>0</v>
      </c>
      <c r="G1682">
        <f>IF(LEN(telefony45[[#This Row],[nr]])=7,1,0)</f>
        <v>1</v>
      </c>
      <c r="H1682" s="9">
        <f>IF(LEN(telefony45[[#This Row],[nr]])&gt;=10,1,0)</f>
        <v>0</v>
      </c>
      <c r="I1682" s="2">
        <f>telefony45[[#This Row],[zakonczenie]]-telefony45[[#This Row],[rozpoczecie]]</f>
        <v>9.5601851851850883E-3</v>
      </c>
      <c r="J1682" s="9">
        <f>HOUR(telefony45[[#This Row],[czas połączenia]])</f>
        <v>0</v>
      </c>
      <c r="K1682" s="9">
        <f>MINUTE(telefony45[[#This Row],[czas połączenia]])</f>
        <v>13</v>
      </c>
      <c r="L1682" s="9">
        <f>SECOND(telefony45[[#This Row],[czas połączenia]])</f>
        <v>46</v>
      </c>
      <c r="M1682" s="9">
        <f>telefony45[[#This Row],[godziny połączenia]]*60*60+telefony45[[#This Row],[minuty połączenia]]*60+telefony45[[#This Row],[sekundy połączenia2]]</f>
        <v>826</v>
      </c>
      <c r="N1682" s="9">
        <f>ROUNDUP(telefony45[[#This Row],[połączenie w sekundach]]/60,0)</f>
        <v>14</v>
      </c>
      <c r="O1682" s="9">
        <f>IF(telefony45[[#This Row],[czy zagraniczny]]=1,telefony45[[#This Row],[zaczęt minuty połączenia]],0)</f>
        <v>0</v>
      </c>
      <c r="P1682">
        <f>IF(OR(telefony45[[#This Row],[czy komórkowy]]=1,telefony45[[#This Row],[czy stacjonarny]]=1),P1681-telefony45[[#This Row],[połączenie w sekundach]],P1681)</f>
        <v>-750507</v>
      </c>
      <c r="Q1682">
        <f t="shared" si="25"/>
        <v>826</v>
      </c>
      <c r="R1682">
        <f>IF(telefony45[[#This Row],[czy komórkowy]]=1,Q1682+R1681,R1681)</f>
        <v>184769</v>
      </c>
      <c r="S1682">
        <f>IF(telefony45[[#This Row],[czy stacjonarny]]=1,Q1682+S1681,S1681)</f>
        <v>565738</v>
      </c>
    </row>
    <row r="1683" spans="1:19" x14ac:dyDescent="0.3">
      <c r="A1683" s="9" t="s">
        <v>1451</v>
      </c>
      <c r="B1683" s="1">
        <v>42941</v>
      </c>
      <c r="C1683" s="2">
        <v>0.50436342592592598</v>
      </c>
      <c r="D1683" s="2">
        <v>0.51339120370370372</v>
      </c>
      <c r="E1683">
        <f>DAY(telefony45[[#This Row],[data]])</f>
        <v>25</v>
      </c>
      <c r="F1683">
        <f>IF(LEN(telefony45[[#This Row],[nr]])=8,1,0)</f>
        <v>1</v>
      </c>
      <c r="G1683">
        <f>IF(LEN(telefony45[[#This Row],[nr]])=7,1,0)</f>
        <v>0</v>
      </c>
      <c r="H1683" s="9">
        <f>IF(LEN(telefony45[[#This Row],[nr]])&gt;=10,1,0)</f>
        <v>0</v>
      </c>
      <c r="I1683" s="2">
        <f>telefony45[[#This Row],[zakonczenie]]-telefony45[[#This Row],[rozpoczecie]]</f>
        <v>9.0277777777777457E-3</v>
      </c>
      <c r="J1683" s="9">
        <f>HOUR(telefony45[[#This Row],[czas połączenia]])</f>
        <v>0</v>
      </c>
      <c r="K1683" s="9">
        <f>MINUTE(telefony45[[#This Row],[czas połączenia]])</f>
        <v>13</v>
      </c>
      <c r="L1683" s="9">
        <f>SECOND(telefony45[[#This Row],[czas połączenia]])</f>
        <v>0</v>
      </c>
      <c r="M1683" s="9">
        <f>telefony45[[#This Row],[godziny połączenia]]*60*60+telefony45[[#This Row],[minuty połączenia]]*60+telefony45[[#This Row],[sekundy połączenia2]]</f>
        <v>780</v>
      </c>
      <c r="N1683" s="9">
        <f>ROUNDUP(telefony45[[#This Row],[połączenie w sekundach]]/60,0)</f>
        <v>13</v>
      </c>
      <c r="O1683" s="9">
        <f>IF(telefony45[[#This Row],[czy zagraniczny]]=1,telefony45[[#This Row],[zaczęt minuty połączenia]],0)</f>
        <v>0</v>
      </c>
      <c r="P1683">
        <f>IF(OR(telefony45[[#This Row],[czy komórkowy]]=1,telefony45[[#This Row],[czy stacjonarny]]=1),P1682-telefony45[[#This Row],[połączenie w sekundach]],P1682)</f>
        <v>-751287</v>
      </c>
      <c r="Q1683">
        <f t="shared" si="25"/>
        <v>780</v>
      </c>
      <c r="R1683">
        <f>IF(telefony45[[#This Row],[czy komórkowy]]=1,Q1683+R1682,R1682)</f>
        <v>185549</v>
      </c>
      <c r="S1683">
        <f>IF(telefony45[[#This Row],[czy stacjonarny]]=1,Q1683+S1682,S1682)</f>
        <v>565738</v>
      </c>
    </row>
    <row r="1684" spans="1:19" x14ac:dyDescent="0.3">
      <c r="A1684" s="9" t="s">
        <v>1452</v>
      </c>
      <c r="B1684" s="1">
        <v>42941</v>
      </c>
      <c r="C1684" s="2">
        <v>0.50545138888888885</v>
      </c>
      <c r="D1684" s="2">
        <v>0.50761574074074078</v>
      </c>
      <c r="E1684">
        <f>DAY(telefony45[[#This Row],[data]])</f>
        <v>25</v>
      </c>
      <c r="F1684">
        <f>IF(LEN(telefony45[[#This Row],[nr]])=8,1,0)</f>
        <v>0</v>
      </c>
      <c r="G1684">
        <f>IF(LEN(telefony45[[#This Row],[nr]])=7,1,0)</f>
        <v>1</v>
      </c>
      <c r="H1684" s="9">
        <f>IF(LEN(telefony45[[#This Row],[nr]])&gt;=10,1,0)</f>
        <v>0</v>
      </c>
      <c r="I1684" s="2">
        <f>telefony45[[#This Row],[zakonczenie]]-telefony45[[#This Row],[rozpoczecie]]</f>
        <v>2.1643518518519311E-3</v>
      </c>
      <c r="J1684" s="9">
        <f>HOUR(telefony45[[#This Row],[czas połączenia]])</f>
        <v>0</v>
      </c>
      <c r="K1684" s="9">
        <f>MINUTE(telefony45[[#This Row],[czas połączenia]])</f>
        <v>3</v>
      </c>
      <c r="L1684" s="9">
        <f>SECOND(telefony45[[#This Row],[czas połączenia]])</f>
        <v>7</v>
      </c>
      <c r="M1684" s="9">
        <f>telefony45[[#This Row],[godziny połączenia]]*60*60+telefony45[[#This Row],[minuty połączenia]]*60+telefony45[[#This Row],[sekundy połączenia2]]</f>
        <v>187</v>
      </c>
      <c r="N1684" s="9">
        <f>ROUNDUP(telefony45[[#This Row],[połączenie w sekundach]]/60,0)</f>
        <v>4</v>
      </c>
      <c r="O1684" s="9">
        <f>IF(telefony45[[#This Row],[czy zagraniczny]]=1,telefony45[[#This Row],[zaczęt minuty połączenia]],0)</f>
        <v>0</v>
      </c>
      <c r="P1684">
        <f>IF(OR(telefony45[[#This Row],[czy komórkowy]]=1,telefony45[[#This Row],[czy stacjonarny]]=1),P1683-telefony45[[#This Row],[połączenie w sekundach]],P1683)</f>
        <v>-751474</v>
      </c>
      <c r="Q1684">
        <f t="shared" si="25"/>
        <v>187</v>
      </c>
      <c r="R1684">
        <f>IF(telefony45[[#This Row],[czy komórkowy]]=1,Q1684+R1683,R1683)</f>
        <v>185549</v>
      </c>
      <c r="S1684">
        <f>IF(telefony45[[#This Row],[czy stacjonarny]]=1,Q1684+S1683,S1683)</f>
        <v>565925</v>
      </c>
    </row>
    <row r="1685" spans="1:19" x14ac:dyDescent="0.3">
      <c r="A1685" s="9" t="s">
        <v>1453</v>
      </c>
      <c r="B1685" s="1">
        <v>42941</v>
      </c>
      <c r="C1685" s="2">
        <v>0.51025462962962964</v>
      </c>
      <c r="D1685" s="2">
        <v>0.52134259259259264</v>
      </c>
      <c r="E1685">
        <f>DAY(telefony45[[#This Row],[data]])</f>
        <v>25</v>
      </c>
      <c r="F1685">
        <f>IF(LEN(telefony45[[#This Row],[nr]])=8,1,0)</f>
        <v>0</v>
      </c>
      <c r="G1685">
        <f>IF(LEN(telefony45[[#This Row],[nr]])=7,1,0)</f>
        <v>1</v>
      </c>
      <c r="H1685" s="9">
        <f>IF(LEN(telefony45[[#This Row],[nr]])&gt;=10,1,0)</f>
        <v>0</v>
      </c>
      <c r="I1685" s="2">
        <f>telefony45[[#This Row],[zakonczenie]]-telefony45[[#This Row],[rozpoczecie]]</f>
        <v>1.1087962962962994E-2</v>
      </c>
      <c r="J1685" s="9">
        <f>HOUR(telefony45[[#This Row],[czas połączenia]])</f>
        <v>0</v>
      </c>
      <c r="K1685" s="9">
        <f>MINUTE(telefony45[[#This Row],[czas połączenia]])</f>
        <v>15</v>
      </c>
      <c r="L1685" s="9">
        <f>SECOND(telefony45[[#This Row],[czas połączenia]])</f>
        <v>58</v>
      </c>
      <c r="M1685" s="9">
        <f>telefony45[[#This Row],[godziny połączenia]]*60*60+telefony45[[#This Row],[minuty połączenia]]*60+telefony45[[#This Row],[sekundy połączenia2]]</f>
        <v>958</v>
      </c>
      <c r="N1685" s="9">
        <f>ROUNDUP(telefony45[[#This Row],[połączenie w sekundach]]/60,0)</f>
        <v>16</v>
      </c>
      <c r="O1685" s="9">
        <f>IF(telefony45[[#This Row],[czy zagraniczny]]=1,telefony45[[#This Row],[zaczęt minuty połączenia]],0)</f>
        <v>0</v>
      </c>
      <c r="P1685">
        <f>IF(OR(telefony45[[#This Row],[czy komórkowy]]=1,telefony45[[#This Row],[czy stacjonarny]]=1),P1684-telefony45[[#This Row],[połączenie w sekundach]],P1684)</f>
        <v>-752432</v>
      </c>
      <c r="Q1685">
        <f t="shared" si="25"/>
        <v>958</v>
      </c>
      <c r="R1685">
        <f>IF(telefony45[[#This Row],[czy komórkowy]]=1,Q1685+R1684,R1684)</f>
        <v>185549</v>
      </c>
      <c r="S1685">
        <f>IF(telefony45[[#This Row],[czy stacjonarny]]=1,Q1685+S1684,S1684)</f>
        <v>566883</v>
      </c>
    </row>
    <row r="1686" spans="1:19" x14ac:dyDescent="0.3">
      <c r="A1686" s="9" t="s">
        <v>1454</v>
      </c>
      <c r="B1686" s="1">
        <v>42941</v>
      </c>
      <c r="C1686" s="2">
        <v>0.51373842592592589</v>
      </c>
      <c r="D1686" s="2">
        <v>0.52304398148148146</v>
      </c>
      <c r="E1686">
        <f>DAY(telefony45[[#This Row],[data]])</f>
        <v>25</v>
      </c>
      <c r="F1686">
        <f>IF(LEN(telefony45[[#This Row],[nr]])=8,1,0)</f>
        <v>0</v>
      </c>
      <c r="G1686">
        <f>IF(LEN(telefony45[[#This Row],[nr]])=7,1,0)</f>
        <v>1</v>
      </c>
      <c r="H1686" s="9">
        <f>IF(LEN(telefony45[[#This Row],[nr]])&gt;=10,1,0)</f>
        <v>0</v>
      </c>
      <c r="I1686" s="2">
        <f>telefony45[[#This Row],[zakonczenie]]-telefony45[[#This Row],[rozpoczecie]]</f>
        <v>9.3055555555555669E-3</v>
      </c>
      <c r="J1686" s="9">
        <f>HOUR(telefony45[[#This Row],[czas połączenia]])</f>
        <v>0</v>
      </c>
      <c r="K1686" s="9">
        <f>MINUTE(telefony45[[#This Row],[czas połączenia]])</f>
        <v>13</v>
      </c>
      <c r="L1686" s="9">
        <f>SECOND(telefony45[[#This Row],[czas połączenia]])</f>
        <v>24</v>
      </c>
      <c r="M1686" s="9">
        <f>telefony45[[#This Row],[godziny połączenia]]*60*60+telefony45[[#This Row],[minuty połączenia]]*60+telefony45[[#This Row],[sekundy połączenia2]]</f>
        <v>804</v>
      </c>
      <c r="N1686" s="9">
        <f>ROUNDUP(telefony45[[#This Row],[połączenie w sekundach]]/60,0)</f>
        <v>14</v>
      </c>
      <c r="O1686" s="9">
        <f>IF(telefony45[[#This Row],[czy zagraniczny]]=1,telefony45[[#This Row],[zaczęt minuty połączenia]],0)</f>
        <v>0</v>
      </c>
      <c r="P1686">
        <f>IF(OR(telefony45[[#This Row],[czy komórkowy]]=1,telefony45[[#This Row],[czy stacjonarny]]=1),P1685-telefony45[[#This Row],[połączenie w sekundach]],P1685)</f>
        <v>-753236</v>
      </c>
      <c r="Q1686">
        <f t="shared" si="25"/>
        <v>804</v>
      </c>
      <c r="R1686">
        <f>IF(telefony45[[#This Row],[czy komórkowy]]=1,Q1686+R1685,R1685)</f>
        <v>185549</v>
      </c>
      <c r="S1686">
        <f>IF(telefony45[[#This Row],[czy stacjonarny]]=1,Q1686+S1685,S1685)</f>
        <v>567687</v>
      </c>
    </row>
    <row r="1687" spans="1:19" x14ac:dyDescent="0.3">
      <c r="A1687" s="9" t="s">
        <v>1455</v>
      </c>
      <c r="B1687" s="1">
        <v>42941</v>
      </c>
      <c r="C1687" s="2">
        <v>0.51447916666666671</v>
      </c>
      <c r="D1687" s="2">
        <v>0.51800925925925922</v>
      </c>
      <c r="E1687">
        <f>DAY(telefony45[[#This Row],[data]])</f>
        <v>25</v>
      </c>
      <c r="F1687">
        <f>IF(LEN(telefony45[[#This Row],[nr]])=8,1,0)</f>
        <v>1</v>
      </c>
      <c r="G1687">
        <f>IF(LEN(telefony45[[#This Row],[nr]])=7,1,0)</f>
        <v>0</v>
      </c>
      <c r="H1687" s="9">
        <f>IF(LEN(telefony45[[#This Row],[nr]])&gt;=10,1,0)</f>
        <v>0</v>
      </c>
      <c r="I1687" s="2">
        <f>telefony45[[#This Row],[zakonczenie]]-telefony45[[#This Row],[rozpoczecie]]</f>
        <v>3.5300925925925153E-3</v>
      </c>
      <c r="J1687" s="9">
        <f>HOUR(telefony45[[#This Row],[czas połączenia]])</f>
        <v>0</v>
      </c>
      <c r="K1687" s="9">
        <f>MINUTE(telefony45[[#This Row],[czas połączenia]])</f>
        <v>5</v>
      </c>
      <c r="L1687" s="9">
        <f>SECOND(telefony45[[#This Row],[czas połączenia]])</f>
        <v>5</v>
      </c>
      <c r="M1687" s="9">
        <f>telefony45[[#This Row],[godziny połączenia]]*60*60+telefony45[[#This Row],[minuty połączenia]]*60+telefony45[[#This Row],[sekundy połączenia2]]</f>
        <v>305</v>
      </c>
      <c r="N1687" s="9">
        <f>ROUNDUP(telefony45[[#This Row],[połączenie w sekundach]]/60,0)</f>
        <v>6</v>
      </c>
      <c r="O1687" s="9">
        <f>IF(telefony45[[#This Row],[czy zagraniczny]]=1,telefony45[[#This Row],[zaczęt minuty połączenia]],0)</f>
        <v>0</v>
      </c>
      <c r="P1687">
        <f>IF(OR(telefony45[[#This Row],[czy komórkowy]]=1,telefony45[[#This Row],[czy stacjonarny]]=1),P1686-telefony45[[#This Row],[połączenie w sekundach]],P1686)</f>
        <v>-753541</v>
      </c>
      <c r="Q1687">
        <f t="shared" si="25"/>
        <v>305</v>
      </c>
      <c r="R1687">
        <f>IF(telefony45[[#This Row],[czy komórkowy]]=1,Q1687+R1686,R1686)</f>
        <v>185854</v>
      </c>
      <c r="S1687">
        <f>IF(telefony45[[#This Row],[czy stacjonarny]]=1,Q1687+S1686,S1686)</f>
        <v>567687</v>
      </c>
    </row>
    <row r="1688" spans="1:19" x14ac:dyDescent="0.3">
      <c r="A1688" s="9" t="s">
        <v>62</v>
      </c>
      <c r="B1688" s="1">
        <v>42941</v>
      </c>
      <c r="C1688" s="2">
        <v>0.51847222222222222</v>
      </c>
      <c r="D1688" s="2">
        <v>0.5267708333333333</v>
      </c>
      <c r="E1688">
        <f>DAY(telefony45[[#This Row],[data]])</f>
        <v>25</v>
      </c>
      <c r="F1688">
        <f>IF(LEN(telefony45[[#This Row],[nr]])=8,1,0)</f>
        <v>1</v>
      </c>
      <c r="G1688">
        <f>IF(LEN(telefony45[[#This Row],[nr]])=7,1,0)</f>
        <v>0</v>
      </c>
      <c r="H1688" s="9">
        <f>IF(LEN(telefony45[[#This Row],[nr]])&gt;=10,1,0)</f>
        <v>0</v>
      </c>
      <c r="I1688" s="2">
        <f>telefony45[[#This Row],[zakonczenie]]-telefony45[[#This Row],[rozpoczecie]]</f>
        <v>8.2986111111110761E-3</v>
      </c>
      <c r="J1688" s="9">
        <f>HOUR(telefony45[[#This Row],[czas połączenia]])</f>
        <v>0</v>
      </c>
      <c r="K1688" s="9">
        <f>MINUTE(telefony45[[#This Row],[czas połączenia]])</f>
        <v>11</v>
      </c>
      <c r="L1688" s="9">
        <f>SECOND(telefony45[[#This Row],[czas połączenia]])</f>
        <v>57</v>
      </c>
      <c r="M1688" s="9">
        <f>telefony45[[#This Row],[godziny połączenia]]*60*60+telefony45[[#This Row],[minuty połączenia]]*60+telefony45[[#This Row],[sekundy połączenia2]]</f>
        <v>717</v>
      </c>
      <c r="N1688" s="9">
        <f>ROUNDUP(telefony45[[#This Row],[połączenie w sekundach]]/60,0)</f>
        <v>12</v>
      </c>
      <c r="O1688" s="9">
        <f>IF(telefony45[[#This Row],[czy zagraniczny]]=1,telefony45[[#This Row],[zaczęt minuty połączenia]],0)</f>
        <v>0</v>
      </c>
      <c r="P1688">
        <f>IF(OR(telefony45[[#This Row],[czy komórkowy]]=1,telefony45[[#This Row],[czy stacjonarny]]=1),P1687-telefony45[[#This Row],[połączenie w sekundach]],P1687)</f>
        <v>-754258</v>
      </c>
      <c r="Q1688">
        <f t="shared" si="25"/>
        <v>717</v>
      </c>
      <c r="R1688">
        <f>IF(telefony45[[#This Row],[czy komórkowy]]=1,Q1688+R1687,R1687)</f>
        <v>186571</v>
      </c>
      <c r="S1688">
        <f>IF(telefony45[[#This Row],[czy stacjonarny]]=1,Q1688+S1687,S1687)</f>
        <v>567687</v>
      </c>
    </row>
    <row r="1689" spans="1:19" x14ac:dyDescent="0.3">
      <c r="A1689" s="9" t="s">
        <v>1456</v>
      </c>
      <c r="B1689" s="1">
        <v>42941</v>
      </c>
      <c r="C1689" s="2">
        <v>0.52155092592592589</v>
      </c>
      <c r="D1689" s="2">
        <v>0.52667824074074077</v>
      </c>
      <c r="E1689">
        <f>DAY(telefony45[[#This Row],[data]])</f>
        <v>25</v>
      </c>
      <c r="F1689">
        <f>IF(LEN(telefony45[[#This Row],[nr]])=8,1,0)</f>
        <v>1</v>
      </c>
      <c r="G1689">
        <f>IF(LEN(telefony45[[#This Row],[nr]])=7,1,0)</f>
        <v>0</v>
      </c>
      <c r="H1689" s="9">
        <f>IF(LEN(telefony45[[#This Row],[nr]])&gt;=10,1,0)</f>
        <v>0</v>
      </c>
      <c r="I1689" s="2">
        <f>telefony45[[#This Row],[zakonczenie]]-telefony45[[#This Row],[rozpoczecie]]</f>
        <v>5.1273148148148762E-3</v>
      </c>
      <c r="J1689" s="9">
        <f>HOUR(telefony45[[#This Row],[czas połączenia]])</f>
        <v>0</v>
      </c>
      <c r="K1689" s="9">
        <f>MINUTE(telefony45[[#This Row],[czas połączenia]])</f>
        <v>7</v>
      </c>
      <c r="L1689" s="9">
        <f>SECOND(telefony45[[#This Row],[czas połączenia]])</f>
        <v>23</v>
      </c>
      <c r="M1689" s="9">
        <f>telefony45[[#This Row],[godziny połączenia]]*60*60+telefony45[[#This Row],[minuty połączenia]]*60+telefony45[[#This Row],[sekundy połączenia2]]</f>
        <v>443</v>
      </c>
      <c r="N1689" s="9">
        <f>ROUNDUP(telefony45[[#This Row],[połączenie w sekundach]]/60,0)</f>
        <v>8</v>
      </c>
      <c r="O1689" s="9">
        <f>IF(telefony45[[#This Row],[czy zagraniczny]]=1,telefony45[[#This Row],[zaczęt minuty połączenia]],0)</f>
        <v>0</v>
      </c>
      <c r="P1689">
        <f>IF(OR(telefony45[[#This Row],[czy komórkowy]]=1,telefony45[[#This Row],[czy stacjonarny]]=1),P1688-telefony45[[#This Row],[połączenie w sekundach]],P1688)</f>
        <v>-754701</v>
      </c>
      <c r="Q1689">
        <f t="shared" si="25"/>
        <v>443</v>
      </c>
      <c r="R1689">
        <f>IF(telefony45[[#This Row],[czy komórkowy]]=1,Q1689+R1688,R1688)</f>
        <v>187014</v>
      </c>
      <c r="S1689">
        <f>IF(telefony45[[#This Row],[czy stacjonarny]]=1,Q1689+S1688,S1688)</f>
        <v>567687</v>
      </c>
    </row>
    <row r="1690" spans="1:19" x14ac:dyDescent="0.3">
      <c r="A1690" s="9" t="s">
        <v>1457</v>
      </c>
      <c r="B1690" s="1">
        <v>42941</v>
      </c>
      <c r="C1690" s="2">
        <v>0.52232638888888894</v>
      </c>
      <c r="D1690" s="2">
        <v>0.52666666666666662</v>
      </c>
      <c r="E1690">
        <f>DAY(telefony45[[#This Row],[data]])</f>
        <v>25</v>
      </c>
      <c r="F1690">
        <f>IF(LEN(telefony45[[#This Row],[nr]])=8,1,0)</f>
        <v>1</v>
      </c>
      <c r="G1690">
        <f>IF(LEN(telefony45[[#This Row],[nr]])=7,1,0)</f>
        <v>0</v>
      </c>
      <c r="H1690" s="9">
        <f>IF(LEN(telefony45[[#This Row],[nr]])&gt;=10,1,0)</f>
        <v>0</v>
      </c>
      <c r="I1690" s="2">
        <f>telefony45[[#This Row],[zakonczenie]]-telefony45[[#This Row],[rozpoczecie]]</f>
        <v>4.3402777777776791E-3</v>
      </c>
      <c r="J1690" s="9">
        <f>HOUR(telefony45[[#This Row],[czas połączenia]])</f>
        <v>0</v>
      </c>
      <c r="K1690" s="9">
        <f>MINUTE(telefony45[[#This Row],[czas połączenia]])</f>
        <v>6</v>
      </c>
      <c r="L1690" s="9">
        <f>SECOND(telefony45[[#This Row],[czas połączenia]])</f>
        <v>15</v>
      </c>
      <c r="M1690" s="9">
        <f>telefony45[[#This Row],[godziny połączenia]]*60*60+telefony45[[#This Row],[minuty połączenia]]*60+telefony45[[#This Row],[sekundy połączenia2]]</f>
        <v>375</v>
      </c>
      <c r="N1690" s="9">
        <f>ROUNDUP(telefony45[[#This Row],[połączenie w sekundach]]/60,0)</f>
        <v>7</v>
      </c>
      <c r="O1690" s="9">
        <f>IF(telefony45[[#This Row],[czy zagraniczny]]=1,telefony45[[#This Row],[zaczęt minuty połączenia]],0)</f>
        <v>0</v>
      </c>
      <c r="P1690">
        <f>IF(OR(telefony45[[#This Row],[czy komórkowy]]=1,telefony45[[#This Row],[czy stacjonarny]]=1),P1689-telefony45[[#This Row],[połączenie w sekundach]],P1689)</f>
        <v>-755076</v>
      </c>
      <c r="Q1690">
        <f t="shared" si="25"/>
        <v>375</v>
      </c>
      <c r="R1690">
        <f>IF(telefony45[[#This Row],[czy komórkowy]]=1,Q1690+R1689,R1689)</f>
        <v>187389</v>
      </c>
      <c r="S1690">
        <f>IF(telefony45[[#This Row],[czy stacjonarny]]=1,Q1690+S1689,S1689)</f>
        <v>567687</v>
      </c>
    </row>
    <row r="1691" spans="1:19" x14ac:dyDescent="0.3">
      <c r="A1691" s="9" t="s">
        <v>68</v>
      </c>
      <c r="B1691" s="1">
        <v>42941</v>
      </c>
      <c r="C1691" s="2">
        <v>0.52393518518518523</v>
      </c>
      <c r="D1691" s="2">
        <v>0.53479166666666667</v>
      </c>
      <c r="E1691">
        <f>DAY(telefony45[[#This Row],[data]])</f>
        <v>25</v>
      </c>
      <c r="F1691">
        <f>IF(LEN(telefony45[[#This Row],[nr]])=8,1,0)</f>
        <v>0</v>
      </c>
      <c r="G1691">
        <f>IF(LEN(telefony45[[#This Row],[nr]])=7,1,0)</f>
        <v>1</v>
      </c>
      <c r="H1691" s="9">
        <f>IF(LEN(telefony45[[#This Row],[nr]])&gt;=10,1,0)</f>
        <v>0</v>
      </c>
      <c r="I1691" s="2">
        <f>telefony45[[#This Row],[zakonczenie]]-telefony45[[#This Row],[rozpoczecie]]</f>
        <v>1.0856481481481439E-2</v>
      </c>
      <c r="J1691" s="9">
        <f>HOUR(telefony45[[#This Row],[czas połączenia]])</f>
        <v>0</v>
      </c>
      <c r="K1691" s="9">
        <f>MINUTE(telefony45[[#This Row],[czas połączenia]])</f>
        <v>15</v>
      </c>
      <c r="L1691" s="9">
        <f>SECOND(telefony45[[#This Row],[czas połączenia]])</f>
        <v>38</v>
      </c>
      <c r="M1691" s="9">
        <f>telefony45[[#This Row],[godziny połączenia]]*60*60+telefony45[[#This Row],[minuty połączenia]]*60+telefony45[[#This Row],[sekundy połączenia2]]</f>
        <v>938</v>
      </c>
      <c r="N1691" s="9">
        <f>ROUNDUP(telefony45[[#This Row],[połączenie w sekundach]]/60,0)</f>
        <v>16</v>
      </c>
      <c r="O1691" s="9">
        <f>IF(telefony45[[#This Row],[czy zagraniczny]]=1,telefony45[[#This Row],[zaczęt minuty połączenia]],0)</f>
        <v>0</v>
      </c>
      <c r="P1691">
        <f>IF(OR(telefony45[[#This Row],[czy komórkowy]]=1,telefony45[[#This Row],[czy stacjonarny]]=1),P1690-telefony45[[#This Row],[połączenie w sekundach]],P1690)</f>
        <v>-756014</v>
      </c>
      <c r="Q1691">
        <f t="shared" si="25"/>
        <v>938</v>
      </c>
      <c r="R1691">
        <f>IF(telefony45[[#This Row],[czy komórkowy]]=1,Q1691+R1690,R1690)</f>
        <v>187389</v>
      </c>
      <c r="S1691">
        <f>IF(telefony45[[#This Row],[czy stacjonarny]]=1,Q1691+S1690,S1690)</f>
        <v>568625</v>
      </c>
    </row>
    <row r="1692" spans="1:19" x14ac:dyDescent="0.3">
      <c r="A1692" s="9" t="s">
        <v>1458</v>
      </c>
      <c r="B1692" s="1">
        <v>42941</v>
      </c>
      <c r="C1692" s="2">
        <v>0.52584490740740741</v>
      </c>
      <c r="D1692" s="2">
        <v>0.53660879629629632</v>
      </c>
      <c r="E1692">
        <f>DAY(telefony45[[#This Row],[data]])</f>
        <v>25</v>
      </c>
      <c r="F1692">
        <f>IF(LEN(telefony45[[#This Row],[nr]])=8,1,0)</f>
        <v>0</v>
      </c>
      <c r="G1692">
        <f>IF(LEN(telefony45[[#This Row],[nr]])=7,1,0)</f>
        <v>1</v>
      </c>
      <c r="H1692" s="9">
        <f>IF(LEN(telefony45[[#This Row],[nr]])&gt;=10,1,0)</f>
        <v>0</v>
      </c>
      <c r="I1692" s="2">
        <f>telefony45[[#This Row],[zakonczenie]]-telefony45[[#This Row],[rozpoczecie]]</f>
        <v>1.0763888888888906E-2</v>
      </c>
      <c r="J1692" s="9">
        <f>HOUR(telefony45[[#This Row],[czas połączenia]])</f>
        <v>0</v>
      </c>
      <c r="K1692" s="9">
        <f>MINUTE(telefony45[[#This Row],[czas połączenia]])</f>
        <v>15</v>
      </c>
      <c r="L1692" s="9">
        <f>SECOND(telefony45[[#This Row],[czas połączenia]])</f>
        <v>30</v>
      </c>
      <c r="M1692" s="9">
        <f>telefony45[[#This Row],[godziny połączenia]]*60*60+telefony45[[#This Row],[minuty połączenia]]*60+telefony45[[#This Row],[sekundy połączenia2]]</f>
        <v>930</v>
      </c>
      <c r="N1692" s="9">
        <f>ROUNDUP(telefony45[[#This Row],[połączenie w sekundach]]/60,0)</f>
        <v>16</v>
      </c>
      <c r="O1692" s="9">
        <f>IF(telefony45[[#This Row],[czy zagraniczny]]=1,telefony45[[#This Row],[zaczęt minuty połączenia]],0)</f>
        <v>0</v>
      </c>
      <c r="P1692">
        <f>IF(OR(telefony45[[#This Row],[czy komórkowy]]=1,telefony45[[#This Row],[czy stacjonarny]]=1),P1691-telefony45[[#This Row],[połączenie w sekundach]],P1691)</f>
        <v>-756944</v>
      </c>
      <c r="Q1692">
        <f t="shared" si="25"/>
        <v>930</v>
      </c>
      <c r="R1692">
        <f>IF(telefony45[[#This Row],[czy komórkowy]]=1,Q1692+R1691,R1691)</f>
        <v>187389</v>
      </c>
      <c r="S1692">
        <f>IF(telefony45[[#This Row],[czy stacjonarny]]=1,Q1692+S1691,S1691)</f>
        <v>569555</v>
      </c>
    </row>
    <row r="1693" spans="1:19" x14ac:dyDescent="0.3">
      <c r="A1693" s="9" t="s">
        <v>1459</v>
      </c>
      <c r="B1693" s="1">
        <v>42941</v>
      </c>
      <c r="C1693" s="2">
        <v>0.52655092592592589</v>
      </c>
      <c r="D1693" s="2">
        <v>0.52703703703703708</v>
      </c>
      <c r="E1693">
        <f>DAY(telefony45[[#This Row],[data]])</f>
        <v>25</v>
      </c>
      <c r="F1693">
        <f>IF(LEN(telefony45[[#This Row],[nr]])=8,1,0)</f>
        <v>0</v>
      </c>
      <c r="G1693">
        <f>IF(LEN(telefony45[[#This Row],[nr]])=7,1,0)</f>
        <v>1</v>
      </c>
      <c r="H1693" s="9">
        <f>IF(LEN(telefony45[[#This Row],[nr]])&gt;=10,1,0)</f>
        <v>0</v>
      </c>
      <c r="I1693" s="2">
        <f>telefony45[[#This Row],[zakonczenie]]-telefony45[[#This Row],[rozpoczecie]]</f>
        <v>4.861111111111871E-4</v>
      </c>
      <c r="J1693" s="9">
        <f>HOUR(telefony45[[#This Row],[czas połączenia]])</f>
        <v>0</v>
      </c>
      <c r="K1693" s="9">
        <f>MINUTE(telefony45[[#This Row],[czas połączenia]])</f>
        <v>0</v>
      </c>
      <c r="L1693" s="9">
        <f>SECOND(telefony45[[#This Row],[czas połączenia]])</f>
        <v>42</v>
      </c>
      <c r="M1693" s="9">
        <f>telefony45[[#This Row],[godziny połączenia]]*60*60+telefony45[[#This Row],[minuty połączenia]]*60+telefony45[[#This Row],[sekundy połączenia2]]</f>
        <v>42</v>
      </c>
      <c r="N1693" s="9">
        <f>ROUNDUP(telefony45[[#This Row],[połączenie w sekundach]]/60,0)</f>
        <v>1</v>
      </c>
      <c r="O1693" s="9">
        <f>IF(telefony45[[#This Row],[czy zagraniczny]]=1,telefony45[[#This Row],[zaczęt minuty połączenia]],0)</f>
        <v>0</v>
      </c>
      <c r="P1693">
        <f>IF(OR(telefony45[[#This Row],[czy komórkowy]]=1,telefony45[[#This Row],[czy stacjonarny]]=1),P1692-telefony45[[#This Row],[połączenie w sekundach]],P1692)</f>
        <v>-756986</v>
      </c>
      <c r="Q1693">
        <f t="shared" si="25"/>
        <v>42</v>
      </c>
      <c r="R1693">
        <f>IF(telefony45[[#This Row],[czy komórkowy]]=1,Q1693+R1692,R1692)</f>
        <v>187389</v>
      </c>
      <c r="S1693">
        <f>IF(telefony45[[#This Row],[czy stacjonarny]]=1,Q1693+S1692,S1692)</f>
        <v>569597</v>
      </c>
    </row>
    <row r="1694" spans="1:19" x14ac:dyDescent="0.3">
      <c r="A1694" s="9" t="s">
        <v>1460</v>
      </c>
      <c r="B1694" s="1">
        <v>42941</v>
      </c>
      <c r="C1694" s="2">
        <v>0.5317708333333333</v>
      </c>
      <c r="D1694" s="2">
        <v>0.53724537037037035</v>
      </c>
      <c r="E1694">
        <f>DAY(telefony45[[#This Row],[data]])</f>
        <v>25</v>
      </c>
      <c r="F1694">
        <f>IF(LEN(telefony45[[#This Row],[nr]])=8,1,0)</f>
        <v>1</v>
      </c>
      <c r="G1694">
        <f>IF(LEN(telefony45[[#This Row],[nr]])=7,1,0)</f>
        <v>0</v>
      </c>
      <c r="H1694" s="9">
        <f>IF(LEN(telefony45[[#This Row],[nr]])&gt;=10,1,0)</f>
        <v>0</v>
      </c>
      <c r="I1694" s="2">
        <f>telefony45[[#This Row],[zakonczenie]]-telefony45[[#This Row],[rozpoczecie]]</f>
        <v>5.4745370370370416E-3</v>
      </c>
      <c r="J1694" s="9">
        <f>HOUR(telefony45[[#This Row],[czas połączenia]])</f>
        <v>0</v>
      </c>
      <c r="K1694" s="9">
        <f>MINUTE(telefony45[[#This Row],[czas połączenia]])</f>
        <v>7</v>
      </c>
      <c r="L1694" s="9">
        <f>SECOND(telefony45[[#This Row],[czas połączenia]])</f>
        <v>53</v>
      </c>
      <c r="M1694" s="9">
        <f>telefony45[[#This Row],[godziny połączenia]]*60*60+telefony45[[#This Row],[minuty połączenia]]*60+telefony45[[#This Row],[sekundy połączenia2]]</f>
        <v>473</v>
      </c>
      <c r="N1694" s="9">
        <f>ROUNDUP(telefony45[[#This Row],[połączenie w sekundach]]/60,0)</f>
        <v>8</v>
      </c>
      <c r="O1694" s="9">
        <f>IF(telefony45[[#This Row],[czy zagraniczny]]=1,telefony45[[#This Row],[zaczęt minuty połączenia]],0)</f>
        <v>0</v>
      </c>
      <c r="P1694">
        <f>IF(OR(telefony45[[#This Row],[czy komórkowy]]=1,telefony45[[#This Row],[czy stacjonarny]]=1),P1693-telefony45[[#This Row],[połączenie w sekundach]],P1693)</f>
        <v>-757459</v>
      </c>
      <c r="Q1694">
        <f t="shared" si="25"/>
        <v>473</v>
      </c>
      <c r="R1694">
        <f>IF(telefony45[[#This Row],[czy komórkowy]]=1,Q1694+R1693,R1693)</f>
        <v>187862</v>
      </c>
      <c r="S1694">
        <f>IF(telefony45[[#This Row],[czy stacjonarny]]=1,Q1694+S1693,S1693)</f>
        <v>569597</v>
      </c>
    </row>
    <row r="1695" spans="1:19" x14ac:dyDescent="0.3">
      <c r="A1695" s="9" t="s">
        <v>648</v>
      </c>
      <c r="B1695" s="1">
        <v>42941</v>
      </c>
      <c r="C1695" s="2">
        <v>0.53456018518518522</v>
      </c>
      <c r="D1695" s="2">
        <v>0.53718750000000004</v>
      </c>
      <c r="E1695">
        <f>DAY(telefony45[[#This Row],[data]])</f>
        <v>25</v>
      </c>
      <c r="F1695">
        <f>IF(LEN(telefony45[[#This Row],[nr]])=8,1,0)</f>
        <v>0</v>
      </c>
      <c r="G1695">
        <f>IF(LEN(telefony45[[#This Row],[nr]])=7,1,0)</f>
        <v>1</v>
      </c>
      <c r="H1695" s="9">
        <f>IF(LEN(telefony45[[#This Row],[nr]])&gt;=10,1,0)</f>
        <v>0</v>
      </c>
      <c r="I1695" s="2">
        <f>telefony45[[#This Row],[zakonczenie]]-telefony45[[#This Row],[rozpoczecie]]</f>
        <v>2.6273148148148184E-3</v>
      </c>
      <c r="J1695" s="9">
        <f>HOUR(telefony45[[#This Row],[czas połączenia]])</f>
        <v>0</v>
      </c>
      <c r="K1695" s="9">
        <f>MINUTE(telefony45[[#This Row],[czas połączenia]])</f>
        <v>3</v>
      </c>
      <c r="L1695" s="9">
        <f>SECOND(telefony45[[#This Row],[czas połączenia]])</f>
        <v>47</v>
      </c>
      <c r="M1695" s="9">
        <f>telefony45[[#This Row],[godziny połączenia]]*60*60+telefony45[[#This Row],[minuty połączenia]]*60+telefony45[[#This Row],[sekundy połączenia2]]</f>
        <v>227</v>
      </c>
      <c r="N1695" s="9">
        <f>ROUNDUP(telefony45[[#This Row],[połączenie w sekundach]]/60,0)</f>
        <v>4</v>
      </c>
      <c r="O1695" s="9">
        <f>IF(telefony45[[#This Row],[czy zagraniczny]]=1,telefony45[[#This Row],[zaczęt minuty połączenia]],0)</f>
        <v>0</v>
      </c>
      <c r="P1695">
        <f>IF(OR(telefony45[[#This Row],[czy komórkowy]]=1,telefony45[[#This Row],[czy stacjonarny]]=1),P1694-telefony45[[#This Row],[połączenie w sekundach]],P1694)</f>
        <v>-757686</v>
      </c>
      <c r="Q1695">
        <f t="shared" si="25"/>
        <v>227</v>
      </c>
      <c r="R1695">
        <f>IF(telefony45[[#This Row],[czy komórkowy]]=1,Q1695+R1694,R1694)</f>
        <v>187862</v>
      </c>
      <c r="S1695">
        <f>IF(telefony45[[#This Row],[czy stacjonarny]]=1,Q1695+S1694,S1694)</f>
        <v>569824</v>
      </c>
    </row>
    <row r="1696" spans="1:19" x14ac:dyDescent="0.3">
      <c r="A1696" s="9" t="s">
        <v>1461</v>
      </c>
      <c r="B1696" s="1">
        <v>42941</v>
      </c>
      <c r="C1696" s="2">
        <v>0.53535879629629635</v>
      </c>
      <c r="D1696" s="2">
        <v>0.54219907407407408</v>
      </c>
      <c r="E1696">
        <f>DAY(telefony45[[#This Row],[data]])</f>
        <v>25</v>
      </c>
      <c r="F1696">
        <f>IF(LEN(telefony45[[#This Row],[nr]])=8,1,0)</f>
        <v>0</v>
      </c>
      <c r="G1696">
        <f>IF(LEN(telefony45[[#This Row],[nr]])=7,1,0)</f>
        <v>1</v>
      </c>
      <c r="H1696" s="9">
        <f>IF(LEN(telefony45[[#This Row],[nr]])&gt;=10,1,0)</f>
        <v>0</v>
      </c>
      <c r="I1696" s="2">
        <f>telefony45[[#This Row],[zakonczenie]]-telefony45[[#This Row],[rozpoczecie]]</f>
        <v>6.8402777777777368E-3</v>
      </c>
      <c r="J1696" s="9">
        <f>HOUR(telefony45[[#This Row],[czas połączenia]])</f>
        <v>0</v>
      </c>
      <c r="K1696" s="9">
        <f>MINUTE(telefony45[[#This Row],[czas połączenia]])</f>
        <v>9</v>
      </c>
      <c r="L1696" s="9">
        <f>SECOND(telefony45[[#This Row],[czas połączenia]])</f>
        <v>51</v>
      </c>
      <c r="M1696" s="9">
        <f>telefony45[[#This Row],[godziny połączenia]]*60*60+telefony45[[#This Row],[minuty połączenia]]*60+telefony45[[#This Row],[sekundy połączenia2]]</f>
        <v>591</v>
      </c>
      <c r="N1696" s="9">
        <f>ROUNDUP(telefony45[[#This Row],[połączenie w sekundach]]/60,0)</f>
        <v>10</v>
      </c>
      <c r="O1696" s="9">
        <f>IF(telefony45[[#This Row],[czy zagraniczny]]=1,telefony45[[#This Row],[zaczęt minuty połączenia]],0)</f>
        <v>0</v>
      </c>
      <c r="P1696">
        <f>IF(OR(telefony45[[#This Row],[czy komórkowy]]=1,telefony45[[#This Row],[czy stacjonarny]]=1),P1695-telefony45[[#This Row],[połączenie w sekundach]],P1695)</f>
        <v>-758277</v>
      </c>
      <c r="Q1696">
        <f t="shared" si="25"/>
        <v>591</v>
      </c>
      <c r="R1696">
        <f>IF(telefony45[[#This Row],[czy komórkowy]]=1,Q1696+R1695,R1695)</f>
        <v>187862</v>
      </c>
      <c r="S1696">
        <f>IF(telefony45[[#This Row],[czy stacjonarny]]=1,Q1696+S1695,S1695)</f>
        <v>570415</v>
      </c>
    </row>
    <row r="1697" spans="1:19" x14ac:dyDescent="0.3">
      <c r="A1697" s="9" t="s">
        <v>1462</v>
      </c>
      <c r="B1697" s="1">
        <v>42941</v>
      </c>
      <c r="C1697" s="2">
        <v>0.53964120370370372</v>
      </c>
      <c r="D1697" s="2">
        <v>0.54101851851851857</v>
      </c>
      <c r="E1697">
        <f>DAY(telefony45[[#This Row],[data]])</f>
        <v>25</v>
      </c>
      <c r="F1697">
        <f>IF(LEN(telefony45[[#This Row],[nr]])=8,1,0)</f>
        <v>0</v>
      </c>
      <c r="G1697">
        <f>IF(LEN(telefony45[[#This Row],[nr]])=7,1,0)</f>
        <v>1</v>
      </c>
      <c r="H1697" s="9">
        <f>IF(LEN(telefony45[[#This Row],[nr]])&gt;=10,1,0)</f>
        <v>0</v>
      </c>
      <c r="I1697" s="2">
        <f>telefony45[[#This Row],[zakonczenie]]-telefony45[[#This Row],[rozpoczecie]]</f>
        <v>1.3773148148148451E-3</v>
      </c>
      <c r="J1697" s="9">
        <f>HOUR(telefony45[[#This Row],[czas połączenia]])</f>
        <v>0</v>
      </c>
      <c r="K1697" s="9">
        <f>MINUTE(telefony45[[#This Row],[czas połączenia]])</f>
        <v>1</v>
      </c>
      <c r="L1697" s="9">
        <f>SECOND(telefony45[[#This Row],[czas połączenia]])</f>
        <v>59</v>
      </c>
      <c r="M1697" s="9">
        <f>telefony45[[#This Row],[godziny połączenia]]*60*60+telefony45[[#This Row],[minuty połączenia]]*60+telefony45[[#This Row],[sekundy połączenia2]]</f>
        <v>119</v>
      </c>
      <c r="N1697" s="9">
        <f>ROUNDUP(telefony45[[#This Row],[połączenie w sekundach]]/60,0)</f>
        <v>2</v>
      </c>
      <c r="O1697" s="9">
        <f>IF(telefony45[[#This Row],[czy zagraniczny]]=1,telefony45[[#This Row],[zaczęt minuty połączenia]],0)</f>
        <v>0</v>
      </c>
      <c r="P1697">
        <f>IF(OR(telefony45[[#This Row],[czy komórkowy]]=1,telefony45[[#This Row],[czy stacjonarny]]=1),P1696-telefony45[[#This Row],[połączenie w sekundach]],P1696)</f>
        <v>-758396</v>
      </c>
      <c r="Q1697">
        <f t="shared" si="25"/>
        <v>119</v>
      </c>
      <c r="R1697">
        <f>IF(telefony45[[#This Row],[czy komórkowy]]=1,Q1697+R1696,R1696)</f>
        <v>187862</v>
      </c>
      <c r="S1697">
        <f>IF(telefony45[[#This Row],[czy stacjonarny]]=1,Q1697+S1696,S1696)</f>
        <v>570534</v>
      </c>
    </row>
    <row r="1698" spans="1:19" x14ac:dyDescent="0.3">
      <c r="A1698" s="9" t="s">
        <v>1444</v>
      </c>
      <c r="B1698" s="1">
        <v>42941</v>
      </c>
      <c r="C1698" s="2">
        <v>0.54324074074074069</v>
      </c>
      <c r="D1698" s="2">
        <v>0.54956018518518523</v>
      </c>
      <c r="E1698">
        <f>DAY(telefony45[[#This Row],[data]])</f>
        <v>25</v>
      </c>
      <c r="F1698">
        <f>IF(LEN(telefony45[[#This Row],[nr]])=8,1,0)</f>
        <v>0</v>
      </c>
      <c r="G1698">
        <f>IF(LEN(telefony45[[#This Row],[nr]])=7,1,0)</f>
        <v>0</v>
      </c>
      <c r="H1698" s="9">
        <f>IF(LEN(telefony45[[#This Row],[nr]])&gt;=10,1,0)</f>
        <v>1</v>
      </c>
      <c r="I1698" s="2">
        <f>telefony45[[#This Row],[zakonczenie]]-telefony45[[#This Row],[rozpoczecie]]</f>
        <v>6.3194444444445441E-3</v>
      </c>
      <c r="J1698" s="9">
        <f>HOUR(telefony45[[#This Row],[czas połączenia]])</f>
        <v>0</v>
      </c>
      <c r="K1698" s="9">
        <f>MINUTE(telefony45[[#This Row],[czas połączenia]])</f>
        <v>9</v>
      </c>
      <c r="L1698" s="9">
        <f>SECOND(telefony45[[#This Row],[czas połączenia]])</f>
        <v>6</v>
      </c>
      <c r="M1698" s="9">
        <f>telefony45[[#This Row],[godziny połączenia]]*60*60+telefony45[[#This Row],[minuty połączenia]]*60+telefony45[[#This Row],[sekundy połączenia2]]</f>
        <v>546</v>
      </c>
      <c r="N1698" s="9">
        <f>ROUNDUP(telefony45[[#This Row],[połączenie w sekundach]]/60,0)</f>
        <v>10</v>
      </c>
      <c r="O1698" s="9">
        <f>IF(telefony45[[#This Row],[czy zagraniczny]]=1,telefony45[[#This Row],[zaczęt minuty połączenia]],0)</f>
        <v>10</v>
      </c>
      <c r="P1698">
        <f>IF(OR(telefony45[[#This Row],[czy komórkowy]]=1,telefony45[[#This Row],[czy stacjonarny]]=1),P1697-telefony45[[#This Row],[połączenie w sekundach]],P1697)</f>
        <v>-758396</v>
      </c>
      <c r="Q1698">
        <f t="shared" si="25"/>
        <v>0</v>
      </c>
      <c r="R1698">
        <f>IF(telefony45[[#This Row],[czy komórkowy]]=1,Q1698+R1697,R1697)</f>
        <v>187862</v>
      </c>
      <c r="S1698">
        <f>IF(telefony45[[#This Row],[czy stacjonarny]]=1,Q1698+S1697,S1697)</f>
        <v>570534</v>
      </c>
    </row>
    <row r="1699" spans="1:19" x14ac:dyDescent="0.3">
      <c r="A1699" s="9" t="s">
        <v>1463</v>
      </c>
      <c r="B1699" s="1">
        <v>42941</v>
      </c>
      <c r="C1699" s="2">
        <v>0.54350694444444447</v>
      </c>
      <c r="D1699" s="2">
        <v>0.54767361111111112</v>
      </c>
      <c r="E1699">
        <f>DAY(telefony45[[#This Row],[data]])</f>
        <v>25</v>
      </c>
      <c r="F1699">
        <f>IF(LEN(telefony45[[#This Row],[nr]])=8,1,0)</f>
        <v>1</v>
      </c>
      <c r="G1699">
        <f>IF(LEN(telefony45[[#This Row],[nr]])=7,1,0)</f>
        <v>0</v>
      </c>
      <c r="H1699" s="9">
        <f>IF(LEN(telefony45[[#This Row],[nr]])&gt;=10,1,0)</f>
        <v>0</v>
      </c>
      <c r="I1699" s="2">
        <f>telefony45[[#This Row],[zakonczenie]]-telefony45[[#This Row],[rozpoczecie]]</f>
        <v>4.1666666666666519E-3</v>
      </c>
      <c r="J1699" s="9">
        <f>HOUR(telefony45[[#This Row],[czas połączenia]])</f>
        <v>0</v>
      </c>
      <c r="K1699" s="9">
        <f>MINUTE(telefony45[[#This Row],[czas połączenia]])</f>
        <v>6</v>
      </c>
      <c r="L1699" s="9">
        <f>SECOND(telefony45[[#This Row],[czas połączenia]])</f>
        <v>0</v>
      </c>
      <c r="M1699" s="9">
        <f>telefony45[[#This Row],[godziny połączenia]]*60*60+telefony45[[#This Row],[minuty połączenia]]*60+telefony45[[#This Row],[sekundy połączenia2]]</f>
        <v>360</v>
      </c>
      <c r="N1699" s="9">
        <f>ROUNDUP(telefony45[[#This Row],[połączenie w sekundach]]/60,0)</f>
        <v>6</v>
      </c>
      <c r="O1699" s="9">
        <f>IF(telefony45[[#This Row],[czy zagraniczny]]=1,telefony45[[#This Row],[zaczęt minuty połączenia]],0)</f>
        <v>0</v>
      </c>
      <c r="P1699">
        <f>IF(OR(telefony45[[#This Row],[czy komórkowy]]=1,telefony45[[#This Row],[czy stacjonarny]]=1),P1698-telefony45[[#This Row],[połączenie w sekundach]],P1698)</f>
        <v>-758756</v>
      </c>
      <c r="Q1699">
        <f t="shared" si="25"/>
        <v>360</v>
      </c>
      <c r="R1699">
        <f>IF(telefony45[[#This Row],[czy komórkowy]]=1,Q1699+R1698,R1698)</f>
        <v>188222</v>
      </c>
      <c r="S1699">
        <f>IF(telefony45[[#This Row],[czy stacjonarny]]=1,Q1699+S1698,S1698)</f>
        <v>570534</v>
      </c>
    </row>
    <row r="1700" spans="1:19" x14ac:dyDescent="0.3">
      <c r="A1700" s="9" t="s">
        <v>1464</v>
      </c>
      <c r="B1700" s="1">
        <v>42941</v>
      </c>
      <c r="C1700" s="2">
        <v>0.54858796296296297</v>
      </c>
      <c r="D1700" s="2">
        <v>0.55077546296296298</v>
      </c>
      <c r="E1700">
        <f>DAY(telefony45[[#This Row],[data]])</f>
        <v>25</v>
      </c>
      <c r="F1700">
        <f>IF(LEN(telefony45[[#This Row],[nr]])=8,1,0)</f>
        <v>0</v>
      </c>
      <c r="G1700">
        <f>IF(LEN(telefony45[[#This Row],[nr]])=7,1,0)</f>
        <v>1</v>
      </c>
      <c r="H1700" s="9">
        <f>IF(LEN(telefony45[[#This Row],[nr]])&gt;=10,1,0)</f>
        <v>0</v>
      </c>
      <c r="I1700" s="2">
        <f>telefony45[[#This Row],[zakonczenie]]-telefony45[[#This Row],[rozpoczecie]]</f>
        <v>2.1875000000000089E-3</v>
      </c>
      <c r="J1700" s="9">
        <f>HOUR(telefony45[[#This Row],[czas połączenia]])</f>
        <v>0</v>
      </c>
      <c r="K1700" s="9">
        <f>MINUTE(telefony45[[#This Row],[czas połączenia]])</f>
        <v>3</v>
      </c>
      <c r="L1700" s="9">
        <f>SECOND(telefony45[[#This Row],[czas połączenia]])</f>
        <v>9</v>
      </c>
      <c r="M1700" s="9">
        <f>telefony45[[#This Row],[godziny połączenia]]*60*60+telefony45[[#This Row],[minuty połączenia]]*60+telefony45[[#This Row],[sekundy połączenia2]]</f>
        <v>189</v>
      </c>
      <c r="N1700" s="9">
        <f>ROUNDUP(telefony45[[#This Row],[połączenie w sekundach]]/60,0)</f>
        <v>4</v>
      </c>
      <c r="O1700" s="9">
        <f>IF(telefony45[[#This Row],[czy zagraniczny]]=1,telefony45[[#This Row],[zaczęt minuty połączenia]],0)</f>
        <v>0</v>
      </c>
      <c r="P1700">
        <f>IF(OR(telefony45[[#This Row],[czy komórkowy]]=1,telefony45[[#This Row],[czy stacjonarny]]=1),P1699-telefony45[[#This Row],[połączenie w sekundach]],P1699)</f>
        <v>-758945</v>
      </c>
      <c r="Q1700">
        <f t="shared" si="25"/>
        <v>189</v>
      </c>
      <c r="R1700">
        <f>IF(telefony45[[#This Row],[czy komórkowy]]=1,Q1700+R1699,R1699)</f>
        <v>188222</v>
      </c>
      <c r="S1700">
        <f>IF(telefony45[[#This Row],[czy stacjonarny]]=1,Q1700+S1699,S1699)</f>
        <v>570723</v>
      </c>
    </row>
    <row r="1701" spans="1:19" x14ac:dyDescent="0.3">
      <c r="A1701" s="9" t="s">
        <v>1444</v>
      </c>
      <c r="B1701" s="1">
        <v>42941</v>
      </c>
      <c r="C1701" s="2">
        <v>0.5519560185185185</v>
      </c>
      <c r="D1701" s="2">
        <v>0.55625000000000002</v>
      </c>
      <c r="E1701">
        <f>DAY(telefony45[[#This Row],[data]])</f>
        <v>25</v>
      </c>
      <c r="F1701">
        <f>IF(LEN(telefony45[[#This Row],[nr]])=8,1,0)</f>
        <v>0</v>
      </c>
      <c r="G1701">
        <f>IF(LEN(telefony45[[#This Row],[nr]])=7,1,0)</f>
        <v>0</v>
      </c>
      <c r="H1701" s="9">
        <f>IF(LEN(telefony45[[#This Row],[nr]])&gt;=10,1,0)</f>
        <v>1</v>
      </c>
      <c r="I1701" s="2">
        <f>telefony45[[#This Row],[zakonczenie]]-telefony45[[#This Row],[rozpoczecie]]</f>
        <v>4.2939814814815236E-3</v>
      </c>
      <c r="J1701" s="9">
        <f>HOUR(telefony45[[#This Row],[czas połączenia]])</f>
        <v>0</v>
      </c>
      <c r="K1701" s="9">
        <f>MINUTE(telefony45[[#This Row],[czas połączenia]])</f>
        <v>6</v>
      </c>
      <c r="L1701" s="9">
        <f>SECOND(telefony45[[#This Row],[czas połączenia]])</f>
        <v>11</v>
      </c>
      <c r="M1701" s="9">
        <f>telefony45[[#This Row],[godziny połączenia]]*60*60+telefony45[[#This Row],[minuty połączenia]]*60+telefony45[[#This Row],[sekundy połączenia2]]</f>
        <v>371</v>
      </c>
      <c r="N1701" s="9">
        <f>ROUNDUP(telefony45[[#This Row],[połączenie w sekundach]]/60,0)</f>
        <v>7</v>
      </c>
      <c r="O1701" s="9">
        <f>IF(telefony45[[#This Row],[czy zagraniczny]]=1,telefony45[[#This Row],[zaczęt minuty połączenia]],0)</f>
        <v>7</v>
      </c>
      <c r="P1701">
        <f>IF(OR(telefony45[[#This Row],[czy komórkowy]]=1,telefony45[[#This Row],[czy stacjonarny]]=1),P1700-telefony45[[#This Row],[połączenie w sekundach]],P1700)</f>
        <v>-758945</v>
      </c>
      <c r="Q1701">
        <f t="shared" si="25"/>
        <v>0</v>
      </c>
      <c r="R1701">
        <f>IF(telefony45[[#This Row],[czy komórkowy]]=1,Q1701+R1700,R1700)</f>
        <v>188222</v>
      </c>
      <c r="S1701">
        <f>IF(telefony45[[#This Row],[czy stacjonarny]]=1,Q1701+S1700,S1700)</f>
        <v>570723</v>
      </c>
    </row>
    <row r="1702" spans="1:19" x14ac:dyDescent="0.3">
      <c r="A1702" s="9" t="s">
        <v>27</v>
      </c>
      <c r="B1702" s="1">
        <v>42941</v>
      </c>
      <c r="C1702" s="2">
        <v>0.55320601851851847</v>
      </c>
      <c r="D1702" s="2">
        <v>0.55569444444444449</v>
      </c>
      <c r="E1702">
        <f>DAY(telefony45[[#This Row],[data]])</f>
        <v>25</v>
      </c>
      <c r="F1702">
        <f>IF(LEN(telefony45[[#This Row],[nr]])=8,1,0)</f>
        <v>1</v>
      </c>
      <c r="G1702">
        <f>IF(LEN(telefony45[[#This Row],[nr]])=7,1,0)</f>
        <v>0</v>
      </c>
      <c r="H1702" s="9">
        <f>IF(LEN(telefony45[[#This Row],[nr]])&gt;=10,1,0)</f>
        <v>0</v>
      </c>
      <c r="I1702" s="2">
        <f>telefony45[[#This Row],[zakonczenie]]-telefony45[[#This Row],[rozpoczecie]]</f>
        <v>2.4884259259260189E-3</v>
      </c>
      <c r="J1702" s="9">
        <f>HOUR(telefony45[[#This Row],[czas połączenia]])</f>
        <v>0</v>
      </c>
      <c r="K1702" s="9">
        <f>MINUTE(telefony45[[#This Row],[czas połączenia]])</f>
        <v>3</v>
      </c>
      <c r="L1702" s="9">
        <f>SECOND(telefony45[[#This Row],[czas połączenia]])</f>
        <v>35</v>
      </c>
      <c r="M1702" s="9">
        <f>telefony45[[#This Row],[godziny połączenia]]*60*60+telefony45[[#This Row],[minuty połączenia]]*60+telefony45[[#This Row],[sekundy połączenia2]]</f>
        <v>215</v>
      </c>
      <c r="N1702" s="9">
        <f>ROUNDUP(telefony45[[#This Row],[połączenie w sekundach]]/60,0)</f>
        <v>4</v>
      </c>
      <c r="O1702" s="9">
        <f>IF(telefony45[[#This Row],[czy zagraniczny]]=1,telefony45[[#This Row],[zaczęt minuty połączenia]],0)</f>
        <v>0</v>
      </c>
      <c r="P1702">
        <f>IF(OR(telefony45[[#This Row],[czy komórkowy]]=1,telefony45[[#This Row],[czy stacjonarny]]=1),P1701-telefony45[[#This Row],[połączenie w sekundach]],P1701)</f>
        <v>-759160</v>
      </c>
      <c r="Q1702">
        <f t="shared" si="25"/>
        <v>215</v>
      </c>
      <c r="R1702">
        <f>IF(telefony45[[#This Row],[czy komórkowy]]=1,Q1702+R1701,R1701)</f>
        <v>188437</v>
      </c>
      <c r="S1702">
        <f>IF(telefony45[[#This Row],[czy stacjonarny]]=1,Q1702+S1701,S1701)</f>
        <v>570723</v>
      </c>
    </row>
    <row r="1703" spans="1:19" x14ac:dyDescent="0.3">
      <c r="A1703" s="9" t="s">
        <v>1465</v>
      </c>
      <c r="B1703" s="1">
        <v>42941</v>
      </c>
      <c r="C1703" s="2">
        <v>0.55517361111111108</v>
      </c>
      <c r="D1703" s="2">
        <v>0.56013888888888885</v>
      </c>
      <c r="E1703">
        <f>DAY(telefony45[[#This Row],[data]])</f>
        <v>25</v>
      </c>
      <c r="F1703">
        <f>IF(LEN(telefony45[[#This Row],[nr]])=8,1,0)</f>
        <v>0</v>
      </c>
      <c r="G1703">
        <f>IF(LEN(telefony45[[#This Row],[nr]])=7,1,0)</f>
        <v>1</v>
      </c>
      <c r="H1703" s="9">
        <f>IF(LEN(telefony45[[#This Row],[nr]])&gt;=10,1,0)</f>
        <v>0</v>
      </c>
      <c r="I1703" s="2">
        <f>telefony45[[#This Row],[zakonczenie]]-telefony45[[#This Row],[rozpoczecie]]</f>
        <v>4.9652777777777768E-3</v>
      </c>
      <c r="J1703" s="9">
        <f>HOUR(telefony45[[#This Row],[czas połączenia]])</f>
        <v>0</v>
      </c>
      <c r="K1703" s="9">
        <f>MINUTE(telefony45[[#This Row],[czas połączenia]])</f>
        <v>7</v>
      </c>
      <c r="L1703" s="9">
        <f>SECOND(telefony45[[#This Row],[czas połączenia]])</f>
        <v>9</v>
      </c>
      <c r="M1703" s="9">
        <f>telefony45[[#This Row],[godziny połączenia]]*60*60+telefony45[[#This Row],[minuty połączenia]]*60+telefony45[[#This Row],[sekundy połączenia2]]</f>
        <v>429</v>
      </c>
      <c r="N1703" s="9">
        <f>ROUNDUP(telefony45[[#This Row],[połączenie w sekundach]]/60,0)</f>
        <v>8</v>
      </c>
      <c r="O1703" s="9">
        <f>IF(telefony45[[#This Row],[czy zagraniczny]]=1,telefony45[[#This Row],[zaczęt minuty połączenia]],0)</f>
        <v>0</v>
      </c>
      <c r="P1703">
        <f>IF(OR(telefony45[[#This Row],[czy komórkowy]]=1,telefony45[[#This Row],[czy stacjonarny]]=1),P1702-telefony45[[#This Row],[połączenie w sekundach]],P1702)</f>
        <v>-759589</v>
      </c>
      <c r="Q1703">
        <f t="shared" si="25"/>
        <v>429</v>
      </c>
      <c r="R1703">
        <f>IF(telefony45[[#This Row],[czy komórkowy]]=1,Q1703+R1702,R1702)</f>
        <v>188437</v>
      </c>
      <c r="S1703">
        <f>IF(telefony45[[#This Row],[czy stacjonarny]]=1,Q1703+S1702,S1702)</f>
        <v>571152</v>
      </c>
    </row>
    <row r="1704" spans="1:19" x14ac:dyDescent="0.3">
      <c r="A1704" s="9" t="s">
        <v>1466</v>
      </c>
      <c r="B1704" s="1">
        <v>42941</v>
      </c>
      <c r="C1704" s="2">
        <v>0.56033564814814818</v>
      </c>
      <c r="D1704" s="2">
        <v>0.56570601851851854</v>
      </c>
      <c r="E1704">
        <f>DAY(telefony45[[#This Row],[data]])</f>
        <v>25</v>
      </c>
      <c r="F1704">
        <f>IF(LEN(telefony45[[#This Row],[nr]])=8,1,0)</f>
        <v>0</v>
      </c>
      <c r="G1704">
        <f>IF(LEN(telefony45[[#This Row],[nr]])=7,1,0)</f>
        <v>0</v>
      </c>
      <c r="H1704" s="9">
        <f>IF(LEN(telefony45[[#This Row],[nr]])&gt;=10,1,0)</f>
        <v>1</v>
      </c>
      <c r="I1704" s="2">
        <f>telefony45[[#This Row],[zakonczenie]]-telefony45[[#This Row],[rozpoczecie]]</f>
        <v>5.3703703703703587E-3</v>
      </c>
      <c r="J1704" s="9">
        <f>HOUR(telefony45[[#This Row],[czas połączenia]])</f>
        <v>0</v>
      </c>
      <c r="K1704" s="9">
        <f>MINUTE(telefony45[[#This Row],[czas połączenia]])</f>
        <v>7</v>
      </c>
      <c r="L1704" s="9">
        <f>SECOND(telefony45[[#This Row],[czas połączenia]])</f>
        <v>44</v>
      </c>
      <c r="M1704" s="9">
        <f>telefony45[[#This Row],[godziny połączenia]]*60*60+telefony45[[#This Row],[minuty połączenia]]*60+telefony45[[#This Row],[sekundy połączenia2]]</f>
        <v>464</v>
      </c>
      <c r="N1704" s="9">
        <f>ROUNDUP(telefony45[[#This Row],[połączenie w sekundach]]/60,0)</f>
        <v>8</v>
      </c>
      <c r="O1704" s="9">
        <f>IF(telefony45[[#This Row],[czy zagraniczny]]=1,telefony45[[#This Row],[zaczęt minuty połączenia]],0)</f>
        <v>8</v>
      </c>
      <c r="P1704">
        <f>IF(OR(telefony45[[#This Row],[czy komórkowy]]=1,telefony45[[#This Row],[czy stacjonarny]]=1),P1703-telefony45[[#This Row],[połączenie w sekundach]],P1703)</f>
        <v>-759589</v>
      </c>
      <c r="Q1704">
        <f t="shared" si="25"/>
        <v>0</v>
      </c>
      <c r="R1704">
        <f>IF(telefony45[[#This Row],[czy komórkowy]]=1,Q1704+R1703,R1703)</f>
        <v>188437</v>
      </c>
      <c r="S1704">
        <f>IF(telefony45[[#This Row],[czy stacjonarny]]=1,Q1704+S1703,S1703)</f>
        <v>571152</v>
      </c>
    </row>
    <row r="1705" spans="1:19" x14ac:dyDescent="0.3">
      <c r="A1705" s="9" t="s">
        <v>1467</v>
      </c>
      <c r="B1705" s="1">
        <v>42941</v>
      </c>
      <c r="C1705" s="2">
        <v>0.56459490740740736</v>
      </c>
      <c r="D1705" s="2">
        <v>0.56638888888888894</v>
      </c>
      <c r="E1705">
        <f>DAY(telefony45[[#This Row],[data]])</f>
        <v>25</v>
      </c>
      <c r="F1705">
        <f>IF(LEN(telefony45[[#This Row],[nr]])=8,1,0)</f>
        <v>0</v>
      </c>
      <c r="G1705">
        <f>IF(LEN(telefony45[[#This Row],[nr]])=7,1,0)</f>
        <v>1</v>
      </c>
      <c r="H1705" s="9">
        <f>IF(LEN(telefony45[[#This Row],[nr]])&gt;=10,1,0)</f>
        <v>0</v>
      </c>
      <c r="I1705" s="2">
        <f>telefony45[[#This Row],[zakonczenie]]-telefony45[[#This Row],[rozpoczecie]]</f>
        <v>1.7939814814815769E-3</v>
      </c>
      <c r="J1705" s="9">
        <f>HOUR(telefony45[[#This Row],[czas połączenia]])</f>
        <v>0</v>
      </c>
      <c r="K1705" s="9">
        <f>MINUTE(telefony45[[#This Row],[czas połączenia]])</f>
        <v>2</v>
      </c>
      <c r="L1705" s="9">
        <f>SECOND(telefony45[[#This Row],[czas połączenia]])</f>
        <v>35</v>
      </c>
      <c r="M1705" s="9">
        <f>telefony45[[#This Row],[godziny połączenia]]*60*60+telefony45[[#This Row],[minuty połączenia]]*60+telefony45[[#This Row],[sekundy połączenia2]]</f>
        <v>155</v>
      </c>
      <c r="N1705" s="9">
        <f>ROUNDUP(telefony45[[#This Row],[połączenie w sekundach]]/60,0)</f>
        <v>3</v>
      </c>
      <c r="O1705" s="9">
        <f>IF(telefony45[[#This Row],[czy zagraniczny]]=1,telefony45[[#This Row],[zaczęt minuty połączenia]],0)</f>
        <v>0</v>
      </c>
      <c r="P1705">
        <f>IF(OR(telefony45[[#This Row],[czy komórkowy]]=1,telefony45[[#This Row],[czy stacjonarny]]=1),P1704-telefony45[[#This Row],[połączenie w sekundach]],P1704)</f>
        <v>-759744</v>
      </c>
      <c r="Q1705">
        <f t="shared" ref="Q1705:Q1768" si="26">IF(P1705&lt;0,ABS(P1705)-ABS(P1704),Q1704)</f>
        <v>155</v>
      </c>
      <c r="R1705">
        <f>IF(telefony45[[#This Row],[czy komórkowy]]=1,Q1705+R1704,R1704)</f>
        <v>188437</v>
      </c>
      <c r="S1705">
        <f>IF(telefony45[[#This Row],[czy stacjonarny]]=1,Q1705+S1704,S1704)</f>
        <v>571307</v>
      </c>
    </row>
    <row r="1706" spans="1:19" x14ac:dyDescent="0.3">
      <c r="A1706" s="9" t="s">
        <v>508</v>
      </c>
      <c r="B1706" s="1">
        <v>42941</v>
      </c>
      <c r="C1706" s="2">
        <v>0.56620370370370365</v>
      </c>
      <c r="D1706" s="2">
        <v>0.57226851851851857</v>
      </c>
      <c r="E1706">
        <f>DAY(telefony45[[#This Row],[data]])</f>
        <v>25</v>
      </c>
      <c r="F1706">
        <f>IF(LEN(telefony45[[#This Row],[nr]])=8,1,0)</f>
        <v>0</v>
      </c>
      <c r="G1706">
        <f>IF(LEN(telefony45[[#This Row],[nr]])=7,1,0)</f>
        <v>1</v>
      </c>
      <c r="H1706" s="9">
        <f>IF(LEN(telefony45[[#This Row],[nr]])&gt;=10,1,0)</f>
        <v>0</v>
      </c>
      <c r="I1706" s="2">
        <f>telefony45[[#This Row],[zakonczenie]]-telefony45[[#This Row],[rozpoczecie]]</f>
        <v>6.0648148148149117E-3</v>
      </c>
      <c r="J1706" s="9">
        <f>HOUR(telefony45[[#This Row],[czas połączenia]])</f>
        <v>0</v>
      </c>
      <c r="K1706" s="9">
        <f>MINUTE(telefony45[[#This Row],[czas połączenia]])</f>
        <v>8</v>
      </c>
      <c r="L1706" s="9">
        <f>SECOND(telefony45[[#This Row],[czas połączenia]])</f>
        <v>44</v>
      </c>
      <c r="M1706" s="9">
        <f>telefony45[[#This Row],[godziny połączenia]]*60*60+telefony45[[#This Row],[minuty połączenia]]*60+telefony45[[#This Row],[sekundy połączenia2]]</f>
        <v>524</v>
      </c>
      <c r="N1706" s="9">
        <f>ROUNDUP(telefony45[[#This Row],[połączenie w sekundach]]/60,0)</f>
        <v>9</v>
      </c>
      <c r="O1706" s="9">
        <f>IF(telefony45[[#This Row],[czy zagraniczny]]=1,telefony45[[#This Row],[zaczęt minuty połączenia]],0)</f>
        <v>0</v>
      </c>
      <c r="P1706">
        <f>IF(OR(telefony45[[#This Row],[czy komórkowy]]=1,telefony45[[#This Row],[czy stacjonarny]]=1),P1705-telefony45[[#This Row],[połączenie w sekundach]],P1705)</f>
        <v>-760268</v>
      </c>
      <c r="Q1706">
        <f t="shared" si="26"/>
        <v>524</v>
      </c>
      <c r="R1706">
        <f>IF(telefony45[[#This Row],[czy komórkowy]]=1,Q1706+R1705,R1705)</f>
        <v>188437</v>
      </c>
      <c r="S1706">
        <f>IF(telefony45[[#This Row],[czy stacjonarny]]=1,Q1706+S1705,S1705)</f>
        <v>571831</v>
      </c>
    </row>
    <row r="1707" spans="1:19" x14ac:dyDescent="0.3">
      <c r="A1707" s="9" t="s">
        <v>1468</v>
      </c>
      <c r="B1707" s="1">
        <v>42941</v>
      </c>
      <c r="C1707" s="2">
        <v>0.56643518518518521</v>
      </c>
      <c r="D1707" s="2">
        <v>0.5687268518518519</v>
      </c>
      <c r="E1707">
        <f>DAY(telefony45[[#This Row],[data]])</f>
        <v>25</v>
      </c>
      <c r="F1707">
        <f>IF(LEN(telefony45[[#This Row],[nr]])=8,1,0)</f>
        <v>0</v>
      </c>
      <c r="G1707">
        <f>IF(LEN(telefony45[[#This Row],[nr]])=7,1,0)</f>
        <v>1</v>
      </c>
      <c r="H1707" s="9">
        <f>IF(LEN(telefony45[[#This Row],[nr]])&gt;=10,1,0)</f>
        <v>0</v>
      </c>
      <c r="I1707" s="2">
        <f>telefony45[[#This Row],[zakonczenie]]-telefony45[[#This Row],[rozpoczecie]]</f>
        <v>2.2916666666666918E-3</v>
      </c>
      <c r="J1707" s="9">
        <f>HOUR(telefony45[[#This Row],[czas połączenia]])</f>
        <v>0</v>
      </c>
      <c r="K1707" s="9">
        <f>MINUTE(telefony45[[#This Row],[czas połączenia]])</f>
        <v>3</v>
      </c>
      <c r="L1707" s="9">
        <f>SECOND(telefony45[[#This Row],[czas połączenia]])</f>
        <v>18</v>
      </c>
      <c r="M1707" s="9">
        <f>telefony45[[#This Row],[godziny połączenia]]*60*60+telefony45[[#This Row],[minuty połączenia]]*60+telefony45[[#This Row],[sekundy połączenia2]]</f>
        <v>198</v>
      </c>
      <c r="N1707" s="9">
        <f>ROUNDUP(telefony45[[#This Row],[połączenie w sekundach]]/60,0)</f>
        <v>4</v>
      </c>
      <c r="O1707" s="9">
        <f>IF(telefony45[[#This Row],[czy zagraniczny]]=1,telefony45[[#This Row],[zaczęt minuty połączenia]],0)</f>
        <v>0</v>
      </c>
      <c r="P1707">
        <f>IF(OR(telefony45[[#This Row],[czy komórkowy]]=1,telefony45[[#This Row],[czy stacjonarny]]=1),P1706-telefony45[[#This Row],[połączenie w sekundach]],P1706)</f>
        <v>-760466</v>
      </c>
      <c r="Q1707">
        <f t="shared" si="26"/>
        <v>198</v>
      </c>
      <c r="R1707">
        <f>IF(telefony45[[#This Row],[czy komórkowy]]=1,Q1707+R1706,R1706)</f>
        <v>188437</v>
      </c>
      <c r="S1707">
        <f>IF(telefony45[[#This Row],[czy stacjonarny]]=1,Q1707+S1706,S1706)</f>
        <v>572029</v>
      </c>
    </row>
    <row r="1708" spans="1:19" x14ac:dyDescent="0.3">
      <c r="A1708" s="9" t="s">
        <v>1469</v>
      </c>
      <c r="B1708" s="1">
        <v>42941</v>
      </c>
      <c r="C1708" s="2">
        <v>0.56959490740740737</v>
      </c>
      <c r="D1708" s="2">
        <v>0.57927083333333329</v>
      </c>
      <c r="E1708">
        <f>DAY(telefony45[[#This Row],[data]])</f>
        <v>25</v>
      </c>
      <c r="F1708">
        <f>IF(LEN(telefony45[[#This Row],[nr]])=8,1,0)</f>
        <v>0</v>
      </c>
      <c r="G1708">
        <f>IF(LEN(telefony45[[#This Row],[nr]])=7,1,0)</f>
        <v>1</v>
      </c>
      <c r="H1708" s="9">
        <f>IF(LEN(telefony45[[#This Row],[nr]])&gt;=10,1,0)</f>
        <v>0</v>
      </c>
      <c r="I1708" s="2">
        <f>telefony45[[#This Row],[zakonczenie]]-telefony45[[#This Row],[rozpoczecie]]</f>
        <v>9.6759259259259212E-3</v>
      </c>
      <c r="J1708" s="9">
        <f>HOUR(telefony45[[#This Row],[czas połączenia]])</f>
        <v>0</v>
      </c>
      <c r="K1708" s="9">
        <f>MINUTE(telefony45[[#This Row],[czas połączenia]])</f>
        <v>13</v>
      </c>
      <c r="L1708" s="9">
        <f>SECOND(telefony45[[#This Row],[czas połączenia]])</f>
        <v>56</v>
      </c>
      <c r="M1708" s="9">
        <f>telefony45[[#This Row],[godziny połączenia]]*60*60+telefony45[[#This Row],[minuty połączenia]]*60+telefony45[[#This Row],[sekundy połączenia2]]</f>
        <v>836</v>
      </c>
      <c r="N1708" s="9">
        <f>ROUNDUP(telefony45[[#This Row],[połączenie w sekundach]]/60,0)</f>
        <v>14</v>
      </c>
      <c r="O1708" s="9">
        <f>IF(telefony45[[#This Row],[czy zagraniczny]]=1,telefony45[[#This Row],[zaczęt minuty połączenia]],0)</f>
        <v>0</v>
      </c>
      <c r="P1708">
        <f>IF(OR(telefony45[[#This Row],[czy komórkowy]]=1,telefony45[[#This Row],[czy stacjonarny]]=1),P1707-telefony45[[#This Row],[połączenie w sekundach]],P1707)</f>
        <v>-761302</v>
      </c>
      <c r="Q1708">
        <f t="shared" si="26"/>
        <v>836</v>
      </c>
      <c r="R1708">
        <f>IF(telefony45[[#This Row],[czy komórkowy]]=1,Q1708+R1707,R1707)</f>
        <v>188437</v>
      </c>
      <c r="S1708">
        <f>IF(telefony45[[#This Row],[czy stacjonarny]]=1,Q1708+S1707,S1707)</f>
        <v>572865</v>
      </c>
    </row>
    <row r="1709" spans="1:19" x14ac:dyDescent="0.3">
      <c r="A1709" s="9" t="s">
        <v>1470</v>
      </c>
      <c r="B1709" s="1">
        <v>42941</v>
      </c>
      <c r="C1709" s="2">
        <v>0.56974537037037032</v>
      </c>
      <c r="D1709" s="2">
        <v>0.57015046296296301</v>
      </c>
      <c r="E1709">
        <f>DAY(telefony45[[#This Row],[data]])</f>
        <v>25</v>
      </c>
      <c r="F1709">
        <f>IF(LEN(telefony45[[#This Row],[nr]])=8,1,0)</f>
        <v>0</v>
      </c>
      <c r="G1709">
        <f>IF(LEN(telefony45[[#This Row],[nr]])=7,1,0)</f>
        <v>1</v>
      </c>
      <c r="H1709" s="9">
        <f>IF(LEN(telefony45[[#This Row],[nr]])&gt;=10,1,0)</f>
        <v>0</v>
      </c>
      <c r="I1709" s="2">
        <f>telefony45[[#This Row],[zakonczenie]]-telefony45[[#This Row],[rozpoczecie]]</f>
        <v>4.0509259259269292E-4</v>
      </c>
      <c r="J1709" s="9">
        <f>HOUR(telefony45[[#This Row],[czas połączenia]])</f>
        <v>0</v>
      </c>
      <c r="K1709" s="9">
        <f>MINUTE(telefony45[[#This Row],[czas połączenia]])</f>
        <v>0</v>
      </c>
      <c r="L1709" s="9">
        <f>SECOND(telefony45[[#This Row],[czas połączenia]])</f>
        <v>35</v>
      </c>
      <c r="M1709" s="9">
        <f>telefony45[[#This Row],[godziny połączenia]]*60*60+telefony45[[#This Row],[minuty połączenia]]*60+telefony45[[#This Row],[sekundy połączenia2]]</f>
        <v>35</v>
      </c>
      <c r="N1709" s="9">
        <f>ROUNDUP(telefony45[[#This Row],[połączenie w sekundach]]/60,0)</f>
        <v>1</v>
      </c>
      <c r="O1709" s="9">
        <f>IF(telefony45[[#This Row],[czy zagraniczny]]=1,telefony45[[#This Row],[zaczęt minuty połączenia]],0)</f>
        <v>0</v>
      </c>
      <c r="P1709">
        <f>IF(OR(telefony45[[#This Row],[czy komórkowy]]=1,telefony45[[#This Row],[czy stacjonarny]]=1),P1708-telefony45[[#This Row],[połączenie w sekundach]],P1708)</f>
        <v>-761337</v>
      </c>
      <c r="Q1709">
        <f t="shared" si="26"/>
        <v>35</v>
      </c>
      <c r="R1709">
        <f>IF(telefony45[[#This Row],[czy komórkowy]]=1,Q1709+R1708,R1708)</f>
        <v>188437</v>
      </c>
      <c r="S1709">
        <f>IF(telefony45[[#This Row],[czy stacjonarny]]=1,Q1709+S1708,S1708)</f>
        <v>572900</v>
      </c>
    </row>
    <row r="1710" spans="1:19" x14ac:dyDescent="0.3">
      <c r="A1710" s="9" t="s">
        <v>1471</v>
      </c>
      <c r="B1710" s="1">
        <v>42941</v>
      </c>
      <c r="C1710" s="2">
        <v>0.57284722222222217</v>
      </c>
      <c r="D1710" s="2">
        <v>0.58149305555555553</v>
      </c>
      <c r="E1710">
        <f>DAY(telefony45[[#This Row],[data]])</f>
        <v>25</v>
      </c>
      <c r="F1710">
        <f>IF(LEN(telefony45[[#This Row],[nr]])=8,1,0)</f>
        <v>0</v>
      </c>
      <c r="G1710">
        <f>IF(LEN(telefony45[[#This Row],[nr]])=7,1,0)</f>
        <v>1</v>
      </c>
      <c r="H1710" s="9">
        <f>IF(LEN(telefony45[[#This Row],[nr]])&gt;=10,1,0)</f>
        <v>0</v>
      </c>
      <c r="I1710" s="2">
        <f>telefony45[[#This Row],[zakonczenie]]-telefony45[[#This Row],[rozpoczecie]]</f>
        <v>8.6458333333333526E-3</v>
      </c>
      <c r="J1710" s="9">
        <f>HOUR(telefony45[[#This Row],[czas połączenia]])</f>
        <v>0</v>
      </c>
      <c r="K1710" s="9">
        <f>MINUTE(telefony45[[#This Row],[czas połączenia]])</f>
        <v>12</v>
      </c>
      <c r="L1710" s="9">
        <f>SECOND(telefony45[[#This Row],[czas połączenia]])</f>
        <v>27</v>
      </c>
      <c r="M1710" s="9">
        <f>telefony45[[#This Row],[godziny połączenia]]*60*60+telefony45[[#This Row],[minuty połączenia]]*60+telefony45[[#This Row],[sekundy połączenia2]]</f>
        <v>747</v>
      </c>
      <c r="N1710" s="9">
        <f>ROUNDUP(telefony45[[#This Row],[połączenie w sekundach]]/60,0)</f>
        <v>13</v>
      </c>
      <c r="O1710" s="9">
        <f>IF(telefony45[[#This Row],[czy zagraniczny]]=1,telefony45[[#This Row],[zaczęt minuty połączenia]],0)</f>
        <v>0</v>
      </c>
      <c r="P1710">
        <f>IF(OR(telefony45[[#This Row],[czy komórkowy]]=1,telefony45[[#This Row],[czy stacjonarny]]=1),P1709-telefony45[[#This Row],[połączenie w sekundach]],P1709)</f>
        <v>-762084</v>
      </c>
      <c r="Q1710">
        <f t="shared" si="26"/>
        <v>747</v>
      </c>
      <c r="R1710">
        <f>IF(telefony45[[#This Row],[czy komórkowy]]=1,Q1710+R1709,R1709)</f>
        <v>188437</v>
      </c>
      <c r="S1710">
        <f>IF(telefony45[[#This Row],[czy stacjonarny]]=1,Q1710+S1709,S1709)</f>
        <v>573647</v>
      </c>
    </row>
    <row r="1711" spans="1:19" x14ac:dyDescent="0.3">
      <c r="A1711" s="9" t="s">
        <v>1472</v>
      </c>
      <c r="B1711" s="1">
        <v>42941</v>
      </c>
      <c r="C1711" s="2">
        <v>0.57335648148148144</v>
      </c>
      <c r="D1711" s="2">
        <v>0.5735069444444445</v>
      </c>
      <c r="E1711">
        <f>DAY(telefony45[[#This Row],[data]])</f>
        <v>25</v>
      </c>
      <c r="F1711">
        <f>IF(LEN(telefony45[[#This Row],[nr]])=8,1,0)</f>
        <v>1</v>
      </c>
      <c r="G1711">
        <f>IF(LEN(telefony45[[#This Row],[nr]])=7,1,0)</f>
        <v>0</v>
      </c>
      <c r="H1711" s="9">
        <f>IF(LEN(telefony45[[#This Row],[nr]])&gt;=10,1,0)</f>
        <v>0</v>
      </c>
      <c r="I1711" s="2">
        <f>telefony45[[#This Row],[zakonczenie]]-telefony45[[#This Row],[rozpoczecie]]</f>
        <v>1.504629629630605E-4</v>
      </c>
      <c r="J1711" s="9">
        <f>HOUR(telefony45[[#This Row],[czas połączenia]])</f>
        <v>0</v>
      </c>
      <c r="K1711" s="9">
        <f>MINUTE(telefony45[[#This Row],[czas połączenia]])</f>
        <v>0</v>
      </c>
      <c r="L1711" s="9">
        <f>SECOND(telefony45[[#This Row],[czas połączenia]])</f>
        <v>13</v>
      </c>
      <c r="M1711" s="9">
        <f>telefony45[[#This Row],[godziny połączenia]]*60*60+telefony45[[#This Row],[minuty połączenia]]*60+telefony45[[#This Row],[sekundy połączenia2]]</f>
        <v>13</v>
      </c>
      <c r="N1711" s="9">
        <f>ROUNDUP(telefony45[[#This Row],[połączenie w sekundach]]/60,0)</f>
        <v>1</v>
      </c>
      <c r="O1711" s="9">
        <f>IF(telefony45[[#This Row],[czy zagraniczny]]=1,telefony45[[#This Row],[zaczęt minuty połączenia]],0)</f>
        <v>0</v>
      </c>
      <c r="P1711">
        <f>IF(OR(telefony45[[#This Row],[czy komórkowy]]=1,telefony45[[#This Row],[czy stacjonarny]]=1),P1710-telefony45[[#This Row],[połączenie w sekundach]],P1710)</f>
        <v>-762097</v>
      </c>
      <c r="Q1711">
        <f t="shared" si="26"/>
        <v>13</v>
      </c>
      <c r="R1711">
        <f>IF(telefony45[[#This Row],[czy komórkowy]]=1,Q1711+R1710,R1710)</f>
        <v>188450</v>
      </c>
      <c r="S1711">
        <f>IF(telefony45[[#This Row],[czy stacjonarny]]=1,Q1711+S1710,S1710)</f>
        <v>573647</v>
      </c>
    </row>
    <row r="1712" spans="1:19" x14ac:dyDescent="0.3">
      <c r="A1712" s="9" t="s">
        <v>1473</v>
      </c>
      <c r="B1712" s="1">
        <v>42941</v>
      </c>
      <c r="C1712" s="2">
        <v>0.57863425925925926</v>
      </c>
      <c r="D1712" s="2">
        <v>0.58030092592592597</v>
      </c>
      <c r="E1712">
        <f>DAY(telefony45[[#This Row],[data]])</f>
        <v>25</v>
      </c>
      <c r="F1712">
        <f>IF(LEN(telefony45[[#This Row],[nr]])=8,1,0)</f>
        <v>0</v>
      </c>
      <c r="G1712">
        <f>IF(LEN(telefony45[[#This Row],[nr]])=7,1,0)</f>
        <v>1</v>
      </c>
      <c r="H1712" s="9">
        <f>IF(LEN(telefony45[[#This Row],[nr]])&gt;=10,1,0)</f>
        <v>0</v>
      </c>
      <c r="I1712" s="2">
        <f>telefony45[[#This Row],[zakonczenie]]-telefony45[[#This Row],[rozpoczecie]]</f>
        <v>1.6666666666667052E-3</v>
      </c>
      <c r="J1712" s="9">
        <f>HOUR(telefony45[[#This Row],[czas połączenia]])</f>
        <v>0</v>
      </c>
      <c r="K1712" s="9">
        <f>MINUTE(telefony45[[#This Row],[czas połączenia]])</f>
        <v>2</v>
      </c>
      <c r="L1712" s="9">
        <f>SECOND(telefony45[[#This Row],[czas połączenia]])</f>
        <v>24</v>
      </c>
      <c r="M1712" s="9">
        <f>telefony45[[#This Row],[godziny połączenia]]*60*60+telefony45[[#This Row],[minuty połączenia]]*60+telefony45[[#This Row],[sekundy połączenia2]]</f>
        <v>144</v>
      </c>
      <c r="N1712" s="9">
        <f>ROUNDUP(telefony45[[#This Row],[połączenie w sekundach]]/60,0)</f>
        <v>3</v>
      </c>
      <c r="O1712" s="9">
        <f>IF(telefony45[[#This Row],[czy zagraniczny]]=1,telefony45[[#This Row],[zaczęt minuty połączenia]],0)</f>
        <v>0</v>
      </c>
      <c r="P1712">
        <f>IF(OR(telefony45[[#This Row],[czy komórkowy]]=1,telefony45[[#This Row],[czy stacjonarny]]=1),P1711-telefony45[[#This Row],[połączenie w sekundach]],P1711)</f>
        <v>-762241</v>
      </c>
      <c r="Q1712">
        <f t="shared" si="26"/>
        <v>144</v>
      </c>
      <c r="R1712">
        <f>IF(telefony45[[#This Row],[czy komórkowy]]=1,Q1712+R1711,R1711)</f>
        <v>188450</v>
      </c>
      <c r="S1712">
        <f>IF(telefony45[[#This Row],[czy stacjonarny]]=1,Q1712+S1711,S1711)</f>
        <v>573791</v>
      </c>
    </row>
    <row r="1713" spans="1:19" x14ac:dyDescent="0.3">
      <c r="A1713" s="9" t="s">
        <v>543</v>
      </c>
      <c r="B1713" s="1">
        <v>42941</v>
      </c>
      <c r="C1713" s="2">
        <v>0.57974537037037033</v>
      </c>
      <c r="D1713" s="2">
        <v>0.59083333333333332</v>
      </c>
      <c r="E1713">
        <f>DAY(telefony45[[#This Row],[data]])</f>
        <v>25</v>
      </c>
      <c r="F1713">
        <f>IF(LEN(telefony45[[#This Row],[nr]])=8,1,0)</f>
        <v>0</v>
      </c>
      <c r="G1713">
        <f>IF(LEN(telefony45[[#This Row],[nr]])=7,1,0)</f>
        <v>1</v>
      </c>
      <c r="H1713" s="9">
        <f>IF(LEN(telefony45[[#This Row],[nr]])&gt;=10,1,0)</f>
        <v>0</v>
      </c>
      <c r="I1713" s="2">
        <f>telefony45[[#This Row],[zakonczenie]]-telefony45[[#This Row],[rozpoczecie]]</f>
        <v>1.1087962962962994E-2</v>
      </c>
      <c r="J1713" s="9">
        <f>HOUR(telefony45[[#This Row],[czas połączenia]])</f>
        <v>0</v>
      </c>
      <c r="K1713" s="9">
        <f>MINUTE(telefony45[[#This Row],[czas połączenia]])</f>
        <v>15</v>
      </c>
      <c r="L1713" s="9">
        <f>SECOND(telefony45[[#This Row],[czas połączenia]])</f>
        <v>58</v>
      </c>
      <c r="M1713" s="9">
        <f>telefony45[[#This Row],[godziny połączenia]]*60*60+telefony45[[#This Row],[minuty połączenia]]*60+telefony45[[#This Row],[sekundy połączenia2]]</f>
        <v>958</v>
      </c>
      <c r="N1713" s="9">
        <f>ROUNDUP(telefony45[[#This Row],[połączenie w sekundach]]/60,0)</f>
        <v>16</v>
      </c>
      <c r="O1713" s="9">
        <f>IF(telefony45[[#This Row],[czy zagraniczny]]=1,telefony45[[#This Row],[zaczęt minuty połączenia]],0)</f>
        <v>0</v>
      </c>
      <c r="P1713">
        <f>IF(OR(telefony45[[#This Row],[czy komórkowy]]=1,telefony45[[#This Row],[czy stacjonarny]]=1),P1712-telefony45[[#This Row],[połączenie w sekundach]],P1712)</f>
        <v>-763199</v>
      </c>
      <c r="Q1713">
        <f t="shared" si="26"/>
        <v>958</v>
      </c>
      <c r="R1713">
        <f>IF(telefony45[[#This Row],[czy komórkowy]]=1,Q1713+R1712,R1712)</f>
        <v>188450</v>
      </c>
      <c r="S1713">
        <f>IF(telefony45[[#This Row],[czy stacjonarny]]=1,Q1713+S1712,S1712)</f>
        <v>574749</v>
      </c>
    </row>
    <row r="1714" spans="1:19" x14ac:dyDescent="0.3">
      <c r="A1714" s="9" t="s">
        <v>1474</v>
      </c>
      <c r="B1714" s="1">
        <v>42941</v>
      </c>
      <c r="C1714" s="2">
        <v>0.58423611111111107</v>
      </c>
      <c r="D1714" s="2">
        <v>0.59392361111111114</v>
      </c>
      <c r="E1714">
        <f>DAY(telefony45[[#This Row],[data]])</f>
        <v>25</v>
      </c>
      <c r="F1714">
        <f>IF(LEN(telefony45[[#This Row],[nr]])=8,1,0)</f>
        <v>0</v>
      </c>
      <c r="G1714">
        <f>IF(LEN(telefony45[[#This Row],[nr]])=7,1,0)</f>
        <v>1</v>
      </c>
      <c r="H1714" s="9">
        <f>IF(LEN(telefony45[[#This Row],[nr]])&gt;=10,1,0)</f>
        <v>0</v>
      </c>
      <c r="I1714" s="2">
        <f>telefony45[[#This Row],[zakonczenie]]-telefony45[[#This Row],[rozpoczecie]]</f>
        <v>9.6875000000000711E-3</v>
      </c>
      <c r="J1714" s="9">
        <f>HOUR(telefony45[[#This Row],[czas połączenia]])</f>
        <v>0</v>
      </c>
      <c r="K1714" s="9">
        <f>MINUTE(telefony45[[#This Row],[czas połączenia]])</f>
        <v>13</v>
      </c>
      <c r="L1714" s="9">
        <f>SECOND(telefony45[[#This Row],[czas połączenia]])</f>
        <v>57</v>
      </c>
      <c r="M1714" s="9">
        <f>telefony45[[#This Row],[godziny połączenia]]*60*60+telefony45[[#This Row],[minuty połączenia]]*60+telefony45[[#This Row],[sekundy połączenia2]]</f>
        <v>837</v>
      </c>
      <c r="N1714" s="9">
        <f>ROUNDUP(telefony45[[#This Row],[połączenie w sekundach]]/60,0)</f>
        <v>14</v>
      </c>
      <c r="O1714" s="9">
        <f>IF(telefony45[[#This Row],[czy zagraniczny]]=1,telefony45[[#This Row],[zaczęt minuty połączenia]],0)</f>
        <v>0</v>
      </c>
      <c r="P1714">
        <f>IF(OR(telefony45[[#This Row],[czy komórkowy]]=1,telefony45[[#This Row],[czy stacjonarny]]=1),P1713-telefony45[[#This Row],[połączenie w sekundach]],P1713)</f>
        <v>-764036</v>
      </c>
      <c r="Q1714">
        <f t="shared" si="26"/>
        <v>837</v>
      </c>
      <c r="R1714">
        <f>IF(telefony45[[#This Row],[czy komórkowy]]=1,Q1714+R1713,R1713)</f>
        <v>188450</v>
      </c>
      <c r="S1714">
        <f>IF(telefony45[[#This Row],[czy stacjonarny]]=1,Q1714+S1713,S1713)</f>
        <v>575586</v>
      </c>
    </row>
    <row r="1715" spans="1:19" x14ac:dyDescent="0.3">
      <c r="A1715" s="9" t="s">
        <v>1475</v>
      </c>
      <c r="B1715" s="1">
        <v>42941</v>
      </c>
      <c r="C1715" s="2">
        <v>0.58784722222222219</v>
      </c>
      <c r="D1715" s="2">
        <v>0.59894675925925922</v>
      </c>
      <c r="E1715">
        <f>DAY(telefony45[[#This Row],[data]])</f>
        <v>25</v>
      </c>
      <c r="F1715">
        <f>IF(LEN(telefony45[[#This Row],[nr]])=8,1,0)</f>
        <v>0</v>
      </c>
      <c r="G1715">
        <f>IF(LEN(telefony45[[#This Row],[nr]])=7,1,0)</f>
        <v>1</v>
      </c>
      <c r="H1715" s="9">
        <f>IF(LEN(telefony45[[#This Row],[nr]])&gt;=10,1,0)</f>
        <v>0</v>
      </c>
      <c r="I1715" s="2">
        <f>telefony45[[#This Row],[zakonczenie]]-telefony45[[#This Row],[rozpoczecie]]</f>
        <v>1.1099537037037033E-2</v>
      </c>
      <c r="J1715" s="9">
        <f>HOUR(telefony45[[#This Row],[czas połączenia]])</f>
        <v>0</v>
      </c>
      <c r="K1715" s="9">
        <f>MINUTE(telefony45[[#This Row],[czas połączenia]])</f>
        <v>15</v>
      </c>
      <c r="L1715" s="9">
        <f>SECOND(telefony45[[#This Row],[czas połączenia]])</f>
        <v>59</v>
      </c>
      <c r="M1715" s="9">
        <f>telefony45[[#This Row],[godziny połączenia]]*60*60+telefony45[[#This Row],[minuty połączenia]]*60+telefony45[[#This Row],[sekundy połączenia2]]</f>
        <v>959</v>
      </c>
      <c r="N1715" s="9">
        <f>ROUNDUP(telefony45[[#This Row],[połączenie w sekundach]]/60,0)</f>
        <v>16</v>
      </c>
      <c r="O1715" s="9">
        <f>IF(telefony45[[#This Row],[czy zagraniczny]]=1,telefony45[[#This Row],[zaczęt minuty połączenia]],0)</f>
        <v>0</v>
      </c>
      <c r="P1715">
        <f>IF(OR(telefony45[[#This Row],[czy komórkowy]]=1,telefony45[[#This Row],[czy stacjonarny]]=1),P1714-telefony45[[#This Row],[połączenie w sekundach]],P1714)</f>
        <v>-764995</v>
      </c>
      <c r="Q1715">
        <f t="shared" si="26"/>
        <v>959</v>
      </c>
      <c r="R1715">
        <f>IF(telefony45[[#This Row],[czy komórkowy]]=1,Q1715+R1714,R1714)</f>
        <v>188450</v>
      </c>
      <c r="S1715">
        <f>IF(telefony45[[#This Row],[czy stacjonarny]]=1,Q1715+S1714,S1714)</f>
        <v>576545</v>
      </c>
    </row>
    <row r="1716" spans="1:19" x14ac:dyDescent="0.3">
      <c r="A1716" s="9" t="s">
        <v>1476</v>
      </c>
      <c r="B1716" s="1">
        <v>42941</v>
      </c>
      <c r="C1716" s="2">
        <v>0.58899305555555559</v>
      </c>
      <c r="D1716" s="2">
        <v>0.59116898148148145</v>
      </c>
      <c r="E1716">
        <f>DAY(telefony45[[#This Row],[data]])</f>
        <v>25</v>
      </c>
      <c r="F1716">
        <f>IF(LEN(telefony45[[#This Row],[nr]])=8,1,0)</f>
        <v>1</v>
      </c>
      <c r="G1716">
        <f>IF(LEN(telefony45[[#This Row],[nr]])=7,1,0)</f>
        <v>0</v>
      </c>
      <c r="H1716" s="9">
        <f>IF(LEN(telefony45[[#This Row],[nr]])&gt;=10,1,0)</f>
        <v>0</v>
      </c>
      <c r="I1716" s="2">
        <f>telefony45[[#This Row],[zakonczenie]]-telefony45[[#This Row],[rozpoczecie]]</f>
        <v>2.175925925925859E-3</v>
      </c>
      <c r="J1716" s="9">
        <f>HOUR(telefony45[[#This Row],[czas połączenia]])</f>
        <v>0</v>
      </c>
      <c r="K1716" s="9">
        <f>MINUTE(telefony45[[#This Row],[czas połączenia]])</f>
        <v>3</v>
      </c>
      <c r="L1716" s="9">
        <f>SECOND(telefony45[[#This Row],[czas połączenia]])</f>
        <v>8</v>
      </c>
      <c r="M1716" s="9">
        <f>telefony45[[#This Row],[godziny połączenia]]*60*60+telefony45[[#This Row],[minuty połączenia]]*60+telefony45[[#This Row],[sekundy połączenia2]]</f>
        <v>188</v>
      </c>
      <c r="N1716" s="9">
        <f>ROUNDUP(telefony45[[#This Row],[połączenie w sekundach]]/60,0)</f>
        <v>4</v>
      </c>
      <c r="O1716" s="9">
        <f>IF(telefony45[[#This Row],[czy zagraniczny]]=1,telefony45[[#This Row],[zaczęt minuty połączenia]],0)</f>
        <v>0</v>
      </c>
      <c r="P1716">
        <f>IF(OR(telefony45[[#This Row],[czy komórkowy]]=1,telefony45[[#This Row],[czy stacjonarny]]=1),P1715-telefony45[[#This Row],[połączenie w sekundach]],P1715)</f>
        <v>-765183</v>
      </c>
      <c r="Q1716">
        <f t="shared" si="26"/>
        <v>188</v>
      </c>
      <c r="R1716">
        <f>IF(telefony45[[#This Row],[czy komórkowy]]=1,Q1716+R1715,R1715)</f>
        <v>188638</v>
      </c>
      <c r="S1716">
        <f>IF(telefony45[[#This Row],[czy stacjonarny]]=1,Q1716+S1715,S1715)</f>
        <v>576545</v>
      </c>
    </row>
    <row r="1717" spans="1:19" x14ac:dyDescent="0.3">
      <c r="A1717" s="9" t="s">
        <v>1477</v>
      </c>
      <c r="B1717" s="1">
        <v>42941</v>
      </c>
      <c r="C1717" s="2">
        <v>0.59350694444444441</v>
      </c>
      <c r="D1717" s="2">
        <v>0.59811342592592598</v>
      </c>
      <c r="E1717">
        <f>DAY(telefony45[[#This Row],[data]])</f>
        <v>25</v>
      </c>
      <c r="F1717">
        <f>IF(LEN(telefony45[[#This Row],[nr]])=8,1,0)</f>
        <v>0</v>
      </c>
      <c r="G1717">
        <f>IF(LEN(telefony45[[#This Row],[nr]])=7,1,0)</f>
        <v>1</v>
      </c>
      <c r="H1717" s="9">
        <f>IF(LEN(telefony45[[#This Row],[nr]])&gt;=10,1,0)</f>
        <v>0</v>
      </c>
      <c r="I1717" s="2">
        <f>telefony45[[#This Row],[zakonczenie]]-telefony45[[#This Row],[rozpoczecie]]</f>
        <v>4.6064814814815724E-3</v>
      </c>
      <c r="J1717" s="9">
        <f>HOUR(telefony45[[#This Row],[czas połączenia]])</f>
        <v>0</v>
      </c>
      <c r="K1717" s="9">
        <f>MINUTE(telefony45[[#This Row],[czas połączenia]])</f>
        <v>6</v>
      </c>
      <c r="L1717" s="9">
        <f>SECOND(telefony45[[#This Row],[czas połączenia]])</f>
        <v>38</v>
      </c>
      <c r="M1717" s="9">
        <f>telefony45[[#This Row],[godziny połączenia]]*60*60+telefony45[[#This Row],[minuty połączenia]]*60+telefony45[[#This Row],[sekundy połączenia2]]</f>
        <v>398</v>
      </c>
      <c r="N1717" s="9">
        <f>ROUNDUP(telefony45[[#This Row],[połączenie w sekundach]]/60,0)</f>
        <v>7</v>
      </c>
      <c r="O1717" s="9">
        <f>IF(telefony45[[#This Row],[czy zagraniczny]]=1,telefony45[[#This Row],[zaczęt minuty połączenia]],0)</f>
        <v>0</v>
      </c>
      <c r="P1717">
        <f>IF(OR(telefony45[[#This Row],[czy komórkowy]]=1,telefony45[[#This Row],[czy stacjonarny]]=1),P1716-telefony45[[#This Row],[połączenie w sekundach]],P1716)</f>
        <v>-765581</v>
      </c>
      <c r="Q1717">
        <f t="shared" si="26"/>
        <v>398</v>
      </c>
      <c r="R1717">
        <f>IF(telefony45[[#This Row],[czy komórkowy]]=1,Q1717+R1716,R1716)</f>
        <v>188638</v>
      </c>
      <c r="S1717">
        <f>IF(telefony45[[#This Row],[czy stacjonarny]]=1,Q1717+S1716,S1716)</f>
        <v>576943</v>
      </c>
    </row>
    <row r="1718" spans="1:19" x14ac:dyDescent="0.3">
      <c r="A1718" s="9" t="s">
        <v>1478</v>
      </c>
      <c r="B1718" s="1">
        <v>42941</v>
      </c>
      <c r="C1718" s="2">
        <v>0.596099537037037</v>
      </c>
      <c r="D1718" s="2">
        <v>0.60069444444444442</v>
      </c>
      <c r="E1718">
        <f>DAY(telefony45[[#This Row],[data]])</f>
        <v>25</v>
      </c>
      <c r="F1718">
        <f>IF(LEN(telefony45[[#This Row],[nr]])=8,1,0)</f>
        <v>0</v>
      </c>
      <c r="G1718">
        <f>IF(LEN(telefony45[[#This Row],[nr]])=7,1,0)</f>
        <v>1</v>
      </c>
      <c r="H1718" s="9">
        <f>IF(LEN(telefony45[[#This Row],[nr]])&gt;=10,1,0)</f>
        <v>0</v>
      </c>
      <c r="I1718" s="2">
        <f>telefony45[[#This Row],[zakonczenie]]-telefony45[[#This Row],[rozpoczecie]]</f>
        <v>4.5949074074074225E-3</v>
      </c>
      <c r="J1718" s="9">
        <f>HOUR(telefony45[[#This Row],[czas połączenia]])</f>
        <v>0</v>
      </c>
      <c r="K1718" s="9">
        <f>MINUTE(telefony45[[#This Row],[czas połączenia]])</f>
        <v>6</v>
      </c>
      <c r="L1718" s="9">
        <f>SECOND(telefony45[[#This Row],[czas połączenia]])</f>
        <v>37</v>
      </c>
      <c r="M1718" s="9">
        <f>telefony45[[#This Row],[godziny połączenia]]*60*60+telefony45[[#This Row],[minuty połączenia]]*60+telefony45[[#This Row],[sekundy połączenia2]]</f>
        <v>397</v>
      </c>
      <c r="N1718" s="9">
        <f>ROUNDUP(telefony45[[#This Row],[połączenie w sekundach]]/60,0)</f>
        <v>7</v>
      </c>
      <c r="O1718" s="9">
        <f>IF(telefony45[[#This Row],[czy zagraniczny]]=1,telefony45[[#This Row],[zaczęt minuty połączenia]],0)</f>
        <v>0</v>
      </c>
      <c r="P1718">
        <f>IF(OR(telefony45[[#This Row],[czy komórkowy]]=1,telefony45[[#This Row],[czy stacjonarny]]=1),P1717-telefony45[[#This Row],[połączenie w sekundach]],P1717)</f>
        <v>-765978</v>
      </c>
      <c r="Q1718">
        <f t="shared" si="26"/>
        <v>397</v>
      </c>
      <c r="R1718">
        <f>IF(telefony45[[#This Row],[czy komórkowy]]=1,Q1718+R1717,R1717)</f>
        <v>188638</v>
      </c>
      <c r="S1718">
        <f>IF(telefony45[[#This Row],[czy stacjonarny]]=1,Q1718+S1717,S1717)</f>
        <v>577340</v>
      </c>
    </row>
    <row r="1719" spans="1:19" x14ac:dyDescent="0.3">
      <c r="A1719" s="9" t="s">
        <v>1479</v>
      </c>
      <c r="B1719" s="1">
        <v>42941</v>
      </c>
      <c r="C1719" s="2">
        <v>0.5995138888888889</v>
      </c>
      <c r="D1719" s="2">
        <v>0.60322916666666671</v>
      </c>
      <c r="E1719">
        <f>DAY(telefony45[[#This Row],[data]])</f>
        <v>25</v>
      </c>
      <c r="F1719">
        <f>IF(LEN(telefony45[[#This Row],[nr]])=8,1,0)</f>
        <v>0</v>
      </c>
      <c r="G1719">
        <f>IF(LEN(telefony45[[#This Row],[nr]])=7,1,0)</f>
        <v>1</v>
      </c>
      <c r="H1719" s="9">
        <f>IF(LEN(telefony45[[#This Row],[nr]])&gt;=10,1,0)</f>
        <v>0</v>
      </c>
      <c r="I1719" s="2">
        <f>telefony45[[#This Row],[zakonczenie]]-telefony45[[#This Row],[rozpoczecie]]</f>
        <v>3.7152777777778034E-3</v>
      </c>
      <c r="J1719" s="9">
        <f>HOUR(telefony45[[#This Row],[czas połączenia]])</f>
        <v>0</v>
      </c>
      <c r="K1719" s="9">
        <f>MINUTE(telefony45[[#This Row],[czas połączenia]])</f>
        <v>5</v>
      </c>
      <c r="L1719" s="9">
        <f>SECOND(telefony45[[#This Row],[czas połączenia]])</f>
        <v>21</v>
      </c>
      <c r="M1719" s="9">
        <f>telefony45[[#This Row],[godziny połączenia]]*60*60+telefony45[[#This Row],[minuty połączenia]]*60+telefony45[[#This Row],[sekundy połączenia2]]</f>
        <v>321</v>
      </c>
      <c r="N1719" s="9">
        <f>ROUNDUP(telefony45[[#This Row],[połączenie w sekundach]]/60,0)</f>
        <v>6</v>
      </c>
      <c r="O1719" s="9">
        <f>IF(telefony45[[#This Row],[czy zagraniczny]]=1,telefony45[[#This Row],[zaczęt minuty połączenia]],0)</f>
        <v>0</v>
      </c>
      <c r="P1719">
        <f>IF(OR(telefony45[[#This Row],[czy komórkowy]]=1,telefony45[[#This Row],[czy stacjonarny]]=1),P1718-telefony45[[#This Row],[połączenie w sekundach]],P1718)</f>
        <v>-766299</v>
      </c>
      <c r="Q1719">
        <f t="shared" si="26"/>
        <v>321</v>
      </c>
      <c r="R1719">
        <f>IF(telefony45[[#This Row],[czy komórkowy]]=1,Q1719+R1718,R1718)</f>
        <v>188638</v>
      </c>
      <c r="S1719">
        <f>IF(telefony45[[#This Row],[czy stacjonarny]]=1,Q1719+S1718,S1718)</f>
        <v>577661</v>
      </c>
    </row>
    <row r="1720" spans="1:19" x14ac:dyDescent="0.3">
      <c r="A1720" s="9" t="s">
        <v>1480</v>
      </c>
      <c r="B1720" s="1">
        <v>42941</v>
      </c>
      <c r="C1720" s="2">
        <v>0.60341435185185188</v>
      </c>
      <c r="D1720" s="2">
        <v>0.60423611111111108</v>
      </c>
      <c r="E1720">
        <f>DAY(telefony45[[#This Row],[data]])</f>
        <v>25</v>
      </c>
      <c r="F1720">
        <f>IF(LEN(telefony45[[#This Row],[nr]])=8,1,0)</f>
        <v>1</v>
      </c>
      <c r="G1720">
        <f>IF(LEN(telefony45[[#This Row],[nr]])=7,1,0)</f>
        <v>0</v>
      </c>
      <c r="H1720" s="9">
        <f>IF(LEN(telefony45[[#This Row],[nr]])&gt;=10,1,0)</f>
        <v>0</v>
      </c>
      <c r="I1720" s="2">
        <f>telefony45[[#This Row],[zakonczenie]]-telefony45[[#This Row],[rozpoczecie]]</f>
        <v>8.2175925925920268E-4</v>
      </c>
      <c r="J1720" s="9">
        <f>HOUR(telefony45[[#This Row],[czas połączenia]])</f>
        <v>0</v>
      </c>
      <c r="K1720" s="9">
        <f>MINUTE(telefony45[[#This Row],[czas połączenia]])</f>
        <v>1</v>
      </c>
      <c r="L1720" s="9">
        <f>SECOND(telefony45[[#This Row],[czas połączenia]])</f>
        <v>11</v>
      </c>
      <c r="M1720" s="9">
        <f>telefony45[[#This Row],[godziny połączenia]]*60*60+telefony45[[#This Row],[minuty połączenia]]*60+telefony45[[#This Row],[sekundy połączenia2]]</f>
        <v>71</v>
      </c>
      <c r="N1720" s="9">
        <f>ROUNDUP(telefony45[[#This Row],[połączenie w sekundach]]/60,0)</f>
        <v>2</v>
      </c>
      <c r="O1720" s="9">
        <f>IF(telefony45[[#This Row],[czy zagraniczny]]=1,telefony45[[#This Row],[zaczęt minuty połączenia]],0)</f>
        <v>0</v>
      </c>
      <c r="P1720">
        <f>IF(OR(telefony45[[#This Row],[czy komórkowy]]=1,telefony45[[#This Row],[czy stacjonarny]]=1),P1719-telefony45[[#This Row],[połączenie w sekundach]],P1719)</f>
        <v>-766370</v>
      </c>
      <c r="Q1720">
        <f t="shared" si="26"/>
        <v>71</v>
      </c>
      <c r="R1720">
        <f>IF(telefony45[[#This Row],[czy komórkowy]]=1,Q1720+R1719,R1719)</f>
        <v>188709</v>
      </c>
      <c r="S1720">
        <f>IF(telefony45[[#This Row],[czy stacjonarny]]=1,Q1720+S1719,S1719)</f>
        <v>577661</v>
      </c>
    </row>
    <row r="1721" spans="1:19" x14ac:dyDescent="0.3">
      <c r="A1721" s="9" t="s">
        <v>653</v>
      </c>
      <c r="B1721" s="1">
        <v>42941</v>
      </c>
      <c r="C1721" s="2">
        <v>0.60442129629629626</v>
      </c>
      <c r="D1721" s="2">
        <v>0.61266203703703703</v>
      </c>
      <c r="E1721">
        <f>DAY(telefony45[[#This Row],[data]])</f>
        <v>25</v>
      </c>
      <c r="F1721">
        <f>IF(LEN(telefony45[[#This Row],[nr]])=8,1,0)</f>
        <v>0</v>
      </c>
      <c r="G1721">
        <f>IF(LEN(telefony45[[#This Row],[nr]])=7,1,0)</f>
        <v>1</v>
      </c>
      <c r="H1721" s="9">
        <f>IF(LEN(telefony45[[#This Row],[nr]])&gt;=10,1,0)</f>
        <v>0</v>
      </c>
      <c r="I1721" s="2">
        <f>telefony45[[#This Row],[zakonczenie]]-telefony45[[#This Row],[rozpoczecie]]</f>
        <v>8.2407407407407707E-3</v>
      </c>
      <c r="J1721" s="9">
        <f>HOUR(telefony45[[#This Row],[czas połączenia]])</f>
        <v>0</v>
      </c>
      <c r="K1721" s="9">
        <f>MINUTE(telefony45[[#This Row],[czas połączenia]])</f>
        <v>11</v>
      </c>
      <c r="L1721" s="9">
        <f>SECOND(telefony45[[#This Row],[czas połączenia]])</f>
        <v>52</v>
      </c>
      <c r="M1721" s="9">
        <f>telefony45[[#This Row],[godziny połączenia]]*60*60+telefony45[[#This Row],[minuty połączenia]]*60+telefony45[[#This Row],[sekundy połączenia2]]</f>
        <v>712</v>
      </c>
      <c r="N1721" s="9">
        <f>ROUNDUP(telefony45[[#This Row],[połączenie w sekundach]]/60,0)</f>
        <v>12</v>
      </c>
      <c r="O1721" s="9">
        <f>IF(telefony45[[#This Row],[czy zagraniczny]]=1,telefony45[[#This Row],[zaczęt minuty połączenia]],0)</f>
        <v>0</v>
      </c>
      <c r="P1721">
        <f>IF(OR(telefony45[[#This Row],[czy komórkowy]]=1,telefony45[[#This Row],[czy stacjonarny]]=1),P1720-telefony45[[#This Row],[połączenie w sekundach]],P1720)</f>
        <v>-767082</v>
      </c>
      <c r="Q1721">
        <f t="shared" si="26"/>
        <v>712</v>
      </c>
      <c r="R1721">
        <f>IF(telefony45[[#This Row],[czy komórkowy]]=1,Q1721+R1720,R1720)</f>
        <v>188709</v>
      </c>
      <c r="S1721">
        <f>IF(telefony45[[#This Row],[czy stacjonarny]]=1,Q1721+S1720,S1720)</f>
        <v>578373</v>
      </c>
    </row>
    <row r="1722" spans="1:19" x14ac:dyDescent="0.3">
      <c r="A1722" s="9" t="s">
        <v>1481</v>
      </c>
      <c r="B1722" s="1">
        <v>42941</v>
      </c>
      <c r="C1722" s="2">
        <v>0.60601851851851851</v>
      </c>
      <c r="D1722" s="2">
        <v>0.60782407407407413</v>
      </c>
      <c r="E1722">
        <f>DAY(telefony45[[#This Row],[data]])</f>
        <v>25</v>
      </c>
      <c r="F1722">
        <f>IF(LEN(telefony45[[#This Row],[nr]])=8,1,0)</f>
        <v>0</v>
      </c>
      <c r="G1722">
        <f>IF(LEN(telefony45[[#This Row],[nr]])=7,1,0)</f>
        <v>1</v>
      </c>
      <c r="H1722" s="9">
        <f>IF(LEN(telefony45[[#This Row],[nr]])&gt;=10,1,0)</f>
        <v>0</v>
      </c>
      <c r="I1722" s="2">
        <f>telefony45[[#This Row],[zakonczenie]]-telefony45[[#This Row],[rozpoczecie]]</f>
        <v>1.8055555555556158E-3</v>
      </c>
      <c r="J1722" s="9">
        <f>HOUR(telefony45[[#This Row],[czas połączenia]])</f>
        <v>0</v>
      </c>
      <c r="K1722" s="9">
        <f>MINUTE(telefony45[[#This Row],[czas połączenia]])</f>
        <v>2</v>
      </c>
      <c r="L1722" s="9">
        <f>SECOND(telefony45[[#This Row],[czas połączenia]])</f>
        <v>36</v>
      </c>
      <c r="M1722" s="9">
        <f>telefony45[[#This Row],[godziny połączenia]]*60*60+telefony45[[#This Row],[minuty połączenia]]*60+telefony45[[#This Row],[sekundy połączenia2]]</f>
        <v>156</v>
      </c>
      <c r="N1722" s="9">
        <f>ROUNDUP(telefony45[[#This Row],[połączenie w sekundach]]/60,0)</f>
        <v>3</v>
      </c>
      <c r="O1722" s="9">
        <f>IF(telefony45[[#This Row],[czy zagraniczny]]=1,telefony45[[#This Row],[zaczęt minuty połączenia]],0)</f>
        <v>0</v>
      </c>
      <c r="P1722">
        <f>IF(OR(telefony45[[#This Row],[czy komórkowy]]=1,telefony45[[#This Row],[czy stacjonarny]]=1),P1721-telefony45[[#This Row],[połączenie w sekundach]],P1721)</f>
        <v>-767238</v>
      </c>
      <c r="Q1722">
        <f t="shared" si="26"/>
        <v>156</v>
      </c>
      <c r="R1722">
        <f>IF(telefony45[[#This Row],[czy komórkowy]]=1,Q1722+R1721,R1721)</f>
        <v>188709</v>
      </c>
      <c r="S1722">
        <f>IF(telefony45[[#This Row],[czy stacjonarny]]=1,Q1722+S1721,S1721)</f>
        <v>578529</v>
      </c>
    </row>
    <row r="1723" spans="1:19" x14ac:dyDescent="0.3">
      <c r="A1723" s="9" t="s">
        <v>1482</v>
      </c>
      <c r="B1723" s="1">
        <v>42941</v>
      </c>
      <c r="C1723" s="2">
        <v>0.60879629629629628</v>
      </c>
      <c r="D1723" s="2">
        <v>0.61106481481481478</v>
      </c>
      <c r="E1723">
        <f>DAY(telefony45[[#This Row],[data]])</f>
        <v>25</v>
      </c>
      <c r="F1723">
        <f>IF(LEN(telefony45[[#This Row],[nr]])=8,1,0)</f>
        <v>0</v>
      </c>
      <c r="G1723">
        <f>IF(LEN(telefony45[[#This Row],[nr]])=7,1,0)</f>
        <v>1</v>
      </c>
      <c r="H1723" s="9">
        <f>IF(LEN(telefony45[[#This Row],[nr]])&gt;=10,1,0)</f>
        <v>0</v>
      </c>
      <c r="I1723" s="2">
        <f>telefony45[[#This Row],[zakonczenie]]-telefony45[[#This Row],[rozpoczecie]]</f>
        <v>2.2685185185185031E-3</v>
      </c>
      <c r="J1723" s="9">
        <f>HOUR(telefony45[[#This Row],[czas połączenia]])</f>
        <v>0</v>
      </c>
      <c r="K1723" s="9">
        <f>MINUTE(telefony45[[#This Row],[czas połączenia]])</f>
        <v>3</v>
      </c>
      <c r="L1723" s="9">
        <f>SECOND(telefony45[[#This Row],[czas połączenia]])</f>
        <v>16</v>
      </c>
      <c r="M1723" s="9">
        <f>telefony45[[#This Row],[godziny połączenia]]*60*60+telefony45[[#This Row],[minuty połączenia]]*60+telefony45[[#This Row],[sekundy połączenia2]]</f>
        <v>196</v>
      </c>
      <c r="N1723" s="9">
        <f>ROUNDUP(telefony45[[#This Row],[połączenie w sekundach]]/60,0)</f>
        <v>4</v>
      </c>
      <c r="O1723" s="9">
        <f>IF(telefony45[[#This Row],[czy zagraniczny]]=1,telefony45[[#This Row],[zaczęt minuty połączenia]],0)</f>
        <v>0</v>
      </c>
      <c r="P1723">
        <f>IF(OR(telefony45[[#This Row],[czy komórkowy]]=1,telefony45[[#This Row],[czy stacjonarny]]=1),P1722-telefony45[[#This Row],[połączenie w sekundach]],P1722)</f>
        <v>-767434</v>
      </c>
      <c r="Q1723">
        <f t="shared" si="26"/>
        <v>196</v>
      </c>
      <c r="R1723">
        <f>IF(telefony45[[#This Row],[czy komórkowy]]=1,Q1723+R1722,R1722)</f>
        <v>188709</v>
      </c>
      <c r="S1723">
        <f>IF(telefony45[[#This Row],[czy stacjonarny]]=1,Q1723+S1722,S1722)</f>
        <v>578725</v>
      </c>
    </row>
    <row r="1724" spans="1:19" x14ac:dyDescent="0.3">
      <c r="A1724" s="9" t="s">
        <v>1483</v>
      </c>
      <c r="B1724" s="1">
        <v>42941</v>
      </c>
      <c r="C1724" s="2">
        <v>0.61202546296296301</v>
      </c>
      <c r="D1724" s="2">
        <v>0.62135416666666665</v>
      </c>
      <c r="E1724">
        <f>DAY(telefony45[[#This Row],[data]])</f>
        <v>25</v>
      </c>
      <c r="F1724">
        <f>IF(LEN(telefony45[[#This Row],[nr]])=8,1,0)</f>
        <v>0</v>
      </c>
      <c r="G1724">
        <f>IF(LEN(telefony45[[#This Row],[nr]])=7,1,0)</f>
        <v>1</v>
      </c>
      <c r="H1724" s="9">
        <f>IF(LEN(telefony45[[#This Row],[nr]])&gt;=10,1,0)</f>
        <v>0</v>
      </c>
      <c r="I1724" s="2">
        <f>telefony45[[#This Row],[zakonczenie]]-telefony45[[#This Row],[rozpoczecie]]</f>
        <v>9.3287037037036447E-3</v>
      </c>
      <c r="J1724" s="9">
        <f>HOUR(telefony45[[#This Row],[czas połączenia]])</f>
        <v>0</v>
      </c>
      <c r="K1724" s="9">
        <f>MINUTE(telefony45[[#This Row],[czas połączenia]])</f>
        <v>13</v>
      </c>
      <c r="L1724" s="9">
        <f>SECOND(telefony45[[#This Row],[czas połączenia]])</f>
        <v>26</v>
      </c>
      <c r="M1724" s="9">
        <f>telefony45[[#This Row],[godziny połączenia]]*60*60+telefony45[[#This Row],[minuty połączenia]]*60+telefony45[[#This Row],[sekundy połączenia2]]</f>
        <v>806</v>
      </c>
      <c r="N1724" s="9">
        <f>ROUNDUP(telefony45[[#This Row],[połączenie w sekundach]]/60,0)</f>
        <v>14</v>
      </c>
      <c r="O1724" s="9">
        <f>IF(telefony45[[#This Row],[czy zagraniczny]]=1,telefony45[[#This Row],[zaczęt minuty połączenia]],0)</f>
        <v>0</v>
      </c>
      <c r="P1724">
        <f>IF(OR(telefony45[[#This Row],[czy komórkowy]]=1,telefony45[[#This Row],[czy stacjonarny]]=1),P1723-telefony45[[#This Row],[połączenie w sekundach]],P1723)</f>
        <v>-768240</v>
      </c>
      <c r="Q1724">
        <f t="shared" si="26"/>
        <v>806</v>
      </c>
      <c r="R1724">
        <f>IF(telefony45[[#This Row],[czy komórkowy]]=1,Q1724+R1723,R1723)</f>
        <v>188709</v>
      </c>
      <c r="S1724">
        <f>IF(telefony45[[#This Row],[czy stacjonarny]]=1,Q1724+S1723,S1723)</f>
        <v>579531</v>
      </c>
    </row>
    <row r="1725" spans="1:19" x14ac:dyDescent="0.3">
      <c r="A1725" s="9" t="s">
        <v>1484</v>
      </c>
      <c r="B1725" s="1">
        <v>42941</v>
      </c>
      <c r="C1725" s="2">
        <v>0.61460648148148145</v>
      </c>
      <c r="D1725" s="2">
        <v>0.62116898148148147</v>
      </c>
      <c r="E1725">
        <f>DAY(telefony45[[#This Row],[data]])</f>
        <v>25</v>
      </c>
      <c r="F1725">
        <f>IF(LEN(telefony45[[#This Row],[nr]])=8,1,0)</f>
        <v>0</v>
      </c>
      <c r="G1725">
        <f>IF(LEN(telefony45[[#This Row],[nr]])=7,1,0)</f>
        <v>1</v>
      </c>
      <c r="H1725" s="9">
        <f>IF(LEN(telefony45[[#This Row],[nr]])&gt;=10,1,0)</f>
        <v>0</v>
      </c>
      <c r="I1725" s="2">
        <f>telefony45[[#This Row],[zakonczenie]]-telefony45[[#This Row],[rozpoczecie]]</f>
        <v>6.5625000000000266E-3</v>
      </c>
      <c r="J1725" s="9">
        <f>HOUR(telefony45[[#This Row],[czas połączenia]])</f>
        <v>0</v>
      </c>
      <c r="K1725" s="9">
        <f>MINUTE(telefony45[[#This Row],[czas połączenia]])</f>
        <v>9</v>
      </c>
      <c r="L1725" s="9">
        <f>SECOND(telefony45[[#This Row],[czas połączenia]])</f>
        <v>27</v>
      </c>
      <c r="M1725" s="9">
        <f>telefony45[[#This Row],[godziny połączenia]]*60*60+telefony45[[#This Row],[minuty połączenia]]*60+telefony45[[#This Row],[sekundy połączenia2]]</f>
        <v>567</v>
      </c>
      <c r="N1725" s="9">
        <f>ROUNDUP(telefony45[[#This Row],[połączenie w sekundach]]/60,0)</f>
        <v>10</v>
      </c>
      <c r="O1725" s="9">
        <f>IF(telefony45[[#This Row],[czy zagraniczny]]=1,telefony45[[#This Row],[zaczęt minuty połączenia]],0)</f>
        <v>0</v>
      </c>
      <c r="P1725">
        <f>IF(OR(telefony45[[#This Row],[czy komórkowy]]=1,telefony45[[#This Row],[czy stacjonarny]]=1),P1724-telefony45[[#This Row],[połączenie w sekundach]],P1724)</f>
        <v>-768807</v>
      </c>
      <c r="Q1725">
        <f t="shared" si="26"/>
        <v>567</v>
      </c>
      <c r="R1725">
        <f>IF(telefony45[[#This Row],[czy komórkowy]]=1,Q1725+R1724,R1724)</f>
        <v>188709</v>
      </c>
      <c r="S1725">
        <f>IF(telefony45[[#This Row],[czy stacjonarny]]=1,Q1725+S1724,S1724)</f>
        <v>580098</v>
      </c>
    </row>
    <row r="1726" spans="1:19" x14ac:dyDescent="0.3">
      <c r="A1726" s="9" t="s">
        <v>827</v>
      </c>
      <c r="B1726" s="1">
        <v>42941</v>
      </c>
      <c r="C1726" s="2">
        <v>0.61895833333333339</v>
      </c>
      <c r="D1726" s="2">
        <v>0.61971064814814814</v>
      </c>
      <c r="E1726">
        <f>DAY(telefony45[[#This Row],[data]])</f>
        <v>25</v>
      </c>
      <c r="F1726">
        <f>IF(LEN(telefony45[[#This Row],[nr]])=8,1,0)</f>
        <v>0</v>
      </c>
      <c r="G1726">
        <f>IF(LEN(telefony45[[#This Row],[nr]])=7,1,0)</f>
        <v>1</v>
      </c>
      <c r="H1726" s="9">
        <f>IF(LEN(telefony45[[#This Row],[nr]])&gt;=10,1,0)</f>
        <v>0</v>
      </c>
      <c r="I1726" s="2">
        <f>telefony45[[#This Row],[zakonczenie]]-telefony45[[#This Row],[rozpoczecie]]</f>
        <v>7.5231481481474738E-4</v>
      </c>
      <c r="J1726" s="9">
        <f>HOUR(telefony45[[#This Row],[czas połączenia]])</f>
        <v>0</v>
      </c>
      <c r="K1726" s="9">
        <f>MINUTE(telefony45[[#This Row],[czas połączenia]])</f>
        <v>1</v>
      </c>
      <c r="L1726" s="9">
        <f>SECOND(telefony45[[#This Row],[czas połączenia]])</f>
        <v>5</v>
      </c>
      <c r="M1726" s="9">
        <f>telefony45[[#This Row],[godziny połączenia]]*60*60+telefony45[[#This Row],[minuty połączenia]]*60+telefony45[[#This Row],[sekundy połączenia2]]</f>
        <v>65</v>
      </c>
      <c r="N1726" s="9">
        <f>ROUNDUP(telefony45[[#This Row],[połączenie w sekundach]]/60,0)</f>
        <v>2</v>
      </c>
      <c r="O1726" s="9">
        <f>IF(telefony45[[#This Row],[czy zagraniczny]]=1,telefony45[[#This Row],[zaczęt minuty połączenia]],0)</f>
        <v>0</v>
      </c>
      <c r="P1726">
        <f>IF(OR(telefony45[[#This Row],[czy komórkowy]]=1,telefony45[[#This Row],[czy stacjonarny]]=1),P1725-telefony45[[#This Row],[połączenie w sekundach]],P1725)</f>
        <v>-768872</v>
      </c>
      <c r="Q1726">
        <f t="shared" si="26"/>
        <v>65</v>
      </c>
      <c r="R1726">
        <f>IF(telefony45[[#This Row],[czy komórkowy]]=1,Q1726+R1725,R1725)</f>
        <v>188709</v>
      </c>
      <c r="S1726">
        <f>IF(telefony45[[#This Row],[czy stacjonarny]]=1,Q1726+S1725,S1725)</f>
        <v>580163</v>
      </c>
    </row>
    <row r="1727" spans="1:19" x14ac:dyDescent="0.3">
      <c r="A1727" s="9" t="s">
        <v>565</v>
      </c>
      <c r="B1727" s="1">
        <v>42941</v>
      </c>
      <c r="C1727" s="2">
        <v>0.61971064814814814</v>
      </c>
      <c r="D1727" s="2">
        <v>0.62334490740740744</v>
      </c>
      <c r="E1727">
        <f>DAY(telefony45[[#This Row],[data]])</f>
        <v>25</v>
      </c>
      <c r="F1727">
        <f>IF(LEN(telefony45[[#This Row],[nr]])=8,1,0)</f>
        <v>1</v>
      </c>
      <c r="G1727">
        <f>IF(LEN(telefony45[[#This Row],[nr]])=7,1,0)</f>
        <v>0</v>
      </c>
      <c r="H1727" s="9">
        <f>IF(LEN(telefony45[[#This Row],[nr]])&gt;=10,1,0)</f>
        <v>0</v>
      </c>
      <c r="I1727" s="2">
        <f>telefony45[[#This Row],[zakonczenie]]-telefony45[[#This Row],[rozpoczecie]]</f>
        <v>3.6342592592593093E-3</v>
      </c>
      <c r="J1727" s="9">
        <f>HOUR(telefony45[[#This Row],[czas połączenia]])</f>
        <v>0</v>
      </c>
      <c r="K1727" s="9">
        <f>MINUTE(telefony45[[#This Row],[czas połączenia]])</f>
        <v>5</v>
      </c>
      <c r="L1727" s="9">
        <f>SECOND(telefony45[[#This Row],[czas połączenia]])</f>
        <v>14</v>
      </c>
      <c r="M1727" s="9">
        <f>telefony45[[#This Row],[godziny połączenia]]*60*60+telefony45[[#This Row],[minuty połączenia]]*60+telefony45[[#This Row],[sekundy połączenia2]]</f>
        <v>314</v>
      </c>
      <c r="N1727" s="9">
        <f>ROUNDUP(telefony45[[#This Row],[połączenie w sekundach]]/60,0)</f>
        <v>6</v>
      </c>
      <c r="O1727" s="9">
        <f>IF(telefony45[[#This Row],[czy zagraniczny]]=1,telefony45[[#This Row],[zaczęt minuty połączenia]],0)</f>
        <v>0</v>
      </c>
      <c r="P1727">
        <f>IF(OR(telefony45[[#This Row],[czy komórkowy]]=1,telefony45[[#This Row],[czy stacjonarny]]=1),P1726-telefony45[[#This Row],[połączenie w sekundach]],P1726)</f>
        <v>-769186</v>
      </c>
      <c r="Q1727">
        <f t="shared" si="26"/>
        <v>314</v>
      </c>
      <c r="R1727">
        <f>IF(telefony45[[#This Row],[czy komórkowy]]=1,Q1727+R1726,R1726)</f>
        <v>189023</v>
      </c>
      <c r="S1727">
        <f>IF(telefony45[[#This Row],[czy stacjonarny]]=1,Q1727+S1726,S1726)</f>
        <v>580163</v>
      </c>
    </row>
    <row r="1728" spans="1:19" x14ac:dyDescent="0.3">
      <c r="A1728" s="9" t="s">
        <v>1485</v>
      </c>
      <c r="B1728" s="1">
        <v>42941</v>
      </c>
      <c r="C1728" s="2">
        <v>0.62008101851851849</v>
      </c>
      <c r="D1728" s="2">
        <v>0.62776620370370373</v>
      </c>
      <c r="E1728">
        <f>DAY(telefony45[[#This Row],[data]])</f>
        <v>25</v>
      </c>
      <c r="F1728">
        <f>IF(LEN(telefony45[[#This Row],[nr]])=8,1,0)</f>
        <v>0</v>
      </c>
      <c r="G1728">
        <f>IF(LEN(telefony45[[#This Row],[nr]])=7,1,0)</f>
        <v>1</v>
      </c>
      <c r="H1728" s="9">
        <f>IF(LEN(telefony45[[#This Row],[nr]])&gt;=10,1,0)</f>
        <v>0</v>
      </c>
      <c r="I1728" s="2">
        <f>telefony45[[#This Row],[zakonczenie]]-telefony45[[#This Row],[rozpoczecie]]</f>
        <v>7.6851851851852393E-3</v>
      </c>
      <c r="J1728" s="9">
        <f>HOUR(telefony45[[#This Row],[czas połączenia]])</f>
        <v>0</v>
      </c>
      <c r="K1728" s="9">
        <f>MINUTE(telefony45[[#This Row],[czas połączenia]])</f>
        <v>11</v>
      </c>
      <c r="L1728" s="9">
        <f>SECOND(telefony45[[#This Row],[czas połączenia]])</f>
        <v>4</v>
      </c>
      <c r="M1728" s="9">
        <f>telefony45[[#This Row],[godziny połączenia]]*60*60+telefony45[[#This Row],[minuty połączenia]]*60+telefony45[[#This Row],[sekundy połączenia2]]</f>
        <v>664</v>
      </c>
      <c r="N1728" s="9">
        <f>ROUNDUP(telefony45[[#This Row],[połączenie w sekundach]]/60,0)</f>
        <v>12</v>
      </c>
      <c r="O1728" s="9">
        <f>IF(telefony45[[#This Row],[czy zagraniczny]]=1,telefony45[[#This Row],[zaczęt minuty połączenia]],0)</f>
        <v>0</v>
      </c>
      <c r="P1728">
        <f>IF(OR(telefony45[[#This Row],[czy komórkowy]]=1,telefony45[[#This Row],[czy stacjonarny]]=1),P1727-telefony45[[#This Row],[połączenie w sekundach]],P1727)</f>
        <v>-769850</v>
      </c>
      <c r="Q1728">
        <f t="shared" si="26"/>
        <v>664</v>
      </c>
      <c r="R1728">
        <f>IF(telefony45[[#This Row],[czy komórkowy]]=1,Q1728+R1727,R1727)</f>
        <v>189023</v>
      </c>
      <c r="S1728">
        <f>IF(telefony45[[#This Row],[czy stacjonarny]]=1,Q1728+S1727,S1727)</f>
        <v>580827</v>
      </c>
    </row>
    <row r="1729" spans="1:19" x14ac:dyDescent="0.3">
      <c r="A1729" s="9" t="s">
        <v>1486</v>
      </c>
      <c r="B1729" s="1">
        <v>42941</v>
      </c>
      <c r="C1729" s="2">
        <v>0.62149305555555556</v>
      </c>
      <c r="D1729" s="2">
        <v>0.624537037037037</v>
      </c>
      <c r="E1729">
        <f>DAY(telefony45[[#This Row],[data]])</f>
        <v>25</v>
      </c>
      <c r="F1729">
        <f>IF(LEN(telefony45[[#This Row],[nr]])=8,1,0)</f>
        <v>0</v>
      </c>
      <c r="G1729">
        <f>IF(LEN(telefony45[[#This Row],[nr]])=7,1,0)</f>
        <v>1</v>
      </c>
      <c r="H1729" s="9">
        <f>IF(LEN(telefony45[[#This Row],[nr]])&gt;=10,1,0)</f>
        <v>0</v>
      </c>
      <c r="I1729" s="2">
        <f>telefony45[[#This Row],[zakonczenie]]-telefony45[[#This Row],[rozpoczecie]]</f>
        <v>3.0439814814814392E-3</v>
      </c>
      <c r="J1729" s="9">
        <f>HOUR(telefony45[[#This Row],[czas połączenia]])</f>
        <v>0</v>
      </c>
      <c r="K1729" s="9">
        <f>MINUTE(telefony45[[#This Row],[czas połączenia]])</f>
        <v>4</v>
      </c>
      <c r="L1729" s="9">
        <f>SECOND(telefony45[[#This Row],[czas połączenia]])</f>
        <v>23</v>
      </c>
      <c r="M1729" s="9">
        <f>telefony45[[#This Row],[godziny połączenia]]*60*60+telefony45[[#This Row],[minuty połączenia]]*60+telefony45[[#This Row],[sekundy połączenia2]]</f>
        <v>263</v>
      </c>
      <c r="N1729" s="9">
        <f>ROUNDUP(telefony45[[#This Row],[połączenie w sekundach]]/60,0)</f>
        <v>5</v>
      </c>
      <c r="O1729" s="9">
        <f>IF(telefony45[[#This Row],[czy zagraniczny]]=1,telefony45[[#This Row],[zaczęt minuty połączenia]],0)</f>
        <v>0</v>
      </c>
      <c r="P1729">
        <f>IF(OR(telefony45[[#This Row],[czy komórkowy]]=1,telefony45[[#This Row],[czy stacjonarny]]=1),P1728-telefony45[[#This Row],[połączenie w sekundach]],P1728)</f>
        <v>-770113</v>
      </c>
      <c r="Q1729">
        <f t="shared" si="26"/>
        <v>263</v>
      </c>
      <c r="R1729">
        <f>IF(telefony45[[#This Row],[czy komórkowy]]=1,Q1729+R1728,R1728)</f>
        <v>189023</v>
      </c>
      <c r="S1729">
        <f>IF(telefony45[[#This Row],[czy stacjonarny]]=1,Q1729+S1728,S1728)</f>
        <v>581090</v>
      </c>
    </row>
    <row r="1730" spans="1:19" x14ac:dyDescent="0.3">
      <c r="A1730" s="9" t="s">
        <v>1305</v>
      </c>
      <c r="B1730" s="1">
        <v>42941</v>
      </c>
      <c r="C1730" s="2">
        <v>0.62472222222222218</v>
      </c>
      <c r="D1730" s="2">
        <v>0.6360069444444445</v>
      </c>
      <c r="E1730">
        <f>DAY(telefony45[[#This Row],[data]])</f>
        <v>25</v>
      </c>
      <c r="F1730">
        <f>IF(LEN(telefony45[[#This Row],[nr]])=8,1,0)</f>
        <v>0</v>
      </c>
      <c r="G1730">
        <f>IF(LEN(telefony45[[#This Row],[nr]])=7,1,0)</f>
        <v>1</v>
      </c>
      <c r="H1730" s="9">
        <f>IF(LEN(telefony45[[#This Row],[nr]])&gt;=10,1,0)</f>
        <v>0</v>
      </c>
      <c r="I1730" s="2">
        <f>telefony45[[#This Row],[zakonczenie]]-telefony45[[#This Row],[rozpoczecie]]</f>
        <v>1.1284722222222321E-2</v>
      </c>
      <c r="J1730" s="9">
        <f>HOUR(telefony45[[#This Row],[czas połączenia]])</f>
        <v>0</v>
      </c>
      <c r="K1730" s="9">
        <f>MINUTE(telefony45[[#This Row],[czas połączenia]])</f>
        <v>16</v>
      </c>
      <c r="L1730" s="9">
        <f>SECOND(telefony45[[#This Row],[czas połączenia]])</f>
        <v>15</v>
      </c>
      <c r="M1730" s="9">
        <f>telefony45[[#This Row],[godziny połączenia]]*60*60+telefony45[[#This Row],[minuty połączenia]]*60+telefony45[[#This Row],[sekundy połączenia2]]</f>
        <v>975</v>
      </c>
      <c r="N1730" s="9">
        <f>ROUNDUP(telefony45[[#This Row],[połączenie w sekundach]]/60,0)</f>
        <v>17</v>
      </c>
      <c r="O1730" s="9">
        <f>IF(telefony45[[#This Row],[czy zagraniczny]]=1,telefony45[[#This Row],[zaczęt minuty połączenia]],0)</f>
        <v>0</v>
      </c>
      <c r="P1730">
        <f>IF(OR(telefony45[[#This Row],[czy komórkowy]]=1,telefony45[[#This Row],[czy stacjonarny]]=1),P1729-telefony45[[#This Row],[połączenie w sekundach]],P1729)</f>
        <v>-771088</v>
      </c>
      <c r="Q1730">
        <f t="shared" si="26"/>
        <v>975</v>
      </c>
      <c r="R1730">
        <f>IF(telefony45[[#This Row],[czy komórkowy]]=1,Q1730+R1729,R1729)</f>
        <v>189023</v>
      </c>
      <c r="S1730">
        <f>IF(telefony45[[#This Row],[czy stacjonarny]]=1,Q1730+S1729,S1729)</f>
        <v>582065</v>
      </c>
    </row>
    <row r="1731" spans="1:19" x14ac:dyDescent="0.3">
      <c r="A1731" s="9" t="s">
        <v>1487</v>
      </c>
      <c r="B1731" s="1">
        <v>42941</v>
      </c>
      <c r="C1731" s="2">
        <v>0.6292592592592593</v>
      </c>
      <c r="D1731" s="2">
        <v>0.63806712962962964</v>
      </c>
      <c r="E1731">
        <f>DAY(telefony45[[#This Row],[data]])</f>
        <v>25</v>
      </c>
      <c r="F1731">
        <f>IF(LEN(telefony45[[#This Row],[nr]])=8,1,0)</f>
        <v>1</v>
      </c>
      <c r="G1731">
        <f>IF(LEN(telefony45[[#This Row],[nr]])=7,1,0)</f>
        <v>0</v>
      </c>
      <c r="H1731" s="9">
        <f>IF(LEN(telefony45[[#This Row],[nr]])&gt;=10,1,0)</f>
        <v>0</v>
      </c>
      <c r="I1731" s="2">
        <f>telefony45[[#This Row],[zakonczenie]]-telefony45[[#This Row],[rozpoczecie]]</f>
        <v>8.8078703703703409E-3</v>
      </c>
      <c r="J1731" s="9">
        <f>HOUR(telefony45[[#This Row],[czas połączenia]])</f>
        <v>0</v>
      </c>
      <c r="K1731" s="9">
        <f>MINUTE(telefony45[[#This Row],[czas połączenia]])</f>
        <v>12</v>
      </c>
      <c r="L1731" s="9">
        <f>SECOND(telefony45[[#This Row],[czas połączenia]])</f>
        <v>41</v>
      </c>
      <c r="M1731" s="9">
        <f>telefony45[[#This Row],[godziny połączenia]]*60*60+telefony45[[#This Row],[minuty połączenia]]*60+telefony45[[#This Row],[sekundy połączenia2]]</f>
        <v>761</v>
      </c>
      <c r="N1731" s="9">
        <f>ROUNDUP(telefony45[[#This Row],[połączenie w sekundach]]/60,0)</f>
        <v>13</v>
      </c>
      <c r="O1731" s="9">
        <f>IF(telefony45[[#This Row],[czy zagraniczny]]=1,telefony45[[#This Row],[zaczęt minuty połączenia]],0)</f>
        <v>0</v>
      </c>
      <c r="P1731">
        <f>IF(OR(telefony45[[#This Row],[czy komórkowy]]=1,telefony45[[#This Row],[czy stacjonarny]]=1),P1730-telefony45[[#This Row],[połączenie w sekundach]],P1730)</f>
        <v>-771849</v>
      </c>
      <c r="Q1731">
        <f t="shared" si="26"/>
        <v>761</v>
      </c>
      <c r="R1731">
        <f>IF(telefony45[[#This Row],[czy komórkowy]]=1,Q1731+R1730,R1730)</f>
        <v>189784</v>
      </c>
      <c r="S1731">
        <f>IF(telefony45[[#This Row],[czy stacjonarny]]=1,Q1731+S1730,S1730)</f>
        <v>582065</v>
      </c>
    </row>
    <row r="1732" spans="1:19" x14ac:dyDescent="0.3">
      <c r="A1732" s="9" t="s">
        <v>1488</v>
      </c>
      <c r="B1732" s="1">
        <v>42942</v>
      </c>
      <c r="C1732" s="2">
        <v>0.33584490740740741</v>
      </c>
      <c r="D1732" s="2">
        <v>0.33677083333333335</v>
      </c>
      <c r="E1732">
        <f>DAY(telefony45[[#This Row],[data]])</f>
        <v>26</v>
      </c>
      <c r="F1732">
        <f>IF(LEN(telefony45[[#This Row],[nr]])=8,1,0)</f>
        <v>0</v>
      </c>
      <c r="G1732">
        <f>IF(LEN(telefony45[[#This Row],[nr]])=7,1,0)</f>
        <v>1</v>
      </c>
      <c r="H1732" s="9">
        <f>IF(LEN(telefony45[[#This Row],[nr]])&gt;=10,1,0)</f>
        <v>0</v>
      </c>
      <c r="I1732" s="2">
        <f>telefony45[[#This Row],[zakonczenie]]-telefony45[[#This Row],[rozpoczecie]]</f>
        <v>9.2592592592594114E-4</v>
      </c>
      <c r="J1732" s="9">
        <f>HOUR(telefony45[[#This Row],[czas połączenia]])</f>
        <v>0</v>
      </c>
      <c r="K1732" s="9">
        <f>MINUTE(telefony45[[#This Row],[czas połączenia]])</f>
        <v>1</v>
      </c>
      <c r="L1732" s="9">
        <f>SECOND(telefony45[[#This Row],[czas połączenia]])</f>
        <v>20</v>
      </c>
      <c r="M1732" s="9">
        <f>telefony45[[#This Row],[godziny połączenia]]*60*60+telefony45[[#This Row],[minuty połączenia]]*60+telefony45[[#This Row],[sekundy połączenia2]]</f>
        <v>80</v>
      </c>
      <c r="N1732" s="9">
        <f>ROUNDUP(telefony45[[#This Row],[połączenie w sekundach]]/60,0)</f>
        <v>2</v>
      </c>
      <c r="O1732" s="9">
        <f>IF(telefony45[[#This Row],[czy zagraniczny]]=1,telefony45[[#This Row],[zaczęt minuty połączenia]],0)</f>
        <v>0</v>
      </c>
      <c r="P1732">
        <f>IF(OR(telefony45[[#This Row],[czy komórkowy]]=1,telefony45[[#This Row],[czy stacjonarny]]=1),P1731-telefony45[[#This Row],[połączenie w sekundach]],P1731)</f>
        <v>-771929</v>
      </c>
      <c r="Q1732">
        <f t="shared" si="26"/>
        <v>80</v>
      </c>
      <c r="R1732">
        <f>IF(telefony45[[#This Row],[czy komórkowy]]=1,Q1732+R1731,R1731)</f>
        <v>189784</v>
      </c>
      <c r="S1732">
        <f>IF(telefony45[[#This Row],[czy stacjonarny]]=1,Q1732+S1731,S1731)</f>
        <v>582145</v>
      </c>
    </row>
    <row r="1733" spans="1:19" x14ac:dyDescent="0.3">
      <c r="A1733" s="9" t="s">
        <v>1489</v>
      </c>
      <c r="B1733" s="1">
        <v>42942</v>
      </c>
      <c r="C1733" s="2">
        <v>0.33710648148148148</v>
      </c>
      <c r="D1733" s="2">
        <v>0.34759259259259262</v>
      </c>
      <c r="E1733">
        <f>DAY(telefony45[[#This Row],[data]])</f>
        <v>26</v>
      </c>
      <c r="F1733">
        <f>IF(LEN(telefony45[[#This Row],[nr]])=8,1,0)</f>
        <v>0</v>
      </c>
      <c r="G1733">
        <f>IF(LEN(telefony45[[#This Row],[nr]])=7,1,0)</f>
        <v>1</v>
      </c>
      <c r="H1733" s="9">
        <f>IF(LEN(telefony45[[#This Row],[nr]])&gt;=10,1,0)</f>
        <v>0</v>
      </c>
      <c r="I1733" s="2">
        <f>telefony45[[#This Row],[zakonczenie]]-telefony45[[#This Row],[rozpoczecie]]</f>
        <v>1.048611111111114E-2</v>
      </c>
      <c r="J1733" s="9">
        <f>HOUR(telefony45[[#This Row],[czas połączenia]])</f>
        <v>0</v>
      </c>
      <c r="K1733" s="9">
        <f>MINUTE(telefony45[[#This Row],[czas połączenia]])</f>
        <v>15</v>
      </c>
      <c r="L1733" s="9">
        <f>SECOND(telefony45[[#This Row],[czas połączenia]])</f>
        <v>6</v>
      </c>
      <c r="M1733" s="9">
        <f>telefony45[[#This Row],[godziny połączenia]]*60*60+telefony45[[#This Row],[minuty połączenia]]*60+telefony45[[#This Row],[sekundy połączenia2]]</f>
        <v>906</v>
      </c>
      <c r="N1733" s="9">
        <f>ROUNDUP(telefony45[[#This Row],[połączenie w sekundach]]/60,0)</f>
        <v>16</v>
      </c>
      <c r="O1733" s="9">
        <f>IF(telefony45[[#This Row],[czy zagraniczny]]=1,telefony45[[#This Row],[zaczęt minuty połączenia]],0)</f>
        <v>0</v>
      </c>
      <c r="P1733">
        <f>IF(OR(telefony45[[#This Row],[czy komórkowy]]=1,telefony45[[#This Row],[czy stacjonarny]]=1),P1732-telefony45[[#This Row],[połączenie w sekundach]],P1732)</f>
        <v>-772835</v>
      </c>
      <c r="Q1733">
        <f t="shared" si="26"/>
        <v>906</v>
      </c>
      <c r="R1733">
        <f>IF(telefony45[[#This Row],[czy komórkowy]]=1,Q1733+R1732,R1732)</f>
        <v>189784</v>
      </c>
      <c r="S1733">
        <f>IF(telefony45[[#This Row],[czy stacjonarny]]=1,Q1733+S1732,S1732)</f>
        <v>583051</v>
      </c>
    </row>
    <row r="1734" spans="1:19" x14ac:dyDescent="0.3">
      <c r="A1734" s="9" t="s">
        <v>1490</v>
      </c>
      <c r="B1734" s="1">
        <v>42942</v>
      </c>
      <c r="C1734" s="2">
        <v>0.34250000000000003</v>
      </c>
      <c r="D1734" s="2">
        <v>0.35003472222222221</v>
      </c>
      <c r="E1734">
        <f>DAY(telefony45[[#This Row],[data]])</f>
        <v>26</v>
      </c>
      <c r="F1734">
        <f>IF(LEN(telefony45[[#This Row],[nr]])=8,1,0)</f>
        <v>0</v>
      </c>
      <c r="G1734">
        <f>IF(LEN(telefony45[[#This Row],[nr]])=7,1,0)</f>
        <v>1</v>
      </c>
      <c r="H1734" s="9">
        <f>IF(LEN(telefony45[[#This Row],[nr]])&gt;=10,1,0)</f>
        <v>0</v>
      </c>
      <c r="I1734" s="2">
        <f>telefony45[[#This Row],[zakonczenie]]-telefony45[[#This Row],[rozpoczecie]]</f>
        <v>7.5347222222221788E-3</v>
      </c>
      <c r="J1734" s="9">
        <f>HOUR(telefony45[[#This Row],[czas połączenia]])</f>
        <v>0</v>
      </c>
      <c r="K1734" s="9">
        <f>MINUTE(telefony45[[#This Row],[czas połączenia]])</f>
        <v>10</v>
      </c>
      <c r="L1734" s="9">
        <f>SECOND(telefony45[[#This Row],[czas połączenia]])</f>
        <v>51</v>
      </c>
      <c r="M1734" s="9">
        <f>telefony45[[#This Row],[godziny połączenia]]*60*60+telefony45[[#This Row],[minuty połączenia]]*60+telefony45[[#This Row],[sekundy połączenia2]]</f>
        <v>651</v>
      </c>
      <c r="N1734" s="9">
        <f>ROUNDUP(telefony45[[#This Row],[połączenie w sekundach]]/60,0)</f>
        <v>11</v>
      </c>
      <c r="O1734" s="9">
        <f>IF(telefony45[[#This Row],[czy zagraniczny]]=1,telefony45[[#This Row],[zaczęt minuty połączenia]],0)</f>
        <v>0</v>
      </c>
      <c r="P1734">
        <f>IF(OR(telefony45[[#This Row],[czy komórkowy]]=1,telefony45[[#This Row],[czy stacjonarny]]=1),P1733-telefony45[[#This Row],[połączenie w sekundach]],P1733)</f>
        <v>-773486</v>
      </c>
      <c r="Q1734">
        <f t="shared" si="26"/>
        <v>651</v>
      </c>
      <c r="R1734">
        <f>IF(telefony45[[#This Row],[czy komórkowy]]=1,Q1734+R1733,R1733)</f>
        <v>189784</v>
      </c>
      <c r="S1734">
        <f>IF(telefony45[[#This Row],[czy stacjonarny]]=1,Q1734+S1733,S1733)</f>
        <v>583702</v>
      </c>
    </row>
    <row r="1735" spans="1:19" x14ac:dyDescent="0.3">
      <c r="A1735" s="9" t="s">
        <v>1491</v>
      </c>
      <c r="B1735" s="1">
        <v>42942</v>
      </c>
      <c r="C1735" s="2">
        <v>0.34575231481481483</v>
      </c>
      <c r="D1735" s="2">
        <v>0.35645833333333332</v>
      </c>
      <c r="E1735">
        <f>DAY(telefony45[[#This Row],[data]])</f>
        <v>26</v>
      </c>
      <c r="F1735">
        <f>IF(LEN(telefony45[[#This Row],[nr]])=8,1,0)</f>
        <v>0</v>
      </c>
      <c r="G1735">
        <f>IF(LEN(telefony45[[#This Row],[nr]])=7,1,0)</f>
        <v>1</v>
      </c>
      <c r="H1735" s="9">
        <f>IF(LEN(telefony45[[#This Row],[nr]])&gt;=10,1,0)</f>
        <v>0</v>
      </c>
      <c r="I1735" s="2">
        <f>telefony45[[#This Row],[zakonczenie]]-telefony45[[#This Row],[rozpoczecie]]</f>
        <v>1.070601851851849E-2</v>
      </c>
      <c r="J1735" s="9">
        <f>HOUR(telefony45[[#This Row],[czas połączenia]])</f>
        <v>0</v>
      </c>
      <c r="K1735" s="9">
        <f>MINUTE(telefony45[[#This Row],[czas połączenia]])</f>
        <v>15</v>
      </c>
      <c r="L1735" s="9">
        <f>SECOND(telefony45[[#This Row],[czas połączenia]])</f>
        <v>25</v>
      </c>
      <c r="M1735" s="9">
        <f>telefony45[[#This Row],[godziny połączenia]]*60*60+telefony45[[#This Row],[minuty połączenia]]*60+telefony45[[#This Row],[sekundy połączenia2]]</f>
        <v>925</v>
      </c>
      <c r="N1735" s="9">
        <f>ROUNDUP(telefony45[[#This Row],[połączenie w sekundach]]/60,0)</f>
        <v>16</v>
      </c>
      <c r="O1735" s="9">
        <f>IF(telefony45[[#This Row],[czy zagraniczny]]=1,telefony45[[#This Row],[zaczęt minuty połączenia]],0)</f>
        <v>0</v>
      </c>
      <c r="P1735">
        <f>IF(OR(telefony45[[#This Row],[czy komórkowy]]=1,telefony45[[#This Row],[czy stacjonarny]]=1),P1734-telefony45[[#This Row],[połączenie w sekundach]],P1734)</f>
        <v>-774411</v>
      </c>
      <c r="Q1735">
        <f t="shared" si="26"/>
        <v>925</v>
      </c>
      <c r="R1735">
        <f>IF(telefony45[[#This Row],[czy komórkowy]]=1,Q1735+R1734,R1734)</f>
        <v>189784</v>
      </c>
      <c r="S1735">
        <f>IF(telefony45[[#This Row],[czy stacjonarny]]=1,Q1735+S1734,S1734)</f>
        <v>584627</v>
      </c>
    </row>
    <row r="1736" spans="1:19" x14ac:dyDescent="0.3">
      <c r="A1736" s="9" t="s">
        <v>1492</v>
      </c>
      <c r="B1736" s="1">
        <v>42942</v>
      </c>
      <c r="C1736" s="2">
        <v>0.34759259259259262</v>
      </c>
      <c r="D1736" s="2">
        <v>0.35511574074074076</v>
      </c>
      <c r="E1736">
        <f>DAY(telefony45[[#This Row],[data]])</f>
        <v>26</v>
      </c>
      <c r="F1736">
        <f>IF(LEN(telefony45[[#This Row],[nr]])=8,1,0)</f>
        <v>0</v>
      </c>
      <c r="G1736">
        <f>IF(LEN(telefony45[[#This Row],[nr]])=7,1,0)</f>
        <v>1</v>
      </c>
      <c r="H1736" s="9">
        <f>IF(LEN(telefony45[[#This Row],[nr]])&gt;=10,1,0)</f>
        <v>0</v>
      </c>
      <c r="I1736" s="2">
        <f>telefony45[[#This Row],[zakonczenie]]-telefony45[[#This Row],[rozpoczecie]]</f>
        <v>7.5231481481481399E-3</v>
      </c>
      <c r="J1736" s="9">
        <f>HOUR(telefony45[[#This Row],[czas połączenia]])</f>
        <v>0</v>
      </c>
      <c r="K1736" s="9">
        <f>MINUTE(telefony45[[#This Row],[czas połączenia]])</f>
        <v>10</v>
      </c>
      <c r="L1736" s="9">
        <f>SECOND(telefony45[[#This Row],[czas połączenia]])</f>
        <v>50</v>
      </c>
      <c r="M1736" s="9">
        <f>telefony45[[#This Row],[godziny połączenia]]*60*60+telefony45[[#This Row],[minuty połączenia]]*60+telefony45[[#This Row],[sekundy połączenia2]]</f>
        <v>650</v>
      </c>
      <c r="N1736" s="9">
        <f>ROUNDUP(telefony45[[#This Row],[połączenie w sekundach]]/60,0)</f>
        <v>11</v>
      </c>
      <c r="O1736" s="9">
        <f>IF(telefony45[[#This Row],[czy zagraniczny]]=1,telefony45[[#This Row],[zaczęt minuty połączenia]],0)</f>
        <v>0</v>
      </c>
      <c r="P1736">
        <f>IF(OR(telefony45[[#This Row],[czy komórkowy]]=1,telefony45[[#This Row],[czy stacjonarny]]=1),P1735-telefony45[[#This Row],[połączenie w sekundach]],P1735)</f>
        <v>-775061</v>
      </c>
      <c r="Q1736">
        <f t="shared" si="26"/>
        <v>650</v>
      </c>
      <c r="R1736">
        <f>IF(telefony45[[#This Row],[czy komórkowy]]=1,Q1736+R1735,R1735)</f>
        <v>189784</v>
      </c>
      <c r="S1736">
        <f>IF(telefony45[[#This Row],[czy stacjonarny]]=1,Q1736+S1735,S1735)</f>
        <v>585277</v>
      </c>
    </row>
    <row r="1737" spans="1:19" x14ac:dyDescent="0.3">
      <c r="A1737" s="9" t="s">
        <v>1493</v>
      </c>
      <c r="B1737" s="1">
        <v>42942</v>
      </c>
      <c r="C1737" s="2">
        <v>0.34994212962962962</v>
      </c>
      <c r="D1737" s="2">
        <v>0.35781249999999998</v>
      </c>
      <c r="E1737">
        <f>DAY(telefony45[[#This Row],[data]])</f>
        <v>26</v>
      </c>
      <c r="F1737">
        <f>IF(LEN(telefony45[[#This Row],[nr]])=8,1,0)</f>
        <v>0</v>
      </c>
      <c r="G1737">
        <f>IF(LEN(telefony45[[#This Row],[nr]])=7,1,0)</f>
        <v>1</v>
      </c>
      <c r="H1737" s="9">
        <f>IF(LEN(telefony45[[#This Row],[nr]])&gt;=10,1,0)</f>
        <v>0</v>
      </c>
      <c r="I1737" s="2">
        <f>telefony45[[#This Row],[zakonczenie]]-telefony45[[#This Row],[rozpoczecie]]</f>
        <v>7.8703703703703609E-3</v>
      </c>
      <c r="J1737" s="9">
        <f>HOUR(telefony45[[#This Row],[czas połączenia]])</f>
        <v>0</v>
      </c>
      <c r="K1737" s="9">
        <f>MINUTE(telefony45[[#This Row],[czas połączenia]])</f>
        <v>11</v>
      </c>
      <c r="L1737" s="9">
        <f>SECOND(telefony45[[#This Row],[czas połączenia]])</f>
        <v>20</v>
      </c>
      <c r="M1737" s="9">
        <f>telefony45[[#This Row],[godziny połączenia]]*60*60+telefony45[[#This Row],[minuty połączenia]]*60+telefony45[[#This Row],[sekundy połączenia2]]</f>
        <v>680</v>
      </c>
      <c r="N1737" s="9">
        <f>ROUNDUP(telefony45[[#This Row],[połączenie w sekundach]]/60,0)</f>
        <v>12</v>
      </c>
      <c r="O1737" s="9">
        <f>IF(telefony45[[#This Row],[czy zagraniczny]]=1,telefony45[[#This Row],[zaczęt minuty połączenia]],0)</f>
        <v>0</v>
      </c>
      <c r="P1737">
        <f>IF(OR(telefony45[[#This Row],[czy komórkowy]]=1,telefony45[[#This Row],[czy stacjonarny]]=1),P1736-telefony45[[#This Row],[połączenie w sekundach]],P1736)</f>
        <v>-775741</v>
      </c>
      <c r="Q1737">
        <f t="shared" si="26"/>
        <v>680</v>
      </c>
      <c r="R1737">
        <f>IF(telefony45[[#This Row],[czy komórkowy]]=1,Q1737+R1736,R1736)</f>
        <v>189784</v>
      </c>
      <c r="S1737">
        <f>IF(telefony45[[#This Row],[czy stacjonarny]]=1,Q1737+S1736,S1736)</f>
        <v>585957</v>
      </c>
    </row>
    <row r="1738" spans="1:19" x14ac:dyDescent="0.3">
      <c r="A1738" s="9" t="s">
        <v>1494</v>
      </c>
      <c r="B1738" s="1">
        <v>42942</v>
      </c>
      <c r="C1738" s="2">
        <v>0.35454861111111113</v>
      </c>
      <c r="D1738" s="2">
        <v>0.3629398148148148</v>
      </c>
      <c r="E1738">
        <f>DAY(telefony45[[#This Row],[data]])</f>
        <v>26</v>
      </c>
      <c r="F1738">
        <f>IF(LEN(telefony45[[#This Row],[nr]])=8,1,0)</f>
        <v>0</v>
      </c>
      <c r="G1738">
        <f>IF(LEN(telefony45[[#This Row],[nr]])=7,1,0)</f>
        <v>1</v>
      </c>
      <c r="H1738" s="9">
        <f>IF(LEN(telefony45[[#This Row],[nr]])&gt;=10,1,0)</f>
        <v>0</v>
      </c>
      <c r="I1738" s="2">
        <f>telefony45[[#This Row],[zakonczenie]]-telefony45[[#This Row],[rozpoczecie]]</f>
        <v>8.3912037037036646E-3</v>
      </c>
      <c r="J1738" s="9">
        <f>HOUR(telefony45[[#This Row],[czas połączenia]])</f>
        <v>0</v>
      </c>
      <c r="K1738" s="9">
        <f>MINUTE(telefony45[[#This Row],[czas połączenia]])</f>
        <v>12</v>
      </c>
      <c r="L1738" s="9">
        <f>SECOND(telefony45[[#This Row],[czas połączenia]])</f>
        <v>5</v>
      </c>
      <c r="M1738" s="9">
        <f>telefony45[[#This Row],[godziny połączenia]]*60*60+telefony45[[#This Row],[minuty połączenia]]*60+telefony45[[#This Row],[sekundy połączenia2]]</f>
        <v>725</v>
      </c>
      <c r="N1738" s="9">
        <f>ROUNDUP(telefony45[[#This Row],[połączenie w sekundach]]/60,0)</f>
        <v>13</v>
      </c>
      <c r="O1738" s="9">
        <f>IF(telefony45[[#This Row],[czy zagraniczny]]=1,telefony45[[#This Row],[zaczęt minuty połączenia]],0)</f>
        <v>0</v>
      </c>
      <c r="P1738">
        <f>IF(OR(telefony45[[#This Row],[czy komórkowy]]=1,telefony45[[#This Row],[czy stacjonarny]]=1),P1737-telefony45[[#This Row],[połączenie w sekundach]],P1737)</f>
        <v>-776466</v>
      </c>
      <c r="Q1738">
        <f t="shared" si="26"/>
        <v>725</v>
      </c>
      <c r="R1738">
        <f>IF(telefony45[[#This Row],[czy komórkowy]]=1,Q1738+R1737,R1737)</f>
        <v>189784</v>
      </c>
      <c r="S1738">
        <f>IF(telefony45[[#This Row],[czy stacjonarny]]=1,Q1738+S1737,S1737)</f>
        <v>586682</v>
      </c>
    </row>
    <row r="1739" spans="1:19" x14ac:dyDescent="0.3">
      <c r="A1739" s="9" t="s">
        <v>789</v>
      </c>
      <c r="B1739" s="1">
        <v>42942</v>
      </c>
      <c r="C1739" s="2">
        <v>0.3590740740740741</v>
      </c>
      <c r="D1739" s="2">
        <v>0.36600694444444443</v>
      </c>
      <c r="E1739">
        <f>DAY(telefony45[[#This Row],[data]])</f>
        <v>26</v>
      </c>
      <c r="F1739">
        <f>IF(LEN(telefony45[[#This Row],[nr]])=8,1,0)</f>
        <v>0</v>
      </c>
      <c r="G1739">
        <f>IF(LEN(telefony45[[#This Row],[nr]])=7,1,0)</f>
        <v>1</v>
      </c>
      <c r="H1739" s="9">
        <f>IF(LEN(telefony45[[#This Row],[nr]])&gt;=10,1,0)</f>
        <v>0</v>
      </c>
      <c r="I1739" s="2">
        <f>telefony45[[#This Row],[zakonczenie]]-telefony45[[#This Row],[rozpoczecie]]</f>
        <v>6.9328703703703254E-3</v>
      </c>
      <c r="J1739" s="9">
        <f>HOUR(telefony45[[#This Row],[czas połączenia]])</f>
        <v>0</v>
      </c>
      <c r="K1739" s="9">
        <f>MINUTE(telefony45[[#This Row],[czas połączenia]])</f>
        <v>9</v>
      </c>
      <c r="L1739" s="9">
        <f>SECOND(telefony45[[#This Row],[czas połączenia]])</f>
        <v>59</v>
      </c>
      <c r="M1739" s="9">
        <f>telefony45[[#This Row],[godziny połączenia]]*60*60+telefony45[[#This Row],[minuty połączenia]]*60+telefony45[[#This Row],[sekundy połączenia2]]</f>
        <v>599</v>
      </c>
      <c r="N1739" s="9">
        <f>ROUNDUP(telefony45[[#This Row],[połączenie w sekundach]]/60,0)</f>
        <v>10</v>
      </c>
      <c r="O1739" s="9">
        <f>IF(telefony45[[#This Row],[czy zagraniczny]]=1,telefony45[[#This Row],[zaczęt minuty połączenia]],0)</f>
        <v>0</v>
      </c>
      <c r="P1739">
        <f>IF(OR(telefony45[[#This Row],[czy komórkowy]]=1,telefony45[[#This Row],[czy stacjonarny]]=1),P1738-telefony45[[#This Row],[połączenie w sekundach]],P1738)</f>
        <v>-777065</v>
      </c>
      <c r="Q1739">
        <f t="shared" si="26"/>
        <v>599</v>
      </c>
      <c r="R1739">
        <f>IF(telefony45[[#This Row],[czy komórkowy]]=1,Q1739+R1738,R1738)</f>
        <v>189784</v>
      </c>
      <c r="S1739">
        <f>IF(telefony45[[#This Row],[czy stacjonarny]]=1,Q1739+S1738,S1738)</f>
        <v>587281</v>
      </c>
    </row>
    <row r="1740" spans="1:19" x14ac:dyDescent="0.3">
      <c r="A1740" s="9" t="s">
        <v>1495</v>
      </c>
      <c r="B1740" s="1">
        <v>42942</v>
      </c>
      <c r="C1740" s="2">
        <v>0.36476851851851849</v>
      </c>
      <c r="D1740" s="2">
        <v>0.37505787037037036</v>
      </c>
      <c r="E1740">
        <f>DAY(telefony45[[#This Row],[data]])</f>
        <v>26</v>
      </c>
      <c r="F1740">
        <f>IF(LEN(telefony45[[#This Row],[nr]])=8,1,0)</f>
        <v>0</v>
      </c>
      <c r="G1740">
        <f>IF(LEN(telefony45[[#This Row],[nr]])=7,1,0)</f>
        <v>0</v>
      </c>
      <c r="H1740" s="9">
        <f>IF(LEN(telefony45[[#This Row],[nr]])&gt;=10,1,0)</f>
        <v>1</v>
      </c>
      <c r="I1740" s="2">
        <f>telefony45[[#This Row],[zakonczenie]]-telefony45[[#This Row],[rozpoczecie]]</f>
        <v>1.0289351851851869E-2</v>
      </c>
      <c r="J1740" s="9">
        <f>HOUR(telefony45[[#This Row],[czas połączenia]])</f>
        <v>0</v>
      </c>
      <c r="K1740" s="9">
        <f>MINUTE(telefony45[[#This Row],[czas połączenia]])</f>
        <v>14</v>
      </c>
      <c r="L1740" s="9">
        <f>SECOND(telefony45[[#This Row],[czas połączenia]])</f>
        <v>49</v>
      </c>
      <c r="M1740" s="9">
        <f>telefony45[[#This Row],[godziny połączenia]]*60*60+telefony45[[#This Row],[minuty połączenia]]*60+telefony45[[#This Row],[sekundy połączenia2]]</f>
        <v>889</v>
      </c>
      <c r="N1740" s="9">
        <f>ROUNDUP(telefony45[[#This Row],[połączenie w sekundach]]/60,0)</f>
        <v>15</v>
      </c>
      <c r="O1740" s="9">
        <f>IF(telefony45[[#This Row],[czy zagraniczny]]=1,telefony45[[#This Row],[zaczęt minuty połączenia]],0)</f>
        <v>15</v>
      </c>
      <c r="P1740">
        <f>IF(OR(telefony45[[#This Row],[czy komórkowy]]=1,telefony45[[#This Row],[czy stacjonarny]]=1),P1739-telefony45[[#This Row],[połączenie w sekundach]],P1739)</f>
        <v>-777065</v>
      </c>
      <c r="Q1740">
        <f t="shared" si="26"/>
        <v>0</v>
      </c>
      <c r="R1740">
        <f>IF(telefony45[[#This Row],[czy komórkowy]]=1,Q1740+R1739,R1739)</f>
        <v>189784</v>
      </c>
      <c r="S1740">
        <f>IF(telefony45[[#This Row],[czy stacjonarny]]=1,Q1740+S1739,S1739)</f>
        <v>587281</v>
      </c>
    </row>
    <row r="1741" spans="1:19" x14ac:dyDescent="0.3">
      <c r="A1741" s="9" t="s">
        <v>1496</v>
      </c>
      <c r="B1741" s="1">
        <v>42942</v>
      </c>
      <c r="C1741" s="2">
        <v>0.3697685185185185</v>
      </c>
      <c r="D1741" s="2">
        <v>0.37656250000000002</v>
      </c>
      <c r="E1741">
        <f>DAY(telefony45[[#This Row],[data]])</f>
        <v>26</v>
      </c>
      <c r="F1741">
        <f>IF(LEN(telefony45[[#This Row],[nr]])=8,1,0)</f>
        <v>1</v>
      </c>
      <c r="G1741">
        <f>IF(LEN(telefony45[[#This Row],[nr]])=7,1,0)</f>
        <v>0</v>
      </c>
      <c r="H1741" s="9">
        <f>IF(LEN(telefony45[[#This Row],[nr]])&gt;=10,1,0)</f>
        <v>0</v>
      </c>
      <c r="I1741" s="2">
        <f>telefony45[[#This Row],[zakonczenie]]-telefony45[[#This Row],[rozpoczecie]]</f>
        <v>6.7939814814815258E-3</v>
      </c>
      <c r="J1741" s="9">
        <f>HOUR(telefony45[[#This Row],[czas połączenia]])</f>
        <v>0</v>
      </c>
      <c r="K1741" s="9">
        <f>MINUTE(telefony45[[#This Row],[czas połączenia]])</f>
        <v>9</v>
      </c>
      <c r="L1741" s="9">
        <f>SECOND(telefony45[[#This Row],[czas połączenia]])</f>
        <v>47</v>
      </c>
      <c r="M1741" s="9">
        <f>telefony45[[#This Row],[godziny połączenia]]*60*60+telefony45[[#This Row],[minuty połączenia]]*60+telefony45[[#This Row],[sekundy połączenia2]]</f>
        <v>587</v>
      </c>
      <c r="N1741" s="9">
        <f>ROUNDUP(telefony45[[#This Row],[połączenie w sekundach]]/60,0)</f>
        <v>10</v>
      </c>
      <c r="O1741" s="9">
        <f>IF(telefony45[[#This Row],[czy zagraniczny]]=1,telefony45[[#This Row],[zaczęt minuty połączenia]],0)</f>
        <v>0</v>
      </c>
      <c r="P1741">
        <f>IF(OR(telefony45[[#This Row],[czy komórkowy]]=1,telefony45[[#This Row],[czy stacjonarny]]=1),P1740-telefony45[[#This Row],[połączenie w sekundach]],P1740)</f>
        <v>-777652</v>
      </c>
      <c r="Q1741">
        <f t="shared" si="26"/>
        <v>587</v>
      </c>
      <c r="R1741">
        <f>IF(telefony45[[#This Row],[czy komórkowy]]=1,Q1741+R1740,R1740)</f>
        <v>190371</v>
      </c>
      <c r="S1741">
        <f>IF(telefony45[[#This Row],[czy stacjonarny]]=1,Q1741+S1740,S1740)</f>
        <v>587281</v>
      </c>
    </row>
    <row r="1742" spans="1:19" x14ac:dyDescent="0.3">
      <c r="A1742" s="9" t="s">
        <v>1497</v>
      </c>
      <c r="B1742" s="1">
        <v>42942</v>
      </c>
      <c r="C1742" s="2">
        <v>0.37305555555555553</v>
      </c>
      <c r="D1742" s="2">
        <v>0.38090277777777776</v>
      </c>
      <c r="E1742">
        <f>DAY(telefony45[[#This Row],[data]])</f>
        <v>26</v>
      </c>
      <c r="F1742">
        <f>IF(LEN(telefony45[[#This Row],[nr]])=8,1,0)</f>
        <v>1</v>
      </c>
      <c r="G1742">
        <f>IF(LEN(telefony45[[#This Row],[nr]])=7,1,0)</f>
        <v>0</v>
      </c>
      <c r="H1742" s="9">
        <f>IF(LEN(telefony45[[#This Row],[nr]])&gt;=10,1,0)</f>
        <v>0</v>
      </c>
      <c r="I1742" s="2">
        <f>telefony45[[#This Row],[zakonczenie]]-telefony45[[#This Row],[rozpoczecie]]</f>
        <v>7.8472222222222276E-3</v>
      </c>
      <c r="J1742" s="9">
        <f>HOUR(telefony45[[#This Row],[czas połączenia]])</f>
        <v>0</v>
      </c>
      <c r="K1742" s="9">
        <f>MINUTE(telefony45[[#This Row],[czas połączenia]])</f>
        <v>11</v>
      </c>
      <c r="L1742" s="9">
        <f>SECOND(telefony45[[#This Row],[czas połączenia]])</f>
        <v>18</v>
      </c>
      <c r="M1742" s="9">
        <f>telefony45[[#This Row],[godziny połączenia]]*60*60+telefony45[[#This Row],[minuty połączenia]]*60+telefony45[[#This Row],[sekundy połączenia2]]</f>
        <v>678</v>
      </c>
      <c r="N1742" s="9">
        <f>ROUNDUP(telefony45[[#This Row],[połączenie w sekundach]]/60,0)</f>
        <v>12</v>
      </c>
      <c r="O1742" s="9">
        <f>IF(telefony45[[#This Row],[czy zagraniczny]]=1,telefony45[[#This Row],[zaczęt minuty połączenia]],0)</f>
        <v>0</v>
      </c>
      <c r="P1742">
        <f>IF(OR(telefony45[[#This Row],[czy komórkowy]]=1,telefony45[[#This Row],[czy stacjonarny]]=1),P1741-telefony45[[#This Row],[połączenie w sekundach]],P1741)</f>
        <v>-778330</v>
      </c>
      <c r="Q1742">
        <f t="shared" si="26"/>
        <v>678</v>
      </c>
      <c r="R1742">
        <f>IF(telefony45[[#This Row],[czy komórkowy]]=1,Q1742+R1741,R1741)</f>
        <v>191049</v>
      </c>
      <c r="S1742">
        <f>IF(telefony45[[#This Row],[czy stacjonarny]]=1,Q1742+S1741,S1741)</f>
        <v>587281</v>
      </c>
    </row>
    <row r="1743" spans="1:19" x14ac:dyDescent="0.3">
      <c r="A1743" s="9" t="s">
        <v>1498</v>
      </c>
      <c r="B1743" s="1">
        <v>42942</v>
      </c>
      <c r="C1743" s="2">
        <v>0.37843749999999998</v>
      </c>
      <c r="D1743" s="2">
        <v>0.38879629629629631</v>
      </c>
      <c r="E1743">
        <f>DAY(telefony45[[#This Row],[data]])</f>
        <v>26</v>
      </c>
      <c r="F1743">
        <f>IF(LEN(telefony45[[#This Row],[nr]])=8,1,0)</f>
        <v>1</v>
      </c>
      <c r="G1743">
        <f>IF(LEN(telefony45[[#This Row],[nr]])=7,1,0)</f>
        <v>0</v>
      </c>
      <c r="H1743" s="9">
        <f>IF(LEN(telefony45[[#This Row],[nr]])&gt;=10,1,0)</f>
        <v>0</v>
      </c>
      <c r="I1743" s="2">
        <f>telefony45[[#This Row],[zakonczenie]]-telefony45[[#This Row],[rozpoczecie]]</f>
        <v>1.0358796296296324E-2</v>
      </c>
      <c r="J1743" s="9">
        <f>HOUR(telefony45[[#This Row],[czas połączenia]])</f>
        <v>0</v>
      </c>
      <c r="K1743" s="9">
        <f>MINUTE(telefony45[[#This Row],[czas połączenia]])</f>
        <v>14</v>
      </c>
      <c r="L1743" s="9">
        <f>SECOND(telefony45[[#This Row],[czas połączenia]])</f>
        <v>55</v>
      </c>
      <c r="M1743" s="9">
        <f>telefony45[[#This Row],[godziny połączenia]]*60*60+telefony45[[#This Row],[minuty połączenia]]*60+telefony45[[#This Row],[sekundy połączenia2]]</f>
        <v>895</v>
      </c>
      <c r="N1743" s="9">
        <f>ROUNDUP(telefony45[[#This Row],[połączenie w sekundach]]/60,0)</f>
        <v>15</v>
      </c>
      <c r="O1743" s="9">
        <f>IF(telefony45[[#This Row],[czy zagraniczny]]=1,telefony45[[#This Row],[zaczęt minuty połączenia]],0)</f>
        <v>0</v>
      </c>
      <c r="P1743">
        <f>IF(OR(telefony45[[#This Row],[czy komórkowy]]=1,telefony45[[#This Row],[czy stacjonarny]]=1),P1742-telefony45[[#This Row],[połączenie w sekundach]],P1742)</f>
        <v>-779225</v>
      </c>
      <c r="Q1743">
        <f t="shared" si="26"/>
        <v>895</v>
      </c>
      <c r="R1743">
        <f>IF(telefony45[[#This Row],[czy komórkowy]]=1,Q1743+R1742,R1742)</f>
        <v>191944</v>
      </c>
      <c r="S1743">
        <f>IF(telefony45[[#This Row],[czy stacjonarny]]=1,Q1743+S1742,S1742)</f>
        <v>587281</v>
      </c>
    </row>
    <row r="1744" spans="1:19" x14ac:dyDescent="0.3">
      <c r="A1744" s="9" t="s">
        <v>1499</v>
      </c>
      <c r="B1744" s="1">
        <v>42942</v>
      </c>
      <c r="C1744" s="2">
        <v>0.37895833333333334</v>
      </c>
      <c r="D1744" s="2">
        <v>0.38263888888888886</v>
      </c>
      <c r="E1744">
        <f>DAY(telefony45[[#This Row],[data]])</f>
        <v>26</v>
      </c>
      <c r="F1744">
        <f>IF(LEN(telefony45[[#This Row],[nr]])=8,1,0)</f>
        <v>0</v>
      </c>
      <c r="G1744">
        <f>IF(LEN(telefony45[[#This Row],[nr]])=7,1,0)</f>
        <v>1</v>
      </c>
      <c r="H1744" s="9">
        <f>IF(LEN(telefony45[[#This Row],[nr]])&gt;=10,1,0)</f>
        <v>0</v>
      </c>
      <c r="I1744" s="2">
        <f>telefony45[[#This Row],[zakonczenie]]-telefony45[[#This Row],[rozpoczecie]]</f>
        <v>3.6805555555555203E-3</v>
      </c>
      <c r="J1744" s="9">
        <f>HOUR(telefony45[[#This Row],[czas połączenia]])</f>
        <v>0</v>
      </c>
      <c r="K1744" s="9">
        <f>MINUTE(telefony45[[#This Row],[czas połączenia]])</f>
        <v>5</v>
      </c>
      <c r="L1744" s="9">
        <f>SECOND(telefony45[[#This Row],[czas połączenia]])</f>
        <v>18</v>
      </c>
      <c r="M1744" s="9">
        <f>telefony45[[#This Row],[godziny połączenia]]*60*60+telefony45[[#This Row],[minuty połączenia]]*60+telefony45[[#This Row],[sekundy połączenia2]]</f>
        <v>318</v>
      </c>
      <c r="N1744" s="9">
        <f>ROUNDUP(telefony45[[#This Row],[połączenie w sekundach]]/60,0)</f>
        <v>6</v>
      </c>
      <c r="O1744" s="9">
        <f>IF(telefony45[[#This Row],[czy zagraniczny]]=1,telefony45[[#This Row],[zaczęt minuty połączenia]],0)</f>
        <v>0</v>
      </c>
      <c r="P1744">
        <f>IF(OR(telefony45[[#This Row],[czy komórkowy]]=1,telefony45[[#This Row],[czy stacjonarny]]=1),P1743-telefony45[[#This Row],[połączenie w sekundach]],P1743)</f>
        <v>-779543</v>
      </c>
      <c r="Q1744">
        <f t="shared" si="26"/>
        <v>318</v>
      </c>
      <c r="R1744">
        <f>IF(telefony45[[#This Row],[czy komórkowy]]=1,Q1744+R1743,R1743)</f>
        <v>191944</v>
      </c>
      <c r="S1744">
        <f>IF(telefony45[[#This Row],[czy stacjonarny]]=1,Q1744+S1743,S1743)</f>
        <v>587599</v>
      </c>
    </row>
    <row r="1745" spans="1:19" x14ac:dyDescent="0.3">
      <c r="A1745" s="9" t="s">
        <v>1500</v>
      </c>
      <c r="B1745" s="1">
        <v>42942</v>
      </c>
      <c r="C1745" s="2">
        <v>0.37965277777777778</v>
      </c>
      <c r="D1745" s="2">
        <v>0.39068287037037036</v>
      </c>
      <c r="E1745">
        <f>DAY(telefony45[[#This Row],[data]])</f>
        <v>26</v>
      </c>
      <c r="F1745">
        <f>IF(LEN(telefony45[[#This Row],[nr]])=8,1,0)</f>
        <v>1</v>
      </c>
      <c r="G1745">
        <f>IF(LEN(telefony45[[#This Row],[nr]])=7,1,0)</f>
        <v>0</v>
      </c>
      <c r="H1745" s="9">
        <f>IF(LEN(telefony45[[#This Row],[nr]])&gt;=10,1,0)</f>
        <v>0</v>
      </c>
      <c r="I1745" s="2">
        <f>telefony45[[#This Row],[zakonczenie]]-telefony45[[#This Row],[rozpoczecie]]</f>
        <v>1.1030092592592577E-2</v>
      </c>
      <c r="J1745" s="9">
        <f>HOUR(telefony45[[#This Row],[czas połączenia]])</f>
        <v>0</v>
      </c>
      <c r="K1745" s="9">
        <f>MINUTE(telefony45[[#This Row],[czas połączenia]])</f>
        <v>15</v>
      </c>
      <c r="L1745" s="9">
        <f>SECOND(telefony45[[#This Row],[czas połączenia]])</f>
        <v>53</v>
      </c>
      <c r="M1745" s="9">
        <f>telefony45[[#This Row],[godziny połączenia]]*60*60+telefony45[[#This Row],[minuty połączenia]]*60+telefony45[[#This Row],[sekundy połączenia2]]</f>
        <v>953</v>
      </c>
      <c r="N1745" s="9">
        <f>ROUNDUP(telefony45[[#This Row],[połączenie w sekundach]]/60,0)</f>
        <v>16</v>
      </c>
      <c r="O1745" s="9">
        <f>IF(telefony45[[#This Row],[czy zagraniczny]]=1,telefony45[[#This Row],[zaczęt minuty połączenia]],0)</f>
        <v>0</v>
      </c>
      <c r="P1745">
        <f>IF(OR(telefony45[[#This Row],[czy komórkowy]]=1,telefony45[[#This Row],[czy stacjonarny]]=1),P1744-telefony45[[#This Row],[połączenie w sekundach]],P1744)</f>
        <v>-780496</v>
      </c>
      <c r="Q1745">
        <f t="shared" si="26"/>
        <v>953</v>
      </c>
      <c r="R1745">
        <f>IF(telefony45[[#This Row],[czy komórkowy]]=1,Q1745+R1744,R1744)</f>
        <v>192897</v>
      </c>
      <c r="S1745">
        <f>IF(telefony45[[#This Row],[czy stacjonarny]]=1,Q1745+S1744,S1744)</f>
        <v>587599</v>
      </c>
    </row>
    <row r="1746" spans="1:19" x14ac:dyDescent="0.3">
      <c r="A1746" s="9" t="s">
        <v>1501</v>
      </c>
      <c r="B1746" s="1">
        <v>42942</v>
      </c>
      <c r="C1746" s="2">
        <v>0.38013888888888892</v>
      </c>
      <c r="D1746" s="2">
        <v>0.385625</v>
      </c>
      <c r="E1746">
        <f>DAY(telefony45[[#This Row],[data]])</f>
        <v>26</v>
      </c>
      <c r="F1746">
        <f>IF(LEN(telefony45[[#This Row],[nr]])=8,1,0)</f>
        <v>0</v>
      </c>
      <c r="G1746">
        <f>IF(LEN(telefony45[[#This Row],[nr]])=7,1,0)</f>
        <v>1</v>
      </c>
      <c r="H1746" s="9">
        <f>IF(LEN(telefony45[[#This Row],[nr]])&gt;=10,1,0)</f>
        <v>0</v>
      </c>
      <c r="I1746" s="2">
        <f>telefony45[[#This Row],[zakonczenie]]-telefony45[[#This Row],[rozpoczecie]]</f>
        <v>5.4861111111110805E-3</v>
      </c>
      <c r="J1746" s="9">
        <f>HOUR(telefony45[[#This Row],[czas połączenia]])</f>
        <v>0</v>
      </c>
      <c r="K1746" s="9">
        <f>MINUTE(telefony45[[#This Row],[czas połączenia]])</f>
        <v>7</v>
      </c>
      <c r="L1746" s="9">
        <f>SECOND(telefony45[[#This Row],[czas połączenia]])</f>
        <v>54</v>
      </c>
      <c r="M1746" s="9">
        <f>telefony45[[#This Row],[godziny połączenia]]*60*60+telefony45[[#This Row],[minuty połączenia]]*60+telefony45[[#This Row],[sekundy połączenia2]]</f>
        <v>474</v>
      </c>
      <c r="N1746" s="9">
        <f>ROUNDUP(telefony45[[#This Row],[połączenie w sekundach]]/60,0)</f>
        <v>8</v>
      </c>
      <c r="O1746" s="9">
        <f>IF(telefony45[[#This Row],[czy zagraniczny]]=1,telefony45[[#This Row],[zaczęt minuty połączenia]],0)</f>
        <v>0</v>
      </c>
      <c r="P1746">
        <f>IF(OR(telefony45[[#This Row],[czy komórkowy]]=1,telefony45[[#This Row],[czy stacjonarny]]=1),P1745-telefony45[[#This Row],[połączenie w sekundach]],P1745)</f>
        <v>-780970</v>
      </c>
      <c r="Q1746">
        <f t="shared" si="26"/>
        <v>474</v>
      </c>
      <c r="R1746">
        <f>IF(telefony45[[#This Row],[czy komórkowy]]=1,Q1746+R1745,R1745)</f>
        <v>192897</v>
      </c>
      <c r="S1746">
        <f>IF(telefony45[[#This Row],[czy stacjonarny]]=1,Q1746+S1745,S1745)</f>
        <v>588073</v>
      </c>
    </row>
    <row r="1747" spans="1:19" x14ac:dyDescent="0.3">
      <c r="A1747" s="9" t="s">
        <v>1502</v>
      </c>
      <c r="B1747" s="1">
        <v>42942</v>
      </c>
      <c r="C1747" s="2">
        <v>0.38197916666666665</v>
      </c>
      <c r="D1747" s="2">
        <v>0.38288194444444446</v>
      </c>
      <c r="E1747">
        <f>DAY(telefony45[[#This Row],[data]])</f>
        <v>26</v>
      </c>
      <c r="F1747">
        <f>IF(LEN(telefony45[[#This Row],[nr]])=8,1,0)</f>
        <v>0</v>
      </c>
      <c r="G1747">
        <f>IF(LEN(telefony45[[#This Row],[nr]])=7,1,0)</f>
        <v>1</v>
      </c>
      <c r="H1747" s="9">
        <f>IF(LEN(telefony45[[#This Row],[nr]])&gt;=10,1,0)</f>
        <v>0</v>
      </c>
      <c r="I1747" s="2">
        <f>telefony45[[#This Row],[zakonczenie]]-telefony45[[#This Row],[rozpoczecie]]</f>
        <v>9.0277777777780788E-4</v>
      </c>
      <c r="J1747" s="9">
        <f>HOUR(telefony45[[#This Row],[czas połączenia]])</f>
        <v>0</v>
      </c>
      <c r="K1747" s="9">
        <f>MINUTE(telefony45[[#This Row],[czas połączenia]])</f>
        <v>1</v>
      </c>
      <c r="L1747" s="9">
        <f>SECOND(telefony45[[#This Row],[czas połączenia]])</f>
        <v>18</v>
      </c>
      <c r="M1747" s="9">
        <f>telefony45[[#This Row],[godziny połączenia]]*60*60+telefony45[[#This Row],[minuty połączenia]]*60+telefony45[[#This Row],[sekundy połączenia2]]</f>
        <v>78</v>
      </c>
      <c r="N1747" s="9">
        <f>ROUNDUP(telefony45[[#This Row],[połączenie w sekundach]]/60,0)</f>
        <v>2</v>
      </c>
      <c r="O1747" s="9">
        <f>IF(telefony45[[#This Row],[czy zagraniczny]]=1,telefony45[[#This Row],[zaczęt minuty połączenia]],0)</f>
        <v>0</v>
      </c>
      <c r="P1747">
        <f>IF(OR(telefony45[[#This Row],[czy komórkowy]]=1,telefony45[[#This Row],[czy stacjonarny]]=1),P1746-telefony45[[#This Row],[połączenie w sekundach]],P1746)</f>
        <v>-781048</v>
      </c>
      <c r="Q1747">
        <f t="shared" si="26"/>
        <v>78</v>
      </c>
      <c r="R1747">
        <f>IF(telefony45[[#This Row],[czy komórkowy]]=1,Q1747+R1746,R1746)</f>
        <v>192897</v>
      </c>
      <c r="S1747">
        <f>IF(telefony45[[#This Row],[czy stacjonarny]]=1,Q1747+S1746,S1746)</f>
        <v>588151</v>
      </c>
    </row>
    <row r="1748" spans="1:19" x14ac:dyDescent="0.3">
      <c r="A1748" s="9" t="s">
        <v>1503</v>
      </c>
      <c r="B1748" s="1">
        <v>42942</v>
      </c>
      <c r="C1748" s="2">
        <v>0.38309027777777777</v>
      </c>
      <c r="D1748" s="2">
        <v>0.38425925925925924</v>
      </c>
      <c r="E1748">
        <f>DAY(telefony45[[#This Row],[data]])</f>
        <v>26</v>
      </c>
      <c r="F1748">
        <f>IF(LEN(telefony45[[#This Row],[nr]])=8,1,0)</f>
        <v>0</v>
      </c>
      <c r="G1748">
        <f>IF(LEN(telefony45[[#This Row],[nr]])=7,1,0)</f>
        <v>1</v>
      </c>
      <c r="H1748" s="9">
        <f>IF(LEN(telefony45[[#This Row],[nr]])&gt;=10,1,0)</f>
        <v>0</v>
      </c>
      <c r="I1748" s="2">
        <f>telefony45[[#This Row],[zakonczenie]]-telefony45[[#This Row],[rozpoczecie]]</f>
        <v>1.1689814814814792E-3</v>
      </c>
      <c r="J1748" s="9">
        <f>HOUR(telefony45[[#This Row],[czas połączenia]])</f>
        <v>0</v>
      </c>
      <c r="K1748" s="9">
        <f>MINUTE(telefony45[[#This Row],[czas połączenia]])</f>
        <v>1</v>
      </c>
      <c r="L1748" s="9">
        <f>SECOND(telefony45[[#This Row],[czas połączenia]])</f>
        <v>41</v>
      </c>
      <c r="M1748" s="9">
        <f>telefony45[[#This Row],[godziny połączenia]]*60*60+telefony45[[#This Row],[minuty połączenia]]*60+telefony45[[#This Row],[sekundy połączenia2]]</f>
        <v>101</v>
      </c>
      <c r="N1748" s="9">
        <f>ROUNDUP(telefony45[[#This Row],[połączenie w sekundach]]/60,0)</f>
        <v>2</v>
      </c>
      <c r="O1748" s="9">
        <f>IF(telefony45[[#This Row],[czy zagraniczny]]=1,telefony45[[#This Row],[zaczęt minuty połączenia]],0)</f>
        <v>0</v>
      </c>
      <c r="P1748">
        <f>IF(OR(telefony45[[#This Row],[czy komórkowy]]=1,telefony45[[#This Row],[czy stacjonarny]]=1),P1747-telefony45[[#This Row],[połączenie w sekundach]],P1747)</f>
        <v>-781149</v>
      </c>
      <c r="Q1748">
        <f t="shared" si="26"/>
        <v>101</v>
      </c>
      <c r="R1748">
        <f>IF(telefony45[[#This Row],[czy komórkowy]]=1,Q1748+R1747,R1747)</f>
        <v>192897</v>
      </c>
      <c r="S1748">
        <f>IF(telefony45[[#This Row],[czy stacjonarny]]=1,Q1748+S1747,S1747)</f>
        <v>588252</v>
      </c>
    </row>
    <row r="1749" spans="1:19" x14ac:dyDescent="0.3">
      <c r="A1749" s="9" t="s">
        <v>1504</v>
      </c>
      <c r="B1749" s="1">
        <v>42942</v>
      </c>
      <c r="C1749" s="2">
        <v>0.38337962962962963</v>
      </c>
      <c r="D1749" s="2">
        <v>0.38748842592592592</v>
      </c>
      <c r="E1749">
        <f>DAY(telefony45[[#This Row],[data]])</f>
        <v>26</v>
      </c>
      <c r="F1749">
        <f>IF(LEN(telefony45[[#This Row],[nr]])=8,1,0)</f>
        <v>0</v>
      </c>
      <c r="G1749">
        <f>IF(LEN(telefony45[[#This Row],[nr]])=7,1,0)</f>
        <v>1</v>
      </c>
      <c r="H1749" s="9">
        <f>IF(LEN(telefony45[[#This Row],[nr]])&gt;=10,1,0)</f>
        <v>0</v>
      </c>
      <c r="I1749" s="2">
        <f>telefony45[[#This Row],[zakonczenie]]-telefony45[[#This Row],[rozpoczecie]]</f>
        <v>4.108796296296291E-3</v>
      </c>
      <c r="J1749" s="9">
        <f>HOUR(telefony45[[#This Row],[czas połączenia]])</f>
        <v>0</v>
      </c>
      <c r="K1749" s="9">
        <f>MINUTE(telefony45[[#This Row],[czas połączenia]])</f>
        <v>5</v>
      </c>
      <c r="L1749" s="9">
        <f>SECOND(telefony45[[#This Row],[czas połączenia]])</f>
        <v>55</v>
      </c>
      <c r="M1749" s="9">
        <f>telefony45[[#This Row],[godziny połączenia]]*60*60+telefony45[[#This Row],[minuty połączenia]]*60+telefony45[[#This Row],[sekundy połączenia2]]</f>
        <v>355</v>
      </c>
      <c r="N1749" s="9">
        <f>ROUNDUP(telefony45[[#This Row],[połączenie w sekundach]]/60,0)</f>
        <v>6</v>
      </c>
      <c r="O1749" s="9">
        <f>IF(telefony45[[#This Row],[czy zagraniczny]]=1,telefony45[[#This Row],[zaczęt minuty połączenia]],0)</f>
        <v>0</v>
      </c>
      <c r="P1749">
        <f>IF(OR(telefony45[[#This Row],[czy komórkowy]]=1,telefony45[[#This Row],[czy stacjonarny]]=1),P1748-telefony45[[#This Row],[połączenie w sekundach]],P1748)</f>
        <v>-781504</v>
      </c>
      <c r="Q1749">
        <f t="shared" si="26"/>
        <v>355</v>
      </c>
      <c r="R1749">
        <f>IF(telefony45[[#This Row],[czy komórkowy]]=1,Q1749+R1748,R1748)</f>
        <v>192897</v>
      </c>
      <c r="S1749">
        <f>IF(telefony45[[#This Row],[czy stacjonarny]]=1,Q1749+S1748,S1748)</f>
        <v>588607</v>
      </c>
    </row>
    <row r="1750" spans="1:19" x14ac:dyDescent="0.3">
      <c r="A1750" s="9" t="s">
        <v>1505</v>
      </c>
      <c r="B1750" s="1">
        <v>42942</v>
      </c>
      <c r="C1750" s="2">
        <v>0.38601851851851854</v>
      </c>
      <c r="D1750" s="2">
        <v>0.39283564814814814</v>
      </c>
      <c r="E1750">
        <f>DAY(telefony45[[#This Row],[data]])</f>
        <v>26</v>
      </c>
      <c r="F1750">
        <f>IF(LEN(telefony45[[#This Row],[nr]])=8,1,0)</f>
        <v>0</v>
      </c>
      <c r="G1750">
        <f>IF(LEN(telefony45[[#This Row],[nr]])=7,1,0)</f>
        <v>1</v>
      </c>
      <c r="H1750" s="9">
        <f>IF(LEN(telefony45[[#This Row],[nr]])&gt;=10,1,0)</f>
        <v>0</v>
      </c>
      <c r="I1750" s="2">
        <f>telefony45[[#This Row],[zakonczenie]]-telefony45[[#This Row],[rozpoczecie]]</f>
        <v>6.8171296296296036E-3</v>
      </c>
      <c r="J1750" s="9">
        <f>HOUR(telefony45[[#This Row],[czas połączenia]])</f>
        <v>0</v>
      </c>
      <c r="K1750" s="9">
        <f>MINUTE(telefony45[[#This Row],[czas połączenia]])</f>
        <v>9</v>
      </c>
      <c r="L1750" s="9">
        <f>SECOND(telefony45[[#This Row],[czas połączenia]])</f>
        <v>49</v>
      </c>
      <c r="M1750" s="9">
        <f>telefony45[[#This Row],[godziny połączenia]]*60*60+telefony45[[#This Row],[minuty połączenia]]*60+telefony45[[#This Row],[sekundy połączenia2]]</f>
        <v>589</v>
      </c>
      <c r="N1750" s="9">
        <f>ROUNDUP(telefony45[[#This Row],[połączenie w sekundach]]/60,0)</f>
        <v>10</v>
      </c>
      <c r="O1750" s="9">
        <f>IF(telefony45[[#This Row],[czy zagraniczny]]=1,telefony45[[#This Row],[zaczęt minuty połączenia]],0)</f>
        <v>0</v>
      </c>
      <c r="P1750">
        <f>IF(OR(telefony45[[#This Row],[czy komórkowy]]=1,telefony45[[#This Row],[czy stacjonarny]]=1),P1749-telefony45[[#This Row],[połączenie w sekundach]],P1749)</f>
        <v>-782093</v>
      </c>
      <c r="Q1750">
        <f t="shared" si="26"/>
        <v>589</v>
      </c>
      <c r="R1750">
        <f>IF(telefony45[[#This Row],[czy komórkowy]]=1,Q1750+R1749,R1749)</f>
        <v>192897</v>
      </c>
      <c r="S1750">
        <f>IF(telefony45[[#This Row],[czy stacjonarny]]=1,Q1750+S1749,S1749)</f>
        <v>589196</v>
      </c>
    </row>
    <row r="1751" spans="1:19" x14ac:dyDescent="0.3">
      <c r="A1751" s="9" t="s">
        <v>1506</v>
      </c>
      <c r="B1751" s="1">
        <v>42942</v>
      </c>
      <c r="C1751" s="2">
        <v>0.38871527777777776</v>
      </c>
      <c r="D1751" s="2">
        <v>0.38982638888888888</v>
      </c>
      <c r="E1751">
        <f>DAY(telefony45[[#This Row],[data]])</f>
        <v>26</v>
      </c>
      <c r="F1751">
        <f>IF(LEN(telefony45[[#This Row],[nr]])=8,1,0)</f>
        <v>0</v>
      </c>
      <c r="G1751">
        <f>IF(LEN(telefony45[[#This Row],[nr]])=7,1,0)</f>
        <v>1</v>
      </c>
      <c r="H1751" s="9">
        <f>IF(LEN(telefony45[[#This Row],[nr]])&gt;=10,1,0)</f>
        <v>0</v>
      </c>
      <c r="I1751" s="2">
        <f>telefony45[[#This Row],[zakonczenie]]-telefony45[[#This Row],[rozpoczecie]]</f>
        <v>1.1111111111111183E-3</v>
      </c>
      <c r="J1751" s="9">
        <f>HOUR(telefony45[[#This Row],[czas połączenia]])</f>
        <v>0</v>
      </c>
      <c r="K1751" s="9">
        <f>MINUTE(telefony45[[#This Row],[czas połączenia]])</f>
        <v>1</v>
      </c>
      <c r="L1751" s="9">
        <f>SECOND(telefony45[[#This Row],[czas połączenia]])</f>
        <v>36</v>
      </c>
      <c r="M1751" s="9">
        <f>telefony45[[#This Row],[godziny połączenia]]*60*60+telefony45[[#This Row],[minuty połączenia]]*60+telefony45[[#This Row],[sekundy połączenia2]]</f>
        <v>96</v>
      </c>
      <c r="N1751" s="9">
        <f>ROUNDUP(telefony45[[#This Row],[połączenie w sekundach]]/60,0)</f>
        <v>2</v>
      </c>
      <c r="O1751" s="9">
        <f>IF(telefony45[[#This Row],[czy zagraniczny]]=1,telefony45[[#This Row],[zaczęt minuty połączenia]],0)</f>
        <v>0</v>
      </c>
      <c r="P1751">
        <f>IF(OR(telefony45[[#This Row],[czy komórkowy]]=1,telefony45[[#This Row],[czy stacjonarny]]=1),P1750-telefony45[[#This Row],[połączenie w sekundach]],P1750)</f>
        <v>-782189</v>
      </c>
      <c r="Q1751">
        <f t="shared" si="26"/>
        <v>96</v>
      </c>
      <c r="R1751">
        <f>IF(telefony45[[#This Row],[czy komórkowy]]=1,Q1751+R1750,R1750)</f>
        <v>192897</v>
      </c>
      <c r="S1751">
        <f>IF(telefony45[[#This Row],[czy stacjonarny]]=1,Q1751+S1750,S1750)</f>
        <v>589292</v>
      </c>
    </row>
    <row r="1752" spans="1:19" x14ac:dyDescent="0.3">
      <c r="A1752" s="9" t="s">
        <v>1507</v>
      </c>
      <c r="B1752" s="1">
        <v>42942</v>
      </c>
      <c r="C1752" s="2">
        <v>0.3895601851851852</v>
      </c>
      <c r="D1752" s="2">
        <v>0.39548611111111109</v>
      </c>
      <c r="E1752">
        <f>DAY(telefony45[[#This Row],[data]])</f>
        <v>26</v>
      </c>
      <c r="F1752">
        <f>IF(LEN(telefony45[[#This Row],[nr]])=8,1,0)</f>
        <v>0</v>
      </c>
      <c r="G1752">
        <f>IF(LEN(telefony45[[#This Row],[nr]])=7,1,0)</f>
        <v>1</v>
      </c>
      <c r="H1752" s="9">
        <f>IF(LEN(telefony45[[#This Row],[nr]])&gt;=10,1,0)</f>
        <v>0</v>
      </c>
      <c r="I1752" s="2">
        <f>telefony45[[#This Row],[zakonczenie]]-telefony45[[#This Row],[rozpoczecie]]</f>
        <v>5.9259259259258901E-3</v>
      </c>
      <c r="J1752" s="9">
        <f>HOUR(telefony45[[#This Row],[czas połączenia]])</f>
        <v>0</v>
      </c>
      <c r="K1752" s="9">
        <f>MINUTE(telefony45[[#This Row],[czas połączenia]])</f>
        <v>8</v>
      </c>
      <c r="L1752" s="9">
        <f>SECOND(telefony45[[#This Row],[czas połączenia]])</f>
        <v>32</v>
      </c>
      <c r="M1752" s="9">
        <f>telefony45[[#This Row],[godziny połączenia]]*60*60+telefony45[[#This Row],[minuty połączenia]]*60+telefony45[[#This Row],[sekundy połączenia2]]</f>
        <v>512</v>
      </c>
      <c r="N1752" s="9">
        <f>ROUNDUP(telefony45[[#This Row],[połączenie w sekundach]]/60,0)</f>
        <v>9</v>
      </c>
      <c r="O1752" s="9">
        <f>IF(telefony45[[#This Row],[czy zagraniczny]]=1,telefony45[[#This Row],[zaczęt minuty połączenia]],0)</f>
        <v>0</v>
      </c>
      <c r="P1752">
        <f>IF(OR(telefony45[[#This Row],[czy komórkowy]]=1,telefony45[[#This Row],[czy stacjonarny]]=1),P1751-telefony45[[#This Row],[połączenie w sekundach]],P1751)</f>
        <v>-782701</v>
      </c>
      <c r="Q1752">
        <f t="shared" si="26"/>
        <v>512</v>
      </c>
      <c r="R1752">
        <f>IF(telefony45[[#This Row],[czy komórkowy]]=1,Q1752+R1751,R1751)</f>
        <v>192897</v>
      </c>
      <c r="S1752">
        <f>IF(telefony45[[#This Row],[czy stacjonarny]]=1,Q1752+S1751,S1751)</f>
        <v>589804</v>
      </c>
    </row>
    <row r="1753" spans="1:19" x14ac:dyDescent="0.3">
      <c r="A1753" s="9" t="s">
        <v>1508</v>
      </c>
      <c r="B1753" s="1">
        <v>42942</v>
      </c>
      <c r="C1753" s="2">
        <v>0.39533564814814814</v>
      </c>
      <c r="D1753" s="2">
        <v>0.39599537037037036</v>
      </c>
      <c r="E1753">
        <f>DAY(telefony45[[#This Row],[data]])</f>
        <v>26</v>
      </c>
      <c r="F1753">
        <f>IF(LEN(telefony45[[#This Row],[nr]])=8,1,0)</f>
        <v>0</v>
      </c>
      <c r="G1753">
        <f>IF(LEN(telefony45[[#This Row],[nr]])=7,1,0)</f>
        <v>1</v>
      </c>
      <c r="H1753" s="9">
        <f>IF(LEN(telefony45[[#This Row],[nr]])&gt;=10,1,0)</f>
        <v>0</v>
      </c>
      <c r="I1753" s="2">
        <f>telefony45[[#This Row],[zakonczenie]]-telefony45[[#This Row],[rozpoczecie]]</f>
        <v>6.5972222222221433E-4</v>
      </c>
      <c r="J1753" s="9">
        <f>HOUR(telefony45[[#This Row],[czas połączenia]])</f>
        <v>0</v>
      </c>
      <c r="K1753" s="9">
        <f>MINUTE(telefony45[[#This Row],[czas połączenia]])</f>
        <v>0</v>
      </c>
      <c r="L1753" s="9">
        <f>SECOND(telefony45[[#This Row],[czas połączenia]])</f>
        <v>57</v>
      </c>
      <c r="M1753" s="9">
        <f>telefony45[[#This Row],[godziny połączenia]]*60*60+telefony45[[#This Row],[minuty połączenia]]*60+telefony45[[#This Row],[sekundy połączenia2]]</f>
        <v>57</v>
      </c>
      <c r="N1753" s="9">
        <f>ROUNDUP(telefony45[[#This Row],[połączenie w sekundach]]/60,0)</f>
        <v>1</v>
      </c>
      <c r="O1753" s="9">
        <f>IF(telefony45[[#This Row],[czy zagraniczny]]=1,telefony45[[#This Row],[zaczęt minuty połączenia]],0)</f>
        <v>0</v>
      </c>
      <c r="P1753">
        <f>IF(OR(telefony45[[#This Row],[czy komórkowy]]=1,telefony45[[#This Row],[czy stacjonarny]]=1),P1752-telefony45[[#This Row],[połączenie w sekundach]],P1752)</f>
        <v>-782758</v>
      </c>
      <c r="Q1753">
        <f t="shared" si="26"/>
        <v>57</v>
      </c>
      <c r="R1753">
        <f>IF(telefony45[[#This Row],[czy komórkowy]]=1,Q1753+R1752,R1752)</f>
        <v>192897</v>
      </c>
      <c r="S1753">
        <f>IF(telefony45[[#This Row],[czy stacjonarny]]=1,Q1753+S1752,S1752)</f>
        <v>589861</v>
      </c>
    </row>
    <row r="1754" spans="1:19" x14ac:dyDescent="0.3">
      <c r="A1754" s="9" t="s">
        <v>1509</v>
      </c>
      <c r="B1754" s="1">
        <v>42942</v>
      </c>
      <c r="C1754" s="2">
        <v>0.4001736111111111</v>
      </c>
      <c r="D1754" s="2">
        <v>0.40406249999999999</v>
      </c>
      <c r="E1754">
        <f>DAY(telefony45[[#This Row],[data]])</f>
        <v>26</v>
      </c>
      <c r="F1754">
        <f>IF(LEN(telefony45[[#This Row],[nr]])=8,1,0)</f>
        <v>0</v>
      </c>
      <c r="G1754">
        <f>IF(LEN(telefony45[[#This Row],[nr]])=7,1,0)</f>
        <v>1</v>
      </c>
      <c r="H1754" s="9">
        <f>IF(LEN(telefony45[[#This Row],[nr]])&gt;=10,1,0)</f>
        <v>0</v>
      </c>
      <c r="I1754" s="2">
        <f>telefony45[[#This Row],[zakonczenie]]-telefony45[[#This Row],[rozpoczecie]]</f>
        <v>3.8888888888888862E-3</v>
      </c>
      <c r="J1754" s="9">
        <f>HOUR(telefony45[[#This Row],[czas połączenia]])</f>
        <v>0</v>
      </c>
      <c r="K1754" s="9">
        <f>MINUTE(telefony45[[#This Row],[czas połączenia]])</f>
        <v>5</v>
      </c>
      <c r="L1754" s="9">
        <f>SECOND(telefony45[[#This Row],[czas połączenia]])</f>
        <v>36</v>
      </c>
      <c r="M1754" s="9">
        <f>telefony45[[#This Row],[godziny połączenia]]*60*60+telefony45[[#This Row],[minuty połączenia]]*60+telefony45[[#This Row],[sekundy połączenia2]]</f>
        <v>336</v>
      </c>
      <c r="N1754" s="9">
        <f>ROUNDUP(telefony45[[#This Row],[połączenie w sekundach]]/60,0)</f>
        <v>6</v>
      </c>
      <c r="O1754" s="9">
        <f>IF(telefony45[[#This Row],[czy zagraniczny]]=1,telefony45[[#This Row],[zaczęt minuty połączenia]],0)</f>
        <v>0</v>
      </c>
      <c r="P1754">
        <f>IF(OR(telefony45[[#This Row],[czy komórkowy]]=1,telefony45[[#This Row],[czy stacjonarny]]=1),P1753-telefony45[[#This Row],[połączenie w sekundach]],P1753)</f>
        <v>-783094</v>
      </c>
      <c r="Q1754">
        <f t="shared" si="26"/>
        <v>336</v>
      </c>
      <c r="R1754">
        <f>IF(telefony45[[#This Row],[czy komórkowy]]=1,Q1754+R1753,R1753)</f>
        <v>192897</v>
      </c>
      <c r="S1754">
        <f>IF(telefony45[[#This Row],[czy stacjonarny]]=1,Q1754+S1753,S1753)</f>
        <v>590197</v>
      </c>
    </row>
    <row r="1755" spans="1:19" x14ac:dyDescent="0.3">
      <c r="A1755" s="9" t="s">
        <v>1510</v>
      </c>
      <c r="B1755" s="1">
        <v>42942</v>
      </c>
      <c r="C1755" s="2">
        <v>0.40130787037037036</v>
      </c>
      <c r="D1755" s="2">
        <v>0.40658564814814813</v>
      </c>
      <c r="E1755">
        <f>DAY(telefony45[[#This Row],[data]])</f>
        <v>26</v>
      </c>
      <c r="F1755">
        <f>IF(LEN(telefony45[[#This Row],[nr]])=8,1,0)</f>
        <v>0</v>
      </c>
      <c r="G1755">
        <f>IF(LEN(telefony45[[#This Row],[nr]])=7,1,0)</f>
        <v>1</v>
      </c>
      <c r="H1755" s="9">
        <f>IF(LEN(telefony45[[#This Row],[nr]])&gt;=10,1,0)</f>
        <v>0</v>
      </c>
      <c r="I1755" s="2">
        <f>telefony45[[#This Row],[zakonczenie]]-telefony45[[#This Row],[rozpoczecie]]</f>
        <v>5.2777777777777701E-3</v>
      </c>
      <c r="J1755" s="9">
        <f>HOUR(telefony45[[#This Row],[czas połączenia]])</f>
        <v>0</v>
      </c>
      <c r="K1755" s="9">
        <f>MINUTE(telefony45[[#This Row],[czas połączenia]])</f>
        <v>7</v>
      </c>
      <c r="L1755" s="9">
        <f>SECOND(telefony45[[#This Row],[czas połączenia]])</f>
        <v>36</v>
      </c>
      <c r="M1755" s="9">
        <f>telefony45[[#This Row],[godziny połączenia]]*60*60+telefony45[[#This Row],[minuty połączenia]]*60+telefony45[[#This Row],[sekundy połączenia2]]</f>
        <v>456</v>
      </c>
      <c r="N1755" s="9">
        <f>ROUNDUP(telefony45[[#This Row],[połączenie w sekundach]]/60,0)</f>
        <v>8</v>
      </c>
      <c r="O1755" s="9">
        <f>IF(telefony45[[#This Row],[czy zagraniczny]]=1,telefony45[[#This Row],[zaczęt minuty połączenia]],0)</f>
        <v>0</v>
      </c>
      <c r="P1755">
        <f>IF(OR(telefony45[[#This Row],[czy komórkowy]]=1,telefony45[[#This Row],[czy stacjonarny]]=1),P1754-telefony45[[#This Row],[połączenie w sekundach]],P1754)</f>
        <v>-783550</v>
      </c>
      <c r="Q1755">
        <f t="shared" si="26"/>
        <v>456</v>
      </c>
      <c r="R1755">
        <f>IF(telefony45[[#This Row],[czy komórkowy]]=1,Q1755+R1754,R1754)</f>
        <v>192897</v>
      </c>
      <c r="S1755">
        <f>IF(telefony45[[#This Row],[czy stacjonarny]]=1,Q1755+S1754,S1754)</f>
        <v>590653</v>
      </c>
    </row>
    <row r="1756" spans="1:19" x14ac:dyDescent="0.3">
      <c r="A1756" s="9" t="s">
        <v>1511</v>
      </c>
      <c r="B1756" s="1">
        <v>42942</v>
      </c>
      <c r="C1756" s="2">
        <v>0.40415509259259258</v>
      </c>
      <c r="D1756" s="2">
        <v>0.40443287037037035</v>
      </c>
      <c r="E1756">
        <f>DAY(telefony45[[#This Row],[data]])</f>
        <v>26</v>
      </c>
      <c r="F1756">
        <f>IF(LEN(telefony45[[#This Row],[nr]])=8,1,0)</f>
        <v>0</v>
      </c>
      <c r="G1756">
        <f>IF(LEN(telefony45[[#This Row],[nr]])=7,1,0)</f>
        <v>1</v>
      </c>
      <c r="H1756" s="9">
        <f>IF(LEN(telefony45[[#This Row],[nr]])&gt;=10,1,0)</f>
        <v>0</v>
      </c>
      <c r="I1756" s="2">
        <f>telefony45[[#This Row],[zakonczenie]]-telefony45[[#This Row],[rozpoczecie]]</f>
        <v>2.7777777777776569E-4</v>
      </c>
      <c r="J1756" s="9">
        <f>HOUR(telefony45[[#This Row],[czas połączenia]])</f>
        <v>0</v>
      </c>
      <c r="K1756" s="9">
        <f>MINUTE(telefony45[[#This Row],[czas połączenia]])</f>
        <v>0</v>
      </c>
      <c r="L1756" s="9">
        <f>SECOND(telefony45[[#This Row],[czas połączenia]])</f>
        <v>24</v>
      </c>
      <c r="M1756" s="9">
        <f>telefony45[[#This Row],[godziny połączenia]]*60*60+telefony45[[#This Row],[minuty połączenia]]*60+telefony45[[#This Row],[sekundy połączenia2]]</f>
        <v>24</v>
      </c>
      <c r="N1756" s="9">
        <f>ROUNDUP(telefony45[[#This Row],[połączenie w sekundach]]/60,0)</f>
        <v>1</v>
      </c>
      <c r="O1756" s="9">
        <f>IF(telefony45[[#This Row],[czy zagraniczny]]=1,telefony45[[#This Row],[zaczęt minuty połączenia]],0)</f>
        <v>0</v>
      </c>
      <c r="P1756">
        <f>IF(OR(telefony45[[#This Row],[czy komórkowy]]=1,telefony45[[#This Row],[czy stacjonarny]]=1),P1755-telefony45[[#This Row],[połączenie w sekundach]],P1755)</f>
        <v>-783574</v>
      </c>
      <c r="Q1756">
        <f t="shared" si="26"/>
        <v>24</v>
      </c>
      <c r="R1756">
        <f>IF(telefony45[[#This Row],[czy komórkowy]]=1,Q1756+R1755,R1755)</f>
        <v>192897</v>
      </c>
      <c r="S1756">
        <f>IF(telefony45[[#This Row],[czy stacjonarny]]=1,Q1756+S1755,S1755)</f>
        <v>590677</v>
      </c>
    </row>
    <row r="1757" spans="1:19" x14ac:dyDescent="0.3">
      <c r="A1757" s="9" t="s">
        <v>1512</v>
      </c>
      <c r="B1757" s="1">
        <v>42942</v>
      </c>
      <c r="C1757" s="2">
        <v>0.40771990740740743</v>
      </c>
      <c r="D1757" s="2">
        <v>0.41290509259259262</v>
      </c>
      <c r="E1757">
        <f>DAY(telefony45[[#This Row],[data]])</f>
        <v>26</v>
      </c>
      <c r="F1757">
        <f>IF(LEN(telefony45[[#This Row],[nr]])=8,1,0)</f>
        <v>0</v>
      </c>
      <c r="G1757">
        <f>IF(LEN(telefony45[[#This Row],[nr]])=7,1,0)</f>
        <v>1</v>
      </c>
      <c r="H1757" s="9">
        <f>IF(LEN(telefony45[[#This Row],[nr]])&gt;=10,1,0)</f>
        <v>0</v>
      </c>
      <c r="I1757" s="2">
        <f>telefony45[[#This Row],[zakonczenie]]-telefony45[[#This Row],[rozpoczecie]]</f>
        <v>5.1851851851851816E-3</v>
      </c>
      <c r="J1757" s="9">
        <f>HOUR(telefony45[[#This Row],[czas połączenia]])</f>
        <v>0</v>
      </c>
      <c r="K1757" s="9">
        <f>MINUTE(telefony45[[#This Row],[czas połączenia]])</f>
        <v>7</v>
      </c>
      <c r="L1757" s="9">
        <f>SECOND(telefony45[[#This Row],[czas połączenia]])</f>
        <v>28</v>
      </c>
      <c r="M1757" s="9">
        <f>telefony45[[#This Row],[godziny połączenia]]*60*60+telefony45[[#This Row],[minuty połączenia]]*60+telefony45[[#This Row],[sekundy połączenia2]]</f>
        <v>448</v>
      </c>
      <c r="N1757" s="9">
        <f>ROUNDUP(telefony45[[#This Row],[połączenie w sekundach]]/60,0)</f>
        <v>8</v>
      </c>
      <c r="O1757" s="9">
        <f>IF(telefony45[[#This Row],[czy zagraniczny]]=1,telefony45[[#This Row],[zaczęt minuty połączenia]],0)</f>
        <v>0</v>
      </c>
      <c r="P1757">
        <f>IF(OR(telefony45[[#This Row],[czy komórkowy]]=1,telefony45[[#This Row],[czy stacjonarny]]=1),P1756-telefony45[[#This Row],[połączenie w sekundach]],P1756)</f>
        <v>-784022</v>
      </c>
      <c r="Q1757">
        <f t="shared" si="26"/>
        <v>448</v>
      </c>
      <c r="R1757">
        <f>IF(telefony45[[#This Row],[czy komórkowy]]=1,Q1757+R1756,R1756)</f>
        <v>192897</v>
      </c>
      <c r="S1757">
        <f>IF(telefony45[[#This Row],[czy stacjonarny]]=1,Q1757+S1756,S1756)</f>
        <v>591125</v>
      </c>
    </row>
    <row r="1758" spans="1:19" x14ac:dyDescent="0.3">
      <c r="A1758" s="9" t="s">
        <v>1513</v>
      </c>
      <c r="B1758" s="1">
        <v>42942</v>
      </c>
      <c r="C1758" s="2">
        <v>0.41269675925925925</v>
      </c>
      <c r="D1758" s="2">
        <v>0.42046296296296298</v>
      </c>
      <c r="E1758">
        <f>DAY(telefony45[[#This Row],[data]])</f>
        <v>26</v>
      </c>
      <c r="F1758">
        <f>IF(LEN(telefony45[[#This Row],[nr]])=8,1,0)</f>
        <v>0</v>
      </c>
      <c r="G1758">
        <f>IF(LEN(telefony45[[#This Row],[nr]])=7,1,0)</f>
        <v>1</v>
      </c>
      <c r="H1758" s="9">
        <f>IF(LEN(telefony45[[#This Row],[nr]])&gt;=10,1,0)</f>
        <v>0</v>
      </c>
      <c r="I1758" s="2">
        <f>telefony45[[#This Row],[zakonczenie]]-telefony45[[#This Row],[rozpoczecie]]</f>
        <v>7.7662037037037335E-3</v>
      </c>
      <c r="J1758" s="9">
        <f>HOUR(telefony45[[#This Row],[czas połączenia]])</f>
        <v>0</v>
      </c>
      <c r="K1758" s="9">
        <f>MINUTE(telefony45[[#This Row],[czas połączenia]])</f>
        <v>11</v>
      </c>
      <c r="L1758" s="9">
        <f>SECOND(telefony45[[#This Row],[czas połączenia]])</f>
        <v>11</v>
      </c>
      <c r="M1758" s="9">
        <f>telefony45[[#This Row],[godziny połączenia]]*60*60+telefony45[[#This Row],[minuty połączenia]]*60+telefony45[[#This Row],[sekundy połączenia2]]</f>
        <v>671</v>
      </c>
      <c r="N1758" s="9">
        <f>ROUNDUP(telefony45[[#This Row],[połączenie w sekundach]]/60,0)</f>
        <v>12</v>
      </c>
      <c r="O1758" s="9">
        <f>IF(telefony45[[#This Row],[czy zagraniczny]]=1,telefony45[[#This Row],[zaczęt minuty połączenia]],0)</f>
        <v>0</v>
      </c>
      <c r="P1758">
        <f>IF(OR(telefony45[[#This Row],[czy komórkowy]]=1,telefony45[[#This Row],[czy stacjonarny]]=1),P1757-telefony45[[#This Row],[połączenie w sekundach]],P1757)</f>
        <v>-784693</v>
      </c>
      <c r="Q1758">
        <f t="shared" si="26"/>
        <v>671</v>
      </c>
      <c r="R1758">
        <f>IF(telefony45[[#This Row],[czy komórkowy]]=1,Q1758+R1757,R1757)</f>
        <v>192897</v>
      </c>
      <c r="S1758">
        <f>IF(telefony45[[#This Row],[czy stacjonarny]]=1,Q1758+S1757,S1757)</f>
        <v>591796</v>
      </c>
    </row>
    <row r="1759" spans="1:19" x14ac:dyDescent="0.3">
      <c r="A1759" s="9" t="s">
        <v>1514</v>
      </c>
      <c r="B1759" s="1">
        <v>42942</v>
      </c>
      <c r="C1759" s="2">
        <v>0.41390046296296296</v>
      </c>
      <c r="D1759" s="2">
        <v>0.42016203703703703</v>
      </c>
      <c r="E1759">
        <f>DAY(telefony45[[#This Row],[data]])</f>
        <v>26</v>
      </c>
      <c r="F1759">
        <f>IF(LEN(telefony45[[#This Row],[nr]])=8,1,0)</f>
        <v>0</v>
      </c>
      <c r="G1759">
        <f>IF(LEN(telefony45[[#This Row],[nr]])=7,1,0)</f>
        <v>1</v>
      </c>
      <c r="H1759" s="9">
        <f>IF(LEN(telefony45[[#This Row],[nr]])&gt;=10,1,0)</f>
        <v>0</v>
      </c>
      <c r="I1759" s="2">
        <f>telefony45[[#This Row],[zakonczenie]]-telefony45[[#This Row],[rozpoczecie]]</f>
        <v>6.2615740740740722E-3</v>
      </c>
      <c r="J1759" s="9">
        <f>HOUR(telefony45[[#This Row],[czas połączenia]])</f>
        <v>0</v>
      </c>
      <c r="K1759" s="9">
        <f>MINUTE(telefony45[[#This Row],[czas połączenia]])</f>
        <v>9</v>
      </c>
      <c r="L1759" s="9">
        <f>SECOND(telefony45[[#This Row],[czas połączenia]])</f>
        <v>1</v>
      </c>
      <c r="M1759" s="9">
        <f>telefony45[[#This Row],[godziny połączenia]]*60*60+telefony45[[#This Row],[minuty połączenia]]*60+telefony45[[#This Row],[sekundy połączenia2]]</f>
        <v>541</v>
      </c>
      <c r="N1759" s="9">
        <f>ROUNDUP(telefony45[[#This Row],[połączenie w sekundach]]/60,0)</f>
        <v>10</v>
      </c>
      <c r="O1759" s="9">
        <f>IF(telefony45[[#This Row],[czy zagraniczny]]=1,telefony45[[#This Row],[zaczęt minuty połączenia]],0)</f>
        <v>0</v>
      </c>
      <c r="P1759">
        <f>IF(OR(telefony45[[#This Row],[czy komórkowy]]=1,telefony45[[#This Row],[czy stacjonarny]]=1),P1758-telefony45[[#This Row],[połączenie w sekundach]],P1758)</f>
        <v>-785234</v>
      </c>
      <c r="Q1759">
        <f t="shared" si="26"/>
        <v>541</v>
      </c>
      <c r="R1759">
        <f>IF(telefony45[[#This Row],[czy komórkowy]]=1,Q1759+R1758,R1758)</f>
        <v>192897</v>
      </c>
      <c r="S1759">
        <f>IF(telefony45[[#This Row],[czy stacjonarny]]=1,Q1759+S1758,S1758)</f>
        <v>592337</v>
      </c>
    </row>
    <row r="1760" spans="1:19" x14ac:dyDescent="0.3">
      <c r="A1760" s="9" t="s">
        <v>592</v>
      </c>
      <c r="B1760" s="1">
        <v>42942</v>
      </c>
      <c r="C1760" s="2">
        <v>0.41413194444444446</v>
      </c>
      <c r="D1760" s="2">
        <v>0.41684027777777777</v>
      </c>
      <c r="E1760">
        <f>DAY(telefony45[[#This Row],[data]])</f>
        <v>26</v>
      </c>
      <c r="F1760">
        <f>IF(LEN(telefony45[[#This Row],[nr]])=8,1,0)</f>
        <v>0</v>
      </c>
      <c r="G1760">
        <f>IF(LEN(telefony45[[#This Row],[nr]])=7,1,0)</f>
        <v>1</v>
      </c>
      <c r="H1760" s="9">
        <f>IF(LEN(telefony45[[#This Row],[nr]])&gt;=10,1,0)</f>
        <v>0</v>
      </c>
      <c r="I1760" s="2">
        <f>telefony45[[#This Row],[zakonczenie]]-telefony45[[#This Row],[rozpoczecie]]</f>
        <v>2.7083333333333126E-3</v>
      </c>
      <c r="J1760" s="9">
        <f>HOUR(telefony45[[#This Row],[czas połączenia]])</f>
        <v>0</v>
      </c>
      <c r="K1760" s="9">
        <f>MINUTE(telefony45[[#This Row],[czas połączenia]])</f>
        <v>3</v>
      </c>
      <c r="L1760" s="9">
        <f>SECOND(telefony45[[#This Row],[czas połączenia]])</f>
        <v>54</v>
      </c>
      <c r="M1760" s="9">
        <f>telefony45[[#This Row],[godziny połączenia]]*60*60+telefony45[[#This Row],[minuty połączenia]]*60+telefony45[[#This Row],[sekundy połączenia2]]</f>
        <v>234</v>
      </c>
      <c r="N1760" s="9">
        <f>ROUNDUP(telefony45[[#This Row],[połączenie w sekundach]]/60,0)</f>
        <v>4</v>
      </c>
      <c r="O1760" s="9">
        <f>IF(telefony45[[#This Row],[czy zagraniczny]]=1,telefony45[[#This Row],[zaczęt minuty połączenia]],0)</f>
        <v>0</v>
      </c>
      <c r="P1760">
        <f>IF(OR(telefony45[[#This Row],[czy komórkowy]]=1,telefony45[[#This Row],[czy stacjonarny]]=1),P1759-telefony45[[#This Row],[połączenie w sekundach]],P1759)</f>
        <v>-785468</v>
      </c>
      <c r="Q1760">
        <f t="shared" si="26"/>
        <v>234</v>
      </c>
      <c r="R1760">
        <f>IF(telefony45[[#This Row],[czy komórkowy]]=1,Q1760+R1759,R1759)</f>
        <v>192897</v>
      </c>
      <c r="S1760">
        <f>IF(telefony45[[#This Row],[czy stacjonarny]]=1,Q1760+S1759,S1759)</f>
        <v>592571</v>
      </c>
    </row>
    <row r="1761" spans="1:19" x14ac:dyDescent="0.3">
      <c r="A1761" s="9" t="s">
        <v>1515</v>
      </c>
      <c r="B1761" s="1">
        <v>42942</v>
      </c>
      <c r="C1761" s="2">
        <v>0.41935185185185186</v>
      </c>
      <c r="D1761" s="2">
        <v>0.42133101851851851</v>
      </c>
      <c r="E1761">
        <f>DAY(telefony45[[#This Row],[data]])</f>
        <v>26</v>
      </c>
      <c r="F1761">
        <f>IF(LEN(telefony45[[#This Row],[nr]])=8,1,0)</f>
        <v>0</v>
      </c>
      <c r="G1761">
        <f>IF(LEN(telefony45[[#This Row],[nr]])=7,1,0)</f>
        <v>0</v>
      </c>
      <c r="H1761" s="9">
        <f>IF(LEN(telefony45[[#This Row],[nr]])&gt;=10,1,0)</f>
        <v>1</v>
      </c>
      <c r="I1761" s="2">
        <f>telefony45[[#This Row],[zakonczenie]]-telefony45[[#This Row],[rozpoczecie]]</f>
        <v>1.979166666666643E-3</v>
      </c>
      <c r="J1761" s="9">
        <f>HOUR(telefony45[[#This Row],[czas połączenia]])</f>
        <v>0</v>
      </c>
      <c r="K1761" s="9">
        <f>MINUTE(telefony45[[#This Row],[czas połączenia]])</f>
        <v>2</v>
      </c>
      <c r="L1761" s="9">
        <f>SECOND(telefony45[[#This Row],[czas połączenia]])</f>
        <v>51</v>
      </c>
      <c r="M1761" s="9">
        <f>telefony45[[#This Row],[godziny połączenia]]*60*60+telefony45[[#This Row],[minuty połączenia]]*60+telefony45[[#This Row],[sekundy połączenia2]]</f>
        <v>171</v>
      </c>
      <c r="N1761" s="9">
        <f>ROUNDUP(telefony45[[#This Row],[połączenie w sekundach]]/60,0)</f>
        <v>3</v>
      </c>
      <c r="O1761" s="9">
        <f>IF(telefony45[[#This Row],[czy zagraniczny]]=1,telefony45[[#This Row],[zaczęt minuty połączenia]],0)</f>
        <v>3</v>
      </c>
      <c r="P1761">
        <f>IF(OR(telefony45[[#This Row],[czy komórkowy]]=1,telefony45[[#This Row],[czy stacjonarny]]=1),P1760-telefony45[[#This Row],[połączenie w sekundach]],P1760)</f>
        <v>-785468</v>
      </c>
      <c r="Q1761">
        <f t="shared" si="26"/>
        <v>0</v>
      </c>
      <c r="R1761">
        <f>IF(telefony45[[#This Row],[czy komórkowy]]=1,Q1761+R1760,R1760)</f>
        <v>192897</v>
      </c>
      <c r="S1761">
        <f>IF(telefony45[[#This Row],[czy stacjonarny]]=1,Q1761+S1760,S1760)</f>
        <v>592571</v>
      </c>
    </row>
    <row r="1762" spans="1:19" x14ac:dyDescent="0.3">
      <c r="A1762" s="9" t="s">
        <v>1516</v>
      </c>
      <c r="B1762" s="1">
        <v>42942</v>
      </c>
      <c r="C1762" s="2">
        <v>0.42229166666666668</v>
      </c>
      <c r="D1762" s="2">
        <v>0.42271990740740739</v>
      </c>
      <c r="E1762">
        <f>DAY(telefony45[[#This Row],[data]])</f>
        <v>26</v>
      </c>
      <c r="F1762">
        <f>IF(LEN(telefony45[[#This Row],[nr]])=8,1,0)</f>
        <v>0</v>
      </c>
      <c r="G1762">
        <f>IF(LEN(telefony45[[#This Row],[nr]])=7,1,0)</f>
        <v>1</v>
      </c>
      <c r="H1762" s="9">
        <f>IF(LEN(telefony45[[#This Row],[nr]])&gt;=10,1,0)</f>
        <v>0</v>
      </c>
      <c r="I1762" s="2">
        <f>telefony45[[#This Row],[zakonczenie]]-telefony45[[#This Row],[rozpoczecie]]</f>
        <v>4.2824074074071516E-4</v>
      </c>
      <c r="J1762" s="9">
        <f>HOUR(telefony45[[#This Row],[czas połączenia]])</f>
        <v>0</v>
      </c>
      <c r="K1762" s="9">
        <f>MINUTE(telefony45[[#This Row],[czas połączenia]])</f>
        <v>0</v>
      </c>
      <c r="L1762" s="9">
        <f>SECOND(telefony45[[#This Row],[czas połączenia]])</f>
        <v>37</v>
      </c>
      <c r="M1762" s="9">
        <f>telefony45[[#This Row],[godziny połączenia]]*60*60+telefony45[[#This Row],[minuty połączenia]]*60+telefony45[[#This Row],[sekundy połączenia2]]</f>
        <v>37</v>
      </c>
      <c r="N1762" s="9">
        <f>ROUNDUP(telefony45[[#This Row],[połączenie w sekundach]]/60,0)</f>
        <v>1</v>
      </c>
      <c r="O1762" s="9">
        <f>IF(telefony45[[#This Row],[czy zagraniczny]]=1,telefony45[[#This Row],[zaczęt minuty połączenia]],0)</f>
        <v>0</v>
      </c>
      <c r="P1762">
        <f>IF(OR(telefony45[[#This Row],[czy komórkowy]]=1,telefony45[[#This Row],[czy stacjonarny]]=1),P1761-telefony45[[#This Row],[połączenie w sekundach]],P1761)</f>
        <v>-785505</v>
      </c>
      <c r="Q1762">
        <f t="shared" si="26"/>
        <v>37</v>
      </c>
      <c r="R1762">
        <f>IF(telefony45[[#This Row],[czy komórkowy]]=1,Q1762+R1761,R1761)</f>
        <v>192897</v>
      </c>
      <c r="S1762">
        <f>IF(telefony45[[#This Row],[czy stacjonarny]]=1,Q1762+S1761,S1761)</f>
        <v>592608</v>
      </c>
    </row>
    <row r="1763" spans="1:19" x14ac:dyDescent="0.3">
      <c r="A1763" s="9" t="s">
        <v>1517</v>
      </c>
      <c r="B1763" s="1">
        <v>42942</v>
      </c>
      <c r="C1763" s="2">
        <v>0.42366898148148147</v>
      </c>
      <c r="D1763" s="2">
        <v>0.42792824074074076</v>
      </c>
      <c r="E1763">
        <f>DAY(telefony45[[#This Row],[data]])</f>
        <v>26</v>
      </c>
      <c r="F1763">
        <f>IF(LEN(telefony45[[#This Row],[nr]])=8,1,0)</f>
        <v>1</v>
      </c>
      <c r="G1763">
        <f>IF(LEN(telefony45[[#This Row],[nr]])=7,1,0)</f>
        <v>0</v>
      </c>
      <c r="H1763" s="9">
        <f>IF(LEN(telefony45[[#This Row],[nr]])&gt;=10,1,0)</f>
        <v>0</v>
      </c>
      <c r="I1763" s="2">
        <f>telefony45[[#This Row],[zakonczenie]]-telefony45[[#This Row],[rozpoczecie]]</f>
        <v>4.2592592592592959E-3</v>
      </c>
      <c r="J1763" s="9">
        <f>HOUR(telefony45[[#This Row],[czas połączenia]])</f>
        <v>0</v>
      </c>
      <c r="K1763" s="9">
        <f>MINUTE(telefony45[[#This Row],[czas połączenia]])</f>
        <v>6</v>
      </c>
      <c r="L1763" s="9">
        <f>SECOND(telefony45[[#This Row],[czas połączenia]])</f>
        <v>8</v>
      </c>
      <c r="M1763" s="9">
        <f>telefony45[[#This Row],[godziny połączenia]]*60*60+telefony45[[#This Row],[minuty połączenia]]*60+telefony45[[#This Row],[sekundy połączenia2]]</f>
        <v>368</v>
      </c>
      <c r="N1763" s="9">
        <f>ROUNDUP(telefony45[[#This Row],[połączenie w sekundach]]/60,0)</f>
        <v>7</v>
      </c>
      <c r="O1763" s="9">
        <f>IF(telefony45[[#This Row],[czy zagraniczny]]=1,telefony45[[#This Row],[zaczęt minuty połączenia]],0)</f>
        <v>0</v>
      </c>
      <c r="P1763">
        <f>IF(OR(telefony45[[#This Row],[czy komórkowy]]=1,telefony45[[#This Row],[czy stacjonarny]]=1),P1762-telefony45[[#This Row],[połączenie w sekundach]],P1762)</f>
        <v>-785873</v>
      </c>
      <c r="Q1763">
        <f t="shared" si="26"/>
        <v>368</v>
      </c>
      <c r="R1763">
        <f>IF(telefony45[[#This Row],[czy komórkowy]]=1,Q1763+R1762,R1762)</f>
        <v>193265</v>
      </c>
      <c r="S1763">
        <f>IF(telefony45[[#This Row],[czy stacjonarny]]=1,Q1763+S1762,S1762)</f>
        <v>592608</v>
      </c>
    </row>
    <row r="1764" spans="1:19" x14ac:dyDescent="0.3">
      <c r="A1764" s="9" t="s">
        <v>1518</v>
      </c>
      <c r="B1764" s="1">
        <v>42942</v>
      </c>
      <c r="C1764" s="2">
        <v>0.42912037037037037</v>
      </c>
      <c r="D1764" s="2">
        <v>0.43753472222222223</v>
      </c>
      <c r="E1764">
        <f>DAY(telefony45[[#This Row],[data]])</f>
        <v>26</v>
      </c>
      <c r="F1764">
        <f>IF(LEN(telefony45[[#This Row],[nr]])=8,1,0)</f>
        <v>1</v>
      </c>
      <c r="G1764">
        <f>IF(LEN(telefony45[[#This Row],[nr]])=7,1,0)</f>
        <v>0</v>
      </c>
      <c r="H1764" s="9">
        <f>IF(LEN(telefony45[[#This Row],[nr]])&gt;=10,1,0)</f>
        <v>0</v>
      </c>
      <c r="I1764" s="2">
        <f>telefony45[[#This Row],[zakonczenie]]-telefony45[[#This Row],[rozpoczecie]]</f>
        <v>8.4143518518518534E-3</v>
      </c>
      <c r="J1764" s="9">
        <f>HOUR(telefony45[[#This Row],[czas połączenia]])</f>
        <v>0</v>
      </c>
      <c r="K1764" s="9">
        <f>MINUTE(telefony45[[#This Row],[czas połączenia]])</f>
        <v>12</v>
      </c>
      <c r="L1764" s="9">
        <f>SECOND(telefony45[[#This Row],[czas połączenia]])</f>
        <v>7</v>
      </c>
      <c r="M1764" s="9">
        <f>telefony45[[#This Row],[godziny połączenia]]*60*60+telefony45[[#This Row],[minuty połączenia]]*60+telefony45[[#This Row],[sekundy połączenia2]]</f>
        <v>727</v>
      </c>
      <c r="N1764" s="9">
        <f>ROUNDUP(telefony45[[#This Row],[połączenie w sekundach]]/60,0)</f>
        <v>13</v>
      </c>
      <c r="O1764" s="9">
        <f>IF(telefony45[[#This Row],[czy zagraniczny]]=1,telefony45[[#This Row],[zaczęt minuty połączenia]],0)</f>
        <v>0</v>
      </c>
      <c r="P1764">
        <f>IF(OR(telefony45[[#This Row],[czy komórkowy]]=1,telefony45[[#This Row],[czy stacjonarny]]=1),P1763-telefony45[[#This Row],[połączenie w sekundach]],P1763)</f>
        <v>-786600</v>
      </c>
      <c r="Q1764">
        <f t="shared" si="26"/>
        <v>727</v>
      </c>
      <c r="R1764">
        <f>IF(telefony45[[#This Row],[czy komórkowy]]=1,Q1764+R1763,R1763)</f>
        <v>193992</v>
      </c>
      <c r="S1764">
        <f>IF(telefony45[[#This Row],[czy stacjonarny]]=1,Q1764+S1763,S1763)</f>
        <v>592608</v>
      </c>
    </row>
    <row r="1765" spans="1:19" x14ac:dyDescent="0.3">
      <c r="A1765" s="9" t="s">
        <v>1519</v>
      </c>
      <c r="B1765" s="1">
        <v>42942</v>
      </c>
      <c r="C1765" s="2">
        <v>0.43304398148148149</v>
      </c>
      <c r="D1765" s="2">
        <v>0.43761574074074072</v>
      </c>
      <c r="E1765">
        <f>DAY(telefony45[[#This Row],[data]])</f>
        <v>26</v>
      </c>
      <c r="F1765">
        <f>IF(LEN(telefony45[[#This Row],[nr]])=8,1,0)</f>
        <v>0</v>
      </c>
      <c r="G1765">
        <f>IF(LEN(telefony45[[#This Row],[nr]])=7,1,0)</f>
        <v>1</v>
      </c>
      <c r="H1765" s="9">
        <f>IF(LEN(telefony45[[#This Row],[nr]])&gt;=10,1,0)</f>
        <v>0</v>
      </c>
      <c r="I1765" s="2">
        <f>telefony45[[#This Row],[zakonczenie]]-telefony45[[#This Row],[rozpoczecie]]</f>
        <v>4.5717592592592338E-3</v>
      </c>
      <c r="J1765" s="9">
        <f>HOUR(telefony45[[#This Row],[czas połączenia]])</f>
        <v>0</v>
      </c>
      <c r="K1765" s="9">
        <f>MINUTE(telefony45[[#This Row],[czas połączenia]])</f>
        <v>6</v>
      </c>
      <c r="L1765" s="9">
        <f>SECOND(telefony45[[#This Row],[czas połączenia]])</f>
        <v>35</v>
      </c>
      <c r="M1765" s="9">
        <f>telefony45[[#This Row],[godziny połączenia]]*60*60+telefony45[[#This Row],[minuty połączenia]]*60+telefony45[[#This Row],[sekundy połączenia2]]</f>
        <v>395</v>
      </c>
      <c r="N1765" s="9">
        <f>ROUNDUP(telefony45[[#This Row],[połączenie w sekundach]]/60,0)</f>
        <v>7</v>
      </c>
      <c r="O1765" s="9">
        <f>IF(telefony45[[#This Row],[czy zagraniczny]]=1,telefony45[[#This Row],[zaczęt minuty połączenia]],0)</f>
        <v>0</v>
      </c>
      <c r="P1765">
        <f>IF(OR(telefony45[[#This Row],[czy komórkowy]]=1,telefony45[[#This Row],[czy stacjonarny]]=1),P1764-telefony45[[#This Row],[połączenie w sekundach]],P1764)</f>
        <v>-786995</v>
      </c>
      <c r="Q1765">
        <f t="shared" si="26"/>
        <v>395</v>
      </c>
      <c r="R1765">
        <f>IF(telefony45[[#This Row],[czy komórkowy]]=1,Q1765+R1764,R1764)</f>
        <v>193992</v>
      </c>
      <c r="S1765">
        <f>IF(telefony45[[#This Row],[czy stacjonarny]]=1,Q1765+S1764,S1764)</f>
        <v>593003</v>
      </c>
    </row>
    <row r="1766" spans="1:19" x14ac:dyDescent="0.3">
      <c r="A1766" s="9" t="s">
        <v>1520</v>
      </c>
      <c r="B1766" s="1">
        <v>42942</v>
      </c>
      <c r="C1766" s="2">
        <v>0.43815972222222221</v>
      </c>
      <c r="D1766" s="2">
        <v>0.44572916666666668</v>
      </c>
      <c r="E1766">
        <f>DAY(telefony45[[#This Row],[data]])</f>
        <v>26</v>
      </c>
      <c r="F1766">
        <f>IF(LEN(telefony45[[#This Row],[nr]])=8,1,0)</f>
        <v>0</v>
      </c>
      <c r="G1766">
        <f>IF(LEN(telefony45[[#This Row],[nr]])=7,1,0)</f>
        <v>1</v>
      </c>
      <c r="H1766" s="9">
        <f>IF(LEN(telefony45[[#This Row],[nr]])&gt;=10,1,0)</f>
        <v>0</v>
      </c>
      <c r="I1766" s="2">
        <f>telefony45[[#This Row],[zakonczenie]]-telefony45[[#This Row],[rozpoczecie]]</f>
        <v>7.569444444444462E-3</v>
      </c>
      <c r="J1766" s="9">
        <f>HOUR(telefony45[[#This Row],[czas połączenia]])</f>
        <v>0</v>
      </c>
      <c r="K1766" s="9">
        <f>MINUTE(telefony45[[#This Row],[czas połączenia]])</f>
        <v>10</v>
      </c>
      <c r="L1766" s="9">
        <f>SECOND(telefony45[[#This Row],[czas połączenia]])</f>
        <v>54</v>
      </c>
      <c r="M1766" s="9">
        <f>telefony45[[#This Row],[godziny połączenia]]*60*60+telefony45[[#This Row],[minuty połączenia]]*60+telefony45[[#This Row],[sekundy połączenia2]]</f>
        <v>654</v>
      </c>
      <c r="N1766" s="9">
        <f>ROUNDUP(telefony45[[#This Row],[połączenie w sekundach]]/60,0)</f>
        <v>11</v>
      </c>
      <c r="O1766" s="9">
        <f>IF(telefony45[[#This Row],[czy zagraniczny]]=1,telefony45[[#This Row],[zaczęt minuty połączenia]],0)</f>
        <v>0</v>
      </c>
      <c r="P1766">
        <f>IF(OR(telefony45[[#This Row],[czy komórkowy]]=1,telefony45[[#This Row],[czy stacjonarny]]=1),P1765-telefony45[[#This Row],[połączenie w sekundach]],P1765)</f>
        <v>-787649</v>
      </c>
      <c r="Q1766">
        <f t="shared" si="26"/>
        <v>654</v>
      </c>
      <c r="R1766">
        <f>IF(telefony45[[#This Row],[czy komórkowy]]=1,Q1766+R1765,R1765)</f>
        <v>193992</v>
      </c>
      <c r="S1766">
        <f>IF(telefony45[[#This Row],[czy stacjonarny]]=1,Q1766+S1765,S1765)</f>
        <v>593657</v>
      </c>
    </row>
    <row r="1767" spans="1:19" x14ac:dyDescent="0.3">
      <c r="A1767" s="9" t="s">
        <v>1521</v>
      </c>
      <c r="B1767" s="1">
        <v>42942</v>
      </c>
      <c r="C1767" s="2">
        <v>0.43896990740740743</v>
      </c>
      <c r="D1767" s="2">
        <v>0.44863425925925926</v>
      </c>
      <c r="E1767">
        <f>DAY(telefony45[[#This Row],[data]])</f>
        <v>26</v>
      </c>
      <c r="F1767">
        <f>IF(LEN(telefony45[[#This Row],[nr]])=8,1,0)</f>
        <v>0</v>
      </c>
      <c r="G1767">
        <f>IF(LEN(telefony45[[#This Row],[nr]])=7,1,0)</f>
        <v>1</v>
      </c>
      <c r="H1767" s="9">
        <f>IF(LEN(telefony45[[#This Row],[nr]])&gt;=10,1,0)</f>
        <v>0</v>
      </c>
      <c r="I1767" s="2">
        <f>telefony45[[#This Row],[zakonczenie]]-telefony45[[#This Row],[rozpoczecie]]</f>
        <v>9.6643518518518268E-3</v>
      </c>
      <c r="J1767" s="9">
        <f>HOUR(telefony45[[#This Row],[czas połączenia]])</f>
        <v>0</v>
      </c>
      <c r="K1767" s="9">
        <f>MINUTE(telefony45[[#This Row],[czas połączenia]])</f>
        <v>13</v>
      </c>
      <c r="L1767" s="9">
        <f>SECOND(telefony45[[#This Row],[czas połączenia]])</f>
        <v>55</v>
      </c>
      <c r="M1767" s="9">
        <f>telefony45[[#This Row],[godziny połączenia]]*60*60+telefony45[[#This Row],[minuty połączenia]]*60+telefony45[[#This Row],[sekundy połączenia2]]</f>
        <v>835</v>
      </c>
      <c r="N1767" s="9">
        <f>ROUNDUP(telefony45[[#This Row],[połączenie w sekundach]]/60,0)</f>
        <v>14</v>
      </c>
      <c r="O1767" s="9">
        <f>IF(telefony45[[#This Row],[czy zagraniczny]]=1,telefony45[[#This Row],[zaczęt minuty połączenia]],0)</f>
        <v>0</v>
      </c>
      <c r="P1767">
        <f>IF(OR(telefony45[[#This Row],[czy komórkowy]]=1,telefony45[[#This Row],[czy stacjonarny]]=1),P1766-telefony45[[#This Row],[połączenie w sekundach]],P1766)</f>
        <v>-788484</v>
      </c>
      <c r="Q1767">
        <f t="shared" si="26"/>
        <v>835</v>
      </c>
      <c r="R1767">
        <f>IF(telefony45[[#This Row],[czy komórkowy]]=1,Q1767+R1766,R1766)</f>
        <v>193992</v>
      </c>
      <c r="S1767">
        <f>IF(telefony45[[#This Row],[czy stacjonarny]]=1,Q1767+S1766,S1766)</f>
        <v>594492</v>
      </c>
    </row>
    <row r="1768" spans="1:19" x14ac:dyDescent="0.3">
      <c r="A1768" s="9" t="s">
        <v>1522</v>
      </c>
      <c r="B1768" s="1">
        <v>42942</v>
      </c>
      <c r="C1768" s="2">
        <v>0.44265046296296295</v>
      </c>
      <c r="D1768" s="2">
        <v>0.45337962962962963</v>
      </c>
      <c r="E1768">
        <f>DAY(telefony45[[#This Row],[data]])</f>
        <v>26</v>
      </c>
      <c r="F1768">
        <f>IF(LEN(telefony45[[#This Row],[nr]])=8,1,0)</f>
        <v>0</v>
      </c>
      <c r="G1768">
        <f>IF(LEN(telefony45[[#This Row],[nr]])=7,1,0)</f>
        <v>1</v>
      </c>
      <c r="H1768" s="9">
        <f>IF(LEN(telefony45[[#This Row],[nr]])&gt;=10,1,0)</f>
        <v>0</v>
      </c>
      <c r="I1768" s="2">
        <f>telefony45[[#This Row],[zakonczenie]]-telefony45[[#This Row],[rozpoczecie]]</f>
        <v>1.0729166666666679E-2</v>
      </c>
      <c r="J1768" s="9">
        <f>HOUR(telefony45[[#This Row],[czas połączenia]])</f>
        <v>0</v>
      </c>
      <c r="K1768" s="9">
        <f>MINUTE(telefony45[[#This Row],[czas połączenia]])</f>
        <v>15</v>
      </c>
      <c r="L1768" s="9">
        <f>SECOND(telefony45[[#This Row],[czas połączenia]])</f>
        <v>27</v>
      </c>
      <c r="M1768" s="9">
        <f>telefony45[[#This Row],[godziny połączenia]]*60*60+telefony45[[#This Row],[minuty połączenia]]*60+telefony45[[#This Row],[sekundy połączenia2]]</f>
        <v>927</v>
      </c>
      <c r="N1768" s="9">
        <f>ROUNDUP(telefony45[[#This Row],[połączenie w sekundach]]/60,0)</f>
        <v>16</v>
      </c>
      <c r="O1768" s="9">
        <f>IF(telefony45[[#This Row],[czy zagraniczny]]=1,telefony45[[#This Row],[zaczęt minuty połączenia]],0)</f>
        <v>0</v>
      </c>
      <c r="P1768">
        <f>IF(OR(telefony45[[#This Row],[czy komórkowy]]=1,telefony45[[#This Row],[czy stacjonarny]]=1),P1767-telefony45[[#This Row],[połączenie w sekundach]],P1767)</f>
        <v>-789411</v>
      </c>
      <c r="Q1768">
        <f t="shared" si="26"/>
        <v>927</v>
      </c>
      <c r="R1768">
        <f>IF(telefony45[[#This Row],[czy komórkowy]]=1,Q1768+R1767,R1767)</f>
        <v>193992</v>
      </c>
      <c r="S1768">
        <f>IF(telefony45[[#This Row],[czy stacjonarny]]=1,Q1768+S1767,S1767)</f>
        <v>595419</v>
      </c>
    </row>
    <row r="1769" spans="1:19" x14ac:dyDescent="0.3">
      <c r="A1769" s="9" t="s">
        <v>1523</v>
      </c>
      <c r="B1769" s="1">
        <v>42942</v>
      </c>
      <c r="C1769" s="2">
        <v>0.44289351851851849</v>
      </c>
      <c r="D1769" s="2">
        <v>0.44364583333333335</v>
      </c>
      <c r="E1769">
        <f>DAY(telefony45[[#This Row],[data]])</f>
        <v>26</v>
      </c>
      <c r="F1769">
        <f>IF(LEN(telefony45[[#This Row],[nr]])=8,1,0)</f>
        <v>1</v>
      </c>
      <c r="G1769">
        <f>IF(LEN(telefony45[[#This Row],[nr]])=7,1,0)</f>
        <v>0</v>
      </c>
      <c r="H1769" s="9">
        <f>IF(LEN(telefony45[[#This Row],[nr]])&gt;=10,1,0)</f>
        <v>0</v>
      </c>
      <c r="I1769" s="2">
        <f>telefony45[[#This Row],[zakonczenie]]-telefony45[[#This Row],[rozpoczecie]]</f>
        <v>7.523148148148584E-4</v>
      </c>
      <c r="J1769" s="9">
        <f>HOUR(telefony45[[#This Row],[czas połączenia]])</f>
        <v>0</v>
      </c>
      <c r="K1769" s="9">
        <f>MINUTE(telefony45[[#This Row],[czas połączenia]])</f>
        <v>1</v>
      </c>
      <c r="L1769" s="9">
        <f>SECOND(telefony45[[#This Row],[czas połączenia]])</f>
        <v>5</v>
      </c>
      <c r="M1769" s="9">
        <f>telefony45[[#This Row],[godziny połączenia]]*60*60+telefony45[[#This Row],[minuty połączenia]]*60+telefony45[[#This Row],[sekundy połączenia2]]</f>
        <v>65</v>
      </c>
      <c r="N1769" s="9">
        <f>ROUNDUP(telefony45[[#This Row],[połączenie w sekundach]]/60,0)</f>
        <v>2</v>
      </c>
      <c r="O1769" s="9">
        <f>IF(telefony45[[#This Row],[czy zagraniczny]]=1,telefony45[[#This Row],[zaczęt minuty połączenia]],0)</f>
        <v>0</v>
      </c>
      <c r="P1769">
        <f>IF(OR(telefony45[[#This Row],[czy komórkowy]]=1,telefony45[[#This Row],[czy stacjonarny]]=1),P1768-telefony45[[#This Row],[połączenie w sekundach]],P1768)</f>
        <v>-789476</v>
      </c>
      <c r="Q1769">
        <f t="shared" ref="Q1769:Q1832" si="27">IF(P1769&lt;0,ABS(P1769)-ABS(P1768),Q1768)</f>
        <v>65</v>
      </c>
      <c r="R1769">
        <f>IF(telefony45[[#This Row],[czy komórkowy]]=1,Q1769+R1768,R1768)</f>
        <v>194057</v>
      </c>
      <c r="S1769">
        <f>IF(telefony45[[#This Row],[czy stacjonarny]]=1,Q1769+S1768,S1768)</f>
        <v>595419</v>
      </c>
    </row>
    <row r="1770" spans="1:19" x14ac:dyDescent="0.3">
      <c r="A1770" s="9" t="s">
        <v>1524</v>
      </c>
      <c r="B1770" s="1">
        <v>42942</v>
      </c>
      <c r="C1770" s="2">
        <v>0.44298611111111114</v>
      </c>
      <c r="D1770" s="2">
        <v>0.45023148148148145</v>
      </c>
      <c r="E1770">
        <f>DAY(telefony45[[#This Row],[data]])</f>
        <v>26</v>
      </c>
      <c r="F1770">
        <f>IF(LEN(telefony45[[#This Row],[nr]])=8,1,0)</f>
        <v>0</v>
      </c>
      <c r="G1770">
        <f>IF(LEN(telefony45[[#This Row],[nr]])=7,1,0)</f>
        <v>1</v>
      </c>
      <c r="H1770" s="9">
        <f>IF(LEN(telefony45[[#This Row],[nr]])&gt;=10,1,0)</f>
        <v>0</v>
      </c>
      <c r="I1770" s="2">
        <f>telefony45[[#This Row],[zakonczenie]]-telefony45[[#This Row],[rozpoczecie]]</f>
        <v>7.2453703703703187E-3</v>
      </c>
      <c r="J1770" s="9">
        <f>HOUR(telefony45[[#This Row],[czas połączenia]])</f>
        <v>0</v>
      </c>
      <c r="K1770" s="9">
        <f>MINUTE(telefony45[[#This Row],[czas połączenia]])</f>
        <v>10</v>
      </c>
      <c r="L1770" s="9">
        <f>SECOND(telefony45[[#This Row],[czas połączenia]])</f>
        <v>26</v>
      </c>
      <c r="M1770" s="9">
        <f>telefony45[[#This Row],[godziny połączenia]]*60*60+telefony45[[#This Row],[minuty połączenia]]*60+telefony45[[#This Row],[sekundy połączenia2]]</f>
        <v>626</v>
      </c>
      <c r="N1770" s="9">
        <f>ROUNDUP(telefony45[[#This Row],[połączenie w sekundach]]/60,0)</f>
        <v>11</v>
      </c>
      <c r="O1770" s="9">
        <f>IF(telefony45[[#This Row],[czy zagraniczny]]=1,telefony45[[#This Row],[zaczęt minuty połączenia]],0)</f>
        <v>0</v>
      </c>
      <c r="P1770">
        <f>IF(OR(telefony45[[#This Row],[czy komórkowy]]=1,telefony45[[#This Row],[czy stacjonarny]]=1),P1769-telefony45[[#This Row],[połączenie w sekundach]],P1769)</f>
        <v>-790102</v>
      </c>
      <c r="Q1770">
        <f t="shared" si="27"/>
        <v>626</v>
      </c>
      <c r="R1770">
        <f>IF(telefony45[[#This Row],[czy komórkowy]]=1,Q1770+R1769,R1769)</f>
        <v>194057</v>
      </c>
      <c r="S1770">
        <f>IF(telefony45[[#This Row],[czy stacjonarny]]=1,Q1770+S1769,S1769)</f>
        <v>596045</v>
      </c>
    </row>
    <row r="1771" spans="1:19" x14ac:dyDescent="0.3">
      <c r="A1771" s="9" t="s">
        <v>1525</v>
      </c>
      <c r="B1771" s="1">
        <v>42942</v>
      </c>
      <c r="C1771" s="2">
        <v>0.44300925925925927</v>
      </c>
      <c r="D1771" s="2">
        <v>0.4513773148148148</v>
      </c>
      <c r="E1771">
        <f>DAY(telefony45[[#This Row],[data]])</f>
        <v>26</v>
      </c>
      <c r="F1771">
        <f>IF(LEN(telefony45[[#This Row],[nr]])=8,1,0)</f>
        <v>0</v>
      </c>
      <c r="G1771">
        <f>IF(LEN(telefony45[[#This Row],[nr]])=7,1,0)</f>
        <v>1</v>
      </c>
      <c r="H1771" s="9">
        <f>IF(LEN(telefony45[[#This Row],[nr]])&gt;=10,1,0)</f>
        <v>0</v>
      </c>
      <c r="I1771" s="2">
        <f>telefony45[[#This Row],[zakonczenie]]-telefony45[[#This Row],[rozpoczecie]]</f>
        <v>8.3680555555555314E-3</v>
      </c>
      <c r="J1771" s="9">
        <f>HOUR(telefony45[[#This Row],[czas połączenia]])</f>
        <v>0</v>
      </c>
      <c r="K1771" s="9">
        <f>MINUTE(telefony45[[#This Row],[czas połączenia]])</f>
        <v>12</v>
      </c>
      <c r="L1771" s="9">
        <f>SECOND(telefony45[[#This Row],[czas połączenia]])</f>
        <v>3</v>
      </c>
      <c r="M1771" s="9">
        <f>telefony45[[#This Row],[godziny połączenia]]*60*60+telefony45[[#This Row],[minuty połączenia]]*60+telefony45[[#This Row],[sekundy połączenia2]]</f>
        <v>723</v>
      </c>
      <c r="N1771" s="9">
        <f>ROUNDUP(telefony45[[#This Row],[połączenie w sekundach]]/60,0)</f>
        <v>13</v>
      </c>
      <c r="O1771" s="9">
        <f>IF(telefony45[[#This Row],[czy zagraniczny]]=1,telefony45[[#This Row],[zaczęt minuty połączenia]],0)</f>
        <v>0</v>
      </c>
      <c r="P1771">
        <f>IF(OR(telefony45[[#This Row],[czy komórkowy]]=1,telefony45[[#This Row],[czy stacjonarny]]=1),P1770-telefony45[[#This Row],[połączenie w sekundach]],P1770)</f>
        <v>-790825</v>
      </c>
      <c r="Q1771">
        <f t="shared" si="27"/>
        <v>723</v>
      </c>
      <c r="R1771">
        <f>IF(telefony45[[#This Row],[czy komórkowy]]=1,Q1771+R1770,R1770)</f>
        <v>194057</v>
      </c>
      <c r="S1771">
        <f>IF(telefony45[[#This Row],[czy stacjonarny]]=1,Q1771+S1770,S1770)</f>
        <v>596768</v>
      </c>
    </row>
    <row r="1772" spans="1:19" x14ac:dyDescent="0.3">
      <c r="A1772" s="9" t="s">
        <v>1526</v>
      </c>
      <c r="B1772" s="1">
        <v>42942</v>
      </c>
      <c r="C1772" s="2">
        <v>0.44710648148148147</v>
      </c>
      <c r="D1772" s="2">
        <v>0.45658564814814817</v>
      </c>
      <c r="E1772">
        <f>DAY(telefony45[[#This Row],[data]])</f>
        <v>26</v>
      </c>
      <c r="F1772">
        <f>IF(LEN(telefony45[[#This Row],[nr]])=8,1,0)</f>
        <v>0</v>
      </c>
      <c r="G1772">
        <f>IF(LEN(telefony45[[#This Row],[nr]])=7,1,0)</f>
        <v>1</v>
      </c>
      <c r="H1772" s="9">
        <f>IF(LEN(telefony45[[#This Row],[nr]])&gt;=10,1,0)</f>
        <v>0</v>
      </c>
      <c r="I1772" s="2">
        <f>telefony45[[#This Row],[zakonczenie]]-telefony45[[#This Row],[rozpoczecie]]</f>
        <v>9.4791666666667052E-3</v>
      </c>
      <c r="J1772" s="9">
        <f>HOUR(telefony45[[#This Row],[czas połączenia]])</f>
        <v>0</v>
      </c>
      <c r="K1772" s="9">
        <f>MINUTE(telefony45[[#This Row],[czas połączenia]])</f>
        <v>13</v>
      </c>
      <c r="L1772" s="9">
        <f>SECOND(telefony45[[#This Row],[czas połączenia]])</f>
        <v>39</v>
      </c>
      <c r="M1772" s="9">
        <f>telefony45[[#This Row],[godziny połączenia]]*60*60+telefony45[[#This Row],[minuty połączenia]]*60+telefony45[[#This Row],[sekundy połączenia2]]</f>
        <v>819</v>
      </c>
      <c r="N1772" s="9">
        <f>ROUNDUP(telefony45[[#This Row],[połączenie w sekundach]]/60,0)</f>
        <v>14</v>
      </c>
      <c r="O1772" s="9">
        <f>IF(telefony45[[#This Row],[czy zagraniczny]]=1,telefony45[[#This Row],[zaczęt minuty połączenia]],0)</f>
        <v>0</v>
      </c>
      <c r="P1772">
        <f>IF(OR(telefony45[[#This Row],[czy komórkowy]]=1,telefony45[[#This Row],[czy stacjonarny]]=1),P1771-telefony45[[#This Row],[połączenie w sekundach]],P1771)</f>
        <v>-791644</v>
      </c>
      <c r="Q1772">
        <f t="shared" si="27"/>
        <v>819</v>
      </c>
      <c r="R1772">
        <f>IF(telefony45[[#This Row],[czy komórkowy]]=1,Q1772+R1771,R1771)</f>
        <v>194057</v>
      </c>
      <c r="S1772">
        <f>IF(telefony45[[#This Row],[czy stacjonarny]]=1,Q1772+S1771,S1771)</f>
        <v>597587</v>
      </c>
    </row>
    <row r="1773" spans="1:19" x14ac:dyDescent="0.3">
      <c r="A1773" s="9" t="s">
        <v>1527</v>
      </c>
      <c r="B1773" s="1">
        <v>42942</v>
      </c>
      <c r="C1773" s="2">
        <v>0.44815972222222222</v>
      </c>
      <c r="D1773" s="2">
        <v>0.45435185185185184</v>
      </c>
      <c r="E1773">
        <f>DAY(telefony45[[#This Row],[data]])</f>
        <v>26</v>
      </c>
      <c r="F1773">
        <f>IF(LEN(telefony45[[#This Row],[nr]])=8,1,0)</f>
        <v>1</v>
      </c>
      <c r="G1773">
        <f>IF(LEN(telefony45[[#This Row],[nr]])=7,1,0)</f>
        <v>0</v>
      </c>
      <c r="H1773" s="9">
        <f>IF(LEN(telefony45[[#This Row],[nr]])&gt;=10,1,0)</f>
        <v>0</v>
      </c>
      <c r="I1773" s="2">
        <f>telefony45[[#This Row],[zakonczenie]]-telefony45[[#This Row],[rozpoczecie]]</f>
        <v>6.1921296296296169E-3</v>
      </c>
      <c r="J1773" s="9">
        <f>HOUR(telefony45[[#This Row],[czas połączenia]])</f>
        <v>0</v>
      </c>
      <c r="K1773" s="9">
        <f>MINUTE(telefony45[[#This Row],[czas połączenia]])</f>
        <v>8</v>
      </c>
      <c r="L1773" s="9">
        <f>SECOND(telefony45[[#This Row],[czas połączenia]])</f>
        <v>55</v>
      </c>
      <c r="M1773" s="9">
        <f>telefony45[[#This Row],[godziny połączenia]]*60*60+telefony45[[#This Row],[minuty połączenia]]*60+telefony45[[#This Row],[sekundy połączenia2]]</f>
        <v>535</v>
      </c>
      <c r="N1773" s="9">
        <f>ROUNDUP(telefony45[[#This Row],[połączenie w sekundach]]/60,0)</f>
        <v>9</v>
      </c>
      <c r="O1773" s="9">
        <f>IF(telefony45[[#This Row],[czy zagraniczny]]=1,telefony45[[#This Row],[zaczęt minuty połączenia]],0)</f>
        <v>0</v>
      </c>
      <c r="P1773">
        <f>IF(OR(telefony45[[#This Row],[czy komórkowy]]=1,telefony45[[#This Row],[czy stacjonarny]]=1),P1772-telefony45[[#This Row],[połączenie w sekundach]],P1772)</f>
        <v>-792179</v>
      </c>
      <c r="Q1773">
        <f t="shared" si="27"/>
        <v>535</v>
      </c>
      <c r="R1773">
        <f>IF(telefony45[[#This Row],[czy komórkowy]]=1,Q1773+R1772,R1772)</f>
        <v>194592</v>
      </c>
      <c r="S1773">
        <f>IF(telefony45[[#This Row],[czy stacjonarny]]=1,Q1773+S1772,S1772)</f>
        <v>597587</v>
      </c>
    </row>
    <row r="1774" spans="1:19" x14ac:dyDescent="0.3">
      <c r="A1774" s="9" t="s">
        <v>351</v>
      </c>
      <c r="B1774" s="1">
        <v>42942</v>
      </c>
      <c r="C1774" s="2">
        <v>0.44972222222222225</v>
      </c>
      <c r="D1774" s="2">
        <v>0.45559027777777777</v>
      </c>
      <c r="E1774">
        <f>DAY(telefony45[[#This Row],[data]])</f>
        <v>26</v>
      </c>
      <c r="F1774">
        <f>IF(LEN(telefony45[[#This Row],[nr]])=8,1,0)</f>
        <v>0</v>
      </c>
      <c r="G1774">
        <f>IF(LEN(telefony45[[#This Row],[nr]])=7,1,0)</f>
        <v>1</v>
      </c>
      <c r="H1774" s="9">
        <f>IF(LEN(telefony45[[#This Row],[nr]])&gt;=10,1,0)</f>
        <v>0</v>
      </c>
      <c r="I1774" s="2">
        <f>telefony45[[#This Row],[zakonczenie]]-telefony45[[#This Row],[rozpoczecie]]</f>
        <v>5.8680555555555292E-3</v>
      </c>
      <c r="J1774" s="9">
        <f>HOUR(telefony45[[#This Row],[czas połączenia]])</f>
        <v>0</v>
      </c>
      <c r="K1774" s="9">
        <f>MINUTE(telefony45[[#This Row],[czas połączenia]])</f>
        <v>8</v>
      </c>
      <c r="L1774" s="9">
        <f>SECOND(telefony45[[#This Row],[czas połączenia]])</f>
        <v>27</v>
      </c>
      <c r="M1774" s="9">
        <f>telefony45[[#This Row],[godziny połączenia]]*60*60+telefony45[[#This Row],[minuty połączenia]]*60+telefony45[[#This Row],[sekundy połączenia2]]</f>
        <v>507</v>
      </c>
      <c r="N1774" s="9">
        <f>ROUNDUP(telefony45[[#This Row],[połączenie w sekundach]]/60,0)</f>
        <v>9</v>
      </c>
      <c r="O1774" s="9">
        <f>IF(telefony45[[#This Row],[czy zagraniczny]]=1,telefony45[[#This Row],[zaczęt minuty połączenia]],0)</f>
        <v>0</v>
      </c>
      <c r="P1774">
        <f>IF(OR(telefony45[[#This Row],[czy komórkowy]]=1,telefony45[[#This Row],[czy stacjonarny]]=1),P1773-telefony45[[#This Row],[połączenie w sekundach]],P1773)</f>
        <v>-792686</v>
      </c>
      <c r="Q1774">
        <f t="shared" si="27"/>
        <v>507</v>
      </c>
      <c r="R1774">
        <f>IF(telefony45[[#This Row],[czy komórkowy]]=1,Q1774+R1773,R1773)</f>
        <v>194592</v>
      </c>
      <c r="S1774">
        <f>IF(telefony45[[#This Row],[czy stacjonarny]]=1,Q1774+S1773,S1773)</f>
        <v>598094</v>
      </c>
    </row>
    <row r="1775" spans="1:19" x14ac:dyDescent="0.3">
      <c r="A1775" s="9" t="s">
        <v>1528</v>
      </c>
      <c r="B1775" s="1">
        <v>42942</v>
      </c>
      <c r="C1775" s="2">
        <v>0.45021990740740742</v>
      </c>
      <c r="D1775" s="2">
        <v>0.46079861111111109</v>
      </c>
      <c r="E1775">
        <f>DAY(telefony45[[#This Row],[data]])</f>
        <v>26</v>
      </c>
      <c r="F1775">
        <f>IF(LEN(telefony45[[#This Row],[nr]])=8,1,0)</f>
        <v>0</v>
      </c>
      <c r="G1775">
        <f>IF(LEN(telefony45[[#This Row],[nr]])=7,1,0)</f>
        <v>1</v>
      </c>
      <c r="H1775" s="9">
        <f>IF(LEN(telefony45[[#This Row],[nr]])&gt;=10,1,0)</f>
        <v>0</v>
      </c>
      <c r="I1775" s="2">
        <f>telefony45[[#This Row],[zakonczenie]]-telefony45[[#This Row],[rozpoczecie]]</f>
        <v>1.0578703703703674E-2</v>
      </c>
      <c r="J1775" s="9">
        <f>HOUR(telefony45[[#This Row],[czas połączenia]])</f>
        <v>0</v>
      </c>
      <c r="K1775" s="9">
        <f>MINUTE(telefony45[[#This Row],[czas połączenia]])</f>
        <v>15</v>
      </c>
      <c r="L1775" s="9">
        <f>SECOND(telefony45[[#This Row],[czas połączenia]])</f>
        <v>14</v>
      </c>
      <c r="M1775" s="9">
        <f>telefony45[[#This Row],[godziny połączenia]]*60*60+telefony45[[#This Row],[minuty połączenia]]*60+telefony45[[#This Row],[sekundy połączenia2]]</f>
        <v>914</v>
      </c>
      <c r="N1775" s="9">
        <f>ROUNDUP(telefony45[[#This Row],[połączenie w sekundach]]/60,0)</f>
        <v>16</v>
      </c>
      <c r="O1775" s="9">
        <f>IF(telefony45[[#This Row],[czy zagraniczny]]=1,telefony45[[#This Row],[zaczęt minuty połączenia]],0)</f>
        <v>0</v>
      </c>
      <c r="P1775">
        <f>IF(OR(telefony45[[#This Row],[czy komórkowy]]=1,telefony45[[#This Row],[czy stacjonarny]]=1),P1774-telefony45[[#This Row],[połączenie w sekundach]],P1774)</f>
        <v>-793600</v>
      </c>
      <c r="Q1775">
        <f t="shared" si="27"/>
        <v>914</v>
      </c>
      <c r="R1775">
        <f>IF(telefony45[[#This Row],[czy komórkowy]]=1,Q1775+R1774,R1774)</f>
        <v>194592</v>
      </c>
      <c r="S1775">
        <f>IF(telefony45[[#This Row],[czy stacjonarny]]=1,Q1775+S1774,S1774)</f>
        <v>599008</v>
      </c>
    </row>
    <row r="1776" spans="1:19" x14ac:dyDescent="0.3">
      <c r="A1776" s="9" t="s">
        <v>1529</v>
      </c>
      <c r="B1776" s="1">
        <v>42942</v>
      </c>
      <c r="C1776" s="2">
        <v>0.4503125</v>
      </c>
      <c r="D1776" s="2">
        <v>0.4601736111111111</v>
      </c>
      <c r="E1776">
        <f>DAY(telefony45[[#This Row],[data]])</f>
        <v>26</v>
      </c>
      <c r="F1776">
        <f>IF(LEN(telefony45[[#This Row],[nr]])=8,1,0)</f>
        <v>1</v>
      </c>
      <c r="G1776">
        <f>IF(LEN(telefony45[[#This Row],[nr]])=7,1,0)</f>
        <v>0</v>
      </c>
      <c r="H1776" s="9">
        <f>IF(LEN(telefony45[[#This Row],[nr]])&gt;=10,1,0)</f>
        <v>0</v>
      </c>
      <c r="I1776" s="2">
        <f>telefony45[[#This Row],[zakonczenie]]-telefony45[[#This Row],[rozpoczecie]]</f>
        <v>9.8611111111110983E-3</v>
      </c>
      <c r="J1776" s="9">
        <f>HOUR(telefony45[[#This Row],[czas połączenia]])</f>
        <v>0</v>
      </c>
      <c r="K1776" s="9">
        <f>MINUTE(telefony45[[#This Row],[czas połączenia]])</f>
        <v>14</v>
      </c>
      <c r="L1776" s="9">
        <f>SECOND(telefony45[[#This Row],[czas połączenia]])</f>
        <v>12</v>
      </c>
      <c r="M1776" s="9">
        <f>telefony45[[#This Row],[godziny połączenia]]*60*60+telefony45[[#This Row],[minuty połączenia]]*60+telefony45[[#This Row],[sekundy połączenia2]]</f>
        <v>852</v>
      </c>
      <c r="N1776" s="9">
        <f>ROUNDUP(telefony45[[#This Row],[połączenie w sekundach]]/60,0)</f>
        <v>15</v>
      </c>
      <c r="O1776" s="9">
        <f>IF(telefony45[[#This Row],[czy zagraniczny]]=1,telefony45[[#This Row],[zaczęt minuty połączenia]],0)</f>
        <v>0</v>
      </c>
      <c r="P1776">
        <f>IF(OR(telefony45[[#This Row],[czy komórkowy]]=1,telefony45[[#This Row],[czy stacjonarny]]=1),P1775-telefony45[[#This Row],[połączenie w sekundach]],P1775)</f>
        <v>-794452</v>
      </c>
      <c r="Q1776">
        <f t="shared" si="27"/>
        <v>852</v>
      </c>
      <c r="R1776">
        <f>IF(telefony45[[#This Row],[czy komórkowy]]=1,Q1776+R1775,R1775)</f>
        <v>195444</v>
      </c>
      <c r="S1776">
        <f>IF(telefony45[[#This Row],[czy stacjonarny]]=1,Q1776+S1775,S1775)</f>
        <v>599008</v>
      </c>
    </row>
    <row r="1777" spans="1:19" x14ac:dyDescent="0.3">
      <c r="A1777" s="9" t="s">
        <v>1530</v>
      </c>
      <c r="B1777" s="1">
        <v>42942</v>
      </c>
      <c r="C1777" s="2">
        <v>0.45333333333333331</v>
      </c>
      <c r="D1777" s="2">
        <v>0.45443287037037039</v>
      </c>
      <c r="E1777">
        <f>DAY(telefony45[[#This Row],[data]])</f>
        <v>26</v>
      </c>
      <c r="F1777">
        <f>IF(LEN(telefony45[[#This Row],[nr]])=8,1,0)</f>
        <v>0</v>
      </c>
      <c r="G1777">
        <f>IF(LEN(telefony45[[#This Row],[nr]])=7,1,0)</f>
        <v>1</v>
      </c>
      <c r="H1777" s="9">
        <f>IF(LEN(telefony45[[#This Row],[nr]])&gt;=10,1,0)</f>
        <v>0</v>
      </c>
      <c r="I1777" s="2">
        <f>telefony45[[#This Row],[zakonczenie]]-telefony45[[#This Row],[rozpoczecie]]</f>
        <v>1.0995370370370794E-3</v>
      </c>
      <c r="J1777" s="9">
        <f>HOUR(telefony45[[#This Row],[czas połączenia]])</f>
        <v>0</v>
      </c>
      <c r="K1777" s="9">
        <f>MINUTE(telefony45[[#This Row],[czas połączenia]])</f>
        <v>1</v>
      </c>
      <c r="L1777" s="9">
        <f>SECOND(telefony45[[#This Row],[czas połączenia]])</f>
        <v>35</v>
      </c>
      <c r="M1777" s="9">
        <f>telefony45[[#This Row],[godziny połączenia]]*60*60+telefony45[[#This Row],[minuty połączenia]]*60+telefony45[[#This Row],[sekundy połączenia2]]</f>
        <v>95</v>
      </c>
      <c r="N1777" s="9">
        <f>ROUNDUP(telefony45[[#This Row],[połączenie w sekundach]]/60,0)</f>
        <v>2</v>
      </c>
      <c r="O1777" s="9">
        <f>IF(telefony45[[#This Row],[czy zagraniczny]]=1,telefony45[[#This Row],[zaczęt minuty połączenia]],0)</f>
        <v>0</v>
      </c>
      <c r="P1777">
        <f>IF(OR(telefony45[[#This Row],[czy komórkowy]]=1,telefony45[[#This Row],[czy stacjonarny]]=1),P1776-telefony45[[#This Row],[połączenie w sekundach]],P1776)</f>
        <v>-794547</v>
      </c>
      <c r="Q1777">
        <f t="shared" si="27"/>
        <v>95</v>
      </c>
      <c r="R1777">
        <f>IF(telefony45[[#This Row],[czy komórkowy]]=1,Q1777+R1776,R1776)</f>
        <v>195444</v>
      </c>
      <c r="S1777">
        <f>IF(telefony45[[#This Row],[czy stacjonarny]]=1,Q1777+S1776,S1776)</f>
        <v>599103</v>
      </c>
    </row>
    <row r="1778" spans="1:19" x14ac:dyDescent="0.3">
      <c r="A1778" s="9" t="s">
        <v>1531</v>
      </c>
      <c r="B1778" s="1">
        <v>42942</v>
      </c>
      <c r="C1778" s="2">
        <v>0.45531250000000001</v>
      </c>
      <c r="D1778" s="2">
        <v>0.45717592592592593</v>
      </c>
      <c r="E1778">
        <f>DAY(telefony45[[#This Row],[data]])</f>
        <v>26</v>
      </c>
      <c r="F1778">
        <f>IF(LEN(telefony45[[#This Row],[nr]])=8,1,0)</f>
        <v>1</v>
      </c>
      <c r="G1778">
        <f>IF(LEN(telefony45[[#This Row],[nr]])=7,1,0)</f>
        <v>0</v>
      </c>
      <c r="H1778" s="9">
        <f>IF(LEN(telefony45[[#This Row],[nr]])&gt;=10,1,0)</f>
        <v>0</v>
      </c>
      <c r="I1778" s="2">
        <f>telefony45[[#This Row],[zakonczenie]]-telefony45[[#This Row],[rozpoczecie]]</f>
        <v>1.8634259259259212E-3</v>
      </c>
      <c r="J1778" s="9">
        <f>HOUR(telefony45[[#This Row],[czas połączenia]])</f>
        <v>0</v>
      </c>
      <c r="K1778" s="9">
        <f>MINUTE(telefony45[[#This Row],[czas połączenia]])</f>
        <v>2</v>
      </c>
      <c r="L1778" s="9">
        <f>SECOND(telefony45[[#This Row],[czas połączenia]])</f>
        <v>41</v>
      </c>
      <c r="M1778" s="9">
        <f>telefony45[[#This Row],[godziny połączenia]]*60*60+telefony45[[#This Row],[minuty połączenia]]*60+telefony45[[#This Row],[sekundy połączenia2]]</f>
        <v>161</v>
      </c>
      <c r="N1778" s="9">
        <f>ROUNDUP(telefony45[[#This Row],[połączenie w sekundach]]/60,0)</f>
        <v>3</v>
      </c>
      <c r="O1778" s="9">
        <f>IF(telefony45[[#This Row],[czy zagraniczny]]=1,telefony45[[#This Row],[zaczęt minuty połączenia]],0)</f>
        <v>0</v>
      </c>
      <c r="P1778">
        <f>IF(OR(telefony45[[#This Row],[czy komórkowy]]=1,telefony45[[#This Row],[czy stacjonarny]]=1),P1777-telefony45[[#This Row],[połączenie w sekundach]],P1777)</f>
        <v>-794708</v>
      </c>
      <c r="Q1778">
        <f t="shared" si="27"/>
        <v>161</v>
      </c>
      <c r="R1778">
        <f>IF(telefony45[[#This Row],[czy komórkowy]]=1,Q1778+R1777,R1777)</f>
        <v>195605</v>
      </c>
      <c r="S1778">
        <f>IF(telefony45[[#This Row],[czy stacjonarny]]=1,Q1778+S1777,S1777)</f>
        <v>599103</v>
      </c>
    </row>
    <row r="1779" spans="1:19" x14ac:dyDescent="0.3">
      <c r="A1779" s="9" t="s">
        <v>1532</v>
      </c>
      <c r="B1779" s="1">
        <v>42942</v>
      </c>
      <c r="C1779" s="2">
        <v>0.45554398148148151</v>
      </c>
      <c r="D1779" s="2">
        <v>0.45913194444444444</v>
      </c>
      <c r="E1779">
        <f>DAY(telefony45[[#This Row],[data]])</f>
        <v>26</v>
      </c>
      <c r="F1779">
        <f>IF(LEN(telefony45[[#This Row],[nr]])=8,1,0)</f>
        <v>0</v>
      </c>
      <c r="G1779">
        <f>IF(LEN(telefony45[[#This Row],[nr]])=7,1,0)</f>
        <v>1</v>
      </c>
      <c r="H1779" s="9">
        <f>IF(LEN(telefony45[[#This Row],[nr]])&gt;=10,1,0)</f>
        <v>0</v>
      </c>
      <c r="I1779" s="2">
        <f>telefony45[[#This Row],[zakonczenie]]-telefony45[[#This Row],[rozpoczecie]]</f>
        <v>3.5879629629629317E-3</v>
      </c>
      <c r="J1779" s="9">
        <f>HOUR(telefony45[[#This Row],[czas połączenia]])</f>
        <v>0</v>
      </c>
      <c r="K1779" s="9">
        <f>MINUTE(telefony45[[#This Row],[czas połączenia]])</f>
        <v>5</v>
      </c>
      <c r="L1779" s="9">
        <f>SECOND(telefony45[[#This Row],[czas połączenia]])</f>
        <v>10</v>
      </c>
      <c r="M1779" s="9">
        <f>telefony45[[#This Row],[godziny połączenia]]*60*60+telefony45[[#This Row],[minuty połączenia]]*60+telefony45[[#This Row],[sekundy połączenia2]]</f>
        <v>310</v>
      </c>
      <c r="N1779" s="9">
        <f>ROUNDUP(telefony45[[#This Row],[połączenie w sekundach]]/60,0)</f>
        <v>6</v>
      </c>
      <c r="O1779" s="9">
        <f>IF(telefony45[[#This Row],[czy zagraniczny]]=1,telefony45[[#This Row],[zaczęt minuty połączenia]],0)</f>
        <v>0</v>
      </c>
      <c r="P1779">
        <f>IF(OR(telefony45[[#This Row],[czy komórkowy]]=1,telefony45[[#This Row],[czy stacjonarny]]=1),P1778-telefony45[[#This Row],[połączenie w sekundach]],P1778)</f>
        <v>-795018</v>
      </c>
      <c r="Q1779">
        <f t="shared" si="27"/>
        <v>310</v>
      </c>
      <c r="R1779">
        <f>IF(telefony45[[#This Row],[czy komórkowy]]=1,Q1779+R1778,R1778)</f>
        <v>195605</v>
      </c>
      <c r="S1779">
        <f>IF(telefony45[[#This Row],[czy stacjonarny]]=1,Q1779+S1778,S1778)</f>
        <v>599413</v>
      </c>
    </row>
    <row r="1780" spans="1:19" x14ac:dyDescent="0.3">
      <c r="A1780" s="9" t="s">
        <v>1533</v>
      </c>
      <c r="B1780" s="1">
        <v>42942</v>
      </c>
      <c r="C1780" s="2">
        <v>0.45726851851851852</v>
      </c>
      <c r="D1780" s="2">
        <v>0.46751157407407407</v>
      </c>
      <c r="E1780">
        <f>DAY(telefony45[[#This Row],[data]])</f>
        <v>26</v>
      </c>
      <c r="F1780">
        <f>IF(LEN(telefony45[[#This Row],[nr]])=8,1,0)</f>
        <v>0</v>
      </c>
      <c r="G1780">
        <f>IF(LEN(telefony45[[#This Row],[nr]])=7,1,0)</f>
        <v>1</v>
      </c>
      <c r="H1780" s="9">
        <f>IF(LEN(telefony45[[#This Row],[nr]])&gt;=10,1,0)</f>
        <v>0</v>
      </c>
      <c r="I1780" s="2">
        <f>telefony45[[#This Row],[zakonczenie]]-telefony45[[#This Row],[rozpoczecie]]</f>
        <v>1.0243055555555547E-2</v>
      </c>
      <c r="J1780" s="9">
        <f>HOUR(telefony45[[#This Row],[czas połączenia]])</f>
        <v>0</v>
      </c>
      <c r="K1780" s="9">
        <f>MINUTE(telefony45[[#This Row],[czas połączenia]])</f>
        <v>14</v>
      </c>
      <c r="L1780" s="9">
        <f>SECOND(telefony45[[#This Row],[czas połączenia]])</f>
        <v>45</v>
      </c>
      <c r="M1780" s="9">
        <f>telefony45[[#This Row],[godziny połączenia]]*60*60+telefony45[[#This Row],[minuty połączenia]]*60+telefony45[[#This Row],[sekundy połączenia2]]</f>
        <v>885</v>
      </c>
      <c r="N1780" s="9">
        <f>ROUNDUP(telefony45[[#This Row],[połączenie w sekundach]]/60,0)</f>
        <v>15</v>
      </c>
      <c r="O1780" s="9">
        <f>IF(telefony45[[#This Row],[czy zagraniczny]]=1,telefony45[[#This Row],[zaczęt minuty połączenia]],0)</f>
        <v>0</v>
      </c>
      <c r="P1780">
        <f>IF(OR(telefony45[[#This Row],[czy komórkowy]]=1,telefony45[[#This Row],[czy stacjonarny]]=1),P1779-telefony45[[#This Row],[połączenie w sekundach]],P1779)</f>
        <v>-795903</v>
      </c>
      <c r="Q1780">
        <f t="shared" si="27"/>
        <v>885</v>
      </c>
      <c r="R1780">
        <f>IF(telefony45[[#This Row],[czy komórkowy]]=1,Q1780+R1779,R1779)</f>
        <v>195605</v>
      </c>
      <c r="S1780">
        <f>IF(telefony45[[#This Row],[czy stacjonarny]]=1,Q1780+S1779,S1779)</f>
        <v>600298</v>
      </c>
    </row>
    <row r="1781" spans="1:19" x14ac:dyDescent="0.3">
      <c r="A1781" s="9" t="s">
        <v>843</v>
      </c>
      <c r="B1781" s="1">
        <v>42942</v>
      </c>
      <c r="C1781" s="2">
        <v>0.46297453703703706</v>
      </c>
      <c r="D1781" s="2">
        <v>0.47129629629629627</v>
      </c>
      <c r="E1781">
        <f>DAY(telefony45[[#This Row],[data]])</f>
        <v>26</v>
      </c>
      <c r="F1781">
        <f>IF(LEN(telefony45[[#This Row],[nr]])=8,1,0)</f>
        <v>1</v>
      </c>
      <c r="G1781">
        <f>IF(LEN(telefony45[[#This Row],[nr]])=7,1,0)</f>
        <v>0</v>
      </c>
      <c r="H1781" s="9">
        <f>IF(LEN(telefony45[[#This Row],[nr]])&gt;=10,1,0)</f>
        <v>0</v>
      </c>
      <c r="I1781" s="2">
        <f>telefony45[[#This Row],[zakonczenie]]-telefony45[[#This Row],[rozpoczecie]]</f>
        <v>8.3217592592592093E-3</v>
      </c>
      <c r="J1781" s="9">
        <f>HOUR(telefony45[[#This Row],[czas połączenia]])</f>
        <v>0</v>
      </c>
      <c r="K1781" s="9">
        <f>MINUTE(telefony45[[#This Row],[czas połączenia]])</f>
        <v>11</v>
      </c>
      <c r="L1781" s="9">
        <f>SECOND(telefony45[[#This Row],[czas połączenia]])</f>
        <v>59</v>
      </c>
      <c r="M1781" s="9">
        <f>telefony45[[#This Row],[godziny połączenia]]*60*60+telefony45[[#This Row],[minuty połączenia]]*60+telefony45[[#This Row],[sekundy połączenia2]]</f>
        <v>719</v>
      </c>
      <c r="N1781" s="9">
        <f>ROUNDUP(telefony45[[#This Row],[połączenie w sekundach]]/60,0)</f>
        <v>12</v>
      </c>
      <c r="O1781" s="9">
        <f>IF(telefony45[[#This Row],[czy zagraniczny]]=1,telefony45[[#This Row],[zaczęt minuty połączenia]],0)</f>
        <v>0</v>
      </c>
      <c r="P1781">
        <f>IF(OR(telefony45[[#This Row],[czy komórkowy]]=1,telefony45[[#This Row],[czy stacjonarny]]=1),P1780-telefony45[[#This Row],[połączenie w sekundach]],P1780)</f>
        <v>-796622</v>
      </c>
      <c r="Q1781">
        <f t="shared" si="27"/>
        <v>719</v>
      </c>
      <c r="R1781">
        <f>IF(telefony45[[#This Row],[czy komórkowy]]=1,Q1781+R1780,R1780)</f>
        <v>196324</v>
      </c>
      <c r="S1781">
        <f>IF(telefony45[[#This Row],[czy stacjonarny]]=1,Q1781+S1780,S1780)</f>
        <v>600298</v>
      </c>
    </row>
    <row r="1782" spans="1:19" x14ac:dyDescent="0.3">
      <c r="A1782" s="9" t="s">
        <v>1534</v>
      </c>
      <c r="B1782" s="1">
        <v>42942</v>
      </c>
      <c r="C1782" s="2">
        <v>0.46431712962962962</v>
      </c>
      <c r="D1782" s="2">
        <v>0.47060185185185183</v>
      </c>
      <c r="E1782">
        <f>DAY(telefony45[[#This Row],[data]])</f>
        <v>26</v>
      </c>
      <c r="F1782">
        <f>IF(LEN(telefony45[[#This Row],[nr]])=8,1,0)</f>
        <v>1</v>
      </c>
      <c r="G1782">
        <f>IF(LEN(telefony45[[#This Row],[nr]])=7,1,0)</f>
        <v>0</v>
      </c>
      <c r="H1782" s="9">
        <f>IF(LEN(telefony45[[#This Row],[nr]])&gt;=10,1,0)</f>
        <v>0</v>
      </c>
      <c r="I1782" s="2">
        <f>telefony45[[#This Row],[zakonczenie]]-telefony45[[#This Row],[rozpoczecie]]</f>
        <v>6.2847222222222054E-3</v>
      </c>
      <c r="J1782" s="9">
        <f>HOUR(telefony45[[#This Row],[czas połączenia]])</f>
        <v>0</v>
      </c>
      <c r="K1782" s="9">
        <f>MINUTE(telefony45[[#This Row],[czas połączenia]])</f>
        <v>9</v>
      </c>
      <c r="L1782" s="9">
        <f>SECOND(telefony45[[#This Row],[czas połączenia]])</f>
        <v>3</v>
      </c>
      <c r="M1782" s="9">
        <f>telefony45[[#This Row],[godziny połączenia]]*60*60+telefony45[[#This Row],[minuty połączenia]]*60+telefony45[[#This Row],[sekundy połączenia2]]</f>
        <v>543</v>
      </c>
      <c r="N1782" s="9">
        <f>ROUNDUP(telefony45[[#This Row],[połączenie w sekundach]]/60,0)</f>
        <v>10</v>
      </c>
      <c r="O1782" s="9">
        <f>IF(telefony45[[#This Row],[czy zagraniczny]]=1,telefony45[[#This Row],[zaczęt minuty połączenia]],0)</f>
        <v>0</v>
      </c>
      <c r="P1782">
        <f>IF(OR(telefony45[[#This Row],[czy komórkowy]]=1,telefony45[[#This Row],[czy stacjonarny]]=1),P1781-telefony45[[#This Row],[połączenie w sekundach]],P1781)</f>
        <v>-797165</v>
      </c>
      <c r="Q1782">
        <f t="shared" si="27"/>
        <v>543</v>
      </c>
      <c r="R1782">
        <f>IF(telefony45[[#This Row],[czy komórkowy]]=1,Q1782+R1781,R1781)</f>
        <v>196867</v>
      </c>
      <c r="S1782">
        <f>IF(telefony45[[#This Row],[czy stacjonarny]]=1,Q1782+S1781,S1781)</f>
        <v>600298</v>
      </c>
    </row>
    <row r="1783" spans="1:19" x14ac:dyDescent="0.3">
      <c r="A1783" s="9" t="s">
        <v>1535</v>
      </c>
      <c r="B1783" s="1">
        <v>42942</v>
      </c>
      <c r="C1783" s="2">
        <v>0.46703703703703703</v>
      </c>
      <c r="D1783" s="2">
        <v>0.47262731481481479</v>
      </c>
      <c r="E1783">
        <f>DAY(telefony45[[#This Row],[data]])</f>
        <v>26</v>
      </c>
      <c r="F1783">
        <f>IF(LEN(telefony45[[#This Row],[nr]])=8,1,0)</f>
        <v>0</v>
      </c>
      <c r="G1783">
        <f>IF(LEN(telefony45[[#This Row],[nr]])=7,1,0)</f>
        <v>1</v>
      </c>
      <c r="H1783" s="9">
        <f>IF(LEN(telefony45[[#This Row],[nr]])&gt;=10,1,0)</f>
        <v>0</v>
      </c>
      <c r="I1783" s="2">
        <f>telefony45[[#This Row],[zakonczenie]]-telefony45[[#This Row],[rozpoczecie]]</f>
        <v>5.5902777777777635E-3</v>
      </c>
      <c r="J1783" s="9">
        <f>HOUR(telefony45[[#This Row],[czas połączenia]])</f>
        <v>0</v>
      </c>
      <c r="K1783" s="9">
        <f>MINUTE(telefony45[[#This Row],[czas połączenia]])</f>
        <v>8</v>
      </c>
      <c r="L1783" s="9">
        <f>SECOND(telefony45[[#This Row],[czas połączenia]])</f>
        <v>3</v>
      </c>
      <c r="M1783" s="9">
        <f>telefony45[[#This Row],[godziny połączenia]]*60*60+telefony45[[#This Row],[minuty połączenia]]*60+telefony45[[#This Row],[sekundy połączenia2]]</f>
        <v>483</v>
      </c>
      <c r="N1783" s="9">
        <f>ROUNDUP(telefony45[[#This Row],[połączenie w sekundach]]/60,0)</f>
        <v>9</v>
      </c>
      <c r="O1783" s="9">
        <f>IF(telefony45[[#This Row],[czy zagraniczny]]=1,telefony45[[#This Row],[zaczęt minuty połączenia]],0)</f>
        <v>0</v>
      </c>
      <c r="P1783">
        <f>IF(OR(telefony45[[#This Row],[czy komórkowy]]=1,telefony45[[#This Row],[czy stacjonarny]]=1),P1782-telefony45[[#This Row],[połączenie w sekundach]],P1782)</f>
        <v>-797648</v>
      </c>
      <c r="Q1783">
        <f t="shared" si="27"/>
        <v>483</v>
      </c>
      <c r="R1783">
        <f>IF(telefony45[[#This Row],[czy komórkowy]]=1,Q1783+R1782,R1782)</f>
        <v>196867</v>
      </c>
      <c r="S1783">
        <f>IF(telefony45[[#This Row],[czy stacjonarny]]=1,Q1783+S1782,S1782)</f>
        <v>600781</v>
      </c>
    </row>
    <row r="1784" spans="1:19" x14ac:dyDescent="0.3">
      <c r="A1784" s="9" t="s">
        <v>1536</v>
      </c>
      <c r="B1784" s="1">
        <v>42942</v>
      </c>
      <c r="C1784" s="2">
        <v>0.46703703703703703</v>
      </c>
      <c r="D1784" s="2">
        <v>0.47568287037037038</v>
      </c>
      <c r="E1784">
        <f>DAY(telefony45[[#This Row],[data]])</f>
        <v>26</v>
      </c>
      <c r="F1784">
        <f>IF(LEN(telefony45[[#This Row],[nr]])=8,1,0)</f>
        <v>0</v>
      </c>
      <c r="G1784">
        <f>IF(LEN(telefony45[[#This Row],[nr]])=7,1,0)</f>
        <v>1</v>
      </c>
      <c r="H1784" s="9">
        <f>IF(LEN(telefony45[[#This Row],[nr]])&gt;=10,1,0)</f>
        <v>0</v>
      </c>
      <c r="I1784" s="2">
        <f>telefony45[[#This Row],[zakonczenie]]-telefony45[[#This Row],[rozpoczecie]]</f>
        <v>8.6458333333333526E-3</v>
      </c>
      <c r="J1784" s="9">
        <f>HOUR(telefony45[[#This Row],[czas połączenia]])</f>
        <v>0</v>
      </c>
      <c r="K1784" s="9">
        <f>MINUTE(telefony45[[#This Row],[czas połączenia]])</f>
        <v>12</v>
      </c>
      <c r="L1784" s="9">
        <f>SECOND(telefony45[[#This Row],[czas połączenia]])</f>
        <v>27</v>
      </c>
      <c r="M1784" s="9">
        <f>telefony45[[#This Row],[godziny połączenia]]*60*60+telefony45[[#This Row],[minuty połączenia]]*60+telefony45[[#This Row],[sekundy połączenia2]]</f>
        <v>747</v>
      </c>
      <c r="N1784" s="9">
        <f>ROUNDUP(telefony45[[#This Row],[połączenie w sekundach]]/60,0)</f>
        <v>13</v>
      </c>
      <c r="O1784" s="9">
        <f>IF(telefony45[[#This Row],[czy zagraniczny]]=1,telefony45[[#This Row],[zaczęt minuty połączenia]],0)</f>
        <v>0</v>
      </c>
      <c r="P1784">
        <f>IF(OR(telefony45[[#This Row],[czy komórkowy]]=1,telefony45[[#This Row],[czy stacjonarny]]=1),P1783-telefony45[[#This Row],[połączenie w sekundach]],P1783)</f>
        <v>-798395</v>
      </c>
      <c r="Q1784">
        <f t="shared" si="27"/>
        <v>747</v>
      </c>
      <c r="R1784">
        <f>IF(telefony45[[#This Row],[czy komórkowy]]=1,Q1784+R1783,R1783)</f>
        <v>196867</v>
      </c>
      <c r="S1784">
        <f>IF(telefony45[[#This Row],[czy stacjonarny]]=1,Q1784+S1783,S1783)</f>
        <v>601528</v>
      </c>
    </row>
    <row r="1785" spans="1:19" x14ac:dyDescent="0.3">
      <c r="A1785" s="9" t="s">
        <v>1537</v>
      </c>
      <c r="B1785" s="1">
        <v>42942</v>
      </c>
      <c r="C1785" s="2">
        <v>0.47266203703703702</v>
      </c>
      <c r="D1785" s="2">
        <v>0.48297453703703702</v>
      </c>
      <c r="E1785">
        <f>DAY(telefony45[[#This Row],[data]])</f>
        <v>26</v>
      </c>
      <c r="F1785">
        <f>IF(LEN(telefony45[[#This Row],[nr]])=8,1,0)</f>
        <v>0</v>
      </c>
      <c r="G1785">
        <f>IF(LEN(telefony45[[#This Row],[nr]])=7,1,0)</f>
        <v>1</v>
      </c>
      <c r="H1785" s="9">
        <f>IF(LEN(telefony45[[#This Row],[nr]])&gt;=10,1,0)</f>
        <v>0</v>
      </c>
      <c r="I1785" s="2">
        <f>telefony45[[#This Row],[zakonczenie]]-telefony45[[#This Row],[rozpoczecie]]</f>
        <v>1.0312500000000002E-2</v>
      </c>
      <c r="J1785" s="9">
        <f>HOUR(telefony45[[#This Row],[czas połączenia]])</f>
        <v>0</v>
      </c>
      <c r="K1785" s="9">
        <f>MINUTE(telefony45[[#This Row],[czas połączenia]])</f>
        <v>14</v>
      </c>
      <c r="L1785" s="9">
        <f>SECOND(telefony45[[#This Row],[czas połączenia]])</f>
        <v>51</v>
      </c>
      <c r="M1785" s="9">
        <f>telefony45[[#This Row],[godziny połączenia]]*60*60+telefony45[[#This Row],[minuty połączenia]]*60+telefony45[[#This Row],[sekundy połączenia2]]</f>
        <v>891</v>
      </c>
      <c r="N1785" s="9">
        <f>ROUNDUP(telefony45[[#This Row],[połączenie w sekundach]]/60,0)</f>
        <v>15</v>
      </c>
      <c r="O1785" s="9">
        <f>IF(telefony45[[#This Row],[czy zagraniczny]]=1,telefony45[[#This Row],[zaczęt minuty połączenia]],0)</f>
        <v>0</v>
      </c>
      <c r="P1785">
        <f>IF(OR(telefony45[[#This Row],[czy komórkowy]]=1,telefony45[[#This Row],[czy stacjonarny]]=1),P1784-telefony45[[#This Row],[połączenie w sekundach]],P1784)</f>
        <v>-799286</v>
      </c>
      <c r="Q1785">
        <f t="shared" si="27"/>
        <v>891</v>
      </c>
      <c r="R1785">
        <f>IF(telefony45[[#This Row],[czy komórkowy]]=1,Q1785+R1784,R1784)</f>
        <v>196867</v>
      </c>
      <c r="S1785">
        <f>IF(telefony45[[#This Row],[czy stacjonarny]]=1,Q1785+S1784,S1784)</f>
        <v>602419</v>
      </c>
    </row>
    <row r="1786" spans="1:19" x14ac:dyDescent="0.3">
      <c r="A1786" s="9" t="s">
        <v>1538</v>
      </c>
      <c r="B1786" s="1">
        <v>42942</v>
      </c>
      <c r="C1786" s="2">
        <v>0.47515046296296298</v>
      </c>
      <c r="D1786" s="2">
        <v>0.47552083333333334</v>
      </c>
      <c r="E1786">
        <f>DAY(telefony45[[#This Row],[data]])</f>
        <v>26</v>
      </c>
      <c r="F1786">
        <f>IF(LEN(telefony45[[#This Row],[nr]])=8,1,0)</f>
        <v>0</v>
      </c>
      <c r="G1786">
        <f>IF(LEN(telefony45[[#This Row],[nr]])=7,1,0)</f>
        <v>1</v>
      </c>
      <c r="H1786" s="9">
        <f>IF(LEN(telefony45[[#This Row],[nr]])&gt;=10,1,0)</f>
        <v>0</v>
      </c>
      <c r="I1786" s="2">
        <f>telefony45[[#This Row],[zakonczenie]]-telefony45[[#This Row],[rozpoczecie]]</f>
        <v>3.7037037037035425E-4</v>
      </c>
      <c r="J1786" s="9">
        <f>HOUR(telefony45[[#This Row],[czas połączenia]])</f>
        <v>0</v>
      </c>
      <c r="K1786" s="9">
        <f>MINUTE(telefony45[[#This Row],[czas połączenia]])</f>
        <v>0</v>
      </c>
      <c r="L1786" s="9">
        <f>SECOND(telefony45[[#This Row],[czas połączenia]])</f>
        <v>32</v>
      </c>
      <c r="M1786" s="9">
        <f>telefony45[[#This Row],[godziny połączenia]]*60*60+telefony45[[#This Row],[minuty połączenia]]*60+telefony45[[#This Row],[sekundy połączenia2]]</f>
        <v>32</v>
      </c>
      <c r="N1786" s="9">
        <f>ROUNDUP(telefony45[[#This Row],[połączenie w sekundach]]/60,0)</f>
        <v>1</v>
      </c>
      <c r="O1786" s="9">
        <f>IF(telefony45[[#This Row],[czy zagraniczny]]=1,telefony45[[#This Row],[zaczęt minuty połączenia]],0)</f>
        <v>0</v>
      </c>
      <c r="P1786">
        <f>IF(OR(telefony45[[#This Row],[czy komórkowy]]=1,telefony45[[#This Row],[czy stacjonarny]]=1),P1785-telefony45[[#This Row],[połączenie w sekundach]],P1785)</f>
        <v>-799318</v>
      </c>
      <c r="Q1786">
        <f t="shared" si="27"/>
        <v>32</v>
      </c>
      <c r="R1786">
        <f>IF(telefony45[[#This Row],[czy komórkowy]]=1,Q1786+R1785,R1785)</f>
        <v>196867</v>
      </c>
      <c r="S1786">
        <f>IF(telefony45[[#This Row],[czy stacjonarny]]=1,Q1786+S1785,S1785)</f>
        <v>602451</v>
      </c>
    </row>
    <row r="1787" spans="1:19" x14ac:dyDescent="0.3">
      <c r="A1787" s="9" t="s">
        <v>1539</v>
      </c>
      <c r="B1787" s="1">
        <v>42942</v>
      </c>
      <c r="C1787" s="2">
        <v>0.48082175925925924</v>
      </c>
      <c r="D1787" s="2">
        <v>0.48585648148148147</v>
      </c>
      <c r="E1787">
        <f>DAY(telefony45[[#This Row],[data]])</f>
        <v>26</v>
      </c>
      <c r="F1787">
        <f>IF(LEN(telefony45[[#This Row],[nr]])=8,1,0)</f>
        <v>0</v>
      </c>
      <c r="G1787">
        <f>IF(LEN(telefony45[[#This Row],[nr]])=7,1,0)</f>
        <v>1</v>
      </c>
      <c r="H1787" s="9">
        <f>IF(LEN(telefony45[[#This Row],[nr]])&gt;=10,1,0)</f>
        <v>0</v>
      </c>
      <c r="I1787" s="2">
        <f>telefony45[[#This Row],[zakonczenie]]-telefony45[[#This Row],[rozpoczecie]]</f>
        <v>5.0347222222222321E-3</v>
      </c>
      <c r="J1787" s="9">
        <f>HOUR(telefony45[[#This Row],[czas połączenia]])</f>
        <v>0</v>
      </c>
      <c r="K1787" s="9">
        <f>MINUTE(telefony45[[#This Row],[czas połączenia]])</f>
        <v>7</v>
      </c>
      <c r="L1787" s="9">
        <f>SECOND(telefony45[[#This Row],[czas połączenia]])</f>
        <v>15</v>
      </c>
      <c r="M1787" s="9">
        <f>telefony45[[#This Row],[godziny połączenia]]*60*60+telefony45[[#This Row],[minuty połączenia]]*60+telefony45[[#This Row],[sekundy połączenia2]]</f>
        <v>435</v>
      </c>
      <c r="N1787" s="9">
        <f>ROUNDUP(telefony45[[#This Row],[połączenie w sekundach]]/60,0)</f>
        <v>8</v>
      </c>
      <c r="O1787" s="9">
        <f>IF(telefony45[[#This Row],[czy zagraniczny]]=1,telefony45[[#This Row],[zaczęt minuty połączenia]],0)</f>
        <v>0</v>
      </c>
      <c r="P1787">
        <f>IF(OR(telefony45[[#This Row],[czy komórkowy]]=1,telefony45[[#This Row],[czy stacjonarny]]=1),P1786-telefony45[[#This Row],[połączenie w sekundach]],P1786)</f>
        <v>-799753</v>
      </c>
      <c r="Q1787">
        <f t="shared" si="27"/>
        <v>435</v>
      </c>
      <c r="R1787">
        <f>IF(telefony45[[#This Row],[czy komórkowy]]=1,Q1787+R1786,R1786)</f>
        <v>196867</v>
      </c>
      <c r="S1787">
        <f>IF(telefony45[[#This Row],[czy stacjonarny]]=1,Q1787+S1786,S1786)</f>
        <v>602886</v>
      </c>
    </row>
    <row r="1788" spans="1:19" x14ac:dyDescent="0.3">
      <c r="A1788" s="9" t="s">
        <v>1540</v>
      </c>
      <c r="B1788" s="1">
        <v>42942</v>
      </c>
      <c r="C1788" s="2">
        <v>0.48534722222222221</v>
      </c>
      <c r="D1788" s="2">
        <v>0.48814814814814816</v>
      </c>
      <c r="E1788">
        <f>DAY(telefony45[[#This Row],[data]])</f>
        <v>26</v>
      </c>
      <c r="F1788">
        <f>IF(LEN(telefony45[[#This Row],[nr]])=8,1,0)</f>
        <v>0</v>
      </c>
      <c r="G1788">
        <f>IF(LEN(telefony45[[#This Row],[nr]])=7,1,0)</f>
        <v>1</v>
      </c>
      <c r="H1788" s="9">
        <f>IF(LEN(telefony45[[#This Row],[nr]])&gt;=10,1,0)</f>
        <v>0</v>
      </c>
      <c r="I1788" s="2">
        <f>telefony45[[#This Row],[zakonczenie]]-telefony45[[#This Row],[rozpoczecie]]</f>
        <v>2.8009259259259567E-3</v>
      </c>
      <c r="J1788" s="9">
        <f>HOUR(telefony45[[#This Row],[czas połączenia]])</f>
        <v>0</v>
      </c>
      <c r="K1788" s="9">
        <f>MINUTE(telefony45[[#This Row],[czas połączenia]])</f>
        <v>4</v>
      </c>
      <c r="L1788" s="9">
        <f>SECOND(telefony45[[#This Row],[czas połączenia]])</f>
        <v>2</v>
      </c>
      <c r="M1788" s="9">
        <f>telefony45[[#This Row],[godziny połączenia]]*60*60+telefony45[[#This Row],[minuty połączenia]]*60+telefony45[[#This Row],[sekundy połączenia2]]</f>
        <v>242</v>
      </c>
      <c r="N1788" s="9">
        <f>ROUNDUP(telefony45[[#This Row],[połączenie w sekundach]]/60,0)</f>
        <v>5</v>
      </c>
      <c r="O1788" s="9">
        <f>IF(telefony45[[#This Row],[czy zagraniczny]]=1,telefony45[[#This Row],[zaczęt minuty połączenia]],0)</f>
        <v>0</v>
      </c>
      <c r="P1788">
        <f>IF(OR(telefony45[[#This Row],[czy komórkowy]]=1,telefony45[[#This Row],[czy stacjonarny]]=1),P1787-telefony45[[#This Row],[połączenie w sekundach]],P1787)</f>
        <v>-799995</v>
      </c>
      <c r="Q1788">
        <f t="shared" si="27"/>
        <v>242</v>
      </c>
      <c r="R1788">
        <f>IF(telefony45[[#This Row],[czy komórkowy]]=1,Q1788+R1787,R1787)</f>
        <v>196867</v>
      </c>
      <c r="S1788">
        <f>IF(telefony45[[#This Row],[czy stacjonarny]]=1,Q1788+S1787,S1787)</f>
        <v>603128</v>
      </c>
    </row>
    <row r="1789" spans="1:19" x14ac:dyDescent="0.3">
      <c r="A1789" s="9" t="s">
        <v>1541</v>
      </c>
      <c r="B1789" s="1">
        <v>42942</v>
      </c>
      <c r="C1789" s="2">
        <v>0.48700231481481482</v>
      </c>
      <c r="D1789" s="2">
        <v>0.49305555555555558</v>
      </c>
      <c r="E1789">
        <f>DAY(telefony45[[#This Row],[data]])</f>
        <v>26</v>
      </c>
      <c r="F1789">
        <f>IF(LEN(telefony45[[#This Row],[nr]])=8,1,0)</f>
        <v>0</v>
      </c>
      <c r="G1789">
        <f>IF(LEN(telefony45[[#This Row],[nr]])=7,1,0)</f>
        <v>1</v>
      </c>
      <c r="H1789" s="9">
        <f>IF(LEN(telefony45[[#This Row],[nr]])&gt;=10,1,0)</f>
        <v>0</v>
      </c>
      <c r="I1789" s="2">
        <f>telefony45[[#This Row],[zakonczenie]]-telefony45[[#This Row],[rozpoczecie]]</f>
        <v>6.0532407407407618E-3</v>
      </c>
      <c r="J1789" s="9">
        <f>HOUR(telefony45[[#This Row],[czas połączenia]])</f>
        <v>0</v>
      </c>
      <c r="K1789" s="9">
        <f>MINUTE(telefony45[[#This Row],[czas połączenia]])</f>
        <v>8</v>
      </c>
      <c r="L1789" s="9">
        <f>SECOND(telefony45[[#This Row],[czas połączenia]])</f>
        <v>43</v>
      </c>
      <c r="M1789" s="9">
        <f>telefony45[[#This Row],[godziny połączenia]]*60*60+telefony45[[#This Row],[minuty połączenia]]*60+telefony45[[#This Row],[sekundy połączenia2]]</f>
        <v>523</v>
      </c>
      <c r="N1789" s="9">
        <f>ROUNDUP(telefony45[[#This Row],[połączenie w sekundach]]/60,0)</f>
        <v>9</v>
      </c>
      <c r="O1789" s="9">
        <f>IF(telefony45[[#This Row],[czy zagraniczny]]=1,telefony45[[#This Row],[zaczęt minuty połączenia]],0)</f>
        <v>0</v>
      </c>
      <c r="P1789">
        <f>IF(OR(telefony45[[#This Row],[czy komórkowy]]=1,telefony45[[#This Row],[czy stacjonarny]]=1),P1788-telefony45[[#This Row],[połączenie w sekundach]],P1788)</f>
        <v>-800518</v>
      </c>
      <c r="Q1789">
        <f t="shared" si="27"/>
        <v>523</v>
      </c>
      <c r="R1789">
        <f>IF(telefony45[[#This Row],[czy komórkowy]]=1,Q1789+R1788,R1788)</f>
        <v>196867</v>
      </c>
      <c r="S1789">
        <f>IF(telefony45[[#This Row],[czy stacjonarny]]=1,Q1789+S1788,S1788)</f>
        <v>603651</v>
      </c>
    </row>
    <row r="1790" spans="1:19" x14ac:dyDescent="0.3">
      <c r="A1790" s="9" t="s">
        <v>1542</v>
      </c>
      <c r="B1790" s="1">
        <v>42942</v>
      </c>
      <c r="C1790" s="2">
        <v>0.48849537037037039</v>
      </c>
      <c r="D1790" s="2">
        <v>0.49665509259259261</v>
      </c>
      <c r="E1790">
        <f>DAY(telefony45[[#This Row],[data]])</f>
        <v>26</v>
      </c>
      <c r="F1790">
        <f>IF(LEN(telefony45[[#This Row],[nr]])=8,1,0)</f>
        <v>0</v>
      </c>
      <c r="G1790">
        <f>IF(LEN(telefony45[[#This Row],[nr]])=7,1,0)</f>
        <v>1</v>
      </c>
      <c r="H1790" s="9">
        <f>IF(LEN(telefony45[[#This Row],[nr]])&gt;=10,1,0)</f>
        <v>0</v>
      </c>
      <c r="I1790" s="2">
        <f>telefony45[[#This Row],[zakonczenie]]-telefony45[[#This Row],[rozpoczecie]]</f>
        <v>8.159722222222221E-3</v>
      </c>
      <c r="J1790" s="9">
        <f>HOUR(telefony45[[#This Row],[czas połączenia]])</f>
        <v>0</v>
      </c>
      <c r="K1790" s="9">
        <f>MINUTE(telefony45[[#This Row],[czas połączenia]])</f>
        <v>11</v>
      </c>
      <c r="L1790" s="9">
        <f>SECOND(telefony45[[#This Row],[czas połączenia]])</f>
        <v>45</v>
      </c>
      <c r="M1790" s="9">
        <f>telefony45[[#This Row],[godziny połączenia]]*60*60+telefony45[[#This Row],[minuty połączenia]]*60+telefony45[[#This Row],[sekundy połączenia2]]</f>
        <v>705</v>
      </c>
      <c r="N1790" s="9">
        <f>ROUNDUP(telefony45[[#This Row],[połączenie w sekundach]]/60,0)</f>
        <v>12</v>
      </c>
      <c r="O1790" s="9">
        <f>IF(telefony45[[#This Row],[czy zagraniczny]]=1,telefony45[[#This Row],[zaczęt minuty połączenia]],0)</f>
        <v>0</v>
      </c>
      <c r="P1790">
        <f>IF(OR(telefony45[[#This Row],[czy komórkowy]]=1,telefony45[[#This Row],[czy stacjonarny]]=1),P1789-telefony45[[#This Row],[połączenie w sekundach]],P1789)</f>
        <v>-801223</v>
      </c>
      <c r="Q1790">
        <f t="shared" si="27"/>
        <v>705</v>
      </c>
      <c r="R1790">
        <f>IF(telefony45[[#This Row],[czy komórkowy]]=1,Q1790+R1789,R1789)</f>
        <v>196867</v>
      </c>
      <c r="S1790">
        <f>IF(telefony45[[#This Row],[czy stacjonarny]]=1,Q1790+S1789,S1789)</f>
        <v>604356</v>
      </c>
    </row>
    <row r="1791" spans="1:19" x14ac:dyDescent="0.3">
      <c r="A1791" s="9" t="s">
        <v>1543</v>
      </c>
      <c r="B1791" s="1">
        <v>42942</v>
      </c>
      <c r="C1791" s="2">
        <v>0.49020833333333336</v>
      </c>
      <c r="D1791" s="2">
        <v>0.49932870370370369</v>
      </c>
      <c r="E1791">
        <f>DAY(telefony45[[#This Row],[data]])</f>
        <v>26</v>
      </c>
      <c r="F1791">
        <f>IF(LEN(telefony45[[#This Row],[nr]])=8,1,0)</f>
        <v>0</v>
      </c>
      <c r="G1791">
        <f>IF(LEN(telefony45[[#This Row],[nr]])=7,1,0)</f>
        <v>0</v>
      </c>
      <c r="H1791" s="9">
        <f>IF(LEN(telefony45[[#This Row],[nr]])&gt;=10,1,0)</f>
        <v>1</v>
      </c>
      <c r="I1791" s="2">
        <f>telefony45[[#This Row],[zakonczenie]]-telefony45[[#This Row],[rozpoczecie]]</f>
        <v>9.1203703703703343E-3</v>
      </c>
      <c r="J1791" s="9">
        <f>HOUR(telefony45[[#This Row],[czas połączenia]])</f>
        <v>0</v>
      </c>
      <c r="K1791" s="9">
        <f>MINUTE(telefony45[[#This Row],[czas połączenia]])</f>
        <v>13</v>
      </c>
      <c r="L1791" s="9">
        <f>SECOND(telefony45[[#This Row],[czas połączenia]])</f>
        <v>8</v>
      </c>
      <c r="M1791" s="9">
        <f>telefony45[[#This Row],[godziny połączenia]]*60*60+telefony45[[#This Row],[minuty połączenia]]*60+telefony45[[#This Row],[sekundy połączenia2]]</f>
        <v>788</v>
      </c>
      <c r="N1791" s="9">
        <f>ROUNDUP(telefony45[[#This Row],[połączenie w sekundach]]/60,0)</f>
        <v>14</v>
      </c>
      <c r="O1791" s="9">
        <f>IF(telefony45[[#This Row],[czy zagraniczny]]=1,telefony45[[#This Row],[zaczęt minuty połączenia]],0)</f>
        <v>14</v>
      </c>
      <c r="P1791">
        <f>IF(OR(telefony45[[#This Row],[czy komórkowy]]=1,telefony45[[#This Row],[czy stacjonarny]]=1),P1790-telefony45[[#This Row],[połączenie w sekundach]],P1790)</f>
        <v>-801223</v>
      </c>
      <c r="Q1791">
        <f t="shared" si="27"/>
        <v>0</v>
      </c>
      <c r="R1791">
        <f>IF(telefony45[[#This Row],[czy komórkowy]]=1,Q1791+R1790,R1790)</f>
        <v>196867</v>
      </c>
      <c r="S1791">
        <f>IF(telefony45[[#This Row],[czy stacjonarny]]=1,Q1791+S1790,S1790)</f>
        <v>604356</v>
      </c>
    </row>
    <row r="1792" spans="1:19" x14ac:dyDescent="0.3">
      <c r="A1792" s="9" t="s">
        <v>1544</v>
      </c>
      <c r="B1792" s="1">
        <v>42942</v>
      </c>
      <c r="C1792" s="2">
        <v>0.49135416666666665</v>
      </c>
      <c r="D1792" s="2">
        <v>0.49472222222222223</v>
      </c>
      <c r="E1792">
        <f>DAY(telefony45[[#This Row],[data]])</f>
        <v>26</v>
      </c>
      <c r="F1792">
        <f>IF(LEN(telefony45[[#This Row],[nr]])=8,1,0)</f>
        <v>0</v>
      </c>
      <c r="G1792">
        <f>IF(LEN(telefony45[[#This Row],[nr]])=7,1,0)</f>
        <v>1</v>
      </c>
      <c r="H1792" s="9">
        <f>IF(LEN(telefony45[[#This Row],[nr]])&gt;=10,1,0)</f>
        <v>0</v>
      </c>
      <c r="I1792" s="2">
        <f>telefony45[[#This Row],[zakonczenie]]-telefony45[[#This Row],[rozpoczecie]]</f>
        <v>3.3680555555555824E-3</v>
      </c>
      <c r="J1792" s="9">
        <f>HOUR(telefony45[[#This Row],[czas połączenia]])</f>
        <v>0</v>
      </c>
      <c r="K1792" s="9">
        <f>MINUTE(telefony45[[#This Row],[czas połączenia]])</f>
        <v>4</v>
      </c>
      <c r="L1792" s="9">
        <f>SECOND(telefony45[[#This Row],[czas połączenia]])</f>
        <v>51</v>
      </c>
      <c r="M1792" s="9">
        <f>telefony45[[#This Row],[godziny połączenia]]*60*60+telefony45[[#This Row],[minuty połączenia]]*60+telefony45[[#This Row],[sekundy połączenia2]]</f>
        <v>291</v>
      </c>
      <c r="N1792" s="9">
        <f>ROUNDUP(telefony45[[#This Row],[połączenie w sekundach]]/60,0)</f>
        <v>5</v>
      </c>
      <c r="O1792" s="9">
        <f>IF(telefony45[[#This Row],[czy zagraniczny]]=1,telefony45[[#This Row],[zaczęt minuty połączenia]],0)</f>
        <v>0</v>
      </c>
      <c r="P1792">
        <f>IF(OR(telefony45[[#This Row],[czy komórkowy]]=1,telefony45[[#This Row],[czy stacjonarny]]=1),P1791-telefony45[[#This Row],[połączenie w sekundach]],P1791)</f>
        <v>-801514</v>
      </c>
      <c r="Q1792">
        <f t="shared" si="27"/>
        <v>291</v>
      </c>
      <c r="R1792">
        <f>IF(telefony45[[#This Row],[czy komórkowy]]=1,Q1792+R1791,R1791)</f>
        <v>196867</v>
      </c>
      <c r="S1792">
        <f>IF(telefony45[[#This Row],[czy stacjonarny]]=1,Q1792+S1791,S1791)</f>
        <v>604647</v>
      </c>
    </row>
    <row r="1793" spans="1:19" x14ac:dyDescent="0.3">
      <c r="A1793" s="9" t="s">
        <v>1545</v>
      </c>
      <c r="B1793" s="1">
        <v>42942</v>
      </c>
      <c r="C1793" s="2">
        <v>0.49417824074074074</v>
      </c>
      <c r="D1793" s="2">
        <v>0.50312500000000004</v>
      </c>
      <c r="E1793">
        <f>DAY(telefony45[[#This Row],[data]])</f>
        <v>26</v>
      </c>
      <c r="F1793">
        <f>IF(LEN(telefony45[[#This Row],[nr]])=8,1,0)</f>
        <v>1</v>
      </c>
      <c r="G1793">
        <f>IF(LEN(telefony45[[#This Row],[nr]])=7,1,0)</f>
        <v>0</v>
      </c>
      <c r="H1793" s="9">
        <f>IF(LEN(telefony45[[#This Row],[nr]])&gt;=10,1,0)</f>
        <v>0</v>
      </c>
      <c r="I1793" s="2">
        <f>telefony45[[#This Row],[zakonczenie]]-telefony45[[#This Row],[rozpoczecie]]</f>
        <v>8.946759259259307E-3</v>
      </c>
      <c r="J1793" s="9">
        <f>HOUR(telefony45[[#This Row],[czas połączenia]])</f>
        <v>0</v>
      </c>
      <c r="K1793" s="9">
        <f>MINUTE(telefony45[[#This Row],[czas połączenia]])</f>
        <v>12</v>
      </c>
      <c r="L1793" s="9">
        <f>SECOND(telefony45[[#This Row],[czas połączenia]])</f>
        <v>53</v>
      </c>
      <c r="M1793" s="9">
        <f>telefony45[[#This Row],[godziny połączenia]]*60*60+telefony45[[#This Row],[minuty połączenia]]*60+telefony45[[#This Row],[sekundy połączenia2]]</f>
        <v>773</v>
      </c>
      <c r="N1793" s="9">
        <f>ROUNDUP(telefony45[[#This Row],[połączenie w sekundach]]/60,0)</f>
        <v>13</v>
      </c>
      <c r="O1793" s="9">
        <f>IF(telefony45[[#This Row],[czy zagraniczny]]=1,telefony45[[#This Row],[zaczęt minuty połączenia]],0)</f>
        <v>0</v>
      </c>
      <c r="P1793">
        <f>IF(OR(telefony45[[#This Row],[czy komórkowy]]=1,telefony45[[#This Row],[czy stacjonarny]]=1),P1792-telefony45[[#This Row],[połączenie w sekundach]],P1792)</f>
        <v>-802287</v>
      </c>
      <c r="Q1793">
        <f t="shared" si="27"/>
        <v>773</v>
      </c>
      <c r="R1793">
        <f>IF(telefony45[[#This Row],[czy komórkowy]]=1,Q1793+R1792,R1792)</f>
        <v>197640</v>
      </c>
      <c r="S1793">
        <f>IF(telefony45[[#This Row],[czy stacjonarny]]=1,Q1793+S1792,S1792)</f>
        <v>604647</v>
      </c>
    </row>
    <row r="1794" spans="1:19" x14ac:dyDescent="0.3">
      <c r="A1794" s="9" t="s">
        <v>1546</v>
      </c>
      <c r="B1794" s="1">
        <v>42942</v>
      </c>
      <c r="C1794" s="2">
        <v>0.49541666666666667</v>
      </c>
      <c r="D1794" s="2">
        <v>0.49947916666666664</v>
      </c>
      <c r="E1794">
        <f>DAY(telefony45[[#This Row],[data]])</f>
        <v>26</v>
      </c>
      <c r="F1794">
        <f>IF(LEN(telefony45[[#This Row],[nr]])=8,1,0)</f>
        <v>1</v>
      </c>
      <c r="G1794">
        <f>IF(LEN(telefony45[[#This Row],[nr]])=7,1,0)</f>
        <v>0</v>
      </c>
      <c r="H1794" s="9">
        <f>IF(LEN(telefony45[[#This Row],[nr]])&gt;=10,1,0)</f>
        <v>0</v>
      </c>
      <c r="I1794" s="2">
        <f>telefony45[[#This Row],[zakonczenie]]-telefony45[[#This Row],[rozpoczecie]]</f>
        <v>4.0624999999999689E-3</v>
      </c>
      <c r="J1794" s="9">
        <f>HOUR(telefony45[[#This Row],[czas połączenia]])</f>
        <v>0</v>
      </c>
      <c r="K1794" s="9">
        <f>MINUTE(telefony45[[#This Row],[czas połączenia]])</f>
        <v>5</v>
      </c>
      <c r="L1794" s="9">
        <f>SECOND(telefony45[[#This Row],[czas połączenia]])</f>
        <v>51</v>
      </c>
      <c r="M1794" s="9">
        <f>telefony45[[#This Row],[godziny połączenia]]*60*60+telefony45[[#This Row],[minuty połączenia]]*60+telefony45[[#This Row],[sekundy połączenia2]]</f>
        <v>351</v>
      </c>
      <c r="N1794" s="9">
        <f>ROUNDUP(telefony45[[#This Row],[połączenie w sekundach]]/60,0)</f>
        <v>6</v>
      </c>
      <c r="O1794" s="9">
        <f>IF(telefony45[[#This Row],[czy zagraniczny]]=1,telefony45[[#This Row],[zaczęt minuty połączenia]],0)</f>
        <v>0</v>
      </c>
      <c r="P1794">
        <f>IF(OR(telefony45[[#This Row],[czy komórkowy]]=1,telefony45[[#This Row],[czy stacjonarny]]=1),P1793-telefony45[[#This Row],[połączenie w sekundach]],P1793)</f>
        <v>-802638</v>
      </c>
      <c r="Q1794">
        <f t="shared" si="27"/>
        <v>351</v>
      </c>
      <c r="R1794">
        <f>IF(telefony45[[#This Row],[czy komórkowy]]=1,Q1794+R1793,R1793)</f>
        <v>197991</v>
      </c>
      <c r="S1794">
        <f>IF(telefony45[[#This Row],[czy stacjonarny]]=1,Q1794+S1793,S1793)</f>
        <v>604647</v>
      </c>
    </row>
    <row r="1795" spans="1:19" x14ac:dyDescent="0.3">
      <c r="A1795" s="9" t="s">
        <v>1547</v>
      </c>
      <c r="B1795" s="1">
        <v>42942</v>
      </c>
      <c r="C1795" s="2">
        <v>0.49952546296296296</v>
      </c>
      <c r="D1795" s="2">
        <v>0.50207175925925929</v>
      </c>
      <c r="E1795">
        <f>DAY(telefony45[[#This Row],[data]])</f>
        <v>26</v>
      </c>
      <c r="F1795">
        <f>IF(LEN(telefony45[[#This Row],[nr]])=8,1,0)</f>
        <v>0</v>
      </c>
      <c r="G1795">
        <f>IF(LEN(telefony45[[#This Row],[nr]])=7,1,0)</f>
        <v>1</v>
      </c>
      <c r="H1795" s="9">
        <f>IF(LEN(telefony45[[#This Row],[nr]])&gt;=10,1,0)</f>
        <v>0</v>
      </c>
      <c r="I1795" s="2">
        <f>telefony45[[#This Row],[zakonczenie]]-telefony45[[#This Row],[rozpoczecie]]</f>
        <v>2.5462962962963243E-3</v>
      </c>
      <c r="J1795" s="9">
        <f>HOUR(telefony45[[#This Row],[czas połączenia]])</f>
        <v>0</v>
      </c>
      <c r="K1795" s="9">
        <f>MINUTE(telefony45[[#This Row],[czas połączenia]])</f>
        <v>3</v>
      </c>
      <c r="L1795" s="9">
        <f>SECOND(telefony45[[#This Row],[czas połączenia]])</f>
        <v>40</v>
      </c>
      <c r="M1795" s="9">
        <f>telefony45[[#This Row],[godziny połączenia]]*60*60+telefony45[[#This Row],[minuty połączenia]]*60+telefony45[[#This Row],[sekundy połączenia2]]</f>
        <v>220</v>
      </c>
      <c r="N1795" s="9">
        <f>ROUNDUP(telefony45[[#This Row],[połączenie w sekundach]]/60,0)</f>
        <v>4</v>
      </c>
      <c r="O1795" s="9">
        <f>IF(telefony45[[#This Row],[czy zagraniczny]]=1,telefony45[[#This Row],[zaczęt minuty połączenia]],0)</f>
        <v>0</v>
      </c>
      <c r="P1795">
        <f>IF(OR(telefony45[[#This Row],[czy komórkowy]]=1,telefony45[[#This Row],[czy stacjonarny]]=1),P1794-telefony45[[#This Row],[połączenie w sekundach]],P1794)</f>
        <v>-802858</v>
      </c>
      <c r="Q1795">
        <f t="shared" si="27"/>
        <v>220</v>
      </c>
      <c r="R1795">
        <f>IF(telefony45[[#This Row],[czy komórkowy]]=1,Q1795+R1794,R1794)</f>
        <v>197991</v>
      </c>
      <c r="S1795">
        <f>IF(telefony45[[#This Row],[czy stacjonarny]]=1,Q1795+S1794,S1794)</f>
        <v>604867</v>
      </c>
    </row>
    <row r="1796" spans="1:19" x14ac:dyDescent="0.3">
      <c r="A1796" s="9" t="s">
        <v>1548</v>
      </c>
      <c r="B1796" s="1">
        <v>42942</v>
      </c>
      <c r="C1796" s="2">
        <v>0.5046180555555555</v>
      </c>
      <c r="D1796" s="2">
        <v>0.50491898148148151</v>
      </c>
      <c r="E1796">
        <f>DAY(telefony45[[#This Row],[data]])</f>
        <v>26</v>
      </c>
      <c r="F1796">
        <f>IF(LEN(telefony45[[#This Row],[nr]])=8,1,0)</f>
        <v>1</v>
      </c>
      <c r="G1796">
        <f>IF(LEN(telefony45[[#This Row],[nr]])=7,1,0)</f>
        <v>0</v>
      </c>
      <c r="H1796" s="9">
        <f>IF(LEN(telefony45[[#This Row],[nr]])&gt;=10,1,0)</f>
        <v>0</v>
      </c>
      <c r="I1796" s="2">
        <f>telefony45[[#This Row],[zakonczenie]]-telefony45[[#This Row],[rozpoczecie]]</f>
        <v>3.0092592592600997E-4</v>
      </c>
      <c r="J1796" s="9">
        <f>HOUR(telefony45[[#This Row],[czas połączenia]])</f>
        <v>0</v>
      </c>
      <c r="K1796" s="9">
        <f>MINUTE(telefony45[[#This Row],[czas połączenia]])</f>
        <v>0</v>
      </c>
      <c r="L1796" s="9">
        <f>SECOND(telefony45[[#This Row],[czas połączenia]])</f>
        <v>26</v>
      </c>
      <c r="M1796" s="9">
        <f>telefony45[[#This Row],[godziny połączenia]]*60*60+telefony45[[#This Row],[minuty połączenia]]*60+telefony45[[#This Row],[sekundy połączenia2]]</f>
        <v>26</v>
      </c>
      <c r="N1796" s="9">
        <f>ROUNDUP(telefony45[[#This Row],[połączenie w sekundach]]/60,0)</f>
        <v>1</v>
      </c>
      <c r="O1796" s="9">
        <f>IF(telefony45[[#This Row],[czy zagraniczny]]=1,telefony45[[#This Row],[zaczęt minuty połączenia]],0)</f>
        <v>0</v>
      </c>
      <c r="P1796">
        <f>IF(OR(telefony45[[#This Row],[czy komórkowy]]=1,telefony45[[#This Row],[czy stacjonarny]]=1),P1795-telefony45[[#This Row],[połączenie w sekundach]],P1795)</f>
        <v>-802884</v>
      </c>
      <c r="Q1796">
        <f t="shared" si="27"/>
        <v>26</v>
      </c>
      <c r="R1796">
        <f>IF(telefony45[[#This Row],[czy komórkowy]]=1,Q1796+R1795,R1795)</f>
        <v>198017</v>
      </c>
      <c r="S1796">
        <f>IF(telefony45[[#This Row],[czy stacjonarny]]=1,Q1796+S1795,S1795)</f>
        <v>604867</v>
      </c>
    </row>
    <row r="1797" spans="1:19" x14ac:dyDescent="0.3">
      <c r="A1797" s="9" t="s">
        <v>1549</v>
      </c>
      <c r="B1797" s="1">
        <v>42942</v>
      </c>
      <c r="C1797" s="2">
        <v>0.50671296296296298</v>
      </c>
      <c r="D1797" s="2">
        <v>0.51233796296296297</v>
      </c>
      <c r="E1797">
        <f>DAY(telefony45[[#This Row],[data]])</f>
        <v>26</v>
      </c>
      <c r="F1797">
        <f>IF(LEN(telefony45[[#This Row],[nr]])=8,1,0)</f>
        <v>0</v>
      </c>
      <c r="G1797">
        <f>IF(LEN(telefony45[[#This Row],[nr]])=7,1,0)</f>
        <v>1</v>
      </c>
      <c r="H1797" s="9">
        <f>IF(LEN(telefony45[[#This Row],[nr]])&gt;=10,1,0)</f>
        <v>0</v>
      </c>
      <c r="I1797" s="2">
        <f>telefony45[[#This Row],[zakonczenie]]-telefony45[[#This Row],[rozpoczecie]]</f>
        <v>5.6249999999999911E-3</v>
      </c>
      <c r="J1797" s="9">
        <f>HOUR(telefony45[[#This Row],[czas połączenia]])</f>
        <v>0</v>
      </c>
      <c r="K1797" s="9">
        <f>MINUTE(telefony45[[#This Row],[czas połączenia]])</f>
        <v>8</v>
      </c>
      <c r="L1797" s="9">
        <f>SECOND(telefony45[[#This Row],[czas połączenia]])</f>
        <v>6</v>
      </c>
      <c r="M1797" s="9">
        <f>telefony45[[#This Row],[godziny połączenia]]*60*60+telefony45[[#This Row],[minuty połączenia]]*60+telefony45[[#This Row],[sekundy połączenia2]]</f>
        <v>486</v>
      </c>
      <c r="N1797" s="9">
        <f>ROUNDUP(telefony45[[#This Row],[połączenie w sekundach]]/60,0)</f>
        <v>9</v>
      </c>
      <c r="O1797" s="9">
        <f>IF(telefony45[[#This Row],[czy zagraniczny]]=1,telefony45[[#This Row],[zaczęt minuty połączenia]],0)</f>
        <v>0</v>
      </c>
      <c r="P1797">
        <f>IF(OR(telefony45[[#This Row],[czy komórkowy]]=1,telefony45[[#This Row],[czy stacjonarny]]=1),P1796-telefony45[[#This Row],[połączenie w sekundach]],P1796)</f>
        <v>-803370</v>
      </c>
      <c r="Q1797">
        <f t="shared" si="27"/>
        <v>486</v>
      </c>
      <c r="R1797">
        <f>IF(telefony45[[#This Row],[czy komórkowy]]=1,Q1797+R1796,R1796)</f>
        <v>198017</v>
      </c>
      <c r="S1797">
        <f>IF(telefony45[[#This Row],[czy stacjonarny]]=1,Q1797+S1796,S1796)</f>
        <v>605353</v>
      </c>
    </row>
    <row r="1798" spans="1:19" x14ac:dyDescent="0.3">
      <c r="A1798" s="9" t="s">
        <v>1550</v>
      </c>
      <c r="B1798" s="1">
        <v>42942</v>
      </c>
      <c r="C1798" s="2">
        <v>0.50876157407407407</v>
      </c>
      <c r="D1798" s="2">
        <v>0.51472222222222219</v>
      </c>
      <c r="E1798">
        <f>DAY(telefony45[[#This Row],[data]])</f>
        <v>26</v>
      </c>
      <c r="F1798">
        <f>IF(LEN(telefony45[[#This Row],[nr]])=8,1,0)</f>
        <v>1</v>
      </c>
      <c r="G1798">
        <f>IF(LEN(telefony45[[#This Row],[nr]])=7,1,0)</f>
        <v>0</v>
      </c>
      <c r="H1798" s="9">
        <f>IF(LEN(telefony45[[#This Row],[nr]])&gt;=10,1,0)</f>
        <v>0</v>
      </c>
      <c r="I1798" s="2">
        <f>telefony45[[#This Row],[zakonczenie]]-telefony45[[#This Row],[rozpoczecie]]</f>
        <v>5.9606481481481177E-3</v>
      </c>
      <c r="J1798" s="9">
        <f>HOUR(telefony45[[#This Row],[czas połączenia]])</f>
        <v>0</v>
      </c>
      <c r="K1798" s="9">
        <f>MINUTE(telefony45[[#This Row],[czas połączenia]])</f>
        <v>8</v>
      </c>
      <c r="L1798" s="9">
        <f>SECOND(telefony45[[#This Row],[czas połączenia]])</f>
        <v>35</v>
      </c>
      <c r="M1798" s="9">
        <f>telefony45[[#This Row],[godziny połączenia]]*60*60+telefony45[[#This Row],[minuty połączenia]]*60+telefony45[[#This Row],[sekundy połączenia2]]</f>
        <v>515</v>
      </c>
      <c r="N1798" s="9">
        <f>ROUNDUP(telefony45[[#This Row],[połączenie w sekundach]]/60,0)</f>
        <v>9</v>
      </c>
      <c r="O1798" s="9">
        <f>IF(telefony45[[#This Row],[czy zagraniczny]]=1,telefony45[[#This Row],[zaczęt minuty połączenia]],0)</f>
        <v>0</v>
      </c>
      <c r="P1798">
        <f>IF(OR(telefony45[[#This Row],[czy komórkowy]]=1,telefony45[[#This Row],[czy stacjonarny]]=1),P1797-telefony45[[#This Row],[połączenie w sekundach]],P1797)</f>
        <v>-803885</v>
      </c>
      <c r="Q1798">
        <f t="shared" si="27"/>
        <v>515</v>
      </c>
      <c r="R1798">
        <f>IF(telefony45[[#This Row],[czy komórkowy]]=1,Q1798+R1797,R1797)</f>
        <v>198532</v>
      </c>
      <c r="S1798">
        <f>IF(telefony45[[#This Row],[czy stacjonarny]]=1,Q1798+S1797,S1797)</f>
        <v>605353</v>
      </c>
    </row>
    <row r="1799" spans="1:19" x14ac:dyDescent="0.3">
      <c r="A1799" s="9" t="s">
        <v>1551</v>
      </c>
      <c r="B1799" s="1">
        <v>42942</v>
      </c>
      <c r="C1799" s="2">
        <v>0.51140046296296293</v>
      </c>
      <c r="D1799" s="2">
        <v>0.5186574074074074</v>
      </c>
      <c r="E1799">
        <f>DAY(telefony45[[#This Row],[data]])</f>
        <v>26</v>
      </c>
      <c r="F1799">
        <f>IF(LEN(telefony45[[#This Row],[nr]])=8,1,0)</f>
        <v>0</v>
      </c>
      <c r="G1799">
        <f>IF(LEN(telefony45[[#This Row],[nr]])=7,1,0)</f>
        <v>1</v>
      </c>
      <c r="H1799" s="9">
        <f>IF(LEN(telefony45[[#This Row],[nr]])&gt;=10,1,0)</f>
        <v>0</v>
      </c>
      <c r="I1799" s="2">
        <f>telefony45[[#This Row],[zakonczenie]]-telefony45[[#This Row],[rozpoczecie]]</f>
        <v>7.2569444444444686E-3</v>
      </c>
      <c r="J1799" s="9">
        <f>HOUR(telefony45[[#This Row],[czas połączenia]])</f>
        <v>0</v>
      </c>
      <c r="K1799" s="9">
        <f>MINUTE(telefony45[[#This Row],[czas połączenia]])</f>
        <v>10</v>
      </c>
      <c r="L1799" s="9">
        <f>SECOND(telefony45[[#This Row],[czas połączenia]])</f>
        <v>27</v>
      </c>
      <c r="M1799" s="9">
        <f>telefony45[[#This Row],[godziny połączenia]]*60*60+telefony45[[#This Row],[minuty połączenia]]*60+telefony45[[#This Row],[sekundy połączenia2]]</f>
        <v>627</v>
      </c>
      <c r="N1799" s="9">
        <f>ROUNDUP(telefony45[[#This Row],[połączenie w sekundach]]/60,0)</f>
        <v>11</v>
      </c>
      <c r="O1799" s="9">
        <f>IF(telefony45[[#This Row],[czy zagraniczny]]=1,telefony45[[#This Row],[zaczęt minuty połączenia]],0)</f>
        <v>0</v>
      </c>
      <c r="P1799">
        <f>IF(OR(telefony45[[#This Row],[czy komórkowy]]=1,telefony45[[#This Row],[czy stacjonarny]]=1),P1798-telefony45[[#This Row],[połączenie w sekundach]],P1798)</f>
        <v>-804512</v>
      </c>
      <c r="Q1799">
        <f t="shared" si="27"/>
        <v>627</v>
      </c>
      <c r="R1799">
        <f>IF(telefony45[[#This Row],[czy komórkowy]]=1,Q1799+R1798,R1798)</f>
        <v>198532</v>
      </c>
      <c r="S1799">
        <f>IF(telefony45[[#This Row],[czy stacjonarny]]=1,Q1799+S1798,S1798)</f>
        <v>605980</v>
      </c>
    </row>
    <row r="1800" spans="1:19" x14ac:dyDescent="0.3">
      <c r="A1800" s="9" t="s">
        <v>1552</v>
      </c>
      <c r="B1800" s="1">
        <v>42942</v>
      </c>
      <c r="C1800" s="2">
        <v>0.51546296296296301</v>
      </c>
      <c r="D1800" s="2">
        <v>0.52481481481481485</v>
      </c>
      <c r="E1800">
        <f>DAY(telefony45[[#This Row],[data]])</f>
        <v>26</v>
      </c>
      <c r="F1800">
        <f>IF(LEN(telefony45[[#This Row],[nr]])=8,1,0)</f>
        <v>0</v>
      </c>
      <c r="G1800">
        <f>IF(LEN(telefony45[[#This Row],[nr]])=7,1,0)</f>
        <v>1</v>
      </c>
      <c r="H1800" s="9">
        <f>IF(LEN(telefony45[[#This Row],[nr]])&gt;=10,1,0)</f>
        <v>0</v>
      </c>
      <c r="I1800" s="2">
        <f>telefony45[[#This Row],[zakonczenie]]-telefony45[[#This Row],[rozpoczecie]]</f>
        <v>9.3518518518518334E-3</v>
      </c>
      <c r="J1800" s="9">
        <f>HOUR(telefony45[[#This Row],[czas połączenia]])</f>
        <v>0</v>
      </c>
      <c r="K1800" s="9">
        <f>MINUTE(telefony45[[#This Row],[czas połączenia]])</f>
        <v>13</v>
      </c>
      <c r="L1800" s="9">
        <f>SECOND(telefony45[[#This Row],[czas połączenia]])</f>
        <v>28</v>
      </c>
      <c r="M1800" s="9">
        <f>telefony45[[#This Row],[godziny połączenia]]*60*60+telefony45[[#This Row],[minuty połączenia]]*60+telefony45[[#This Row],[sekundy połączenia2]]</f>
        <v>808</v>
      </c>
      <c r="N1800" s="9">
        <f>ROUNDUP(telefony45[[#This Row],[połączenie w sekundach]]/60,0)</f>
        <v>14</v>
      </c>
      <c r="O1800" s="9">
        <f>IF(telefony45[[#This Row],[czy zagraniczny]]=1,telefony45[[#This Row],[zaczęt minuty połączenia]],0)</f>
        <v>0</v>
      </c>
      <c r="P1800">
        <f>IF(OR(telefony45[[#This Row],[czy komórkowy]]=1,telefony45[[#This Row],[czy stacjonarny]]=1),P1799-telefony45[[#This Row],[połączenie w sekundach]],P1799)</f>
        <v>-805320</v>
      </c>
      <c r="Q1800">
        <f t="shared" si="27"/>
        <v>808</v>
      </c>
      <c r="R1800">
        <f>IF(telefony45[[#This Row],[czy komórkowy]]=1,Q1800+R1799,R1799)</f>
        <v>198532</v>
      </c>
      <c r="S1800">
        <f>IF(telefony45[[#This Row],[czy stacjonarny]]=1,Q1800+S1799,S1799)</f>
        <v>606788</v>
      </c>
    </row>
    <row r="1801" spans="1:19" x14ac:dyDescent="0.3">
      <c r="A1801" s="9" t="s">
        <v>1553</v>
      </c>
      <c r="B1801" s="1">
        <v>42942</v>
      </c>
      <c r="C1801" s="2">
        <v>0.51712962962962961</v>
      </c>
      <c r="D1801" s="2">
        <v>0.52177083333333329</v>
      </c>
      <c r="E1801">
        <f>DAY(telefony45[[#This Row],[data]])</f>
        <v>26</v>
      </c>
      <c r="F1801">
        <f>IF(LEN(telefony45[[#This Row],[nr]])=8,1,0)</f>
        <v>0</v>
      </c>
      <c r="G1801">
        <f>IF(LEN(telefony45[[#This Row],[nr]])=7,1,0)</f>
        <v>1</v>
      </c>
      <c r="H1801" s="9">
        <f>IF(LEN(telefony45[[#This Row],[nr]])&gt;=10,1,0)</f>
        <v>0</v>
      </c>
      <c r="I1801" s="2">
        <f>telefony45[[#This Row],[zakonczenie]]-telefony45[[#This Row],[rozpoczecie]]</f>
        <v>4.6412037037036891E-3</v>
      </c>
      <c r="J1801" s="9">
        <f>HOUR(telefony45[[#This Row],[czas połączenia]])</f>
        <v>0</v>
      </c>
      <c r="K1801" s="9">
        <f>MINUTE(telefony45[[#This Row],[czas połączenia]])</f>
        <v>6</v>
      </c>
      <c r="L1801" s="9">
        <f>SECOND(telefony45[[#This Row],[czas połączenia]])</f>
        <v>41</v>
      </c>
      <c r="M1801" s="9">
        <f>telefony45[[#This Row],[godziny połączenia]]*60*60+telefony45[[#This Row],[minuty połączenia]]*60+telefony45[[#This Row],[sekundy połączenia2]]</f>
        <v>401</v>
      </c>
      <c r="N1801" s="9">
        <f>ROUNDUP(telefony45[[#This Row],[połączenie w sekundach]]/60,0)</f>
        <v>7</v>
      </c>
      <c r="O1801" s="9">
        <f>IF(telefony45[[#This Row],[czy zagraniczny]]=1,telefony45[[#This Row],[zaczęt minuty połączenia]],0)</f>
        <v>0</v>
      </c>
      <c r="P1801">
        <f>IF(OR(telefony45[[#This Row],[czy komórkowy]]=1,telefony45[[#This Row],[czy stacjonarny]]=1),P1800-telefony45[[#This Row],[połączenie w sekundach]],P1800)</f>
        <v>-805721</v>
      </c>
      <c r="Q1801">
        <f t="shared" si="27"/>
        <v>401</v>
      </c>
      <c r="R1801">
        <f>IF(telefony45[[#This Row],[czy komórkowy]]=1,Q1801+R1800,R1800)</f>
        <v>198532</v>
      </c>
      <c r="S1801">
        <f>IF(telefony45[[#This Row],[czy stacjonarny]]=1,Q1801+S1800,S1800)</f>
        <v>607189</v>
      </c>
    </row>
    <row r="1802" spans="1:19" x14ac:dyDescent="0.3">
      <c r="A1802" s="9" t="s">
        <v>1554</v>
      </c>
      <c r="B1802" s="1">
        <v>42942</v>
      </c>
      <c r="C1802" s="2">
        <v>0.52173611111111107</v>
      </c>
      <c r="D1802" s="2">
        <v>0.52998842592592588</v>
      </c>
      <c r="E1802">
        <f>DAY(telefony45[[#This Row],[data]])</f>
        <v>26</v>
      </c>
      <c r="F1802">
        <f>IF(LEN(telefony45[[#This Row],[nr]])=8,1,0)</f>
        <v>0</v>
      </c>
      <c r="G1802">
        <f>IF(LEN(telefony45[[#This Row],[nr]])=7,1,0)</f>
        <v>0</v>
      </c>
      <c r="H1802" s="9">
        <f>IF(LEN(telefony45[[#This Row],[nr]])&gt;=10,1,0)</f>
        <v>1</v>
      </c>
      <c r="I1802" s="2">
        <f>telefony45[[#This Row],[zakonczenie]]-telefony45[[#This Row],[rozpoczecie]]</f>
        <v>8.2523148148148096E-3</v>
      </c>
      <c r="J1802" s="9">
        <f>HOUR(telefony45[[#This Row],[czas połączenia]])</f>
        <v>0</v>
      </c>
      <c r="K1802" s="9">
        <f>MINUTE(telefony45[[#This Row],[czas połączenia]])</f>
        <v>11</v>
      </c>
      <c r="L1802" s="9">
        <f>SECOND(telefony45[[#This Row],[czas połączenia]])</f>
        <v>53</v>
      </c>
      <c r="M1802" s="9">
        <f>telefony45[[#This Row],[godziny połączenia]]*60*60+telefony45[[#This Row],[minuty połączenia]]*60+telefony45[[#This Row],[sekundy połączenia2]]</f>
        <v>713</v>
      </c>
      <c r="N1802" s="9">
        <f>ROUNDUP(telefony45[[#This Row],[połączenie w sekundach]]/60,0)</f>
        <v>12</v>
      </c>
      <c r="O1802" s="9">
        <f>IF(telefony45[[#This Row],[czy zagraniczny]]=1,telefony45[[#This Row],[zaczęt minuty połączenia]],0)</f>
        <v>12</v>
      </c>
      <c r="P1802">
        <f>IF(OR(telefony45[[#This Row],[czy komórkowy]]=1,telefony45[[#This Row],[czy stacjonarny]]=1),P1801-telefony45[[#This Row],[połączenie w sekundach]],P1801)</f>
        <v>-805721</v>
      </c>
      <c r="Q1802">
        <f t="shared" si="27"/>
        <v>0</v>
      </c>
      <c r="R1802">
        <f>IF(telefony45[[#This Row],[czy komórkowy]]=1,Q1802+R1801,R1801)</f>
        <v>198532</v>
      </c>
      <c r="S1802">
        <f>IF(telefony45[[#This Row],[czy stacjonarny]]=1,Q1802+S1801,S1801)</f>
        <v>607189</v>
      </c>
    </row>
    <row r="1803" spans="1:19" x14ac:dyDescent="0.3">
      <c r="A1803" s="9" t="s">
        <v>1555</v>
      </c>
      <c r="B1803" s="1">
        <v>42942</v>
      </c>
      <c r="C1803" s="2">
        <v>0.52265046296296291</v>
      </c>
      <c r="D1803" s="2">
        <v>0.53091435185185187</v>
      </c>
      <c r="E1803">
        <f>DAY(telefony45[[#This Row],[data]])</f>
        <v>26</v>
      </c>
      <c r="F1803">
        <f>IF(LEN(telefony45[[#This Row],[nr]])=8,1,0)</f>
        <v>0</v>
      </c>
      <c r="G1803">
        <f>IF(LEN(telefony45[[#This Row],[nr]])=7,1,0)</f>
        <v>1</v>
      </c>
      <c r="H1803" s="9">
        <f>IF(LEN(telefony45[[#This Row],[nr]])&gt;=10,1,0)</f>
        <v>0</v>
      </c>
      <c r="I1803" s="2">
        <f>telefony45[[#This Row],[zakonczenie]]-telefony45[[#This Row],[rozpoczecie]]</f>
        <v>8.2638888888889594E-3</v>
      </c>
      <c r="J1803" s="9">
        <f>HOUR(telefony45[[#This Row],[czas połączenia]])</f>
        <v>0</v>
      </c>
      <c r="K1803" s="9">
        <f>MINUTE(telefony45[[#This Row],[czas połączenia]])</f>
        <v>11</v>
      </c>
      <c r="L1803" s="9">
        <f>SECOND(telefony45[[#This Row],[czas połączenia]])</f>
        <v>54</v>
      </c>
      <c r="M1803" s="9">
        <f>telefony45[[#This Row],[godziny połączenia]]*60*60+telefony45[[#This Row],[minuty połączenia]]*60+telefony45[[#This Row],[sekundy połączenia2]]</f>
        <v>714</v>
      </c>
      <c r="N1803" s="9">
        <f>ROUNDUP(telefony45[[#This Row],[połączenie w sekundach]]/60,0)</f>
        <v>12</v>
      </c>
      <c r="O1803" s="9">
        <f>IF(telefony45[[#This Row],[czy zagraniczny]]=1,telefony45[[#This Row],[zaczęt minuty połączenia]],0)</f>
        <v>0</v>
      </c>
      <c r="P1803">
        <f>IF(OR(telefony45[[#This Row],[czy komórkowy]]=1,telefony45[[#This Row],[czy stacjonarny]]=1),P1802-telefony45[[#This Row],[połączenie w sekundach]],P1802)</f>
        <v>-806435</v>
      </c>
      <c r="Q1803">
        <f t="shared" si="27"/>
        <v>714</v>
      </c>
      <c r="R1803">
        <f>IF(telefony45[[#This Row],[czy komórkowy]]=1,Q1803+R1802,R1802)</f>
        <v>198532</v>
      </c>
      <c r="S1803">
        <f>IF(telefony45[[#This Row],[czy stacjonarny]]=1,Q1803+S1802,S1802)</f>
        <v>607903</v>
      </c>
    </row>
    <row r="1804" spans="1:19" x14ac:dyDescent="0.3">
      <c r="A1804" s="9" t="s">
        <v>1556</v>
      </c>
      <c r="B1804" s="1">
        <v>42942</v>
      </c>
      <c r="C1804" s="2">
        <v>0.52790509259259255</v>
      </c>
      <c r="D1804" s="2">
        <v>0.53581018518518519</v>
      </c>
      <c r="E1804">
        <f>DAY(telefony45[[#This Row],[data]])</f>
        <v>26</v>
      </c>
      <c r="F1804">
        <f>IF(LEN(telefony45[[#This Row],[nr]])=8,1,0)</f>
        <v>0</v>
      </c>
      <c r="G1804">
        <f>IF(LEN(telefony45[[#This Row],[nr]])=7,1,0)</f>
        <v>1</v>
      </c>
      <c r="H1804" s="9">
        <f>IF(LEN(telefony45[[#This Row],[nr]])&gt;=10,1,0)</f>
        <v>0</v>
      </c>
      <c r="I1804" s="2">
        <f>telefony45[[#This Row],[zakonczenie]]-telefony45[[#This Row],[rozpoczecie]]</f>
        <v>7.9050925925926441E-3</v>
      </c>
      <c r="J1804" s="9">
        <f>HOUR(telefony45[[#This Row],[czas połączenia]])</f>
        <v>0</v>
      </c>
      <c r="K1804" s="9">
        <f>MINUTE(telefony45[[#This Row],[czas połączenia]])</f>
        <v>11</v>
      </c>
      <c r="L1804" s="9">
        <f>SECOND(telefony45[[#This Row],[czas połączenia]])</f>
        <v>23</v>
      </c>
      <c r="M1804" s="9">
        <f>telefony45[[#This Row],[godziny połączenia]]*60*60+telefony45[[#This Row],[minuty połączenia]]*60+telefony45[[#This Row],[sekundy połączenia2]]</f>
        <v>683</v>
      </c>
      <c r="N1804" s="9">
        <f>ROUNDUP(telefony45[[#This Row],[połączenie w sekundach]]/60,0)</f>
        <v>12</v>
      </c>
      <c r="O1804" s="9">
        <f>IF(telefony45[[#This Row],[czy zagraniczny]]=1,telefony45[[#This Row],[zaczęt minuty połączenia]],0)</f>
        <v>0</v>
      </c>
      <c r="P1804">
        <f>IF(OR(telefony45[[#This Row],[czy komórkowy]]=1,telefony45[[#This Row],[czy stacjonarny]]=1),P1803-telefony45[[#This Row],[połączenie w sekundach]],P1803)</f>
        <v>-807118</v>
      </c>
      <c r="Q1804">
        <f t="shared" si="27"/>
        <v>683</v>
      </c>
      <c r="R1804">
        <f>IF(telefony45[[#This Row],[czy komórkowy]]=1,Q1804+R1803,R1803)</f>
        <v>198532</v>
      </c>
      <c r="S1804">
        <f>IF(telefony45[[#This Row],[czy stacjonarny]]=1,Q1804+S1803,S1803)</f>
        <v>608586</v>
      </c>
    </row>
    <row r="1805" spans="1:19" x14ac:dyDescent="0.3">
      <c r="A1805" s="9" t="s">
        <v>1557</v>
      </c>
      <c r="B1805" s="1">
        <v>42942</v>
      </c>
      <c r="C1805" s="2">
        <v>0.52937500000000004</v>
      </c>
      <c r="D1805" s="2">
        <v>0.53609953703703705</v>
      </c>
      <c r="E1805">
        <f>DAY(telefony45[[#This Row],[data]])</f>
        <v>26</v>
      </c>
      <c r="F1805">
        <f>IF(LEN(telefony45[[#This Row],[nr]])=8,1,0)</f>
        <v>0</v>
      </c>
      <c r="G1805">
        <f>IF(LEN(telefony45[[#This Row],[nr]])=7,1,0)</f>
        <v>1</v>
      </c>
      <c r="H1805" s="9">
        <f>IF(LEN(telefony45[[#This Row],[nr]])&gt;=10,1,0)</f>
        <v>0</v>
      </c>
      <c r="I1805" s="2">
        <f>telefony45[[#This Row],[zakonczenie]]-telefony45[[#This Row],[rozpoczecie]]</f>
        <v>6.724537037037015E-3</v>
      </c>
      <c r="J1805" s="9">
        <f>HOUR(telefony45[[#This Row],[czas połączenia]])</f>
        <v>0</v>
      </c>
      <c r="K1805" s="9">
        <f>MINUTE(telefony45[[#This Row],[czas połączenia]])</f>
        <v>9</v>
      </c>
      <c r="L1805" s="9">
        <f>SECOND(telefony45[[#This Row],[czas połączenia]])</f>
        <v>41</v>
      </c>
      <c r="M1805" s="9">
        <f>telefony45[[#This Row],[godziny połączenia]]*60*60+telefony45[[#This Row],[minuty połączenia]]*60+telefony45[[#This Row],[sekundy połączenia2]]</f>
        <v>581</v>
      </c>
      <c r="N1805" s="9">
        <f>ROUNDUP(telefony45[[#This Row],[połączenie w sekundach]]/60,0)</f>
        <v>10</v>
      </c>
      <c r="O1805" s="9">
        <f>IF(telefony45[[#This Row],[czy zagraniczny]]=1,telefony45[[#This Row],[zaczęt minuty połączenia]],0)</f>
        <v>0</v>
      </c>
      <c r="P1805">
        <f>IF(OR(telefony45[[#This Row],[czy komórkowy]]=1,telefony45[[#This Row],[czy stacjonarny]]=1),P1804-telefony45[[#This Row],[połączenie w sekundach]],P1804)</f>
        <v>-807699</v>
      </c>
      <c r="Q1805">
        <f t="shared" si="27"/>
        <v>581</v>
      </c>
      <c r="R1805">
        <f>IF(telefony45[[#This Row],[czy komórkowy]]=1,Q1805+R1804,R1804)</f>
        <v>198532</v>
      </c>
      <c r="S1805">
        <f>IF(telefony45[[#This Row],[czy stacjonarny]]=1,Q1805+S1804,S1804)</f>
        <v>609167</v>
      </c>
    </row>
    <row r="1806" spans="1:19" x14ac:dyDescent="0.3">
      <c r="A1806" s="9" t="s">
        <v>1318</v>
      </c>
      <c r="B1806" s="1">
        <v>42942</v>
      </c>
      <c r="C1806" s="2">
        <v>0.53282407407407406</v>
      </c>
      <c r="D1806" s="2">
        <v>0.53501157407407407</v>
      </c>
      <c r="E1806">
        <f>DAY(telefony45[[#This Row],[data]])</f>
        <v>26</v>
      </c>
      <c r="F1806">
        <f>IF(LEN(telefony45[[#This Row],[nr]])=8,1,0)</f>
        <v>1</v>
      </c>
      <c r="G1806">
        <f>IF(LEN(telefony45[[#This Row],[nr]])=7,1,0)</f>
        <v>0</v>
      </c>
      <c r="H1806" s="9">
        <f>IF(LEN(telefony45[[#This Row],[nr]])&gt;=10,1,0)</f>
        <v>0</v>
      </c>
      <c r="I1806" s="2">
        <f>telefony45[[#This Row],[zakonczenie]]-telefony45[[#This Row],[rozpoczecie]]</f>
        <v>2.1875000000000089E-3</v>
      </c>
      <c r="J1806" s="9">
        <f>HOUR(telefony45[[#This Row],[czas połączenia]])</f>
        <v>0</v>
      </c>
      <c r="K1806" s="9">
        <f>MINUTE(telefony45[[#This Row],[czas połączenia]])</f>
        <v>3</v>
      </c>
      <c r="L1806" s="9">
        <f>SECOND(telefony45[[#This Row],[czas połączenia]])</f>
        <v>9</v>
      </c>
      <c r="M1806" s="9">
        <f>telefony45[[#This Row],[godziny połączenia]]*60*60+telefony45[[#This Row],[minuty połączenia]]*60+telefony45[[#This Row],[sekundy połączenia2]]</f>
        <v>189</v>
      </c>
      <c r="N1806" s="9">
        <f>ROUNDUP(telefony45[[#This Row],[połączenie w sekundach]]/60,0)</f>
        <v>4</v>
      </c>
      <c r="O1806" s="9">
        <f>IF(telefony45[[#This Row],[czy zagraniczny]]=1,telefony45[[#This Row],[zaczęt minuty połączenia]],0)</f>
        <v>0</v>
      </c>
      <c r="P1806">
        <f>IF(OR(telefony45[[#This Row],[czy komórkowy]]=1,telefony45[[#This Row],[czy stacjonarny]]=1),P1805-telefony45[[#This Row],[połączenie w sekundach]],P1805)</f>
        <v>-807888</v>
      </c>
      <c r="Q1806">
        <f t="shared" si="27"/>
        <v>189</v>
      </c>
      <c r="R1806">
        <f>IF(telefony45[[#This Row],[czy komórkowy]]=1,Q1806+R1805,R1805)</f>
        <v>198721</v>
      </c>
      <c r="S1806">
        <f>IF(telefony45[[#This Row],[czy stacjonarny]]=1,Q1806+S1805,S1805)</f>
        <v>609167</v>
      </c>
    </row>
    <row r="1807" spans="1:19" x14ac:dyDescent="0.3">
      <c r="A1807" s="9" t="s">
        <v>958</v>
      </c>
      <c r="B1807" s="1">
        <v>42942</v>
      </c>
      <c r="C1807" s="2">
        <v>0.53344907407407405</v>
      </c>
      <c r="D1807" s="2">
        <v>0.54386574074074079</v>
      </c>
      <c r="E1807">
        <f>DAY(telefony45[[#This Row],[data]])</f>
        <v>26</v>
      </c>
      <c r="F1807">
        <f>IF(LEN(telefony45[[#This Row],[nr]])=8,1,0)</f>
        <v>0</v>
      </c>
      <c r="G1807">
        <f>IF(LEN(telefony45[[#This Row],[nr]])=7,1,0)</f>
        <v>1</v>
      </c>
      <c r="H1807" s="9">
        <f>IF(LEN(telefony45[[#This Row],[nr]])&gt;=10,1,0)</f>
        <v>0</v>
      </c>
      <c r="I1807" s="2">
        <f>telefony45[[#This Row],[zakonczenie]]-telefony45[[#This Row],[rozpoczecie]]</f>
        <v>1.0416666666666741E-2</v>
      </c>
      <c r="J1807" s="9">
        <f>HOUR(telefony45[[#This Row],[czas połączenia]])</f>
        <v>0</v>
      </c>
      <c r="K1807" s="9">
        <f>MINUTE(telefony45[[#This Row],[czas połączenia]])</f>
        <v>15</v>
      </c>
      <c r="L1807" s="9">
        <f>SECOND(telefony45[[#This Row],[czas połączenia]])</f>
        <v>0</v>
      </c>
      <c r="M1807" s="9">
        <f>telefony45[[#This Row],[godziny połączenia]]*60*60+telefony45[[#This Row],[minuty połączenia]]*60+telefony45[[#This Row],[sekundy połączenia2]]</f>
        <v>900</v>
      </c>
      <c r="N1807" s="9">
        <f>ROUNDUP(telefony45[[#This Row],[połączenie w sekundach]]/60,0)</f>
        <v>15</v>
      </c>
      <c r="O1807" s="9">
        <f>IF(telefony45[[#This Row],[czy zagraniczny]]=1,telefony45[[#This Row],[zaczęt minuty połączenia]],0)</f>
        <v>0</v>
      </c>
      <c r="P1807">
        <f>IF(OR(telefony45[[#This Row],[czy komórkowy]]=1,telefony45[[#This Row],[czy stacjonarny]]=1),P1806-telefony45[[#This Row],[połączenie w sekundach]],P1806)</f>
        <v>-808788</v>
      </c>
      <c r="Q1807">
        <f t="shared" si="27"/>
        <v>900</v>
      </c>
      <c r="R1807">
        <f>IF(telefony45[[#This Row],[czy komórkowy]]=1,Q1807+R1806,R1806)</f>
        <v>198721</v>
      </c>
      <c r="S1807">
        <f>IF(telefony45[[#This Row],[czy stacjonarny]]=1,Q1807+S1806,S1806)</f>
        <v>610067</v>
      </c>
    </row>
    <row r="1808" spans="1:19" x14ac:dyDescent="0.3">
      <c r="A1808" s="9" t="s">
        <v>1558</v>
      </c>
      <c r="B1808" s="1">
        <v>42942</v>
      </c>
      <c r="C1808" s="2">
        <v>0.53439814814814812</v>
      </c>
      <c r="D1808" s="2">
        <v>0.53813657407407411</v>
      </c>
      <c r="E1808">
        <f>DAY(telefony45[[#This Row],[data]])</f>
        <v>26</v>
      </c>
      <c r="F1808">
        <f>IF(LEN(telefony45[[#This Row],[nr]])=8,1,0)</f>
        <v>0</v>
      </c>
      <c r="G1808">
        <f>IF(LEN(telefony45[[#This Row],[nr]])=7,1,0)</f>
        <v>1</v>
      </c>
      <c r="H1808" s="9">
        <f>IF(LEN(telefony45[[#This Row],[nr]])&gt;=10,1,0)</f>
        <v>0</v>
      </c>
      <c r="I1808" s="2">
        <f>telefony45[[#This Row],[zakonczenie]]-telefony45[[#This Row],[rozpoczecie]]</f>
        <v>3.7384259259259922E-3</v>
      </c>
      <c r="J1808" s="9">
        <f>HOUR(telefony45[[#This Row],[czas połączenia]])</f>
        <v>0</v>
      </c>
      <c r="K1808" s="9">
        <f>MINUTE(telefony45[[#This Row],[czas połączenia]])</f>
        <v>5</v>
      </c>
      <c r="L1808" s="9">
        <f>SECOND(telefony45[[#This Row],[czas połączenia]])</f>
        <v>23</v>
      </c>
      <c r="M1808" s="9">
        <f>telefony45[[#This Row],[godziny połączenia]]*60*60+telefony45[[#This Row],[minuty połączenia]]*60+telefony45[[#This Row],[sekundy połączenia2]]</f>
        <v>323</v>
      </c>
      <c r="N1808" s="9">
        <f>ROUNDUP(telefony45[[#This Row],[połączenie w sekundach]]/60,0)</f>
        <v>6</v>
      </c>
      <c r="O1808" s="9">
        <f>IF(telefony45[[#This Row],[czy zagraniczny]]=1,telefony45[[#This Row],[zaczęt minuty połączenia]],0)</f>
        <v>0</v>
      </c>
      <c r="P1808">
        <f>IF(OR(telefony45[[#This Row],[czy komórkowy]]=1,telefony45[[#This Row],[czy stacjonarny]]=1),P1807-telefony45[[#This Row],[połączenie w sekundach]],P1807)</f>
        <v>-809111</v>
      </c>
      <c r="Q1808">
        <f t="shared" si="27"/>
        <v>323</v>
      </c>
      <c r="R1808">
        <f>IF(telefony45[[#This Row],[czy komórkowy]]=1,Q1808+R1807,R1807)</f>
        <v>198721</v>
      </c>
      <c r="S1808">
        <f>IF(telefony45[[#This Row],[czy stacjonarny]]=1,Q1808+S1807,S1807)</f>
        <v>610390</v>
      </c>
    </row>
    <row r="1809" spans="1:19" x14ac:dyDescent="0.3">
      <c r="A1809" s="9" t="s">
        <v>1559</v>
      </c>
      <c r="B1809" s="1">
        <v>42942</v>
      </c>
      <c r="C1809" s="2">
        <v>0.53601851851851856</v>
      </c>
      <c r="D1809" s="2">
        <v>0.54394675925925928</v>
      </c>
      <c r="E1809">
        <f>DAY(telefony45[[#This Row],[data]])</f>
        <v>26</v>
      </c>
      <c r="F1809">
        <f>IF(LEN(telefony45[[#This Row],[nr]])=8,1,0)</f>
        <v>1</v>
      </c>
      <c r="G1809">
        <f>IF(LEN(telefony45[[#This Row],[nr]])=7,1,0)</f>
        <v>0</v>
      </c>
      <c r="H1809" s="9">
        <f>IF(LEN(telefony45[[#This Row],[nr]])&gt;=10,1,0)</f>
        <v>0</v>
      </c>
      <c r="I1809" s="2">
        <f>telefony45[[#This Row],[zakonczenie]]-telefony45[[#This Row],[rozpoczecie]]</f>
        <v>7.9282407407407218E-3</v>
      </c>
      <c r="J1809" s="9">
        <f>HOUR(telefony45[[#This Row],[czas połączenia]])</f>
        <v>0</v>
      </c>
      <c r="K1809" s="9">
        <f>MINUTE(telefony45[[#This Row],[czas połączenia]])</f>
        <v>11</v>
      </c>
      <c r="L1809" s="9">
        <f>SECOND(telefony45[[#This Row],[czas połączenia]])</f>
        <v>25</v>
      </c>
      <c r="M1809" s="9">
        <f>telefony45[[#This Row],[godziny połączenia]]*60*60+telefony45[[#This Row],[minuty połączenia]]*60+telefony45[[#This Row],[sekundy połączenia2]]</f>
        <v>685</v>
      </c>
      <c r="N1809" s="9">
        <f>ROUNDUP(telefony45[[#This Row],[połączenie w sekundach]]/60,0)</f>
        <v>12</v>
      </c>
      <c r="O1809" s="9">
        <f>IF(telefony45[[#This Row],[czy zagraniczny]]=1,telefony45[[#This Row],[zaczęt minuty połączenia]],0)</f>
        <v>0</v>
      </c>
      <c r="P1809">
        <f>IF(OR(telefony45[[#This Row],[czy komórkowy]]=1,telefony45[[#This Row],[czy stacjonarny]]=1),P1808-telefony45[[#This Row],[połączenie w sekundach]],P1808)</f>
        <v>-809796</v>
      </c>
      <c r="Q1809">
        <f t="shared" si="27"/>
        <v>685</v>
      </c>
      <c r="R1809">
        <f>IF(telefony45[[#This Row],[czy komórkowy]]=1,Q1809+R1808,R1808)</f>
        <v>199406</v>
      </c>
      <c r="S1809">
        <f>IF(telefony45[[#This Row],[czy stacjonarny]]=1,Q1809+S1808,S1808)</f>
        <v>610390</v>
      </c>
    </row>
    <row r="1810" spans="1:19" x14ac:dyDescent="0.3">
      <c r="A1810" s="9" t="s">
        <v>874</v>
      </c>
      <c r="B1810" s="1">
        <v>42942</v>
      </c>
      <c r="C1810" s="2">
        <v>0.53666666666666663</v>
      </c>
      <c r="D1810" s="2">
        <v>0.5370949074074074</v>
      </c>
      <c r="E1810">
        <f>DAY(telefony45[[#This Row],[data]])</f>
        <v>26</v>
      </c>
      <c r="F1810">
        <f>IF(LEN(telefony45[[#This Row],[nr]])=8,1,0)</f>
        <v>1</v>
      </c>
      <c r="G1810">
        <f>IF(LEN(telefony45[[#This Row],[nr]])=7,1,0)</f>
        <v>0</v>
      </c>
      <c r="H1810" s="9">
        <f>IF(LEN(telefony45[[#This Row],[nr]])&gt;=10,1,0)</f>
        <v>0</v>
      </c>
      <c r="I1810" s="2">
        <f>telefony45[[#This Row],[zakonczenie]]-telefony45[[#This Row],[rozpoczecie]]</f>
        <v>4.2824074074077068E-4</v>
      </c>
      <c r="J1810" s="9">
        <f>HOUR(telefony45[[#This Row],[czas połączenia]])</f>
        <v>0</v>
      </c>
      <c r="K1810" s="9">
        <f>MINUTE(telefony45[[#This Row],[czas połączenia]])</f>
        <v>0</v>
      </c>
      <c r="L1810" s="9">
        <f>SECOND(telefony45[[#This Row],[czas połączenia]])</f>
        <v>37</v>
      </c>
      <c r="M1810" s="9">
        <f>telefony45[[#This Row],[godziny połączenia]]*60*60+telefony45[[#This Row],[minuty połączenia]]*60+telefony45[[#This Row],[sekundy połączenia2]]</f>
        <v>37</v>
      </c>
      <c r="N1810" s="9">
        <f>ROUNDUP(telefony45[[#This Row],[połączenie w sekundach]]/60,0)</f>
        <v>1</v>
      </c>
      <c r="O1810" s="9">
        <f>IF(telefony45[[#This Row],[czy zagraniczny]]=1,telefony45[[#This Row],[zaczęt minuty połączenia]],0)</f>
        <v>0</v>
      </c>
      <c r="P1810">
        <f>IF(OR(telefony45[[#This Row],[czy komórkowy]]=1,telefony45[[#This Row],[czy stacjonarny]]=1),P1809-telefony45[[#This Row],[połączenie w sekundach]],P1809)</f>
        <v>-809833</v>
      </c>
      <c r="Q1810">
        <f t="shared" si="27"/>
        <v>37</v>
      </c>
      <c r="R1810">
        <f>IF(telefony45[[#This Row],[czy komórkowy]]=1,Q1810+R1809,R1809)</f>
        <v>199443</v>
      </c>
      <c r="S1810">
        <f>IF(telefony45[[#This Row],[czy stacjonarny]]=1,Q1810+S1809,S1809)</f>
        <v>610390</v>
      </c>
    </row>
    <row r="1811" spans="1:19" x14ac:dyDescent="0.3">
      <c r="A1811" s="9" t="s">
        <v>1560</v>
      </c>
      <c r="B1811" s="1">
        <v>42942</v>
      </c>
      <c r="C1811" s="2">
        <v>0.54017361111111106</v>
      </c>
      <c r="D1811" s="2">
        <v>0.54915509259259254</v>
      </c>
      <c r="E1811">
        <f>DAY(telefony45[[#This Row],[data]])</f>
        <v>26</v>
      </c>
      <c r="F1811">
        <f>IF(LEN(telefony45[[#This Row],[nr]])=8,1,0)</f>
        <v>0</v>
      </c>
      <c r="G1811">
        <f>IF(LEN(telefony45[[#This Row],[nr]])=7,1,0)</f>
        <v>1</v>
      </c>
      <c r="H1811" s="9">
        <f>IF(LEN(telefony45[[#This Row],[nr]])&gt;=10,1,0)</f>
        <v>0</v>
      </c>
      <c r="I1811" s="2">
        <f>telefony45[[#This Row],[zakonczenie]]-telefony45[[#This Row],[rozpoczecie]]</f>
        <v>8.9814814814814792E-3</v>
      </c>
      <c r="J1811" s="9">
        <f>HOUR(telefony45[[#This Row],[czas połączenia]])</f>
        <v>0</v>
      </c>
      <c r="K1811" s="9">
        <f>MINUTE(telefony45[[#This Row],[czas połączenia]])</f>
        <v>12</v>
      </c>
      <c r="L1811" s="9">
        <f>SECOND(telefony45[[#This Row],[czas połączenia]])</f>
        <v>56</v>
      </c>
      <c r="M1811" s="9">
        <f>telefony45[[#This Row],[godziny połączenia]]*60*60+telefony45[[#This Row],[minuty połączenia]]*60+telefony45[[#This Row],[sekundy połączenia2]]</f>
        <v>776</v>
      </c>
      <c r="N1811" s="9">
        <f>ROUNDUP(telefony45[[#This Row],[połączenie w sekundach]]/60,0)</f>
        <v>13</v>
      </c>
      <c r="O1811" s="9">
        <f>IF(telefony45[[#This Row],[czy zagraniczny]]=1,telefony45[[#This Row],[zaczęt minuty połączenia]],0)</f>
        <v>0</v>
      </c>
      <c r="P1811">
        <f>IF(OR(telefony45[[#This Row],[czy komórkowy]]=1,telefony45[[#This Row],[czy stacjonarny]]=1),P1810-telefony45[[#This Row],[połączenie w sekundach]],P1810)</f>
        <v>-810609</v>
      </c>
      <c r="Q1811">
        <f t="shared" si="27"/>
        <v>776</v>
      </c>
      <c r="R1811">
        <f>IF(telefony45[[#This Row],[czy komórkowy]]=1,Q1811+R1810,R1810)</f>
        <v>199443</v>
      </c>
      <c r="S1811">
        <f>IF(telefony45[[#This Row],[czy stacjonarny]]=1,Q1811+S1810,S1810)</f>
        <v>611166</v>
      </c>
    </row>
    <row r="1812" spans="1:19" x14ac:dyDescent="0.3">
      <c r="A1812" s="9" t="s">
        <v>1561</v>
      </c>
      <c r="B1812" s="1">
        <v>42942</v>
      </c>
      <c r="C1812" s="2">
        <v>0.54069444444444448</v>
      </c>
      <c r="D1812" s="2">
        <v>0.55103009259259261</v>
      </c>
      <c r="E1812">
        <f>DAY(telefony45[[#This Row],[data]])</f>
        <v>26</v>
      </c>
      <c r="F1812">
        <f>IF(LEN(telefony45[[#This Row],[nr]])=8,1,0)</f>
        <v>0</v>
      </c>
      <c r="G1812">
        <f>IF(LEN(telefony45[[#This Row],[nr]])=7,1,0)</f>
        <v>1</v>
      </c>
      <c r="H1812" s="9">
        <f>IF(LEN(telefony45[[#This Row],[nr]])&gt;=10,1,0)</f>
        <v>0</v>
      </c>
      <c r="I1812" s="2">
        <f>telefony45[[#This Row],[zakonczenie]]-telefony45[[#This Row],[rozpoczecie]]</f>
        <v>1.0335648148148135E-2</v>
      </c>
      <c r="J1812" s="9">
        <f>HOUR(telefony45[[#This Row],[czas połączenia]])</f>
        <v>0</v>
      </c>
      <c r="K1812" s="9">
        <f>MINUTE(telefony45[[#This Row],[czas połączenia]])</f>
        <v>14</v>
      </c>
      <c r="L1812" s="9">
        <f>SECOND(telefony45[[#This Row],[czas połączenia]])</f>
        <v>53</v>
      </c>
      <c r="M1812" s="9">
        <f>telefony45[[#This Row],[godziny połączenia]]*60*60+telefony45[[#This Row],[minuty połączenia]]*60+telefony45[[#This Row],[sekundy połączenia2]]</f>
        <v>893</v>
      </c>
      <c r="N1812" s="9">
        <f>ROUNDUP(telefony45[[#This Row],[połączenie w sekundach]]/60,0)</f>
        <v>15</v>
      </c>
      <c r="O1812" s="9">
        <f>IF(telefony45[[#This Row],[czy zagraniczny]]=1,telefony45[[#This Row],[zaczęt minuty połączenia]],0)</f>
        <v>0</v>
      </c>
      <c r="P1812">
        <f>IF(OR(telefony45[[#This Row],[czy komórkowy]]=1,telefony45[[#This Row],[czy stacjonarny]]=1),P1811-telefony45[[#This Row],[połączenie w sekundach]],P1811)</f>
        <v>-811502</v>
      </c>
      <c r="Q1812">
        <f t="shared" si="27"/>
        <v>893</v>
      </c>
      <c r="R1812">
        <f>IF(telefony45[[#This Row],[czy komórkowy]]=1,Q1812+R1811,R1811)</f>
        <v>199443</v>
      </c>
      <c r="S1812">
        <f>IF(telefony45[[#This Row],[czy stacjonarny]]=1,Q1812+S1811,S1811)</f>
        <v>612059</v>
      </c>
    </row>
    <row r="1813" spans="1:19" x14ac:dyDescent="0.3">
      <c r="A1813" s="9" t="s">
        <v>1562</v>
      </c>
      <c r="B1813" s="1">
        <v>42942</v>
      </c>
      <c r="C1813" s="2">
        <v>0.54593749999999996</v>
      </c>
      <c r="D1813" s="2">
        <v>0.55622685185185183</v>
      </c>
      <c r="E1813">
        <f>DAY(telefony45[[#This Row],[data]])</f>
        <v>26</v>
      </c>
      <c r="F1813">
        <f>IF(LEN(telefony45[[#This Row],[nr]])=8,1,0)</f>
        <v>0</v>
      </c>
      <c r="G1813">
        <f>IF(LEN(telefony45[[#This Row],[nr]])=7,1,0)</f>
        <v>1</v>
      </c>
      <c r="H1813" s="9">
        <f>IF(LEN(telefony45[[#This Row],[nr]])&gt;=10,1,0)</f>
        <v>0</v>
      </c>
      <c r="I1813" s="2">
        <f>telefony45[[#This Row],[zakonczenie]]-telefony45[[#This Row],[rozpoczecie]]</f>
        <v>1.0289351851851869E-2</v>
      </c>
      <c r="J1813" s="9">
        <f>HOUR(telefony45[[#This Row],[czas połączenia]])</f>
        <v>0</v>
      </c>
      <c r="K1813" s="9">
        <f>MINUTE(telefony45[[#This Row],[czas połączenia]])</f>
        <v>14</v>
      </c>
      <c r="L1813" s="9">
        <f>SECOND(telefony45[[#This Row],[czas połączenia]])</f>
        <v>49</v>
      </c>
      <c r="M1813" s="9">
        <f>telefony45[[#This Row],[godziny połączenia]]*60*60+telefony45[[#This Row],[minuty połączenia]]*60+telefony45[[#This Row],[sekundy połączenia2]]</f>
        <v>889</v>
      </c>
      <c r="N1813" s="9">
        <f>ROUNDUP(telefony45[[#This Row],[połączenie w sekundach]]/60,0)</f>
        <v>15</v>
      </c>
      <c r="O1813" s="9">
        <f>IF(telefony45[[#This Row],[czy zagraniczny]]=1,telefony45[[#This Row],[zaczęt minuty połączenia]],0)</f>
        <v>0</v>
      </c>
      <c r="P1813">
        <f>IF(OR(telefony45[[#This Row],[czy komórkowy]]=1,telefony45[[#This Row],[czy stacjonarny]]=1),P1812-telefony45[[#This Row],[połączenie w sekundach]],P1812)</f>
        <v>-812391</v>
      </c>
      <c r="Q1813">
        <f t="shared" si="27"/>
        <v>889</v>
      </c>
      <c r="R1813">
        <f>IF(telefony45[[#This Row],[czy komórkowy]]=1,Q1813+R1812,R1812)</f>
        <v>199443</v>
      </c>
      <c r="S1813">
        <f>IF(telefony45[[#This Row],[czy stacjonarny]]=1,Q1813+S1812,S1812)</f>
        <v>612948</v>
      </c>
    </row>
    <row r="1814" spans="1:19" x14ac:dyDescent="0.3">
      <c r="A1814" s="9" t="s">
        <v>1563</v>
      </c>
      <c r="B1814" s="1">
        <v>42942</v>
      </c>
      <c r="C1814" s="2">
        <v>0.55053240740740739</v>
      </c>
      <c r="D1814" s="2">
        <v>0.55672453703703706</v>
      </c>
      <c r="E1814">
        <f>DAY(telefony45[[#This Row],[data]])</f>
        <v>26</v>
      </c>
      <c r="F1814">
        <f>IF(LEN(telefony45[[#This Row],[nr]])=8,1,0)</f>
        <v>0</v>
      </c>
      <c r="G1814">
        <f>IF(LEN(telefony45[[#This Row],[nr]])=7,1,0)</f>
        <v>1</v>
      </c>
      <c r="H1814" s="9">
        <f>IF(LEN(telefony45[[#This Row],[nr]])&gt;=10,1,0)</f>
        <v>0</v>
      </c>
      <c r="I1814" s="2">
        <f>telefony45[[#This Row],[zakonczenie]]-telefony45[[#This Row],[rozpoczecie]]</f>
        <v>6.1921296296296724E-3</v>
      </c>
      <c r="J1814" s="9">
        <f>HOUR(telefony45[[#This Row],[czas połączenia]])</f>
        <v>0</v>
      </c>
      <c r="K1814" s="9">
        <f>MINUTE(telefony45[[#This Row],[czas połączenia]])</f>
        <v>8</v>
      </c>
      <c r="L1814" s="9">
        <f>SECOND(telefony45[[#This Row],[czas połączenia]])</f>
        <v>55</v>
      </c>
      <c r="M1814" s="9">
        <f>telefony45[[#This Row],[godziny połączenia]]*60*60+telefony45[[#This Row],[minuty połączenia]]*60+telefony45[[#This Row],[sekundy połączenia2]]</f>
        <v>535</v>
      </c>
      <c r="N1814" s="9">
        <f>ROUNDUP(telefony45[[#This Row],[połączenie w sekundach]]/60,0)</f>
        <v>9</v>
      </c>
      <c r="O1814" s="9">
        <f>IF(telefony45[[#This Row],[czy zagraniczny]]=1,telefony45[[#This Row],[zaczęt minuty połączenia]],0)</f>
        <v>0</v>
      </c>
      <c r="P1814">
        <f>IF(OR(telefony45[[#This Row],[czy komórkowy]]=1,telefony45[[#This Row],[czy stacjonarny]]=1),P1813-telefony45[[#This Row],[połączenie w sekundach]],P1813)</f>
        <v>-812926</v>
      </c>
      <c r="Q1814">
        <f t="shared" si="27"/>
        <v>535</v>
      </c>
      <c r="R1814">
        <f>IF(telefony45[[#This Row],[czy komórkowy]]=1,Q1814+R1813,R1813)</f>
        <v>199443</v>
      </c>
      <c r="S1814">
        <f>IF(telefony45[[#This Row],[czy stacjonarny]]=1,Q1814+S1813,S1813)</f>
        <v>613483</v>
      </c>
    </row>
    <row r="1815" spans="1:19" x14ac:dyDescent="0.3">
      <c r="A1815" s="9" t="s">
        <v>1564</v>
      </c>
      <c r="B1815" s="1">
        <v>42942</v>
      </c>
      <c r="C1815" s="2">
        <v>0.55462962962962958</v>
      </c>
      <c r="D1815" s="2">
        <v>0.56101851851851847</v>
      </c>
      <c r="E1815">
        <f>DAY(telefony45[[#This Row],[data]])</f>
        <v>26</v>
      </c>
      <c r="F1815">
        <f>IF(LEN(telefony45[[#This Row],[nr]])=8,1,0)</f>
        <v>0</v>
      </c>
      <c r="G1815">
        <f>IF(LEN(telefony45[[#This Row],[nr]])=7,1,0)</f>
        <v>1</v>
      </c>
      <c r="H1815" s="9">
        <f>IF(LEN(telefony45[[#This Row],[nr]])&gt;=10,1,0)</f>
        <v>0</v>
      </c>
      <c r="I1815" s="2">
        <f>telefony45[[#This Row],[zakonczenie]]-telefony45[[#This Row],[rozpoczecie]]</f>
        <v>6.3888888888888884E-3</v>
      </c>
      <c r="J1815" s="9">
        <f>HOUR(telefony45[[#This Row],[czas połączenia]])</f>
        <v>0</v>
      </c>
      <c r="K1815" s="9">
        <f>MINUTE(telefony45[[#This Row],[czas połączenia]])</f>
        <v>9</v>
      </c>
      <c r="L1815" s="9">
        <f>SECOND(telefony45[[#This Row],[czas połączenia]])</f>
        <v>12</v>
      </c>
      <c r="M1815" s="9">
        <f>telefony45[[#This Row],[godziny połączenia]]*60*60+telefony45[[#This Row],[minuty połączenia]]*60+telefony45[[#This Row],[sekundy połączenia2]]</f>
        <v>552</v>
      </c>
      <c r="N1815" s="9">
        <f>ROUNDUP(telefony45[[#This Row],[połączenie w sekundach]]/60,0)</f>
        <v>10</v>
      </c>
      <c r="O1815" s="9">
        <f>IF(telefony45[[#This Row],[czy zagraniczny]]=1,telefony45[[#This Row],[zaczęt minuty połączenia]],0)</f>
        <v>0</v>
      </c>
      <c r="P1815">
        <f>IF(OR(telefony45[[#This Row],[czy komórkowy]]=1,telefony45[[#This Row],[czy stacjonarny]]=1),P1814-telefony45[[#This Row],[połączenie w sekundach]],P1814)</f>
        <v>-813478</v>
      </c>
      <c r="Q1815">
        <f t="shared" si="27"/>
        <v>552</v>
      </c>
      <c r="R1815">
        <f>IF(telefony45[[#This Row],[czy komórkowy]]=1,Q1815+R1814,R1814)</f>
        <v>199443</v>
      </c>
      <c r="S1815">
        <f>IF(telefony45[[#This Row],[czy stacjonarny]]=1,Q1815+S1814,S1814)</f>
        <v>614035</v>
      </c>
    </row>
    <row r="1816" spans="1:19" x14ac:dyDescent="0.3">
      <c r="A1816" s="9" t="s">
        <v>1565</v>
      </c>
      <c r="B1816" s="1">
        <v>42942</v>
      </c>
      <c r="C1816" s="2">
        <v>0.55604166666666666</v>
      </c>
      <c r="D1816" s="2">
        <v>0.56381944444444443</v>
      </c>
      <c r="E1816">
        <f>DAY(telefony45[[#This Row],[data]])</f>
        <v>26</v>
      </c>
      <c r="F1816">
        <f>IF(LEN(telefony45[[#This Row],[nr]])=8,1,0)</f>
        <v>0</v>
      </c>
      <c r="G1816">
        <f>IF(LEN(telefony45[[#This Row],[nr]])=7,1,0)</f>
        <v>1</v>
      </c>
      <c r="H1816" s="9">
        <f>IF(LEN(telefony45[[#This Row],[nr]])&gt;=10,1,0)</f>
        <v>0</v>
      </c>
      <c r="I1816" s="2">
        <f>telefony45[[#This Row],[zakonczenie]]-telefony45[[#This Row],[rozpoczecie]]</f>
        <v>7.7777777777777724E-3</v>
      </c>
      <c r="J1816" s="9">
        <f>HOUR(telefony45[[#This Row],[czas połączenia]])</f>
        <v>0</v>
      </c>
      <c r="K1816" s="9">
        <f>MINUTE(telefony45[[#This Row],[czas połączenia]])</f>
        <v>11</v>
      </c>
      <c r="L1816" s="9">
        <f>SECOND(telefony45[[#This Row],[czas połączenia]])</f>
        <v>12</v>
      </c>
      <c r="M1816" s="9">
        <f>telefony45[[#This Row],[godziny połączenia]]*60*60+telefony45[[#This Row],[minuty połączenia]]*60+telefony45[[#This Row],[sekundy połączenia2]]</f>
        <v>672</v>
      </c>
      <c r="N1816" s="9">
        <f>ROUNDUP(telefony45[[#This Row],[połączenie w sekundach]]/60,0)</f>
        <v>12</v>
      </c>
      <c r="O1816" s="9">
        <f>IF(telefony45[[#This Row],[czy zagraniczny]]=1,telefony45[[#This Row],[zaczęt minuty połączenia]],0)</f>
        <v>0</v>
      </c>
      <c r="P1816">
        <f>IF(OR(telefony45[[#This Row],[czy komórkowy]]=1,telefony45[[#This Row],[czy stacjonarny]]=1),P1815-telefony45[[#This Row],[połączenie w sekundach]],P1815)</f>
        <v>-814150</v>
      </c>
      <c r="Q1816">
        <f t="shared" si="27"/>
        <v>672</v>
      </c>
      <c r="R1816">
        <f>IF(telefony45[[#This Row],[czy komórkowy]]=1,Q1816+R1815,R1815)</f>
        <v>199443</v>
      </c>
      <c r="S1816">
        <f>IF(telefony45[[#This Row],[czy stacjonarny]]=1,Q1816+S1815,S1815)</f>
        <v>614707</v>
      </c>
    </row>
    <row r="1817" spans="1:19" x14ac:dyDescent="0.3">
      <c r="A1817" s="9" t="s">
        <v>20</v>
      </c>
      <c r="B1817" s="1">
        <v>42942</v>
      </c>
      <c r="C1817" s="2">
        <v>0.56098379629629624</v>
      </c>
      <c r="D1817" s="2">
        <v>0.56753472222222223</v>
      </c>
      <c r="E1817">
        <f>DAY(telefony45[[#This Row],[data]])</f>
        <v>26</v>
      </c>
      <c r="F1817">
        <f>IF(LEN(telefony45[[#This Row],[nr]])=8,1,0)</f>
        <v>0</v>
      </c>
      <c r="G1817">
        <f>IF(LEN(telefony45[[#This Row],[nr]])=7,1,0)</f>
        <v>0</v>
      </c>
      <c r="H1817" s="9">
        <f>IF(LEN(telefony45[[#This Row],[nr]])&gt;=10,1,0)</f>
        <v>1</v>
      </c>
      <c r="I1817" s="2">
        <f>telefony45[[#This Row],[zakonczenie]]-telefony45[[#This Row],[rozpoczecie]]</f>
        <v>6.5509259259259878E-3</v>
      </c>
      <c r="J1817" s="9">
        <f>HOUR(telefony45[[#This Row],[czas połączenia]])</f>
        <v>0</v>
      </c>
      <c r="K1817" s="9">
        <f>MINUTE(telefony45[[#This Row],[czas połączenia]])</f>
        <v>9</v>
      </c>
      <c r="L1817" s="9">
        <f>SECOND(telefony45[[#This Row],[czas połączenia]])</f>
        <v>26</v>
      </c>
      <c r="M1817" s="9">
        <f>telefony45[[#This Row],[godziny połączenia]]*60*60+telefony45[[#This Row],[minuty połączenia]]*60+telefony45[[#This Row],[sekundy połączenia2]]</f>
        <v>566</v>
      </c>
      <c r="N1817" s="9">
        <f>ROUNDUP(telefony45[[#This Row],[połączenie w sekundach]]/60,0)</f>
        <v>10</v>
      </c>
      <c r="O1817" s="9">
        <f>IF(telefony45[[#This Row],[czy zagraniczny]]=1,telefony45[[#This Row],[zaczęt minuty połączenia]],0)</f>
        <v>10</v>
      </c>
      <c r="P1817">
        <f>IF(OR(telefony45[[#This Row],[czy komórkowy]]=1,telefony45[[#This Row],[czy stacjonarny]]=1),P1816-telefony45[[#This Row],[połączenie w sekundach]],P1816)</f>
        <v>-814150</v>
      </c>
      <c r="Q1817">
        <f t="shared" si="27"/>
        <v>0</v>
      </c>
      <c r="R1817">
        <f>IF(telefony45[[#This Row],[czy komórkowy]]=1,Q1817+R1816,R1816)</f>
        <v>199443</v>
      </c>
      <c r="S1817">
        <f>IF(telefony45[[#This Row],[czy stacjonarny]]=1,Q1817+S1816,S1816)</f>
        <v>614707</v>
      </c>
    </row>
    <row r="1818" spans="1:19" x14ac:dyDescent="0.3">
      <c r="A1818" s="9" t="s">
        <v>1566</v>
      </c>
      <c r="B1818" s="1">
        <v>42942</v>
      </c>
      <c r="C1818" s="2">
        <v>0.56232638888888886</v>
      </c>
      <c r="D1818" s="2">
        <v>0.56594907407407402</v>
      </c>
      <c r="E1818">
        <f>DAY(telefony45[[#This Row],[data]])</f>
        <v>26</v>
      </c>
      <c r="F1818">
        <f>IF(LEN(telefony45[[#This Row],[nr]])=8,1,0)</f>
        <v>1</v>
      </c>
      <c r="G1818">
        <f>IF(LEN(telefony45[[#This Row],[nr]])=7,1,0)</f>
        <v>0</v>
      </c>
      <c r="H1818" s="9">
        <f>IF(LEN(telefony45[[#This Row],[nr]])&gt;=10,1,0)</f>
        <v>0</v>
      </c>
      <c r="I1818" s="2">
        <f>telefony45[[#This Row],[zakonczenie]]-telefony45[[#This Row],[rozpoczecie]]</f>
        <v>3.6226851851851594E-3</v>
      </c>
      <c r="J1818" s="9">
        <f>HOUR(telefony45[[#This Row],[czas połączenia]])</f>
        <v>0</v>
      </c>
      <c r="K1818" s="9">
        <f>MINUTE(telefony45[[#This Row],[czas połączenia]])</f>
        <v>5</v>
      </c>
      <c r="L1818" s="9">
        <f>SECOND(telefony45[[#This Row],[czas połączenia]])</f>
        <v>13</v>
      </c>
      <c r="M1818" s="9">
        <f>telefony45[[#This Row],[godziny połączenia]]*60*60+telefony45[[#This Row],[minuty połączenia]]*60+telefony45[[#This Row],[sekundy połączenia2]]</f>
        <v>313</v>
      </c>
      <c r="N1818" s="9">
        <f>ROUNDUP(telefony45[[#This Row],[połączenie w sekundach]]/60,0)</f>
        <v>6</v>
      </c>
      <c r="O1818" s="9">
        <f>IF(telefony45[[#This Row],[czy zagraniczny]]=1,telefony45[[#This Row],[zaczęt minuty połączenia]],0)</f>
        <v>0</v>
      </c>
      <c r="P1818">
        <f>IF(OR(telefony45[[#This Row],[czy komórkowy]]=1,telefony45[[#This Row],[czy stacjonarny]]=1),P1817-telefony45[[#This Row],[połączenie w sekundach]],P1817)</f>
        <v>-814463</v>
      </c>
      <c r="Q1818">
        <f t="shared" si="27"/>
        <v>313</v>
      </c>
      <c r="R1818">
        <f>IF(telefony45[[#This Row],[czy komórkowy]]=1,Q1818+R1817,R1817)</f>
        <v>199756</v>
      </c>
      <c r="S1818">
        <f>IF(telefony45[[#This Row],[czy stacjonarny]]=1,Q1818+S1817,S1817)</f>
        <v>614707</v>
      </c>
    </row>
    <row r="1819" spans="1:19" x14ac:dyDescent="0.3">
      <c r="A1819" s="9" t="s">
        <v>1567</v>
      </c>
      <c r="B1819" s="1">
        <v>42942</v>
      </c>
      <c r="C1819" s="2">
        <v>0.56283564814814813</v>
      </c>
      <c r="D1819" s="2">
        <v>0.56427083333333339</v>
      </c>
      <c r="E1819">
        <f>DAY(telefony45[[#This Row],[data]])</f>
        <v>26</v>
      </c>
      <c r="F1819">
        <f>IF(LEN(telefony45[[#This Row],[nr]])=8,1,0)</f>
        <v>1</v>
      </c>
      <c r="G1819">
        <f>IF(LEN(telefony45[[#This Row],[nr]])=7,1,0)</f>
        <v>0</v>
      </c>
      <c r="H1819" s="9">
        <f>IF(LEN(telefony45[[#This Row],[nr]])&gt;=10,1,0)</f>
        <v>0</v>
      </c>
      <c r="I1819" s="2">
        <f>telefony45[[#This Row],[zakonczenie]]-telefony45[[#This Row],[rozpoczecie]]</f>
        <v>1.4351851851852615E-3</v>
      </c>
      <c r="J1819" s="9">
        <f>HOUR(telefony45[[#This Row],[czas połączenia]])</f>
        <v>0</v>
      </c>
      <c r="K1819" s="9">
        <f>MINUTE(telefony45[[#This Row],[czas połączenia]])</f>
        <v>2</v>
      </c>
      <c r="L1819" s="9">
        <f>SECOND(telefony45[[#This Row],[czas połączenia]])</f>
        <v>4</v>
      </c>
      <c r="M1819" s="9">
        <f>telefony45[[#This Row],[godziny połączenia]]*60*60+telefony45[[#This Row],[minuty połączenia]]*60+telefony45[[#This Row],[sekundy połączenia2]]</f>
        <v>124</v>
      </c>
      <c r="N1819" s="9">
        <f>ROUNDUP(telefony45[[#This Row],[połączenie w sekundach]]/60,0)</f>
        <v>3</v>
      </c>
      <c r="O1819" s="9">
        <f>IF(telefony45[[#This Row],[czy zagraniczny]]=1,telefony45[[#This Row],[zaczęt minuty połączenia]],0)</f>
        <v>0</v>
      </c>
      <c r="P1819">
        <f>IF(OR(telefony45[[#This Row],[czy komórkowy]]=1,telefony45[[#This Row],[czy stacjonarny]]=1),P1818-telefony45[[#This Row],[połączenie w sekundach]],P1818)</f>
        <v>-814587</v>
      </c>
      <c r="Q1819">
        <f t="shared" si="27"/>
        <v>124</v>
      </c>
      <c r="R1819">
        <f>IF(telefony45[[#This Row],[czy komórkowy]]=1,Q1819+R1818,R1818)</f>
        <v>199880</v>
      </c>
      <c r="S1819">
        <f>IF(telefony45[[#This Row],[czy stacjonarny]]=1,Q1819+S1818,S1818)</f>
        <v>614707</v>
      </c>
    </row>
    <row r="1820" spans="1:19" x14ac:dyDescent="0.3">
      <c r="A1820" s="9" t="s">
        <v>1568</v>
      </c>
      <c r="B1820" s="1">
        <v>42942</v>
      </c>
      <c r="C1820" s="2">
        <v>0.56481481481481477</v>
      </c>
      <c r="D1820" s="2">
        <v>0.57565972222222217</v>
      </c>
      <c r="E1820">
        <f>DAY(telefony45[[#This Row],[data]])</f>
        <v>26</v>
      </c>
      <c r="F1820">
        <f>IF(LEN(telefony45[[#This Row],[nr]])=8,1,0)</f>
        <v>0</v>
      </c>
      <c r="G1820">
        <f>IF(LEN(telefony45[[#This Row],[nr]])=7,1,0)</f>
        <v>1</v>
      </c>
      <c r="H1820" s="9">
        <f>IF(LEN(telefony45[[#This Row],[nr]])&gt;=10,1,0)</f>
        <v>0</v>
      </c>
      <c r="I1820" s="2">
        <f>telefony45[[#This Row],[zakonczenie]]-telefony45[[#This Row],[rozpoczecie]]</f>
        <v>1.08449074074074E-2</v>
      </c>
      <c r="J1820" s="9">
        <f>HOUR(telefony45[[#This Row],[czas połączenia]])</f>
        <v>0</v>
      </c>
      <c r="K1820" s="9">
        <f>MINUTE(telefony45[[#This Row],[czas połączenia]])</f>
        <v>15</v>
      </c>
      <c r="L1820" s="9">
        <f>SECOND(telefony45[[#This Row],[czas połączenia]])</f>
        <v>37</v>
      </c>
      <c r="M1820" s="9">
        <f>telefony45[[#This Row],[godziny połączenia]]*60*60+telefony45[[#This Row],[minuty połączenia]]*60+telefony45[[#This Row],[sekundy połączenia2]]</f>
        <v>937</v>
      </c>
      <c r="N1820" s="9">
        <f>ROUNDUP(telefony45[[#This Row],[połączenie w sekundach]]/60,0)</f>
        <v>16</v>
      </c>
      <c r="O1820" s="9">
        <f>IF(telefony45[[#This Row],[czy zagraniczny]]=1,telefony45[[#This Row],[zaczęt minuty połączenia]],0)</f>
        <v>0</v>
      </c>
      <c r="P1820">
        <f>IF(OR(telefony45[[#This Row],[czy komórkowy]]=1,telefony45[[#This Row],[czy stacjonarny]]=1),P1819-telefony45[[#This Row],[połączenie w sekundach]],P1819)</f>
        <v>-815524</v>
      </c>
      <c r="Q1820">
        <f t="shared" si="27"/>
        <v>937</v>
      </c>
      <c r="R1820">
        <f>IF(telefony45[[#This Row],[czy komórkowy]]=1,Q1820+R1819,R1819)</f>
        <v>199880</v>
      </c>
      <c r="S1820">
        <f>IF(telefony45[[#This Row],[czy stacjonarny]]=1,Q1820+S1819,S1819)</f>
        <v>615644</v>
      </c>
    </row>
    <row r="1821" spans="1:19" x14ac:dyDescent="0.3">
      <c r="A1821" s="9" t="s">
        <v>1569</v>
      </c>
      <c r="B1821" s="1">
        <v>42942</v>
      </c>
      <c r="C1821" s="2">
        <v>0.56805555555555554</v>
      </c>
      <c r="D1821" s="2">
        <v>0.56937499999999996</v>
      </c>
      <c r="E1821">
        <f>DAY(telefony45[[#This Row],[data]])</f>
        <v>26</v>
      </c>
      <c r="F1821">
        <f>IF(LEN(telefony45[[#This Row],[nr]])=8,1,0)</f>
        <v>0</v>
      </c>
      <c r="G1821">
        <f>IF(LEN(telefony45[[#This Row],[nr]])=7,1,0)</f>
        <v>1</v>
      </c>
      <c r="H1821" s="9">
        <f>IF(LEN(telefony45[[#This Row],[nr]])&gt;=10,1,0)</f>
        <v>0</v>
      </c>
      <c r="I1821" s="2">
        <f>telefony45[[#This Row],[zakonczenie]]-telefony45[[#This Row],[rozpoczecie]]</f>
        <v>1.3194444444444287E-3</v>
      </c>
      <c r="J1821" s="9">
        <f>HOUR(telefony45[[#This Row],[czas połączenia]])</f>
        <v>0</v>
      </c>
      <c r="K1821" s="9">
        <f>MINUTE(telefony45[[#This Row],[czas połączenia]])</f>
        <v>1</v>
      </c>
      <c r="L1821" s="9">
        <f>SECOND(telefony45[[#This Row],[czas połączenia]])</f>
        <v>54</v>
      </c>
      <c r="M1821" s="9">
        <f>telefony45[[#This Row],[godziny połączenia]]*60*60+telefony45[[#This Row],[minuty połączenia]]*60+telefony45[[#This Row],[sekundy połączenia2]]</f>
        <v>114</v>
      </c>
      <c r="N1821" s="9">
        <f>ROUNDUP(telefony45[[#This Row],[połączenie w sekundach]]/60,0)</f>
        <v>2</v>
      </c>
      <c r="O1821" s="9">
        <f>IF(telefony45[[#This Row],[czy zagraniczny]]=1,telefony45[[#This Row],[zaczęt minuty połączenia]],0)</f>
        <v>0</v>
      </c>
      <c r="P1821">
        <f>IF(OR(telefony45[[#This Row],[czy komórkowy]]=1,telefony45[[#This Row],[czy stacjonarny]]=1),P1820-telefony45[[#This Row],[połączenie w sekundach]],P1820)</f>
        <v>-815638</v>
      </c>
      <c r="Q1821">
        <f t="shared" si="27"/>
        <v>114</v>
      </c>
      <c r="R1821">
        <f>IF(telefony45[[#This Row],[czy komórkowy]]=1,Q1821+R1820,R1820)</f>
        <v>199880</v>
      </c>
      <c r="S1821">
        <f>IF(telefony45[[#This Row],[czy stacjonarny]]=1,Q1821+S1820,S1820)</f>
        <v>615758</v>
      </c>
    </row>
    <row r="1822" spans="1:19" x14ac:dyDescent="0.3">
      <c r="A1822" s="9" t="s">
        <v>1570</v>
      </c>
      <c r="B1822" s="1">
        <v>42942</v>
      </c>
      <c r="C1822" s="2">
        <v>0.56945601851851857</v>
      </c>
      <c r="D1822" s="2">
        <v>0.5776041666666667</v>
      </c>
      <c r="E1822">
        <f>DAY(telefony45[[#This Row],[data]])</f>
        <v>26</v>
      </c>
      <c r="F1822">
        <f>IF(LEN(telefony45[[#This Row],[nr]])=8,1,0)</f>
        <v>1</v>
      </c>
      <c r="G1822">
        <f>IF(LEN(telefony45[[#This Row],[nr]])=7,1,0)</f>
        <v>0</v>
      </c>
      <c r="H1822" s="9">
        <f>IF(LEN(telefony45[[#This Row],[nr]])&gt;=10,1,0)</f>
        <v>0</v>
      </c>
      <c r="I1822" s="2">
        <f>telefony45[[#This Row],[zakonczenie]]-telefony45[[#This Row],[rozpoczecie]]</f>
        <v>8.1481481481481266E-3</v>
      </c>
      <c r="J1822" s="9">
        <f>HOUR(telefony45[[#This Row],[czas połączenia]])</f>
        <v>0</v>
      </c>
      <c r="K1822" s="9">
        <f>MINUTE(telefony45[[#This Row],[czas połączenia]])</f>
        <v>11</v>
      </c>
      <c r="L1822" s="9">
        <f>SECOND(telefony45[[#This Row],[czas połączenia]])</f>
        <v>44</v>
      </c>
      <c r="M1822" s="9">
        <f>telefony45[[#This Row],[godziny połączenia]]*60*60+telefony45[[#This Row],[minuty połączenia]]*60+telefony45[[#This Row],[sekundy połączenia2]]</f>
        <v>704</v>
      </c>
      <c r="N1822" s="9">
        <f>ROUNDUP(telefony45[[#This Row],[połączenie w sekundach]]/60,0)</f>
        <v>12</v>
      </c>
      <c r="O1822" s="9">
        <f>IF(telefony45[[#This Row],[czy zagraniczny]]=1,telefony45[[#This Row],[zaczęt minuty połączenia]],0)</f>
        <v>0</v>
      </c>
      <c r="P1822">
        <f>IF(OR(telefony45[[#This Row],[czy komórkowy]]=1,telefony45[[#This Row],[czy stacjonarny]]=1),P1821-telefony45[[#This Row],[połączenie w sekundach]],P1821)</f>
        <v>-816342</v>
      </c>
      <c r="Q1822">
        <f t="shared" si="27"/>
        <v>704</v>
      </c>
      <c r="R1822">
        <f>IF(telefony45[[#This Row],[czy komórkowy]]=1,Q1822+R1821,R1821)</f>
        <v>200584</v>
      </c>
      <c r="S1822">
        <f>IF(telefony45[[#This Row],[czy stacjonarny]]=1,Q1822+S1821,S1821)</f>
        <v>615758</v>
      </c>
    </row>
    <row r="1823" spans="1:19" x14ac:dyDescent="0.3">
      <c r="A1823" s="9" t="s">
        <v>1571</v>
      </c>
      <c r="B1823" s="1">
        <v>42942</v>
      </c>
      <c r="C1823" s="2">
        <v>0.57263888888888892</v>
      </c>
      <c r="D1823" s="2">
        <v>0.57309027777777777</v>
      </c>
      <c r="E1823">
        <f>DAY(telefony45[[#This Row],[data]])</f>
        <v>26</v>
      </c>
      <c r="F1823">
        <f>IF(LEN(telefony45[[#This Row],[nr]])=8,1,0)</f>
        <v>0</v>
      </c>
      <c r="G1823">
        <f>IF(LEN(telefony45[[#This Row],[nr]])=7,1,0)</f>
        <v>0</v>
      </c>
      <c r="H1823" s="9">
        <f>IF(LEN(telefony45[[#This Row],[nr]])&gt;=10,1,0)</f>
        <v>1</v>
      </c>
      <c r="I1823" s="2">
        <f>telefony45[[#This Row],[zakonczenie]]-telefony45[[#This Row],[rozpoczecie]]</f>
        <v>4.5138888888884843E-4</v>
      </c>
      <c r="J1823" s="9">
        <f>HOUR(telefony45[[#This Row],[czas połączenia]])</f>
        <v>0</v>
      </c>
      <c r="K1823" s="9">
        <f>MINUTE(telefony45[[#This Row],[czas połączenia]])</f>
        <v>0</v>
      </c>
      <c r="L1823" s="9">
        <f>SECOND(telefony45[[#This Row],[czas połączenia]])</f>
        <v>39</v>
      </c>
      <c r="M1823" s="9">
        <f>telefony45[[#This Row],[godziny połączenia]]*60*60+telefony45[[#This Row],[minuty połączenia]]*60+telefony45[[#This Row],[sekundy połączenia2]]</f>
        <v>39</v>
      </c>
      <c r="N1823" s="9">
        <f>ROUNDUP(telefony45[[#This Row],[połączenie w sekundach]]/60,0)</f>
        <v>1</v>
      </c>
      <c r="O1823" s="9">
        <f>IF(telefony45[[#This Row],[czy zagraniczny]]=1,telefony45[[#This Row],[zaczęt minuty połączenia]],0)</f>
        <v>1</v>
      </c>
      <c r="P1823">
        <f>IF(OR(telefony45[[#This Row],[czy komórkowy]]=1,telefony45[[#This Row],[czy stacjonarny]]=1),P1822-telefony45[[#This Row],[połączenie w sekundach]],P1822)</f>
        <v>-816342</v>
      </c>
      <c r="Q1823">
        <f t="shared" si="27"/>
        <v>0</v>
      </c>
      <c r="R1823">
        <f>IF(telefony45[[#This Row],[czy komórkowy]]=1,Q1823+R1822,R1822)</f>
        <v>200584</v>
      </c>
      <c r="S1823">
        <f>IF(telefony45[[#This Row],[czy stacjonarny]]=1,Q1823+S1822,S1822)</f>
        <v>615758</v>
      </c>
    </row>
    <row r="1824" spans="1:19" x14ac:dyDescent="0.3">
      <c r="A1824" s="9" t="s">
        <v>1572</v>
      </c>
      <c r="B1824" s="1">
        <v>42942</v>
      </c>
      <c r="C1824" s="2">
        <v>0.57662037037037039</v>
      </c>
      <c r="D1824" s="2">
        <v>0.58204861111111106</v>
      </c>
      <c r="E1824">
        <f>DAY(telefony45[[#This Row],[data]])</f>
        <v>26</v>
      </c>
      <c r="F1824">
        <f>IF(LEN(telefony45[[#This Row],[nr]])=8,1,0)</f>
        <v>0</v>
      </c>
      <c r="G1824">
        <f>IF(LEN(telefony45[[#This Row],[nr]])=7,1,0)</f>
        <v>1</v>
      </c>
      <c r="H1824" s="9">
        <f>IF(LEN(telefony45[[#This Row],[nr]])&gt;=10,1,0)</f>
        <v>0</v>
      </c>
      <c r="I1824" s="2">
        <f>telefony45[[#This Row],[zakonczenie]]-telefony45[[#This Row],[rozpoczecie]]</f>
        <v>5.4282407407406641E-3</v>
      </c>
      <c r="J1824" s="9">
        <f>HOUR(telefony45[[#This Row],[czas połączenia]])</f>
        <v>0</v>
      </c>
      <c r="K1824" s="9">
        <f>MINUTE(telefony45[[#This Row],[czas połączenia]])</f>
        <v>7</v>
      </c>
      <c r="L1824" s="9">
        <f>SECOND(telefony45[[#This Row],[czas połączenia]])</f>
        <v>49</v>
      </c>
      <c r="M1824" s="9">
        <f>telefony45[[#This Row],[godziny połączenia]]*60*60+telefony45[[#This Row],[minuty połączenia]]*60+telefony45[[#This Row],[sekundy połączenia2]]</f>
        <v>469</v>
      </c>
      <c r="N1824" s="9">
        <f>ROUNDUP(telefony45[[#This Row],[połączenie w sekundach]]/60,0)</f>
        <v>8</v>
      </c>
      <c r="O1824" s="9">
        <f>IF(telefony45[[#This Row],[czy zagraniczny]]=1,telefony45[[#This Row],[zaczęt minuty połączenia]],0)</f>
        <v>0</v>
      </c>
      <c r="P1824">
        <f>IF(OR(telefony45[[#This Row],[czy komórkowy]]=1,telefony45[[#This Row],[czy stacjonarny]]=1),P1823-telefony45[[#This Row],[połączenie w sekundach]],P1823)</f>
        <v>-816811</v>
      </c>
      <c r="Q1824">
        <f t="shared" si="27"/>
        <v>469</v>
      </c>
      <c r="R1824">
        <f>IF(telefony45[[#This Row],[czy komórkowy]]=1,Q1824+R1823,R1823)</f>
        <v>200584</v>
      </c>
      <c r="S1824">
        <f>IF(telefony45[[#This Row],[czy stacjonarny]]=1,Q1824+S1823,S1823)</f>
        <v>616227</v>
      </c>
    </row>
    <row r="1825" spans="1:19" x14ac:dyDescent="0.3">
      <c r="A1825" s="9" t="s">
        <v>1573</v>
      </c>
      <c r="B1825" s="1">
        <v>42942</v>
      </c>
      <c r="C1825" s="2">
        <v>0.58021990740740736</v>
      </c>
      <c r="D1825" s="2">
        <v>0.58726851851851847</v>
      </c>
      <c r="E1825">
        <f>DAY(telefony45[[#This Row],[data]])</f>
        <v>26</v>
      </c>
      <c r="F1825">
        <f>IF(LEN(telefony45[[#This Row],[nr]])=8,1,0)</f>
        <v>0</v>
      </c>
      <c r="G1825">
        <f>IF(LEN(telefony45[[#This Row],[nr]])=7,1,0)</f>
        <v>1</v>
      </c>
      <c r="H1825" s="9">
        <f>IF(LEN(telefony45[[#This Row],[nr]])&gt;=10,1,0)</f>
        <v>0</v>
      </c>
      <c r="I1825" s="2">
        <f>telefony45[[#This Row],[zakonczenie]]-telefony45[[#This Row],[rozpoczecie]]</f>
        <v>7.0486111111111027E-3</v>
      </c>
      <c r="J1825" s="9">
        <f>HOUR(telefony45[[#This Row],[czas połączenia]])</f>
        <v>0</v>
      </c>
      <c r="K1825" s="9">
        <f>MINUTE(telefony45[[#This Row],[czas połączenia]])</f>
        <v>10</v>
      </c>
      <c r="L1825" s="9">
        <f>SECOND(telefony45[[#This Row],[czas połączenia]])</f>
        <v>9</v>
      </c>
      <c r="M1825" s="9">
        <f>telefony45[[#This Row],[godziny połączenia]]*60*60+telefony45[[#This Row],[minuty połączenia]]*60+telefony45[[#This Row],[sekundy połączenia2]]</f>
        <v>609</v>
      </c>
      <c r="N1825" s="9">
        <f>ROUNDUP(telefony45[[#This Row],[połączenie w sekundach]]/60,0)</f>
        <v>11</v>
      </c>
      <c r="O1825" s="9">
        <f>IF(telefony45[[#This Row],[czy zagraniczny]]=1,telefony45[[#This Row],[zaczęt minuty połączenia]],0)</f>
        <v>0</v>
      </c>
      <c r="P1825">
        <f>IF(OR(telefony45[[#This Row],[czy komórkowy]]=1,telefony45[[#This Row],[czy stacjonarny]]=1),P1824-telefony45[[#This Row],[połączenie w sekundach]],P1824)</f>
        <v>-817420</v>
      </c>
      <c r="Q1825">
        <f t="shared" si="27"/>
        <v>609</v>
      </c>
      <c r="R1825">
        <f>IF(telefony45[[#This Row],[czy komórkowy]]=1,Q1825+R1824,R1824)</f>
        <v>200584</v>
      </c>
      <c r="S1825">
        <f>IF(telefony45[[#This Row],[czy stacjonarny]]=1,Q1825+S1824,S1824)</f>
        <v>616836</v>
      </c>
    </row>
    <row r="1826" spans="1:19" x14ac:dyDescent="0.3">
      <c r="A1826" s="9" t="s">
        <v>1574</v>
      </c>
      <c r="B1826" s="1">
        <v>42942</v>
      </c>
      <c r="C1826" s="2">
        <v>0.58101851851851849</v>
      </c>
      <c r="D1826" s="2">
        <v>0.58164351851851848</v>
      </c>
      <c r="E1826">
        <f>DAY(telefony45[[#This Row],[data]])</f>
        <v>26</v>
      </c>
      <c r="F1826">
        <f>IF(LEN(telefony45[[#This Row],[nr]])=8,1,0)</f>
        <v>1</v>
      </c>
      <c r="G1826">
        <f>IF(LEN(telefony45[[#This Row],[nr]])=7,1,0)</f>
        <v>0</v>
      </c>
      <c r="H1826" s="9">
        <f>IF(LEN(telefony45[[#This Row],[nr]])&gt;=10,1,0)</f>
        <v>0</v>
      </c>
      <c r="I1826" s="2">
        <f>telefony45[[#This Row],[zakonczenie]]-telefony45[[#This Row],[rozpoczecie]]</f>
        <v>6.2499999999998668E-4</v>
      </c>
      <c r="J1826" s="9">
        <f>HOUR(telefony45[[#This Row],[czas połączenia]])</f>
        <v>0</v>
      </c>
      <c r="K1826" s="9">
        <f>MINUTE(telefony45[[#This Row],[czas połączenia]])</f>
        <v>0</v>
      </c>
      <c r="L1826" s="9">
        <f>SECOND(telefony45[[#This Row],[czas połączenia]])</f>
        <v>54</v>
      </c>
      <c r="M1826" s="9">
        <f>telefony45[[#This Row],[godziny połączenia]]*60*60+telefony45[[#This Row],[minuty połączenia]]*60+telefony45[[#This Row],[sekundy połączenia2]]</f>
        <v>54</v>
      </c>
      <c r="N1826" s="9">
        <f>ROUNDUP(telefony45[[#This Row],[połączenie w sekundach]]/60,0)</f>
        <v>1</v>
      </c>
      <c r="O1826" s="9">
        <f>IF(telefony45[[#This Row],[czy zagraniczny]]=1,telefony45[[#This Row],[zaczęt minuty połączenia]],0)</f>
        <v>0</v>
      </c>
      <c r="P1826">
        <f>IF(OR(telefony45[[#This Row],[czy komórkowy]]=1,telefony45[[#This Row],[czy stacjonarny]]=1),P1825-telefony45[[#This Row],[połączenie w sekundach]],P1825)</f>
        <v>-817474</v>
      </c>
      <c r="Q1826">
        <f t="shared" si="27"/>
        <v>54</v>
      </c>
      <c r="R1826">
        <f>IF(telefony45[[#This Row],[czy komórkowy]]=1,Q1826+R1825,R1825)</f>
        <v>200638</v>
      </c>
      <c r="S1826">
        <f>IF(telefony45[[#This Row],[czy stacjonarny]]=1,Q1826+S1825,S1825)</f>
        <v>616836</v>
      </c>
    </row>
    <row r="1827" spans="1:19" x14ac:dyDescent="0.3">
      <c r="A1827" s="9" t="s">
        <v>1575</v>
      </c>
      <c r="B1827" s="1">
        <v>42942</v>
      </c>
      <c r="C1827" s="2">
        <v>0.58408564814814812</v>
      </c>
      <c r="D1827" s="2">
        <v>0.58677083333333335</v>
      </c>
      <c r="E1827">
        <f>DAY(telefony45[[#This Row],[data]])</f>
        <v>26</v>
      </c>
      <c r="F1827">
        <f>IF(LEN(telefony45[[#This Row],[nr]])=8,1,0)</f>
        <v>0</v>
      </c>
      <c r="G1827">
        <f>IF(LEN(telefony45[[#This Row],[nr]])=7,1,0)</f>
        <v>1</v>
      </c>
      <c r="H1827" s="9">
        <f>IF(LEN(telefony45[[#This Row],[nr]])&gt;=10,1,0)</f>
        <v>0</v>
      </c>
      <c r="I1827" s="2">
        <f>telefony45[[#This Row],[zakonczenie]]-telefony45[[#This Row],[rozpoczecie]]</f>
        <v>2.6851851851852349E-3</v>
      </c>
      <c r="J1827" s="9">
        <f>HOUR(telefony45[[#This Row],[czas połączenia]])</f>
        <v>0</v>
      </c>
      <c r="K1827" s="9">
        <f>MINUTE(telefony45[[#This Row],[czas połączenia]])</f>
        <v>3</v>
      </c>
      <c r="L1827" s="9">
        <f>SECOND(telefony45[[#This Row],[czas połączenia]])</f>
        <v>52</v>
      </c>
      <c r="M1827" s="9">
        <f>telefony45[[#This Row],[godziny połączenia]]*60*60+telefony45[[#This Row],[minuty połączenia]]*60+telefony45[[#This Row],[sekundy połączenia2]]</f>
        <v>232</v>
      </c>
      <c r="N1827" s="9">
        <f>ROUNDUP(telefony45[[#This Row],[połączenie w sekundach]]/60,0)</f>
        <v>4</v>
      </c>
      <c r="O1827" s="9">
        <f>IF(telefony45[[#This Row],[czy zagraniczny]]=1,telefony45[[#This Row],[zaczęt minuty połączenia]],0)</f>
        <v>0</v>
      </c>
      <c r="P1827">
        <f>IF(OR(telefony45[[#This Row],[czy komórkowy]]=1,telefony45[[#This Row],[czy stacjonarny]]=1),P1826-telefony45[[#This Row],[połączenie w sekundach]],P1826)</f>
        <v>-817706</v>
      </c>
      <c r="Q1827">
        <f t="shared" si="27"/>
        <v>232</v>
      </c>
      <c r="R1827">
        <f>IF(telefony45[[#This Row],[czy komórkowy]]=1,Q1827+R1826,R1826)</f>
        <v>200638</v>
      </c>
      <c r="S1827">
        <f>IF(telefony45[[#This Row],[czy stacjonarny]]=1,Q1827+S1826,S1826)</f>
        <v>617068</v>
      </c>
    </row>
    <row r="1828" spans="1:19" x14ac:dyDescent="0.3">
      <c r="A1828" s="9" t="s">
        <v>1576</v>
      </c>
      <c r="B1828" s="1">
        <v>42942</v>
      </c>
      <c r="C1828" s="2">
        <v>0.58770833333333339</v>
      </c>
      <c r="D1828" s="2">
        <v>0.59591435185185182</v>
      </c>
      <c r="E1828">
        <f>DAY(telefony45[[#This Row],[data]])</f>
        <v>26</v>
      </c>
      <c r="F1828">
        <f>IF(LEN(telefony45[[#This Row],[nr]])=8,1,0)</f>
        <v>1</v>
      </c>
      <c r="G1828">
        <f>IF(LEN(telefony45[[#This Row],[nr]])=7,1,0)</f>
        <v>0</v>
      </c>
      <c r="H1828" s="9">
        <f>IF(LEN(telefony45[[#This Row],[nr]])&gt;=10,1,0)</f>
        <v>0</v>
      </c>
      <c r="I1828" s="2">
        <f>telefony45[[#This Row],[zakonczenie]]-telefony45[[#This Row],[rozpoczecie]]</f>
        <v>8.206018518518432E-3</v>
      </c>
      <c r="J1828" s="9">
        <f>HOUR(telefony45[[#This Row],[czas połączenia]])</f>
        <v>0</v>
      </c>
      <c r="K1828" s="9">
        <f>MINUTE(telefony45[[#This Row],[czas połączenia]])</f>
        <v>11</v>
      </c>
      <c r="L1828" s="9">
        <f>SECOND(telefony45[[#This Row],[czas połączenia]])</f>
        <v>49</v>
      </c>
      <c r="M1828" s="9">
        <f>telefony45[[#This Row],[godziny połączenia]]*60*60+telefony45[[#This Row],[minuty połączenia]]*60+telefony45[[#This Row],[sekundy połączenia2]]</f>
        <v>709</v>
      </c>
      <c r="N1828" s="9">
        <f>ROUNDUP(telefony45[[#This Row],[połączenie w sekundach]]/60,0)</f>
        <v>12</v>
      </c>
      <c r="O1828" s="9">
        <f>IF(telefony45[[#This Row],[czy zagraniczny]]=1,telefony45[[#This Row],[zaczęt minuty połączenia]],0)</f>
        <v>0</v>
      </c>
      <c r="P1828">
        <f>IF(OR(telefony45[[#This Row],[czy komórkowy]]=1,telefony45[[#This Row],[czy stacjonarny]]=1),P1827-telefony45[[#This Row],[połączenie w sekundach]],P1827)</f>
        <v>-818415</v>
      </c>
      <c r="Q1828">
        <f t="shared" si="27"/>
        <v>709</v>
      </c>
      <c r="R1828">
        <f>IF(telefony45[[#This Row],[czy komórkowy]]=1,Q1828+R1827,R1827)</f>
        <v>201347</v>
      </c>
      <c r="S1828">
        <f>IF(telefony45[[#This Row],[czy stacjonarny]]=1,Q1828+S1827,S1827)</f>
        <v>617068</v>
      </c>
    </row>
    <row r="1829" spans="1:19" x14ac:dyDescent="0.3">
      <c r="A1829" s="9" t="s">
        <v>898</v>
      </c>
      <c r="B1829" s="1">
        <v>42942</v>
      </c>
      <c r="C1829" s="2">
        <v>0.59261574074074075</v>
      </c>
      <c r="D1829" s="2">
        <v>0.60343749999999996</v>
      </c>
      <c r="E1829">
        <f>DAY(telefony45[[#This Row],[data]])</f>
        <v>26</v>
      </c>
      <c r="F1829">
        <f>IF(LEN(telefony45[[#This Row],[nr]])=8,1,0)</f>
        <v>0</v>
      </c>
      <c r="G1829">
        <f>IF(LEN(telefony45[[#This Row],[nr]])=7,1,0)</f>
        <v>1</v>
      </c>
      <c r="H1829" s="9">
        <f>IF(LEN(telefony45[[#This Row],[nr]])&gt;=10,1,0)</f>
        <v>0</v>
      </c>
      <c r="I1829" s="2">
        <f>telefony45[[#This Row],[zakonczenie]]-telefony45[[#This Row],[rozpoczecie]]</f>
        <v>1.0821759259259212E-2</v>
      </c>
      <c r="J1829" s="9">
        <f>HOUR(telefony45[[#This Row],[czas połączenia]])</f>
        <v>0</v>
      </c>
      <c r="K1829" s="9">
        <f>MINUTE(telefony45[[#This Row],[czas połączenia]])</f>
        <v>15</v>
      </c>
      <c r="L1829" s="9">
        <f>SECOND(telefony45[[#This Row],[czas połączenia]])</f>
        <v>35</v>
      </c>
      <c r="M1829" s="9">
        <f>telefony45[[#This Row],[godziny połączenia]]*60*60+telefony45[[#This Row],[minuty połączenia]]*60+telefony45[[#This Row],[sekundy połączenia2]]</f>
        <v>935</v>
      </c>
      <c r="N1829" s="9">
        <f>ROUNDUP(telefony45[[#This Row],[połączenie w sekundach]]/60,0)</f>
        <v>16</v>
      </c>
      <c r="O1829" s="9">
        <f>IF(telefony45[[#This Row],[czy zagraniczny]]=1,telefony45[[#This Row],[zaczęt minuty połączenia]],0)</f>
        <v>0</v>
      </c>
      <c r="P1829">
        <f>IF(OR(telefony45[[#This Row],[czy komórkowy]]=1,telefony45[[#This Row],[czy stacjonarny]]=1),P1828-telefony45[[#This Row],[połączenie w sekundach]],P1828)</f>
        <v>-819350</v>
      </c>
      <c r="Q1829">
        <f t="shared" si="27"/>
        <v>935</v>
      </c>
      <c r="R1829">
        <f>IF(telefony45[[#This Row],[czy komórkowy]]=1,Q1829+R1828,R1828)</f>
        <v>201347</v>
      </c>
      <c r="S1829">
        <f>IF(telefony45[[#This Row],[czy stacjonarny]]=1,Q1829+S1828,S1828)</f>
        <v>618003</v>
      </c>
    </row>
    <row r="1830" spans="1:19" x14ac:dyDescent="0.3">
      <c r="A1830" s="9" t="s">
        <v>1577</v>
      </c>
      <c r="B1830" s="1">
        <v>42942</v>
      </c>
      <c r="C1830" s="2">
        <v>0.5932291666666667</v>
      </c>
      <c r="D1830" s="2">
        <v>0.59943287037037041</v>
      </c>
      <c r="E1830">
        <f>DAY(telefony45[[#This Row],[data]])</f>
        <v>26</v>
      </c>
      <c r="F1830">
        <f>IF(LEN(telefony45[[#This Row],[nr]])=8,1,0)</f>
        <v>0</v>
      </c>
      <c r="G1830">
        <f>IF(LEN(telefony45[[#This Row],[nr]])=7,1,0)</f>
        <v>1</v>
      </c>
      <c r="H1830" s="9">
        <f>IF(LEN(telefony45[[#This Row],[nr]])&gt;=10,1,0)</f>
        <v>0</v>
      </c>
      <c r="I1830" s="2">
        <f>telefony45[[#This Row],[zakonczenie]]-telefony45[[#This Row],[rozpoczecie]]</f>
        <v>6.2037037037037113E-3</v>
      </c>
      <c r="J1830" s="9">
        <f>HOUR(telefony45[[#This Row],[czas połączenia]])</f>
        <v>0</v>
      </c>
      <c r="K1830" s="9">
        <f>MINUTE(telefony45[[#This Row],[czas połączenia]])</f>
        <v>8</v>
      </c>
      <c r="L1830" s="9">
        <f>SECOND(telefony45[[#This Row],[czas połączenia]])</f>
        <v>56</v>
      </c>
      <c r="M1830" s="9">
        <f>telefony45[[#This Row],[godziny połączenia]]*60*60+telefony45[[#This Row],[minuty połączenia]]*60+telefony45[[#This Row],[sekundy połączenia2]]</f>
        <v>536</v>
      </c>
      <c r="N1830" s="9">
        <f>ROUNDUP(telefony45[[#This Row],[połączenie w sekundach]]/60,0)</f>
        <v>9</v>
      </c>
      <c r="O1830" s="9">
        <f>IF(telefony45[[#This Row],[czy zagraniczny]]=1,telefony45[[#This Row],[zaczęt minuty połączenia]],0)</f>
        <v>0</v>
      </c>
      <c r="P1830">
        <f>IF(OR(telefony45[[#This Row],[czy komórkowy]]=1,telefony45[[#This Row],[czy stacjonarny]]=1),P1829-telefony45[[#This Row],[połączenie w sekundach]],P1829)</f>
        <v>-819886</v>
      </c>
      <c r="Q1830">
        <f t="shared" si="27"/>
        <v>536</v>
      </c>
      <c r="R1830">
        <f>IF(telefony45[[#This Row],[czy komórkowy]]=1,Q1830+R1829,R1829)</f>
        <v>201347</v>
      </c>
      <c r="S1830">
        <f>IF(telefony45[[#This Row],[czy stacjonarny]]=1,Q1830+S1829,S1829)</f>
        <v>618539</v>
      </c>
    </row>
    <row r="1831" spans="1:19" x14ac:dyDescent="0.3">
      <c r="A1831" s="9" t="s">
        <v>125</v>
      </c>
      <c r="B1831" s="1">
        <v>42942</v>
      </c>
      <c r="C1831" s="2">
        <v>0.59876157407407404</v>
      </c>
      <c r="D1831" s="2">
        <v>0.60951388888888891</v>
      </c>
      <c r="E1831">
        <f>DAY(telefony45[[#This Row],[data]])</f>
        <v>26</v>
      </c>
      <c r="F1831">
        <f>IF(LEN(telefony45[[#This Row],[nr]])=8,1,0)</f>
        <v>0</v>
      </c>
      <c r="G1831">
        <f>IF(LEN(telefony45[[#This Row],[nr]])=7,1,0)</f>
        <v>1</v>
      </c>
      <c r="H1831" s="9">
        <f>IF(LEN(telefony45[[#This Row],[nr]])&gt;=10,1,0)</f>
        <v>0</v>
      </c>
      <c r="I1831" s="2">
        <f>telefony45[[#This Row],[zakonczenie]]-telefony45[[#This Row],[rozpoczecie]]</f>
        <v>1.0752314814814867E-2</v>
      </c>
      <c r="J1831" s="9">
        <f>HOUR(telefony45[[#This Row],[czas połączenia]])</f>
        <v>0</v>
      </c>
      <c r="K1831" s="9">
        <f>MINUTE(telefony45[[#This Row],[czas połączenia]])</f>
        <v>15</v>
      </c>
      <c r="L1831" s="9">
        <f>SECOND(telefony45[[#This Row],[czas połączenia]])</f>
        <v>29</v>
      </c>
      <c r="M1831" s="9">
        <f>telefony45[[#This Row],[godziny połączenia]]*60*60+telefony45[[#This Row],[minuty połączenia]]*60+telefony45[[#This Row],[sekundy połączenia2]]</f>
        <v>929</v>
      </c>
      <c r="N1831" s="9">
        <f>ROUNDUP(telefony45[[#This Row],[połączenie w sekundach]]/60,0)</f>
        <v>16</v>
      </c>
      <c r="O1831" s="9">
        <f>IF(telefony45[[#This Row],[czy zagraniczny]]=1,telefony45[[#This Row],[zaczęt minuty połączenia]],0)</f>
        <v>0</v>
      </c>
      <c r="P1831">
        <f>IF(OR(telefony45[[#This Row],[czy komórkowy]]=1,telefony45[[#This Row],[czy stacjonarny]]=1),P1830-telefony45[[#This Row],[połączenie w sekundach]],P1830)</f>
        <v>-820815</v>
      </c>
      <c r="Q1831">
        <f t="shared" si="27"/>
        <v>929</v>
      </c>
      <c r="R1831">
        <f>IF(telefony45[[#This Row],[czy komórkowy]]=1,Q1831+R1830,R1830)</f>
        <v>201347</v>
      </c>
      <c r="S1831">
        <f>IF(telefony45[[#This Row],[czy stacjonarny]]=1,Q1831+S1830,S1830)</f>
        <v>619468</v>
      </c>
    </row>
    <row r="1832" spans="1:19" x14ac:dyDescent="0.3">
      <c r="A1832" s="9" t="s">
        <v>1578</v>
      </c>
      <c r="B1832" s="1">
        <v>42942</v>
      </c>
      <c r="C1832" s="2">
        <v>0.60384259259259254</v>
      </c>
      <c r="D1832" s="2">
        <v>0.60452546296296295</v>
      </c>
      <c r="E1832">
        <f>DAY(telefony45[[#This Row],[data]])</f>
        <v>26</v>
      </c>
      <c r="F1832">
        <f>IF(LEN(telefony45[[#This Row],[nr]])=8,1,0)</f>
        <v>0</v>
      </c>
      <c r="G1832">
        <f>IF(LEN(telefony45[[#This Row],[nr]])=7,1,0)</f>
        <v>1</v>
      </c>
      <c r="H1832" s="9">
        <f>IF(LEN(telefony45[[#This Row],[nr]])&gt;=10,1,0)</f>
        <v>0</v>
      </c>
      <c r="I1832" s="2">
        <f>telefony45[[#This Row],[zakonczenie]]-telefony45[[#This Row],[rozpoczecie]]</f>
        <v>6.828703703704031E-4</v>
      </c>
      <c r="J1832" s="9">
        <f>HOUR(telefony45[[#This Row],[czas połączenia]])</f>
        <v>0</v>
      </c>
      <c r="K1832" s="9">
        <f>MINUTE(telefony45[[#This Row],[czas połączenia]])</f>
        <v>0</v>
      </c>
      <c r="L1832" s="9">
        <f>SECOND(telefony45[[#This Row],[czas połączenia]])</f>
        <v>59</v>
      </c>
      <c r="M1832" s="9">
        <f>telefony45[[#This Row],[godziny połączenia]]*60*60+telefony45[[#This Row],[minuty połączenia]]*60+telefony45[[#This Row],[sekundy połączenia2]]</f>
        <v>59</v>
      </c>
      <c r="N1832" s="9">
        <f>ROUNDUP(telefony45[[#This Row],[połączenie w sekundach]]/60,0)</f>
        <v>1</v>
      </c>
      <c r="O1832" s="9">
        <f>IF(telefony45[[#This Row],[czy zagraniczny]]=1,telefony45[[#This Row],[zaczęt minuty połączenia]],0)</f>
        <v>0</v>
      </c>
      <c r="P1832">
        <f>IF(OR(telefony45[[#This Row],[czy komórkowy]]=1,telefony45[[#This Row],[czy stacjonarny]]=1),P1831-telefony45[[#This Row],[połączenie w sekundach]],P1831)</f>
        <v>-820874</v>
      </c>
      <c r="Q1832">
        <f t="shared" si="27"/>
        <v>59</v>
      </c>
      <c r="R1832">
        <f>IF(telefony45[[#This Row],[czy komórkowy]]=1,Q1832+R1831,R1831)</f>
        <v>201347</v>
      </c>
      <c r="S1832">
        <f>IF(telefony45[[#This Row],[czy stacjonarny]]=1,Q1832+S1831,S1831)</f>
        <v>619527</v>
      </c>
    </row>
    <row r="1833" spans="1:19" x14ac:dyDescent="0.3">
      <c r="A1833" s="9" t="s">
        <v>1579</v>
      </c>
      <c r="B1833" s="1">
        <v>42942</v>
      </c>
      <c r="C1833" s="2">
        <v>0.60623842592592592</v>
      </c>
      <c r="D1833" s="2">
        <v>0.61055555555555552</v>
      </c>
      <c r="E1833">
        <f>DAY(telefony45[[#This Row],[data]])</f>
        <v>26</v>
      </c>
      <c r="F1833">
        <f>IF(LEN(telefony45[[#This Row],[nr]])=8,1,0)</f>
        <v>0</v>
      </c>
      <c r="G1833">
        <f>IF(LEN(telefony45[[#This Row],[nr]])=7,1,0)</f>
        <v>1</v>
      </c>
      <c r="H1833" s="9">
        <f>IF(LEN(telefony45[[#This Row],[nr]])&gt;=10,1,0)</f>
        <v>0</v>
      </c>
      <c r="I1833" s="2">
        <f>telefony45[[#This Row],[zakonczenie]]-telefony45[[#This Row],[rozpoczecie]]</f>
        <v>4.3171296296296013E-3</v>
      </c>
      <c r="J1833" s="9">
        <f>HOUR(telefony45[[#This Row],[czas połączenia]])</f>
        <v>0</v>
      </c>
      <c r="K1833" s="9">
        <f>MINUTE(telefony45[[#This Row],[czas połączenia]])</f>
        <v>6</v>
      </c>
      <c r="L1833" s="9">
        <f>SECOND(telefony45[[#This Row],[czas połączenia]])</f>
        <v>13</v>
      </c>
      <c r="M1833" s="9">
        <f>telefony45[[#This Row],[godziny połączenia]]*60*60+telefony45[[#This Row],[minuty połączenia]]*60+telefony45[[#This Row],[sekundy połączenia2]]</f>
        <v>373</v>
      </c>
      <c r="N1833" s="9">
        <f>ROUNDUP(telefony45[[#This Row],[połączenie w sekundach]]/60,0)</f>
        <v>7</v>
      </c>
      <c r="O1833" s="9">
        <f>IF(telefony45[[#This Row],[czy zagraniczny]]=1,telefony45[[#This Row],[zaczęt minuty połączenia]],0)</f>
        <v>0</v>
      </c>
      <c r="P1833">
        <f>IF(OR(telefony45[[#This Row],[czy komórkowy]]=1,telefony45[[#This Row],[czy stacjonarny]]=1),P1832-telefony45[[#This Row],[połączenie w sekundach]],P1832)</f>
        <v>-821247</v>
      </c>
      <c r="Q1833">
        <f t="shared" ref="Q1833:Q1896" si="28">IF(P1833&lt;0,ABS(P1833)-ABS(P1832),Q1832)</f>
        <v>373</v>
      </c>
      <c r="R1833">
        <f>IF(telefony45[[#This Row],[czy komórkowy]]=1,Q1833+R1832,R1832)</f>
        <v>201347</v>
      </c>
      <c r="S1833">
        <f>IF(telefony45[[#This Row],[czy stacjonarny]]=1,Q1833+S1832,S1832)</f>
        <v>619900</v>
      </c>
    </row>
    <row r="1834" spans="1:19" x14ac:dyDescent="0.3">
      <c r="A1834" s="9" t="s">
        <v>1580</v>
      </c>
      <c r="B1834" s="1">
        <v>42942</v>
      </c>
      <c r="C1834" s="2">
        <v>0.60950231481481476</v>
      </c>
      <c r="D1834" s="2">
        <v>0.61940972222222224</v>
      </c>
      <c r="E1834">
        <f>DAY(telefony45[[#This Row],[data]])</f>
        <v>26</v>
      </c>
      <c r="F1834">
        <f>IF(LEN(telefony45[[#This Row],[nr]])=8,1,0)</f>
        <v>0</v>
      </c>
      <c r="G1834">
        <f>IF(LEN(telefony45[[#This Row],[nr]])=7,1,0)</f>
        <v>1</v>
      </c>
      <c r="H1834" s="9">
        <f>IF(LEN(telefony45[[#This Row],[nr]])&gt;=10,1,0)</f>
        <v>0</v>
      </c>
      <c r="I1834" s="2">
        <f>telefony45[[#This Row],[zakonczenie]]-telefony45[[#This Row],[rozpoczecie]]</f>
        <v>9.9074074074074758E-3</v>
      </c>
      <c r="J1834" s="9">
        <f>HOUR(telefony45[[#This Row],[czas połączenia]])</f>
        <v>0</v>
      </c>
      <c r="K1834" s="9">
        <f>MINUTE(telefony45[[#This Row],[czas połączenia]])</f>
        <v>14</v>
      </c>
      <c r="L1834" s="9">
        <f>SECOND(telefony45[[#This Row],[czas połączenia]])</f>
        <v>16</v>
      </c>
      <c r="M1834" s="9">
        <f>telefony45[[#This Row],[godziny połączenia]]*60*60+telefony45[[#This Row],[minuty połączenia]]*60+telefony45[[#This Row],[sekundy połączenia2]]</f>
        <v>856</v>
      </c>
      <c r="N1834" s="9">
        <f>ROUNDUP(telefony45[[#This Row],[połączenie w sekundach]]/60,0)</f>
        <v>15</v>
      </c>
      <c r="O1834" s="9">
        <f>IF(telefony45[[#This Row],[czy zagraniczny]]=1,telefony45[[#This Row],[zaczęt minuty połączenia]],0)</f>
        <v>0</v>
      </c>
      <c r="P1834">
        <f>IF(OR(telefony45[[#This Row],[czy komórkowy]]=1,telefony45[[#This Row],[czy stacjonarny]]=1),P1833-telefony45[[#This Row],[połączenie w sekundach]],P1833)</f>
        <v>-822103</v>
      </c>
      <c r="Q1834">
        <f t="shared" si="28"/>
        <v>856</v>
      </c>
      <c r="R1834">
        <f>IF(telefony45[[#This Row],[czy komórkowy]]=1,Q1834+R1833,R1833)</f>
        <v>201347</v>
      </c>
      <c r="S1834">
        <f>IF(telefony45[[#This Row],[czy stacjonarny]]=1,Q1834+S1833,S1833)</f>
        <v>620756</v>
      </c>
    </row>
    <row r="1835" spans="1:19" x14ac:dyDescent="0.3">
      <c r="A1835" s="9" t="s">
        <v>1581</v>
      </c>
      <c r="B1835" s="1">
        <v>42942</v>
      </c>
      <c r="C1835" s="2">
        <v>0.61371527777777779</v>
      </c>
      <c r="D1835" s="2">
        <v>0.6235532407407407</v>
      </c>
      <c r="E1835">
        <f>DAY(telefony45[[#This Row],[data]])</f>
        <v>26</v>
      </c>
      <c r="F1835">
        <f>IF(LEN(telefony45[[#This Row],[nr]])=8,1,0)</f>
        <v>0</v>
      </c>
      <c r="G1835">
        <f>IF(LEN(telefony45[[#This Row],[nr]])=7,1,0)</f>
        <v>1</v>
      </c>
      <c r="H1835" s="9">
        <f>IF(LEN(telefony45[[#This Row],[nr]])&gt;=10,1,0)</f>
        <v>0</v>
      </c>
      <c r="I1835" s="2">
        <f>telefony45[[#This Row],[zakonczenie]]-telefony45[[#This Row],[rozpoczecie]]</f>
        <v>9.8379629629629095E-3</v>
      </c>
      <c r="J1835" s="9">
        <f>HOUR(telefony45[[#This Row],[czas połączenia]])</f>
        <v>0</v>
      </c>
      <c r="K1835" s="9">
        <f>MINUTE(telefony45[[#This Row],[czas połączenia]])</f>
        <v>14</v>
      </c>
      <c r="L1835" s="9">
        <f>SECOND(telefony45[[#This Row],[czas połączenia]])</f>
        <v>10</v>
      </c>
      <c r="M1835" s="9">
        <f>telefony45[[#This Row],[godziny połączenia]]*60*60+telefony45[[#This Row],[minuty połączenia]]*60+telefony45[[#This Row],[sekundy połączenia2]]</f>
        <v>850</v>
      </c>
      <c r="N1835" s="9">
        <f>ROUNDUP(telefony45[[#This Row],[połączenie w sekundach]]/60,0)</f>
        <v>15</v>
      </c>
      <c r="O1835" s="9">
        <f>IF(telefony45[[#This Row],[czy zagraniczny]]=1,telefony45[[#This Row],[zaczęt minuty połączenia]],0)</f>
        <v>0</v>
      </c>
      <c r="P1835">
        <f>IF(OR(telefony45[[#This Row],[czy komórkowy]]=1,telefony45[[#This Row],[czy stacjonarny]]=1),P1834-telefony45[[#This Row],[połączenie w sekundach]],P1834)</f>
        <v>-822953</v>
      </c>
      <c r="Q1835">
        <f t="shared" si="28"/>
        <v>850</v>
      </c>
      <c r="R1835">
        <f>IF(telefony45[[#This Row],[czy komórkowy]]=1,Q1835+R1834,R1834)</f>
        <v>201347</v>
      </c>
      <c r="S1835">
        <f>IF(telefony45[[#This Row],[czy stacjonarny]]=1,Q1835+S1834,S1834)</f>
        <v>621606</v>
      </c>
    </row>
    <row r="1836" spans="1:19" x14ac:dyDescent="0.3">
      <c r="A1836" s="9" t="s">
        <v>1582</v>
      </c>
      <c r="B1836" s="1">
        <v>42942</v>
      </c>
      <c r="C1836" s="2">
        <v>0.61724537037037042</v>
      </c>
      <c r="D1836" s="2">
        <v>0.62866898148148154</v>
      </c>
      <c r="E1836">
        <f>DAY(telefony45[[#This Row],[data]])</f>
        <v>26</v>
      </c>
      <c r="F1836">
        <f>IF(LEN(telefony45[[#This Row],[nr]])=8,1,0)</f>
        <v>0</v>
      </c>
      <c r="G1836">
        <f>IF(LEN(telefony45[[#This Row],[nr]])=7,1,0)</f>
        <v>1</v>
      </c>
      <c r="H1836" s="9">
        <f>IF(LEN(telefony45[[#This Row],[nr]])&gt;=10,1,0)</f>
        <v>0</v>
      </c>
      <c r="I1836" s="2">
        <f>telefony45[[#This Row],[zakonczenie]]-telefony45[[#This Row],[rozpoczecie]]</f>
        <v>1.142361111111112E-2</v>
      </c>
      <c r="J1836" s="9">
        <f>HOUR(telefony45[[#This Row],[czas połączenia]])</f>
        <v>0</v>
      </c>
      <c r="K1836" s="9">
        <f>MINUTE(telefony45[[#This Row],[czas połączenia]])</f>
        <v>16</v>
      </c>
      <c r="L1836" s="9">
        <f>SECOND(telefony45[[#This Row],[czas połączenia]])</f>
        <v>27</v>
      </c>
      <c r="M1836" s="9">
        <f>telefony45[[#This Row],[godziny połączenia]]*60*60+telefony45[[#This Row],[minuty połączenia]]*60+telefony45[[#This Row],[sekundy połączenia2]]</f>
        <v>987</v>
      </c>
      <c r="N1836" s="9">
        <f>ROUNDUP(telefony45[[#This Row],[połączenie w sekundach]]/60,0)</f>
        <v>17</v>
      </c>
      <c r="O1836" s="9">
        <f>IF(telefony45[[#This Row],[czy zagraniczny]]=1,telefony45[[#This Row],[zaczęt minuty połączenia]],0)</f>
        <v>0</v>
      </c>
      <c r="P1836">
        <f>IF(OR(telefony45[[#This Row],[czy komórkowy]]=1,telefony45[[#This Row],[czy stacjonarny]]=1),P1835-telefony45[[#This Row],[połączenie w sekundach]],P1835)</f>
        <v>-823940</v>
      </c>
      <c r="Q1836">
        <f t="shared" si="28"/>
        <v>987</v>
      </c>
      <c r="R1836">
        <f>IF(telefony45[[#This Row],[czy komórkowy]]=1,Q1836+R1835,R1835)</f>
        <v>201347</v>
      </c>
      <c r="S1836">
        <f>IF(telefony45[[#This Row],[czy stacjonarny]]=1,Q1836+S1835,S1835)</f>
        <v>622593</v>
      </c>
    </row>
    <row r="1837" spans="1:19" x14ac:dyDescent="0.3">
      <c r="A1837" s="9" t="s">
        <v>697</v>
      </c>
      <c r="B1837" s="1">
        <v>42942</v>
      </c>
      <c r="C1837" s="2">
        <v>0.62089120370370365</v>
      </c>
      <c r="D1837" s="2">
        <v>0.62159722222222225</v>
      </c>
      <c r="E1837">
        <f>DAY(telefony45[[#This Row],[data]])</f>
        <v>26</v>
      </c>
      <c r="F1837">
        <f>IF(LEN(telefony45[[#This Row],[nr]])=8,1,0)</f>
        <v>0</v>
      </c>
      <c r="G1837">
        <f>IF(LEN(telefony45[[#This Row],[nr]])=7,1,0)</f>
        <v>1</v>
      </c>
      <c r="H1837" s="9">
        <f>IF(LEN(telefony45[[#This Row],[nr]])&gt;=10,1,0)</f>
        <v>0</v>
      </c>
      <c r="I1837" s="2">
        <f>telefony45[[#This Row],[zakonczenie]]-telefony45[[#This Row],[rozpoczecie]]</f>
        <v>7.0601851851859188E-4</v>
      </c>
      <c r="J1837" s="9">
        <f>HOUR(telefony45[[#This Row],[czas połączenia]])</f>
        <v>0</v>
      </c>
      <c r="K1837" s="9">
        <f>MINUTE(telefony45[[#This Row],[czas połączenia]])</f>
        <v>1</v>
      </c>
      <c r="L1837" s="9">
        <f>SECOND(telefony45[[#This Row],[czas połączenia]])</f>
        <v>1</v>
      </c>
      <c r="M1837" s="9">
        <f>telefony45[[#This Row],[godziny połączenia]]*60*60+telefony45[[#This Row],[minuty połączenia]]*60+telefony45[[#This Row],[sekundy połączenia2]]</f>
        <v>61</v>
      </c>
      <c r="N1837" s="9">
        <f>ROUNDUP(telefony45[[#This Row],[połączenie w sekundach]]/60,0)</f>
        <v>2</v>
      </c>
      <c r="O1837" s="9">
        <f>IF(telefony45[[#This Row],[czy zagraniczny]]=1,telefony45[[#This Row],[zaczęt minuty połączenia]],0)</f>
        <v>0</v>
      </c>
      <c r="P1837">
        <f>IF(OR(telefony45[[#This Row],[czy komórkowy]]=1,telefony45[[#This Row],[czy stacjonarny]]=1),P1836-telefony45[[#This Row],[połączenie w sekundach]],P1836)</f>
        <v>-824001</v>
      </c>
      <c r="Q1837">
        <f t="shared" si="28"/>
        <v>61</v>
      </c>
      <c r="R1837">
        <f>IF(telefony45[[#This Row],[czy komórkowy]]=1,Q1837+R1836,R1836)</f>
        <v>201347</v>
      </c>
      <c r="S1837">
        <f>IF(telefony45[[#This Row],[czy stacjonarny]]=1,Q1837+S1836,S1836)</f>
        <v>622654</v>
      </c>
    </row>
    <row r="1838" spans="1:19" x14ac:dyDescent="0.3">
      <c r="A1838" s="9" t="s">
        <v>919</v>
      </c>
      <c r="B1838" s="1">
        <v>42942</v>
      </c>
      <c r="C1838" s="2">
        <v>0.62467592592592591</v>
      </c>
      <c r="D1838" s="2">
        <v>0.62690972222222219</v>
      </c>
      <c r="E1838">
        <f>DAY(telefony45[[#This Row],[data]])</f>
        <v>26</v>
      </c>
      <c r="F1838">
        <f>IF(LEN(telefony45[[#This Row],[nr]])=8,1,0)</f>
        <v>0</v>
      </c>
      <c r="G1838">
        <f>IF(LEN(telefony45[[#This Row],[nr]])=7,1,0)</f>
        <v>1</v>
      </c>
      <c r="H1838" s="9">
        <f>IF(LEN(telefony45[[#This Row],[nr]])&gt;=10,1,0)</f>
        <v>0</v>
      </c>
      <c r="I1838" s="2">
        <f>telefony45[[#This Row],[zakonczenie]]-telefony45[[#This Row],[rozpoczecie]]</f>
        <v>2.2337962962962754E-3</v>
      </c>
      <c r="J1838" s="9">
        <f>HOUR(telefony45[[#This Row],[czas połączenia]])</f>
        <v>0</v>
      </c>
      <c r="K1838" s="9">
        <f>MINUTE(telefony45[[#This Row],[czas połączenia]])</f>
        <v>3</v>
      </c>
      <c r="L1838" s="9">
        <f>SECOND(telefony45[[#This Row],[czas połączenia]])</f>
        <v>13</v>
      </c>
      <c r="M1838" s="9">
        <f>telefony45[[#This Row],[godziny połączenia]]*60*60+telefony45[[#This Row],[minuty połączenia]]*60+telefony45[[#This Row],[sekundy połączenia2]]</f>
        <v>193</v>
      </c>
      <c r="N1838" s="9">
        <f>ROUNDUP(telefony45[[#This Row],[połączenie w sekundach]]/60,0)</f>
        <v>4</v>
      </c>
      <c r="O1838" s="9">
        <f>IF(telefony45[[#This Row],[czy zagraniczny]]=1,telefony45[[#This Row],[zaczęt minuty połączenia]],0)</f>
        <v>0</v>
      </c>
      <c r="P1838">
        <f>IF(OR(telefony45[[#This Row],[czy komórkowy]]=1,telefony45[[#This Row],[czy stacjonarny]]=1),P1837-telefony45[[#This Row],[połączenie w sekundach]],P1837)</f>
        <v>-824194</v>
      </c>
      <c r="Q1838">
        <f t="shared" si="28"/>
        <v>193</v>
      </c>
      <c r="R1838">
        <f>IF(telefony45[[#This Row],[czy komórkowy]]=1,Q1838+R1837,R1837)</f>
        <v>201347</v>
      </c>
      <c r="S1838">
        <f>IF(telefony45[[#This Row],[czy stacjonarny]]=1,Q1838+S1837,S1837)</f>
        <v>622847</v>
      </c>
    </row>
    <row r="1839" spans="1:19" x14ac:dyDescent="0.3">
      <c r="A1839" s="9" t="s">
        <v>1583</v>
      </c>
      <c r="B1839" s="1">
        <v>42942</v>
      </c>
      <c r="C1839" s="2">
        <v>0.6277314814814815</v>
      </c>
      <c r="D1839" s="2">
        <v>0.63423611111111111</v>
      </c>
      <c r="E1839">
        <f>DAY(telefony45[[#This Row],[data]])</f>
        <v>26</v>
      </c>
      <c r="F1839">
        <f>IF(LEN(telefony45[[#This Row],[nr]])=8,1,0)</f>
        <v>0</v>
      </c>
      <c r="G1839">
        <f>IF(LEN(telefony45[[#This Row],[nr]])=7,1,0)</f>
        <v>1</v>
      </c>
      <c r="H1839" s="9">
        <f>IF(LEN(telefony45[[#This Row],[nr]])&gt;=10,1,0)</f>
        <v>0</v>
      </c>
      <c r="I1839" s="2">
        <f>telefony45[[#This Row],[zakonczenie]]-telefony45[[#This Row],[rozpoczecie]]</f>
        <v>6.5046296296296102E-3</v>
      </c>
      <c r="J1839" s="9">
        <f>HOUR(telefony45[[#This Row],[czas połączenia]])</f>
        <v>0</v>
      </c>
      <c r="K1839" s="9">
        <f>MINUTE(telefony45[[#This Row],[czas połączenia]])</f>
        <v>9</v>
      </c>
      <c r="L1839" s="9">
        <f>SECOND(telefony45[[#This Row],[czas połączenia]])</f>
        <v>22</v>
      </c>
      <c r="M1839" s="9">
        <f>telefony45[[#This Row],[godziny połączenia]]*60*60+telefony45[[#This Row],[minuty połączenia]]*60+telefony45[[#This Row],[sekundy połączenia2]]</f>
        <v>562</v>
      </c>
      <c r="N1839" s="9">
        <f>ROUNDUP(telefony45[[#This Row],[połączenie w sekundach]]/60,0)</f>
        <v>10</v>
      </c>
      <c r="O1839" s="9">
        <f>IF(telefony45[[#This Row],[czy zagraniczny]]=1,telefony45[[#This Row],[zaczęt minuty połączenia]],0)</f>
        <v>0</v>
      </c>
      <c r="P1839">
        <f>IF(OR(telefony45[[#This Row],[czy komórkowy]]=1,telefony45[[#This Row],[czy stacjonarny]]=1),P1838-telefony45[[#This Row],[połączenie w sekundach]],P1838)</f>
        <v>-824756</v>
      </c>
      <c r="Q1839">
        <f t="shared" si="28"/>
        <v>562</v>
      </c>
      <c r="R1839">
        <f>IF(telefony45[[#This Row],[czy komórkowy]]=1,Q1839+R1838,R1838)</f>
        <v>201347</v>
      </c>
      <c r="S1839">
        <f>IF(telefony45[[#This Row],[czy stacjonarny]]=1,Q1839+S1838,S1838)</f>
        <v>623409</v>
      </c>
    </row>
    <row r="1840" spans="1:19" x14ac:dyDescent="0.3">
      <c r="A1840" s="9" t="s">
        <v>1584</v>
      </c>
      <c r="B1840" s="1">
        <v>42943</v>
      </c>
      <c r="C1840" s="2">
        <v>0.33751157407407406</v>
      </c>
      <c r="D1840" s="2">
        <v>0.33754629629629629</v>
      </c>
      <c r="E1840">
        <f>DAY(telefony45[[#This Row],[data]])</f>
        <v>27</v>
      </c>
      <c r="F1840">
        <f>IF(LEN(telefony45[[#This Row],[nr]])=8,1,0)</f>
        <v>0</v>
      </c>
      <c r="G1840">
        <f>IF(LEN(telefony45[[#This Row],[nr]])=7,1,0)</f>
        <v>1</v>
      </c>
      <c r="H1840" s="9">
        <f>IF(LEN(telefony45[[#This Row],[nr]])&gt;=10,1,0)</f>
        <v>0</v>
      </c>
      <c r="I1840" s="2">
        <f>telefony45[[#This Row],[zakonczenie]]-telefony45[[#This Row],[rozpoczecie]]</f>
        <v>3.472222222222765E-5</v>
      </c>
      <c r="J1840" s="9">
        <f>HOUR(telefony45[[#This Row],[czas połączenia]])</f>
        <v>0</v>
      </c>
      <c r="K1840" s="9">
        <f>MINUTE(telefony45[[#This Row],[czas połączenia]])</f>
        <v>0</v>
      </c>
      <c r="L1840" s="9">
        <f>SECOND(telefony45[[#This Row],[czas połączenia]])</f>
        <v>3</v>
      </c>
      <c r="M1840" s="9">
        <f>telefony45[[#This Row],[godziny połączenia]]*60*60+telefony45[[#This Row],[minuty połączenia]]*60+telefony45[[#This Row],[sekundy połączenia2]]</f>
        <v>3</v>
      </c>
      <c r="N1840" s="9">
        <f>ROUNDUP(telefony45[[#This Row],[połączenie w sekundach]]/60,0)</f>
        <v>1</v>
      </c>
      <c r="O1840" s="9">
        <f>IF(telefony45[[#This Row],[czy zagraniczny]]=1,telefony45[[#This Row],[zaczęt minuty połączenia]],0)</f>
        <v>0</v>
      </c>
      <c r="P1840">
        <f>IF(OR(telefony45[[#This Row],[czy komórkowy]]=1,telefony45[[#This Row],[czy stacjonarny]]=1),P1839-telefony45[[#This Row],[połączenie w sekundach]],P1839)</f>
        <v>-824759</v>
      </c>
      <c r="Q1840">
        <f t="shared" si="28"/>
        <v>3</v>
      </c>
      <c r="R1840">
        <f>IF(telefony45[[#This Row],[czy komórkowy]]=1,Q1840+R1839,R1839)</f>
        <v>201347</v>
      </c>
      <c r="S1840">
        <f>IF(telefony45[[#This Row],[czy stacjonarny]]=1,Q1840+S1839,S1839)</f>
        <v>623412</v>
      </c>
    </row>
    <row r="1841" spans="1:19" x14ac:dyDescent="0.3">
      <c r="A1841" s="9" t="s">
        <v>1585</v>
      </c>
      <c r="B1841" s="1">
        <v>42943</v>
      </c>
      <c r="C1841" s="2">
        <v>0.33943287037037034</v>
      </c>
      <c r="D1841" s="2">
        <v>0.34292824074074074</v>
      </c>
      <c r="E1841">
        <f>DAY(telefony45[[#This Row],[data]])</f>
        <v>27</v>
      </c>
      <c r="F1841">
        <f>IF(LEN(telefony45[[#This Row],[nr]])=8,1,0)</f>
        <v>1</v>
      </c>
      <c r="G1841">
        <f>IF(LEN(telefony45[[#This Row],[nr]])=7,1,0)</f>
        <v>0</v>
      </c>
      <c r="H1841" s="9">
        <f>IF(LEN(telefony45[[#This Row],[nr]])&gt;=10,1,0)</f>
        <v>0</v>
      </c>
      <c r="I1841" s="2">
        <f>telefony45[[#This Row],[zakonczenie]]-telefony45[[#This Row],[rozpoczecie]]</f>
        <v>3.4953703703703987E-3</v>
      </c>
      <c r="J1841" s="9">
        <f>HOUR(telefony45[[#This Row],[czas połączenia]])</f>
        <v>0</v>
      </c>
      <c r="K1841" s="9">
        <f>MINUTE(telefony45[[#This Row],[czas połączenia]])</f>
        <v>5</v>
      </c>
      <c r="L1841" s="9">
        <f>SECOND(telefony45[[#This Row],[czas połączenia]])</f>
        <v>2</v>
      </c>
      <c r="M1841" s="9">
        <f>telefony45[[#This Row],[godziny połączenia]]*60*60+telefony45[[#This Row],[minuty połączenia]]*60+telefony45[[#This Row],[sekundy połączenia2]]</f>
        <v>302</v>
      </c>
      <c r="N1841" s="9">
        <f>ROUNDUP(telefony45[[#This Row],[połączenie w sekundach]]/60,0)</f>
        <v>6</v>
      </c>
      <c r="O1841" s="9">
        <f>IF(telefony45[[#This Row],[czy zagraniczny]]=1,telefony45[[#This Row],[zaczęt minuty połączenia]],0)</f>
        <v>0</v>
      </c>
      <c r="P1841">
        <f>IF(OR(telefony45[[#This Row],[czy komórkowy]]=1,telefony45[[#This Row],[czy stacjonarny]]=1),P1840-telefony45[[#This Row],[połączenie w sekundach]],P1840)</f>
        <v>-825061</v>
      </c>
      <c r="Q1841">
        <f t="shared" si="28"/>
        <v>302</v>
      </c>
      <c r="R1841">
        <f>IF(telefony45[[#This Row],[czy komórkowy]]=1,Q1841+R1840,R1840)</f>
        <v>201649</v>
      </c>
      <c r="S1841">
        <f>IF(telefony45[[#This Row],[czy stacjonarny]]=1,Q1841+S1840,S1840)</f>
        <v>623412</v>
      </c>
    </row>
    <row r="1842" spans="1:19" x14ac:dyDescent="0.3">
      <c r="A1842" s="9" t="s">
        <v>1586</v>
      </c>
      <c r="B1842" s="1">
        <v>42943</v>
      </c>
      <c r="C1842" s="2">
        <v>0.34219907407407407</v>
      </c>
      <c r="D1842" s="2">
        <v>0.35170138888888891</v>
      </c>
      <c r="E1842">
        <f>DAY(telefony45[[#This Row],[data]])</f>
        <v>27</v>
      </c>
      <c r="F1842">
        <f>IF(LEN(telefony45[[#This Row],[nr]])=8,1,0)</f>
        <v>1</v>
      </c>
      <c r="G1842">
        <f>IF(LEN(telefony45[[#This Row],[nr]])=7,1,0)</f>
        <v>0</v>
      </c>
      <c r="H1842" s="9">
        <f>IF(LEN(telefony45[[#This Row],[nr]])&gt;=10,1,0)</f>
        <v>0</v>
      </c>
      <c r="I1842" s="2">
        <f>telefony45[[#This Row],[zakonczenie]]-telefony45[[#This Row],[rozpoczecie]]</f>
        <v>9.5023148148148384E-3</v>
      </c>
      <c r="J1842" s="9">
        <f>HOUR(telefony45[[#This Row],[czas połączenia]])</f>
        <v>0</v>
      </c>
      <c r="K1842" s="9">
        <f>MINUTE(telefony45[[#This Row],[czas połączenia]])</f>
        <v>13</v>
      </c>
      <c r="L1842" s="9">
        <f>SECOND(telefony45[[#This Row],[czas połączenia]])</f>
        <v>41</v>
      </c>
      <c r="M1842" s="9">
        <f>telefony45[[#This Row],[godziny połączenia]]*60*60+telefony45[[#This Row],[minuty połączenia]]*60+telefony45[[#This Row],[sekundy połączenia2]]</f>
        <v>821</v>
      </c>
      <c r="N1842" s="9">
        <f>ROUNDUP(telefony45[[#This Row],[połączenie w sekundach]]/60,0)</f>
        <v>14</v>
      </c>
      <c r="O1842" s="9">
        <f>IF(telefony45[[#This Row],[czy zagraniczny]]=1,telefony45[[#This Row],[zaczęt minuty połączenia]],0)</f>
        <v>0</v>
      </c>
      <c r="P1842">
        <f>IF(OR(telefony45[[#This Row],[czy komórkowy]]=1,telefony45[[#This Row],[czy stacjonarny]]=1),P1841-telefony45[[#This Row],[połączenie w sekundach]],P1841)</f>
        <v>-825882</v>
      </c>
      <c r="Q1842">
        <f t="shared" si="28"/>
        <v>821</v>
      </c>
      <c r="R1842">
        <f>IF(telefony45[[#This Row],[czy komórkowy]]=1,Q1842+R1841,R1841)</f>
        <v>202470</v>
      </c>
      <c r="S1842">
        <f>IF(telefony45[[#This Row],[czy stacjonarny]]=1,Q1842+S1841,S1841)</f>
        <v>623412</v>
      </c>
    </row>
    <row r="1843" spans="1:19" x14ac:dyDescent="0.3">
      <c r="A1843" s="9" t="s">
        <v>1587</v>
      </c>
      <c r="B1843" s="1">
        <v>42943</v>
      </c>
      <c r="C1843" s="2">
        <v>0.34658564814814813</v>
      </c>
      <c r="D1843" s="2">
        <v>0.34666666666666668</v>
      </c>
      <c r="E1843">
        <f>DAY(telefony45[[#This Row],[data]])</f>
        <v>27</v>
      </c>
      <c r="F1843">
        <f>IF(LEN(telefony45[[#This Row],[nr]])=8,1,0)</f>
        <v>0</v>
      </c>
      <c r="G1843">
        <f>IF(LEN(telefony45[[#This Row],[nr]])=7,1,0)</f>
        <v>0</v>
      </c>
      <c r="H1843" s="9">
        <f>IF(LEN(telefony45[[#This Row],[nr]])&gt;=10,1,0)</f>
        <v>1</v>
      </c>
      <c r="I1843" s="2">
        <f>telefony45[[#This Row],[zakonczenie]]-telefony45[[#This Row],[rozpoczecie]]</f>
        <v>8.1018518518549687E-5</v>
      </c>
      <c r="J1843" s="9">
        <f>HOUR(telefony45[[#This Row],[czas połączenia]])</f>
        <v>0</v>
      </c>
      <c r="K1843" s="9">
        <f>MINUTE(telefony45[[#This Row],[czas połączenia]])</f>
        <v>0</v>
      </c>
      <c r="L1843" s="9">
        <f>SECOND(telefony45[[#This Row],[czas połączenia]])</f>
        <v>7</v>
      </c>
      <c r="M1843" s="9">
        <f>telefony45[[#This Row],[godziny połączenia]]*60*60+telefony45[[#This Row],[minuty połączenia]]*60+telefony45[[#This Row],[sekundy połączenia2]]</f>
        <v>7</v>
      </c>
      <c r="N1843" s="9">
        <f>ROUNDUP(telefony45[[#This Row],[połączenie w sekundach]]/60,0)</f>
        <v>1</v>
      </c>
      <c r="O1843" s="9">
        <f>IF(telefony45[[#This Row],[czy zagraniczny]]=1,telefony45[[#This Row],[zaczęt minuty połączenia]],0)</f>
        <v>1</v>
      </c>
      <c r="P1843">
        <f>IF(OR(telefony45[[#This Row],[czy komórkowy]]=1,telefony45[[#This Row],[czy stacjonarny]]=1),P1842-telefony45[[#This Row],[połączenie w sekundach]],P1842)</f>
        <v>-825882</v>
      </c>
      <c r="Q1843">
        <f t="shared" si="28"/>
        <v>0</v>
      </c>
      <c r="R1843">
        <f>IF(telefony45[[#This Row],[czy komórkowy]]=1,Q1843+R1842,R1842)</f>
        <v>202470</v>
      </c>
      <c r="S1843">
        <f>IF(telefony45[[#This Row],[czy stacjonarny]]=1,Q1843+S1842,S1842)</f>
        <v>623412</v>
      </c>
    </row>
    <row r="1844" spans="1:19" x14ac:dyDescent="0.3">
      <c r="A1844" s="9" t="s">
        <v>1588</v>
      </c>
      <c r="B1844" s="1">
        <v>42943</v>
      </c>
      <c r="C1844" s="2">
        <v>0.3490509259259259</v>
      </c>
      <c r="D1844" s="2">
        <v>0.35481481481481481</v>
      </c>
      <c r="E1844">
        <f>DAY(telefony45[[#This Row],[data]])</f>
        <v>27</v>
      </c>
      <c r="F1844">
        <f>IF(LEN(telefony45[[#This Row],[nr]])=8,1,0)</f>
        <v>0</v>
      </c>
      <c r="G1844">
        <f>IF(LEN(telefony45[[#This Row],[nr]])=7,1,0)</f>
        <v>0</v>
      </c>
      <c r="H1844" s="9">
        <f>IF(LEN(telefony45[[#This Row],[nr]])&gt;=10,1,0)</f>
        <v>1</v>
      </c>
      <c r="I1844" s="2">
        <f>telefony45[[#This Row],[zakonczenie]]-telefony45[[#This Row],[rozpoczecie]]</f>
        <v>5.7638888888889017E-3</v>
      </c>
      <c r="J1844" s="9">
        <f>HOUR(telefony45[[#This Row],[czas połączenia]])</f>
        <v>0</v>
      </c>
      <c r="K1844" s="9">
        <f>MINUTE(telefony45[[#This Row],[czas połączenia]])</f>
        <v>8</v>
      </c>
      <c r="L1844" s="9">
        <f>SECOND(telefony45[[#This Row],[czas połączenia]])</f>
        <v>18</v>
      </c>
      <c r="M1844" s="9">
        <f>telefony45[[#This Row],[godziny połączenia]]*60*60+telefony45[[#This Row],[minuty połączenia]]*60+telefony45[[#This Row],[sekundy połączenia2]]</f>
        <v>498</v>
      </c>
      <c r="N1844" s="9">
        <f>ROUNDUP(telefony45[[#This Row],[połączenie w sekundach]]/60,0)</f>
        <v>9</v>
      </c>
      <c r="O1844" s="9">
        <f>IF(telefony45[[#This Row],[czy zagraniczny]]=1,telefony45[[#This Row],[zaczęt minuty połączenia]],0)</f>
        <v>9</v>
      </c>
      <c r="P1844">
        <f>IF(OR(telefony45[[#This Row],[czy komórkowy]]=1,telefony45[[#This Row],[czy stacjonarny]]=1),P1843-telefony45[[#This Row],[połączenie w sekundach]],P1843)</f>
        <v>-825882</v>
      </c>
      <c r="Q1844">
        <f t="shared" si="28"/>
        <v>0</v>
      </c>
      <c r="R1844">
        <f>IF(telefony45[[#This Row],[czy komórkowy]]=1,Q1844+R1843,R1843)</f>
        <v>202470</v>
      </c>
      <c r="S1844">
        <f>IF(telefony45[[#This Row],[czy stacjonarny]]=1,Q1844+S1843,S1843)</f>
        <v>623412</v>
      </c>
    </row>
    <row r="1845" spans="1:19" x14ac:dyDescent="0.3">
      <c r="A1845" s="9" t="s">
        <v>1589</v>
      </c>
      <c r="B1845" s="1">
        <v>42943</v>
      </c>
      <c r="C1845" s="2">
        <v>0.34975694444444444</v>
      </c>
      <c r="D1845" s="2">
        <v>0.35971064814814813</v>
      </c>
      <c r="E1845">
        <f>DAY(telefony45[[#This Row],[data]])</f>
        <v>27</v>
      </c>
      <c r="F1845">
        <f>IF(LEN(telefony45[[#This Row],[nr]])=8,1,0)</f>
        <v>0</v>
      </c>
      <c r="G1845">
        <f>IF(LEN(telefony45[[#This Row],[nr]])=7,1,0)</f>
        <v>1</v>
      </c>
      <c r="H1845" s="9">
        <f>IF(LEN(telefony45[[#This Row],[nr]])&gt;=10,1,0)</f>
        <v>0</v>
      </c>
      <c r="I1845" s="2">
        <f>telefony45[[#This Row],[zakonczenie]]-telefony45[[#This Row],[rozpoczecie]]</f>
        <v>9.9537037037036868E-3</v>
      </c>
      <c r="J1845" s="9">
        <f>HOUR(telefony45[[#This Row],[czas połączenia]])</f>
        <v>0</v>
      </c>
      <c r="K1845" s="9">
        <f>MINUTE(telefony45[[#This Row],[czas połączenia]])</f>
        <v>14</v>
      </c>
      <c r="L1845" s="9">
        <f>SECOND(telefony45[[#This Row],[czas połączenia]])</f>
        <v>20</v>
      </c>
      <c r="M1845" s="9">
        <f>telefony45[[#This Row],[godziny połączenia]]*60*60+telefony45[[#This Row],[minuty połączenia]]*60+telefony45[[#This Row],[sekundy połączenia2]]</f>
        <v>860</v>
      </c>
      <c r="N1845" s="9">
        <f>ROUNDUP(telefony45[[#This Row],[połączenie w sekundach]]/60,0)</f>
        <v>15</v>
      </c>
      <c r="O1845" s="9">
        <f>IF(telefony45[[#This Row],[czy zagraniczny]]=1,telefony45[[#This Row],[zaczęt minuty połączenia]],0)</f>
        <v>0</v>
      </c>
      <c r="P1845">
        <f>IF(OR(telefony45[[#This Row],[czy komórkowy]]=1,telefony45[[#This Row],[czy stacjonarny]]=1),P1844-telefony45[[#This Row],[połączenie w sekundach]],P1844)</f>
        <v>-826742</v>
      </c>
      <c r="Q1845">
        <f t="shared" si="28"/>
        <v>860</v>
      </c>
      <c r="R1845">
        <f>IF(telefony45[[#This Row],[czy komórkowy]]=1,Q1845+R1844,R1844)</f>
        <v>202470</v>
      </c>
      <c r="S1845">
        <f>IF(telefony45[[#This Row],[czy stacjonarny]]=1,Q1845+S1844,S1844)</f>
        <v>624272</v>
      </c>
    </row>
    <row r="1846" spans="1:19" x14ac:dyDescent="0.3">
      <c r="A1846" s="9" t="s">
        <v>1590</v>
      </c>
      <c r="B1846" s="1">
        <v>42943</v>
      </c>
      <c r="C1846" s="2">
        <v>0.35116898148148146</v>
      </c>
      <c r="D1846" s="2">
        <v>0.35408564814814814</v>
      </c>
      <c r="E1846">
        <f>DAY(telefony45[[#This Row],[data]])</f>
        <v>27</v>
      </c>
      <c r="F1846">
        <f>IF(LEN(telefony45[[#This Row],[nr]])=8,1,0)</f>
        <v>0</v>
      </c>
      <c r="G1846">
        <f>IF(LEN(telefony45[[#This Row],[nr]])=7,1,0)</f>
        <v>1</v>
      </c>
      <c r="H1846" s="9">
        <f>IF(LEN(telefony45[[#This Row],[nr]])&gt;=10,1,0)</f>
        <v>0</v>
      </c>
      <c r="I1846" s="2">
        <f>telefony45[[#This Row],[zakonczenie]]-telefony45[[#This Row],[rozpoczecie]]</f>
        <v>2.9166666666666785E-3</v>
      </c>
      <c r="J1846" s="9">
        <f>HOUR(telefony45[[#This Row],[czas połączenia]])</f>
        <v>0</v>
      </c>
      <c r="K1846" s="9">
        <f>MINUTE(telefony45[[#This Row],[czas połączenia]])</f>
        <v>4</v>
      </c>
      <c r="L1846" s="9">
        <f>SECOND(telefony45[[#This Row],[czas połączenia]])</f>
        <v>12</v>
      </c>
      <c r="M1846" s="9">
        <f>telefony45[[#This Row],[godziny połączenia]]*60*60+telefony45[[#This Row],[minuty połączenia]]*60+telefony45[[#This Row],[sekundy połączenia2]]</f>
        <v>252</v>
      </c>
      <c r="N1846" s="9">
        <f>ROUNDUP(telefony45[[#This Row],[połączenie w sekundach]]/60,0)</f>
        <v>5</v>
      </c>
      <c r="O1846" s="9">
        <f>IF(telefony45[[#This Row],[czy zagraniczny]]=1,telefony45[[#This Row],[zaczęt minuty połączenia]],0)</f>
        <v>0</v>
      </c>
      <c r="P1846">
        <f>IF(OR(telefony45[[#This Row],[czy komórkowy]]=1,telefony45[[#This Row],[czy stacjonarny]]=1),P1845-telefony45[[#This Row],[połączenie w sekundach]],P1845)</f>
        <v>-826994</v>
      </c>
      <c r="Q1846">
        <f t="shared" si="28"/>
        <v>252</v>
      </c>
      <c r="R1846">
        <f>IF(telefony45[[#This Row],[czy komórkowy]]=1,Q1846+R1845,R1845)</f>
        <v>202470</v>
      </c>
      <c r="S1846">
        <f>IF(telefony45[[#This Row],[czy stacjonarny]]=1,Q1846+S1845,S1845)</f>
        <v>624524</v>
      </c>
    </row>
    <row r="1847" spans="1:19" x14ac:dyDescent="0.3">
      <c r="A1847" s="9" t="s">
        <v>77</v>
      </c>
      <c r="B1847" s="1">
        <v>42943</v>
      </c>
      <c r="C1847" s="2">
        <v>0.35136574074074073</v>
      </c>
      <c r="D1847" s="2">
        <v>0.35390046296296296</v>
      </c>
      <c r="E1847">
        <f>DAY(telefony45[[#This Row],[data]])</f>
        <v>27</v>
      </c>
      <c r="F1847">
        <f>IF(LEN(telefony45[[#This Row],[nr]])=8,1,0)</f>
        <v>0</v>
      </c>
      <c r="G1847">
        <f>IF(LEN(telefony45[[#This Row],[nr]])=7,1,0)</f>
        <v>1</v>
      </c>
      <c r="H1847" s="9">
        <f>IF(LEN(telefony45[[#This Row],[nr]])&gt;=10,1,0)</f>
        <v>0</v>
      </c>
      <c r="I1847" s="2">
        <f>telefony45[[#This Row],[zakonczenie]]-telefony45[[#This Row],[rozpoczecie]]</f>
        <v>2.5347222222222299E-3</v>
      </c>
      <c r="J1847" s="9">
        <f>HOUR(telefony45[[#This Row],[czas połączenia]])</f>
        <v>0</v>
      </c>
      <c r="K1847" s="9">
        <f>MINUTE(telefony45[[#This Row],[czas połączenia]])</f>
        <v>3</v>
      </c>
      <c r="L1847" s="9">
        <f>SECOND(telefony45[[#This Row],[czas połączenia]])</f>
        <v>39</v>
      </c>
      <c r="M1847" s="9">
        <f>telefony45[[#This Row],[godziny połączenia]]*60*60+telefony45[[#This Row],[minuty połączenia]]*60+telefony45[[#This Row],[sekundy połączenia2]]</f>
        <v>219</v>
      </c>
      <c r="N1847" s="9">
        <f>ROUNDUP(telefony45[[#This Row],[połączenie w sekundach]]/60,0)</f>
        <v>4</v>
      </c>
      <c r="O1847" s="9">
        <f>IF(telefony45[[#This Row],[czy zagraniczny]]=1,telefony45[[#This Row],[zaczęt minuty połączenia]],0)</f>
        <v>0</v>
      </c>
      <c r="P1847">
        <f>IF(OR(telefony45[[#This Row],[czy komórkowy]]=1,telefony45[[#This Row],[czy stacjonarny]]=1),P1846-telefony45[[#This Row],[połączenie w sekundach]],P1846)</f>
        <v>-827213</v>
      </c>
      <c r="Q1847">
        <f t="shared" si="28"/>
        <v>219</v>
      </c>
      <c r="R1847">
        <f>IF(telefony45[[#This Row],[czy komórkowy]]=1,Q1847+R1846,R1846)</f>
        <v>202470</v>
      </c>
      <c r="S1847">
        <f>IF(telefony45[[#This Row],[czy stacjonarny]]=1,Q1847+S1846,S1846)</f>
        <v>624743</v>
      </c>
    </row>
    <row r="1848" spans="1:19" x14ac:dyDescent="0.3">
      <c r="A1848" s="9" t="s">
        <v>1591</v>
      </c>
      <c r="B1848" s="1">
        <v>42943</v>
      </c>
      <c r="C1848" s="2">
        <v>0.35487268518518517</v>
      </c>
      <c r="D1848" s="2">
        <v>0.36251157407407408</v>
      </c>
      <c r="E1848">
        <f>DAY(telefony45[[#This Row],[data]])</f>
        <v>27</v>
      </c>
      <c r="F1848">
        <f>IF(LEN(telefony45[[#This Row],[nr]])=8,1,0)</f>
        <v>0</v>
      </c>
      <c r="G1848">
        <f>IF(LEN(telefony45[[#This Row],[nr]])=7,1,0)</f>
        <v>1</v>
      </c>
      <c r="H1848" s="9">
        <f>IF(LEN(telefony45[[#This Row],[nr]])&gt;=10,1,0)</f>
        <v>0</v>
      </c>
      <c r="I1848" s="2">
        <f>telefony45[[#This Row],[zakonczenie]]-telefony45[[#This Row],[rozpoczecie]]</f>
        <v>7.6388888888889173E-3</v>
      </c>
      <c r="J1848" s="9">
        <f>HOUR(telefony45[[#This Row],[czas połączenia]])</f>
        <v>0</v>
      </c>
      <c r="K1848" s="9">
        <f>MINUTE(telefony45[[#This Row],[czas połączenia]])</f>
        <v>11</v>
      </c>
      <c r="L1848" s="9">
        <f>SECOND(telefony45[[#This Row],[czas połączenia]])</f>
        <v>0</v>
      </c>
      <c r="M1848" s="9">
        <f>telefony45[[#This Row],[godziny połączenia]]*60*60+telefony45[[#This Row],[minuty połączenia]]*60+telefony45[[#This Row],[sekundy połączenia2]]</f>
        <v>660</v>
      </c>
      <c r="N1848" s="9">
        <f>ROUNDUP(telefony45[[#This Row],[połączenie w sekundach]]/60,0)</f>
        <v>11</v>
      </c>
      <c r="O1848" s="9">
        <f>IF(telefony45[[#This Row],[czy zagraniczny]]=1,telefony45[[#This Row],[zaczęt minuty połączenia]],0)</f>
        <v>0</v>
      </c>
      <c r="P1848">
        <f>IF(OR(telefony45[[#This Row],[czy komórkowy]]=1,telefony45[[#This Row],[czy stacjonarny]]=1),P1847-telefony45[[#This Row],[połączenie w sekundach]],P1847)</f>
        <v>-827873</v>
      </c>
      <c r="Q1848">
        <f t="shared" si="28"/>
        <v>660</v>
      </c>
      <c r="R1848">
        <f>IF(telefony45[[#This Row],[czy komórkowy]]=1,Q1848+R1847,R1847)</f>
        <v>202470</v>
      </c>
      <c r="S1848">
        <f>IF(telefony45[[#This Row],[czy stacjonarny]]=1,Q1848+S1847,S1847)</f>
        <v>625403</v>
      </c>
    </row>
    <row r="1849" spans="1:19" x14ac:dyDescent="0.3">
      <c r="A1849" s="9" t="s">
        <v>1592</v>
      </c>
      <c r="B1849" s="1">
        <v>42943</v>
      </c>
      <c r="C1849" s="2">
        <v>0.35592592592592592</v>
      </c>
      <c r="D1849" s="2">
        <v>0.36366898148148147</v>
      </c>
      <c r="E1849">
        <f>DAY(telefony45[[#This Row],[data]])</f>
        <v>27</v>
      </c>
      <c r="F1849">
        <f>IF(LEN(telefony45[[#This Row],[nr]])=8,1,0)</f>
        <v>1</v>
      </c>
      <c r="G1849">
        <f>IF(LEN(telefony45[[#This Row],[nr]])=7,1,0)</f>
        <v>0</v>
      </c>
      <c r="H1849" s="9">
        <f>IF(LEN(telefony45[[#This Row],[nr]])&gt;=10,1,0)</f>
        <v>0</v>
      </c>
      <c r="I1849" s="2">
        <f>telefony45[[#This Row],[zakonczenie]]-telefony45[[#This Row],[rozpoczecie]]</f>
        <v>7.7430555555555447E-3</v>
      </c>
      <c r="J1849" s="9">
        <f>HOUR(telefony45[[#This Row],[czas połączenia]])</f>
        <v>0</v>
      </c>
      <c r="K1849" s="9">
        <f>MINUTE(telefony45[[#This Row],[czas połączenia]])</f>
        <v>11</v>
      </c>
      <c r="L1849" s="9">
        <f>SECOND(telefony45[[#This Row],[czas połączenia]])</f>
        <v>9</v>
      </c>
      <c r="M1849" s="9">
        <f>telefony45[[#This Row],[godziny połączenia]]*60*60+telefony45[[#This Row],[minuty połączenia]]*60+telefony45[[#This Row],[sekundy połączenia2]]</f>
        <v>669</v>
      </c>
      <c r="N1849" s="9">
        <f>ROUNDUP(telefony45[[#This Row],[połączenie w sekundach]]/60,0)</f>
        <v>12</v>
      </c>
      <c r="O1849" s="9">
        <f>IF(telefony45[[#This Row],[czy zagraniczny]]=1,telefony45[[#This Row],[zaczęt minuty połączenia]],0)</f>
        <v>0</v>
      </c>
      <c r="P1849">
        <f>IF(OR(telefony45[[#This Row],[czy komórkowy]]=1,telefony45[[#This Row],[czy stacjonarny]]=1),P1848-telefony45[[#This Row],[połączenie w sekundach]],P1848)</f>
        <v>-828542</v>
      </c>
      <c r="Q1849">
        <f t="shared" si="28"/>
        <v>669</v>
      </c>
      <c r="R1849">
        <f>IF(telefony45[[#This Row],[czy komórkowy]]=1,Q1849+R1848,R1848)</f>
        <v>203139</v>
      </c>
      <c r="S1849">
        <f>IF(telefony45[[#This Row],[czy stacjonarny]]=1,Q1849+S1848,S1848)</f>
        <v>625403</v>
      </c>
    </row>
    <row r="1850" spans="1:19" x14ac:dyDescent="0.3">
      <c r="A1850" s="9" t="s">
        <v>1593</v>
      </c>
      <c r="B1850" s="1">
        <v>42943</v>
      </c>
      <c r="C1850" s="2">
        <v>0.35940972222222223</v>
      </c>
      <c r="D1850" s="2">
        <v>0.36412037037037037</v>
      </c>
      <c r="E1850">
        <f>DAY(telefony45[[#This Row],[data]])</f>
        <v>27</v>
      </c>
      <c r="F1850">
        <f>IF(LEN(telefony45[[#This Row],[nr]])=8,1,0)</f>
        <v>0</v>
      </c>
      <c r="G1850">
        <f>IF(LEN(telefony45[[#This Row],[nr]])=7,1,0)</f>
        <v>1</v>
      </c>
      <c r="H1850" s="9">
        <f>IF(LEN(telefony45[[#This Row],[nr]])&gt;=10,1,0)</f>
        <v>0</v>
      </c>
      <c r="I1850" s="2">
        <f>telefony45[[#This Row],[zakonczenie]]-telefony45[[#This Row],[rozpoczecie]]</f>
        <v>4.7106481481481444E-3</v>
      </c>
      <c r="J1850" s="9">
        <f>HOUR(telefony45[[#This Row],[czas połączenia]])</f>
        <v>0</v>
      </c>
      <c r="K1850" s="9">
        <f>MINUTE(telefony45[[#This Row],[czas połączenia]])</f>
        <v>6</v>
      </c>
      <c r="L1850" s="9">
        <f>SECOND(telefony45[[#This Row],[czas połączenia]])</f>
        <v>47</v>
      </c>
      <c r="M1850" s="9">
        <f>telefony45[[#This Row],[godziny połączenia]]*60*60+telefony45[[#This Row],[minuty połączenia]]*60+telefony45[[#This Row],[sekundy połączenia2]]</f>
        <v>407</v>
      </c>
      <c r="N1850" s="9">
        <f>ROUNDUP(telefony45[[#This Row],[połączenie w sekundach]]/60,0)</f>
        <v>7</v>
      </c>
      <c r="O1850" s="9">
        <f>IF(telefony45[[#This Row],[czy zagraniczny]]=1,telefony45[[#This Row],[zaczęt minuty połączenia]],0)</f>
        <v>0</v>
      </c>
      <c r="P1850">
        <f>IF(OR(telefony45[[#This Row],[czy komórkowy]]=1,telefony45[[#This Row],[czy stacjonarny]]=1),P1849-telefony45[[#This Row],[połączenie w sekundach]],P1849)</f>
        <v>-828949</v>
      </c>
      <c r="Q1850">
        <f t="shared" si="28"/>
        <v>407</v>
      </c>
      <c r="R1850">
        <f>IF(telefony45[[#This Row],[czy komórkowy]]=1,Q1850+R1849,R1849)</f>
        <v>203139</v>
      </c>
      <c r="S1850">
        <f>IF(telefony45[[#This Row],[czy stacjonarny]]=1,Q1850+S1849,S1849)</f>
        <v>625810</v>
      </c>
    </row>
    <row r="1851" spans="1:19" x14ac:dyDescent="0.3">
      <c r="A1851" s="9" t="s">
        <v>1594</v>
      </c>
      <c r="B1851" s="1">
        <v>42943</v>
      </c>
      <c r="C1851" s="2">
        <v>0.36026620370370371</v>
      </c>
      <c r="D1851" s="2">
        <v>0.36319444444444443</v>
      </c>
      <c r="E1851">
        <f>DAY(telefony45[[#This Row],[data]])</f>
        <v>27</v>
      </c>
      <c r="F1851">
        <f>IF(LEN(telefony45[[#This Row],[nr]])=8,1,0)</f>
        <v>0</v>
      </c>
      <c r="G1851">
        <f>IF(LEN(telefony45[[#This Row],[nr]])=7,1,0)</f>
        <v>1</v>
      </c>
      <c r="H1851" s="9">
        <f>IF(LEN(telefony45[[#This Row],[nr]])&gt;=10,1,0)</f>
        <v>0</v>
      </c>
      <c r="I1851" s="2">
        <f>telefony45[[#This Row],[zakonczenie]]-telefony45[[#This Row],[rozpoczecie]]</f>
        <v>2.9282407407407174E-3</v>
      </c>
      <c r="J1851" s="9">
        <f>HOUR(telefony45[[#This Row],[czas połączenia]])</f>
        <v>0</v>
      </c>
      <c r="K1851" s="9">
        <f>MINUTE(telefony45[[#This Row],[czas połączenia]])</f>
        <v>4</v>
      </c>
      <c r="L1851" s="9">
        <f>SECOND(telefony45[[#This Row],[czas połączenia]])</f>
        <v>13</v>
      </c>
      <c r="M1851" s="9">
        <f>telefony45[[#This Row],[godziny połączenia]]*60*60+telefony45[[#This Row],[minuty połączenia]]*60+telefony45[[#This Row],[sekundy połączenia2]]</f>
        <v>253</v>
      </c>
      <c r="N1851" s="9">
        <f>ROUNDUP(telefony45[[#This Row],[połączenie w sekundach]]/60,0)</f>
        <v>5</v>
      </c>
      <c r="O1851" s="9">
        <f>IF(telefony45[[#This Row],[czy zagraniczny]]=1,telefony45[[#This Row],[zaczęt minuty połączenia]],0)</f>
        <v>0</v>
      </c>
      <c r="P1851">
        <f>IF(OR(telefony45[[#This Row],[czy komórkowy]]=1,telefony45[[#This Row],[czy stacjonarny]]=1),P1850-telefony45[[#This Row],[połączenie w sekundach]],P1850)</f>
        <v>-829202</v>
      </c>
      <c r="Q1851">
        <f t="shared" si="28"/>
        <v>253</v>
      </c>
      <c r="R1851">
        <f>IF(telefony45[[#This Row],[czy komórkowy]]=1,Q1851+R1850,R1850)</f>
        <v>203139</v>
      </c>
      <c r="S1851">
        <f>IF(telefony45[[#This Row],[czy stacjonarny]]=1,Q1851+S1850,S1850)</f>
        <v>626063</v>
      </c>
    </row>
    <row r="1852" spans="1:19" x14ac:dyDescent="0.3">
      <c r="A1852" s="9" t="s">
        <v>1579</v>
      </c>
      <c r="B1852" s="1">
        <v>42943</v>
      </c>
      <c r="C1852" s="2">
        <v>0.36148148148148146</v>
      </c>
      <c r="D1852" s="2">
        <v>0.3721990740740741</v>
      </c>
      <c r="E1852">
        <f>DAY(telefony45[[#This Row],[data]])</f>
        <v>27</v>
      </c>
      <c r="F1852">
        <f>IF(LEN(telefony45[[#This Row],[nr]])=8,1,0)</f>
        <v>0</v>
      </c>
      <c r="G1852">
        <f>IF(LEN(telefony45[[#This Row],[nr]])=7,1,0)</f>
        <v>1</v>
      </c>
      <c r="H1852" s="9">
        <f>IF(LEN(telefony45[[#This Row],[nr]])&gt;=10,1,0)</f>
        <v>0</v>
      </c>
      <c r="I1852" s="2">
        <f>telefony45[[#This Row],[zakonczenie]]-telefony45[[#This Row],[rozpoczecie]]</f>
        <v>1.071759259259264E-2</v>
      </c>
      <c r="J1852" s="9">
        <f>HOUR(telefony45[[#This Row],[czas połączenia]])</f>
        <v>0</v>
      </c>
      <c r="K1852" s="9">
        <f>MINUTE(telefony45[[#This Row],[czas połączenia]])</f>
        <v>15</v>
      </c>
      <c r="L1852" s="9">
        <f>SECOND(telefony45[[#This Row],[czas połączenia]])</f>
        <v>26</v>
      </c>
      <c r="M1852" s="9">
        <f>telefony45[[#This Row],[godziny połączenia]]*60*60+telefony45[[#This Row],[minuty połączenia]]*60+telefony45[[#This Row],[sekundy połączenia2]]</f>
        <v>926</v>
      </c>
      <c r="N1852" s="9">
        <f>ROUNDUP(telefony45[[#This Row],[połączenie w sekundach]]/60,0)</f>
        <v>16</v>
      </c>
      <c r="O1852" s="9">
        <f>IF(telefony45[[#This Row],[czy zagraniczny]]=1,telefony45[[#This Row],[zaczęt minuty połączenia]],0)</f>
        <v>0</v>
      </c>
      <c r="P1852">
        <f>IF(OR(telefony45[[#This Row],[czy komórkowy]]=1,telefony45[[#This Row],[czy stacjonarny]]=1),P1851-telefony45[[#This Row],[połączenie w sekundach]],P1851)</f>
        <v>-830128</v>
      </c>
      <c r="Q1852">
        <f t="shared" si="28"/>
        <v>926</v>
      </c>
      <c r="R1852">
        <f>IF(telefony45[[#This Row],[czy komórkowy]]=1,Q1852+R1851,R1851)</f>
        <v>203139</v>
      </c>
      <c r="S1852">
        <f>IF(telefony45[[#This Row],[czy stacjonarny]]=1,Q1852+S1851,S1851)</f>
        <v>626989</v>
      </c>
    </row>
    <row r="1853" spans="1:19" x14ac:dyDescent="0.3">
      <c r="A1853" s="9" t="s">
        <v>1595</v>
      </c>
      <c r="B1853" s="1">
        <v>42943</v>
      </c>
      <c r="C1853" s="2">
        <v>0.36598379629629629</v>
      </c>
      <c r="D1853" s="2">
        <v>0.37474537037037037</v>
      </c>
      <c r="E1853">
        <f>DAY(telefony45[[#This Row],[data]])</f>
        <v>27</v>
      </c>
      <c r="F1853">
        <f>IF(LEN(telefony45[[#This Row],[nr]])=8,1,0)</f>
        <v>0</v>
      </c>
      <c r="G1853">
        <f>IF(LEN(telefony45[[#This Row],[nr]])=7,1,0)</f>
        <v>1</v>
      </c>
      <c r="H1853" s="9">
        <f>IF(LEN(telefony45[[#This Row],[nr]])&gt;=10,1,0)</f>
        <v>0</v>
      </c>
      <c r="I1853" s="2">
        <f>telefony45[[#This Row],[zakonczenie]]-telefony45[[#This Row],[rozpoczecie]]</f>
        <v>8.7615740740740744E-3</v>
      </c>
      <c r="J1853" s="9">
        <f>HOUR(telefony45[[#This Row],[czas połączenia]])</f>
        <v>0</v>
      </c>
      <c r="K1853" s="9">
        <f>MINUTE(telefony45[[#This Row],[czas połączenia]])</f>
        <v>12</v>
      </c>
      <c r="L1853" s="9">
        <f>SECOND(telefony45[[#This Row],[czas połączenia]])</f>
        <v>37</v>
      </c>
      <c r="M1853" s="9">
        <f>telefony45[[#This Row],[godziny połączenia]]*60*60+telefony45[[#This Row],[minuty połączenia]]*60+telefony45[[#This Row],[sekundy połączenia2]]</f>
        <v>757</v>
      </c>
      <c r="N1853" s="9">
        <f>ROUNDUP(telefony45[[#This Row],[połączenie w sekundach]]/60,0)</f>
        <v>13</v>
      </c>
      <c r="O1853" s="9">
        <f>IF(telefony45[[#This Row],[czy zagraniczny]]=1,telefony45[[#This Row],[zaczęt minuty połączenia]],0)</f>
        <v>0</v>
      </c>
      <c r="P1853">
        <f>IF(OR(telefony45[[#This Row],[czy komórkowy]]=1,telefony45[[#This Row],[czy stacjonarny]]=1),P1852-telefony45[[#This Row],[połączenie w sekundach]],P1852)</f>
        <v>-830885</v>
      </c>
      <c r="Q1853">
        <f t="shared" si="28"/>
        <v>757</v>
      </c>
      <c r="R1853">
        <f>IF(telefony45[[#This Row],[czy komórkowy]]=1,Q1853+R1852,R1852)</f>
        <v>203139</v>
      </c>
      <c r="S1853">
        <f>IF(telefony45[[#This Row],[czy stacjonarny]]=1,Q1853+S1852,S1852)</f>
        <v>627746</v>
      </c>
    </row>
    <row r="1854" spans="1:19" x14ac:dyDescent="0.3">
      <c r="A1854" s="9" t="s">
        <v>1596</v>
      </c>
      <c r="B1854" s="1">
        <v>42943</v>
      </c>
      <c r="C1854" s="2">
        <v>0.37133101851851852</v>
      </c>
      <c r="D1854" s="2">
        <v>0.37923611111111111</v>
      </c>
      <c r="E1854">
        <f>DAY(telefony45[[#This Row],[data]])</f>
        <v>27</v>
      </c>
      <c r="F1854">
        <f>IF(LEN(telefony45[[#This Row],[nr]])=8,1,0)</f>
        <v>1</v>
      </c>
      <c r="G1854">
        <f>IF(LEN(telefony45[[#This Row],[nr]])=7,1,0)</f>
        <v>0</v>
      </c>
      <c r="H1854" s="9">
        <f>IF(LEN(telefony45[[#This Row],[nr]])&gt;=10,1,0)</f>
        <v>0</v>
      </c>
      <c r="I1854" s="2">
        <f>telefony45[[#This Row],[zakonczenie]]-telefony45[[#This Row],[rozpoczecie]]</f>
        <v>7.9050925925925886E-3</v>
      </c>
      <c r="J1854" s="9">
        <f>HOUR(telefony45[[#This Row],[czas połączenia]])</f>
        <v>0</v>
      </c>
      <c r="K1854" s="9">
        <f>MINUTE(telefony45[[#This Row],[czas połączenia]])</f>
        <v>11</v>
      </c>
      <c r="L1854" s="9">
        <f>SECOND(telefony45[[#This Row],[czas połączenia]])</f>
        <v>23</v>
      </c>
      <c r="M1854" s="9">
        <f>telefony45[[#This Row],[godziny połączenia]]*60*60+telefony45[[#This Row],[minuty połączenia]]*60+telefony45[[#This Row],[sekundy połączenia2]]</f>
        <v>683</v>
      </c>
      <c r="N1854" s="9">
        <f>ROUNDUP(telefony45[[#This Row],[połączenie w sekundach]]/60,0)</f>
        <v>12</v>
      </c>
      <c r="O1854" s="9">
        <f>IF(telefony45[[#This Row],[czy zagraniczny]]=1,telefony45[[#This Row],[zaczęt minuty połączenia]],0)</f>
        <v>0</v>
      </c>
      <c r="P1854">
        <f>IF(OR(telefony45[[#This Row],[czy komórkowy]]=1,telefony45[[#This Row],[czy stacjonarny]]=1),P1853-telefony45[[#This Row],[połączenie w sekundach]],P1853)</f>
        <v>-831568</v>
      </c>
      <c r="Q1854">
        <f t="shared" si="28"/>
        <v>683</v>
      </c>
      <c r="R1854">
        <f>IF(telefony45[[#This Row],[czy komórkowy]]=1,Q1854+R1853,R1853)</f>
        <v>203822</v>
      </c>
      <c r="S1854">
        <f>IF(telefony45[[#This Row],[czy stacjonarny]]=1,Q1854+S1853,S1853)</f>
        <v>627746</v>
      </c>
    </row>
    <row r="1855" spans="1:19" x14ac:dyDescent="0.3">
      <c r="A1855" s="9" t="s">
        <v>1597</v>
      </c>
      <c r="B1855" s="1">
        <v>42943</v>
      </c>
      <c r="C1855" s="2">
        <v>0.3717361111111111</v>
      </c>
      <c r="D1855" s="2">
        <v>0.37253472222222223</v>
      </c>
      <c r="E1855">
        <f>DAY(telefony45[[#This Row],[data]])</f>
        <v>27</v>
      </c>
      <c r="F1855">
        <f>IF(LEN(telefony45[[#This Row],[nr]])=8,1,0)</f>
        <v>0</v>
      </c>
      <c r="G1855">
        <f>IF(LEN(telefony45[[#This Row],[nr]])=7,1,0)</f>
        <v>1</v>
      </c>
      <c r="H1855" s="9">
        <f>IF(LEN(telefony45[[#This Row],[nr]])&gt;=10,1,0)</f>
        <v>0</v>
      </c>
      <c r="I1855" s="2">
        <f>telefony45[[#This Row],[zakonczenie]]-telefony45[[#This Row],[rozpoczecie]]</f>
        <v>7.9861111111112493E-4</v>
      </c>
      <c r="J1855" s="9">
        <f>HOUR(telefony45[[#This Row],[czas połączenia]])</f>
        <v>0</v>
      </c>
      <c r="K1855" s="9">
        <f>MINUTE(telefony45[[#This Row],[czas połączenia]])</f>
        <v>1</v>
      </c>
      <c r="L1855" s="9">
        <f>SECOND(telefony45[[#This Row],[czas połączenia]])</f>
        <v>9</v>
      </c>
      <c r="M1855" s="9">
        <f>telefony45[[#This Row],[godziny połączenia]]*60*60+telefony45[[#This Row],[minuty połączenia]]*60+telefony45[[#This Row],[sekundy połączenia2]]</f>
        <v>69</v>
      </c>
      <c r="N1855" s="9">
        <f>ROUNDUP(telefony45[[#This Row],[połączenie w sekundach]]/60,0)</f>
        <v>2</v>
      </c>
      <c r="O1855" s="9">
        <f>IF(telefony45[[#This Row],[czy zagraniczny]]=1,telefony45[[#This Row],[zaczęt minuty połączenia]],0)</f>
        <v>0</v>
      </c>
      <c r="P1855">
        <f>IF(OR(telefony45[[#This Row],[czy komórkowy]]=1,telefony45[[#This Row],[czy stacjonarny]]=1),P1854-telefony45[[#This Row],[połączenie w sekundach]],P1854)</f>
        <v>-831637</v>
      </c>
      <c r="Q1855">
        <f t="shared" si="28"/>
        <v>69</v>
      </c>
      <c r="R1855">
        <f>IF(telefony45[[#This Row],[czy komórkowy]]=1,Q1855+R1854,R1854)</f>
        <v>203822</v>
      </c>
      <c r="S1855">
        <f>IF(telefony45[[#This Row],[czy stacjonarny]]=1,Q1855+S1854,S1854)</f>
        <v>627815</v>
      </c>
    </row>
    <row r="1856" spans="1:19" x14ac:dyDescent="0.3">
      <c r="A1856" s="9" t="s">
        <v>1598</v>
      </c>
      <c r="B1856" s="1">
        <v>42943</v>
      </c>
      <c r="C1856" s="2">
        <v>0.3737152777777778</v>
      </c>
      <c r="D1856" s="2">
        <v>0.37967592592592592</v>
      </c>
      <c r="E1856">
        <f>DAY(telefony45[[#This Row],[data]])</f>
        <v>27</v>
      </c>
      <c r="F1856">
        <f>IF(LEN(telefony45[[#This Row],[nr]])=8,1,0)</f>
        <v>0</v>
      </c>
      <c r="G1856">
        <f>IF(LEN(telefony45[[#This Row],[nr]])=7,1,0)</f>
        <v>1</v>
      </c>
      <c r="H1856" s="9">
        <f>IF(LEN(telefony45[[#This Row],[nr]])&gt;=10,1,0)</f>
        <v>0</v>
      </c>
      <c r="I1856" s="2">
        <f>telefony45[[#This Row],[zakonczenie]]-telefony45[[#This Row],[rozpoczecie]]</f>
        <v>5.9606481481481177E-3</v>
      </c>
      <c r="J1856" s="9">
        <f>HOUR(telefony45[[#This Row],[czas połączenia]])</f>
        <v>0</v>
      </c>
      <c r="K1856" s="9">
        <f>MINUTE(telefony45[[#This Row],[czas połączenia]])</f>
        <v>8</v>
      </c>
      <c r="L1856" s="9">
        <f>SECOND(telefony45[[#This Row],[czas połączenia]])</f>
        <v>35</v>
      </c>
      <c r="M1856" s="9">
        <f>telefony45[[#This Row],[godziny połączenia]]*60*60+telefony45[[#This Row],[minuty połączenia]]*60+telefony45[[#This Row],[sekundy połączenia2]]</f>
        <v>515</v>
      </c>
      <c r="N1856" s="9">
        <f>ROUNDUP(telefony45[[#This Row],[połączenie w sekundach]]/60,0)</f>
        <v>9</v>
      </c>
      <c r="O1856" s="9">
        <f>IF(telefony45[[#This Row],[czy zagraniczny]]=1,telefony45[[#This Row],[zaczęt minuty połączenia]],0)</f>
        <v>0</v>
      </c>
      <c r="P1856">
        <f>IF(OR(telefony45[[#This Row],[czy komórkowy]]=1,telefony45[[#This Row],[czy stacjonarny]]=1),P1855-telefony45[[#This Row],[połączenie w sekundach]],P1855)</f>
        <v>-832152</v>
      </c>
      <c r="Q1856">
        <f t="shared" si="28"/>
        <v>515</v>
      </c>
      <c r="R1856">
        <f>IF(telefony45[[#This Row],[czy komórkowy]]=1,Q1856+R1855,R1855)</f>
        <v>203822</v>
      </c>
      <c r="S1856">
        <f>IF(telefony45[[#This Row],[czy stacjonarny]]=1,Q1856+S1855,S1855)</f>
        <v>628330</v>
      </c>
    </row>
    <row r="1857" spans="1:19" x14ac:dyDescent="0.3">
      <c r="A1857" s="9" t="s">
        <v>1599</v>
      </c>
      <c r="B1857" s="1">
        <v>42943</v>
      </c>
      <c r="C1857" s="2">
        <v>0.37664351851851852</v>
      </c>
      <c r="D1857" s="2">
        <v>0.38442129629629629</v>
      </c>
      <c r="E1857">
        <f>DAY(telefony45[[#This Row],[data]])</f>
        <v>27</v>
      </c>
      <c r="F1857">
        <f>IF(LEN(telefony45[[#This Row],[nr]])=8,1,0)</f>
        <v>0</v>
      </c>
      <c r="G1857">
        <f>IF(LEN(telefony45[[#This Row],[nr]])=7,1,0)</f>
        <v>1</v>
      </c>
      <c r="H1857" s="9">
        <f>IF(LEN(telefony45[[#This Row],[nr]])&gt;=10,1,0)</f>
        <v>0</v>
      </c>
      <c r="I1857" s="2">
        <f>telefony45[[#This Row],[zakonczenie]]-telefony45[[#This Row],[rozpoczecie]]</f>
        <v>7.7777777777777724E-3</v>
      </c>
      <c r="J1857" s="9">
        <f>HOUR(telefony45[[#This Row],[czas połączenia]])</f>
        <v>0</v>
      </c>
      <c r="K1857" s="9">
        <f>MINUTE(telefony45[[#This Row],[czas połączenia]])</f>
        <v>11</v>
      </c>
      <c r="L1857" s="9">
        <f>SECOND(telefony45[[#This Row],[czas połączenia]])</f>
        <v>12</v>
      </c>
      <c r="M1857" s="9">
        <f>telefony45[[#This Row],[godziny połączenia]]*60*60+telefony45[[#This Row],[minuty połączenia]]*60+telefony45[[#This Row],[sekundy połączenia2]]</f>
        <v>672</v>
      </c>
      <c r="N1857" s="9">
        <f>ROUNDUP(telefony45[[#This Row],[połączenie w sekundach]]/60,0)</f>
        <v>12</v>
      </c>
      <c r="O1857" s="9">
        <f>IF(telefony45[[#This Row],[czy zagraniczny]]=1,telefony45[[#This Row],[zaczęt minuty połączenia]],0)</f>
        <v>0</v>
      </c>
      <c r="P1857">
        <f>IF(OR(telefony45[[#This Row],[czy komórkowy]]=1,telefony45[[#This Row],[czy stacjonarny]]=1),P1856-telefony45[[#This Row],[połączenie w sekundach]],P1856)</f>
        <v>-832824</v>
      </c>
      <c r="Q1857">
        <f t="shared" si="28"/>
        <v>672</v>
      </c>
      <c r="R1857">
        <f>IF(telefony45[[#This Row],[czy komórkowy]]=1,Q1857+R1856,R1856)</f>
        <v>203822</v>
      </c>
      <c r="S1857">
        <f>IF(telefony45[[#This Row],[czy stacjonarny]]=1,Q1857+S1856,S1856)</f>
        <v>629002</v>
      </c>
    </row>
    <row r="1858" spans="1:19" x14ac:dyDescent="0.3">
      <c r="A1858" s="9" t="s">
        <v>1600</v>
      </c>
      <c r="B1858" s="1">
        <v>42943</v>
      </c>
      <c r="C1858" s="2">
        <v>0.37973379629629628</v>
      </c>
      <c r="D1858" s="2">
        <v>0.38395833333333335</v>
      </c>
      <c r="E1858">
        <f>DAY(telefony45[[#This Row],[data]])</f>
        <v>27</v>
      </c>
      <c r="F1858">
        <f>IF(LEN(telefony45[[#This Row],[nr]])=8,1,0)</f>
        <v>1</v>
      </c>
      <c r="G1858">
        <f>IF(LEN(telefony45[[#This Row],[nr]])=7,1,0)</f>
        <v>0</v>
      </c>
      <c r="H1858" s="9">
        <f>IF(LEN(telefony45[[#This Row],[nr]])&gt;=10,1,0)</f>
        <v>0</v>
      </c>
      <c r="I1858" s="2">
        <f>telefony45[[#This Row],[zakonczenie]]-telefony45[[#This Row],[rozpoczecie]]</f>
        <v>4.2245370370370683E-3</v>
      </c>
      <c r="J1858" s="9">
        <f>HOUR(telefony45[[#This Row],[czas połączenia]])</f>
        <v>0</v>
      </c>
      <c r="K1858" s="9">
        <f>MINUTE(telefony45[[#This Row],[czas połączenia]])</f>
        <v>6</v>
      </c>
      <c r="L1858" s="9">
        <f>SECOND(telefony45[[#This Row],[czas połączenia]])</f>
        <v>5</v>
      </c>
      <c r="M1858" s="9">
        <f>telefony45[[#This Row],[godziny połączenia]]*60*60+telefony45[[#This Row],[minuty połączenia]]*60+telefony45[[#This Row],[sekundy połączenia2]]</f>
        <v>365</v>
      </c>
      <c r="N1858" s="9">
        <f>ROUNDUP(telefony45[[#This Row],[połączenie w sekundach]]/60,0)</f>
        <v>7</v>
      </c>
      <c r="O1858" s="9">
        <f>IF(telefony45[[#This Row],[czy zagraniczny]]=1,telefony45[[#This Row],[zaczęt minuty połączenia]],0)</f>
        <v>0</v>
      </c>
      <c r="P1858">
        <f>IF(OR(telefony45[[#This Row],[czy komórkowy]]=1,telefony45[[#This Row],[czy stacjonarny]]=1),P1857-telefony45[[#This Row],[połączenie w sekundach]],P1857)</f>
        <v>-833189</v>
      </c>
      <c r="Q1858">
        <f t="shared" si="28"/>
        <v>365</v>
      </c>
      <c r="R1858">
        <f>IF(telefony45[[#This Row],[czy komórkowy]]=1,Q1858+R1857,R1857)</f>
        <v>204187</v>
      </c>
      <c r="S1858">
        <f>IF(telefony45[[#This Row],[czy stacjonarny]]=1,Q1858+S1857,S1857)</f>
        <v>629002</v>
      </c>
    </row>
    <row r="1859" spans="1:19" x14ac:dyDescent="0.3">
      <c r="A1859" s="9" t="s">
        <v>523</v>
      </c>
      <c r="B1859" s="1">
        <v>42943</v>
      </c>
      <c r="C1859" s="2">
        <v>0.38461805555555556</v>
      </c>
      <c r="D1859" s="2">
        <v>0.39339120370370373</v>
      </c>
      <c r="E1859">
        <f>DAY(telefony45[[#This Row],[data]])</f>
        <v>27</v>
      </c>
      <c r="F1859">
        <f>IF(LEN(telefony45[[#This Row],[nr]])=8,1,0)</f>
        <v>0</v>
      </c>
      <c r="G1859">
        <f>IF(LEN(telefony45[[#This Row],[nr]])=7,1,0)</f>
        <v>1</v>
      </c>
      <c r="H1859" s="9">
        <f>IF(LEN(telefony45[[#This Row],[nr]])&gt;=10,1,0)</f>
        <v>0</v>
      </c>
      <c r="I1859" s="2">
        <f>telefony45[[#This Row],[zakonczenie]]-telefony45[[#This Row],[rozpoczecie]]</f>
        <v>8.7731481481481688E-3</v>
      </c>
      <c r="J1859" s="9">
        <f>HOUR(telefony45[[#This Row],[czas połączenia]])</f>
        <v>0</v>
      </c>
      <c r="K1859" s="9">
        <f>MINUTE(telefony45[[#This Row],[czas połączenia]])</f>
        <v>12</v>
      </c>
      <c r="L1859" s="9">
        <f>SECOND(telefony45[[#This Row],[czas połączenia]])</f>
        <v>38</v>
      </c>
      <c r="M1859" s="9">
        <f>telefony45[[#This Row],[godziny połączenia]]*60*60+telefony45[[#This Row],[minuty połączenia]]*60+telefony45[[#This Row],[sekundy połączenia2]]</f>
        <v>758</v>
      </c>
      <c r="N1859" s="9">
        <f>ROUNDUP(telefony45[[#This Row],[połączenie w sekundach]]/60,0)</f>
        <v>13</v>
      </c>
      <c r="O1859" s="9">
        <f>IF(telefony45[[#This Row],[czy zagraniczny]]=1,telefony45[[#This Row],[zaczęt minuty połączenia]],0)</f>
        <v>0</v>
      </c>
      <c r="P1859">
        <f>IF(OR(telefony45[[#This Row],[czy komórkowy]]=1,telefony45[[#This Row],[czy stacjonarny]]=1),P1858-telefony45[[#This Row],[połączenie w sekundach]],P1858)</f>
        <v>-833947</v>
      </c>
      <c r="Q1859">
        <f t="shared" si="28"/>
        <v>758</v>
      </c>
      <c r="R1859">
        <f>IF(telefony45[[#This Row],[czy komórkowy]]=1,Q1859+R1858,R1858)</f>
        <v>204187</v>
      </c>
      <c r="S1859">
        <f>IF(telefony45[[#This Row],[czy stacjonarny]]=1,Q1859+S1858,S1858)</f>
        <v>629760</v>
      </c>
    </row>
    <row r="1860" spans="1:19" x14ac:dyDescent="0.3">
      <c r="A1860" s="9" t="s">
        <v>1601</v>
      </c>
      <c r="B1860" s="1">
        <v>42943</v>
      </c>
      <c r="C1860" s="2">
        <v>0.38571759259259258</v>
      </c>
      <c r="D1860" s="2">
        <v>0.39556712962962964</v>
      </c>
      <c r="E1860">
        <f>DAY(telefony45[[#This Row],[data]])</f>
        <v>27</v>
      </c>
      <c r="F1860">
        <f>IF(LEN(telefony45[[#This Row],[nr]])=8,1,0)</f>
        <v>0</v>
      </c>
      <c r="G1860">
        <f>IF(LEN(telefony45[[#This Row],[nr]])=7,1,0)</f>
        <v>1</v>
      </c>
      <c r="H1860" s="9">
        <f>IF(LEN(telefony45[[#This Row],[nr]])&gt;=10,1,0)</f>
        <v>0</v>
      </c>
      <c r="I1860" s="2">
        <f>telefony45[[#This Row],[zakonczenie]]-telefony45[[#This Row],[rozpoczecie]]</f>
        <v>9.8495370370370594E-3</v>
      </c>
      <c r="J1860" s="9">
        <f>HOUR(telefony45[[#This Row],[czas połączenia]])</f>
        <v>0</v>
      </c>
      <c r="K1860" s="9">
        <f>MINUTE(telefony45[[#This Row],[czas połączenia]])</f>
        <v>14</v>
      </c>
      <c r="L1860" s="9">
        <f>SECOND(telefony45[[#This Row],[czas połączenia]])</f>
        <v>11</v>
      </c>
      <c r="M1860" s="9">
        <f>telefony45[[#This Row],[godziny połączenia]]*60*60+telefony45[[#This Row],[minuty połączenia]]*60+telefony45[[#This Row],[sekundy połączenia2]]</f>
        <v>851</v>
      </c>
      <c r="N1860" s="9">
        <f>ROUNDUP(telefony45[[#This Row],[połączenie w sekundach]]/60,0)</f>
        <v>15</v>
      </c>
      <c r="O1860" s="9">
        <f>IF(telefony45[[#This Row],[czy zagraniczny]]=1,telefony45[[#This Row],[zaczęt minuty połączenia]],0)</f>
        <v>0</v>
      </c>
      <c r="P1860">
        <f>IF(OR(telefony45[[#This Row],[czy komórkowy]]=1,telefony45[[#This Row],[czy stacjonarny]]=1),P1859-telefony45[[#This Row],[połączenie w sekundach]],P1859)</f>
        <v>-834798</v>
      </c>
      <c r="Q1860">
        <f t="shared" si="28"/>
        <v>851</v>
      </c>
      <c r="R1860">
        <f>IF(telefony45[[#This Row],[czy komórkowy]]=1,Q1860+R1859,R1859)</f>
        <v>204187</v>
      </c>
      <c r="S1860">
        <f>IF(telefony45[[#This Row],[czy stacjonarny]]=1,Q1860+S1859,S1859)</f>
        <v>630611</v>
      </c>
    </row>
    <row r="1861" spans="1:19" x14ac:dyDescent="0.3">
      <c r="A1861" s="9" t="s">
        <v>1336</v>
      </c>
      <c r="B1861" s="1">
        <v>42943</v>
      </c>
      <c r="C1861" s="2">
        <v>0.38997685185185182</v>
      </c>
      <c r="D1861" s="2">
        <v>0.39743055555555556</v>
      </c>
      <c r="E1861">
        <f>DAY(telefony45[[#This Row],[data]])</f>
        <v>27</v>
      </c>
      <c r="F1861">
        <f>IF(LEN(telefony45[[#This Row],[nr]])=8,1,0)</f>
        <v>0</v>
      </c>
      <c r="G1861">
        <f>IF(LEN(telefony45[[#This Row],[nr]])=7,1,0)</f>
        <v>1</v>
      </c>
      <c r="H1861" s="9">
        <f>IF(LEN(telefony45[[#This Row],[nr]])&gt;=10,1,0)</f>
        <v>0</v>
      </c>
      <c r="I1861" s="2">
        <f>telefony45[[#This Row],[zakonczenie]]-telefony45[[#This Row],[rozpoczecie]]</f>
        <v>7.4537037037037401E-3</v>
      </c>
      <c r="J1861" s="9">
        <f>HOUR(telefony45[[#This Row],[czas połączenia]])</f>
        <v>0</v>
      </c>
      <c r="K1861" s="9">
        <f>MINUTE(telefony45[[#This Row],[czas połączenia]])</f>
        <v>10</v>
      </c>
      <c r="L1861" s="9">
        <f>SECOND(telefony45[[#This Row],[czas połączenia]])</f>
        <v>44</v>
      </c>
      <c r="M1861" s="9">
        <f>telefony45[[#This Row],[godziny połączenia]]*60*60+telefony45[[#This Row],[minuty połączenia]]*60+telefony45[[#This Row],[sekundy połączenia2]]</f>
        <v>644</v>
      </c>
      <c r="N1861" s="9">
        <f>ROUNDUP(telefony45[[#This Row],[połączenie w sekundach]]/60,0)</f>
        <v>11</v>
      </c>
      <c r="O1861" s="9">
        <f>IF(telefony45[[#This Row],[czy zagraniczny]]=1,telefony45[[#This Row],[zaczęt minuty połączenia]],0)</f>
        <v>0</v>
      </c>
      <c r="P1861">
        <f>IF(OR(telefony45[[#This Row],[czy komórkowy]]=1,telefony45[[#This Row],[czy stacjonarny]]=1),P1860-telefony45[[#This Row],[połączenie w sekundach]],P1860)</f>
        <v>-835442</v>
      </c>
      <c r="Q1861">
        <f t="shared" si="28"/>
        <v>644</v>
      </c>
      <c r="R1861">
        <f>IF(telefony45[[#This Row],[czy komórkowy]]=1,Q1861+R1860,R1860)</f>
        <v>204187</v>
      </c>
      <c r="S1861">
        <f>IF(telefony45[[#This Row],[czy stacjonarny]]=1,Q1861+S1860,S1860)</f>
        <v>631255</v>
      </c>
    </row>
    <row r="1862" spans="1:19" x14ac:dyDescent="0.3">
      <c r="A1862" s="9" t="s">
        <v>1602</v>
      </c>
      <c r="B1862" s="1">
        <v>42943</v>
      </c>
      <c r="C1862" s="2">
        <v>0.39451388888888889</v>
      </c>
      <c r="D1862" s="2">
        <v>0.39609953703703704</v>
      </c>
      <c r="E1862">
        <f>DAY(telefony45[[#This Row],[data]])</f>
        <v>27</v>
      </c>
      <c r="F1862">
        <f>IF(LEN(telefony45[[#This Row],[nr]])=8,1,0)</f>
        <v>0</v>
      </c>
      <c r="G1862">
        <f>IF(LEN(telefony45[[#This Row],[nr]])=7,1,0)</f>
        <v>1</v>
      </c>
      <c r="H1862" s="9">
        <f>IF(LEN(telefony45[[#This Row],[nr]])&gt;=10,1,0)</f>
        <v>0</v>
      </c>
      <c r="I1862" s="2">
        <f>telefony45[[#This Row],[zakonczenie]]-telefony45[[#This Row],[rozpoczecie]]</f>
        <v>1.5856481481481555E-3</v>
      </c>
      <c r="J1862" s="9">
        <f>HOUR(telefony45[[#This Row],[czas połączenia]])</f>
        <v>0</v>
      </c>
      <c r="K1862" s="9">
        <f>MINUTE(telefony45[[#This Row],[czas połączenia]])</f>
        <v>2</v>
      </c>
      <c r="L1862" s="9">
        <f>SECOND(telefony45[[#This Row],[czas połączenia]])</f>
        <v>17</v>
      </c>
      <c r="M1862" s="9">
        <f>telefony45[[#This Row],[godziny połączenia]]*60*60+telefony45[[#This Row],[minuty połączenia]]*60+telefony45[[#This Row],[sekundy połączenia2]]</f>
        <v>137</v>
      </c>
      <c r="N1862" s="9">
        <f>ROUNDUP(telefony45[[#This Row],[połączenie w sekundach]]/60,0)</f>
        <v>3</v>
      </c>
      <c r="O1862" s="9">
        <f>IF(telefony45[[#This Row],[czy zagraniczny]]=1,telefony45[[#This Row],[zaczęt minuty połączenia]],0)</f>
        <v>0</v>
      </c>
      <c r="P1862">
        <f>IF(OR(telefony45[[#This Row],[czy komórkowy]]=1,telefony45[[#This Row],[czy stacjonarny]]=1),P1861-telefony45[[#This Row],[połączenie w sekundach]],P1861)</f>
        <v>-835579</v>
      </c>
      <c r="Q1862">
        <f t="shared" si="28"/>
        <v>137</v>
      </c>
      <c r="R1862">
        <f>IF(telefony45[[#This Row],[czy komórkowy]]=1,Q1862+R1861,R1861)</f>
        <v>204187</v>
      </c>
      <c r="S1862">
        <f>IF(telefony45[[#This Row],[czy stacjonarny]]=1,Q1862+S1861,S1861)</f>
        <v>631392</v>
      </c>
    </row>
    <row r="1863" spans="1:19" x14ac:dyDescent="0.3">
      <c r="A1863" s="9" t="s">
        <v>296</v>
      </c>
      <c r="B1863" s="1">
        <v>42943</v>
      </c>
      <c r="C1863" s="2">
        <v>0.3967013888888889</v>
      </c>
      <c r="D1863" s="2">
        <v>0.40182870370370372</v>
      </c>
      <c r="E1863">
        <f>DAY(telefony45[[#This Row],[data]])</f>
        <v>27</v>
      </c>
      <c r="F1863">
        <f>IF(LEN(telefony45[[#This Row],[nr]])=8,1,0)</f>
        <v>0</v>
      </c>
      <c r="G1863">
        <f>IF(LEN(telefony45[[#This Row],[nr]])=7,1,0)</f>
        <v>1</v>
      </c>
      <c r="H1863" s="9">
        <f>IF(LEN(telefony45[[#This Row],[nr]])&gt;=10,1,0)</f>
        <v>0</v>
      </c>
      <c r="I1863" s="2">
        <f>telefony45[[#This Row],[zakonczenie]]-telefony45[[#This Row],[rozpoczecie]]</f>
        <v>5.1273148148148207E-3</v>
      </c>
      <c r="J1863" s="9">
        <f>HOUR(telefony45[[#This Row],[czas połączenia]])</f>
        <v>0</v>
      </c>
      <c r="K1863" s="9">
        <f>MINUTE(telefony45[[#This Row],[czas połączenia]])</f>
        <v>7</v>
      </c>
      <c r="L1863" s="9">
        <f>SECOND(telefony45[[#This Row],[czas połączenia]])</f>
        <v>23</v>
      </c>
      <c r="M1863" s="9">
        <f>telefony45[[#This Row],[godziny połączenia]]*60*60+telefony45[[#This Row],[minuty połączenia]]*60+telefony45[[#This Row],[sekundy połączenia2]]</f>
        <v>443</v>
      </c>
      <c r="N1863" s="9">
        <f>ROUNDUP(telefony45[[#This Row],[połączenie w sekundach]]/60,0)</f>
        <v>8</v>
      </c>
      <c r="O1863" s="9">
        <f>IF(telefony45[[#This Row],[czy zagraniczny]]=1,telefony45[[#This Row],[zaczęt minuty połączenia]],0)</f>
        <v>0</v>
      </c>
      <c r="P1863">
        <f>IF(OR(telefony45[[#This Row],[czy komórkowy]]=1,telefony45[[#This Row],[czy stacjonarny]]=1),P1862-telefony45[[#This Row],[połączenie w sekundach]],P1862)</f>
        <v>-836022</v>
      </c>
      <c r="Q1863">
        <f t="shared" si="28"/>
        <v>443</v>
      </c>
      <c r="R1863">
        <f>IF(telefony45[[#This Row],[czy komórkowy]]=1,Q1863+R1862,R1862)</f>
        <v>204187</v>
      </c>
      <c r="S1863">
        <f>IF(telefony45[[#This Row],[czy stacjonarny]]=1,Q1863+S1862,S1862)</f>
        <v>631835</v>
      </c>
    </row>
    <row r="1864" spans="1:19" x14ac:dyDescent="0.3">
      <c r="A1864" s="9" t="s">
        <v>336</v>
      </c>
      <c r="B1864" s="1">
        <v>42943</v>
      </c>
      <c r="C1864" s="2">
        <v>0.39812500000000001</v>
      </c>
      <c r="D1864" s="2">
        <v>0.39895833333333336</v>
      </c>
      <c r="E1864">
        <f>DAY(telefony45[[#This Row],[data]])</f>
        <v>27</v>
      </c>
      <c r="F1864">
        <f>IF(LEN(telefony45[[#This Row],[nr]])=8,1,0)</f>
        <v>0</v>
      </c>
      <c r="G1864">
        <f>IF(LEN(telefony45[[#This Row],[nr]])=7,1,0)</f>
        <v>1</v>
      </c>
      <c r="H1864" s="9">
        <f>IF(LEN(telefony45[[#This Row],[nr]])&gt;=10,1,0)</f>
        <v>0</v>
      </c>
      <c r="I1864" s="2">
        <f>telefony45[[#This Row],[zakonczenie]]-telefony45[[#This Row],[rozpoczecie]]</f>
        <v>8.3333333333335258E-4</v>
      </c>
      <c r="J1864" s="9">
        <f>HOUR(telefony45[[#This Row],[czas połączenia]])</f>
        <v>0</v>
      </c>
      <c r="K1864" s="9">
        <f>MINUTE(telefony45[[#This Row],[czas połączenia]])</f>
        <v>1</v>
      </c>
      <c r="L1864" s="9">
        <f>SECOND(telefony45[[#This Row],[czas połączenia]])</f>
        <v>12</v>
      </c>
      <c r="M1864" s="9">
        <f>telefony45[[#This Row],[godziny połączenia]]*60*60+telefony45[[#This Row],[minuty połączenia]]*60+telefony45[[#This Row],[sekundy połączenia2]]</f>
        <v>72</v>
      </c>
      <c r="N1864" s="9">
        <f>ROUNDUP(telefony45[[#This Row],[połączenie w sekundach]]/60,0)</f>
        <v>2</v>
      </c>
      <c r="O1864" s="9">
        <f>IF(telefony45[[#This Row],[czy zagraniczny]]=1,telefony45[[#This Row],[zaczęt minuty połączenia]],0)</f>
        <v>0</v>
      </c>
      <c r="P1864">
        <f>IF(OR(telefony45[[#This Row],[czy komórkowy]]=1,telefony45[[#This Row],[czy stacjonarny]]=1),P1863-telefony45[[#This Row],[połączenie w sekundach]],P1863)</f>
        <v>-836094</v>
      </c>
      <c r="Q1864">
        <f t="shared" si="28"/>
        <v>72</v>
      </c>
      <c r="R1864">
        <f>IF(telefony45[[#This Row],[czy komórkowy]]=1,Q1864+R1863,R1863)</f>
        <v>204187</v>
      </c>
      <c r="S1864">
        <f>IF(telefony45[[#This Row],[czy stacjonarny]]=1,Q1864+S1863,S1863)</f>
        <v>631907</v>
      </c>
    </row>
    <row r="1865" spans="1:19" x14ac:dyDescent="0.3">
      <c r="A1865" s="9" t="s">
        <v>1603</v>
      </c>
      <c r="B1865" s="1">
        <v>42943</v>
      </c>
      <c r="C1865" s="2">
        <v>0.40266203703703701</v>
      </c>
      <c r="D1865" s="2">
        <v>0.4073148148148148</v>
      </c>
      <c r="E1865">
        <f>DAY(telefony45[[#This Row],[data]])</f>
        <v>27</v>
      </c>
      <c r="F1865">
        <f>IF(LEN(telefony45[[#This Row],[nr]])=8,1,0)</f>
        <v>0</v>
      </c>
      <c r="G1865">
        <f>IF(LEN(telefony45[[#This Row],[nr]])=7,1,0)</f>
        <v>1</v>
      </c>
      <c r="H1865" s="9">
        <f>IF(LEN(telefony45[[#This Row],[nr]])&gt;=10,1,0)</f>
        <v>0</v>
      </c>
      <c r="I1865" s="2">
        <f>telefony45[[#This Row],[zakonczenie]]-telefony45[[#This Row],[rozpoczecie]]</f>
        <v>4.6527777777777835E-3</v>
      </c>
      <c r="J1865" s="9">
        <f>HOUR(telefony45[[#This Row],[czas połączenia]])</f>
        <v>0</v>
      </c>
      <c r="K1865" s="9">
        <f>MINUTE(telefony45[[#This Row],[czas połączenia]])</f>
        <v>6</v>
      </c>
      <c r="L1865" s="9">
        <f>SECOND(telefony45[[#This Row],[czas połączenia]])</f>
        <v>42</v>
      </c>
      <c r="M1865" s="9">
        <f>telefony45[[#This Row],[godziny połączenia]]*60*60+telefony45[[#This Row],[minuty połączenia]]*60+telefony45[[#This Row],[sekundy połączenia2]]</f>
        <v>402</v>
      </c>
      <c r="N1865" s="9">
        <f>ROUNDUP(telefony45[[#This Row],[połączenie w sekundach]]/60,0)</f>
        <v>7</v>
      </c>
      <c r="O1865" s="9">
        <f>IF(telefony45[[#This Row],[czy zagraniczny]]=1,telefony45[[#This Row],[zaczęt minuty połączenia]],0)</f>
        <v>0</v>
      </c>
      <c r="P1865">
        <f>IF(OR(telefony45[[#This Row],[czy komórkowy]]=1,telefony45[[#This Row],[czy stacjonarny]]=1),P1864-telefony45[[#This Row],[połączenie w sekundach]],P1864)</f>
        <v>-836496</v>
      </c>
      <c r="Q1865">
        <f t="shared" si="28"/>
        <v>402</v>
      </c>
      <c r="R1865">
        <f>IF(telefony45[[#This Row],[czy komórkowy]]=1,Q1865+R1864,R1864)</f>
        <v>204187</v>
      </c>
      <c r="S1865">
        <f>IF(telefony45[[#This Row],[czy stacjonarny]]=1,Q1865+S1864,S1864)</f>
        <v>632309</v>
      </c>
    </row>
    <row r="1866" spans="1:19" x14ac:dyDescent="0.3">
      <c r="A1866" s="9" t="s">
        <v>1604</v>
      </c>
      <c r="B1866" s="1">
        <v>42943</v>
      </c>
      <c r="C1866" s="2">
        <v>0.40710648148148149</v>
      </c>
      <c r="D1866" s="2">
        <v>0.40740740740740738</v>
      </c>
      <c r="E1866">
        <f>DAY(telefony45[[#This Row],[data]])</f>
        <v>27</v>
      </c>
      <c r="F1866">
        <f>IF(LEN(telefony45[[#This Row],[nr]])=8,1,0)</f>
        <v>0</v>
      </c>
      <c r="G1866">
        <f>IF(LEN(telefony45[[#This Row],[nr]])=7,1,0)</f>
        <v>1</v>
      </c>
      <c r="H1866" s="9">
        <f>IF(LEN(telefony45[[#This Row],[nr]])&gt;=10,1,0)</f>
        <v>0</v>
      </c>
      <c r="I1866" s="2">
        <f>telefony45[[#This Row],[zakonczenie]]-telefony45[[#This Row],[rozpoczecie]]</f>
        <v>3.0092592592589895E-4</v>
      </c>
      <c r="J1866" s="9">
        <f>HOUR(telefony45[[#This Row],[czas połączenia]])</f>
        <v>0</v>
      </c>
      <c r="K1866" s="9">
        <f>MINUTE(telefony45[[#This Row],[czas połączenia]])</f>
        <v>0</v>
      </c>
      <c r="L1866" s="9">
        <f>SECOND(telefony45[[#This Row],[czas połączenia]])</f>
        <v>26</v>
      </c>
      <c r="M1866" s="9">
        <f>telefony45[[#This Row],[godziny połączenia]]*60*60+telefony45[[#This Row],[minuty połączenia]]*60+telefony45[[#This Row],[sekundy połączenia2]]</f>
        <v>26</v>
      </c>
      <c r="N1866" s="9">
        <f>ROUNDUP(telefony45[[#This Row],[połączenie w sekundach]]/60,0)</f>
        <v>1</v>
      </c>
      <c r="O1866" s="9">
        <f>IF(telefony45[[#This Row],[czy zagraniczny]]=1,telefony45[[#This Row],[zaczęt minuty połączenia]],0)</f>
        <v>0</v>
      </c>
      <c r="P1866">
        <f>IF(OR(telefony45[[#This Row],[czy komórkowy]]=1,telefony45[[#This Row],[czy stacjonarny]]=1),P1865-telefony45[[#This Row],[połączenie w sekundach]],P1865)</f>
        <v>-836522</v>
      </c>
      <c r="Q1866">
        <f t="shared" si="28"/>
        <v>26</v>
      </c>
      <c r="R1866">
        <f>IF(telefony45[[#This Row],[czy komórkowy]]=1,Q1866+R1865,R1865)</f>
        <v>204187</v>
      </c>
      <c r="S1866">
        <f>IF(telefony45[[#This Row],[czy stacjonarny]]=1,Q1866+S1865,S1865)</f>
        <v>632335</v>
      </c>
    </row>
    <row r="1867" spans="1:19" x14ac:dyDescent="0.3">
      <c r="A1867" s="9" t="s">
        <v>1605</v>
      </c>
      <c r="B1867" s="1">
        <v>42943</v>
      </c>
      <c r="C1867" s="2">
        <v>0.40751157407407407</v>
      </c>
      <c r="D1867" s="2">
        <v>0.41725694444444444</v>
      </c>
      <c r="E1867">
        <f>DAY(telefony45[[#This Row],[data]])</f>
        <v>27</v>
      </c>
      <c r="F1867">
        <f>IF(LEN(telefony45[[#This Row],[nr]])=8,1,0)</f>
        <v>0</v>
      </c>
      <c r="G1867">
        <f>IF(LEN(telefony45[[#This Row],[nr]])=7,1,0)</f>
        <v>0</v>
      </c>
      <c r="H1867" s="9">
        <f>IF(LEN(telefony45[[#This Row],[nr]])&gt;=10,1,0)</f>
        <v>1</v>
      </c>
      <c r="I1867" s="2">
        <f>telefony45[[#This Row],[zakonczenie]]-telefony45[[#This Row],[rozpoczecie]]</f>
        <v>9.7453703703703765E-3</v>
      </c>
      <c r="J1867" s="9">
        <f>HOUR(telefony45[[#This Row],[czas połączenia]])</f>
        <v>0</v>
      </c>
      <c r="K1867" s="9">
        <f>MINUTE(telefony45[[#This Row],[czas połączenia]])</f>
        <v>14</v>
      </c>
      <c r="L1867" s="9">
        <f>SECOND(telefony45[[#This Row],[czas połączenia]])</f>
        <v>2</v>
      </c>
      <c r="M1867" s="9">
        <f>telefony45[[#This Row],[godziny połączenia]]*60*60+telefony45[[#This Row],[minuty połączenia]]*60+telefony45[[#This Row],[sekundy połączenia2]]</f>
        <v>842</v>
      </c>
      <c r="N1867" s="9">
        <f>ROUNDUP(telefony45[[#This Row],[połączenie w sekundach]]/60,0)</f>
        <v>15</v>
      </c>
      <c r="O1867" s="9">
        <f>IF(telefony45[[#This Row],[czy zagraniczny]]=1,telefony45[[#This Row],[zaczęt minuty połączenia]],0)</f>
        <v>15</v>
      </c>
      <c r="P1867">
        <f>IF(OR(telefony45[[#This Row],[czy komórkowy]]=1,telefony45[[#This Row],[czy stacjonarny]]=1),P1866-telefony45[[#This Row],[połączenie w sekundach]],P1866)</f>
        <v>-836522</v>
      </c>
      <c r="Q1867">
        <f t="shared" si="28"/>
        <v>0</v>
      </c>
      <c r="R1867">
        <f>IF(telefony45[[#This Row],[czy komórkowy]]=1,Q1867+R1866,R1866)</f>
        <v>204187</v>
      </c>
      <c r="S1867">
        <f>IF(telefony45[[#This Row],[czy stacjonarny]]=1,Q1867+S1866,S1866)</f>
        <v>632335</v>
      </c>
    </row>
    <row r="1868" spans="1:19" x14ac:dyDescent="0.3">
      <c r="A1868" s="9" t="s">
        <v>598</v>
      </c>
      <c r="B1868" s="1">
        <v>42943</v>
      </c>
      <c r="C1868" s="2">
        <v>0.41244212962962962</v>
      </c>
      <c r="D1868" s="2">
        <v>0.41619212962962965</v>
      </c>
      <c r="E1868">
        <f>DAY(telefony45[[#This Row],[data]])</f>
        <v>27</v>
      </c>
      <c r="F1868">
        <f>IF(LEN(telefony45[[#This Row],[nr]])=8,1,0)</f>
        <v>0</v>
      </c>
      <c r="G1868">
        <f>IF(LEN(telefony45[[#This Row],[nr]])=7,1,0)</f>
        <v>1</v>
      </c>
      <c r="H1868" s="9">
        <f>IF(LEN(telefony45[[#This Row],[nr]])&gt;=10,1,0)</f>
        <v>0</v>
      </c>
      <c r="I1868" s="2">
        <f>telefony45[[#This Row],[zakonczenie]]-telefony45[[#This Row],[rozpoczecie]]</f>
        <v>3.7500000000000311E-3</v>
      </c>
      <c r="J1868" s="9">
        <f>HOUR(telefony45[[#This Row],[czas połączenia]])</f>
        <v>0</v>
      </c>
      <c r="K1868" s="9">
        <f>MINUTE(telefony45[[#This Row],[czas połączenia]])</f>
        <v>5</v>
      </c>
      <c r="L1868" s="9">
        <f>SECOND(telefony45[[#This Row],[czas połączenia]])</f>
        <v>24</v>
      </c>
      <c r="M1868" s="9">
        <f>telefony45[[#This Row],[godziny połączenia]]*60*60+telefony45[[#This Row],[minuty połączenia]]*60+telefony45[[#This Row],[sekundy połączenia2]]</f>
        <v>324</v>
      </c>
      <c r="N1868" s="9">
        <f>ROUNDUP(telefony45[[#This Row],[połączenie w sekundach]]/60,0)</f>
        <v>6</v>
      </c>
      <c r="O1868" s="9">
        <f>IF(telefony45[[#This Row],[czy zagraniczny]]=1,telefony45[[#This Row],[zaczęt minuty połączenia]],0)</f>
        <v>0</v>
      </c>
      <c r="P1868">
        <f>IF(OR(telefony45[[#This Row],[czy komórkowy]]=1,telefony45[[#This Row],[czy stacjonarny]]=1),P1867-telefony45[[#This Row],[połączenie w sekundach]],P1867)</f>
        <v>-836846</v>
      </c>
      <c r="Q1868">
        <f t="shared" si="28"/>
        <v>324</v>
      </c>
      <c r="R1868">
        <f>IF(telefony45[[#This Row],[czy komórkowy]]=1,Q1868+R1867,R1867)</f>
        <v>204187</v>
      </c>
      <c r="S1868">
        <f>IF(telefony45[[#This Row],[czy stacjonarny]]=1,Q1868+S1867,S1867)</f>
        <v>632659</v>
      </c>
    </row>
    <row r="1869" spans="1:19" x14ac:dyDescent="0.3">
      <c r="A1869" s="9" t="s">
        <v>1606</v>
      </c>
      <c r="B1869" s="1">
        <v>42943</v>
      </c>
      <c r="C1869" s="2">
        <v>0.41363425925925928</v>
      </c>
      <c r="D1869" s="2">
        <v>0.41902777777777778</v>
      </c>
      <c r="E1869">
        <f>DAY(telefony45[[#This Row],[data]])</f>
        <v>27</v>
      </c>
      <c r="F1869">
        <f>IF(LEN(telefony45[[#This Row],[nr]])=8,1,0)</f>
        <v>0</v>
      </c>
      <c r="G1869">
        <f>IF(LEN(telefony45[[#This Row],[nr]])=7,1,0)</f>
        <v>1</v>
      </c>
      <c r="H1869" s="9">
        <f>IF(LEN(telefony45[[#This Row],[nr]])&gt;=10,1,0)</f>
        <v>0</v>
      </c>
      <c r="I1869" s="2">
        <f>telefony45[[#This Row],[zakonczenie]]-telefony45[[#This Row],[rozpoczecie]]</f>
        <v>5.393518518518492E-3</v>
      </c>
      <c r="J1869" s="9">
        <f>HOUR(telefony45[[#This Row],[czas połączenia]])</f>
        <v>0</v>
      </c>
      <c r="K1869" s="9">
        <f>MINUTE(telefony45[[#This Row],[czas połączenia]])</f>
        <v>7</v>
      </c>
      <c r="L1869" s="9">
        <f>SECOND(telefony45[[#This Row],[czas połączenia]])</f>
        <v>46</v>
      </c>
      <c r="M1869" s="9">
        <f>telefony45[[#This Row],[godziny połączenia]]*60*60+telefony45[[#This Row],[minuty połączenia]]*60+telefony45[[#This Row],[sekundy połączenia2]]</f>
        <v>466</v>
      </c>
      <c r="N1869" s="9">
        <f>ROUNDUP(telefony45[[#This Row],[połączenie w sekundach]]/60,0)</f>
        <v>8</v>
      </c>
      <c r="O1869" s="9">
        <f>IF(telefony45[[#This Row],[czy zagraniczny]]=1,telefony45[[#This Row],[zaczęt minuty połączenia]],0)</f>
        <v>0</v>
      </c>
      <c r="P1869">
        <f>IF(OR(telefony45[[#This Row],[czy komórkowy]]=1,telefony45[[#This Row],[czy stacjonarny]]=1),P1868-telefony45[[#This Row],[połączenie w sekundach]],P1868)</f>
        <v>-837312</v>
      </c>
      <c r="Q1869">
        <f t="shared" si="28"/>
        <v>466</v>
      </c>
      <c r="R1869">
        <f>IF(telefony45[[#This Row],[czy komórkowy]]=1,Q1869+R1868,R1868)</f>
        <v>204187</v>
      </c>
      <c r="S1869">
        <f>IF(telefony45[[#This Row],[czy stacjonarny]]=1,Q1869+S1868,S1868)</f>
        <v>633125</v>
      </c>
    </row>
    <row r="1870" spans="1:19" x14ac:dyDescent="0.3">
      <c r="A1870" s="9" t="s">
        <v>32</v>
      </c>
      <c r="B1870" s="1">
        <v>42943</v>
      </c>
      <c r="C1870" s="2">
        <v>0.41783564814814816</v>
      </c>
      <c r="D1870" s="2">
        <v>0.42383101851851851</v>
      </c>
      <c r="E1870">
        <f>DAY(telefony45[[#This Row],[data]])</f>
        <v>27</v>
      </c>
      <c r="F1870">
        <f>IF(LEN(telefony45[[#This Row],[nr]])=8,1,0)</f>
        <v>0</v>
      </c>
      <c r="G1870">
        <f>IF(LEN(telefony45[[#This Row],[nr]])=7,1,0)</f>
        <v>1</v>
      </c>
      <c r="H1870" s="9">
        <f>IF(LEN(telefony45[[#This Row],[nr]])&gt;=10,1,0)</f>
        <v>0</v>
      </c>
      <c r="I1870" s="2">
        <f>telefony45[[#This Row],[zakonczenie]]-telefony45[[#This Row],[rozpoczecie]]</f>
        <v>5.9953703703703454E-3</v>
      </c>
      <c r="J1870" s="9">
        <f>HOUR(telefony45[[#This Row],[czas połączenia]])</f>
        <v>0</v>
      </c>
      <c r="K1870" s="9">
        <f>MINUTE(telefony45[[#This Row],[czas połączenia]])</f>
        <v>8</v>
      </c>
      <c r="L1870" s="9">
        <f>SECOND(telefony45[[#This Row],[czas połączenia]])</f>
        <v>38</v>
      </c>
      <c r="M1870" s="9">
        <f>telefony45[[#This Row],[godziny połączenia]]*60*60+telefony45[[#This Row],[minuty połączenia]]*60+telefony45[[#This Row],[sekundy połączenia2]]</f>
        <v>518</v>
      </c>
      <c r="N1870" s="9">
        <f>ROUNDUP(telefony45[[#This Row],[połączenie w sekundach]]/60,0)</f>
        <v>9</v>
      </c>
      <c r="O1870" s="9">
        <f>IF(telefony45[[#This Row],[czy zagraniczny]]=1,telefony45[[#This Row],[zaczęt minuty połączenia]],0)</f>
        <v>0</v>
      </c>
      <c r="P1870">
        <f>IF(OR(telefony45[[#This Row],[czy komórkowy]]=1,telefony45[[#This Row],[czy stacjonarny]]=1),P1869-telefony45[[#This Row],[połączenie w sekundach]],P1869)</f>
        <v>-837830</v>
      </c>
      <c r="Q1870">
        <f t="shared" si="28"/>
        <v>518</v>
      </c>
      <c r="R1870">
        <f>IF(telefony45[[#This Row],[czy komórkowy]]=1,Q1870+R1869,R1869)</f>
        <v>204187</v>
      </c>
      <c r="S1870">
        <f>IF(telefony45[[#This Row],[czy stacjonarny]]=1,Q1870+S1869,S1869)</f>
        <v>633643</v>
      </c>
    </row>
    <row r="1871" spans="1:19" x14ac:dyDescent="0.3">
      <c r="A1871" s="9" t="s">
        <v>1607</v>
      </c>
      <c r="B1871" s="1">
        <v>42943</v>
      </c>
      <c r="C1871" s="2">
        <v>0.42357638888888888</v>
      </c>
      <c r="D1871" s="2">
        <v>0.43</v>
      </c>
      <c r="E1871">
        <f>DAY(telefony45[[#This Row],[data]])</f>
        <v>27</v>
      </c>
      <c r="F1871">
        <f>IF(LEN(telefony45[[#This Row],[nr]])=8,1,0)</f>
        <v>0</v>
      </c>
      <c r="G1871">
        <f>IF(LEN(telefony45[[#This Row],[nr]])=7,1,0)</f>
        <v>1</v>
      </c>
      <c r="H1871" s="9">
        <f>IF(LEN(telefony45[[#This Row],[nr]])&gt;=10,1,0)</f>
        <v>0</v>
      </c>
      <c r="I1871" s="2">
        <f>telefony45[[#This Row],[zakonczenie]]-telefony45[[#This Row],[rozpoczecie]]</f>
        <v>6.423611111111116E-3</v>
      </c>
      <c r="J1871" s="9">
        <f>HOUR(telefony45[[#This Row],[czas połączenia]])</f>
        <v>0</v>
      </c>
      <c r="K1871" s="9">
        <f>MINUTE(telefony45[[#This Row],[czas połączenia]])</f>
        <v>9</v>
      </c>
      <c r="L1871" s="9">
        <f>SECOND(telefony45[[#This Row],[czas połączenia]])</f>
        <v>15</v>
      </c>
      <c r="M1871" s="9">
        <f>telefony45[[#This Row],[godziny połączenia]]*60*60+telefony45[[#This Row],[minuty połączenia]]*60+telefony45[[#This Row],[sekundy połączenia2]]</f>
        <v>555</v>
      </c>
      <c r="N1871" s="9">
        <f>ROUNDUP(telefony45[[#This Row],[połączenie w sekundach]]/60,0)</f>
        <v>10</v>
      </c>
      <c r="O1871" s="9">
        <f>IF(telefony45[[#This Row],[czy zagraniczny]]=1,telefony45[[#This Row],[zaczęt minuty połączenia]],0)</f>
        <v>0</v>
      </c>
      <c r="P1871">
        <f>IF(OR(telefony45[[#This Row],[czy komórkowy]]=1,telefony45[[#This Row],[czy stacjonarny]]=1),P1870-telefony45[[#This Row],[połączenie w sekundach]],P1870)</f>
        <v>-838385</v>
      </c>
      <c r="Q1871">
        <f t="shared" si="28"/>
        <v>555</v>
      </c>
      <c r="R1871">
        <f>IF(telefony45[[#This Row],[czy komórkowy]]=1,Q1871+R1870,R1870)</f>
        <v>204187</v>
      </c>
      <c r="S1871">
        <f>IF(telefony45[[#This Row],[czy stacjonarny]]=1,Q1871+S1870,S1870)</f>
        <v>634198</v>
      </c>
    </row>
    <row r="1872" spans="1:19" x14ac:dyDescent="0.3">
      <c r="A1872" s="9" t="s">
        <v>1608</v>
      </c>
      <c r="B1872" s="1">
        <v>42943</v>
      </c>
      <c r="C1872" s="2">
        <v>0.424375</v>
      </c>
      <c r="D1872" s="2">
        <v>0.42505787037037035</v>
      </c>
      <c r="E1872">
        <f>DAY(telefony45[[#This Row],[data]])</f>
        <v>27</v>
      </c>
      <c r="F1872">
        <f>IF(LEN(telefony45[[#This Row],[nr]])=8,1,0)</f>
        <v>0</v>
      </c>
      <c r="G1872">
        <f>IF(LEN(telefony45[[#This Row],[nr]])=7,1,0)</f>
        <v>0</v>
      </c>
      <c r="H1872" s="9">
        <f>IF(LEN(telefony45[[#This Row],[nr]])&gt;=10,1,0)</f>
        <v>1</v>
      </c>
      <c r="I1872" s="2">
        <f>telefony45[[#This Row],[zakonczenie]]-telefony45[[#This Row],[rozpoczecie]]</f>
        <v>6.8287037037034759E-4</v>
      </c>
      <c r="J1872" s="9">
        <f>HOUR(telefony45[[#This Row],[czas połączenia]])</f>
        <v>0</v>
      </c>
      <c r="K1872" s="9">
        <f>MINUTE(telefony45[[#This Row],[czas połączenia]])</f>
        <v>0</v>
      </c>
      <c r="L1872" s="9">
        <f>SECOND(telefony45[[#This Row],[czas połączenia]])</f>
        <v>59</v>
      </c>
      <c r="M1872" s="9">
        <f>telefony45[[#This Row],[godziny połączenia]]*60*60+telefony45[[#This Row],[minuty połączenia]]*60+telefony45[[#This Row],[sekundy połączenia2]]</f>
        <v>59</v>
      </c>
      <c r="N1872" s="9">
        <f>ROUNDUP(telefony45[[#This Row],[połączenie w sekundach]]/60,0)</f>
        <v>1</v>
      </c>
      <c r="O1872" s="9">
        <f>IF(telefony45[[#This Row],[czy zagraniczny]]=1,telefony45[[#This Row],[zaczęt minuty połączenia]],0)</f>
        <v>1</v>
      </c>
      <c r="P1872">
        <f>IF(OR(telefony45[[#This Row],[czy komórkowy]]=1,telefony45[[#This Row],[czy stacjonarny]]=1),P1871-telefony45[[#This Row],[połączenie w sekundach]],P1871)</f>
        <v>-838385</v>
      </c>
      <c r="Q1872">
        <f t="shared" si="28"/>
        <v>0</v>
      </c>
      <c r="R1872">
        <f>IF(telefony45[[#This Row],[czy komórkowy]]=1,Q1872+R1871,R1871)</f>
        <v>204187</v>
      </c>
      <c r="S1872">
        <f>IF(telefony45[[#This Row],[czy stacjonarny]]=1,Q1872+S1871,S1871)</f>
        <v>634198</v>
      </c>
    </row>
    <row r="1873" spans="1:19" x14ac:dyDescent="0.3">
      <c r="A1873" s="9" t="s">
        <v>1005</v>
      </c>
      <c r="B1873" s="1">
        <v>42943</v>
      </c>
      <c r="C1873" s="2">
        <v>0.42849537037037039</v>
      </c>
      <c r="D1873" s="2">
        <v>0.4372800925925926</v>
      </c>
      <c r="E1873">
        <f>DAY(telefony45[[#This Row],[data]])</f>
        <v>27</v>
      </c>
      <c r="F1873">
        <f>IF(LEN(telefony45[[#This Row],[nr]])=8,1,0)</f>
        <v>1</v>
      </c>
      <c r="G1873">
        <f>IF(LEN(telefony45[[#This Row],[nr]])=7,1,0)</f>
        <v>0</v>
      </c>
      <c r="H1873" s="9">
        <f>IF(LEN(telefony45[[#This Row],[nr]])&gt;=10,1,0)</f>
        <v>0</v>
      </c>
      <c r="I1873" s="2">
        <f>telefony45[[#This Row],[zakonczenie]]-telefony45[[#This Row],[rozpoczecie]]</f>
        <v>8.7847222222222077E-3</v>
      </c>
      <c r="J1873" s="9">
        <f>HOUR(telefony45[[#This Row],[czas połączenia]])</f>
        <v>0</v>
      </c>
      <c r="K1873" s="9">
        <f>MINUTE(telefony45[[#This Row],[czas połączenia]])</f>
        <v>12</v>
      </c>
      <c r="L1873" s="9">
        <f>SECOND(telefony45[[#This Row],[czas połączenia]])</f>
        <v>39</v>
      </c>
      <c r="M1873" s="9">
        <f>telefony45[[#This Row],[godziny połączenia]]*60*60+telefony45[[#This Row],[minuty połączenia]]*60+telefony45[[#This Row],[sekundy połączenia2]]</f>
        <v>759</v>
      </c>
      <c r="N1873" s="9">
        <f>ROUNDUP(telefony45[[#This Row],[połączenie w sekundach]]/60,0)</f>
        <v>13</v>
      </c>
      <c r="O1873" s="9">
        <f>IF(telefony45[[#This Row],[czy zagraniczny]]=1,telefony45[[#This Row],[zaczęt minuty połączenia]],0)</f>
        <v>0</v>
      </c>
      <c r="P1873">
        <f>IF(OR(telefony45[[#This Row],[czy komórkowy]]=1,telefony45[[#This Row],[czy stacjonarny]]=1),P1872-telefony45[[#This Row],[połączenie w sekundach]],P1872)</f>
        <v>-839144</v>
      </c>
      <c r="Q1873">
        <f t="shared" si="28"/>
        <v>759</v>
      </c>
      <c r="R1873">
        <f>IF(telefony45[[#This Row],[czy komórkowy]]=1,Q1873+R1872,R1872)</f>
        <v>204946</v>
      </c>
      <c r="S1873">
        <f>IF(telefony45[[#This Row],[czy stacjonarny]]=1,Q1873+S1872,S1872)</f>
        <v>634198</v>
      </c>
    </row>
    <row r="1874" spans="1:19" x14ac:dyDescent="0.3">
      <c r="A1874" s="9" t="s">
        <v>1609</v>
      </c>
      <c r="B1874" s="1">
        <v>42943</v>
      </c>
      <c r="C1874" s="2">
        <v>0.42925925925925928</v>
      </c>
      <c r="D1874" s="2">
        <v>0.43239583333333331</v>
      </c>
      <c r="E1874">
        <f>DAY(telefony45[[#This Row],[data]])</f>
        <v>27</v>
      </c>
      <c r="F1874">
        <f>IF(LEN(telefony45[[#This Row],[nr]])=8,1,0)</f>
        <v>1</v>
      </c>
      <c r="G1874">
        <f>IF(LEN(telefony45[[#This Row],[nr]])=7,1,0)</f>
        <v>0</v>
      </c>
      <c r="H1874" s="9">
        <f>IF(LEN(telefony45[[#This Row],[nr]])&gt;=10,1,0)</f>
        <v>0</v>
      </c>
      <c r="I1874" s="2">
        <f>telefony45[[#This Row],[zakonczenie]]-telefony45[[#This Row],[rozpoczecie]]</f>
        <v>3.1365740740740278E-3</v>
      </c>
      <c r="J1874" s="9">
        <f>HOUR(telefony45[[#This Row],[czas połączenia]])</f>
        <v>0</v>
      </c>
      <c r="K1874" s="9">
        <f>MINUTE(telefony45[[#This Row],[czas połączenia]])</f>
        <v>4</v>
      </c>
      <c r="L1874" s="9">
        <f>SECOND(telefony45[[#This Row],[czas połączenia]])</f>
        <v>31</v>
      </c>
      <c r="M1874" s="9">
        <f>telefony45[[#This Row],[godziny połączenia]]*60*60+telefony45[[#This Row],[minuty połączenia]]*60+telefony45[[#This Row],[sekundy połączenia2]]</f>
        <v>271</v>
      </c>
      <c r="N1874" s="9">
        <f>ROUNDUP(telefony45[[#This Row],[połączenie w sekundach]]/60,0)</f>
        <v>5</v>
      </c>
      <c r="O1874" s="9">
        <f>IF(telefony45[[#This Row],[czy zagraniczny]]=1,telefony45[[#This Row],[zaczęt minuty połączenia]],0)</f>
        <v>0</v>
      </c>
      <c r="P1874">
        <f>IF(OR(telefony45[[#This Row],[czy komórkowy]]=1,telefony45[[#This Row],[czy stacjonarny]]=1),P1873-telefony45[[#This Row],[połączenie w sekundach]],P1873)</f>
        <v>-839415</v>
      </c>
      <c r="Q1874">
        <f t="shared" si="28"/>
        <v>271</v>
      </c>
      <c r="R1874">
        <f>IF(telefony45[[#This Row],[czy komórkowy]]=1,Q1874+R1873,R1873)</f>
        <v>205217</v>
      </c>
      <c r="S1874">
        <f>IF(telefony45[[#This Row],[czy stacjonarny]]=1,Q1874+S1873,S1873)</f>
        <v>634198</v>
      </c>
    </row>
    <row r="1875" spans="1:19" x14ac:dyDescent="0.3">
      <c r="A1875" s="9" t="s">
        <v>1610</v>
      </c>
      <c r="B1875" s="1">
        <v>42943</v>
      </c>
      <c r="C1875" s="2">
        <v>0.43262731481481481</v>
      </c>
      <c r="D1875" s="2">
        <v>0.43929398148148147</v>
      </c>
      <c r="E1875">
        <f>DAY(telefony45[[#This Row],[data]])</f>
        <v>27</v>
      </c>
      <c r="F1875">
        <f>IF(LEN(telefony45[[#This Row],[nr]])=8,1,0)</f>
        <v>1</v>
      </c>
      <c r="G1875">
        <f>IF(LEN(telefony45[[#This Row],[nr]])=7,1,0)</f>
        <v>0</v>
      </c>
      <c r="H1875" s="9">
        <f>IF(LEN(telefony45[[#This Row],[nr]])&gt;=10,1,0)</f>
        <v>0</v>
      </c>
      <c r="I1875" s="2">
        <f>telefony45[[#This Row],[zakonczenie]]-telefony45[[#This Row],[rozpoczecie]]</f>
        <v>6.6666666666666541E-3</v>
      </c>
      <c r="J1875" s="9">
        <f>HOUR(telefony45[[#This Row],[czas połączenia]])</f>
        <v>0</v>
      </c>
      <c r="K1875" s="9">
        <f>MINUTE(telefony45[[#This Row],[czas połączenia]])</f>
        <v>9</v>
      </c>
      <c r="L1875" s="9">
        <f>SECOND(telefony45[[#This Row],[czas połączenia]])</f>
        <v>36</v>
      </c>
      <c r="M1875" s="9">
        <f>telefony45[[#This Row],[godziny połączenia]]*60*60+telefony45[[#This Row],[minuty połączenia]]*60+telefony45[[#This Row],[sekundy połączenia2]]</f>
        <v>576</v>
      </c>
      <c r="N1875" s="9">
        <f>ROUNDUP(telefony45[[#This Row],[połączenie w sekundach]]/60,0)</f>
        <v>10</v>
      </c>
      <c r="O1875" s="9">
        <f>IF(telefony45[[#This Row],[czy zagraniczny]]=1,telefony45[[#This Row],[zaczęt minuty połączenia]],0)</f>
        <v>0</v>
      </c>
      <c r="P1875">
        <f>IF(OR(telefony45[[#This Row],[czy komórkowy]]=1,telefony45[[#This Row],[czy stacjonarny]]=1),P1874-telefony45[[#This Row],[połączenie w sekundach]],P1874)</f>
        <v>-839991</v>
      </c>
      <c r="Q1875">
        <f t="shared" si="28"/>
        <v>576</v>
      </c>
      <c r="R1875">
        <f>IF(telefony45[[#This Row],[czy komórkowy]]=1,Q1875+R1874,R1874)</f>
        <v>205793</v>
      </c>
      <c r="S1875">
        <f>IF(telefony45[[#This Row],[czy stacjonarny]]=1,Q1875+S1874,S1874)</f>
        <v>634198</v>
      </c>
    </row>
    <row r="1876" spans="1:19" x14ac:dyDescent="0.3">
      <c r="A1876" s="9" t="s">
        <v>1611</v>
      </c>
      <c r="B1876" s="1">
        <v>42943</v>
      </c>
      <c r="C1876" s="2">
        <v>0.43387731481481484</v>
      </c>
      <c r="D1876" s="2">
        <v>0.44252314814814814</v>
      </c>
      <c r="E1876">
        <f>DAY(telefony45[[#This Row],[data]])</f>
        <v>27</v>
      </c>
      <c r="F1876">
        <f>IF(LEN(telefony45[[#This Row],[nr]])=8,1,0)</f>
        <v>1</v>
      </c>
      <c r="G1876">
        <f>IF(LEN(telefony45[[#This Row],[nr]])=7,1,0)</f>
        <v>0</v>
      </c>
      <c r="H1876" s="9">
        <f>IF(LEN(telefony45[[#This Row],[nr]])&gt;=10,1,0)</f>
        <v>0</v>
      </c>
      <c r="I1876" s="2">
        <f>telefony45[[#This Row],[zakonczenie]]-telefony45[[#This Row],[rozpoczecie]]</f>
        <v>8.6458333333332971E-3</v>
      </c>
      <c r="J1876" s="9">
        <f>HOUR(telefony45[[#This Row],[czas połączenia]])</f>
        <v>0</v>
      </c>
      <c r="K1876" s="9">
        <f>MINUTE(telefony45[[#This Row],[czas połączenia]])</f>
        <v>12</v>
      </c>
      <c r="L1876" s="9">
        <f>SECOND(telefony45[[#This Row],[czas połączenia]])</f>
        <v>27</v>
      </c>
      <c r="M1876" s="9">
        <f>telefony45[[#This Row],[godziny połączenia]]*60*60+telefony45[[#This Row],[minuty połączenia]]*60+telefony45[[#This Row],[sekundy połączenia2]]</f>
        <v>747</v>
      </c>
      <c r="N1876" s="9">
        <f>ROUNDUP(telefony45[[#This Row],[połączenie w sekundach]]/60,0)</f>
        <v>13</v>
      </c>
      <c r="O1876" s="9">
        <f>IF(telefony45[[#This Row],[czy zagraniczny]]=1,telefony45[[#This Row],[zaczęt minuty połączenia]],0)</f>
        <v>0</v>
      </c>
      <c r="P1876">
        <f>IF(OR(telefony45[[#This Row],[czy komórkowy]]=1,telefony45[[#This Row],[czy stacjonarny]]=1),P1875-telefony45[[#This Row],[połączenie w sekundach]],P1875)</f>
        <v>-840738</v>
      </c>
      <c r="Q1876">
        <f t="shared" si="28"/>
        <v>747</v>
      </c>
      <c r="R1876">
        <f>IF(telefony45[[#This Row],[czy komórkowy]]=1,Q1876+R1875,R1875)</f>
        <v>206540</v>
      </c>
      <c r="S1876">
        <f>IF(telefony45[[#This Row],[czy stacjonarny]]=1,Q1876+S1875,S1875)</f>
        <v>634198</v>
      </c>
    </row>
    <row r="1877" spans="1:19" x14ac:dyDescent="0.3">
      <c r="A1877" s="9" t="s">
        <v>1612</v>
      </c>
      <c r="B1877" s="1">
        <v>42943</v>
      </c>
      <c r="C1877" s="2">
        <v>0.4384953703703704</v>
      </c>
      <c r="D1877" s="2">
        <v>0.44209490740740742</v>
      </c>
      <c r="E1877">
        <f>DAY(telefony45[[#This Row],[data]])</f>
        <v>27</v>
      </c>
      <c r="F1877">
        <f>IF(LEN(telefony45[[#This Row],[nr]])=8,1,0)</f>
        <v>1</v>
      </c>
      <c r="G1877">
        <f>IF(LEN(telefony45[[#This Row],[nr]])=7,1,0)</f>
        <v>0</v>
      </c>
      <c r="H1877" s="9">
        <f>IF(LEN(telefony45[[#This Row],[nr]])&gt;=10,1,0)</f>
        <v>0</v>
      </c>
      <c r="I1877" s="2">
        <f>telefony45[[#This Row],[zakonczenie]]-telefony45[[#This Row],[rozpoczecie]]</f>
        <v>3.5995370370370261E-3</v>
      </c>
      <c r="J1877" s="9">
        <f>HOUR(telefony45[[#This Row],[czas połączenia]])</f>
        <v>0</v>
      </c>
      <c r="K1877" s="9">
        <f>MINUTE(telefony45[[#This Row],[czas połączenia]])</f>
        <v>5</v>
      </c>
      <c r="L1877" s="9">
        <f>SECOND(telefony45[[#This Row],[czas połączenia]])</f>
        <v>11</v>
      </c>
      <c r="M1877" s="9">
        <f>telefony45[[#This Row],[godziny połączenia]]*60*60+telefony45[[#This Row],[minuty połączenia]]*60+telefony45[[#This Row],[sekundy połączenia2]]</f>
        <v>311</v>
      </c>
      <c r="N1877" s="9">
        <f>ROUNDUP(telefony45[[#This Row],[połączenie w sekundach]]/60,0)</f>
        <v>6</v>
      </c>
      <c r="O1877" s="9">
        <f>IF(telefony45[[#This Row],[czy zagraniczny]]=1,telefony45[[#This Row],[zaczęt minuty połączenia]],0)</f>
        <v>0</v>
      </c>
      <c r="P1877">
        <f>IF(OR(telefony45[[#This Row],[czy komórkowy]]=1,telefony45[[#This Row],[czy stacjonarny]]=1),P1876-telefony45[[#This Row],[połączenie w sekundach]],P1876)</f>
        <v>-841049</v>
      </c>
      <c r="Q1877">
        <f t="shared" si="28"/>
        <v>311</v>
      </c>
      <c r="R1877">
        <f>IF(telefony45[[#This Row],[czy komórkowy]]=1,Q1877+R1876,R1876)</f>
        <v>206851</v>
      </c>
      <c r="S1877">
        <f>IF(telefony45[[#This Row],[czy stacjonarny]]=1,Q1877+S1876,S1876)</f>
        <v>634198</v>
      </c>
    </row>
    <row r="1878" spans="1:19" x14ac:dyDescent="0.3">
      <c r="A1878" s="9" t="s">
        <v>239</v>
      </c>
      <c r="B1878" s="1">
        <v>42943</v>
      </c>
      <c r="C1878" s="2">
        <v>0.44003472222222223</v>
      </c>
      <c r="D1878" s="2">
        <v>0.44219907407407405</v>
      </c>
      <c r="E1878">
        <f>DAY(telefony45[[#This Row],[data]])</f>
        <v>27</v>
      </c>
      <c r="F1878">
        <f>IF(LEN(telefony45[[#This Row],[nr]])=8,1,0)</f>
        <v>1</v>
      </c>
      <c r="G1878">
        <f>IF(LEN(telefony45[[#This Row],[nr]])=7,1,0)</f>
        <v>0</v>
      </c>
      <c r="H1878" s="9">
        <f>IF(LEN(telefony45[[#This Row],[nr]])&gt;=10,1,0)</f>
        <v>0</v>
      </c>
      <c r="I1878" s="2">
        <f>telefony45[[#This Row],[zakonczenie]]-telefony45[[#This Row],[rozpoczecie]]</f>
        <v>2.1643518518518201E-3</v>
      </c>
      <c r="J1878" s="9">
        <f>HOUR(telefony45[[#This Row],[czas połączenia]])</f>
        <v>0</v>
      </c>
      <c r="K1878" s="9">
        <f>MINUTE(telefony45[[#This Row],[czas połączenia]])</f>
        <v>3</v>
      </c>
      <c r="L1878" s="9">
        <f>SECOND(telefony45[[#This Row],[czas połączenia]])</f>
        <v>7</v>
      </c>
      <c r="M1878" s="9">
        <f>telefony45[[#This Row],[godziny połączenia]]*60*60+telefony45[[#This Row],[minuty połączenia]]*60+telefony45[[#This Row],[sekundy połączenia2]]</f>
        <v>187</v>
      </c>
      <c r="N1878" s="9">
        <f>ROUNDUP(telefony45[[#This Row],[połączenie w sekundach]]/60,0)</f>
        <v>4</v>
      </c>
      <c r="O1878" s="9">
        <f>IF(telefony45[[#This Row],[czy zagraniczny]]=1,telefony45[[#This Row],[zaczęt minuty połączenia]],0)</f>
        <v>0</v>
      </c>
      <c r="P1878">
        <f>IF(OR(telefony45[[#This Row],[czy komórkowy]]=1,telefony45[[#This Row],[czy stacjonarny]]=1),P1877-telefony45[[#This Row],[połączenie w sekundach]],P1877)</f>
        <v>-841236</v>
      </c>
      <c r="Q1878">
        <f t="shared" si="28"/>
        <v>187</v>
      </c>
      <c r="R1878">
        <f>IF(telefony45[[#This Row],[czy komórkowy]]=1,Q1878+R1877,R1877)</f>
        <v>207038</v>
      </c>
      <c r="S1878">
        <f>IF(telefony45[[#This Row],[czy stacjonarny]]=1,Q1878+S1877,S1877)</f>
        <v>634198</v>
      </c>
    </row>
    <row r="1879" spans="1:19" x14ac:dyDescent="0.3">
      <c r="A1879" s="9" t="s">
        <v>1613</v>
      </c>
      <c r="B1879" s="1">
        <v>42943</v>
      </c>
      <c r="C1879" s="2">
        <v>0.44006944444444446</v>
      </c>
      <c r="D1879" s="2">
        <v>0.44208333333333333</v>
      </c>
      <c r="E1879">
        <f>DAY(telefony45[[#This Row],[data]])</f>
        <v>27</v>
      </c>
      <c r="F1879">
        <f>IF(LEN(telefony45[[#This Row],[nr]])=8,1,0)</f>
        <v>1</v>
      </c>
      <c r="G1879">
        <f>IF(LEN(telefony45[[#This Row],[nr]])=7,1,0)</f>
        <v>0</v>
      </c>
      <c r="H1879" s="9">
        <f>IF(LEN(telefony45[[#This Row],[nr]])&gt;=10,1,0)</f>
        <v>0</v>
      </c>
      <c r="I1879" s="2">
        <f>telefony45[[#This Row],[zakonczenie]]-telefony45[[#This Row],[rozpoczecie]]</f>
        <v>2.0138888888888706E-3</v>
      </c>
      <c r="J1879" s="9">
        <f>HOUR(telefony45[[#This Row],[czas połączenia]])</f>
        <v>0</v>
      </c>
      <c r="K1879" s="9">
        <f>MINUTE(telefony45[[#This Row],[czas połączenia]])</f>
        <v>2</v>
      </c>
      <c r="L1879" s="9">
        <f>SECOND(telefony45[[#This Row],[czas połączenia]])</f>
        <v>54</v>
      </c>
      <c r="M1879" s="9">
        <f>telefony45[[#This Row],[godziny połączenia]]*60*60+telefony45[[#This Row],[minuty połączenia]]*60+telefony45[[#This Row],[sekundy połączenia2]]</f>
        <v>174</v>
      </c>
      <c r="N1879" s="9">
        <f>ROUNDUP(telefony45[[#This Row],[połączenie w sekundach]]/60,0)</f>
        <v>3</v>
      </c>
      <c r="O1879" s="9">
        <f>IF(telefony45[[#This Row],[czy zagraniczny]]=1,telefony45[[#This Row],[zaczęt minuty połączenia]],0)</f>
        <v>0</v>
      </c>
      <c r="P1879">
        <f>IF(OR(telefony45[[#This Row],[czy komórkowy]]=1,telefony45[[#This Row],[czy stacjonarny]]=1),P1878-telefony45[[#This Row],[połączenie w sekundach]],P1878)</f>
        <v>-841410</v>
      </c>
      <c r="Q1879">
        <f t="shared" si="28"/>
        <v>174</v>
      </c>
      <c r="R1879">
        <f>IF(telefony45[[#This Row],[czy komórkowy]]=1,Q1879+R1878,R1878)</f>
        <v>207212</v>
      </c>
      <c r="S1879">
        <f>IF(telefony45[[#This Row],[czy stacjonarny]]=1,Q1879+S1878,S1878)</f>
        <v>634198</v>
      </c>
    </row>
    <row r="1880" spans="1:19" x14ac:dyDescent="0.3">
      <c r="A1880" s="9" t="s">
        <v>1614</v>
      </c>
      <c r="B1880" s="1">
        <v>42943</v>
      </c>
      <c r="C1880" s="2">
        <v>0.44490740740740742</v>
      </c>
      <c r="D1880" s="2">
        <v>0.45071759259259259</v>
      </c>
      <c r="E1880">
        <f>DAY(telefony45[[#This Row],[data]])</f>
        <v>27</v>
      </c>
      <c r="F1880">
        <f>IF(LEN(telefony45[[#This Row],[nr]])=8,1,0)</f>
        <v>0</v>
      </c>
      <c r="G1880">
        <f>IF(LEN(telefony45[[#This Row],[nr]])=7,1,0)</f>
        <v>1</v>
      </c>
      <c r="H1880" s="9">
        <f>IF(LEN(telefony45[[#This Row],[nr]])&gt;=10,1,0)</f>
        <v>0</v>
      </c>
      <c r="I1880" s="2">
        <f>telefony45[[#This Row],[zakonczenie]]-telefony45[[#This Row],[rozpoczecie]]</f>
        <v>5.8101851851851682E-3</v>
      </c>
      <c r="J1880" s="9">
        <f>HOUR(telefony45[[#This Row],[czas połączenia]])</f>
        <v>0</v>
      </c>
      <c r="K1880" s="9">
        <f>MINUTE(telefony45[[#This Row],[czas połączenia]])</f>
        <v>8</v>
      </c>
      <c r="L1880" s="9">
        <f>SECOND(telefony45[[#This Row],[czas połączenia]])</f>
        <v>22</v>
      </c>
      <c r="M1880" s="9">
        <f>telefony45[[#This Row],[godziny połączenia]]*60*60+telefony45[[#This Row],[minuty połączenia]]*60+telefony45[[#This Row],[sekundy połączenia2]]</f>
        <v>502</v>
      </c>
      <c r="N1880" s="9">
        <f>ROUNDUP(telefony45[[#This Row],[połączenie w sekundach]]/60,0)</f>
        <v>9</v>
      </c>
      <c r="O1880" s="9">
        <f>IF(telefony45[[#This Row],[czy zagraniczny]]=1,telefony45[[#This Row],[zaczęt minuty połączenia]],0)</f>
        <v>0</v>
      </c>
      <c r="P1880">
        <f>IF(OR(telefony45[[#This Row],[czy komórkowy]]=1,telefony45[[#This Row],[czy stacjonarny]]=1),P1879-telefony45[[#This Row],[połączenie w sekundach]],P1879)</f>
        <v>-841912</v>
      </c>
      <c r="Q1880">
        <f t="shared" si="28"/>
        <v>502</v>
      </c>
      <c r="R1880">
        <f>IF(telefony45[[#This Row],[czy komórkowy]]=1,Q1880+R1879,R1879)</f>
        <v>207212</v>
      </c>
      <c r="S1880">
        <f>IF(telefony45[[#This Row],[czy stacjonarny]]=1,Q1880+S1879,S1879)</f>
        <v>634700</v>
      </c>
    </row>
    <row r="1881" spans="1:19" x14ac:dyDescent="0.3">
      <c r="A1881" s="9" t="s">
        <v>954</v>
      </c>
      <c r="B1881" s="1">
        <v>42943</v>
      </c>
      <c r="C1881" s="2">
        <v>0.44996527777777778</v>
      </c>
      <c r="D1881" s="2">
        <v>0.45952546296296298</v>
      </c>
      <c r="E1881">
        <f>DAY(telefony45[[#This Row],[data]])</f>
        <v>27</v>
      </c>
      <c r="F1881">
        <f>IF(LEN(telefony45[[#This Row],[nr]])=8,1,0)</f>
        <v>0</v>
      </c>
      <c r="G1881">
        <f>IF(LEN(telefony45[[#This Row],[nr]])=7,1,0)</f>
        <v>1</v>
      </c>
      <c r="H1881" s="9">
        <f>IF(LEN(telefony45[[#This Row],[nr]])&gt;=10,1,0)</f>
        <v>0</v>
      </c>
      <c r="I1881" s="2">
        <f>telefony45[[#This Row],[zakonczenie]]-telefony45[[#This Row],[rozpoczecie]]</f>
        <v>9.5601851851851993E-3</v>
      </c>
      <c r="J1881" s="9">
        <f>HOUR(telefony45[[#This Row],[czas połączenia]])</f>
        <v>0</v>
      </c>
      <c r="K1881" s="9">
        <f>MINUTE(telefony45[[#This Row],[czas połączenia]])</f>
        <v>13</v>
      </c>
      <c r="L1881" s="9">
        <f>SECOND(telefony45[[#This Row],[czas połączenia]])</f>
        <v>46</v>
      </c>
      <c r="M1881" s="9">
        <f>telefony45[[#This Row],[godziny połączenia]]*60*60+telefony45[[#This Row],[minuty połączenia]]*60+telefony45[[#This Row],[sekundy połączenia2]]</f>
        <v>826</v>
      </c>
      <c r="N1881" s="9">
        <f>ROUNDUP(telefony45[[#This Row],[połączenie w sekundach]]/60,0)</f>
        <v>14</v>
      </c>
      <c r="O1881" s="9">
        <f>IF(telefony45[[#This Row],[czy zagraniczny]]=1,telefony45[[#This Row],[zaczęt minuty połączenia]],0)</f>
        <v>0</v>
      </c>
      <c r="P1881">
        <f>IF(OR(telefony45[[#This Row],[czy komórkowy]]=1,telefony45[[#This Row],[czy stacjonarny]]=1),P1880-telefony45[[#This Row],[połączenie w sekundach]],P1880)</f>
        <v>-842738</v>
      </c>
      <c r="Q1881">
        <f t="shared" si="28"/>
        <v>826</v>
      </c>
      <c r="R1881">
        <f>IF(telefony45[[#This Row],[czy komórkowy]]=1,Q1881+R1880,R1880)</f>
        <v>207212</v>
      </c>
      <c r="S1881">
        <f>IF(telefony45[[#This Row],[czy stacjonarny]]=1,Q1881+S1880,S1880)</f>
        <v>635526</v>
      </c>
    </row>
    <row r="1882" spans="1:19" x14ac:dyDescent="0.3">
      <c r="A1882" s="9" t="s">
        <v>1615</v>
      </c>
      <c r="B1882" s="1">
        <v>42943</v>
      </c>
      <c r="C1882" s="2">
        <v>0.45157407407407407</v>
      </c>
      <c r="D1882" s="2">
        <v>0.455625</v>
      </c>
      <c r="E1882">
        <f>DAY(telefony45[[#This Row],[data]])</f>
        <v>27</v>
      </c>
      <c r="F1882">
        <f>IF(LEN(telefony45[[#This Row],[nr]])=8,1,0)</f>
        <v>0</v>
      </c>
      <c r="G1882">
        <f>IF(LEN(telefony45[[#This Row],[nr]])=7,1,0)</f>
        <v>1</v>
      </c>
      <c r="H1882" s="9">
        <f>IF(LEN(telefony45[[#This Row],[nr]])&gt;=10,1,0)</f>
        <v>0</v>
      </c>
      <c r="I1882" s="2">
        <f>telefony45[[#This Row],[zakonczenie]]-telefony45[[#This Row],[rozpoczecie]]</f>
        <v>4.05092592592593E-3</v>
      </c>
      <c r="J1882" s="9">
        <f>HOUR(telefony45[[#This Row],[czas połączenia]])</f>
        <v>0</v>
      </c>
      <c r="K1882" s="9">
        <f>MINUTE(telefony45[[#This Row],[czas połączenia]])</f>
        <v>5</v>
      </c>
      <c r="L1882" s="9">
        <f>SECOND(telefony45[[#This Row],[czas połączenia]])</f>
        <v>50</v>
      </c>
      <c r="M1882" s="9">
        <f>telefony45[[#This Row],[godziny połączenia]]*60*60+telefony45[[#This Row],[minuty połączenia]]*60+telefony45[[#This Row],[sekundy połączenia2]]</f>
        <v>350</v>
      </c>
      <c r="N1882" s="9">
        <f>ROUNDUP(telefony45[[#This Row],[połączenie w sekundach]]/60,0)</f>
        <v>6</v>
      </c>
      <c r="O1882" s="9">
        <f>IF(telefony45[[#This Row],[czy zagraniczny]]=1,telefony45[[#This Row],[zaczęt minuty połączenia]],0)</f>
        <v>0</v>
      </c>
      <c r="P1882">
        <f>IF(OR(telefony45[[#This Row],[czy komórkowy]]=1,telefony45[[#This Row],[czy stacjonarny]]=1),P1881-telefony45[[#This Row],[połączenie w sekundach]],P1881)</f>
        <v>-843088</v>
      </c>
      <c r="Q1882">
        <f t="shared" si="28"/>
        <v>350</v>
      </c>
      <c r="R1882">
        <f>IF(telefony45[[#This Row],[czy komórkowy]]=1,Q1882+R1881,R1881)</f>
        <v>207212</v>
      </c>
      <c r="S1882">
        <f>IF(telefony45[[#This Row],[czy stacjonarny]]=1,Q1882+S1881,S1881)</f>
        <v>635876</v>
      </c>
    </row>
    <row r="1883" spans="1:19" x14ac:dyDescent="0.3">
      <c r="A1883" s="9" t="s">
        <v>1616</v>
      </c>
      <c r="B1883" s="1">
        <v>42943</v>
      </c>
      <c r="C1883" s="2">
        <v>0.45729166666666665</v>
      </c>
      <c r="D1883" s="2">
        <v>0.46041666666666664</v>
      </c>
      <c r="E1883">
        <f>DAY(telefony45[[#This Row],[data]])</f>
        <v>27</v>
      </c>
      <c r="F1883">
        <f>IF(LEN(telefony45[[#This Row],[nr]])=8,1,0)</f>
        <v>0</v>
      </c>
      <c r="G1883">
        <f>IF(LEN(telefony45[[#This Row],[nr]])=7,1,0)</f>
        <v>1</v>
      </c>
      <c r="H1883" s="9">
        <f>IF(LEN(telefony45[[#This Row],[nr]])&gt;=10,1,0)</f>
        <v>0</v>
      </c>
      <c r="I1883" s="2">
        <f>telefony45[[#This Row],[zakonczenie]]-telefony45[[#This Row],[rozpoczecie]]</f>
        <v>3.1249999999999889E-3</v>
      </c>
      <c r="J1883" s="9">
        <f>HOUR(telefony45[[#This Row],[czas połączenia]])</f>
        <v>0</v>
      </c>
      <c r="K1883" s="9">
        <f>MINUTE(telefony45[[#This Row],[czas połączenia]])</f>
        <v>4</v>
      </c>
      <c r="L1883" s="9">
        <f>SECOND(telefony45[[#This Row],[czas połączenia]])</f>
        <v>30</v>
      </c>
      <c r="M1883" s="9">
        <f>telefony45[[#This Row],[godziny połączenia]]*60*60+telefony45[[#This Row],[minuty połączenia]]*60+telefony45[[#This Row],[sekundy połączenia2]]</f>
        <v>270</v>
      </c>
      <c r="N1883" s="9">
        <f>ROUNDUP(telefony45[[#This Row],[połączenie w sekundach]]/60,0)</f>
        <v>5</v>
      </c>
      <c r="O1883" s="9">
        <f>IF(telefony45[[#This Row],[czy zagraniczny]]=1,telefony45[[#This Row],[zaczęt minuty połączenia]],0)</f>
        <v>0</v>
      </c>
      <c r="P1883">
        <f>IF(OR(telefony45[[#This Row],[czy komórkowy]]=1,telefony45[[#This Row],[czy stacjonarny]]=1),P1882-telefony45[[#This Row],[połączenie w sekundach]],P1882)</f>
        <v>-843358</v>
      </c>
      <c r="Q1883">
        <f t="shared" si="28"/>
        <v>270</v>
      </c>
      <c r="R1883">
        <f>IF(telefony45[[#This Row],[czy komórkowy]]=1,Q1883+R1882,R1882)</f>
        <v>207212</v>
      </c>
      <c r="S1883">
        <f>IF(telefony45[[#This Row],[czy stacjonarny]]=1,Q1883+S1882,S1882)</f>
        <v>636146</v>
      </c>
    </row>
    <row r="1884" spans="1:19" x14ac:dyDescent="0.3">
      <c r="A1884" s="9" t="s">
        <v>1617</v>
      </c>
      <c r="B1884" s="1">
        <v>42943</v>
      </c>
      <c r="C1884" s="2">
        <v>0.46151620370370372</v>
      </c>
      <c r="D1884" s="2">
        <v>0.46604166666666669</v>
      </c>
      <c r="E1884">
        <f>DAY(telefony45[[#This Row],[data]])</f>
        <v>27</v>
      </c>
      <c r="F1884">
        <f>IF(LEN(telefony45[[#This Row],[nr]])=8,1,0)</f>
        <v>0</v>
      </c>
      <c r="G1884">
        <f>IF(LEN(telefony45[[#This Row],[nr]])=7,1,0)</f>
        <v>1</v>
      </c>
      <c r="H1884" s="9">
        <f>IF(LEN(telefony45[[#This Row],[nr]])&gt;=10,1,0)</f>
        <v>0</v>
      </c>
      <c r="I1884" s="2">
        <f>telefony45[[#This Row],[zakonczenie]]-telefony45[[#This Row],[rozpoczecie]]</f>
        <v>4.5254629629629672E-3</v>
      </c>
      <c r="J1884" s="9">
        <f>HOUR(telefony45[[#This Row],[czas połączenia]])</f>
        <v>0</v>
      </c>
      <c r="K1884" s="9">
        <f>MINUTE(telefony45[[#This Row],[czas połączenia]])</f>
        <v>6</v>
      </c>
      <c r="L1884" s="9">
        <f>SECOND(telefony45[[#This Row],[czas połączenia]])</f>
        <v>31</v>
      </c>
      <c r="M1884" s="9">
        <f>telefony45[[#This Row],[godziny połączenia]]*60*60+telefony45[[#This Row],[minuty połączenia]]*60+telefony45[[#This Row],[sekundy połączenia2]]</f>
        <v>391</v>
      </c>
      <c r="N1884" s="9">
        <f>ROUNDUP(telefony45[[#This Row],[połączenie w sekundach]]/60,0)</f>
        <v>7</v>
      </c>
      <c r="O1884" s="9">
        <f>IF(telefony45[[#This Row],[czy zagraniczny]]=1,telefony45[[#This Row],[zaczęt minuty połączenia]],0)</f>
        <v>0</v>
      </c>
      <c r="P1884">
        <f>IF(OR(telefony45[[#This Row],[czy komórkowy]]=1,telefony45[[#This Row],[czy stacjonarny]]=1),P1883-telefony45[[#This Row],[połączenie w sekundach]],P1883)</f>
        <v>-843749</v>
      </c>
      <c r="Q1884">
        <f t="shared" si="28"/>
        <v>391</v>
      </c>
      <c r="R1884">
        <f>IF(telefony45[[#This Row],[czy komórkowy]]=1,Q1884+R1883,R1883)</f>
        <v>207212</v>
      </c>
      <c r="S1884">
        <f>IF(telefony45[[#This Row],[czy stacjonarny]]=1,Q1884+S1883,S1883)</f>
        <v>636537</v>
      </c>
    </row>
    <row r="1885" spans="1:19" x14ac:dyDescent="0.3">
      <c r="A1885" s="9" t="s">
        <v>1618</v>
      </c>
      <c r="B1885" s="1">
        <v>42943</v>
      </c>
      <c r="C1885" s="2">
        <v>0.46175925925925926</v>
      </c>
      <c r="D1885" s="2">
        <v>0.46263888888888888</v>
      </c>
      <c r="E1885">
        <f>DAY(telefony45[[#This Row],[data]])</f>
        <v>27</v>
      </c>
      <c r="F1885">
        <f>IF(LEN(telefony45[[#This Row],[nr]])=8,1,0)</f>
        <v>0</v>
      </c>
      <c r="G1885">
        <f>IF(LEN(telefony45[[#This Row],[nr]])=7,1,0)</f>
        <v>1</v>
      </c>
      <c r="H1885" s="9">
        <f>IF(LEN(telefony45[[#This Row],[nr]])&gt;=10,1,0)</f>
        <v>0</v>
      </c>
      <c r="I1885" s="2">
        <f>telefony45[[#This Row],[zakonczenie]]-telefony45[[#This Row],[rozpoczecie]]</f>
        <v>8.796296296296191E-4</v>
      </c>
      <c r="J1885" s="9">
        <f>HOUR(telefony45[[#This Row],[czas połączenia]])</f>
        <v>0</v>
      </c>
      <c r="K1885" s="9">
        <f>MINUTE(telefony45[[#This Row],[czas połączenia]])</f>
        <v>1</v>
      </c>
      <c r="L1885" s="9">
        <f>SECOND(telefony45[[#This Row],[czas połączenia]])</f>
        <v>16</v>
      </c>
      <c r="M1885" s="9">
        <f>telefony45[[#This Row],[godziny połączenia]]*60*60+telefony45[[#This Row],[minuty połączenia]]*60+telefony45[[#This Row],[sekundy połączenia2]]</f>
        <v>76</v>
      </c>
      <c r="N1885" s="9">
        <f>ROUNDUP(telefony45[[#This Row],[połączenie w sekundach]]/60,0)</f>
        <v>2</v>
      </c>
      <c r="O1885" s="9">
        <f>IF(telefony45[[#This Row],[czy zagraniczny]]=1,telefony45[[#This Row],[zaczęt minuty połączenia]],0)</f>
        <v>0</v>
      </c>
      <c r="P1885">
        <f>IF(OR(telefony45[[#This Row],[czy komórkowy]]=1,telefony45[[#This Row],[czy stacjonarny]]=1),P1884-telefony45[[#This Row],[połączenie w sekundach]],P1884)</f>
        <v>-843825</v>
      </c>
      <c r="Q1885">
        <f t="shared" si="28"/>
        <v>76</v>
      </c>
      <c r="R1885">
        <f>IF(telefony45[[#This Row],[czy komórkowy]]=1,Q1885+R1884,R1884)</f>
        <v>207212</v>
      </c>
      <c r="S1885">
        <f>IF(telefony45[[#This Row],[czy stacjonarny]]=1,Q1885+S1884,S1884)</f>
        <v>636613</v>
      </c>
    </row>
    <row r="1886" spans="1:19" x14ac:dyDescent="0.3">
      <c r="A1886" s="9" t="s">
        <v>1619</v>
      </c>
      <c r="B1886" s="1">
        <v>42943</v>
      </c>
      <c r="C1886" s="2">
        <v>0.46474537037037039</v>
      </c>
      <c r="D1886" s="2">
        <v>0.47486111111111112</v>
      </c>
      <c r="E1886">
        <f>DAY(telefony45[[#This Row],[data]])</f>
        <v>27</v>
      </c>
      <c r="F1886">
        <f>IF(LEN(telefony45[[#This Row],[nr]])=8,1,0)</f>
        <v>0</v>
      </c>
      <c r="G1886">
        <f>IF(LEN(telefony45[[#This Row],[nr]])=7,1,0)</f>
        <v>1</v>
      </c>
      <c r="H1886" s="9">
        <f>IF(LEN(telefony45[[#This Row],[nr]])&gt;=10,1,0)</f>
        <v>0</v>
      </c>
      <c r="I1886" s="2">
        <f>telefony45[[#This Row],[zakonczenie]]-telefony45[[#This Row],[rozpoczecie]]</f>
        <v>1.0115740740740731E-2</v>
      </c>
      <c r="J1886" s="9">
        <f>HOUR(telefony45[[#This Row],[czas połączenia]])</f>
        <v>0</v>
      </c>
      <c r="K1886" s="9">
        <f>MINUTE(telefony45[[#This Row],[czas połączenia]])</f>
        <v>14</v>
      </c>
      <c r="L1886" s="9">
        <f>SECOND(telefony45[[#This Row],[czas połączenia]])</f>
        <v>34</v>
      </c>
      <c r="M1886" s="9">
        <f>telefony45[[#This Row],[godziny połączenia]]*60*60+telefony45[[#This Row],[minuty połączenia]]*60+telefony45[[#This Row],[sekundy połączenia2]]</f>
        <v>874</v>
      </c>
      <c r="N1886" s="9">
        <f>ROUNDUP(telefony45[[#This Row],[połączenie w sekundach]]/60,0)</f>
        <v>15</v>
      </c>
      <c r="O1886" s="9">
        <f>IF(telefony45[[#This Row],[czy zagraniczny]]=1,telefony45[[#This Row],[zaczęt minuty połączenia]],0)</f>
        <v>0</v>
      </c>
      <c r="P1886">
        <f>IF(OR(telefony45[[#This Row],[czy komórkowy]]=1,telefony45[[#This Row],[czy stacjonarny]]=1),P1885-telefony45[[#This Row],[połączenie w sekundach]],P1885)</f>
        <v>-844699</v>
      </c>
      <c r="Q1886">
        <f t="shared" si="28"/>
        <v>874</v>
      </c>
      <c r="R1886">
        <f>IF(telefony45[[#This Row],[czy komórkowy]]=1,Q1886+R1885,R1885)</f>
        <v>207212</v>
      </c>
      <c r="S1886">
        <f>IF(telefony45[[#This Row],[czy stacjonarny]]=1,Q1886+S1885,S1885)</f>
        <v>637487</v>
      </c>
    </row>
    <row r="1887" spans="1:19" x14ac:dyDescent="0.3">
      <c r="A1887" s="9" t="s">
        <v>1620</v>
      </c>
      <c r="B1887" s="1">
        <v>42943</v>
      </c>
      <c r="C1887" s="2">
        <v>0.46687499999999998</v>
      </c>
      <c r="D1887" s="2">
        <v>0.47510416666666666</v>
      </c>
      <c r="E1887">
        <f>DAY(telefony45[[#This Row],[data]])</f>
        <v>27</v>
      </c>
      <c r="F1887">
        <f>IF(LEN(telefony45[[#This Row],[nr]])=8,1,0)</f>
        <v>1</v>
      </c>
      <c r="G1887">
        <f>IF(LEN(telefony45[[#This Row],[nr]])=7,1,0)</f>
        <v>0</v>
      </c>
      <c r="H1887" s="9">
        <f>IF(LEN(telefony45[[#This Row],[nr]])&gt;=10,1,0)</f>
        <v>0</v>
      </c>
      <c r="I1887" s="2">
        <f>telefony45[[#This Row],[zakonczenie]]-telefony45[[#This Row],[rozpoczecie]]</f>
        <v>8.2291666666666763E-3</v>
      </c>
      <c r="J1887" s="9">
        <f>HOUR(telefony45[[#This Row],[czas połączenia]])</f>
        <v>0</v>
      </c>
      <c r="K1887" s="9">
        <f>MINUTE(telefony45[[#This Row],[czas połączenia]])</f>
        <v>11</v>
      </c>
      <c r="L1887" s="9">
        <f>SECOND(telefony45[[#This Row],[czas połączenia]])</f>
        <v>51</v>
      </c>
      <c r="M1887" s="9">
        <f>telefony45[[#This Row],[godziny połączenia]]*60*60+telefony45[[#This Row],[minuty połączenia]]*60+telefony45[[#This Row],[sekundy połączenia2]]</f>
        <v>711</v>
      </c>
      <c r="N1887" s="9">
        <f>ROUNDUP(telefony45[[#This Row],[połączenie w sekundach]]/60,0)</f>
        <v>12</v>
      </c>
      <c r="O1887" s="9">
        <f>IF(telefony45[[#This Row],[czy zagraniczny]]=1,telefony45[[#This Row],[zaczęt minuty połączenia]],0)</f>
        <v>0</v>
      </c>
      <c r="P1887">
        <f>IF(OR(telefony45[[#This Row],[czy komórkowy]]=1,telefony45[[#This Row],[czy stacjonarny]]=1),P1886-telefony45[[#This Row],[połączenie w sekundach]],P1886)</f>
        <v>-845410</v>
      </c>
      <c r="Q1887">
        <f t="shared" si="28"/>
        <v>711</v>
      </c>
      <c r="R1887">
        <f>IF(telefony45[[#This Row],[czy komórkowy]]=1,Q1887+R1886,R1886)</f>
        <v>207923</v>
      </c>
      <c r="S1887">
        <f>IF(telefony45[[#This Row],[czy stacjonarny]]=1,Q1887+S1886,S1886)</f>
        <v>637487</v>
      </c>
    </row>
    <row r="1888" spans="1:19" x14ac:dyDescent="0.3">
      <c r="A1888" s="9" t="s">
        <v>1621</v>
      </c>
      <c r="B1888" s="1">
        <v>42943</v>
      </c>
      <c r="C1888" s="2">
        <v>0.4707175925925926</v>
      </c>
      <c r="D1888" s="2">
        <v>0.47547453703703701</v>
      </c>
      <c r="E1888">
        <f>DAY(telefony45[[#This Row],[data]])</f>
        <v>27</v>
      </c>
      <c r="F1888">
        <f>IF(LEN(telefony45[[#This Row],[nr]])=8,1,0)</f>
        <v>0</v>
      </c>
      <c r="G1888">
        <f>IF(LEN(telefony45[[#This Row],[nr]])=7,1,0)</f>
        <v>1</v>
      </c>
      <c r="H1888" s="9">
        <f>IF(LEN(telefony45[[#This Row],[nr]])&gt;=10,1,0)</f>
        <v>0</v>
      </c>
      <c r="I1888" s="2">
        <f>telefony45[[#This Row],[zakonczenie]]-telefony45[[#This Row],[rozpoczecie]]</f>
        <v>4.7569444444444109E-3</v>
      </c>
      <c r="J1888" s="9">
        <f>HOUR(telefony45[[#This Row],[czas połączenia]])</f>
        <v>0</v>
      </c>
      <c r="K1888" s="9">
        <f>MINUTE(telefony45[[#This Row],[czas połączenia]])</f>
        <v>6</v>
      </c>
      <c r="L1888" s="9">
        <f>SECOND(telefony45[[#This Row],[czas połączenia]])</f>
        <v>51</v>
      </c>
      <c r="M1888" s="9">
        <f>telefony45[[#This Row],[godziny połączenia]]*60*60+telefony45[[#This Row],[minuty połączenia]]*60+telefony45[[#This Row],[sekundy połączenia2]]</f>
        <v>411</v>
      </c>
      <c r="N1888" s="9">
        <f>ROUNDUP(telefony45[[#This Row],[połączenie w sekundach]]/60,0)</f>
        <v>7</v>
      </c>
      <c r="O1888" s="9">
        <f>IF(telefony45[[#This Row],[czy zagraniczny]]=1,telefony45[[#This Row],[zaczęt minuty połączenia]],0)</f>
        <v>0</v>
      </c>
      <c r="P1888">
        <f>IF(OR(telefony45[[#This Row],[czy komórkowy]]=1,telefony45[[#This Row],[czy stacjonarny]]=1),P1887-telefony45[[#This Row],[połączenie w sekundach]],P1887)</f>
        <v>-845821</v>
      </c>
      <c r="Q1888">
        <f t="shared" si="28"/>
        <v>411</v>
      </c>
      <c r="R1888">
        <f>IF(telefony45[[#This Row],[czy komórkowy]]=1,Q1888+R1887,R1887)</f>
        <v>207923</v>
      </c>
      <c r="S1888">
        <f>IF(telefony45[[#This Row],[czy stacjonarny]]=1,Q1888+S1887,S1887)</f>
        <v>637898</v>
      </c>
    </row>
    <row r="1889" spans="1:19" x14ac:dyDescent="0.3">
      <c r="A1889" s="9" t="s">
        <v>1622</v>
      </c>
      <c r="B1889" s="1">
        <v>42943</v>
      </c>
      <c r="C1889" s="2">
        <v>0.47394675925925928</v>
      </c>
      <c r="D1889" s="2">
        <v>0.47922453703703705</v>
      </c>
      <c r="E1889">
        <f>DAY(telefony45[[#This Row],[data]])</f>
        <v>27</v>
      </c>
      <c r="F1889">
        <f>IF(LEN(telefony45[[#This Row],[nr]])=8,1,0)</f>
        <v>0</v>
      </c>
      <c r="G1889">
        <f>IF(LEN(telefony45[[#This Row],[nr]])=7,1,0)</f>
        <v>1</v>
      </c>
      <c r="H1889" s="9">
        <f>IF(LEN(telefony45[[#This Row],[nr]])&gt;=10,1,0)</f>
        <v>0</v>
      </c>
      <c r="I1889" s="2">
        <f>telefony45[[#This Row],[zakonczenie]]-telefony45[[#This Row],[rozpoczecie]]</f>
        <v>5.2777777777777701E-3</v>
      </c>
      <c r="J1889" s="9">
        <f>HOUR(telefony45[[#This Row],[czas połączenia]])</f>
        <v>0</v>
      </c>
      <c r="K1889" s="9">
        <f>MINUTE(telefony45[[#This Row],[czas połączenia]])</f>
        <v>7</v>
      </c>
      <c r="L1889" s="9">
        <f>SECOND(telefony45[[#This Row],[czas połączenia]])</f>
        <v>36</v>
      </c>
      <c r="M1889" s="9">
        <f>telefony45[[#This Row],[godziny połączenia]]*60*60+telefony45[[#This Row],[minuty połączenia]]*60+telefony45[[#This Row],[sekundy połączenia2]]</f>
        <v>456</v>
      </c>
      <c r="N1889" s="9">
        <f>ROUNDUP(telefony45[[#This Row],[połączenie w sekundach]]/60,0)</f>
        <v>8</v>
      </c>
      <c r="O1889" s="9">
        <f>IF(telefony45[[#This Row],[czy zagraniczny]]=1,telefony45[[#This Row],[zaczęt minuty połączenia]],0)</f>
        <v>0</v>
      </c>
      <c r="P1889">
        <f>IF(OR(telefony45[[#This Row],[czy komórkowy]]=1,telefony45[[#This Row],[czy stacjonarny]]=1),P1888-telefony45[[#This Row],[połączenie w sekundach]],P1888)</f>
        <v>-846277</v>
      </c>
      <c r="Q1889">
        <f t="shared" si="28"/>
        <v>456</v>
      </c>
      <c r="R1889">
        <f>IF(telefony45[[#This Row],[czy komórkowy]]=1,Q1889+R1888,R1888)</f>
        <v>207923</v>
      </c>
      <c r="S1889">
        <f>IF(telefony45[[#This Row],[czy stacjonarny]]=1,Q1889+S1888,S1888)</f>
        <v>638354</v>
      </c>
    </row>
    <row r="1890" spans="1:19" x14ac:dyDescent="0.3">
      <c r="A1890" s="9" t="s">
        <v>1522</v>
      </c>
      <c r="B1890" s="1">
        <v>42943</v>
      </c>
      <c r="C1890" s="2">
        <v>0.47550925925925924</v>
      </c>
      <c r="D1890" s="2">
        <v>0.47930555555555554</v>
      </c>
      <c r="E1890">
        <f>DAY(telefony45[[#This Row],[data]])</f>
        <v>27</v>
      </c>
      <c r="F1890">
        <f>IF(LEN(telefony45[[#This Row],[nr]])=8,1,0)</f>
        <v>0</v>
      </c>
      <c r="G1890">
        <f>IF(LEN(telefony45[[#This Row],[nr]])=7,1,0)</f>
        <v>1</v>
      </c>
      <c r="H1890" s="9">
        <f>IF(LEN(telefony45[[#This Row],[nr]])&gt;=10,1,0)</f>
        <v>0</v>
      </c>
      <c r="I1890" s="2">
        <f>telefony45[[#This Row],[zakonczenie]]-telefony45[[#This Row],[rozpoczecie]]</f>
        <v>3.7962962962962976E-3</v>
      </c>
      <c r="J1890" s="9">
        <f>HOUR(telefony45[[#This Row],[czas połączenia]])</f>
        <v>0</v>
      </c>
      <c r="K1890" s="9">
        <f>MINUTE(telefony45[[#This Row],[czas połączenia]])</f>
        <v>5</v>
      </c>
      <c r="L1890" s="9">
        <f>SECOND(telefony45[[#This Row],[czas połączenia]])</f>
        <v>28</v>
      </c>
      <c r="M1890" s="9">
        <f>telefony45[[#This Row],[godziny połączenia]]*60*60+telefony45[[#This Row],[minuty połączenia]]*60+telefony45[[#This Row],[sekundy połączenia2]]</f>
        <v>328</v>
      </c>
      <c r="N1890" s="9">
        <f>ROUNDUP(telefony45[[#This Row],[połączenie w sekundach]]/60,0)</f>
        <v>6</v>
      </c>
      <c r="O1890" s="9">
        <f>IF(telefony45[[#This Row],[czy zagraniczny]]=1,telefony45[[#This Row],[zaczęt minuty połączenia]],0)</f>
        <v>0</v>
      </c>
      <c r="P1890">
        <f>IF(OR(telefony45[[#This Row],[czy komórkowy]]=1,telefony45[[#This Row],[czy stacjonarny]]=1),P1889-telefony45[[#This Row],[połączenie w sekundach]],P1889)</f>
        <v>-846605</v>
      </c>
      <c r="Q1890">
        <f t="shared" si="28"/>
        <v>328</v>
      </c>
      <c r="R1890">
        <f>IF(telefony45[[#This Row],[czy komórkowy]]=1,Q1890+R1889,R1889)</f>
        <v>207923</v>
      </c>
      <c r="S1890">
        <f>IF(telefony45[[#This Row],[czy stacjonarny]]=1,Q1890+S1889,S1889)</f>
        <v>638682</v>
      </c>
    </row>
    <row r="1891" spans="1:19" x14ac:dyDescent="0.3">
      <c r="A1891" s="9" t="s">
        <v>1623</v>
      </c>
      <c r="B1891" s="1">
        <v>42943</v>
      </c>
      <c r="C1891" s="2">
        <v>0.48085648148148147</v>
      </c>
      <c r="D1891" s="2">
        <v>0.48893518518518519</v>
      </c>
      <c r="E1891">
        <f>DAY(telefony45[[#This Row],[data]])</f>
        <v>27</v>
      </c>
      <c r="F1891">
        <f>IF(LEN(telefony45[[#This Row],[nr]])=8,1,0)</f>
        <v>1</v>
      </c>
      <c r="G1891">
        <f>IF(LEN(telefony45[[#This Row],[nr]])=7,1,0)</f>
        <v>0</v>
      </c>
      <c r="H1891" s="9">
        <f>IF(LEN(telefony45[[#This Row],[nr]])&gt;=10,1,0)</f>
        <v>0</v>
      </c>
      <c r="I1891" s="2">
        <f>telefony45[[#This Row],[zakonczenie]]-telefony45[[#This Row],[rozpoczecie]]</f>
        <v>8.0787037037037268E-3</v>
      </c>
      <c r="J1891" s="9">
        <f>HOUR(telefony45[[#This Row],[czas połączenia]])</f>
        <v>0</v>
      </c>
      <c r="K1891" s="9">
        <f>MINUTE(telefony45[[#This Row],[czas połączenia]])</f>
        <v>11</v>
      </c>
      <c r="L1891" s="9">
        <f>SECOND(telefony45[[#This Row],[czas połączenia]])</f>
        <v>38</v>
      </c>
      <c r="M1891" s="9">
        <f>telefony45[[#This Row],[godziny połączenia]]*60*60+telefony45[[#This Row],[minuty połączenia]]*60+telefony45[[#This Row],[sekundy połączenia2]]</f>
        <v>698</v>
      </c>
      <c r="N1891" s="9">
        <f>ROUNDUP(telefony45[[#This Row],[połączenie w sekundach]]/60,0)</f>
        <v>12</v>
      </c>
      <c r="O1891" s="9">
        <f>IF(telefony45[[#This Row],[czy zagraniczny]]=1,telefony45[[#This Row],[zaczęt minuty połączenia]],0)</f>
        <v>0</v>
      </c>
      <c r="P1891">
        <f>IF(OR(telefony45[[#This Row],[czy komórkowy]]=1,telefony45[[#This Row],[czy stacjonarny]]=1),P1890-telefony45[[#This Row],[połączenie w sekundach]],P1890)</f>
        <v>-847303</v>
      </c>
      <c r="Q1891">
        <f t="shared" si="28"/>
        <v>698</v>
      </c>
      <c r="R1891">
        <f>IF(telefony45[[#This Row],[czy komórkowy]]=1,Q1891+R1890,R1890)</f>
        <v>208621</v>
      </c>
      <c r="S1891">
        <f>IF(telefony45[[#This Row],[czy stacjonarny]]=1,Q1891+S1890,S1890)</f>
        <v>638682</v>
      </c>
    </row>
    <row r="1892" spans="1:19" x14ac:dyDescent="0.3">
      <c r="A1892" s="9" t="s">
        <v>1624</v>
      </c>
      <c r="B1892" s="1">
        <v>42943</v>
      </c>
      <c r="C1892" s="2">
        <v>0.48528935185185185</v>
      </c>
      <c r="D1892" s="2">
        <v>0.48694444444444446</v>
      </c>
      <c r="E1892">
        <f>DAY(telefony45[[#This Row],[data]])</f>
        <v>27</v>
      </c>
      <c r="F1892">
        <f>IF(LEN(telefony45[[#This Row],[nr]])=8,1,0)</f>
        <v>0</v>
      </c>
      <c r="G1892">
        <f>IF(LEN(telefony45[[#This Row],[nr]])=7,1,0)</f>
        <v>1</v>
      </c>
      <c r="H1892" s="9">
        <f>IF(LEN(telefony45[[#This Row],[nr]])&gt;=10,1,0)</f>
        <v>0</v>
      </c>
      <c r="I1892" s="2">
        <f>telefony45[[#This Row],[zakonczenie]]-telefony45[[#This Row],[rozpoczecie]]</f>
        <v>1.6550925925926108E-3</v>
      </c>
      <c r="J1892" s="9">
        <f>HOUR(telefony45[[#This Row],[czas połączenia]])</f>
        <v>0</v>
      </c>
      <c r="K1892" s="9">
        <f>MINUTE(telefony45[[#This Row],[czas połączenia]])</f>
        <v>2</v>
      </c>
      <c r="L1892" s="9">
        <f>SECOND(telefony45[[#This Row],[czas połączenia]])</f>
        <v>23</v>
      </c>
      <c r="M1892" s="9">
        <f>telefony45[[#This Row],[godziny połączenia]]*60*60+telefony45[[#This Row],[minuty połączenia]]*60+telefony45[[#This Row],[sekundy połączenia2]]</f>
        <v>143</v>
      </c>
      <c r="N1892" s="9">
        <f>ROUNDUP(telefony45[[#This Row],[połączenie w sekundach]]/60,0)</f>
        <v>3</v>
      </c>
      <c r="O1892" s="9">
        <f>IF(telefony45[[#This Row],[czy zagraniczny]]=1,telefony45[[#This Row],[zaczęt minuty połączenia]],0)</f>
        <v>0</v>
      </c>
      <c r="P1892">
        <f>IF(OR(telefony45[[#This Row],[czy komórkowy]]=1,telefony45[[#This Row],[czy stacjonarny]]=1),P1891-telefony45[[#This Row],[połączenie w sekundach]],P1891)</f>
        <v>-847446</v>
      </c>
      <c r="Q1892">
        <f t="shared" si="28"/>
        <v>143</v>
      </c>
      <c r="R1892">
        <f>IF(telefony45[[#This Row],[czy komórkowy]]=1,Q1892+R1891,R1891)</f>
        <v>208621</v>
      </c>
      <c r="S1892">
        <f>IF(telefony45[[#This Row],[czy stacjonarny]]=1,Q1892+S1891,S1891)</f>
        <v>638825</v>
      </c>
    </row>
    <row r="1893" spans="1:19" x14ac:dyDescent="0.3">
      <c r="A1893" s="9" t="s">
        <v>1625</v>
      </c>
      <c r="B1893" s="1">
        <v>42943</v>
      </c>
      <c r="C1893" s="2">
        <v>0.4855902777777778</v>
      </c>
      <c r="D1893" s="2">
        <v>0.49710648148148145</v>
      </c>
      <c r="E1893">
        <f>DAY(telefony45[[#This Row],[data]])</f>
        <v>27</v>
      </c>
      <c r="F1893">
        <f>IF(LEN(telefony45[[#This Row],[nr]])=8,1,0)</f>
        <v>0</v>
      </c>
      <c r="G1893">
        <f>IF(LEN(telefony45[[#This Row],[nr]])=7,1,0)</f>
        <v>1</v>
      </c>
      <c r="H1893" s="9">
        <f>IF(LEN(telefony45[[#This Row],[nr]])&gt;=10,1,0)</f>
        <v>0</v>
      </c>
      <c r="I1893" s="2">
        <f>telefony45[[#This Row],[zakonczenie]]-telefony45[[#This Row],[rozpoczecie]]</f>
        <v>1.1516203703703654E-2</v>
      </c>
      <c r="J1893" s="9">
        <f>HOUR(telefony45[[#This Row],[czas połączenia]])</f>
        <v>0</v>
      </c>
      <c r="K1893" s="9">
        <f>MINUTE(telefony45[[#This Row],[czas połączenia]])</f>
        <v>16</v>
      </c>
      <c r="L1893" s="9">
        <f>SECOND(telefony45[[#This Row],[czas połączenia]])</f>
        <v>35</v>
      </c>
      <c r="M1893" s="9">
        <f>telefony45[[#This Row],[godziny połączenia]]*60*60+telefony45[[#This Row],[minuty połączenia]]*60+telefony45[[#This Row],[sekundy połączenia2]]</f>
        <v>995</v>
      </c>
      <c r="N1893" s="9">
        <f>ROUNDUP(telefony45[[#This Row],[połączenie w sekundach]]/60,0)</f>
        <v>17</v>
      </c>
      <c r="O1893" s="9">
        <f>IF(telefony45[[#This Row],[czy zagraniczny]]=1,telefony45[[#This Row],[zaczęt minuty połączenia]],0)</f>
        <v>0</v>
      </c>
      <c r="P1893">
        <f>IF(OR(telefony45[[#This Row],[czy komórkowy]]=1,telefony45[[#This Row],[czy stacjonarny]]=1),P1892-telefony45[[#This Row],[połączenie w sekundach]],P1892)</f>
        <v>-848441</v>
      </c>
      <c r="Q1893">
        <f t="shared" si="28"/>
        <v>995</v>
      </c>
      <c r="R1893">
        <f>IF(telefony45[[#This Row],[czy komórkowy]]=1,Q1893+R1892,R1892)</f>
        <v>208621</v>
      </c>
      <c r="S1893">
        <f>IF(telefony45[[#This Row],[czy stacjonarny]]=1,Q1893+S1892,S1892)</f>
        <v>639820</v>
      </c>
    </row>
    <row r="1894" spans="1:19" x14ac:dyDescent="0.3">
      <c r="A1894" s="9" t="s">
        <v>1626</v>
      </c>
      <c r="B1894" s="1">
        <v>42943</v>
      </c>
      <c r="C1894" s="2">
        <v>0.49075231481481479</v>
      </c>
      <c r="D1894" s="2">
        <v>0.49836805555555558</v>
      </c>
      <c r="E1894">
        <f>DAY(telefony45[[#This Row],[data]])</f>
        <v>27</v>
      </c>
      <c r="F1894">
        <f>IF(LEN(telefony45[[#This Row],[nr]])=8,1,0)</f>
        <v>0</v>
      </c>
      <c r="G1894">
        <f>IF(LEN(telefony45[[#This Row],[nr]])=7,1,0)</f>
        <v>1</v>
      </c>
      <c r="H1894" s="9">
        <f>IF(LEN(telefony45[[#This Row],[nr]])&gt;=10,1,0)</f>
        <v>0</v>
      </c>
      <c r="I1894" s="2">
        <f>telefony45[[#This Row],[zakonczenie]]-telefony45[[#This Row],[rozpoczecie]]</f>
        <v>7.615740740740784E-3</v>
      </c>
      <c r="J1894" s="9">
        <f>HOUR(telefony45[[#This Row],[czas połączenia]])</f>
        <v>0</v>
      </c>
      <c r="K1894" s="9">
        <f>MINUTE(telefony45[[#This Row],[czas połączenia]])</f>
        <v>10</v>
      </c>
      <c r="L1894" s="9">
        <f>SECOND(telefony45[[#This Row],[czas połączenia]])</f>
        <v>58</v>
      </c>
      <c r="M1894" s="9">
        <f>telefony45[[#This Row],[godziny połączenia]]*60*60+telefony45[[#This Row],[minuty połączenia]]*60+telefony45[[#This Row],[sekundy połączenia2]]</f>
        <v>658</v>
      </c>
      <c r="N1894" s="9">
        <f>ROUNDUP(telefony45[[#This Row],[połączenie w sekundach]]/60,0)</f>
        <v>11</v>
      </c>
      <c r="O1894" s="9">
        <f>IF(telefony45[[#This Row],[czy zagraniczny]]=1,telefony45[[#This Row],[zaczęt minuty połączenia]],0)</f>
        <v>0</v>
      </c>
      <c r="P1894">
        <f>IF(OR(telefony45[[#This Row],[czy komórkowy]]=1,telefony45[[#This Row],[czy stacjonarny]]=1),P1893-telefony45[[#This Row],[połączenie w sekundach]],P1893)</f>
        <v>-849099</v>
      </c>
      <c r="Q1894">
        <f t="shared" si="28"/>
        <v>658</v>
      </c>
      <c r="R1894">
        <f>IF(telefony45[[#This Row],[czy komórkowy]]=1,Q1894+R1893,R1893)</f>
        <v>208621</v>
      </c>
      <c r="S1894">
        <f>IF(telefony45[[#This Row],[czy stacjonarny]]=1,Q1894+S1893,S1893)</f>
        <v>640478</v>
      </c>
    </row>
    <row r="1895" spans="1:19" x14ac:dyDescent="0.3">
      <c r="A1895" s="9" t="s">
        <v>1627</v>
      </c>
      <c r="B1895" s="1">
        <v>42943</v>
      </c>
      <c r="C1895" s="2">
        <v>0.49561342592592594</v>
      </c>
      <c r="D1895" s="2">
        <v>0.49716435185185187</v>
      </c>
      <c r="E1895">
        <f>DAY(telefony45[[#This Row],[data]])</f>
        <v>27</v>
      </c>
      <c r="F1895">
        <f>IF(LEN(telefony45[[#This Row],[nr]])=8,1,0)</f>
        <v>0</v>
      </c>
      <c r="G1895">
        <f>IF(LEN(telefony45[[#This Row],[nr]])=7,1,0)</f>
        <v>1</v>
      </c>
      <c r="H1895" s="9">
        <f>IF(LEN(telefony45[[#This Row],[nr]])&gt;=10,1,0)</f>
        <v>0</v>
      </c>
      <c r="I1895" s="2">
        <f>telefony45[[#This Row],[zakonczenie]]-telefony45[[#This Row],[rozpoczecie]]</f>
        <v>1.5509259259259278E-3</v>
      </c>
      <c r="J1895" s="9">
        <f>HOUR(telefony45[[#This Row],[czas połączenia]])</f>
        <v>0</v>
      </c>
      <c r="K1895" s="9">
        <f>MINUTE(telefony45[[#This Row],[czas połączenia]])</f>
        <v>2</v>
      </c>
      <c r="L1895" s="9">
        <f>SECOND(telefony45[[#This Row],[czas połączenia]])</f>
        <v>14</v>
      </c>
      <c r="M1895" s="9">
        <f>telefony45[[#This Row],[godziny połączenia]]*60*60+telefony45[[#This Row],[minuty połączenia]]*60+telefony45[[#This Row],[sekundy połączenia2]]</f>
        <v>134</v>
      </c>
      <c r="N1895" s="9">
        <f>ROUNDUP(telefony45[[#This Row],[połączenie w sekundach]]/60,0)</f>
        <v>3</v>
      </c>
      <c r="O1895" s="9">
        <f>IF(telefony45[[#This Row],[czy zagraniczny]]=1,telefony45[[#This Row],[zaczęt minuty połączenia]],0)</f>
        <v>0</v>
      </c>
      <c r="P1895">
        <f>IF(OR(telefony45[[#This Row],[czy komórkowy]]=1,telefony45[[#This Row],[czy stacjonarny]]=1),P1894-telefony45[[#This Row],[połączenie w sekundach]],P1894)</f>
        <v>-849233</v>
      </c>
      <c r="Q1895">
        <f t="shared" si="28"/>
        <v>134</v>
      </c>
      <c r="R1895">
        <f>IF(telefony45[[#This Row],[czy komórkowy]]=1,Q1895+R1894,R1894)</f>
        <v>208621</v>
      </c>
      <c r="S1895">
        <f>IF(telefony45[[#This Row],[czy stacjonarny]]=1,Q1895+S1894,S1894)</f>
        <v>640612</v>
      </c>
    </row>
    <row r="1896" spans="1:19" x14ac:dyDescent="0.3">
      <c r="A1896" s="9" t="s">
        <v>1628</v>
      </c>
      <c r="B1896" s="1">
        <v>42943</v>
      </c>
      <c r="C1896" s="2">
        <v>0.49716435185185187</v>
      </c>
      <c r="D1896" s="2">
        <v>0.50270833333333331</v>
      </c>
      <c r="E1896">
        <f>DAY(telefony45[[#This Row],[data]])</f>
        <v>27</v>
      </c>
      <c r="F1896">
        <f>IF(LEN(telefony45[[#This Row],[nr]])=8,1,0)</f>
        <v>0</v>
      </c>
      <c r="G1896">
        <f>IF(LEN(telefony45[[#This Row],[nr]])=7,1,0)</f>
        <v>1</v>
      </c>
      <c r="H1896" s="9">
        <f>IF(LEN(telefony45[[#This Row],[nr]])&gt;=10,1,0)</f>
        <v>0</v>
      </c>
      <c r="I1896" s="2">
        <f>telefony45[[#This Row],[zakonczenie]]-telefony45[[#This Row],[rozpoczecie]]</f>
        <v>5.5439814814814414E-3</v>
      </c>
      <c r="J1896" s="9">
        <f>HOUR(telefony45[[#This Row],[czas połączenia]])</f>
        <v>0</v>
      </c>
      <c r="K1896" s="9">
        <f>MINUTE(telefony45[[#This Row],[czas połączenia]])</f>
        <v>7</v>
      </c>
      <c r="L1896" s="9">
        <f>SECOND(telefony45[[#This Row],[czas połączenia]])</f>
        <v>59</v>
      </c>
      <c r="M1896" s="9">
        <f>telefony45[[#This Row],[godziny połączenia]]*60*60+telefony45[[#This Row],[minuty połączenia]]*60+telefony45[[#This Row],[sekundy połączenia2]]</f>
        <v>479</v>
      </c>
      <c r="N1896" s="9">
        <f>ROUNDUP(telefony45[[#This Row],[połączenie w sekundach]]/60,0)</f>
        <v>8</v>
      </c>
      <c r="O1896" s="9">
        <f>IF(telefony45[[#This Row],[czy zagraniczny]]=1,telefony45[[#This Row],[zaczęt minuty połączenia]],0)</f>
        <v>0</v>
      </c>
      <c r="P1896">
        <f>IF(OR(telefony45[[#This Row],[czy komórkowy]]=1,telefony45[[#This Row],[czy stacjonarny]]=1),P1895-telefony45[[#This Row],[połączenie w sekundach]],P1895)</f>
        <v>-849712</v>
      </c>
      <c r="Q1896">
        <f t="shared" si="28"/>
        <v>479</v>
      </c>
      <c r="R1896">
        <f>IF(telefony45[[#This Row],[czy komórkowy]]=1,Q1896+R1895,R1895)</f>
        <v>208621</v>
      </c>
      <c r="S1896">
        <f>IF(telefony45[[#This Row],[czy stacjonarny]]=1,Q1896+S1895,S1895)</f>
        <v>641091</v>
      </c>
    </row>
    <row r="1897" spans="1:19" x14ac:dyDescent="0.3">
      <c r="A1897" s="9" t="s">
        <v>763</v>
      </c>
      <c r="B1897" s="1">
        <v>42943</v>
      </c>
      <c r="C1897" s="2">
        <v>0.50123842592592593</v>
      </c>
      <c r="D1897" s="2">
        <v>0.5084143518518518</v>
      </c>
      <c r="E1897">
        <f>DAY(telefony45[[#This Row],[data]])</f>
        <v>27</v>
      </c>
      <c r="F1897">
        <f>IF(LEN(telefony45[[#This Row],[nr]])=8,1,0)</f>
        <v>0</v>
      </c>
      <c r="G1897">
        <f>IF(LEN(telefony45[[#This Row],[nr]])=7,1,0)</f>
        <v>1</v>
      </c>
      <c r="H1897" s="9">
        <f>IF(LEN(telefony45[[#This Row],[nr]])&gt;=10,1,0)</f>
        <v>0</v>
      </c>
      <c r="I1897" s="2">
        <f>telefony45[[#This Row],[zakonczenie]]-telefony45[[#This Row],[rozpoczecie]]</f>
        <v>7.1759259259258634E-3</v>
      </c>
      <c r="J1897" s="9">
        <f>HOUR(telefony45[[#This Row],[czas połączenia]])</f>
        <v>0</v>
      </c>
      <c r="K1897" s="9">
        <f>MINUTE(telefony45[[#This Row],[czas połączenia]])</f>
        <v>10</v>
      </c>
      <c r="L1897" s="9">
        <f>SECOND(telefony45[[#This Row],[czas połączenia]])</f>
        <v>20</v>
      </c>
      <c r="M1897" s="9">
        <f>telefony45[[#This Row],[godziny połączenia]]*60*60+telefony45[[#This Row],[minuty połączenia]]*60+telefony45[[#This Row],[sekundy połączenia2]]</f>
        <v>620</v>
      </c>
      <c r="N1897" s="9">
        <f>ROUNDUP(telefony45[[#This Row],[połączenie w sekundach]]/60,0)</f>
        <v>11</v>
      </c>
      <c r="O1897" s="9">
        <f>IF(telefony45[[#This Row],[czy zagraniczny]]=1,telefony45[[#This Row],[zaczęt minuty połączenia]],0)</f>
        <v>0</v>
      </c>
      <c r="P1897">
        <f>IF(OR(telefony45[[#This Row],[czy komórkowy]]=1,telefony45[[#This Row],[czy stacjonarny]]=1),P1896-telefony45[[#This Row],[połączenie w sekundach]],P1896)</f>
        <v>-850332</v>
      </c>
      <c r="Q1897">
        <f t="shared" ref="Q1897:Q1960" si="29">IF(P1897&lt;0,ABS(P1897)-ABS(P1896),Q1896)</f>
        <v>620</v>
      </c>
      <c r="R1897">
        <f>IF(telefony45[[#This Row],[czy komórkowy]]=1,Q1897+R1896,R1896)</f>
        <v>208621</v>
      </c>
      <c r="S1897">
        <f>IF(telefony45[[#This Row],[czy stacjonarny]]=1,Q1897+S1896,S1896)</f>
        <v>641711</v>
      </c>
    </row>
    <row r="1898" spans="1:19" x14ac:dyDescent="0.3">
      <c r="A1898" s="9" t="s">
        <v>1629</v>
      </c>
      <c r="B1898" s="1">
        <v>42943</v>
      </c>
      <c r="C1898" s="2">
        <v>0.50361111111111112</v>
      </c>
      <c r="D1898" s="2">
        <v>0.51285879629629627</v>
      </c>
      <c r="E1898">
        <f>DAY(telefony45[[#This Row],[data]])</f>
        <v>27</v>
      </c>
      <c r="F1898">
        <f>IF(LEN(telefony45[[#This Row],[nr]])=8,1,0)</f>
        <v>0</v>
      </c>
      <c r="G1898">
        <f>IF(LEN(telefony45[[#This Row],[nr]])=7,1,0)</f>
        <v>1</v>
      </c>
      <c r="H1898" s="9">
        <f>IF(LEN(telefony45[[#This Row],[nr]])&gt;=10,1,0)</f>
        <v>0</v>
      </c>
      <c r="I1898" s="2">
        <f>telefony45[[#This Row],[zakonczenie]]-telefony45[[#This Row],[rozpoczecie]]</f>
        <v>9.2476851851851505E-3</v>
      </c>
      <c r="J1898" s="9">
        <f>HOUR(telefony45[[#This Row],[czas połączenia]])</f>
        <v>0</v>
      </c>
      <c r="K1898" s="9">
        <f>MINUTE(telefony45[[#This Row],[czas połączenia]])</f>
        <v>13</v>
      </c>
      <c r="L1898" s="9">
        <f>SECOND(telefony45[[#This Row],[czas połączenia]])</f>
        <v>19</v>
      </c>
      <c r="M1898" s="9">
        <f>telefony45[[#This Row],[godziny połączenia]]*60*60+telefony45[[#This Row],[minuty połączenia]]*60+telefony45[[#This Row],[sekundy połączenia2]]</f>
        <v>799</v>
      </c>
      <c r="N1898" s="9">
        <f>ROUNDUP(telefony45[[#This Row],[połączenie w sekundach]]/60,0)</f>
        <v>14</v>
      </c>
      <c r="O1898" s="9">
        <f>IF(telefony45[[#This Row],[czy zagraniczny]]=1,telefony45[[#This Row],[zaczęt minuty połączenia]],0)</f>
        <v>0</v>
      </c>
      <c r="P1898">
        <f>IF(OR(telefony45[[#This Row],[czy komórkowy]]=1,telefony45[[#This Row],[czy stacjonarny]]=1),P1897-telefony45[[#This Row],[połączenie w sekundach]],P1897)</f>
        <v>-851131</v>
      </c>
      <c r="Q1898">
        <f t="shared" si="29"/>
        <v>799</v>
      </c>
      <c r="R1898">
        <f>IF(telefony45[[#This Row],[czy komórkowy]]=1,Q1898+R1897,R1897)</f>
        <v>208621</v>
      </c>
      <c r="S1898">
        <f>IF(telefony45[[#This Row],[czy stacjonarny]]=1,Q1898+S1897,S1897)</f>
        <v>642510</v>
      </c>
    </row>
    <row r="1899" spans="1:19" x14ac:dyDescent="0.3">
      <c r="A1899" s="9" t="s">
        <v>1630</v>
      </c>
      <c r="B1899" s="1">
        <v>42943</v>
      </c>
      <c r="C1899" s="2">
        <v>0.50722222222222224</v>
      </c>
      <c r="D1899" s="2">
        <v>0.50762731481481482</v>
      </c>
      <c r="E1899">
        <f>DAY(telefony45[[#This Row],[data]])</f>
        <v>27</v>
      </c>
      <c r="F1899">
        <f>IF(LEN(telefony45[[#This Row],[nr]])=8,1,0)</f>
        <v>0</v>
      </c>
      <c r="G1899">
        <f>IF(LEN(telefony45[[#This Row],[nr]])=7,1,0)</f>
        <v>1</v>
      </c>
      <c r="H1899" s="9">
        <f>IF(LEN(telefony45[[#This Row],[nr]])&gt;=10,1,0)</f>
        <v>0</v>
      </c>
      <c r="I1899" s="2">
        <f>telefony45[[#This Row],[zakonczenie]]-telefony45[[#This Row],[rozpoczecie]]</f>
        <v>4.050925925925819E-4</v>
      </c>
      <c r="J1899" s="9">
        <f>HOUR(telefony45[[#This Row],[czas połączenia]])</f>
        <v>0</v>
      </c>
      <c r="K1899" s="9">
        <f>MINUTE(telefony45[[#This Row],[czas połączenia]])</f>
        <v>0</v>
      </c>
      <c r="L1899" s="9">
        <f>SECOND(telefony45[[#This Row],[czas połączenia]])</f>
        <v>35</v>
      </c>
      <c r="M1899" s="9">
        <f>telefony45[[#This Row],[godziny połączenia]]*60*60+telefony45[[#This Row],[minuty połączenia]]*60+telefony45[[#This Row],[sekundy połączenia2]]</f>
        <v>35</v>
      </c>
      <c r="N1899" s="9">
        <f>ROUNDUP(telefony45[[#This Row],[połączenie w sekundach]]/60,0)</f>
        <v>1</v>
      </c>
      <c r="O1899" s="9">
        <f>IF(telefony45[[#This Row],[czy zagraniczny]]=1,telefony45[[#This Row],[zaczęt minuty połączenia]],0)</f>
        <v>0</v>
      </c>
      <c r="P1899">
        <f>IF(OR(telefony45[[#This Row],[czy komórkowy]]=1,telefony45[[#This Row],[czy stacjonarny]]=1),P1898-telefony45[[#This Row],[połączenie w sekundach]],P1898)</f>
        <v>-851166</v>
      </c>
      <c r="Q1899">
        <f t="shared" si="29"/>
        <v>35</v>
      </c>
      <c r="R1899">
        <f>IF(telefony45[[#This Row],[czy komórkowy]]=1,Q1899+R1898,R1898)</f>
        <v>208621</v>
      </c>
      <c r="S1899">
        <f>IF(telefony45[[#This Row],[czy stacjonarny]]=1,Q1899+S1898,S1898)</f>
        <v>642545</v>
      </c>
    </row>
    <row r="1900" spans="1:19" x14ac:dyDescent="0.3">
      <c r="A1900" s="9" t="s">
        <v>1631</v>
      </c>
      <c r="B1900" s="1">
        <v>42943</v>
      </c>
      <c r="C1900" s="2">
        <v>0.51086805555555559</v>
      </c>
      <c r="D1900" s="2">
        <v>0.516087962962963</v>
      </c>
      <c r="E1900">
        <f>DAY(telefony45[[#This Row],[data]])</f>
        <v>27</v>
      </c>
      <c r="F1900">
        <f>IF(LEN(telefony45[[#This Row],[nr]])=8,1,0)</f>
        <v>0</v>
      </c>
      <c r="G1900">
        <f>IF(LEN(telefony45[[#This Row],[nr]])=7,1,0)</f>
        <v>1</v>
      </c>
      <c r="H1900" s="9">
        <f>IF(LEN(telefony45[[#This Row],[nr]])&gt;=10,1,0)</f>
        <v>0</v>
      </c>
      <c r="I1900" s="2">
        <f>telefony45[[#This Row],[zakonczenie]]-telefony45[[#This Row],[rozpoczecie]]</f>
        <v>5.2199074074074092E-3</v>
      </c>
      <c r="J1900" s="9">
        <f>HOUR(telefony45[[#This Row],[czas połączenia]])</f>
        <v>0</v>
      </c>
      <c r="K1900" s="9">
        <f>MINUTE(telefony45[[#This Row],[czas połączenia]])</f>
        <v>7</v>
      </c>
      <c r="L1900" s="9">
        <f>SECOND(telefony45[[#This Row],[czas połączenia]])</f>
        <v>31</v>
      </c>
      <c r="M1900" s="9">
        <f>telefony45[[#This Row],[godziny połączenia]]*60*60+telefony45[[#This Row],[minuty połączenia]]*60+telefony45[[#This Row],[sekundy połączenia2]]</f>
        <v>451</v>
      </c>
      <c r="N1900" s="9">
        <f>ROUNDUP(telefony45[[#This Row],[połączenie w sekundach]]/60,0)</f>
        <v>8</v>
      </c>
      <c r="O1900" s="9">
        <f>IF(telefony45[[#This Row],[czy zagraniczny]]=1,telefony45[[#This Row],[zaczęt minuty połączenia]],0)</f>
        <v>0</v>
      </c>
      <c r="P1900">
        <f>IF(OR(telefony45[[#This Row],[czy komórkowy]]=1,telefony45[[#This Row],[czy stacjonarny]]=1),P1899-telefony45[[#This Row],[połączenie w sekundach]],P1899)</f>
        <v>-851617</v>
      </c>
      <c r="Q1900">
        <f t="shared" si="29"/>
        <v>451</v>
      </c>
      <c r="R1900">
        <f>IF(telefony45[[#This Row],[czy komórkowy]]=1,Q1900+R1899,R1899)</f>
        <v>208621</v>
      </c>
      <c r="S1900">
        <f>IF(telefony45[[#This Row],[czy stacjonarny]]=1,Q1900+S1899,S1899)</f>
        <v>642996</v>
      </c>
    </row>
    <row r="1901" spans="1:19" x14ac:dyDescent="0.3">
      <c r="A1901" s="9" t="s">
        <v>1632</v>
      </c>
      <c r="B1901" s="1">
        <v>42943</v>
      </c>
      <c r="C1901" s="2">
        <v>0.51563657407407404</v>
      </c>
      <c r="D1901" s="2">
        <v>0.52396990740740745</v>
      </c>
      <c r="E1901">
        <f>DAY(telefony45[[#This Row],[data]])</f>
        <v>27</v>
      </c>
      <c r="F1901">
        <f>IF(LEN(telefony45[[#This Row],[nr]])=8,1,0)</f>
        <v>0</v>
      </c>
      <c r="G1901">
        <f>IF(LEN(telefony45[[#This Row],[nr]])=7,1,0)</f>
        <v>1</v>
      </c>
      <c r="H1901" s="9">
        <f>IF(LEN(telefony45[[#This Row],[nr]])&gt;=10,1,0)</f>
        <v>0</v>
      </c>
      <c r="I1901" s="2">
        <f>telefony45[[#This Row],[zakonczenie]]-telefony45[[#This Row],[rozpoczecie]]</f>
        <v>8.3333333333334147E-3</v>
      </c>
      <c r="J1901" s="9">
        <f>HOUR(telefony45[[#This Row],[czas połączenia]])</f>
        <v>0</v>
      </c>
      <c r="K1901" s="9">
        <f>MINUTE(telefony45[[#This Row],[czas połączenia]])</f>
        <v>12</v>
      </c>
      <c r="L1901" s="9">
        <f>SECOND(telefony45[[#This Row],[czas połączenia]])</f>
        <v>0</v>
      </c>
      <c r="M1901" s="9">
        <f>telefony45[[#This Row],[godziny połączenia]]*60*60+telefony45[[#This Row],[minuty połączenia]]*60+telefony45[[#This Row],[sekundy połączenia2]]</f>
        <v>720</v>
      </c>
      <c r="N1901" s="9">
        <f>ROUNDUP(telefony45[[#This Row],[połączenie w sekundach]]/60,0)</f>
        <v>12</v>
      </c>
      <c r="O1901" s="9">
        <f>IF(telefony45[[#This Row],[czy zagraniczny]]=1,telefony45[[#This Row],[zaczęt minuty połączenia]],0)</f>
        <v>0</v>
      </c>
      <c r="P1901">
        <f>IF(OR(telefony45[[#This Row],[czy komórkowy]]=1,telefony45[[#This Row],[czy stacjonarny]]=1),P1900-telefony45[[#This Row],[połączenie w sekundach]],P1900)</f>
        <v>-852337</v>
      </c>
      <c r="Q1901">
        <f t="shared" si="29"/>
        <v>720</v>
      </c>
      <c r="R1901">
        <f>IF(telefony45[[#This Row],[czy komórkowy]]=1,Q1901+R1900,R1900)</f>
        <v>208621</v>
      </c>
      <c r="S1901">
        <f>IF(telefony45[[#This Row],[czy stacjonarny]]=1,Q1901+S1900,S1900)</f>
        <v>643716</v>
      </c>
    </row>
    <row r="1902" spans="1:19" x14ac:dyDescent="0.3">
      <c r="A1902" s="9" t="s">
        <v>1633</v>
      </c>
      <c r="B1902" s="1">
        <v>42943</v>
      </c>
      <c r="C1902" s="2">
        <v>0.52003472222222225</v>
      </c>
      <c r="D1902" s="2">
        <v>0.52927083333333336</v>
      </c>
      <c r="E1902">
        <f>DAY(telefony45[[#This Row],[data]])</f>
        <v>27</v>
      </c>
      <c r="F1902">
        <f>IF(LEN(telefony45[[#This Row],[nr]])=8,1,0)</f>
        <v>1</v>
      </c>
      <c r="G1902">
        <f>IF(LEN(telefony45[[#This Row],[nr]])=7,1,0)</f>
        <v>0</v>
      </c>
      <c r="H1902" s="9">
        <f>IF(LEN(telefony45[[#This Row],[nr]])&gt;=10,1,0)</f>
        <v>0</v>
      </c>
      <c r="I1902" s="2">
        <f>telefony45[[#This Row],[zakonczenie]]-telefony45[[#This Row],[rozpoczecie]]</f>
        <v>9.2361111111111116E-3</v>
      </c>
      <c r="J1902" s="9">
        <f>HOUR(telefony45[[#This Row],[czas połączenia]])</f>
        <v>0</v>
      </c>
      <c r="K1902" s="9">
        <f>MINUTE(telefony45[[#This Row],[czas połączenia]])</f>
        <v>13</v>
      </c>
      <c r="L1902" s="9">
        <f>SECOND(telefony45[[#This Row],[czas połączenia]])</f>
        <v>18</v>
      </c>
      <c r="M1902" s="9">
        <f>telefony45[[#This Row],[godziny połączenia]]*60*60+telefony45[[#This Row],[minuty połączenia]]*60+telefony45[[#This Row],[sekundy połączenia2]]</f>
        <v>798</v>
      </c>
      <c r="N1902" s="9">
        <f>ROUNDUP(telefony45[[#This Row],[połączenie w sekundach]]/60,0)</f>
        <v>14</v>
      </c>
      <c r="O1902" s="9">
        <f>IF(telefony45[[#This Row],[czy zagraniczny]]=1,telefony45[[#This Row],[zaczęt minuty połączenia]],0)</f>
        <v>0</v>
      </c>
      <c r="P1902">
        <f>IF(OR(telefony45[[#This Row],[czy komórkowy]]=1,telefony45[[#This Row],[czy stacjonarny]]=1),P1901-telefony45[[#This Row],[połączenie w sekundach]],P1901)</f>
        <v>-853135</v>
      </c>
      <c r="Q1902">
        <f t="shared" si="29"/>
        <v>798</v>
      </c>
      <c r="R1902">
        <f>IF(telefony45[[#This Row],[czy komórkowy]]=1,Q1902+R1901,R1901)</f>
        <v>209419</v>
      </c>
      <c r="S1902">
        <f>IF(telefony45[[#This Row],[czy stacjonarny]]=1,Q1902+S1901,S1901)</f>
        <v>643716</v>
      </c>
    </row>
    <row r="1903" spans="1:19" x14ac:dyDescent="0.3">
      <c r="A1903" s="9" t="s">
        <v>1634</v>
      </c>
      <c r="B1903" s="1">
        <v>42943</v>
      </c>
      <c r="C1903" s="2">
        <v>0.52034722222222218</v>
      </c>
      <c r="D1903" s="2">
        <v>0.52137731481481486</v>
      </c>
      <c r="E1903">
        <f>DAY(telefony45[[#This Row],[data]])</f>
        <v>27</v>
      </c>
      <c r="F1903">
        <f>IF(LEN(telefony45[[#This Row],[nr]])=8,1,0)</f>
        <v>0</v>
      </c>
      <c r="G1903">
        <f>IF(LEN(telefony45[[#This Row],[nr]])=7,1,0)</f>
        <v>1</v>
      </c>
      <c r="H1903" s="9">
        <f>IF(LEN(telefony45[[#This Row],[nr]])&gt;=10,1,0)</f>
        <v>0</v>
      </c>
      <c r="I1903" s="2">
        <f>telefony45[[#This Row],[zakonczenie]]-telefony45[[#This Row],[rozpoczecie]]</f>
        <v>1.0300925925926796E-3</v>
      </c>
      <c r="J1903" s="9">
        <f>HOUR(telefony45[[#This Row],[czas połączenia]])</f>
        <v>0</v>
      </c>
      <c r="K1903" s="9">
        <f>MINUTE(telefony45[[#This Row],[czas połączenia]])</f>
        <v>1</v>
      </c>
      <c r="L1903" s="9">
        <f>SECOND(telefony45[[#This Row],[czas połączenia]])</f>
        <v>29</v>
      </c>
      <c r="M1903" s="9">
        <f>telefony45[[#This Row],[godziny połączenia]]*60*60+telefony45[[#This Row],[minuty połączenia]]*60+telefony45[[#This Row],[sekundy połączenia2]]</f>
        <v>89</v>
      </c>
      <c r="N1903" s="9">
        <f>ROUNDUP(telefony45[[#This Row],[połączenie w sekundach]]/60,0)</f>
        <v>2</v>
      </c>
      <c r="O1903" s="9">
        <f>IF(telefony45[[#This Row],[czy zagraniczny]]=1,telefony45[[#This Row],[zaczęt minuty połączenia]],0)</f>
        <v>0</v>
      </c>
      <c r="P1903">
        <f>IF(OR(telefony45[[#This Row],[czy komórkowy]]=1,telefony45[[#This Row],[czy stacjonarny]]=1),P1902-telefony45[[#This Row],[połączenie w sekundach]],P1902)</f>
        <v>-853224</v>
      </c>
      <c r="Q1903">
        <f t="shared" si="29"/>
        <v>89</v>
      </c>
      <c r="R1903">
        <f>IF(telefony45[[#This Row],[czy komórkowy]]=1,Q1903+R1902,R1902)</f>
        <v>209419</v>
      </c>
      <c r="S1903">
        <f>IF(telefony45[[#This Row],[czy stacjonarny]]=1,Q1903+S1902,S1902)</f>
        <v>643805</v>
      </c>
    </row>
    <row r="1904" spans="1:19" x14ac:dyDescent="0.3">
      <c r="A1904" s="9" t="s">
        <v>1635</v>
      </c>
      <c r="B1904" s="1">
        <v>42943</v>
      </c>
      <c r="C1904" s="2">
        <v>0.52368055555555559</v>
      </c>
      <c r="D1904" s="2">
        <v>0.52627314814814818</v>
      </c>
      <c r="E1904">
        <f>DAY(telefony45[[#This Row],[data]])</f>
        <v>27</v>
      </c>
      <c r="F1904">
        <f>IF(LEN(telefony45[[#This Row],[nr]])=8,1,0)</f>
        <v>0</v>
      </c>
      <c r="G1904">
        <f>IF(LEN(telefony45[[#This Row],[nr]])=7,1,0)</f>
        <v>1</v>
      </c>
      <c r="H1904" s="9">
        <f>IF(LEN(telefony45[[#This Row],[nr]])&gt;=10,1,0)</f>
        <v>0</v>
      </c>
      <c r="I1904" s="2">
        <f>telefony45[[#This Row],[zakonczenie]]-telefony45[[#This Row],[rozpoczecie]]</f>
        <v>2.5925925925925908E-3</v>
      </c>
      <c r="J1904" s="9">
        <f>HOUR(telefony45[[#This Row],[czas połączenia]])</f>
        <v>0</v>
      </c>
      <c r="K1904" s="9">
        <f>MINUTE(telefony45[[#This Row],[czas połączenia]])</f>
        <v>3</v>
      </c>
      <c r="L1904" s="9">
        <f>SECOND(telefony45[[#This Row],[czas połączenia]])</f>
        <v>44</v>
      </c>
      <c r="M1904" s="9">
        <f>telefony45[[#This Row],[godziny połączenia]]*60*60+telefony45[[#This Row],[minuty połączenia]]*60+telefony45[[#This Row],[sekundy połączenia2]]</f>
        <v>224</v>
      </c>
      <c r="N1904" s="9">
        <f>ROUNDUP(telefony45[[#This Row],[połączenie w sekundach]]/60,0)</f>
        <v>4</v>
      </c>
      <c r="O1904" s="9">
        <f>IF(telefony45[[#This Row],[czy zagraniczny]]=1,telefony45[[#This Row],[zaczęt minuty połączenia]],0)</f>
        <v>0</v>
      </c>
      <c r="P1904">
        <f>IF(OR(telefony45[[#This Row],[czy komórkowy]]=1,telefony45[[#This Row],[czy stacjonarny]]=1),P1903-telefony45[[#This Row],[połączenie w sekundach]],P1903)</f>
        <v>-853448</v>
      </c>
      <c r="Q1904">
        <f t="shared" si="29"/>
        <v>224</v>
      </c>
      <c r="R1904">
        <f>IF(telefony45[[#This Row],[czy komórkowy]]=1,Q1904+R1903,R1903)</f>
        <v>209419</v>
      </c>
      <c r="S1904">
        <f>IF(telefony45[[#This Row],[czy stacjonarny]]=1,Q1904+S1903,S1903)</f>
        <v>644029</v>
      </c>
    </row>
    <row r="1905" spans="1:19" x14ac:dyDescent="0.3">
      <c r="A1905" s="9" t="s">
        <v>1636</v>
      </c>
      <c r="B1905" s="1">
        <v>42943</v>
      </c>
      <c r="C1905" s="2">
        <v>0.52460648148148148</v>
      </c>
      <c r="D1905" s="2">
        <v>0.52971064814814817</v>
      </c>
      <c r="E1905">
        <f>DAY(telefony45[[#This Row],[data]])</f>
        <v>27</v>
      </c>
      <c r="F1905">
        <f>IF(LEN(telefony45[[#This Row],[nr]])=8,1,0)</f>
        <v>0</v>
      </c>
      <c r="G1905">
        <f>IF(LEN(telefony45[[#This Row],[nr]])=7,1,0)</f>
        <v>1</v>
      </c>
      <c r="H1905" s="9">
        <f>IF(LEN(telefony45[[#This Row],[nr]])&gt;=10,1,0)</f>
        <v>0</v>
      </c>
      <c r="I1905" s="2">
        <f>telefony45[[#This Row],[zakonczenie]]-telefony45[[#This Row],[rozpoczecie]]</f>
        <v>5.1041666666666874E-3</v>
      </c>
      <c r="J1905" s="9">
        <f>HOUR(telefony45[[#This Row],[czas połączenia]])</f>
        <v>0</v>
      </c>
      <c r="K1905" s="9">
        <f>MINUTE(telefony45[[#This Row],[czas połączenia]])</f>
        <v>7</v>
      </c>
      <c r="L1905" s="9">
        <f>SECOND(telefony45[[#This Row],[czas połączenia]])</f>
        <v>21</v>
      </c>
      <c r="M1905" s="9">
        <f>telefony45[[#This Row],[godziny połączenia]]*60*60+telefony45[[#This Row],[minuty połączenia]]*60+telefony45[[#This Row],[sekundy połączenia2]]</f>
        <v>441</v>
      </c>
      <c r="N1905" s="9">
        <f>ROUNDUP(telefony45[[#This Row],[połączenie w sekundach]]/60,0)</f>
        <v>8</v>
      </c>
      <c r="O1905" s="9">
        <f>IF(telefony45[[#This Row],[czy zagraniczny]]=1,telefony45[[#This Row],[zaczęt minuty połączenia]],0)</f>
        <v>0</v>
      </c>
      <c r="P1905">
        <f>IF(OR(telefony45[[#This Row],[czy komórkowy]]=1,telefony45[[#This Row],[czy stacjonarny]]=1),P1904-telefony45[[#This Row],[połączenie w sekundach]],P1904)</f>
        <v>-853889</v>
      </c>
      <c r="Q1905">
        <f t="shared" si="29"/>
        <v>441</v>
      </c>
      <c r="R1905">
        <f>IF(telefony45[[#This Row],[czy komórkowy]]=1,Q1905+R1904,R1904)</f>
        <v>209419</v>
      </c>
      <c r="S1905">
        <f>IF(telefony45[[#This Row],[czy stacjonarny]]=1,Q1905+S1904,S1904)</f>
        <v>644470</v>
      </c>
    </row>
    <row r="1906" spans="1:19" x14ac:dyDescent="0.3">
      <c r="A1906" s="9" t="s">
        <v>1637</v>
      </c>
      <c r="B1906" s="1">
        <v>42943</v>
      </c>
      <c r="C1906" s="2">
        <v>0.52993055555555557</v>
      </c>
      <c r="D1906" s="2">
        <v>0.53739583333333329</v>
      </c>
      <c r="E1906">
        <f>DAY(telefony45[[#This Row],[data]])</f>
        <v>27</v>
      </c>
      <c r="F1906">
        <f>IF(LEN(telefony45[[#This Row],[nr]])=8,1,0)</f>
        <v>0</v>
      </c>
      <c r="G1906">
        <f>IF(LEN(telefony45[[#This Row],[nr]])=7,1,0)</f>
        <v>1</v>
      </c>
      <c r="H1906" s="9">
        <f>IF(LEN(telefony45[[#This Row],[nr]])&gt;=10,1,0)</f>
        <v>0</v>
      </c>
      <c r="I1906" s="2">
        <f>telefony45[[#This Row],[zakonczenie]]-telefony45[[#This Row],[rozpoczecie]]</f>
        <v>7.4652777777777235E-3</v>
      </c>
      <c r="J1906" s="9">
        <f>HOUR(telefony45[[#This Row],[czas połączenia]])</f>
        <v>0</v>
      </c>
      <c r="K1906" s="9">
        <f>MINUTE(telefony45[[#This Row],[czas połączenia]])</f>
        <v>10</v>
      </c>
      <c r="L1906" s="9">
        <f>SECOND(telefony45[[#This Row],[czas połączenia]])</f>
        <v>45</v>
      </c>
      <c r="M1906" s="9">
        <f>telefony45[[#This Row],[godziny połączenia]]*60*60+telefony45[[#This Row],[minuty połączenia]]*60+telefony45[[#This Row],[sekundy połączenia2]]</f>
        <v>645</v>
      </c>
      <c r="N1906" s="9">
        <f>ROUNDUP(telefony45[[#This Row],[połączenie w sekundach]]/60,0)</f>
        <v>11</v>
      </c>
      <c r="O1906" s="9">
        <f>IF(telefony45[[#This Row],[czy zagraniczny]]=1,telefony45[[#This Row],[zaczęt minuty połączenia]],0)</f>
        <v>0</v>
      </c>
      <c r="P1906">
        <f>IF(OR(telefony45[[#This Row],[czy komórkowy]]=1,telefony45[[#This Row],[czy stacjonarny]]=1),P1905-telefony45[[#This Row],[połączenie w sekundach]],P1905)</f>
        <v>-854534</v>
      </c>
      <c r="Q1906">
        <f t="shared" si="29"/>
        <v>645</v>
      </c>
      <c r="R1906">
        <f>IF(telefony45[[#This Row],[czy komórkowy]]=1,Q1906+R1905,R1905)</f>
        <v>209419</v>
      </c>
      <c r="S1906">
        <f>IF(telefony45[[#This Row],[czy stacjonarny]]=1,Q1906+S1905,S1905)</f>
        <v>645115</v>
      </c>
    </row>
    <row r="1907" spans="1:19" x14ac:dyDescent="0.3">
      <c r="A1907" s="9" t="s">
        <v>1638</v>
      </c>
      <c r="B1907" s="1">
        <v>42943</v>
      </c>
      <c r="C1907" s="2">
        <v>0.53315972222222219</v>
      </c>
      <c r="D1907" s="2">
        <v>0.53454861111111107</v>
      </c>
      <c r="E1907">
        <f>DAY(telefony45[[#This Row],[data]])</f>
        <v>27</v>
      </c>
      <c r="F1907">
        <f>IF(LEN(telefony45[[#This Row],[nr]])=8,1,0)</f>
        <v>0</v>
      </c>
      <c r="G1907">
        <f>IF(LEN(telefony45[[#This Row],[nr]])=7,1,0)</f>
        <v>1</v>
      </c>
      <c r="H1907" s="9">
        <f>IF(LEN(telefony45[[#This Row],[nr]])&gt;=10,1,0)</f>
        <v>0</v>
      </c>
      <c r="I1907" s="2">
        <f>telefony45[[#This Row],[zakonczenie]]-telefony45[[#This Row],[rozpoczecie]]</f>
        <v>1.388888888888884E-3</v>
      </c>
      <c r="J1907" s="9">
        <f>HOUR(telefony45[[#This Row],[czas połączenia]])</f>
        <v>0</v>
      </c>
      <c r="K1907" s="9">
        <f>MINUTE(telefony45[[#This Row],[czas połączenia]])</f>
        <v>2</v>
      </c>
      <c r="L1907" s="9">
        <f>SECOND(telefony45[[#This Row],[czas połączenia]])</f>
        <v>0</v>
      </c>
      <c r="M1907" s="9">
        <f>telefony45[[#This Row],[godziny połączenia]]*60*60+telefony45[[#This Row],[minuty połączenia]]*60+telefony45[[#This Row],[sekundy połączenia2]]</f>
        <v>120</v>
      </c>
      <c r="N1907" s="9">
        <f>ROUNDUP(telefony45[[#This Row],[połączenie w sekundach]]/60,0)</f>
        <v>2</v>
      </c>
      <c r="O1907" s="9">
        <f>IF(telefony45[[#This Row],[czy zagraniczny]]=1,telefony45[[#This Row],[zaczęt minuty połączenia]],0)</f>
        <v>0</v>
      </c>
      <c r="P1907">
        <f>IF(OR(telefony45[[#This Row],[czy komórkowy]]=1,telefony45[[#This Row],[czy stacjonarny]]=1),P1906-telefony45[[#This Row],[połączenie w sekundach]],P1906)</f>
        <v>-854654</v>
      </c>
      <c r="Q1907">
        <f t="shared" si="29"/>
        <v>120</v>
      </c>
      <c r="R1907">
        <f>IF(telefony45[[#This Row],[czy komórkowy]]=1,Q1907+R1906,R1906)</f>
        <v>209419</v>
      </c>
      <c r="S1907">
        <f>IF(telefony45[[#This Row],[czy stacjonarny]]=1,Q1907+S1906,S1906)</f>
        <v>645235</v>
      </c>
    </row>
    <row r="1908" spans="1:19" x14ac:dyDescent="0.3">
      <c r="A1908" s="9" t="s">
        <v>1639</v>
      </c>
      <c r="B1908" s="1">
        <v>42943</v>
      </c>
      <c r="C1908" s="2">
        <v>0.53666666666666663</v>
      </c>
      <c r="D1908" s="2">
        <v>0.54100694444444442</v>
      </c>
      <c r="E1908">
        <f>DAY(telefony45[[#This Row],[data]])</f>
        <v>27</v>
      </c>
      <c r="F1908">
        <f>IF(LEN(telefony45[[#This Row],[nr]])=8,1,0)</f>
        <v>0</v>
      </c>
      <c r="G1908">
        <f>IF(LEN(telefony45[[#This Row],[nr]])=7,1,0)</f>
        <v>1</v>
      </c>
      <c r="H1908" s="9">
        <f>IF(LEN(telefony45[[#This Row],[nr]])&gt;=10,1,0)</f>
        <v>0</v>
      </c>
      <c r="I1908" s="2">
        <f>telefony45[[#This Row],[zakonczenie]]-telefony45[[#This Row],[rozpoczecie]]</f>
        <v>4.3402777777777901E-3</v>
      </c>
      <c r="J1908" s="9">
        <f>HOUR(telefony45[[#This Row],[czas połączenia]])</f>
        <v>0</v>
      </c>
      <c r="K1908" s="9">
        <f>MINUTE(telefony45[[#This Row],[czas połączenia]])</f>
        <v>6</v>
      </c>
      <c r="L1908" s="9">
        <f>SECOND(telefony45[[#This Row],[czas połączenia]])</f>
        <v>15</v>
      </c>
      <c r="M1908" s="9">
        <f>telefony45[[#This Row],[godziny połączenia]]*60*60+telefony45[[#This Row],[minuty połączenia]]*60+telefony45[[#This Row],[sekundy połączenia2]]</f>
        <v>375</v>
      </c>
      <c r="N1908" s="9">
        <f>ROUNDUP(telefony45[[#This Row],[połączenie w sekundach]]/60,0)</f>
        <v>7</v>
      </c>
      <c r="O1908" s="9">
        <f>IF(telefony45[[#This Row],[czy zagraniczny]]=1,telefony45[[#This Row],[zaczęt minuty połączenia]],0)</f>
        <v>0</v>
      </c>
      <c r="P1908">
        <f>IF(OR(telefony45[[#This Row],[czy komórkowy]]=1,telefony45[[#This Row],[czy stacjonarny]]=1),P1907-telefony45[[#This Row],[połączenie w sekundach]],P1907)</f>
        <v>-855029</v>
      </c>
      <c r="Q1908">
        <f t="shared" si="29"/>
        <v>375</v>
      </c>
      <c r="R1908">
        <f>IF(telefony45[[#This Row],[czy komórkowy]]=1,Q1908+R1907,R1907)</f>
        <v>209419</v>
      </c>
      <c r="S1908">
        <f>IF(telefony45[[#This Row],[czy stacjonarny]]=1,Q1908+S1907,S1907)</f>
        <v>645610</v>
      </c>
    </row>
    <row r="1909" spans="1:19" x14ac:dyDescent="0.3">
      <c r="A1909" s="9" t="s">
        <v>1640</v>
      </c>
      <c r="B1909" s="1">
        <v>42943</v>
      </c>
      <c r="C1909" s="2">
        <v>0.54144675925925922</v>
      </c>
      <c r="D1909" s="2">
        <v>0.54313657407407412</v>
      </c>
      <c r="E1909">
        <f>DAY(telefony45[[#This Row],[data]])</f>
        <v>27</v>
      </c>
      <c r="F1909">
        <f>IF(LEN(telefony45[[#This Row],[nr]])=8,1,0)</f>
        <v>1</v>
      </c>
      <c r="G1909">
        <f>IF(LEN(telefony45[[#This Row],[nr]])=7,1,0)</f>
        <v>0</v>
      </c>
      <c r="H1909" s="9">
        <f>IF(LEN(telefony45[[#This Row],[nr]])&gt;=10,1,0)</f>
        <v>0</v>
      </c>
      <c r="I1909" s="2">
        <f>telefony45[[#This Row],[zakonczenie]]-telefony45[[#This Row],[rozpoczecie]]</f>
        <v>1.6898148148148939E-3</v>
      </c>
      <c r="J1909" s="9">
        <f>HOUR(telefony45[[#This Row],[czas połączenia]])</f>
        <v>0</v>
      </c>
      <c r="K1909" s="9">
        <f>MINUTE(telefony45[[#This Row],[czas połączenia]])</f>
        <v>2</v>
      </c>
      <c r="L1909" s="9">
        <f>SECOND(telefony45[[#This Row],[czas połączenia]])</f>
        <v>26</v>
      </c>
      <c r="M1909" s="9">
        <f>telefony45[[#This Row],[godziny połączenia]]*60*60+telefony45[[#This Row],[minuty połączenia]]*60+telefony45[[#This Row],[sekundy połączenia2]]</f>
        <v>146</v>
      </c>
      <c r="N1909" s="9">
        <f>ROUNDUP(telefony45[[#This Row],[połączenie w sekundach]]/60,0)</f>
        <v>3</v>
      </c>
      <c r="O1909" s="9">
        <f>IF(telefony45[[#This Row],[czy zagraniczny]]=1,telefony45[[#This Row],[zaczęt minuty połączenia]],0)</f>
        <v>0</v>
      </c>
      <c r="P1909">
        <f>IF(OR(telefony45[[#This Row],[czy komórkowy]]=1,telefony45[[#This Row],[czy stacjonarny]]=1),P1908-telefony45[[#This Row],[połączenie w sekundach]],P1908)</f>
        <v>-855175</v>
      </c>
      <c r="Q1909">
        <f t="shared" si="29"/>
        <v>146</v>
      </c>
      <c r="R1909">
        <f>IF(telefony45[[#This Row],[czy komórkowy]]=1,Q1909+R1908,R1908)</f>
        <v>209565</v>
      </c>
      <c r="S1909">
        <f>IF(telefony45[[#This Row],[czy stacjonarny]]=1,Q1909+S1908,S1908)</f>
        <v>645610</v>
      </c>
    </row>
    <row r="1910" spans="1:19" x14ac:dyDescent="0.3">
      <c r="A1910" s="9" t="s">
        <v>1641</v>
      </c>
      <c r="B1910" s="1">
        <v>42943</v>
      </c>
      <c r="C1910" s="2">
        <v>0.54194444444444445</v>
      </c>
      <c r="D1910" s="2">
        <v>0.5513541666666667</v>
      </c>
      <c r="E1910">
        <f>DAY(telefony45[[#This Row],[data]])</f>
        <v>27</v>
      </c>
      <c r="F1910">
        <f>IF(LEN(telefony45[[#This Row],[nr]])=8,1,0)</f>
        <v>1</v>
      </c>
      <c r="G1910">
        <f>IF(LEN(telefony45[[#This Row],[nr]])=7,1,0)</f>
        <v>0</v>
      </c>
      <c r="H1910" s="9">
        <f>IF(LEN(telefony45[[#This Row],[nr]])&gt;=10,1,0)</f>
        <v>0</v>
      </c>
      <c r="I1910" s="2">
        <f>telefony45[[#This Row],[zakonczenie]]-telefony45[[#This Row],[rozpoczecie]]</f>
        <v>9.4097222222222499E-3</v>
      </c>
      <c r="J1910" s="9">
        <f>HOUR(telefony45[[#This Row],[czas połączenia]])</f>
        <v>0</v>
      </c>
      <c r="K1910" s="9">
        <f>MINUTE(telefony45[[#This Row],[czas połączenia]])</f>
        <v>13</v>
      </c>
      <c r="L1910" s="9">
        <f>SECOND(telefony45[[#This Row],[czas połączenia]])</f>
        <v>33</v>
      </c>
      <c r="M1910" s="9">
        <f>telefony45[[#This Row],[godziny połączenia]]*60*60+telefony45[[#This Row],[minuty połączenia]]*60+telefony45[[#This Row],[sekundy połączenia2]]</f>
        <v>813</v>
      </c>
      <c r="N1910" s="9">
        <f>ROUNDUP(telefony45[[#This Row],[połączenie w sekundach]]/60,0)</f>
        <v>14</v>
      </c>
      <c r="O1910" s="9">
        <f>IF(telefony45[[#This Row],[czy zagraniczny]]=1,telefony45[[#This Row],[zaczęt minuty połączenia]],0)</f>
        <v>0</v>
      </c>
      <c r="P1910">
        <f>IF(OR(telefony45[[#This Row],[czy komórkowy]]=1,telefony45[[#This Row],[czy stacjonarny]]=1),P1909-telefony45[[#This Row],[połączenie w sekundach]],P1909)</f>
        <v>-855988</v>
      </c>
      <c r="Q1910">
        <f t="shared" si="29"/>
        <v>813</v>
      </c>
      <c r="R1910">
        <f>IF(telefony45[[#This Row],[czy komórkowy]]=1,Q1910+R1909,R1909)</f>
        <v>210378</v>
      </c>
      <c r="S1910">
        <f>IF(telefony45[[#This Row],[czy stacjonarny]]=1,Q1910+S1909,S1909)</f>
        <v>645610</v>
      </c>
    </row>
    <row r="1911" spans="1:19" x14ac:dyDescent="0.3">
      <c r="A1911" s="9" t="s">
        <v>1642</v>
      </c>
      <c r="B1911" s="1">
        <v>42943</v>
      </c>
      <c r="C1911" s="2">
        <v>0.54600694444444442</v>
      </c>
      <c r="D1911" s="2">
        <v>0.54866898148148147</v>
      </c>
      <c r="E1911">
        <f>DAY(telefony45[[#This Row],[data]])</f>
        <v>27</v>
      </c>
      <c r="F1911">
        <f>IF(LEN(telefony45[[#This Row],[nr]])=8,1,0)</f>
        <v>0</v>
      </c>
      <c r="G1911">
        <f>IF(LEN(telefony45[[#This Row],[nr]])=7,1,0)</f>
        <v>1</v>
      </c>
      <c r="H1911" s="9">
        <f>IF(LEN(telefony45[[#This Row],[nr]])&gt;=10,1,0)</f>
        <v>0</v>
      </c>
      <c r="I1911" s="2">
        <f>telefony45[[#This Row],[zakonczenie]]-telefony45[[#This Row],[rozpoczecie]]</f>
        <v>2.6620370370370461E-3</v>
      </c>
      <c r="J1911" s="9">
        <f>HOUR(telefony45[[#This Row],[czas połączenia]])</f>
        <v>0</v>
      </c>
      <c r="K1911" s="9">
        <f>MINUTE(telefony45[[#This Row],[czas połączenia]])</f>
        <v>3</v>
      </c>
      <c r="L1911" s="9">
        <f>SECOND(telefony45[[#This Row],[czas połączenia]])</f>
        <v>50</v>
      </c>
      <c r="M1911" s="9">
        <f>telefony45[[#This Row],[godziny połączenia]]*60*60+telefony45[[#This Row],[minuty połączenia]]*60+telefony45[[#This Row],[sekundy połączenia2]]</f>
        <v>230</v>
      </c>
      <c r="N1911" s="9">
        <f>ROUNDUP(telefony45[[#This Row],[połączenie w sekundach]]/60,0)</f>
        <v>4</v>
      </c>
      <c r="O1911" s="9">
        <f>IF(telefony45[[#This Row],[czy zagraniczny]]=1,telefony45[[#This Row],[zaczęt minuty połączenia]],0)</f>
        <v>0</v>
      </c>
      <c r="P1911">
        <f>IF(OR(telefony45[[#This Row],[czy komórkowy]]=1,telefony45[[#This Row],[czy stacjonarny]]=1),P1910-telefony45[[#This Row],[połączenie w sekundach]],P1910)</f>
        <v>-856218</v>
      </c>
      <c r="Q1911">
        <f t="shared" si="29"/>
        <v>230</v>
      </c>
      <c r="R1911">
        <f>IF(telefony45[[#This Row],[czy komórkowy]]=1,Q1911+R1910,R1910)</f>
        <v>210378</v>
      </c>
      <c r="S1911">
        <f>IF(telefony45[[#This Row],[czy stacjonarny]]=1,Q1911+S1910,S1910)</f>
        <v>645840</v>
      </c>
    </row>
    <row r="1912" spans="1:19" x14ac:dyDescent="0.3">
      <c r="A1912" s="9" t="s">
        <v>1643</v>
      </c>
      <c r="B1912" s="1">
        <v>42943</v>
      </c>
      <c r="C1912" s="2">
        <v>0.54690972222222223</v>
      </c>
      <c r="D1912" s="2">
        <v>0.54707175925925922</v>
      </c>
      <c r="E1912">
        <f>DAY(telefony45[[#This Row],[data]])</f>
        <v>27</v>
      </c>
      <c r="F1912">
        <f>IF(LEN(telefony45[[#This Row],[nr]])=8,1,0)</f>
        <v>0</v>
      </c>
      <c r="G1912">
        <f>IF(LEN(telefony45[[#This Row],[nr]])=7,1,0)</f>
        <v>1</v>
      </c>
      <c r="H1912" s="9">
        <f>IF(LEN(telefony45[[#This Row],[nr]])&gt;=10,1,0)</f>
        <v>0</v>
      </c>
      <c r="I1912" s="2">
        <f>telefony45[[#This Row],[zakonczenie]]-telefony45[[#This Row],[rozpoczecie]]</f>
        <v>1.6203703703698835E-4</v>
      </c>
      <c r="J1912" s="9">
        <f>HOUR(telefony45[[#This Row],[czas połączenia]])</f>
        <v>0</v>
      </c>
      <c r="K1912" s="9">
        <f>MINUTE(telefony45[[#This Row],[czas połączenia]])</f>
        <v>0</v>
      </c>
      <c r="L1912" s="9">
        <f>SECOND(telefony45[[#This Row],[czas połączenia]])</f>
        <v>14</v>
      </c>
      <c r="M1912" s="9">
        <f>telefony45[[#This Row],[godziny połączenia]]*60*60+telefony45[[#This Row],[minuty połączenia]]*60+telefony45[[#This Row],[sekundy połączenia2]]</f>
        <v>14</v>
      </c>
      <c r="N1912" s="9">
        <f>ROUNDUP(telefony45[[#This Row],[połączenie w sekundach]]/60,0)</f>
        <v>1</v>
      </c>
      <c r="O1912" s="9">
        <f>IF(telefony45[[#This Row],[czy zagraniczny]]=1,telefony45[[#This Row],[zaczęt minuty połączenia]],0)</f>
        <v>0</v>
      </c>
      <c r="P1912">
        <f>IF(OR(telefony45[[#This Row],[czy komórkowy]]=1,telefony45[[#This Row],[czy stacjonarny]]=1),P1911-telefony45[[#This Row],[połączenie w sekundach]],P1911)</f>
        <v>-856232</v>
      </c>
      <c r="Q1912">
        <f t="shared" si="29"/>
        <v>14</v>
      </c>
      <c r="R1912">
        <f>IF(telefony45[[#This Row],[czy komórkowy]]=1,Q1912+R1911,R1911)</f>
        <v>210378</v>
      </c>
      <c r="S1912">
        <f>IF(telefony45[[#This Row],[czy stacjonarny]]=1,Q1912+S1911,S1911)</f>
        <v>645854</v>
      </c>
    </row>
    <row r="1913" spans="1:19" x14ac:dyDescent="0.3">
      <c r="A1913" s="9" t="s">
        <v>1644</v>
      </c>
      <c r="B1913" s="1">
        <v>42943</v>
      </c>
      <c r="C1913" s="2">
        <v>0.55092592592592593</v>
      </c>
      <c r="D1913" s="2">
        <v>0.56030092592592595</v>
      </c>
      <c r="E1913">
        <f>DAY(telefony45[[#This Row],[data]])</f>
        <v>27</v>
      </c>
      <c r="F1913">
        <f>IF(LEN(telefony45[[#This Row],[nr]])=8,1,0)</f>
        <v>0</v>
      </c>
      <c r="G1913">
        <f>IF(LEN(telefony45[[#This Row],[nr]])=7,1,0)</f>
        <v>1</v>
      </c>
      <c r="H1913" s="9">
        <f>IF(LEN(telefony45[[#This Row],[nr]])&gt;=10,1,0)</f>
        <v>0</v>
      </c>
      <c r="I1913" s="2">
        <f>telefony45[[#This Row],[zakonczenie]]-telefony45[[#This Row],[rozpoczecie]]</f>
        <v>9.3750000000000222E-3</v>
      </c>
      <c r="J1913" s="9">
        <f>HOUR(telefony45[[#This Row],[czas połączenia]])</f>
        <v>0</v>
      </c>
      <c r="K1913" s="9">
        <f>MINUTE(telefony45[[#This Row],[czas połączenia]])</f>
        <v>13</v>
      </c>
      <c r="L1913" s="9">
        <f>SECOND(telefony45[[#This Row],[czas połączenia]])</f>
        <v>30</v>
      </c>
      <c r="M1913" s="9">
        <f>telefony45[[#This Row],[godziny połączenia]]*60*60+telefony45[[#This Row],[minuty połączenia]]*60+telefony45[[#This Row],[sekundy połączenia2]]</f>
        <v>810</v>
      </c>
      <c r="N1913" s="9">
        <f>ROUNDUP(telefony45[[#This Row],[połączenie w sekundach]]/60,0)</f>
        <v>14</v>
      </c>
      <c r="O1913" s="9">
        <f>IF(telefony45[[#This Row],[czy zagraniczny]]=1,telefony45[[#This Row],[zaczęt minuty połączenia]],0)</f>
        <v>0</v>
      </c>
      <c r="P1913">
        <f>IF(OR(telefony45[[#This Row],[czy komórkowy]]=1,telefony45[[#This Row],[czy stacjonarny]]=1),P1912-telefony45[[#This Row],[połączenie w sekundach]],P1912)</f>
        <v>-857042</v>
      </c>
      <c r="Q1913">
        <f t="shared" si="29"/>
        <v>810</v>
      </c>
      <c r="R1913">
        <f>IF(telefony45[[#This Row],[czy komórkowy]]=1,Q1913+R1912,R1912)</f>
        <v>210378</v>
      </c>
      <c r="S1913">
        <f>IF(telefony45[[#This Row],[czy stacjonarny]]=1,Q1913+S1912,S1912)</f>
        <v>646664</v>
      </c>
    </row>
    <row r="1914" spans="1:19" x14ac:dyDescent="0.3">
      <c r="A1914" s="9" t="s">
        <v>1645</v>
      </c>
      <c r="B1914" s="1">
        <v>42943</v>
      </c>
      <c r="C1914" s="2">
        <v>0.55116898148148152</v>
      </c>
      <c r="D1914" s="2">
        <v>0.56047453703703709</v>
      </c>
      <c r="E1914">
        <f>DAY(telefony45[[#This Row],[data]])</f>
        <v>27</v>
      </c>
      <c r="F1914">
        <f>IF(LEN(telefony45[[#This Row],[nr]])=8,1,0)</f>
        <v>0</v>
      </c>
      <c r="G1914">
        <f>IF(LEN(telefony45[[#This Row],[nr]])=7,1,0)</f>
        <v>1</v>
      </c>
      <c r="H1914" s="9">
        <f>IF(LEN(telefony45[[#This Row],[nr]])&gt;=10,1,0)</f>
        <v>0</v>
      </c>
      <c r="I1914" s="2">
        <f>telefony45[[#This Row],[zakonczenie]]-telefony45[[#This Row],[rozpoczecie]]</f>
        <v>9.3055555555555669E-3</v>
      </c>
      <c r="J1914" s="9">
        <f>HOUR(telefony45[[#This Row],[czas połączenia]])</f>
        <v>0</v>
      </c>
      <c r="K1914" s="9">
        <f>MINUTE(telefony45[[#This Row],[czas połączenia]])</f>
        <v>13</v>
      </c>
      <c r="L1914" s="9">
        <f>SECOND(telefony45[[#This Row],[czas połączenia]])</f>
        <v>24</v>
      </c>
      <c r="M1914" s="9">
        <f>telefony45[[#This Row],[godziny połączenia]]*60*60+telefony45[[#This Row],[minuty połączenia]]*60+telefony45[[#This Row],[sekundy połączenia2]]</f>
        <v>804</v>
      </c>
      <c r="N1914" s="9">
        <f>ROUNDUP(telefony45[[#This Row],[połączenie w sekundach]]/60,0)</f>
        <v>14</v>
      </c>
      <c r="O1914" s="9">
        <f>IF(telefony45[[#This Row],[czy zagraniczny]]=1,telefony45[[#This Row],[zaczęt minuty połączenia]],0)</f>
        <v>0</v>
      </c>
      <c r="P1914">
        <f>IF(OR(telefony45[[#This Row],[czy komórkowy]]=1,telefony45[[#This Row],[czy stacjonarny]]=1),P1913-telefony45[[#This Row],[połączenie w sekundach]],P1913)</f>
        <v>-857846</v>
      </c>
      <c r="Q1914">
        <f t="shared" si="29"/>
        <v>804</v>
      </c>
      <c r="R1914">
        <f>IF(telefony45[[#This Row],[czy komórkowy]]=1,Q1914+R1913,R1913)</f>
        <v>210378</v>
      </c>
      <c r="S1914">
        <f>IF(telefony45[[#This Row],[czy stacjonarny]]=1,Q1914+S1913,S1913)</f>
        <v>647468</v>
      </c>
    </row>
    <row r="1915" spans="1:19" x14ac:dyDescent="0.3">
      <c r="A1915" s="9" t="s">
        <v>1646</v>
      </c>
      <c r="B1915" s="1">
        <v>42943</v>
      </c>
      <c r="C1915" s="2">
        <v>0.55174768518518513</v>
      </c>
      <c r="D1915" s="2">
        <v>0.55920138888888893</v>
      </c>
      <c r="E1915">
        <f>DAY(telefony45[[#This Row],[data]])</f>
        <v>27</v>
      </c>
      <c r="F1915">
        <f>IF(LEN(telefony45[[#This Row],[nr]])=8,1,0)</f>
        <v>1</v>
      </c>
      <c r="G1915">
        <f>IF(LEN(telefony45[[#This Row],[nr]])=7,1,0)</f>
        <v>0</v>
      </c>
      <c r="H1915" s="9">
        <f>IF(LEN(telefony45[[#This Row],[nr]])&gt;=10,1,0)</f>
        <v>0</v>
      </c>
      <c r="I1915" s="2">
        <f>telefony45[[#This Row],[zakonczenie]]-telefony45[[#This Row],[rozpoczecie]]</f>
        <v>7.4537037037037956E-3</v>
      </c>
      <c r="J1915" s="9">
        <f>HOUR(telefony45[[#This Row],[czas połączenia]])</f>
        <v>0</v>
      </c>
      <c r="K1915" s="9">
        <f>MINUTE(telefony45[[#This Row],[czas połączenia]])</f>
        <v>10</v>
      </c>
      <c r="L1915" s="9">
        <f>SECOND(telefony45[[#This Row],[czas połączenia]])</f>
        <v>44</v>
      </c>
      <c r="M1915" s="9">
        <f>telefony45[[#This Row],[godziny połączenia]]*60*60+telefony45[[#This Row],[minuty połączenia]]*60+telefony45[[#This Row],[sekundy połączenia2]]</f>
        <v>644</v>
      </c>
      <c r="N1915" s="9">
        <f>ROUNDUP(telefony45[[#This Row],[połączenie w sekundach]]/60,0)</f>
        <v>11</v>
      </c>
      <c r="O1915" s="9">
        <f>IF(telefony45[[#This Row],[czy zagraniczny]]=1,telefony45[[#This Row],[zaczęt minuty połączenia]],0)</f>
        <v>0</v>
      </c>
      <c r="P1915">
        <f>IF(OR(telefony45[[#This Row],[czy komórkowy]]=1,telefony45[[#This Row],[czy stacjonarny]]=1),P1914-telefony45[[#This Row],[połączenie w sekundach]],P1914)</f>
        <v>-858490</v>
      </c>
      <c r="Q1915">
        <f t="shared" si="29"/>
        <v>644</v>
      </c>
      <c r="R1915">
        <f>IF(telefony45[[#This Row],[czy komórkowy]]=1,Q1915+R1914,R1914)</f>
        <v>211022</v>
      </c>
      <c r="S1915">
        <f>IF(telefony45[[#This Row],[czy stacjonarny]]=1,Q1915+S1914,S1914)</f>
        <v>647468</v>
      </c>
    </row>
    <row r="1916" spans="1:19" x14ac:dyDescent="0.3">
      <c r="A1916" s="9" t="s">
        <v>1647</v>
      </c>
      <c r="B1916" s="1">
        <v>42943</v>
      </c>
      <c r="C1916" s="2">
        <v>0.55718749999999995</v>
      </c>
      <c r="D1916" s="2">
        <v>0.55753472222222222</v>
      </c>
      <c r="E1916">
        <f>DAY(telefony45[[#This Row],[data]])</f>
        <v>27</v>
      </c>
      <c r="F1916">
        <f>IF(LEN(telefony45[[#This Row],[nr]])=8,1,0)</f>
        <v>0</v>
      </c>
      <c r="G1916">
        <f>IF(LEN(telefony45[[#This Row],[nr]])=7,1,0)</f>
        <v>1</v>
      </c>
      <c r="H1916" s="9">
        <f>IF(LEN(telefony45[[#This Row],[nr]])&gt;=10,1,0)</f>
        <v>0</v>
      </c>
      <c r="I1916" s="2">
        <f>telefony45[[#This Row],[zakonczenie]]-telefony45[[#This Row],[rozpoczecie]]</f>
        <v>3.472222222222765E-4</v>
      </c>
      <c r="J1916" s="9">
        <f>HOUR(telefony45[[#This Row],[czas połączenia]])</f>
        <v>0</v>
      </c>
      <c r="K1916" s="9">
        <f>MINUTE(telefony45[[#This Row],[czas połączenia]])</f>
        <v>0</v>
      </c>
      <c r="L1916" s="9">
        <f>SECOND(telefony45[[#This Row],[czas połączenia]])</f>
        <v>30</v>
      </c>
      <c r="M1916" s="9">
        <f>telefony45[[#This Row],[godziny połączenia]]*60*60+telefony45[[#This Row],[minuty połączenia]]*60+telefony45[[#This Row],[sekundy połączenia2]]</f>
        <v>30</v>
      </c>
      <c r="N1916" s="9">
        <f>ROUNDUP(telefony45[[#This Row],[połączenie w sekundach]]/60,0)</f>
        <v>1</v>
      </c>
      <c r="O1916" s="9">
        <f>IF(telefony45[[#This Row],[czy zagraniczny]]=1,telefony45[[#This Row],[zaczęt minuty połączenia]],0)</f>
        <v>0</v>
      </c>
      <c r="P1916">
        <f>IF(OR(telefony45[[#This Row],[czy komórkowy]]=1,telefony45[[#This Row],[czy stacjonarny]]=1),P1915-telefony45[[#This Row],[połączenie w sekundach]],P1915)</f>
        <v>-858520</v>
      </c>
      <c r="Q1916">
        <f t="shared" si="29"/>
        <v>30</v>
      </c>
      <c r="R1916">
        <f>IF(telefony45[[#This Row],[czy komórkowy]]=1,Q1916+R1915,R1915)</f>
        <v>211022</v>
      </c>
      <c r="S1916">
        <f>IF(telefony45[[#This Row],[czy stacjonarny]]=1,Q1916+S1915,S1915)</f>
        <v>647498</v>
      </c>
    </row>
    <row r="1917" spans="1:19" x14ac:dyDescent="0.3">
      <c r="A1917" s="9" t="s">
        <v>1648</v>
      </c>
      <c r="B1917" s="1">
        <v>42943</v>
      </c>
      <c r="C1917" s="2">
        <v>0.55995370370370368</v>
      </c>
      <c r="D1917" s="2">
        <v>0.56405092592592587</v>
      </c>
      <c r="E1917">
        <f>DAY(telefony45[[#This Row],[data]])</f>
        <v>27</v>
      </c>
      <c r="F1917">
        <f>IF(LEN(telefony45[[#This Row],[nr]])=8,1,0)</f>
        <v>0</v>
      </c>
      <c r="G1917">
        <f>IF(LEN(telefony45[[#This Row],[nr]])=7,1,0)</f>
        <v>1</v>
      </c>
      <c r="H1917" s="9">
        <f>IF(LEN(telefony45[[#This Row],[nr]])&gt;=10,1,0)</f>
        <v>0</v>
      </c>
      <c r="I1917" s="2">
        <f>telefony45[[#This Row],[zakonczenie]]-telefony45[[#This Row],[rozpoczecie]]</f>
        <v>4.0972222222221966E-3</v>
      </c>
      <c r="J1917" s="9">
        <f>HOUR(telefony45[[#This Row],[czas połączenia]])</f>
        <v>0</v>
      </c>
      <c r="K1917" s="9">
        <f>MINUTE(telefony45[[#This Row],[czas połączenia]])</f>
        <v>5</v>
      </c>
      <c r="L1917" s="9">
        <f>SECOND(telefony45[[#This Row],[czas połączenia]])</f>
        <v>54</v>
      </c>
      <c r="M1917" s="9">
        <f>telefony45[[#This Row],[godziny połączenia]]*60*60+telefony45[[#This Row],[minuty połączenia]]*60+telefony45[[#This Row],[sekundy połączenia2]]</f>
        <v>354</v>
      </c>
      <c r="N1917" s="9">
        <f>ROUNDUP(telefony45[[#This Row],[połączenie w sekundach]]/60,0)</f>
        <v>6</v>
      </c>
      <c r="O1917" s="9">
        <f>IF(telefony45[[#This Row],[czy zagraniczny]]=1,telefony45[[#This Row],[zaczęt minuty połączenia]],0)</f>
        <v>0</v>
      </c>
      <c r="P1917">
        <f>IF(OR(telefony45[[#This Row],[czy komórkowy]]=1,telefony45[[#This Row],[czy stacjonarny]]=1),P1916-telefony45[[#This Row],[połączenie w sekundach]],P1916)</f>
        <v>-858874</v>
      </c>
      <c r="Q1917">
        <f t="shared" si="29"/>
        <v>354</v>
      </c>
      <c r="R1917">
        <f>IF(telefony45[[#This Row],[czy komórkowy]]=1,Q1917+R1916,R1916)</f>
        <v>211022</v>
      </c>
      <c r="S1917">
        <f>IF(telefony45[[#This Row],[czy stacjonarny]]=1,Q1917+S1916,S1916)</f>
        <v>647852</v>
      </c>
    </row>
    <row r="1918" spans="1:19" x14ac:dyDescent="0.3">
      <c r="A1918" s="9" t="s">
        <v>1649</v>
      </c>
      <c r="B1918" s="1">
        <v>42943</v>
      </c>
      <c r="C1918" s="2">
        <v>0.56268518518518518</v>
      </c>
      <c r="D1918" s="2">
        <v>0.56517361111111108</v>
      </c>
      <c r="E1918">
        <f>DAY(telefony45[[#This Row],[data]])</f>
        <v>27</v>
      </c>
      <c r="F1918">
        <f>IF(LEN(telefony45[[#This Row],[nr]])=8,1,0)</f>
        <v>0</v>
      </c>
      <c r="G1918">
        <f>IF(LEN(telefony45[[#This Row],[nr]])=7,1,0)</f>
        <v>1</v>
      </c>
      <c r="H1918" s="9">
        <f>IF(LEN(telefony45[[#This Row],[nr]])&gt;=10,1,0)</f>
        <v>0</v>
      </c>
      <c r="I1918" s="2">
        <f>telefony45[[#This Row],[zakonczenie]]-telefony45[[#This Row],[rozpoczecie]]</f>
        <v>2.4884259259259078E-3</v>
      </c>
      <c r="J1918" s="9">
        <f>HOUR(telefony45[[#This Row],[czas połączenia]])</f>
        <v>0</v>
      </c>
      <c r="K1918" s="9">
        <f>MINUTE(telefony45[[#This Row],[czas połączenia]])</f>
        <v>3</v>
      </c>
      <c r="L1918" s="9">
        <f>SECOND(telefony45[[#This Row],[czas połączenia]])</f>
        <v>35</v>
      </c>
      <c r="M1918" s="9">
        <f>telefony45[[#This Row],[godziny połączenia]]*60*60+telefony45[[#This Row],[minuty połączenia]]*60+telefony45[[#This Row],[sekundy połączenia2]]</f>
        <v>215</v>
      </c>
      <c r="N1918" s="9">
        <f>ROUNDUP(telefony45[[#This Row],[połączenie w sekundach]]/60,0)</f>
        <v>4</v>
      </c>
      <c r="O1918" s="9">
        <f>IF(telefony45[[#This Row],[czy zagraniczny]]=1,telefony45[[#This Row],[zaczęt minuty połączenia]],0)</f>
        <v>0</v>
      </c>
      <c r="P1918">
        <f>IF(OR(telefony45[[#This Row],[czy komórkowy]]=1,telefony45[[#This Row],[czy stacjonarny]]=1),P1917-telefony45[[#This Row],[połączenie w sekundach]],P1917)</f>
        <v>-859089</v>
      </c>
      <c r="Q1918">
        <f t="shared" si="29"/>
        <v>215</v>
      </c>
      <c r="R1918">
        <f>IF(telefony45[[#This Row],[czy komórkowy]]=1,Q1918+R1917,R1917)</f>
        <v>211022</v>
      </c>
      <c r="S1918">
        <f>IF(telefony45[[#This Row],[czy stacjonarny]]=1,Q1918+S1917,S1917)</f>
        <v>648067</v>
      </c>
    </row>
    <row r="1919" spans="1:19" x14ac:dyDescent="0.3">
      <c r="A1919" s="9" t="s">
        <v>1650</v>
      </c>
      <c r="B1919" s="1">
        <v>42943</v>
      </c>
      <c r="C1919" s="2">
        <v>0.56680555555555556</v>
      </c>
      <c r="D1919" s="2">
        <v>0.56877314814814817</v>
      </c>
      <c r="E1919">
        <f>DAY(telefony45[[#This Row],[data]])</f>
        <v>27</v>
      </c>
      <c r="F1919">
        <f>IF(LEN(telefony45[[#This Row],[nr]])=8,1,0)</f>
        <v>0</v>
      </c>
      <c r="G1919">
        <f>IF(LEN(telefony45[[#This Row],[nr]])=7,1,0)</f>
        <v>0</v>
      </c>
      <c r="H1919" s="9">
        <f>IF(LEN(telefony45[[#This Row],[nr]])&gt;=10,1,0)</f>
        <v>1</v>
      </c>
      <c r="I1919" s="2">
        <f>telefony45[[#This Row],[zakonczenie]]-telefony45[[#This Row],[rozpoczecie]]</f>
        <v>1.9675925925926041E-3</v>
      </c>
      <c r="J1919" s="9">
        <f>HOUR(telefony45[[#This Row],[czas połączenia]])</f>
        <v>0</v>
      </c>
      <c r="K1919" s="9">
        <f>MINUTE(telefony45[[#This Row],[czas połączenia]])</f>
        <v>2</v>
      </c>
      <c r="L1919" s="9">
        <f>SECOND(telefony45[[#This Row],[czas połączenia]])</f>
        <v>50</v>
      </c>
      <c r="M1919" s="9">
        <f>telefony45[[#This Row],[godziny połączenia]]*60*60+telefony45[[#This Row],[minuty połączenia]]*60+telefony45[[#This Row],[sekundy połączenia2]]</f>
        <v>170</v>
      </c>
      <c r="N1919" s="9">
        <f>ROUNDUP(telefony45[[#This Row],[połączenie w sekundach]]/60,0)</f>
        <v>3</v>
      </c>
      <c r="O1919" s="9">
        <f>IF(telefony45[[#This Row],[czy zagraniczny]]=1,telefony45[[#This Row],[zaczęt minuty połączenia]],0)</f>
        <v>3</v>
      </c>
      <c r="P1919">
        <f>IF(OR(telefony45[[#This Row],[czy komórkowy]]=1,telefony45[[#This Row],[czy stacjonarny]]=1),P1918-telefony45[[#This Row],[połączenie w sekundach]],P1918)</f>
        <v>-859089</v>
      </c>
      <c r="Q1919">
        <f t="shared" si="29"/>
        <v>0</v>
      </c>
      <c r="R1919">
        <f>IF(telefony45[[#This Row],[czy komórkowy]]=1,Q1919+R1918,R1918)</f>
        <v>211022</v>
      </c>
      <c r="S1919">
        <f>IF(telefony45[[#This Row],[czy stacjonarny]]=1,Q1919+S1918,S1918)</f>
        <v>648067</v>
      </c>
    </row>
    <row r="1920" spans="1:19" x14ac:dyDescent="0.3">
      <c r="A1920" s="9" t="s">
        <v>1651</v>
      </c>
      <c r="B1920" s="1">
        <v>42943</v>
      </c>
      <c r="C1920" s="2">
        <v>0.57233796296296291</v>
      </c>
      <c r="D1920" s="2">
        <v>0.57620370370370366</v>
      </c>
      <c r="E1920">
        <f>DAY(telefony45[[#This Row],[data]])</f>
        <v>27</v>
      </c>
      <c r="F1920">
        <f>IF(LEN(telefony45[[#This Row],[nr]])=8,1,0)</f>
        <v>0</v>
      </c>
      <c r="G1920">
        <f>IF(LEN(telefony45[[#This Row],[nr]])=7,1,0)</f>
        <v>1</v>
      </c>
      <c r="H1920" s="9">
        <f>IF(LEN(telefony45[[#This Row],[nr]])&gt;=10,1,0)</f>
        <v>0</v>
      </c>
      <c r="I1920" s="2">
        <f>telefony45[[#This Row],[zakonczenie]]-telefony45[[#This Row],[rozpoczecie]]</f>
        <v>3.8657407407407529E-3</v>
      </c>
      <c r="J1920" s="9">
        <f>HOUR(telefony45[[#This Row],[czas połączenia]])</f>
        <v>0</v>
      </c>
      <c r="K1920" s="9">
        <f>MINUTE(telefony45[[#This Row],[czas połączenia]])</f>
        <v>5</v>
      </c>
      <c r="L1920" s="9">
        <f>SECOND(telefony45[[#This Row],[czas połączenia]])</f>
        <v>34</v>
      </c>
      <c r="M1920" s="9">
        <f>telefony45[[#This Row],[godziny połączenia]]*60*60+telefony45[[#This Row],[minuty połączenia]]*60+telefony45[[#This Row],[sekundy połączenia2]]</f>
        <v>334</v>
      </c>
      <c r="N1920" s="9">
        <f>ROUNDUP(telefony45[[#This Row],[połączenie w sekundach]]/60,0)</f>
        <v>6</v>
      </c>
      <c r="O1920" s="9">
        <f>IF(telefony45[[#This Row],[czy zagraniczny]]=1,telefony45[[#This Row],[zaczęt minuty połączenia]],0)</f>
        <v>0</v>
      </c>
      <c r="P1920">
        <f>IF(OR(telefony45[[#This Row],[czy komórkowy]]=1,telefony45[[#This Row],[czy stacjonarny]]=1),P1919-telefony45[[#This Row],[połączenie w sekundach]],P1919)</f>
        <v>-859423</v>
      </c>
      <c r="Q1920">
        <f t="shared" si="29"/>
        <v>334</v>
      </c>
      <c r="R1920">
        <f>IF(telefony45[[#This Row],[czy komórkowy]]=1,Q1920+R1919,R1919)</f>
        <v>211022</v>
      </c>
      <c r="S1920">
        <f>IF(telefony45[[#This Row],[czy stacjonarny]]=1,Q1920+S1919,S1919)</f>
        <v>648401</v>
      </c>
    </row>
    <row r="1921" spans="1:19" x14ac:dyDescent="0.3">
      <c r="A1921" s="9" t="s">
        <v>1652</v>
      </c>
      <c r="B1921" s="1">
        <v>42943</v>
      </c>
      <c r="C1921" s="2">
        <v>0.57563657407407409</v>
      </c>
      <c r="D1921" s="2">
        <v>0.57976851851851852</v>
      </c>
      <c r="E1921">
        <f>DAY(telefony45[[#This Row],[data]])</f>
        <v>27</v>
      </c>
      <c r="F1921">
        <f>IF(LEN(telefony45[[#This Row],[nr]])=8,1,0)</f>
        <v>0</v>
      </c>
      <c r="G1921">
        <f>IF(LEN(telefony45[[#This Row],[nr]])=7,1,0)</f>
        <v>1</v>
      </c>
      <c r="H1921" s="9">
        <f>IF(LEN(telefony45[[#This Row],[nr]])&gt;=10,1,0)</f>
        <v>0</v>
      </c>
      <c r="I1921" s="2">
        <f>telefony45[[#This Row],[zakonczenie]]-telefony45[[#This Row],[rozpoczecie]]</f>
        <v>4.1319444444444242E-3</v>
      </c>
      <c r="J1921" s="9">
        <f>HOUR(telefony45[[#This Row],[czas połączenia]])</f>
        <v>0</v>
      </c>
      <c r="K1921" s="9">
        <f>MINUTE(telefony45[[#This Row],[czas połączenia]])</f>
        <v>5</v>
      </c>
      <c r="L1921" s="9">
        <f>SECOND(telefony45[[#This Row],[czas połączenia]])</f>
        <v>57</v>
      </c>
      <c r="M1921" s="9">
        <f>telefony45[[#This Row],[godziny połączenia]]*60*60+telefony45[[#This Row],[minuty połączenia]]*60+telefony45[[#This Row],[sekundy połączenia2]]</f>
        <v>357</v>
      </c>
      <c r="N1921" s="9">
        <f>ROUNDUP(telefony45[[#This Row],[połączenie w sekundach]]/60,0)</f>
        <v>6</v>
      </c>
      <c r="O1921" s="9">
        <f>IF(telefony45[[#This Row],[czy zagraniczny]]=1,telefony45[[#This Row],[zaczęt minuty połączenia]],0)</f>
        <v>0</v>
      </c>
      <c r="P1921">
        <f>IF(OR(telefony45[[#This Row],[czy komórkowy]]=1,telefony45[[#This Row],[czy stacjonarny]]=1),P1920-telefony45[[#This Row],[połączenie w sekundach]],P1920)</f>
        <v>-859780</v>
      </c>
      <c r="Q1921">
        <f t="shared" si="29"/>
        <v>357</v>
      </c>
      <c r="R1921">
        <f>IF(telefony45[[#This Row],[czy komórkowy]]=1,Q1921+R1920,R1920)</f>
        <v>211022</v>
      </c>
      <c r="S1921">
        <f>IF(telefony45[[#This Row],[czy stacjonarny]]=1,Q1921+S1920,S1920)</f>
        <v>648758</v>
      </c>
    </row>
    <row r="1922" spans="1:19" x14ac:dyDescent="0.3">
      <c r="A1922" s="9" t="s">
        <v>1653</v>
      </c>
      <c r="B1922" s="1">
        <v>42943</v>
      </c>
      <c r="C1922" s="2">
        <v>0.58034722222222224</v>
      </c>
      <c r="D1922" s="2">
        <v>0.58803240740740736</v>
      </c>
      <c r="E1922">
        <f>DAY(telefony45[[#This Row],[data]])</f>
        <v>27</v>
      </c>
      <c r="F1922">
        <f>IF(LEN(telefony45[[#This Row],[nr]])=8,1,0)</f>
        <v>1</v>
      </c>
      <c r="G1922">
        <f>IF(LEN(telefony45[[#This Row],[nr]])=7,1,0)</f>
        <v>0</v>
      </c>
      <c r="H1922" s="9">
        <f>IF(LEN(telefony45[[#This Row],[nr]])&gt;=10,1,0)</f>
        <v>0</v>
      </c>
      <c r="I1922" s="2">
        <f>telefony45[[#This Row],[zakonczenie]]-telefony45[[#This Row],[rozpoczecie]]</f>
        <v>7.6851851851851283E-3</v>
      </c>
      <c r="J1922" s="9">
        <f>HOUR(telefony45[[#This Row],[czas połączenia]])</f>
        <v>0</v>
      </c>
      <c r="K1922" s="9">
        <f>MINUTE(telefony45[[#This Row],[czas połączenia]])</f>
        <v>11</v>
      </c>
      <c r="L1922" s="9">
        <f>SECOND(telefony45[[#This Row],[czas połączenia]])</f>
        <v>4</v>
      </c>
      <c r="M1922" s="9">
        <f>telefony45[[#This Row],[godziny połączenia]]*60*60+telefony45[[#This Row],[minuty połączenia]]*60+telefony45[[#This Row],[sekundy połączenia2]]</f>
        <v>664</v>
      </c>
      <c r="N1922" s="9">
        <f>ROUNDUP(telefony45[[#This Row],[połączenie w sekundach]]/60,0)</f>
        <v>12</v>
      </c>
      <c r="O1922" s="9">
        <f>IF(telefony45[[#This Row],[czy zagraniczny]]=1,telefony45[[#This Row],[zaczęt minuty połączenia]],0)</f>
        <v>0</v>
      </c>
      <c r="P1922">
        <f>IF(OR(telefony45[[#This Row],[czy komórkowy]]=1,telefony45[[#This Row],[czy stacjonarny]]=1),P1921-telefony45[[#This Row],[połączenie w sekundach]],P1921)</f>
        <v>-860444</v>
      </c>
      <c r="Q1922">
        <f t="shared" si="29"/>
        <v>664</v>
      </c>
      <c r="R1922">
        <f>IF(telefony45[[#This Row],[czy komórkowy]]=1,Q1922+R1921,R1921)</f>
        <v>211686</v>
      </c>
      <c r="S1922">
        <f>IF(telefony45[[#This Row],[czy stacjonarny]]=1,Q1922+S1921,S1921)</f>
        <v>648758</v>
      </c>
    </row>
    <row r="1923" spans="1:19" x14ac:dyDescent="0.3">
      <c r="A1923" s="9" t="s">
        <v>1654</v>
      </c>
      <c r="B1923" s="1">
        <v>42943</v>
      </c>
      <c r="C1923" s="2">
        <v>0.58589120370370373</v>
      </c>
      <c r="D1923" s="2">
        <v>0.59706018518518522</v>
      </c>
      <c r="E1923">
        <f>DAY(telefony45[[#This Row],[data]])</f>
        <v>27</v>
      </c>
      <c r="F1923">
        <f>IF(LEN(telefony45[[#This Row],[nr]])=8,1,0)</f>
        <v>0</v>
      </c>
      <c r="G1923">
        <f>IF(LEN(telefony45[[#This Row],[nr]])=7,1,0)</f>
        <v>1</v>
      </c>
      <c r="H1923" s="9">
        <f>IF(LEN(telefony45[[#This Row],[nr]])&gt;=10,1,0)</f>
        <v>0</v>
      </c>
      <c r="I1923" s="2">
        <f>telefony45[[#This Row],[zakonczenie]]-telefony45[[#This Row],[rozpoczecie]]</f>
        <v>1.1168981481481488E-2</v>
      </c>
      <c r="J1923" s="9">
        <f>HOUR(telefony45[[#This Row],[czas połączenia]])</f>
        <v>0</v>
      </c>
      <c r="K1923" s="9">
        <f>MINUTE(telefony45[[#This Row],[czas połączenia]])</f>
        <v>16</v>
      </c>
      <c r="L1923" s="9">
        <f>SECOND(telefony45[[#This Row],[czas połączenia]])</f>
        <v>5</v>
      </c>
      <c r="M1923" s="9">
        <f>telefony45[[#This Row],[godziny połączenia]]*60*60+telefony45[[#This Row],[minuty połączenia]]*60+telefony45[[#This Row],[sekundy połączenia2]]</f>
        <v>965</v>
      </c>
      <c r="N1923" s="9">
        <f>ROUNDUP(telefony45[[#This Row],[połączenie w sekundach]]/60,0)</f>
        <v>17</v>
      </c>
      <c r="O1923" s="9">
        <f>IF(telefony45[[#This Row],[czy zagraniczny]]=1,telefony45[[#This Row],[zaczęt minuty połączenia]],0)</f>
        <v>0</v>
      </c>
      <c r="P1923">
        <f>IF(OR(telefony45[[#This Row],[czy komórkowy]]=1,telefony45[[#This Row],[czy stacjonarny]]=1),P1922-telefony45[[#This Row],[połączenie w sekundach]],P1922)</f>
        <v>-861409</v>
      </c>
      <c r="Q1923">
        <f t="shared" si="29"/>
        <v>965</v>
      </c>
      <c r="R1923">
        <f>IF(telefony45[[#This Row],[czy komórkowy]]=1,Q1923+R1922,R1922)</f>
        <v>211686</v>
      </c>
      <c r="S1923">
        <f>IF(telefony45[[#This Row],[czy stacjonarny]]=1,Q1923+S1922,S1922)</f>
        <v>649723</v>
      </c>
    </row>
    <row r="1924" spans="1:19" x14ac:dyDescent="0.3">
      <c r="A1924" s="9" t="s">
        <v>1655</v>
      </c>
      <c r="B1924" s="1">
        <v>42943</v>
      </c>
      <c r="C1924" s="2">
        <v>0.58601851851851849</v>
      </c>
      <c r="D1924" s="2">
        <v>0.58971064814814811</v>
      </c>
      <c r="E1924">
        <f>DAY(telefony45[[#This Row],[data]])</f>
        <v>27</v>
      </c>
      <c r="F1924">
        <f>IF(LEN(telefony45[[#This Row],[nr]])=8,1,0)</f>
        <v>0</v>
      </c>
      <c r="G1924">
        <f>IF(LEN(telefony45[[#This Row],[nr]])=7,1,0)</f>
        <v>1</v>
      </c>
      <c r="H1924" s="9">
        <f>IF(LEN(telefony45[[#This Row],[nr]])&gt;=10,1,0)</f>
        <v>0</v>
      </c>
      <c r="I1924" s="2">
        <f>telefony45[[#This Row],[zakonczenie]]-telefony45[[#This Row],[rozpoczecie]]</f>
        <v>3.6921296296296147E-3</v>
      </c>
      <c r="J1924" s="9">
        <f>HOUR(telefony45[[#This Row],[czas połączenia]])</f>
        <v>0</v>
      </c>
      <c r="K1924" s="9">
        <f>MINUTE(telefony45[[#This Row],[czas połączenia]])</f>
        <v>5</v>
      </c>
      <c r="L1924" s="9">
        <f>SECOND(telefony45[[#This Row],[czas połączenia]])</f>
        <v>19</v>
      </c>
      <c r="M1924" s="9">
        <f>telefony45[[#This Row],[godziny połączenia]]*60*60+telefony45[[#This Row],[minuty połączenia]]*60+telefony45[[#This Row],[sekundy połączenia2]]</f>
        <v>319</v>
      </c>
      <c r="N1924" s="9">
        <f>ROUNDUP(telefony45[[#This Row],[połączenie w sekundach]]/60,0)</f>
        <v>6</v>
      </c>
      <c r="O1924" s="9">
        <f>IF(telefony45[[#This Row],[czy zagraniczny]]=1,telefony45[[#This Row],[zaczęt minuty połączenia]],0)</f>
        <v>0</v>
      </c>
      <c r="P1924">
        <f>IF(OR(telefony45[[#This Row],[czy komórkowy]]=1,telefony45[[#This Row],[czy stacjonarny]]=1),P1923-telefony45[[#This Row],[połączenie w sekundach]],P1923)</f>
        <v>-861728</v>
      </c>
      <c r="Q1924">
        <f t="shared" si="29"/>
        <v>319</v>
      </c>
      <c r="R1924">
        <f>IF(telefony45[[#This Row],[czy komórkowy]]=1,Q1924+R1923,R1923)</f>
        <v>211686</v>
      </c>
      <c r="S1924">
        <f>IF(telefony45[[#This Row],[czy stacjonarny]]=1,Q1924+S1923,S1923)</f>
        <v>650042</v>
      </c>
    </row>
    <row r="1925" spans="1:19" x14ac:dyDescent="0.3">
      <c r="A1925" s="9" t="s">
        <v>1656</v>
      </c>
      <c r="B1925" s="1">
        <v>42943</v>
      </c>
      <c r="C1925" s="2">
        <v>0.58655092592592595</v>
      </c>
      <c r="D1925" s="2">
        <v>0.59761574074074075</v>
      </c>
      <c r="E1925">
        <f>DAY(telefony45[[#This Row],[data]])</f>
        <v>27</v>
      </c>
      <c r="F1925">
        <f>IF(LEN(telefony45[[#This Row],[nr]])=8,1,0)</f>
        <v>0</v>
      </c>
      <c r="G1925">
        <f>IF(LEN(telefony45[[#This Row],[nr]])=7,1,0)</f>
        <v>1</v>
      </c>
      <c r="H1925" s="9">
        <f>IF(LEN(telefony45[[#This Row],[nr]])&gt;=10,1,0)</f>
        <v>0</v>
      </c>
      <c r="I1925" s="2">
        <f>telefony45[[#This Row],[zakonczenie]]-telefony45[[#This Row],[rozpoczecie]]</f>
        <v>1.1064814814814805E-2</v>
      </c>
      <c r="J1925" s="9">
        <f>HOUR(telefony45[[#This Row],[czas połączenia]])</f>
        <v>0</v>
      </c>
      <c r="K1925" s="9">
        <f>MINUTE(telefony45[[#This Row],[czas połączenia]])</f>
        <v>15</v>
      </c>
      <c r="L1925" s="9">
        <f>SECOND(telefony45[[#This Row],[czas połączenia]])</f>
        <v>56</v>
      </c>
      <c r="M1925" s="9">
        <f>telefony45[[#This Row],[godziny połączenia]]*60*60+telefony45[[#This Row],[minuty połączenia]]*60+telefony45[[#This Row],[sekundy połączenia2]]</f>
        <v>956</v>
      </c>
      <c r="N1925" s="9">
        <f>ROUNDUP(telefony45[[#This Row],[połączenie w sekundach]]/60,0)</f>
        <v>16</v>
      </c>
      <c r="O1925" s="9">
        <f>IF(telefony45[[#This Row],[czy zagraniczny]]=1,telefony45[[#This Row],[zaczęt minuty połączenia]],0)</f>
        <v>0</v>
      </c>
      <c r="P1925">
        <f>IF(OR(telefony45[[#This Row],[czy komórkowy]]=1,telefony45[[#This Row],[czy stacjonarny]]=1),P1924-telefony45[[#This Row],[połączenie w sekundach]],P1924)</f>
        <v>-862684</v>
      </c>
      <c r="Q1925">
        <f t="shared" si="29"/>
        <v>956</v>
      </c>
      <c r="R1925">
        <f>IF(telefony45[[#This Row],[czy komórkowy]]=1,Q1925+R1924,R1924)</f>
        <v>211686</v>
      </c>
      <c r="S1925">
        <f>IF(telefony45[[#This Row],[czy stacjonarny]]=1,Q1925+S1924,S1924)</f>
        <v>650998</v>
      </c>
    </row>
    <row r="1926" spans="1:19" x14ac:dyDescent="0.3">
      <c r="A1926" s="9" t="s">
        <v>1657</v>
      </c>
      <c r="B1926" s="1">
        <v>42943</v>
      </c>
      <c r="C1926" s="2">
        <v>0.58733796296296292</v>
      </c>
      <c r="D1926" s="2">
        <v>0.59475694444444449</v>
      </c>
      <c r="E1926">
        <f>DAY(telefony45[[#This Row],[data]])</f>
        <v>27</v>
      </c>
      <c r="F1926">
        <f>IF(LEN(telefony45[[#This Row],[nr]])=8,1,0)</f>
        <v>0</v>
      </c>
      <c r="G1926">
        <f>IF(LEN(telefony45[[#This Row],[nr]])=7,1,0)</f>
        <v>1</v>
      </c>
      <c r="H1926" s="9">
        <f>IF(LEN(telefony45[[#This Row],[nr]])&gt;=10,1,0)</f>
        <v>0</v>
      </c>
      <c r="I1926" s="2">
        <f>telefony45[[#This Row],[zakonczenie]]-telefony45[[#This Row],[rozpoczecie]]</f>
        <v>7.418981481481568E-3</v>
      </c>
      <c r="J1926" s="9">
        <f>HOUR(telefony45[[#This Row],[czas połączenia]])</f>
        <v>0</v>
      </c>
      <c r="K1926" s="9">
        <f>MINUTE(telefony45[[#This Row],[czas połączenia]])</f>
        <v>10</v>
      </c>
      <c r="L1926" s="9">
        <f>SECOND(telefony45[[#This Row],[czas połączenia]])</f>
        <v>41</v>
      </c>
      <c r="M1926" s="9">
        <f>telefony45[[#This Row],[godziny połączenia]]*60*60+telefony45[[#This Row],[minuty połączenia]]*60+telefony45[[#This Row],[sekundy połączenia2]]</f>
        <v>641</v>
      </c>
      <c r="N1926" s="9">
        <f>ROUNDUP(telefony45[[#This Row],[połączenie w sekundach]]/60,0)</f>
        <v>11</v>
      </c>
      <c r="O1926" s="9">
        <f>IF(telefony45[[#This Row],[czy zagraniczny]]=1,telefony45[[#This Row],[zaczęt minuty połączenia]],0)</f>
        <v>0</v>
      </c>
      <c r="P1926">
        <f>IF(OR(telefony45[[#This Row],[czy komórkowy]]=1,telefony45[[#This Row],[czy stacjonarny]]=1),P1925-telefony45[[#This Row],[połączenie w sekundach]],P1925)</f>
        <v>-863325</v>
      </c>
      <c r="Q1926">
        <f t="shared" si="29"/>
        <v>641</v>
      </c>
      <c r="R1926">
        <f>IF(telefony45[[#This Row],[czy komórkowy]]=1,Q1926+R1925,R1925)</f>
        <v>211686</v>
      </c>
      <c r="S1926">
        <f>IF(telefony45[[#This Row],[czy stacjonarny]]=1,Q1926+S1925,S1925)</f>
        <v>651639</v>
      </c>
    </row>
    <row r="1927" spans="1:19" x14ac:dyDescent="0.3">
      <c r="A1927" s="9" t="s">
        <v>1658</v>
      </c>
      <c r="B1927" s="1">
        <v>42943</v>
      </c>
      <c r="C1927" s="2">
        <v>0.59228009259259262</v>
      </c>
      <c r="D1927" s="2">
        <v>0.60034722222222225</v>
      </c>
      <c r="E1927">
        <f>DAY(telefony45[[#This Row],[data]])</f>
        <v>27</v>
      </c>
      <c r="F1927">
        <f>IF(LEN(telefony45[[#This Row],[nr]])=8,1,0)</f>
        <v>0</v>
      </c>
      <c r="G1927">
        <f>IF(LEN(telefony45[[#This Row],[nr]])=7,1,0)</f>
        <v>1</v>
      </c>
      <c r="H1927" s="9">
        <f>IF(LEN(telefony45[[#This Row],[nr]])&gt;=10,1,0)</f>
        <v>0</v>
      </c>
      <c r="I1927" s="2">
        <f>telefony45[[#This Row],[zakonczenie]]-telefony45[[#This Row],[rozpoczecie]]</f>
        <v>8.0671296296296324E-3</v>
      </c>
      <c r="J1927" s="9">
        <f>HOUR(telefony45[[#This Row],[czas połączenia]])</f>
        <v>0</v>
      </c>
      <c r="K1927" s="9">
        <f>MINUTE(telefony45[[#This Row],[czas połączenia]])</f>
        <v>11</v>
      </c>
      <c r="L1927" s="9">
        <f>SECOND(telefony45[[#This Row],[czas połączenia]])</f>
        <v>37</v>
      </c>
      <c r="M1927" s="9">
        <f>telefony45[[#This Row],[godziny połączenia]]*60*60+telefony45[[#This Row],[minuty połączenia]]*60+telefony45[[#This Row],[sekundy połączenia2]]</f>
        <v>697</v>
      </c>
      <c r="N1927" s="9">
        <f>ROUNDUP(telefony45[[#This Row],[połączenie w sekundach]]/60,0)</f>
        <v>12</v>
      </c>
      <c r="O1927" s="9">
        <f>IF(telefony45[[#This Row],[czy zagraniczny]]=1,telefony45[[#This Row],[zaczęt minuty połączenia]],0)</f>
        <v>0</v>
      </c>
      <c r="P1927">
        <f>IF(OR(telefony45[[#This Row],[czy komórkowy]]=1,telefony45[[#This Row],[czy stacjonarny]]=1),P1926-telefony45[[#This Row],[połączenie w sekundach]],P1926)</f>
        <v>-864022</v>
      </c>
      <c r="Q1927">
        <f t="shared" si="29"/>
        <v>697</v>
      </c>
      <c r="R1927">
        <f>IF(telefony45[[#This Row],[czy komórkowy]]=1,Q1927+R1926,R1926)</f>
        <v>211686</v>
      </c>
      <c r="S1927">
        <f>IF(telefony45[[#This Row],[czy stacjonarny]]=1,Q1927+S1926,S1926)</f>
        <v>652336</v>
      </c>
    </row>
    <row r="1928" spans="1:19" x14ac:dyDescent="0.3">
      <c r="A1928" s="9" t="s">
        <v>1659</v>
      </c>
      <c r="B1928" s="1">
        <v>42943</v>
      </c>
      <c r="C1928" s="2">
        <v>0.59624999999999995</v>
      </c>
      <c r="D1928" s="2">
        <v>0.59810185185185183</v>
      </c>
      <c r="E1928">
        <f>DAY(telefony45[[#This Row],[data]])</f>
        <v>27</v>
      </c>
      <c r="F1928">
        <f>IF(LEN(telefony45[[#This Row],[nr]])=8,1,0)</f>
        <v>0</v>
      </c>
      <c r="G1928">
        <f>IF(LEN(telefony45[[#This Row],[nr]])=7,1,0)</f>
        <v>1</v>
      </c>
      <c r="H1928" s="9">
        <f>IF(LEN(telefony45[[#This Row],[nr]])&gt;=10,1,0)</f>
        <v>0</v>
      </c>
      <c r="I1928" s="2">
        <f>telefony45[[#This Row],[zakonczenie]]-telefony45[[#This Row],[rozpoczecie]]</f>
        <v>1.8518518518518823E-3</v>
      </c>
      <c r="J1928" s="9">
        <f>HOUR(telefony45[[#This Row],[czas połączenia]])</f>
        <v>0</v>
      </c>
      <c r="K1928" s="9">
        <f>MINUTE(telefony45[[#This Row],[czas połączenia]])</f>
        <v>2</v>
      </c>
      <c r="L1928" s="9">
        <f>SECOND(telefony45[[#This Row],[czas połączenia]])</f>
        <v>40</v>
      </c>
      <c r="M1928" s="9">
        <f>telefony45[[#This Row],[godziny połączenia]]*60*60+telefony45[[#This Row],[minuty połączenia]]*60+telefony45[[#This Row],[sekundy połączenia2]]</f>
        <v>160</v>
      </c>
      <c r="N1928" s="9">
        <f>ROUNDUP(telefony45[[#This Row],[połączenie w sekundach]]/60,0)</f>
        <v>3</v>
      </c>
      <c r="O1928" s="9">
        <f>IF(telefony45[[#This Row],[czy zagraniczny]]=1,telefony45[[#This Row],[zaczęt minuty połączenia]],0)</f>
        <v>0</v>
      </c>
      <c r="P1928">
        <f>IF(OR(telefony45[[#This Row],[czy komórkowy]]=1,telefony45[[#This Row],[czy stacjonarny]]=1),P1927-telefony45[[#This Row],[połączenie w sekundach]],P1927)</f>
        <v>-864182</v>
      </c>
      <c r="Q1928">
        <f t="shared" si="29"/>
        <v>160</v>
      </c>
      <c r="R1928">
        <f>IF(telefony45[[#This Row],[czy komórkowy]]=1,Q1928+R1927,R1927)</f>
        <v>211686</v>
      </c>
      <c r="S1928">
        <f>IF(telefony45[[#This Row],[czy stacjonarny]]=1,Q1928+S1927,S1927)</f>
        <v>652496</v>
      </c>
    </row>
    <row r="1929" spans="1:19" x14ac:dyDescent="0.3">
      <c r="A1929" s="9" t="s">
        <v>1660</v>
      </c>
      <c r="B1929" s="1">
        <v>42943</v>
      </c>
      <c r="C1929" s="2">
        <v>0.60160879629629627</v>
      </c>
      <c r="D1929" s="2">
        <v>0.61234953703703698</v>
      </c>
      <c r="E1929">
        <f>DAY(telefony45[[#This Row],[data]])</f>
        <v>27</v>
      </c>
      <c r="F1929">
        <f>IF(LEN(telefony45[[#This Row],[nr]])=8,1,0)</f>
        <v>1</v>
      </c>
      <c r="G1929">
        <f>IF(LEN(telefony45[[#This Row],[nr]])=7,1,0)</f>
        <v>0</v>
      </c>
      <c r="H1929" s="9">
        <f>IF(LEN(telefony45[[#This Row],[nr]])&gt;=10,1,0)</f>
        <v>0</v>
      </c>
      <c r="I1929" s="2">
        <f>telefony45[[#This Row],[zakonczenie]]-telefony45[[#This Row],[rozpoczecie]]</f>
        <v>1.0740740740740717E-2</v>
      </c>
      <c r="J1929" s="9">
        <f>HOUR(telefony45[[#This Row],[czas połączenia]])</f>
        <v>0</v>
      </c>
      <c r="K1929" s="9">
        <f>MINUTE(telefony45[[#This Row],[czas połączenia]])</f>
        <v>15</v>
      </c>
      <c r="L1929" s="9">
        <f>SECOND(telefony45[[#This Row],[czas połączenia]])</f>
        <v>28</v>
      </c>
      <c r="M1929" s="9">
        <f>telefony45[[#This Row],[godziny połączenia]]*60*60+telefony45[[#This Row],[minuty połączenia]]*60+telefony45[[#This Row],[sekundy połączenia2]]</f>
        <v>928</v>
      </c>
      <c r="N1929" s="9">
        <f>ROUNDUP(telefony45[[#This Row],[połączenie w sekundach]]/60,0)</f>
        <v>16</v>
      </c>
      <c r="O1929" s="9">
        <f>IF(telefony45[[#This Row],[czy zagraniczny]]=1,telefony45[[#This Row],[zaczęt minuty połączenia]],0)</f>
        <v>0</v>
      </c>
      <c r="P1929">
        <f>IF(OR(telefony45[[#This Row],[czy komórkowy]]=1,telefony45[[#This Row],[czy stacjonarny]]=1),P1928-telefony45[[#This Row],[połączenie w sekundach]],P1928)</f>
        <v>-865110</v>
      </c>
      <c r="Q1929">
        <f t="shared" si="29"/>
        <v>928</v>
      </c>
      <c r="R1929">
        <f>IF(telefony45[[#This Row],[czy komórkowy]]=1,Q1929+R1928,R1928)</f>
        <v>212614</v>
      </c>
      <c r="S1929">
        <f>IF(telefony45[[#This Row],[czy stacjonarny]]=1,Q1929+S1928,S1928)</f>
        <v>652496</v>
      </c>
    </row>
    <row r="1930" spans="1:19" x14ac:dyDescent="0.3">
      <c r="A1930" s="9" t="s">
        <v>1661</v>
      </c>
      <c r="B1930" s="1">
        <v>42943</v>
      </c>
      <c r="C1930" s="2">
        <v>0.60339120370370369</v>
      </c>
      <c r="D1930" s="2">
        <v>0.61410879629629633</v>
      </c>
      <c r="E1930">
        <f>DAY(telefony45[[#This Row],[data]])</f>
        <v>27</v>
      </c>
      <c r="F1930">
        <f>IF(LEN(telefony45[[#This Row],[nr]])=8,1,0)</f>
        <v>1</v>
      </c>
      <c r="G1930">
        <f>IF(LEN(telefony45[[#This Row],[nr]])=7,1,0)</f>
        <v>0</v>
      </c>
      <c r="H1930" s="9">
        <f>IF(LEN(telefony45[[#This Row],[nr]])&gt;=10,1,0)</f>
        <v>0</v>
      </c>
      <c r="I1930" s="2">
        <f>telefony45[[#This Row],[zakonczenie]]-telefony45[[#This Row],[rozpoczecie]]</f>
        <v>1.071759259259264E-2</v>
      </c>
      <c r="J1930" s="9">
        <f>HOUR(telefony45[[#This Row],[czas połączenia]])</f>
        <v>0</v>
      </c>
      <c r="K1930" s="9">
        <f>MINUTE(telefony45[[#This Row],[czas połączenia]])</f>
        <v>15</v>
      </c>
      <c r="L1930" s="9">
        <f>SECOND(telefony45[[#This Row],[czas połączenia]])</f>
        <v>26</v>
      </c>
      <c r="M1930" s="9">
        <f>telefony45[[#This Row],[godziny połączenia]]*60*60+telefony45[[#This Row],[minuty połączenia]]*60+telefony45[[#This Row],[sekundy połączenia2]]</f>
        <v>926</v>
      </c>
      <c r="N1930" s="9">
        <f>ROUNDUP(telefony45[[#This Row],[połączenie w sekundach]]/60,0)</f>
        <v>16</v>
      </c>
      <c r="O1930" s="9">
        <f>IF(telefony45[[#This Row],[czy zagraniczny]]=1,telefony45[[#This Row],[zaczęt minuty połączenia]],0)</f>
        <v>0</v>
      </c>
      <c r="P1930">
        <f>IF(OR(telefony45[[#This Row],[czy komórkowy]]=1,telefony45[[#This Row],[czy stacjonarny]]=1),P1929-telefony45[[#This Row],[połączenie w sekundach]],P1929)</f>
        <v>-866036</v>
      </c>
      <c r="Q1930">
        <f t="shared" si="29"/>
        <v>926</v>
      </c>
      <c r="R1930">
        <f>IF(telefony45[[#This Row],[czy komórkowy]]=1,Q1930+R1929,R1929)</f>
        <v>213540</v>
      </c>
      <c r="S1930">
        <f>IF(telefony45[[#This Row],[czy stacjonarny]]=1,Q1930+S1929,S1929)</f>
        <v>652496</v>
      </c>
    </row>
    <row r="1931" spans="1:19" x14ac:dyDescent="0.3">
      <c r="A1931" s="9" t="s">
        <v>1662</v>
      </c>
      <c r="B1931" s="1">
        <v>42943</v>
      </c>
      <c r="C1931" s="2">
        <v>0.60826388888888894</v>
      </c>
      <c r="D1931" s="2">
        <v>0.61071759259259262</v>
      </c>
      <c r="E1931">
        <f>DAY(telefony45[[#This Row],[data]])</f>
        <v>27</v>
      </c>
      <c r="F1931">
        <f>IF(LEN(telefony45[[#This Row],[nr]])=8,1,0)</f>
        <v>0</v>
      </c>
      <c r="G1931">
        <f>IF(LEN(telefony45[[#This Row],[nr]])=7,1,0)</f>
        <v>1</v>
      </c>
      <c r="H1931" s="9">
        <f>IF(LEN(telefony45[[#This Row],[nr]])&gt;=10,1,0)</f>
        <v>0</v>
      </c>
      <c r="I1931" s="2">
        <f>telefony45[[#This Row],[zakonczenie]]-telefony45[[#This Row],[rozpoczecie]]</f>
        <v>2.4537037037036802E-3</v>
      </c>
      <c r="J1931" s="9">
        <f>HOUR(telefony45[[#This Row],[czas połączenia]])</f>
        <v>0</v>
      </c>
      <c r="K1931" s="9">
        <f>MINUTE(telefony45[[#This Row],[czas połączenia]])</f>
        <v>3</v>
      </c>
      <c r="L1931" s="9">
        <f>SECOND(telefony45[[#This Row],[czas połączenia]])</f>
        <v>32</v>
      </c>
      <c r="M1931" s="9">
        <f>telefony45[[#This Row],[godziny połączenia]]*60*60+telefony45[[#This Row],[minuty połączenia]]*60+telefony45[[#This Row],[sekundy połączenia2]]</f>
        <v>212</v>
      </c>
      <c r="N1931" s="9">
        <f>ROUNDUP(telefony45[[#This Row],[połączenie w sekundach]]/60,0)</f>
        <v>4</v>
      </c>
      <c r="O1931" s="9">
        <f>IF(telefony45[[#This Row],[czy zagraniczny]]=1,telefony45[[#This Row],[zaczęt minuty połączenia]],0)</f>
        <v>0</v>
      </c>
      <c r="P1931">
        <f>IF(OR(telefony45[[#This Row],[czy komórkowy]]=1,telefony45[[#This Row],[czy stacjonarny]]=1),P1930-telefony45[[#This Row],[połączenie w sekundach]],P1930)</f>
        <v>-866248</v>
      </c>
      <c r="Q1931">
        <f t="shared" si="29"/>
        <v>212</v>
      </c>
      <c r="R1931">
        <f>IF(telefony45[[#This Row],[czy komórkowy]]=1,Q1931+R1930,R1930)</f>
        <v>213540</v>
      </c>
      <c r="S1931">
        <f>IF(telefony45[[#This Row],[czy stacjonarny]]=1,Q1931+S1930,S1930)</f>
        <v>652708</v>
      </c>
    </row>
    <row r="1932" spans="1:19" x14ac:dyDescent="0.3">
      <c r="A1932" s="9" t="s">
        <v>1663</v>
      </c>
      <c r="B1932" s="1">
        <v>42943</v>
      </c>
      <c r="C1932" s="2">
        <v>0.61053240740740744</v>
      </c>
      <c r="D1932" s="2">
        <v>0.61406249999999996</v>
      </c>
      <c r="E1932">
        <f>DAY(telefony45[[#This Row],[data]])</f>
        <v>27</v>
      </c>
      <c r="F1932">
        <f>IF(LEN(telefony45[[#This Row],[nr]])=8,1,0)</f>
        <v>0</v>
      </c>
      <c r="G1932">
        <f>IF(LEN(telefony45[[#This Row],[nr]])=7,1,0)</f>
        <v>1</v>
      </c>
      <c r="H1932" s="9">
        <f>IF(LEN(telefony45[[#This Row],[nr]])&gt;=10,1,0)</f>
        <v>0</v>
      </c>
      <c r="I1932" s="2">
        <f>telefony45[[#This Row],[zakonczenie]]-telefony45[[#This Row],[rozpoczecie]]</f>
        <v>3.5300925925925153E-3</v>
      </c>
      <c r="J1932" s="9">
        <f>HOUR(telefony45[[#This Row],[czas połączenia]])</f>
        <v>0</v>
      </c>
      <c r="K1932" s="9">
        <f>MINUTE(telefony45[[#This Row],[czas połączenia]])</f>
        <v>5</v>
      </c>
      <c r="L1932" s="9">
        <f>SECOND(telefony45[[#This Row],[czas połączenia]])</f>
        <v>5</v>
      </c>
      <c r="M1932" s="9">
        <f>telefony45[[#This Row],[godziny połączenia]]*60*60+telefony45[[#This Row],[minuty połączenia]]*60+telefony45[[#This Row],[sekundy połączenia2]]</f>
        <v>305</v>
      </c>
      <c r="N1932" s="9">
        <f>ROUNDUP(telefony45[[#This Row],[połączenie w sekundach]]/60,0)</f>
        <v>6</v>
      </c>
      <c r="O1932" s="9">
        <f>IF(telefony45[[#This Row],[czy zagraniczny]]=1,telefony45[[#This Row],[zaczęt minuty połączenia]],0)</f>
        <v>0</v>
      </c>
      <c r="P1932">
        <f>IF(OR(telefony45[[#This Row],[czy komórkowy]]=1,telefony45[[#This Row],[czy stacjonarny]]=1),P1931-telefony45[[#This Row],[połączenie w sekundach]],P1931)</f>
        <v>-866553</v>
      </c>
      <c r="Q1932">
        <f t="shared" si="29"/>
        <v>305</v>
      </c>
      <c r="R1932">
        <f>IF(telefony45[[#This Row],[czy komórkowy]]=1,Q1932+R1931,R1931)</f>
        <v>213540</v>
      </c>
      <c r="S1932">
        <f>IF(telefony45[[#This Row],[czy stacjonarny]]=1,Q1932+S1931,S1931)</f>
        <v>653013</v>
      </c>
    </row>
    <row r="1933" spans="1:19" x14ac:dyDescent="0.3">
      <c r="A1933" s="9" t="s">
        <v>1664</v>
      </c>
      <c r="B1933" s="1">
        <v>42943</v>
      </c>
      <c r="C1933" s="2">
        <v>0.61393518518518519</v>
      </c>
      <c r="D1933" s="2">
        <v>0.61831018518518521</v>
      </c>
      <c r="E1933">
        <f>DAY(telefony45[[#This Row],[data]])</f>
        <v>27</v>
      </c>
      <c r="F1933">
        <f>IF(LEN(telefony45[[#This Row],[nr]])=8,1,0)</f>
        <v>1</v>
      </c>
      <c r="G1933">
        <f>IF(LEN(telefony45[[#This Row],[nr]])=7,1,0)</f>
        <v>0</v>
      </c>
      <c r="H1933" s="9">
        <f>IF(LEN(telefony45[[#This Row],[nr]])&gt;=10,1,0)</f>
        <v>0</v>
      </c>
      <c r="I1933" s="2">
        <f>telefony45[[#This Row],[zakonczenie]]-telefony45[[#This Row],[rozpoczecie]]</f>
        <v>4.3750000000000178E-3</v>
      </c>
      <c r="J1933" s="9">
        <f>HOUR(telefony45[[#This Row],[czas połączenia]])</f>
        <v>0</v>
      </c>
      <c r="K1933" s="9">
        <f>MINUTE(telefony45[[#This Row],[czas połączenia]])</f>
        <v>6</v>
      </c>
      <c r="L1933" s="9">
        <f>SECOND(telefony45[[#This Row],[czas połączenia]])</f>
        <v>18</v>
      </c>
      <c r="M1933" s="9">
        <f>telefony45[[#This Row],[godziny połączenia]]*60*60+telefony45[[#This Row],[minuty połączenia]]*60+telefony45[[#This Row],[sekundy połączenia2]]</f>
        <v>378</v>
      </c>
      <c r="N1933" s="9">
        <f>ROUNDUP(telefony45[[#This Row],[połączenie w sekundach]]/60,0)</f>
        <v>7</v>
      </c>
      <c r="O1933" s="9">
        <f>IF(telefony45[[#This Row],[czy zagraniczny]]=1,telefony45[[#This Row],[zaczęt minuty połączenia]],0)</f>
        <v>0</v>
      </c>
      <c r="P1933">
        <f>IF(OR(telefony45[[#This Row],[czy komórkowy]]=1,telefony45[[#This Row],[czy stacjonarny]]=1),P1932-telefony45[[#This Row],[połączenie w sekundach]],P1932)</f>
        <v>-866931</v>
      </c>
      <c r="Q1933">
        <f t="shared" si="29"/>
        <v>378</v>
      </c>
      <c r="R1933">
        <f>IF(telefony45[[#This Row],[czy komórkowy]]=1,Q1933+R1932,R1932)</f>
        <v>213918</v>
      </c>
      <c r="S1933">
        <f>IF(telefony45[[#This Row],[czy stacjonarny]]=1,Q1933+S1932,S1932)</f>
        <v>653013</v>
      </c>
    </row>
    <row r="1934" spans="1:19" x14ac:dyDescent="0.3">
      <c r="A1934" s="9" t="s">
        <v>1665</v>
      </c>
      <c r="B1934" s="1">
        <v>42943</v>
      </c>
      <c r="C1934" s="2">
        <v>0.61958333333333337</v>
      </c>
      <c r="D1934" s="2">
        <v>0.62275462962962957</v>
      </c>
      <c r="E1934">
        <f>DAY(telefony45[[#This Row],[data]])</f>
        <v>27</v>
      </c>
      <c r="F1934">
        <f>IF(LEN(telefony45[[#This Row],[nr]])=8,1,0)</f>
        <v>0</v>
      </c>
      <c r="G1934">
        <f>IF(LEN(telefony45[[#This Row],[nr]])=7,1,0)</f>
        <v>1</v>
      </c>
      <c r="H1934" s="9">
        <f>IF(LEN(telefony45[[#This Row],[nr]])&gt;=10,1,0)</f>
        <v>0</v>
      </c>
      <c r="I1934" s="2">
        <f>telefony45[[#This Row],[zakonczenie]]-telefony45[[#This Row],[rozpoczecie]]</f>
        <v>3.1712962962961999E-3</v>
      </c>
      <c r="J1934" s="9">
        <f>HOUR(telefony45[[#This Row],[czas połączenia]])</f>
        <v>0</v>
      </c>
      <c r="K1934" s="9">
        <f>MINUTE(telefony45[[#This Row],[czas połączenia]])</f>
        <v>4</v>
      </c>
      <c r="L1934" s="9">
        <f>SECOND(telefony45[[#This Row],[czas połączenia]])</f>
        <v>34</v>
      </c>
      <c r="M1934" s="9">
        <f>telefony45[[#This Row],[godziny połączenia]]*60*60+telefony45[[#This Row],[minuty połączenia]]*60+telefony45[[#This Row],[sekundy połączenia2]]</f>
        <v>274</v>
      </c>
      <c r="N1934" s="9">
        <f>ROUNDUP(telefony45[[#This Row],[połączenie w sekundach]]/60,0)</f>
        <v>5</v>
      </c>
      <c r="O1934" s="9">
        <f>IF(telefony45[[#This Row],[czy zagraniczny]]=1,telefony45[[#This Row],[zaczęt minuty połączenia]],0)</f>
        <v>0</v>
      </c>
      <c r="P1934">
        <f>IF(OR(telefony45[[#This Row],[czy komórkowy]]=1,telefony45[[#This Row],[czy stacjonarny]]=1),P1933-telefony45[[#This Row],[połączenie w sekundach]],P1933)</f>
        <v>-867205</v>
      </c>
      <c r="Q1934">
        <f t="shared" si="29"/>
        <v>274</v>
      </c>
      <c r="R1934">
        <f>IF(telefony45[[#This Row],[czy komórkowy]]=1,Q1934+R1933,R1933)</f>
        <v>213918</v>
      </c>
      <c r="S1934">
        <f>IF(telefony45[[#This Row],[czy stacjonarny]]=1,Q1934+S1933,S1933)</f>
        <v>653287</v>
      </c>
    </row>
    <row r="1935" spans="1:19" x14ac:dyDescent="0.3">
      <c r="A1935" s="9" t="s">
        <v>1666</v>
      </c>
      <c r="B1935" s="1">
        <v>42943</v>
      </c>
      <c r="C1935" s="2">
        <v>0.62206018518518513</v>
      </c>
      <c r="D1935" s="2">
        <v>0.62554398148148149</v>
      </c>
      <c r="E1935">
        <f>DAY(telefony45[[#This Row],[data]])</f>
        <v>27</v>
      </c>
      <c r="F1935">
        <f>IF(LEN(telefony45[[#This Row],[nr]])=8,1,0)</f>
        <v>0</v>
      </c>
      <c r="G1935">
        <f>IF(LEN(telefony45[[#This Row],[nr]])=7,1,0)</f>
        <v>1</v>
      </c>
      <c r="H1935" s="9">
        <f>IF(LEN(telefony45[[#This Row],[nr]])&gt;=10,1,0)</f>
        <v>0</v>
      </c>
      <c r="I1935" s="2">
        <f>telefony45[[#This Row],[zakonczenie]]-telefony45[[#This Row],[rozpoczecie]]</f>
        <v>3.4837962962963598E-3</v>
      </c>
      <c r="J1935" s="9">
        <f>HOUR(telefony45[[#This Row],[czas połączenia]])</f>
        <v>0</v>
      </c>
      <c r="K1935" s="9">
        <f>MINUTE(telefony45[[#This Row],[czas połączenia]])</f>
        <v>5</v>
      </c>
      <c r="L1935" s="9">
        <f>SECOND(telefony45[[#This Row],[czas połączenia]])</f>
        <v>1</v>
      </c>
      <c r="M1935" s="9">
        <f>telefony45[[#This Row],[godziny połączenia]]*60*60+telefony45[[#This Row],[minuty połączenia]]*60+telefony45[[#This Row],[sekundy połączenia2]]</f>
        <v>301</v>
      </c>
      <c r="N1935" s="9">
        <f>ROUNDUP(telefony45[[#This Row],[połączenie w sekundach]]/60,0)</f>
        <v>6</v>
      </c>
      <c r="O1935" s="9">
        <f>IF(telefony45[[#This Row],[czy zagraniczny]]=1,telefony45[[#This Row],[zaczęt minuty połączenia]],0)</f>
        <v>0</v>
      </c>
      <c r="P1935">
        <f>IF(OR(telefony45[[#This Row],[czy komórkowy]]=1,telefony45[[#This Row],[czy stacjonarny]]=1),P1934-telefony45[[#This Row],[połączenie w sekundach]],P1934)</f>
        <v>-867506</v>
      </c>
      <c r="Q1935">
        <f t="shared" si="29"/>
        <v>301</v>
      </c>
      <c r="R1935">
        <f>IF(telefony45[[#This Row],[czy komórkowy]]=1,Q1935+R1934,R1934)</f>
        <v>213918</v>
      </c>
      <c r="S1935">
        <f>IF(telefony45[[#This Row],[czy stacjonarny]]=1,Q1935+S1934,S1934)</f>
        <v>653588</v>
      </c>
    </row>
    <row r="1936" spans="1:19" x14ac:dyDescent="0.3">
      <c r="A1936" s="9" t="s">
        <v>1667</v>
      </c>
      <c r="B1936" s="1">
        <v>42943</v>
      </c>
      <c r="C1936" s="2">
        <v>0.6255208333333333</v>
      </c>
      <c r="D1936" s="2">
        <v>0.63026620370370368</v>
      </c>
      <c r="E1936">
        <f>DAY(telefony45[[#This Row],[data]])</f>
        <v>27</v>
      </c>
      <c r="F1936">
        <f>IF(LEN(telefony45[[#This Row],[nr]])=8,1,0)</f>
        <v>0</v>
      </c>
      <c r="G1936">
        <f>IF(LEN(telefony45[[#This Row],[nr]])=7,1,0)</f>
        <v>1</v>
      </c>
      <c r="H1936" s="9">
        <f>IF(LEN(telefony45[[#This Row],[nr]])&gt;=10,1,0)</f>
        <v>0</v>
      </c>
      <c r="I1936" s="2">
        <f>telefony45[[#This Row],[zakonczenie]]-telefony45[[#This Row],[rozpoczecie]]</f>
        <v>4.745370370370372E-3</v>
      </c>
      <c r="J1936" s="9">
        <f>HOUR(telefony45[[#This Row],[czas połączenia]])</f>
        <v>0</v>
      </c>
      <c r="K1936" s="9">
        <f>MINUTE(telefony45[[#This Row],[czas połączenia]])</f>
        <v>6</v>
      </c>
      <c r="L1936" s="9">
        <f>SECOND(telefony45[[#This Row],[czas połączenia]])</f>
        <v>50</v>
      </c>
      <c r="M1936" s="9">
        <f>telefony45[[#This Row],[godziny połączenia]]*60*60+telefony45[[#This Row],[minuty połączenia]]*60+telefony45[[#This Row],[sekundy połączenia2]]</f>
        <v>410</v>
      </c>
      <c r="N1936" s="9">
        <f>ROUNDUP(telefony45[[#This Row],[połączenie w sekundach]]/60,0)</f>
        <v>7</v>
      </c>
      <c r="O1936" s="9">
        <f>IF(telefony45[[#This Row],[czy zagraniczny]]=1,telefony45[[#This Row],[zaczęt minuty połączenia]],0)</f>
        <v>0</v>
      </c>
      <c r="P1936">
        <f>IF(OR(telefony45[[#This Row],[czy komórkowy]]=1,telefony45[[#This Row],[czy stacjonarny]]=1),P1935-telefony45[[#This Row],[połączenie w sekundach]],P1935)</f>
        <v>-867916</v>
      </c>
      <c r="Q1936">
        <f t="shared" si="29"/>
        <v>410</v>
      </c>
      <c r="R1936">
        <f>IF(telefony45[[#This Row],[czy komórkowy]]=1,Q1936+R1935,R1935)</f>
        <v>213918</v>
      </c>
      <c r="S1936">
        <f>IF(telefony45[[#This Row],[czy stacjonarny]]=1,Q1936+S1935,S1935)</f>
        <v>653998</v>
      </c>
    </row>
    <row r="1937" spans="1:19" x14ac:dyDescent="0.3">
      <c r="A1937" s="9" t="s">
        <v>1668</v>
      </c>
      <c r="B1937" s="1">
        <v>42944</v>
      </c>
      <c r="C1937" s="2">
        <v>0.3369328703703704</v>
      </c>
      <c r="D1937" s="2">
        <v>0.34400462962962963</v>
      </c>
      <c r="E1937">
        <f>DAY(telefony45[[#This Row],[data]])</f>
        <v>28</v>
      </c>
      <c r="F1937">
        <f>IF(LEN(telefony45[[#This Row],[nr]])=8,1,0)</f>
        <v>0</v>
      </c>
      <c r="G1937">
        <f>IF(LEN(telefony45[[#This Row],[nr]])=7,1,0)</f>
        <v>1</v>
      </c>
      <c r="H1937" s="9">
        <f>IF(LEN(telefony45[[#This Row],[nr]])&gt;=10,1,0)</f>
        <v>0</v>
      </c>
      <c r="I1937" s="2">
        <f>telefony45[[#This Row],[zakonczenie]]-telefony45[[#This Row],[rozpoczecie]]</f>
        <v>7.071759259259236E-3</v>
      </c>
      <c r="J1937" s="9">
        <f>HOUR(telefony45[[#This Row],[czas połączenia]])</f>
        <v>0</v>
      </c>
      <c r="K1937" s="9">
        <f>MINUTE(telefony45[[#This Row],[czas połączenia]])</f>
        <v>10</v>
      </c>
      <c r="L1937" s="9">
        <f>SECOND(telefony45[[#This Row],[czas połączenia]])</f>
        <v>11</v>
      </c>
      <c r="M1937" s="9">
        <f>telefony45[[#This Row],[godziny połączenia]]*60*60+telefony45[[#This Row],[minuty połączenia]]*60+telefony45[[#This Row],[sekundy połączenia2]]</f>
        <v>611</v>
      </c>
      <c r="N1937" s="9">
        <f>ROUNDUP(telefony45[[#This Row],[połączenie w sekundach]]/60,0)</f>
        <v>11</v>
      </c>
      <c r="O1937" s="9">
        <f>IF(telefony45[[#This Row],[czy zagraniczny]]=1,telefony45[[#This Row],[zaczęt minuty połączenia]],0)</f>
        <v>0</v>
      </c>
      <c r="P1937">
        <f>IF(OR(telefony45[[#This Row],[czy komórkowy]]=1,telefony45[[#This Row],[czy stacjonarny]]=1),P1936-telefony45[[#This Row],[połączenie w sekundach]],P1936)</f>
        <v>-868527</v>
      </c>
      <c r="Q1937">
        <f t="shared" si="29"/>
        <v>611</v>
      </c>
      <c r="R1937">
        <f>IF(telefony45[[#This Row],[czy komórkowy]]=1,Q1937+R1936,R1936)</f>
        <v>213918</v>
      </c>
      <c r="S1937">
        <f>IF(telefony45[[#This Row],[czy stacjonarny]]=1,Q1937+S1936,S1936)</f>
        <v>654609</v>
      </c>
    </row>
    <row r="1938" spans="1:19" x14ac:dyDescent="0.3">
      <c r="A1938" s="9" t="s">
        <v>1669</v>
      </c>
      <c r="B1938" s="1">
        <v>42944</v>
      </c>
      <c r="C1938" s="2">
        <v>0.33696759259259257</v>
      </c>
      <c r="D1938" s="2">
        <v>0.33809027777777778</v>
      </c>
      <c r="E1938">
        <f>DAY(telefony45[[#This Row],[data]])</f>
        <v>28</v>
      </c>
      <c r="F1938">
        <f>IF(LEN(telefony45[[#This Row],[nr]])=8,1,0)</f>
        <v>1</v>
      </c>
      <c r="G1938">
        <f>IF(LEN(telefony45[[#This Row],[nr]])=7,1,0)</f>
        <v>0</v>
      </c>
      <c r="H1938" s="9">
        <f>IF(LEN(telefony45[[#This Row],[nr]])&gt;=10,1,0)</f>
        <v>0</v>
      </c>
      <c r="I1938" s="2">
        <f>telefony45[[#This Row],[zakonczenie]]-telefony45[[#This Row],[rozpoczecie]]</f>
        <v>1.1226851851852127E-3</v>
      </c>
      <c r="J1938" s="9">
        <f>HOUR(telefony45[[#This Row],[czas połączenia]])</f>
        <v>0</v>
      </c>
      <c r="K1938" s="9">
        <f>MINUTE(telefony45[[#This Row],[czas połączenia]])</f>
        <v>1</v>
      </c>
      <c r="L1938" s="9">
        <f>SECOND(telefony45[[#This Row],[czas połączenia]])</f>
        <v>37</v>
      </c>
      <c r="M1938" s="9">
        <f>telefony45[[#This Row],[godziny połączenia]]*60*60+telefony45[[#This Row],[minuty połączenia]]*60+telefony45[[#This Row],[sekundy połączenia2]]</f>
        <v>97</v>
      </c>
      <c r="N1938" s="9">
        <f>ROUNDUP(telefony45[[#This Row],[połączenie w sekundach]]/60,0)</f>
        <v>2</v>
      </c>
      <c r="O1938" s="9">
        <f>IF(telefony45[[#This Row],[czy zagraniczny]]=1,telefony45[[#This Row],[zaczęt minuty połączenia]],0)</f>
        <v>0</v>
      </c>
      <c r="P1938">
        <f>IF(OR(telefony45[[#This Row],[czy komórkowy]]=1,telefony45[[#This Row],[czy stacjonarny]]=1),P1937-telefony45[[#This Row],[połączenie w sekundach]],P1937)</f>
        <v>-868624</v>
      </c>
      <c r="Q1938">
        <f t="shared" si="29"/>
        <v>97</v>
      </c>
      <c r="R1938">
        <f>IF(telefony45[[#This Row],[czy komórkowy]]=1,Q1938+R1937,R1937)</f>
        <v>214015</v>
      </c>
      <c r="S1938">
        <f>IF(telefony45[[#This Row],[czy stacjonarny]]=1,Q1938+S1937,S1937)</f>
        <v>654609</v>
      </c>
    </row>
    <row r="1939" spans="1:19" x14ac:dyDescent="0.3">
      <c r="A1939" s="9" t="s">
        <v>1146</v>
      </c>
      <c r="B1939" s="1">
        <v>42944</v>
      </c>
      <c r="C1939" s="2">
        <v>0.33831018518518519</v>
      </c>
      <c r="D1939" s="2">
        <v>0.34758101851851853</v>
      </c>
      <c r="E1939">
        <f>DAY(telefony45[[#This Row],[data]])</f>
        <v>28</v>
      </c>
      <c r="F1939">
        <f>IF(LEN(telefony45[[#This Row],[nr]])=8,1,0)</f>
        <v>0</v>
      </c>
      <c r="G1939">
        <f>IF(LEN(telefony45[[#This Row],[nr]])=7,1,0)</f>
        <v>1</v>
      </c>
      <c r="H1939" s="9">
        <f>IF(LEN(telefony45[[#This Row],[nr]])&gt;=10,1,0)</f>
        <v>0</v>
      </c>
      <c r="I1939" s="2">
        <f>telefony45[[#This Row],[zakonczenie]]-telefony45[[#This Row],[rozpoczecie]]</f>
        <v>9.2708333333333393E-3</v>
      </c>
      <c r="J1939" s="9">
        <f>HOUR(telefony45[[#This Row],[czas połączenia]])</f>
        <v>0</v>
      </c>
      <c r="K1939" s="9">
        <f>MINUTE(telefony45[[#This Row],[czas połączenia]])</f>
        <v>13</v>
      </c>
      <c r="L1939" s="9">
        <f>SECOND(telefony45[[#This Row],[czas połączenia]])</f>
        <v>21</v>
      </c>
      <c r="M1939" s="9">
        <f>telefony45[[#This Row],[godziny połączenia]]*60*60+telefony45[[#This Row],[minuty połączenia]]*60+telefony45[[#This Row],[sekundy połączenia2]]</f>
        <v>801</v>
      </c>
      <c r="N1939" s="9">
        <f>ROUNDUP(telefony45[[#This Row],[połączenie w sekundach]]/60,0)</f>
        <v>14</v>
      </c>
      <c r="O1939" s="9">
        <f>IF(telefony45[[#This Row],[czy zagraniczny]]=1,telefony45[[#This Row],[zaczęt minuty połączenia]],0)</f>
        <v>0</v>
      </c>
      <c r="P1939">
        <f>IF(OR(telefony45[[#This Row],[czy komórkowy]]=1,telefony45[[#This Row],[czy stacjonarny]]=1),P1938-telefony45[[#This Row],[połączenie w sekundach]],P1938)</f>
        <v>-869425</v>
      </c>
      <c r="Q1939">
        <f t="shared" si="29"/>
        <v>801</v>
      </c>
      <c r="R1939">
        <f>IF(telefony45[[#This Row],[czy komórkowy]]=1,Q1939+R1938,R1938)</f>
        <v>214015</v>
      </c>
      <c r="S1939">
        <f>IF(telefony45[[#This Row],[czy stacjonarny]]=1,Q1939+S1938,S1938)</f>
        <v>655410</v>
      </c>
    </row>
    <row r="1940" spans="1:19" x14ac:dyDescent="0.3">
      <c r="A1940" s="9" t="s">
        <v>1670</v>
      </c>
      <c r="B1940" s="1">
        <v>42944</v>
      </c>
      <c r="C1940" s="2">
        <v>0.33927083333333335</v>
      </c>
      <c r="D1940" s="2">
        <v>0.34861111111111109</v>
      </c>
      <c r="E1940">
        <f>DAY(telefony45[[#This Row],[data]])</f>
        <v>28</v>
      </c>
      <c r="F1940">
        <f>IF(LEN(telefony45[[#This Row],[nr]])=8,1,0)</f>
        <v>0</v>
      </c>
      <c r="G1940">
        <f>IF(LEN(telefony45[[#This Row],[nr]])=7,1,0)</f>
        <v>1</v>
      </c>
      <c r="H1940" s="9">
        <f>IF(LEN(telefony45[[#This Row],[nr]])&gt;=10,1,0)</f>
        <v>0</v>
      </c>
      <c r="I1940" s="2">
        <f>telefony45[[#This Row],[zakonczenie]]-telefony45[[#This Row],[rozpoczecie]]</f>
        <v>9.340277777777739E-3</v>
      </c>
      <c r="J1940" s="9">
        <f>HOUR(telefony45[[#This Row],[czas połączenia]])</f>
        <v>0</v>
      </c>
      <c r="K1940" s="9">
        <f>MINUTE(telefony45[[#This Row],[czas połączenia]])</f>
        <v>13</v>
      </c>
      <c r="L1940" s="9">
        <f>SECOND(telefony45[[#This Row],[czas połączenia]])</f>
        <v>27</v>
      </c>
      <c r="M1940" s="9">
        <f>telefony45[[#This Row],[godziny połączenia]]*60*60+telefony45[[#This Row],[minuty połączenia]]*60+telefony45[[#This Row],[sekundy połączenia2]]</f>
        <v>807</v>
      </c>
      <c r="N1940" s="9">
        <f>ROUNDUP(telefony45[[#This Row],[połączenie w sekundach]]/60,0)</f>
        <v>14</v>
      </c>
      <c r="O1940" s="9">
        <f>IF(telefony45[[#This Row],[czy zagraniczny]]=1,telefony45[[#This Row],[zaczęt minuty połączenia]],0)</f>
        <v>0</v>
      </c>
      <c r="P1940">
        <f>IF(OR(telefony45[[#This Row],[czy komórkowy]]=1,telefony45[[#This Row],[czy stacjonarny]]=1),P1939-telefony45[[#This Row],[połączenie w sekundach]],P1939)</f>
        <v>-870232</v>
      </c>
      <c r="Q1940">
        <f t="shared" si="29"/>
        <v>807</v>
      </c>
      <c r="R1940">
        <f>IF(telefony45[[#This Row],[czy komórkowy]]=1,Q1940+R1939,R1939)</f>
        <v>214015</v>
      </c>
      <c r="S1940">
        <f>IF(telefony45[[#This Row],[czy stacjonarny]]=1,Q1940+S1939,S1939)</f>
        <v>656217</v>
      </c>
    </row>
    <row r="1941" spans="1:19" x14ac:dyDescent="0.3">
      <c r="A1941" s="9" t="s">
        <v>1671</v>
      </c>
      <c r="B1941" s="1">
        <v>42944</v>
      </c>
      <c r="C1941" s="2">
        <v>0.34497685185185184</v>
      </c>
      <c r="D1941" s="2">
        <v>0.35487268518518517</v>
      </c>
      <c r="E1941">
        <f>DAY(telefony45[[#This Row],[data]])</f>
        <v>28</v>
      </c>
      <c r="F1941">
        <f>IF(LEN(telefony45[[#This Row],[nr]])=8,1,0)</f>
        <v>0</v>
      </c>
      <c r="G1941">
        <f>IF(LEN(telefony45[[#This Row],[nr]])=7,1,0)</f>
        <v>1</v>
      </c>
      <c r="H1941" s="9">
        <f>IF(LEN(telefony45[[#This Row],[nr]])&gt;=10,1,0)</f>
        <v>0</v>
      </c>
      <c r="I1941" s="2">
        <f>telefony45[[#This Row],[zakonczenie]]-telefony45[[#This Row],[rozpoczecie]]</f>
        <v>9.8958333333333259E-3</v>
      </c>
      <c r="J1941" s="9">
        <f>HOUR(telefony45[[#This Row],[czas połączenia]])</f>
        <v>0</v>
      </c>
      <c r="K1941" s="9">
        <f>MINUTE(telefony45[[#This Row],[czas połączenia]])</f>
        <v>14</v>
      </c>
      <c r="L1941" s="9">
        <f>SECOND(telefony45[[#This Row],[czas połączenia]])</f>
        <v>15</v>
      </c>
      <c r="M1941" s="9">
        <f>telefony45[[#This Row],[godziny połączenia]]*60*60+telefony45[[#This Row],[minuty połączenia]]*60+telefony45[[#This Row],[sekundy połączenia2]]</f>
        <v>855</v>
      </c>
      <c r="N1941" s="9">
        <f>ROUNDUP(telefony45[[#This Row],[połączenie w sekundach]]/60,0)</f>
        <v>15</v>
      </c>
      <c r="O1941" s="9">
        <f>IF(telefony45[[#This Row],[czy zagraniczny]]=1,telefony45[[#This Row],[zaczęt minuty połączenia]],0)</f>
        <v>0</v>
      </c>
      <c r="P1941">
        <f>IF(OR(telefony45[[#This Row],[czy komórkowy]]=1,telefony45[[#This Row],[czy stacjonarny]]=1),P1940-telefony45[[#This Row],[połączenie w sekundach]],P1940)</f>
        <v>-871087</v>
      </c>
      <c r="Q1941">
        <f t="shared" si="29"/>
        <v>855</v>
      </c>
      <c r="R1941">
        <f>IF(telefony45[[#This Row],[czy komórkowy]]=1,Q1941+R1940,R1940)</f>
        <v>214015</v>
      </c>
      <c r="S1941">
        <f>IF(telefony45[[#This Row],[czy stacjonarny]]=1,Q1941+S1940,S1940)</f>
        <v>657072</v>
      </c>
    </row>
    <row r="1942" spans="1:19" x14ac:dyDescent="0.3">
      <c r="A1942" s="9" t="s">
        <v>1125</v>
      </c>
      <c r="B1942" s="1">
        <v>42944</v>
      </c>
      <c r="C1942" s="2">
        <v>0.34826388888888887</v>
      </c>
      <c r="D1942" s="2">
        <v>0.34871527777777778</v>
      </c>
      <c r="E1942">
        <f>DAY(telefony45[[#This Row],[data]])</f>
        <v>28</v>
      </c>
      <c r="F1942">
        <f>IF(LEN(telefony45[[#This Row],[nr]])=8,1,0)</f>
        <v>1</v>
      </c>
      <c r="G1942">
        <f>IF(LEN(telefony45[[#This Row],[nr]])=7,1,0)</f>
        <v>0</v>
      </c>
      <c r="H1942" s="9">
        <f>IF(LEN(telefony45[[#This Row],[nr]])&gt;=10,1,0)</f>
        <v>0</v>
      </c>
      <c r="I1942" s="2">
        <f>telefony45[[#This Row],[zakonczenie]]-telefony45[[#This Row],[rozpoczecie]]</f>
        <v>4.5138888888890394E-4</v>
      </c>
      <c r="J1942" s="9">
        <f>HOUR(telefony45[[#This Row],[czas połączenia]])</f>
        <v>0</v>
      </c>
      <c r="K1942" s="9">
        <f>MINUTE(telefony45[[#This Row],[czas połączenia]])</f>
        <v>0</v>
      </c>
      <c r="L1942" s="9">
        <f>SECOND(telefony45[[#This Row],[czas połączenia]])</f>
        <v>39</v>
      </c>
      <c r="M1942" s="9">
        <f>telefony45[[#This Row],[godziny połączenia]]*60*60+telefony45[[#This Row],[minuty połączenia]]*60+telefony45[[#This Row],[sekundy połączenia2]]</f>
        <v>39</v>
      </c>
      <c r="N1942" s="9">
        <f>ROUNDUP(telefony45[[#This Row],[połączenie w sekundach]]/60,0)</f>
        <v>1</v>
      </c>
      <c r="O1942" s="9">
        <f>IF(telefony45[[#This Row],[czy zagraniczny]]=1,telefony45[[#This Row],[zaczęt minuty połączenia]],0)</f>
        <v>0</v>
      </c>
      <c r="P1942">
        <f>IF(OR(telefony45[[#This Row],[czy komórkowy]]=1,telefony45[[#This Row],[czy stacjonarny]]=1),P1941-telefony45[[#This Row],[połączenie w sekundach]],P1941)</f>
        <v>-871126</v>
      </c>
      <c r="Q1942">
        <f t="shared" si="29"/>
        <v>39</v>
      </c>
      <c r="R1942">
        <f>IF(telefony45[[#This Row],[czy komórkowy]]=1,Q1942+R1941,R1941)</f>
        <v>214054</v>
      </c>
      <c r="S1942">
        <f>IF(telefony45[[#This Row],[czy stacjonarny]]=1,Q1942+S1941,S1941)</f>
        <v>657072</v>
      </c>
    </row>
    <row r="1943" spans="1:19" x14ac:dyDescent="0.3">
      <c r="A1943" s="9" t="s">
        <v>1672</v>
      </c>
      <c r="B1943" s="1">
        <v>42944</v>
      </c>
      <c r="C1943" s="2">
        <v>0.34932870370370372</v>
      </c>
      <c r="D1943" s="2">
        <v>0.35365740740740742</v>
      </c>
      <c r="E1943">
        <f>DAY(telefony45[[#This Row],[data]])</f>
        <v>28</v>
      </c>
      <c r="F1943">
        <f>IF(LEN(telefony45[[#This Row],[nr]])=8,1,0)</f>
        <v>0</v>
      </c>
      <c r="G1943">
        <f>IF(LEN(telefony45[[#This Row],[nr]])=7,1,0)</f>
        <v>0</v>
      </c>
      <c r="H1943" s="9">
        <f>IF(LEN(telefony45[[#This Row],[nr]])&gt;=10,1,0)</f>
        <v>1</v>
      </c>
      <c r="I1943" s="2">
        <f>telefony45[[#This Row],[zakonczenie]]-telefony45[[#This Row],[rozpoczecie]]</f>
        <v>4.3287037037036957E-3</v>
      </c>
      <c r="J1943" s="9">
        <f>HOUR(telefony45[[#This Row],[czas połączenia]])</f>
        <v>0</v>
      </c>
      <c r="K1943" s="9">
        <f>MINUTE(telefony45[[#This Row],[czas połączenia]])</f>
        <v>6</v>
      </c>
      <c r="L1943" s="9">
        <f>SECOND(telefony45[[#This Row],[czas połączenia]])</f>
        <v>14</v>
      </c>
      <c r="M1943" s="9">
        <f>telefony45[[#This Row],[godziny połączenia]]*60*60+telefony45[[#This Row],[minuty połączenia]]*60+telefony45[[#This Row],[sekundy połączenia2]]</f>
        <v>374</v>
      </c>
      <c r="N1943" s="9">
        <f>ROUNDUP(telefony45[[#This Row],[połączenie w sekundach]]/60,0)</f>
        <v>7</v>
      </c>
      <c r="O1943" s="9">
        <f>IF(telefony45[[#This Row],[czy zagraniczny]]=1,telefony45[[#This Row],[zaczęt minuty połączenia]],0)</f>
        <v>7</v>
      </c>
      <c r="P1943">
        <f>IF(OR(telefony45[[#This Row],[czy komórkowy]]=1,telefony45[[#This Row],[czy stacjonarny]]=1),P1942-telefony45[[#This Row],[połączenie w sekundach]],P1942)</f>
        <v>-871126</v>
      </c>
      <c r="Q1943">
        <f t="shared" si="29"/>
        <v>0</v>
      </c>
      <c r="R1943">
        <f>IF(telefony45[[#This Row],[czy komórkowy]]=1,Q1943+R1942,R1942)</f>
        <v>214054</v>
      </c>
      <c r="S1943">
        <f>IF(telefony45[[#This Row],[czy stacjonarny]]=1,Q1943+S1942,S1942)</f>
        <v>657072</v>
      </c>
    </row>
    <row r="1944" spans="1:19" x14ac:dyDescent="0.3">
      <c r="A1944" s="9" t="s">
        <v>1673</v>
      </c>
      <c r="B1944" s="1">
        <v>42944</v>
      </c>
      <c r="C1944" s="2">
        <v>0.34983796296296299</v>
      </c>
      <c r="D1944" s="2">
        <v>0.35505787037037034</v>
      </c>
      <c r="E1944">
        <f>DAY(telefony45[[#This Row],[data]])</f>
        <v>28</v>
      </c>
      <c r="F1944">
        <f>IF(LEN(telefony45[[#This Row],[nr]])=8,1,0)</f>
        <v>0</v>
      </c>
      <c r="G1944">
        <f>IF(LEN(telefony45[[#This Row],[nr]])=7,1,0)</f>
        <v>1</v>
      </c>
      <c r="H1944" s="9">
        <f>IF(LEN(telefony45[[#This Row],[nr]])&gt;=10,1,0)</f>
        <v>0</v>
      </c>
      <c r="I1944" s="2">
        <f>telefony45[[#This Row],[zakonczenie]]-telefony45[[#This Row],[rozpoczecie]]</f>
        <v>5.2199074074073537E-3</v>
      </c>
      <c r="J1944" s="9">
        <f>HOUR(telefony45[[#This Row],[czas połączenia]])</f>
        <v>0</v>
      </c>
      <c r="K1944" s="9">
        <f>MINUTE(telefony45[[#This Row],[czas połączenia]])</f>
        <v>7</v>
      </c>
      <c r="L1944" s="9">
        <f>SECOND(telefony45[[#This Row],[czas połączenia]])</f>
        <v>31</v>
      </c>
      <c r="M1944" s="9">
        <f>telefony45[[#This Row],[godziny połączenia]]*60*60+telefony45[[#This Row],[minuty połączenia]]*60+telefony45[[#This Row],[sekundy połączenia2]]</f>
        <v>451</v>
      </c>
      <c r="N1944" s="9">
        <f>ROUNDUP(telefony45[[#This Row],[połączenie w sekundach]]/60,0)</f>
        <v>8</v>
      </c>
      <c r="O1944" s="9">
        <f>IF(telefony45[[#This Row],[czy zagraniczny]]=1,telefony45[[#This Row],[zaczęt minuty połączenia]],0)</f>
        <v>0</v>
      </c>
      <c r="P1944">
        <f>IF(OR(telefony45[[#This Row],[czy komórkowy]]=1,telefony45[[#This Row],[czy stacjonarny]]=1),P1943-telefony45[[#This Row],[połączenie w sekundach]],P1943)</f>
        <v>-871577</v>
      </c>
      <c r="Q1944">
        <f t="shared" si="29"/>
        <v>451</v>
      </c>
      <c r="R1944">
        <f>IF(telefony45[[#This Row],[czy komórkowy]]=1,Q1944+R1943,R1943)</f>
        <v>214054</v>
      </c>
      <c r="S1944">
        <f>IF(telefony45[[#This Row],[czy stacjonarny]]=1,Q1944+S1943,S1943)</f>
        <v>657523</v>
      </c>
    </row>
    <row r="1945" spans="1:19" x14ac:dyDescent="0.3">
      <c r="A1945" s="9" t="s">
        <v>1674</v>
      </c>
      <c r="B1945" s="1">
        <v>42944</v>
      </c>
      <c r="C1945" s="2">
        <v>0.35519675925925925</v>
      </c>
      <c r="D1945" s="2">
        <v>0.36072916666666666</v>
      </c>
      <c r="E1945">
        <f>DAY(telefony45[[#This Row],[data]])</f>
        <v>28</v>
      </c>
      <c r="F1945">
        <f>IF(LEN(telefony45[[#This Row],[nr]])=8,1,0)</f>
        <v>0</v>
      </c>
      <c r="G1945">
        <f>IF(LEN(telefony45[[#This Row],[nr]])=7,1,0)</f>
        <v>1</v>
      </c>
      <c r="H1945" s="9">
        <f>IF(LEN(telefony45[[#This Row],[nr]])&gt;=10,1,0)</f>
        <v>0</v>
      </c>
      <c r="I1945" s="2">
        <f>telefony45[[#This Row],[zakonczenie]]-telefony45[[#This Row],[rozpoczecie]]</f>
        <v>5.5324074074074026E-3</v>
      </c>
      <c r="J1945" s="9">
        <f>HOUR(telefony45[[#This Row],[czas połączenia]])</f>
        <v>0</v>
      </c>
      <c r="K1945" s="9">
        <f>MINUTE(telefony45[[#This Row],[czas połączenia]])</f>
        <v>7</v>
      </c>
      <c r="L1945" s="9">
        <f>SECOND(telefony45[[#This Row],[czas połączenia]])</f>
        <v>58</v>
      </c>
      <c r="M1945" s="9">
        <f>telefony45[[#This Row],[godziny połączenia]]*60*60+telefony45[[#This Row],[minuty połączenia]]*60+telefony45[[#This Row],[sekundy połączenia2]]</f>
        <v>478</v>
      </c>
      <c r="N1945" s="9">
        <f>ROUNDUP(telefony45[[#This Row],[połączenie w sekundach]]/60,0)</f>
        <v>8</v>
      </c>
      <c r="O1945" s="9">
        <f>IF(telefony45[[#This Row],[czy zagraniczny]]=1,telefony45[[#This Row],[zaczęt minuty połączenia]],0)</f>
        <v>0</v>
      </c>
      <c r="P1945">
        <f>IF(OR(telefony45[[#This Row],[czy komórkowy]]=1,telefony45[[#This Row],[czy stacjonarny]]=1),P1944-telefony45[[#This Row],[połączenie w sekundach]],P1944)</f>
        <v>-872055</v>
      </c>
      <c r="Q1945">
        <f t="shared" si="29"/>
        <v>478</v>
      </c>
      <c r="R1945">
        <f>IF(telefony45[[#This Row],[czy komórkowy]]=1,Q1945+R1944,R1944)</f>
        <v>214054</v>
      </c>
      <c r="S1945">
        <f>IF(telefony45[[#This Row],[czy stacjonarny]]=1,Q1945+S1944,S1944)</f>
        <v>658001</v>
      </c>
    </row>
    <row r="1946" spans="1:19" x14ac:dyDescent="0.3">
      <c r="A1946" s="9" t="s">
        <v>1675</v>
      </c>
      <c r="B1946" s="1">
        <v>42944</v>
      </c>
      <c r="C1946" s="2">
        <v>0.35749999999999998</v>
      </c>
      <c r="D1946" s="2">
        <v>0.36791666666666667</v>
      </c>
      <c r="E1946">
        <f>DAY(telefony45[[#This Row],[data]])</f>
        <v>28</v>
      </c>
      <c r="F1946">
        <f>IF(LEN(telefony45[[#This Row],[nr]])=8,1,0)</f>
        <v>0</v>
      </c>
      <c r="G1946">
        <f>IF(LEN(telefony45[[#This Row],[nr]])=7,1,0)</f>
        <v>1</v>
      </c>
      <c r="H1946" s="9">
        <f>IF(LEN(telefony45[[#This Row],[nr]])&gt;=10,1,0)</f>
        <v>0</v>
      </c>
      <c r="I1946" s="2">
        <f>telefony45[[#This Row],[zakonczenie]]-telefony45[[#This Row],[rozpoczecie]]</f>
        <v>1.0416666666666685E-2</v>
      </c>
      <c r="J1946" s="9">
        <f>HOUR(telefony45[[#This Row],[czas połączenia]])</f>
        <v>0</v>
      </c>
      <c r="K1946" s="9">
        <f>MINUTE(telefony45[[#This Row],[czas połączenia]])</f>
        <v>15</v>
      </c>
      <c r="L1946" s="9">
        <f>SECOND(telefony45[[#This Row],[czas połączenia]])</f>
        <v>0</v>
      </c>
      <c r="M1946" s="9">
        <f>telefony45[[#This Row],[godziny połączenia]]*60*60+telefony45[[#This Row],[minuty połączenia]]*60+telefony45[[#This Row],[sekundy połączenia2]]</f>
        <v>900</v>
      </c>
      <c r="N1946" s="9">
        <f>ROUNDUP(telefony45[[#This Row],[połączenie w sekundach]]/60,0)</f>
        <v>15</v>
      </c>
      <c r="O1946" s="9">
        <f>IF(telefony45[[#This Row],[czy zagraniczny]]=1,telefony45[[#This Row],[zaczęt minuty połączenia]],0)</f>
        <v>0</v>
      </c>
      <c r="P1946">
        <f>IF(OR(telefony45[[#This Row],[czy komórkowy]]=1,telefony45[[#This Row],[czy stacjonarny]]=1),P1945-telefony45[[#This Row],[połączenie w sekundach]],P1945)</f>
        <v>-872955</v>
      </c>
      <c r="Q1946">
        <f t="shared" si="29"/>
        <v>900</v>
      </c>
      <c r="R1946">
        <f>IF(telefony45[[#This Row],[czy komórkowy]]=1,Q1946+R1945,R1945)</f>
        <v>214054</v>
      </c>
      <c r="S1946">
        <f>IF(telefony45[[#This Row],[czy stacjonarny]]=1,Q1946+S1945,S1945)</f>
        <v>658901</v>
      </c>
    </row>
    <row r="1947" spans="1:19" x14ac:dyDescent="0.3">
      <c r="A1947" s="9" t="s">
        <v>1676</v>
      </c>
      <c r="B1947" s="1">
        <v>42944</v>
      </c>
      <c r="C1947" s="2">
        <v>0.35806712962962961</v>
      </c>
      <c r="D1947" s="2">
        <v>0.36835648148148148</v>
      </c>
      <c r="E1947">
        <f>DAY(telefony45[[#This Row],[data]])</f>
        <v>28</v>
      </c>
      <c r="F1947">
        <f>IF(LEN(telefony45[[#This Row],[nr]])=8,1,0)</f>
        <v>1</v>
      </c>
      <c r="G1947">
        <f>IF(LEN(telefony45[[#This Row],[nr]])=7,1,0)</f>
        <v>0</v>
      </c>
      <c r="H1947" s="9">
        <f>IF(LEN(telefony45[[#This Row],[nr]])&gt;=10,1,0)</f>
        <v>0</v>
      </c>
      <c r="I1947" s="2">
        <f>telefony45[[#This Row],[zakonczenie]]-telefony45[[#This Row],[rozpoczecie]]</f>
        <v>1.0289351851851869E-2</v>
      </c>
      <c r="J1947" s="9">
        <f>HOUR(telefony45[[#This Row],[czas połączenia]])</f>
        <v>0</v>
      </c>
      <c r="K1947" s="9">
        <f>MINUTE(telefony45[[#This Row],[czas połączenia]])</f>
        <v>14</v>
      </c>
      <c r="L1947" s="9">
        <f>SECOND(telefony45[[#This Row],[czas połączenia]])</f>
        <v>49</v>
      </c>
      <c r="M1947" s="9">
        <f>telefony45[[#This Row],[godziny połączenia]]*60*60+telefony45[[#This Row],[minuty połączenia]]*60+telefony45[[#This Row],[sekundy połączenia2]]</f>
        <v>889</v>
      </c>
      <c r="N1947" s="9">
        <f>ROUNDUP(telefony45[[#This Row],[połączenie w sekundach]]/60,0)</f>
        <v>15</v>
      </c>
      <c r="O1947" s="9">
        <f>IF(telefony45[[#This Row],[czy zagraniczny]]=1,telefony45[[#This Row],[zaczęt minuty połączenia]],0)</f>
        <v>0</v>
      </c>
      <c r="P1947">
        <f>IF(OR(telefony45[[#This Row],[czy komórkowy]]=1,telefony45[[#This Row],[czy stacjonarny]]=1),P1946-telefony45[[#This Row],[połączenie w sekundach]],P1946)</f>
        <v>-873844</v>
      </c>
      <c r="Q1947">
        <f t="shared" si="29"/>
        <v>889</v>
      </c>
      <c r="R1947">
        <f>IF(telefony45[[#This Row],[czy komórkowy]]=1,Q1947+R1946,R1946)</f>
        <v>214943</v>
      </c>
      <c r="S1947">
        <f>IF(telefony45[[#This Row],[czy stacjonarny]]=1,Q1947+S1946,S1946)</f>
        <v>658901</v>
      </c>
    </row>
    <row r="1948" spans="1:19" x14ac:dyDescent="0.3">
      <c r="A1948" s="9" t="s">
        <v>717</v>
      </c>
      <c r="B1948" s="1">
        <v>42944</v>
      </c>
      <c r="C1948" s="2">
        <v>0.35957175925925927</v>
      </c>
      <c r="D1948" s="2">
        <v>0.3616435185185185</v>
      </c>
      <c r="E1948">
        <f>DAY(telefony45[[#This Row],[data]])</f>
        <v>28</v>
      </c>
      <c r="F1948">
        <f>IF(LEN(telefony45[[#This Row],[nr]])=8,1,0)</f>
        <v>1</v>
      </c>
      <c r="G1948">
        <f>IF(LEN(telefony45[[#This Row],[nr]])=7,1,0)</f>
        <v>0</v>
      </c>
      <c r="H1948" s="9">
        <f>IF(LEN(telefony45[[#This Row],[nr]])&gt;=10,1,0)</f>
        <v>0</v>
      </c>
      <c r="I1948" s="2">
        <f>telefony45[[#This Row],[zakonczenie]]-telefony45[[#This Row],[rozpoczecie]]</f>
        <v>2.0717592592592315E-3</v>
      </c>
      <c r="J1948" s="9">
        <f>HOUR(telefony45[[#This Row],[czas połączenia]])</f>
        <v>0</v>
      </c>
      <c r="K1948" s="9">
        <f>MINUTE(telefony45[[#This Row],[czas połączenia]])</f>
        <v>2</v>
      </c>
      <c r="L1948" s="9">
        <f>SECOND(telefony45[[#This Row],[czas połączenia]])</f>
        <v>59</v>
      </c>
      <c r="M1948" s="9">
        <f>telefony45[[#This Row],[godziny połączenia]]*60*60+telefony45[[#This Row],[minuty połączenia]]*60+telefony45[[#This Row],[sekundy połączenia2]]</f>
        <v>179</v>
      </c>
      <c r="N1948" s="9">
        <f>ROUNDUP(telefony45[[#This Row],[połączenie w sekundach]]/60,0)</f>
        <v>3</v>
      </c>
      <c r="O1948" s="9">
        <f>IF(telefony45[[#This Row],[czy zagraniczny]]=1,telefony45[[#This Row],[zaczęt minuty połączenia]],0)</f>
        <v>0</v>
      </c>
      <c r="P1948">
        <f>IF(OR(telefony45[[#This Row],[czy komórkowy]]=1,telefony45[[#This Row],[czy stacjonarny]]=1),P1947-telefony45[[#This Row],[połączenie w sekundach]],P1947)</f>
        <v>-874023</v>
      </c>
      <c r="Q1948">
        <f t="shared" si="29"/>
        <v>179</v>
      </c>
      <c r="R1948">
        <f>IF(telefony45[[#This Row],[czy komórkowy]]=1,Q1948+R1947,R1947)</f>
        <v>215122</v>
      </c>
      <c r="S1948">
        <f>IF(telefony45[[#This Row],[czy stacjonarny]]=1,Q1948+S1947,S1947)</f>
        <v>658901</v>
      </c>
    </row>
    <row r="1949" spans="1:19" x14ac:dyDescent="0.3">
      <c r="A1949" s="9" t="s">
        <v>1677</v>
      </c>
      <c r="B1949" s="1">
        <v>42944</v>
      </c>
      <c r="C1949" s="2">
        <v>0.36321759259259262</v>
      </c>
      <c r="D1949" s="2">
        <v>0.36689814814814814</v>
      </c>
      <c r="E1949">
        <f>DAY(telefony45[[#This Row],[data]])</f>
        <v>28</v>
      </c>
      <c r="F1949">
        <f>IF(LEN(telefony45[[#This Row],[nr]])=8,1,0)</f>
        <v>0</v>
      </c>
      <c r="G1949">
        <f>IF(LEN(telefony45[[#This Row],[nr]])=7,1,0)</f>
        <v>1</v>
      </c>
      <c r="H1949" s="9">
        <f>IF(LEN(telefony45[[#This Row],[nr]])&gt;=10,1,0)</f>
        <v>0</v>
      </c>
      <c r="I1949" s="2">
        <f>telefony45[[#This Row],[zakonczenie]]-telefony45[[#This Row],[rozpoczecie]]</f>
        <v>3.6805555555555203E-3</v>
      </c>
      <c r="J1949" s="9">
        <f>HOUR(telefony45[[#This Row],[czas połączenia]])</f>
        <v>0</v>
      </c>
      <c r="K1949" s="9">
        <f>MINUTE(telefony45[[#This Row],[czas połączenia]])</f>
        <v>5</v>
      </c>
      <c r="L1949" s="9">
        <f>SECOND(telefony45[[#This Row],[czas połączenia]])</f>
        <v>18</v>
      </c>
      <c r="M1949" s="9">
        <f>telefony45[[#This Row],[godziny połączenia]]*60*60+telefony45[[#This Row],[minuty połączenia]]*60+telefony45[[#This Row],[sekundy połączenia2]]</f>
        <v>318</v>
      </c>
      <c r="N1949" s="9">
        <f>ROUNDUP(telefony45[[#This Row],[połączenie w sekundach]]/60,0)</f>
        <v>6</v>
      </c>
      <c r="O1949" s="9">
        <f>IF(telefony45[[#This Row],[czy zagraniczny]]=1,telefony45[[#This Row],[zaczęt minuty połączenia]],0)</f>
        <v>0</v>
      </c>
      <c r="P1949">
        <f>IF(OR(telefony45[[#This Row],[czy komórkowy]]=1,telefony45[[#This Row],[czy stacjonarny]]=1),P1948-telefony45[[#This Row],[połączenie w sekundach]],P1948)</f>
        <v>-874341</v>
      </c>
      <c r="Q1949">
        <f t="shared" si="29"/>
        <v>318</v>
      </c>
      <c r="R1949">
        <f>IF(telefony45[[#This Row],[czy komórkowy]]=1,Q1949+R1948,R1948)</f>
        <v>215122</v>
      </c>
      <c r="S1949">
        <f>IF(telefony45[[#This Row],[czy stacjonarny]]=1,Q1949+S1948,S1948)</f>
        <v>659219</v>
      </c>
    </row>
    <row r="1950" spans="1:19" x14ac:dyDescent="0.3">
      <c r="A1950" s="9" t="s">
        <v>1678</v>
      </c>
      <c r="B1950" s="1">
        <v>42944</v>
      </c>
      <c r="C1950" s="2">
        <v>0.36768518518518517</v>
      </c>
      <c r="D1950" s="2">
        <v>0.3742476851851852</v>
      </c>
      <c r="E1950">
        <f>DAY(telefony45[[#This Row],[data]])</f>
        <v>28</v>
      </c>
      <c r="F1950">
        <f>IF(LEN(telefony45[[#This Row],[nr]])=8,1,0)</f>
        <v>0</v>
      </c>
      <c r="G1950">
        <f>IF(LEN(telefony45[[#This Row],[nr]])=7,1,0)</f>
        <v>1</v>
      </c>
      <c r="H1950" s="9">
        <f>IF(LEN(telefony45[[#This Row],[nr]])&gt;=10,1,0)</f>
        <v>0</v>
      </c>
      <c r="I1950" s="2">
        <f>telefony45[[#This Row],[zakonczenie]]-telefony45[[#This Row],[rozpoczecie]]</f>
        <v>6.5625000000000266E-3</v>
      </c>
      <c r="J1950" s="9">
        <f>HOUR(telefony45[[#This Row],[czas połączenia]])</f>
        <v>0</v>
      </c>
      <c r="K1950" s="9">
        <f>MINUTE(telefony45[[#This Row],[czas połączenia]])</f>
        <v>9</v>
      </c>
      <c r="L1950" s="9">
        <f>SECOND(telefony45[[#This Row],[czas połączenia]])</f>
        <v>27</v>
      </c>
      <c r="M1950" s="9">
        <f>telefony45[[#This Row],[godziny połączenia]]*60*60+telefony45[[#This Row],[minuty połączenia]]*60+telefony45[[#This Row],[sekundy połączenia2]]</f>
        <v>567</v>
      </c>
      <c r="N1950" s="9">
        <f>ROUNDUP(telefony45[[#This Row],[połączenie w sekundach]]/60,0)</f>
        <v>10</v>
      </c>
      <c r="O1950" s="9">
        <f>IF(telefony45[[#This Row],[czy zagraniczny]]=1,telefony45[[#This Row],[zaczęt minuty połączenia]],0)</f>
        <v>0</v>
      </c>
      <c r="P1950">
        <f>IF(OR(telefony45[[#This Row],[czy komórkowy]]=1,telefony45[[#This Row],[czy stacjonarny]]=1),P1949-telefony45[[#This Row],[połączenie w sekundach]],P1949)</f>
        <v>-874908</v>
      </c>
      <c r="Q1950">
        <f t="shared" si="29"/>
        <v>567</v>
      </c>
      <c r="R1950">
        <f>IF(telefony45[[#This Row],[czy komórkowy]]=1,Q1950+R1949,R1949)</f>
        <v>215122</v>
      </c>
      <c r="S1950">
        <f>IF(telefony45[[#This Row],[czy stacjonarny]]=1,Q1950+S1949,S1949)</f>
        <v>659786</v>
      </c>
    </row>
    <row r="1951" spans="1:19" x14ac:dyDescent="0.3">
      <c r="A1951" s="9" t="s">
        <v>1679</v>
      </c>
      <c r="B1951" s="1">
        <v>42944</v>
      </c>
      <c r="C1951" s="2">
        <v>0.37162037037037038</v>
      </c>
      <c r="D1951" s="2">
        <v>0.37275462962962963</v>
      </c>
      <c r="E1951">
        <f>DAY(telefony45[[#This Row],[data]])</f>
        <v>28</v>
      </c>
      <c r="F1951">
        <f>IF(LEN(telefony45[[#This Row],[nr]])=8,1,0)</f>
        <v>0</v>
      </c>
      <c r="G1951">
        <f>IF(LEN(telefony45[[#This Row],[nr]])=7,1,0)</f>
        <v>1</v>
      </c>
      <c r="H1951" s="9">
        <f>IF(LEN(telefony45[[#This Row],[nr]])&gt;=10,1,0)</f>
        <v>0</v>
      </c>
      <c r="I1951" s="2">
        <f>telefony45[[#This Row],[zakonczenie]]-telefony45[[#This Row],[rozpoczecie]]</f>
        <v>1.1342592592592515E-3</v>
      </c>
      <c r="J1951" s="9">
        <f>HOUR(telefony45[[#This Row],[czas połączenia]])</f>
        <v>0</v>
      </c>
      <c r="K1951" s="9">
        <f>MINUTE(telefony45[[#This Row],[czas połączenia]])</f>
        <v>1</v>
      </c>
      <c r="L1951" s="9">
        <f>SECOND(telefony45[[#This Row],[czas połączenia]])</f>
        <v>38</v>
      </c>
      <c r="M1951" s="9">
        <f>telefony45[[#This Row],[godziny połączenia]]*60*60+telefony45[[#This Row],[minuty połączenia]]*60+telefony45[[#This Row],[sekundy połączenia2]]</f>
        <v>98</v>
      </c>
      <c r="N1951" s="9">
        <f>ROUNDUP(telefony45[[#This Row],[połączenie w sekundach]]/60,0)</f>
        <v>2</v>
      </c>
      <c r="O1951" s="9">
        <f>IF(telefony45[[#This Row],[czy zagraniczny]]=1,telefony45[[#This Row],[zaczęt minuty połączenia]],0)</f>
        <v>0</v>
      </c>
      <c r="P1951">
        <f>IF(OR(telefony45[[#This Row],[czy komórkowy]]=1,telefony45[[#This Row],[czy stacjonarny]]=1),P1950-telefony45[[#This Row],[połączenie w sekundach]],P1950)</f>
        <v>-875006</v>
      </c>
      <c r="Q1951">
        <f t="shared" si="29"/>
        <v>98</v>
      </c>
      <c r="R1951">
        <f>IF(telefony45[[#This Row],[czy komórkowy]]=1,Q1951+R1950,R1950)</f>
        <v>215122</v>
      </c>
      <c r="S1951">
        <f>IF(telefony45[[#This Row],[czy stacjonarny]]=1,Q1951+S1950,S1950)</f>
        <v>659884</v>
      </c>
    </row>
    <row r="1952" spans="1:19" x14ac:dyDescent="0.3">
      <c r="A1952" s="9" t="s">
        <v>1680</v>
      </c>
      <c r="B1952" s="1">
        <v>42944</v>
      </c>
      <c r="C1952" s="2">
        <v>0.37327546296296299</v>
      </c>
      <c r="D1952" s="2">
        <v>0.37962962962962965</v>
      </c>
      <c r="E1952">
        <f>DAY(telefony45[[#This Row],[data]])</f>
        <v>28</v>
      </c>
      <c r="F1952">
        <f>IF(LEN(telefony45[[#This Row],[nr]])=8,1,0)</f>
        <v>0</v>
      </c>
      <c r="G1952">
        <f>IF(LEN(telefony45[[#This Row],[nr]])=7,1,0)</f>
        <v>1</v>
      </c>
      <c r="H1952" s="9">
        <f>IF(LEN(telefony45[[#This Row],[nr]])&gt;=10,1,0)</f>
        <v>0</v>
      </c>
      <c r="I1952" s="2">
        <f>telefony45[[#This Row],[zakonczenie]]-telefony45[[#This Row],[rozpoczecie]]</f>
        <v>6.3541666666666607E-3</v>
      </c>
      <c r="J1952" s="9">
        <f>HOUR(telefony45[[#This Row],[czas połączenia]])</f>
        <v>0</v>
      </c>
      <c r="K1952" s="9">
        <f>MINUTE(telefony45[[#This Row],[czas połączenia]])</f>
        <v>9</v>
      </c>
      <c r="L1952" s="9">
        <f>SECOND(telefony45[[#This Row],[czas połączenia]])</f>
        <v>9</v>
      </c>
      <c r="M1952" s="9">
        <f>telefony45[[#This Row],[godziny połączenia]]*60*60+telefony45[[#This Row],[minuty połączenia]]*60+telefony45[[#This Row],[sekundy połączenia2]]</f>
        <v>549</v>
      </c>
      <c r="N1952" s="9">
        <f>ROUNDUP(telefony45[[#This Row],[połączenie w sekundach]]/60,0)</f>
        <v>10</v>
      </c>
      <c r="O1952" s="9">
        <f>IF(telefony45[[#This Row],[czy zagraniczny]]=1,telefony45[[#This Row],[zaczęt minuty połączenia]],0)</f>
        <v>0</v>
      </c>
      <c r="P1952">
        <f>IF(OR(telefony45[[#This Row],[czy komórkowy]]=1,telefony45[[#This Row],[czy stacjonarny]]=1),P1951-telefony45[[#This Row],[połączenie w sekundach]],P1951)</f>
        <v>-875555</v>
      </c>
      <c r="Q1952">
        <f t="shared" si="29"/>
        <v>549</v>
      </c>
      <c r="R1952">
        <f>IF(telefony45[[#This Row],[czy komórkowy]]=1,Q1952+R1951,R1951)</f>
        <v>215122</v>
      </c>
      <c r="S1952">
        <f>IF(telefony45[[#This Row],[czy stacjonarny]]=1,Q1952+S1951,S1951)</f>
        <v>660433</v>
      </c>
    </row>
    <row r="1953" spans="1:19" x14ac:dyDescent="0.3">
      <c r="A1953" s="9" t="s">
        <v>1681</v>
      </c>
      <c r="B1953" s="1">
        <v>42944</v>
      </c>
      <c r="C1953" s="2">
        <v>0.37513888888888891</v>
      </c>
      <c r="D1953" s="2">
        <v>0.3775</v>
      </c>
      <c r="E1953">
        <f>DAY(telefony45[[#This Row],[data]])</f>
        <v>28</v>
      </c>
      <c r="F1953">
        <f>IF(LEN(telefony45[[#This Row],[nr]])=8,1,0)</f>
        <v>0</v>
      </c>
      <c r="G1953">
        <f>IF(LEN(telefony45[[#This Row],[nr]])=7,1,0)</f>
        <v>1</v>
      </c>
      <c r="H1953" s="9">
        <f>IF(LEN(telefony45[[#This Row],[nr]])&gt;=10,1,0)</f>
        <v>0</v>
      </c>
      <c r="I1953" s="2">
        <f>telefony45[[#This Row],[zakonczenie]]-telefony45[[#This Row],[rozpoczecie]]</f>
        <v>2.3611111111110916E-3</v>
      </c>
      <c r="J1953" s="9">
        <f>HOUR(telefony45[[#This Row],[czas połączenia]])</f>
        <v>0</v>
      </c>
      <c r="K1953" s="9">
        <f>MINUTE(telefony45[[#This Row],[czas połączenia]])</f>
        <v>3</v>
      </c>
      <c r="L1953" s="9">
        <f>SECOND(telefony45[[#This Row],[czas połączenia]])</f>
        <v>24</v>
      </c>
      <c r="M1953" s="9">
        <f>telefony45[[#This Row],[godziny połączenia]]*60*60+telefony45[[#This Row],[minuty połączenia]]*60+telefony45[[#This Row],[sekundy połączenia2]]</f>
        <v>204</v>
      </c>
      <c r="N1953" s="9">
        <f>ROUNDUP(telefony45[[#This Row],[połączenie w sekundach]]/60,0)</f>
        <v>4</v>
      </c>
      <c r="O1953" s="9">
        <f>IF(telefony45[[#This Row],[czy zagraniczny]]=1,telefony45[[#This Row],[zaczęt minuty połączenia]],0)</f>
        <v>0</v>
      </c>
      <c r="P1953">
        <f>IF(OR(telefony45[[#This Row],[czy komórkowy]]=1,telefony45[[#This Row],[czy stacjonarny]]=1),P1952-telefony45[[#This Row],[połączenie w sekundach]],P1952)</f>
        <v>-875759</v>
      </c>
      <c r="Q1953">
        <f t="shared" si="29"/>
        <v>204</v>
      </c>
      <c r="R1953">
        <f>IF(telefony45[[#This Row],[czy komórkowy]]=1,Q1953+R1952,R1952)</f>
        <v>215122</v>
      </c>
      <c r="S1953">
        <f>IF(telefony45[[#This Row],[czy stacjonarny]]=1,Q1953+S1952,S1952)</f>
        <v>660637</v>
      </c>
    </row>
    <row r="1954" spans="1:19" x14ac:dyDescent="0.3">
      <c r="A1954" s="9" t="s">
        <v>1185</v>
      </c>
      <c r="B1954" s="1">
        <v>42944</v>
      </c>
      <c r="C1954" s="2">
        <v>0.37793981481481481</v>
      </c>
      <c r="D1954" s="2">
        <v>0.3873611111111111</v>
      </c>
      <c r="E1954">
        <f>DAY(telefony45[[#This Row],[data]])</f>
        <v>28</v>
      </c>
      <c r="F1954">
        <f>IF(LEN(telefony45[[#This Row],[nr]])=8,1,0)</f>
        <v>0</v>
      </c>
      <c r="G1954">
        <f>IF(LEN(telefony45[[#This Row],[nr]])=7,1,0)</f>
        <v>1</v>
      </c>
      <c r="H1954" s="9">
        <f>IF(LEN(telefony45[[#This Row],[nr]])&gt;=10,1,0)</f>
        <v>0</v>
      </c>
      <c r="I1954" s="2">
        <f>telefony45[[#This Row],[zakonczenie]]-telefony45[[#This Row],[rozpoczecie]]</f>
        <v>9.4212962962962887E-3</v>
      </c>
      <c r="J1954" s="9">
        <f>HOUR(telefony45[[#This Row],[czas połączenia]])</f>
        <v>0</v>
      </c>
      <c r="K1954" s="9">
        <f>MINUTE(telefony45[[#This Row],[czas połączenia]])</f>
        <v>13</v>
      </c>
      <c r="L1954" s="9">
        <f>SECOND(telefony45[[#This Row],[czas połączenia]])</f>
        <v>34</v>
      </c>
      <c r="M1954" s="9">
        <f>telefony45[[#This Row],[godziny połączenia]]*60*60+telefony45[[#This Row],[minuty połączenia]]*60+telefony45[[#This Row],[sekundy połączenia2]]</f>
        <v>814</v>
      </c>
      <c r="N1954" s="9">
        <f>ROUNDUP(telefony45[[#This Row],[połączenie w sekundach]]/60,0)</f>
        <v>14</v>
      </c>
      <c r="O1954" s="9">
        <f>IF(telefony45[[#This Row],[czy zagraniczny]]=1,telefony45[[#This Row],[zaczęt minuty połączenia]],0)</f>
        <v>0</v>
      </c>
      <c r="P1954">
        <f>IF(OR(telefony45[[#This Row],[czy komórkowy]]=1,telefony45[[#This Row],[czy stacjonarny]]=1),P1953-telefony45[[#This Row],[połączenie w sekundach]],P1953)</f>
        <v>-876573</v>
      </c>
      <c r="Q1954">
        <f t="shared" si="29"/>
        <v>814</v>
      </c>
      <c r="R1954">
        <f>IF(telefony45[[#This Row],[czy komórkowy]]=1,Q1954+R1953,R1953)</f>
        <v>215122</v>
      </c>
      <c r="S1954">
        <f>IF(telefony45[[#This Row],[czy stacjonarny]]=1,Q1954+S1953,S1953)</f>
        <v>661451</v>
      </c>
    </row>
    <row r="1955" spans="1:19" x14ac:dyDescent="0.3">
      <c r="A1955" s="9" t="s">
        <v>1682</v>
      </c>
      <c r="B1955" s="1">
        <v>42944</v>
      </c>
      <c r="C1955" s="2">
        <v>0.38305555555555554</v>
      </c>
      <c r="D1955" s="2">
        <v>0.38718750000000002</v>
      </c>
      <c r="E1955">
        <f>DAY(telefony45[[#This Row],[data]])</f>
        <v>28</v>
      </c>
      <c r="F1955">
        <f>IF(LEN(telefony45[[#This Row],[nr]])=8,1,0)</f>
        <v>0</v>
      </c>
      <c r="G1955">
        <f>IF(LEN(telefony45[[#This Row],[nr]])=7,1,0)</f>
        <v>1</v>
      </c>
      <c r="H1955" s="9">
        <f>IF(LEN(telefony45[[#This Row],[nr]])&gt;=10,1,0)</f>
        <v>0</v>
      </c>
      <c r="I1955" s="2">
        <f>telefony45[[#This Row],[zakonczenie]]-telefony45[[#This Row],[rozpoczecie]]</f>
        <v>4.1319444444444797E-3</v>
      </c>
      <c r="J1955" s="9">
        <f>HOUR(telefony45[[#This Row],[czas połączenia]])</f>
        <v>0</v>
      </c>
      <c r="K1955" s="9">
        <f>MINUTE(telefony45[[#This Row],[czas połączenia]])</f>
        <v>5</v>
      </c>
      <c r="L1955" s="9">
        <f>SECOND(telefony45[[#This Row],[czas połączenia]])</f>
        <v>57</v>
      </c>
      <c r="M1955" s="9">
        <f>telefony45[[#This Row],[godziny połączenia]]*60*60+telefony45[[#This Row],[minuty połączenia]]*60+telefony45[[#This Row],[sekundy połączenia2]]</f>
        <v>357</v>
      </c>
      <c r="N1955" s="9">
        <f>ROUNDUP(telefony45[[#This Row],[połączenie w sekundach]]/60,0)</f>
        <v>6</v>
      </c>
      <c r="O1955" s="9">
        <f>IF(telefony45[[#This Row],[czy zagraniczny]]=1,telefony45[[#This Row],[zaczęt minuty połączenia]],0)</f>
        <v>0</v>
      </c>
      <c r="P1955">
        <f>IF(OR(telefony45[[#This Row],[czy komórkowy]]=1,telefony45[[#This Row],[czy stacjonarny]]=1),P1954-telefony45[[#This Row],[połączenie w sekundach]],P1954)</f>
        <v>-876930</v>
      </c>
      <c r="Q1955">
        <f t="shared" si="29"/>
        <v>357</v>
      </c>
      <c r="R1955">
        <f>IF(telefony45[[#This Row],[czy komórkowy]]=1,Q1955+R1954,R1954)</f>
        <v>215122</v>
      </c>
      <c r="S1955">
        <f>IF(telefony45[[#This Row],[czy stacjonarny]]=1,Q1955+S1954,S1954)</f>
        <v>661808</v>
      </c>
    </row>
    <row r="1956" spans="1:19" x14ac:dyDescent="0.3">
      <c r="A1956" s="9" t="s">
        <v>1683</v>
      </c>
      <c r="B1956" s="1">
        <v>42944</v>
      </c>
      <c r="C1956" s="2">
        <v>0.38849537037037035</v>
      </c>
      <c r="D1956" s="2">
        <v>0.39708333333333334</v>
      </c>
      <c r="E1956">
        <f>DAY(telefony45[[#This Row],[data]])</f>
        <v>28</v>
      </c>
      <c r="F1956">
        <f>IF(LEN(telefony45[[#This Row],[nr]])=8,1,0)</f>
        <v>1</v>
      </c>
      <c r="G1956">
        <f>IF(LEN(telefony45[[#This Row],[nr]])=7,1,0)</f>
        <v>0</v>
      </c>
      <c r="H1956" s="9">
        <f>IF(LEN(telefony45[[#This Row],[nr]])&gt;=10,1,0)</f>
        <v>0</v>
      </c>
      <c r="I1956" s="2">
        <f>telefony45[[#This Row],[zakonczenie]]-telefony45[[#This Row],[rozpoczecie]]</f>
        <v>8.5879629629629917E-3</v>
      </c>
      <c r="J1956" s="9">
        <f>HOUR(telefony45[[#This Row],[czas połączenia]])</f>
        <v>0</v>
      </c>
      <c r="K1956" s="9">
        <f>MINUTE(telefony45[[#This Row],[czas połączenia]])</f>
        <v>12</v>
      </c>
      <c r="L1956" s="9">
        <f>SECOND(telefony45[[#This Row],[czas połączenia]])</f>
        <v>22</v>
      </c>
      <c r="M1956" s="9">
        <f>telefony45[[#This Row],[godziny połączenia]]*60*60+telefony45[[#This Row],[minuty połączenia]]*60+telefony45[[#This Row],[sekundy połączenia2]]</f>
        <v>742</v>
      </c>
      <c r="N1956" s="9">
        <f>ROUNDUP(telefony45[[#This Row],[połączenie w sekundach]]/60,0)</f>
        <v>13</v>
      </c>
      <c r="O1956" s="9">
        <f>IF(telefony45[[#This Row],[czy zagraniczny]]=1,telefony45[[#This Row],[zaczęt minuty połączenia]],0)</f>
        <v>0</v>
      </c>
      <c r="P1956">
        <f>IF(OR(telefony45[[#This Row],[czy komórkowy]]=1,telefony45[[#This Row],[czy stacjonarny]]=1),P1955-telefony45[[#This Row],[połączenie w sekundach]],P1955)</f>
        <v>-877672</v>
      </c>
      <c r="Q1956">
        <f t="shared" si="29"/>
        <v>742</v>
      </c>
      <c r="R1956">
        <f>IF(telefony45[[#This Row],[czy komórkowy]]=1,Q1956+R1955,R1955)</f>
        <v>215864</v>
      </c>
      <c r="S1956">
        <f>IF(telefony45[[#This Row],[czy stacjonarny]]=1,Q1956+S1955,S1955)</f>
        <v>661808</v>
      </c>
    </row>
    <row r="1957" spans="1:19" x14ac:dyDescent="0.3">
      <c r="A1957" s="9" t="s">
        <v>1684</v>
      </c>
      <c r="B1957" s="1">
        <v>42944</v>
      </c>
      <c r="C1957" s="2">
        <v>0.39005787037037037</v>
      </c>
      <c r="D1957" s="2">
        <v>0.39561342592592591</v>
      </c>
      <c r="E1957">
        <f>DAY(telefony45[[#This Row],[data]])</f>
        <v>28</v>
      </c>
      <c r="F1957">
        <f>IF(LEN(telefony45[[#This Row],[nr]])=8,1,0)</f>
        <v>0</v>
      </c>
      <c r="G1957">
        <f>IF(LEN(telefony45[[#This Row],[nr]])=7,1,0)</f>
        <v>1</v>
      </c>
      <c r="H1957" s="9">
        <f>IF(LEN(telefony45[[#This Row],[nr]])&gt;=10,1,0)</f>
        <v>0</v>
      </c>
      <c r="I1957" s="2">
        <f>telefony45[[#This Row],[zakonczenie]]-telefony45[[#This Row],[rozpoczecie]]</f>
        <v>5.5555555555555358E-3</v>
      </c>
      <c r="J1957" s="9">
        <f>HOUR(telefony45[[#This Row],[czas połączenia]])</f>
        <v>0</v>
      </c>
      <c r="K1957" s="9">
        <f>MINUTE(telefony45[[#This Row],[czas połączenia]])</f>
        <v>8</v>
      </c>
      <c r="L1957" s="9">
        <f>SECOND(telefony45[[#This Row],[czas połączenia]])</f>
        <v>0</v>
      </c>
      <c r="M1957" s="9">
        <f>telefony45[[#This Row],[godziny połączenia]]*60*60+telefony45[[#This Row],[minuty połączenia]]*60+telefony45[[#This Row],[sekundy połączenia2]]</f>
        <v>480</v>
      </c>
      <c r="N1957" s="9">
        <f>ROUNDUP(telefony45[[#This Row],[połączenie w sekundach]]/60,0)</f>
        <v>8</v>
      </c>
      <c r="O1957" s="9">
        <f>IF(telefony45[[#This Row],[czy zagraniczny]]=1,telefony45[[#This Row],[zaczęt minuty połączenia]],0)</f>
        <v>0</v>
      </c>
      <c r="P1957">
        <f>IF(OR(telefony45[[#This Row],[czy komórkowy]]=1,telefony45[[#This Row],[czy stacjonarny]]=1),P1956-telefony45[[#This Row],[połączenie w sekundach]],P1956)</f>
        <v>-878152</v>
      </c>
      <c r="Q1957">
        <f t="shared" si="29"/>
        <v>480</v>
      </c>
      <c r="R1957">
        <f>IF(telefony45[[#This Row],[czy komórkowy]]=1,Q1957+R1956,R1956)</f>
        <v>215864</v>
      </c>
      <c r="S1957">
        <f>IF(telefony45[[#This Row],[czy stacjonarny]]=1,Q1957+S1956,S1956)</f>
        <v>662288</v>
      </c>
    </row>
    <row r="1958" spans="1:19" x14ac:dyDescent="0.3">
      <c r="A1958" s="9" t="s">
        <v>1685</v>
      </c>
      <c r="B1958" s="1">
        <v>42944</v>
      </c>
      <c r="C1958" s="2">
        <v>0.39269675925925923</v>
      </c>
      <c r="D1958" s="2">
        <v>0.40126157407407409</v>
      </c>
      <c r="E1958">
        <f>DAY(telefony45[[#This Row],[data]])</f>
        <v>28</v>
      </c>
      <c r="F1958">
        <f>IF(LEN(telefony45[[#This Row],[nr]])=8,1,0)</f>
        <v>0</v>
      </c>
      <c r="G1958">
        <f>IF(LEN(telefony45[[#This Row],[nr]])=7,1,0)</f>
        <v>1</v>
      </c>
      <c r="H1958" s="9">
        <f>IF(LEN(telefony45[[#This Row],[nr]])&gt;=10,1,0)</f>
        <v>0</v>
      </c>
      <c r="I1958" s="2">
        <f>telefony45[[#This Row],[zakonczenie]]-telefony45[[#This Row],[rozpoczecie]]</f>
        <v>8.5648148148148584E-3</v>
      </c>
      <c r="J1958" s="9">
        <f>HOUR(telefony45[[#This Row],[czas połączenia]])</f>
        <v>0</v>
      </c>
      <c r="K1958" s="9">
        <f>MINUTE(telefony45[[#This Row],[czas połączenia]])</f>
        <v>12</v>
      </c>
      <c r="L1958" s="9">
        <f>SECOND(telefony45[[#This Row],[czas połączenia]])</f>
        <v>20</v>
      </c>
      <c r="M1958" s="9">
        <f>telefony45[[#This Row],[godziny połączenia]]*60*60+telefony45[[#This Row],[minuty połączenia]]*60+telefony45[[#This Row],[sekundy połączenia2]]</f>
        <v>740</v>
      </c>
      <c r="N1958" s="9">
        <f>ROUNDUP(telefony45[[#This Row],[połączenie w sekundach]]/60,0)</f>
        <v>13</v>
      </c>
      <c r="O1958" s="9">
        <f>IF(telefony45[[#This Row],[czy zagraniczny]]=1,telefony45[[#This Row],[zaczęt minuty połączenia]],0)</f>
        <v>0</v>
      </c>
      <c r="P1958">
        <f>IF(OR(telefony45[[#This Row],[czy komórkowy]]=1,telefony45[[#This Row],[czy stacjonarny]]=1),P1957-telefony45[[#This Row],[połączenie w sekundach]],P1957)</f>
        <v>-878892</v>
      </c>
      <c r="Q1958">
        <f t="shared" si="29"/>
        <v>740</v>
      </c>
      <c r="R1958">
        <f>IF(telefony45[[#This Row],[czy komórkowy]]=1,Q1958+R1957,R1957)</f>
        <v>215864</v>
      </c>
      <c r="S1958">
        <f>IF(telefony45[[#This Row],[czy stacjonarny]]=1,Q1958+S1957,S1957)</f>
        <v>663028</v>
      </c>
    </row>
    <row r="1959" spans="1:19" x14ac:dyDescent="0.3">
      <c r="A1959" s="9" t="s">
        <v>1686</v>
      </c>
      <c r="B1959" s="1">
        <v>42944</v>
      </c>
      <c r="C1959" s="2">
        <v>0.39303240740740741</v>
      </c>
      <c r="D1959" s="2">
        <v>0.39657407407407408</v>
      </c>
      <c r="E1959">
        <f>DAY(telefony45[[#This Row],[data]])</f>
        <v>28</v>
      </c>
      <c r="F1959">
        <f>IF(LEN(telefony45[[#This Row],[nr]])=8,1,0)</f>
        <v>0</v>
      </c>
      <c r="G1959">
        <f>IF(LEN(telefony45[[#This Row],[nr]])=7,1,0)</f>
        <v>1</v>
      </c>
      <c r="H1959" s="9">
        <f>IF(LEN(telefony45[[#This Row],[nr]])&gt;=10,1,0)</f>
        <v>0</v>
      </c>
      <c r="I1959" s="2">
        <f>telefony45[[#This Row],[zakonczenie]]-telefony45[[#This Row],[rozpoczecie]]</f>
        <v>3.5416666666666652E-3</v>
      </c>
      <c r="J1959" s="9">
        <f>HOUR(telefony45[[#This Row],[czas połączenia]])</f>
        <v>0</v>
      </c>
      <c r="K1959" s="9">
        <f>MINUTE(telefony45[[#This Row],[czas połączenia]])</f>
        <v>5</v>
      </c>
      <c r="L1959" s="9">
        <f>SECOND(telefony45[[#This Row],[czas połączenia]])</f>
        <v>6</v>
      </c>
      <c r="M1959" s="9">
        <f>telefony45[[#This Row],[godziny połączenia]]*60*60+telefony45[[#This Row],[minuty połączenia]]*60+telefony45[[#This Row],[sekundy połączenia2]]</f>
        <v>306</v>
      </c>
      <c r="N1959" s="9">
        <f>ROUNDUP(telefony45[[#This Row],[połączenie w sekundach]]/60,0)</f>
        <v>6</v>
      </c>
      <c r="O1959" s="9">
        <f>IF(telefony45[[#This Row],[czy zagraniczny]]=1,telefony45[[#This Row],[zaczęt minuty połączenia]],0)</f>
        <v>0</v>
      </c>
      <c r="P1959">
        <f>IF(OR(telefony45[[#This Row],[czy komórkowy]]=1,telefony45[[#This Row],[czy stacjonarny]]=1),P1958-telefony45[[#This Row],[połączenie w sekundach]],P1958)</f>
        <v>-879198</v>
      </c>
      <c r="Q1959">
        <f t="shared" si="29"/>
        <v>306</v>
      </c>
      <c r="R1959">
        <f>IF(telefony45[[#This Row],[czy komórkowy]]=1,Q1959+R1958,R1958)</f>
        <v>215864</v>
      </c>
      <c r="S1959">
        <f>IF(telefony45[[#This Row],[czy stacjonarny]]=1,Q1959+S1958,S1958)</f>
        <v>663334</v>
      </c>
    </row>
    <row r="1960" spans="1:19" x14ac:dyDescent="0.3">
      <c r="A1960" s="9" t="s">
        <v>1687</v>
      </c>
      <c r="B1960" s="1">
        <v>42944</v>
      </c>
      <c r="C1960" s="2">
        <v>0.39825231481481482</v>
      </c>
      <c r="D1960" s="2">
        <v>0.39855324074074072</v>
      </c>
      <c r="E1960">
        <f>DAY(telefony45[[#This Row],[data]])</f>
        <v>28</v>
      </c>
      <c r="F1960">
        <f>IF(LEN(telefony45[[#This Row],[nr]])=8,1,0)</f>
        <v>0</v>
      </c>
      <c r="G1960">
        <f>IF(LEN(telefony45[[#This Row],[nr]])=7,1,0)</f>
        <v>1</v>
      </c>
      <c r="H1960" s="9">
        <f>IF(LEN(telefony45[[#This Row],[nr]])&gt;=10,1,0)</f>
        <v>0</v>
      </c>
      <c r="I1960" s="2">
        <f>telefony45[[#This Row],[zakonczenie]]-telefony45[[#This Row],[rozpoczecie]]</f>
        <v>3.0092592592589895E-4</v>
      </c>
      <c r="J1960" s="9">
        <f>HOUR(telefony45[[#This Row],[czas połączenia]])</f>
        <v>0</v>
      </c>
      <c r="K1960" s="9">
        <f>MINUTE(telefony45[[#This Row],[czas połączenia]])</f>
        <v>0</v>
      </c>
      <c r="L1960" s="9">
        <f>SECOND(telefony45[[#This Row],[czas połączenia]])</f>
        <v>26</v>
      </c>
      <c r="M1960" s="9">
        <f>telefony45[[#This Row],[godziny połączenia]]*60*60+telefony45[[#This Row],[minuty połączenia]]*60+telefony45[[#This Row],[sekundy połączenia2]]</f>
        <v>26</v>
      </c>
      <c r="N1960" s="9">
        <f>ROUNDUP(telefony45[[#This Row],[połączenie w sekundach]]/60,0)</f>
        <v>1</v>
      </c>
      <c r="O1960" s="9">
        <f>IF(telefony45[[#This Row],[czy zagraniczny]]=1,telefony45[[#This Row],[zaczęt minuty połączenia]],0)</f>
        <v>0</v>
      </c>
      <c r="P1960">
        <f>IF(OR(telefony45[[#This Row],[czy komórkowy]]=1,telefony45[[#This Row],[czy stacjonarny]]=1),P1959-telefony45[[#This Row],[połączenie w sekundach]],P1959)</f>
        <v>-879224</v>
      </c>
      <c r="Q1960">
        <f t="shared" si="29"/>
        <v>26</v>
      </c>
      <c r="R1960">
        <f>IF(telefony45[[#This Row],[czy komórkowy]]=1,Q1960+R1959,R1959)</f>
        <v>215864</v>
      </c>
      <c r="S1960">
        <f>IF(telefony45[[#This Row],[czy stacjonarny]]=1,Q1960+S1959,S1959)</f>
        <v>663360</v>
      </c>
    </row>
    <row r="1961" spans="1:19" x14ac:dyDescent="0.3">
      <c r="A1961" s="9" t="s">
        <v>250</v>
      </c>
      <c r="B1961" s="1">
        <v>42944</v>
      </c>
      <c r="C1961" s="2">
        <v>0.39922453703703703</v>
      </c>
      <c r="D1961" s="2">
        <v>0.40482638888888889</v>
      </c>
      <c r="E1961">
        <f>DAY(telefony45[[#This Row],[data]])</f>
        <v>28</v>
      </c>
      <c r="F1961">
        <f>IF(LEN(telefony45[[#This Row],[nr]])=8,1,0)</f>
        <v>0</v>
      </c>
      <c r="G1961">
        <f>IF(LEN(telefony45[[#This Row],[nr]])=7,1,0)</f>
        <v>1</v>
      </c>
      <c r="H1961" s="9">
        <f>IF(LEN(telefony45[[#This Row],[nr]])&gt;=10,1,0)</f>
        <v>0</v>
      </c>
      <c r="I1961" s="2">
        <f>telefony45[[#This Row],[zakonczenie]]-telefony45[[#This Row],[rozpoczecie]]</f>
        <v>5.6018518518518579E-3</v>
      </c>
      <c r="J1961" s="9">
        <f>HOUR(telefony45[[#This Row],[czas połączenia]])</f>
        <v>0</v>
      </c>
      <c r="K1961" s="9">
        <f>MINUTE(telefony45[[#This Row],[czas połączenia]])</f>
        <v>8</v>
      </c>
      <c r="L1961" s="9">
        <f>SECOND(telefony45[[#This Row],[czas połączenia]])</f>
        <v>4</v>
      </c>
      <c r="M1961" s="9">
        <f>telefony45[[#This Row],[godziny połączenia]]*60*60+telefony45[[#This Row],[minuty połączenia]]*60+telefony45[[#This Row],[sekundy połączenia2]]</f>
        <v>484</v>
      </c>
      <c r="N1961" s="9">
        <f>ROUNDUP(telefony45[[#This Row],[połączenie w sekundach]]/60,0)</f>
        <v>9</v>
      </c>
      <c r="O1961" s="9">
        <f>IF(telefony45[[#This Row],[czy zagraniczny]]=1,telefony45[[#This Row],[zaczęt minuty połączenia]],0)</f>
        <v>0</v>
      </c>
      <c r="P1961">
        <f>IF(OR(telefony45[[#This Row],[czy komórkowy]]=1,telefony45[[#This Row],[czy stacjonarny]]=1),P1960-telefony45[[#This Row],[połączenie w sekundach]],P1960)</f>
        <v>-879708</v>
      </c>
      <c r="Q1961">
        <f t="shared" ref="Q1961:Q2024" si="30">IF(P1961&lt;0,ABS(P1961)-ABS(P1960),Q1960)</f>
        <v>484</v>
      </c>
      <c r="R1961">
        <f>IF(telefony45[[#This Row],[czy komórkowy]]=1,Q1961+R1960,R1960)</f>
        <v>215864</v>
      </c>
      <c r="S1961">
        <f>IF(telefony45[[#This Row],[czy stacjonarny]]=1,Q1961+S1960,S1960)</f>
        <v>663844</v>
      </c>
    </row>
    <row r="1962" spans="1:19" x14ac:dyDescent="0.3">
      <c r="A1962" s="9" t="s">
        <v>670</v>
      </c>
      <c r="B1962" s="1">
        <v>42944</v>
      </c>
      <c r="C1962" s="2">
        <v>0.40277777777777779</v>
      </c>
      <c r="D1962" s="2">
        <v>0.40599537037037037</v>
      </c>
      <c r="E1962">
        <f>DAY(telefony45[[#This Row],[data]])</f>
        <v>28</v>
      </c>
      <c r="F1962">
        <f>IF(LEN(telefony45[[#This Row],[nr]])=8,1,0)</f>
        <v>1</v>
      </c>
      <c r="G1962">
        <f>IF(LEN(telefony45[[#This Row],[nr]])=7,1,0)</f>
        <v>0</v>
      </c>
      <c r="H1962" s="9">
        <f>IF(LEN(telefony45[[#This Row],[nr]])&gt;=10,1,0)</f>
        <v>0</v>
      </c>
      <c r="I1962" s="2">
        <f>telefony45[[#This Row],[zakonczenie]]-telefony45[[#This Row],[rozpoczecie]]</f>
        <v>3.2175925925925775E-3</v>
      </c>
      <c r="J1962" s="9">
        <f>HOUR(telefony45[[#This Row],[czas połączenia]])</f>
        <v>0</v>
      </c>
      <c r="K1962" s="9">
        <f>MINUTE(telefony45[[#This Row],[czas połączenia]])</f>
        <v>4</v>
      </c>
      <c r="L1962" s="9">
        <f>SECOND(telefony45[[#This Row],[czas połączenia]])</f>
        <v>38</v>
      </c>
      <c r="M1962" s="9">
        <f>telefony45[[#This Row],[godziny połączenia]]*60*60+telefony45[[#This Row],[minuty połączenia]]*60+telefony45[[#This Row],[sekundy połączenia2]]</f>
        <v>278</v>
      </c>
      <c r="N1962" s="9">
        <f>ROUNDUP(telefony45[[#This Row],[połączenie w sekundach]]/60,0)</f>
        <v>5</v>
      </c>
      <c r="O1962" s="9">
        <f>IF(telefony45[[#This Row],[czy zagraniczny]]=1,telefony45[[#This Row],[zaczęt minuty połączenia]],0)</f>
        <v>0</v>
      </c>
      <c r="P1962">
        <f>IF(OR(telefony45[[#This Row],[czy komórkowy]]=1,telefony45[[#This Row],[czy stacjonarny]]=1),P1961-telefony45[[#This Row],[połączenie w sekundach]],P1961)</f>
        <v>-879986</v>
      </c>
      <c r="Q1962">
        <f t="shared" si="30"/>
        <v>278</v>
      </c>
      <c r="R1962">
        <f>IF(telefony45[[#This Row],[czy komórkowy]]=1,Q1962+R1961,R1961)</f>
        <v>216142</v>
      </c>
      <c r="S1962">
        <f>IF(telefony45[[#This Row],[czy stacjonarny]]=1,Q1962+S1961,S1961)</f>
        <v>663844</v>
      </c>
    </row>
    <row r="1963" spans="1:19" x14ac:dyDescent="0.3">
      <c r="A1963" s="9" t="s">
        <v>1026</v>
      </c>
      <c r="B1963" s="1">
        <v>42944</v>
      </c>
      <c r="C1963" s="2">
        <v>0.40842592592592591</v>
      </c>
      <c r="D1963" s="2">
        <v>0.41866898148148146</v>
      </c>
      <c r="E1963">
        <f>DAY(telefony45[[#This Row],[data]])</f>
        <v>28</v>
      </c>
      <c r="F1963">
        <f>IF(LEN(telefony45[[#This Row],[nr]])=8,1,0)</f>
        <v>0</v>
      </c>
      <c r="G1963">
        <f>IF(LEN(telefony45[[#This Row],[nr]])=7,1,0)</f>
        <v>1</v>
      </c>
      <c r="H1963" s="9">
        <f>IF(LEN(telefony45[[#This Row],[nr]])&gt;=10,1,0)</f>
        <v>0</v>
      </c>
      <c r="I1963" s="2">
        <f>telefony45[[#This Row],[zakonczenie]]-telefony45[[#This Row],[rozpoczecie]]</f>
        <v>1.0243055555555547E-2</v>
      </c>
      <c r="J1963" s="9">
        <f>HOUR(telefony45[[#This Row],[czas połączenia]])</f>
        <v>0</v>
      </c>
      <c r="K1963" s="9">
        <f>MINUTE(telefony45[[#This Row],[czas połączenia]])</f>
        <v>14</v>
      </c>
      <c r="L1963" s="9">
        <f>SECOND(telefony45[[#This Row],[czas połączenia]])</f>
        <v>45</v>
      </c>
      <c r="M1963" s="9">
        <f>telefony45[[#This Row],[godziny połączenia]]*60*60+telefony45[[#This Row],[minuty połączenia]]*60+telefony45[[#This Row],[sekundy połączenia2]]</f>
        <v>885</v>
      </c>
      <c r="N1963" s="9">
        <f>ROUNDUP(telefony45[[#This Row],[połączenie w sekundach]]/60,0)</f>
        <v>15</v>
      </c>
      <c r="O1963" s="9">
        <f>IF(telefony45[[#This Row],[czy zagraniczny]]=1,telefony45[[#This Row],[zaczęt minuty połączenia]],0)</f>
        <v>0</v>
      </c>
      <c r="P1963">
        <f>IF(OR(telefony45[[#This Row],[czy komórkowy]]=1,telefony45[[#This Row],[czy stacjonarny]]=1),P1962-telefony45[[#This Row],[połączenie w sekundach]],P1962)</f>
        <v>-880871</v>
      </c>
      <c r="Q1963">
        <f t="shared" si="30"/>
        <v>885</v>
      </c>
      <c r="R1963">
        <f>IF(telefony45[[#This Row],[czy komórkowy]]=1,Q1963+R1962,R1962)</f>
        <v>216142</v>
      </c>
      <c r="S1963">
        <f>IF(telefony45[[#This Row],[czy stacjonarny]]=1,Q1963+S1962,S1962)</f>
        <v>664729</v>
      </c>
    </row>
    <row r="1964" spans="1:19" x14ac:dyDescent="0.3">
      <c r="A1964" s="9" t="s">
        <v>1688</v>
      </c>
      <c r="B1964" s="1">
        <v>42944</v>
      </c>
      <c r="C1964" s="2">
        <v>0.40956018518518517</v>
      </c>
      <c r="D1964" s="2">
        <v>0.41278935185185184</v>
      </c>
      <c r="E1964">
        <f>DAY(telefony45[[#This Row],[data]])</f>
        <v>28</v>
      </c>
      <c r="F1964">
        <f>IF(LEN(telefony45[[#This Row],[nr]])=8,1,0)</f>
        <v>0</v>
      </c>
      <c r="G1964">
        <f>IF(LEN(telefony45[[#This Row],[nr]])=7,1,0)</f>
        <v>1</v>
      </c>
      <c r="H1964" s="9">
        <f>IF(LEN(telefony45[[#This Row],[nr]])&gt;=10,1,0)</f>
        <v>0</v>
      </c>
      <c r="I1964" s="2">
        <f>telefony45[[#This Row],[zakonczenie]]-telefony45[[#This Row],[rozpoczecie]]</f>
        <v>3.2291666666666718E-3</v>
      </c>
      <c r="J1964" s="9">
        <f>HOUR(telefony45[[#This Row],[czas połączenia]])</f>
        <v>0</v>
      </c>
      <c r="K1964" s="9">
        <f>MINUTE(telefony45[[#This Row],[czas połączenia]])</f>
        <v>4</v>
      </c>
      <c r="L1964" s="9">
        <f>SECOND(telefony45[[#This Row],[czas połączenia]])</f>
        <v>39</v>
      </c>
      <c r="M1964" s="9">
        <f>telefony45[[#This Row],[godziny połączenia]]*60*60+telefony45[[#This Row],[minuty połączenia]]*60+telefony45[[#This Row],[sekundy połączenia2]]</f>
        <v>279</v>
      </c>
      <c r="N1964" s="9">
        <f>ROUNDUP(telefony45[[#This Row],[połączenie w sekundach]]/60,0)</f>
        <v>5</v>
      </c>
      <c r="O1964" s="9">
        <f>IF(telefony45[[#This Row],[czy zagraniczny]]=1,telefony45[[#This Row],[zaczęt minuty połączenia]],0)</f>
        <v>0</v>
      </c>
      <c r="P1964">
        <f>IF(OR(telefony45[[#This Row],[czy komórkowy]]=1,telefony45[[#This Row],[czy stacjonarny]]=1),P1963-telefony45[[#This Row],[połączenie w sekundach]],P1963)</f>
        <v>-881150</v>
      </c>
      <c r="Q1964">
        <f t="shared" si="30"/>
        <v>279</v>
      </c>
      <c r="R1964">
        <f>IF(telefony45[[#This Row],[czy komórkowy]]=1,Q1964+R1963,R1963)</f>
        <v>216142</v>
      </c>
      <c r="S1964">
        <f>IF(telefony45[[#This Row],[czy stacjonarny]]=1,Q1964+S1963,S1963)</f>
        <v>665008</v>
      </c>
    </row>
    <row r="1965" spans="1:19" x14ac:dyDescent="0.3">
      <c r="A1965" s="9" t="s">
        <v>1391</v>
      </c>
      <c r="B1965" s="1">
        <v>42944</v>
      </c>
      <c r="C1965" s="2">
        <v>0.41228009259259257</v>
      </c>
      <c r="D1965" s="2">
        <v>0.41718749999999999</v>
      </c>
      <c r="E1965">
        <f>DAY(telefony45[[#This Row],[data]])</f>
        <v>28</v>
      </c>
      <c r="F1965">
        <f>IF(LEN(telefony45[[#This Row],[nr]])=8,1,0)</f>
        <v>1</v>
      </c>
      <c r="G1965">
        <f>IF(LEN(telefony45[[#This Row],[nr]])=7,1,0)</f>
        <v>0</v>
      </c>
      <c r="H1965" s="9">
        <f>IF(LEN(telefony45[[#This Row],[nr]])&gt;=10,1,0)</f>
        <v>0</v>
      </c>
      <c r="I1965" s="2">
        <f>telefony45[[#This Row],[zakonczenie]]-telefony45[[#This Row],[rozpoczecie]]</f>
        <v>4.9074074074074159E-3</v>
      </c>
      <c r="J1965" s="9">
        <f>HOUR(telefony45[[#This Row],[czas połączenia]])</f>
        <v>0</v>
      </c>
      <c r="K1965" s="9">
        <f>MINUTE(telefony45[[#This Row],[czas połączenia]])</f>
        <v>7</v>
      </c>
      <c r="L1965" s="9">
        <f>SECOND(telefony45[[#This Row],[czas połączenia]])</f>
        <v>4</v>
      </c>
      <c r="M1965" s="9">
        <f>telefony45[[#This Row],[godziny połączenia]]*60*60+telefony45[[#This Row],[minuty połączenia]]*60+telefony45[[#This Row],[sekundy połączenia2]]</f>
        <v>424</v>
      </c>
      <c r="N1965" s="9">
        <f>ROUNDUP(telefony45[[#This Row],[połączenie w sekundach]]/60,0)</f>
        <v>8</v>
      </c>
      <c r="O1965" s="9">
        <f>IF(telefony45[[#This Row],[czy zagraniczny]]=1,telefony45[[#This Row],[zaczęt minuty połączenia]],0)</f>
        <v>0</v>
      </c>
      <c r="P1965">
        <f>IF(OR(telefony45[[#This Row],[czy komórkowy]]=1,telefony45[[#This Row],[czy stacjonarny]]=1),P1964-telefony45[[#This Row],[połączenie w sekundach]],P1964)</f>
        <v>-881574</v>
      </c>
      <c r="Q1965">
        <f t="shared" si="30"/>
        <v>424</v>
      </c>
      <c r="R1965">
        <f>IF(telefony45[[#This Row],[czy komórkowy]]=1,Q1965+R1964,R1964)</f>
        <v>216566</v>
      </c>
      <c r="S1965">
        <f>IF(telefony45[[#This Row],[czy stacjonarny]]=1,Q1965+S1964,S1964)</f>
        <v>665008</v>
      </c>
    </row>
    <row r="1966" spans="1:19" x14ac:dyDescent="0.3">
      <c r="A1966" s="9" t="s">
        <v>1689</v>
      </c>
      <c r="B1966" s="1">
        <v>42944</v>
      </c>
      <c r="C1966" s="2">
        <v>0.41521990740740738</v>
      </c>
      <c r="D1966" s="2">
        <v>0.41893518518518519</v>
      </c>
      <c r="E1966">
        <f>DAY(telefony45[[#This Row],[data]])</f>
        <v>28</v>
      </c>
      <c r="F1966">
        <f>IF(LEN(telefony45[[#This Row],[nr]])=8,1,0)</f>
        <v>1</v>
      </c>
      <c r="G1966">
        <f>IF(LEN(telefony45[[#This Row],[nr]])=7,1,0)</f>
        <v>0</v>
      </c>
      <c r="H1966" s="9">
        <f>IF(LEN(telefony45[[#This Row],[nr]])&gt;=10,1,0)</f>
        <v>0</v>
      </c>
      <c r="I1966" s="2">
        <f>telefony45[[#This Row],[zakonczenie]]-telefony45[[#This Row],[rozpoczecie]]</f>
        <v>3.7152777777778034E-3</v>
      </c>
      <c r="J1966" s="9">
        <f>HOUR(telefony45[[#This Row],[czas połączenia]])</f>
        <v>0</v>
      </c>
      <c r="K1966" s="9">
        <f>MINUTE(telefony45[[#This Row],[czas połączenia]])</f>
        <v>5</v>
      </c>
      <c r="L1966" s="9">
        <f>SECOND(telefony45[[#This Row],[czas połączenia]])</f>
        <v>21</v>
      </c>
      <c r="M1966" s="9">
        <f>telefony45[[#This Row],[godziny połączenia]]*60*60+telefony45[[#This Row],[minuty połączenia]]*60+telefony45[[#This Row],[sekundy połączenia2]]</f>
        <v>321</v>
      </c>
      <c r="N1966" s="9">
        <f>ROUNDUP(telefony45[[#This Row],[połączenie w sekundach]]/60,0)</f>
        <v>6</v>
      </c>
      <c r="O1966" s="9">
        <f>IF(telefony45[[#This Row],[czy zagraniczny]]=1,telefony45[[#This Row],[zaczęt minuty połączenia]],0)</f>
        <v>0</v>
      </c>
      <c r="P1966">
        <f>IF(OR(telefony45[[#This Row],[czy komórkowy]]=1,telefony45[[#This Row],[czy stacjonarny]]=1),P1965-telefony45[[#This Row],[połączenie w sekundach]],P1965)</f>
        <v>-881895</v>
      </c>
      <c r="Q1966">
        <f t="shared" si="30"/>
        <v>321</v>
      </c>
      <c r="R1966">
        <f>IF(telefony45[[#This Row],[czy komórkowy]]=1,Q1966+R1965,R1965)</f>
        <v>216887</v>
      </c>
      <c r="S1966">
        <f>IF(telefony45[[#This Row],[czy stacjonarny]]=1,Q1966+S1965,S1965)</f>
        <v>665008</v>
      </c>
    </row>
    <row r="1967" spans="1:19" x14ac:dyDescent="0.3">
      <c r="A1967" s="9" t="s">
        <v>1690</v>
      </c>
      <c r="B1967" s="1">
        <v>42944</v>
      </c>
      <c r="C1967" s="2">
        <v>0.42093750000000002</v>
      </c>
      <c r="D1967" s="2">
        <v>0.42825231481481479</v>
      </c>
      <c r="E1967">
        <f>DAY(telefony45[[#This Row],[data]])</f>
        <v>28</v>
      </c>
      <c r="F1967">
        <f>IF(LEN(telefony45[[#This Row],[nr]])=8,1,0)</f>
        <v>0</v>
      </c>
      <c r="G1967">
        <f>IF(LEN(telefony45[[#This Row],[nr]])=7,1,0)</f>
        <v>1</v>
      </c>
      <c r="H1967" s="9">
        <f>IF(LEN(telefony45[[#This Row],[nr]])&gt;=10,1,0)</f>
        <v>0</v>
      </c>
      <c r="I1967" s="2">
        <f>telefony45[[#This Row],[zakonczenie]]-telefony45[[#This Row],[rozpoczecie]]</f>
        <v>7.314814814814774E-3</v>
      </c>
      <c r="J1967" s="9">
        <f>HOUR(telefony45[[#This Row],[czas połączenia]])</f>
        <v>0</v>
      </c>
      <c r="K1967" s="9">
        <f>MINUTE(telefony45[[#This Row],[czas połączenia]])</f>
        <v>10</v>
      </c>
      <c r="L1967" s="9">
        <f>SECOND(telefony45[[#This Row],[czas połączenia]])</f>
        <v>32</v>
      </c>
      <c r="M1967" s="9">
        <f>telefony45[[#This Row],[godziny połączenia]]*60*60+telefony45[[#This Row],[minuty połączenia]]*60+telefony45[[#This Row],[sekundy połączenia2]]</f>
        <v>632</v>
      </c>
      <c r="N1967" s="9">
        <f>ROUNDUP(telefony45[[#This Row],[połączenie w sekundach]]/60,0)</f>
        <v>11</v>
      </c>
      <c r="O1967" s="9">
        <f>IF(telefony45[[#This Row],[czy zagraniczny]]=1,telefony45[[#This Row],[zaczęt minuty połączenia]],0)</f>
        <v>0</v>
      </c>
      <c r="P1967">
        <f>IF(OR(telefony45[[#This Row],[czy komórkowy]]=1,telefony45[[#This Row],[czy stacjonarny]]=1),P1966-telefony45[[#This Row],[połączenie w sekundach]],P1966)</f>
        <v>-882527</v>
      </c>
      <c r="Q1967">
        <f t="shared" si="30"/>
        <v>632</v>
      </c>
      <c r="R1967">
        <f>IF(telefony45[[#This Row],[czy komórkowy]]=1,Q1967+R1966,R1966)</f>
        <v>216887</v>
      </c>
      <c r="S1967">
        <f>IF(telefony45[[#This Row],[czy stacjonarny]]=1,Q1967+S1966,S1966)</f>
        <v>665640</v>
      </c>
    </row>
    <row r="1968" spans="1:19" x14ac:dyDescent="0.3">
      <c r="A1968" s="9" t="s">
        <v>1691</v>
      </c>
      <c r="B1968" s="1">
        <v>42944</v>
      </c>
      <c r="C1968" s="2">
        <v>0.42295138888888889</v>
      </c>
      <c r="D1968" s="2">
        <v>0.42423611111111109</v>
      </c>
      <c r="E1968">
        <f>DAY(telefony45[[#This Row],[data]])</f>
        <v>28</v>
      </c>
      <c r="F1968">
        <f>IF(LEN(telefony45[[#This Row],[nr]])=8,1,0)</f>
        <v>0</v>
      </c>
      <c r="G1968">
        <f>IF(LEN(telefony45[[#This Row],[nr]])=7,1,0)</f>
        <v>1</v>
      </c>
      <c r="H1968" s="9">
        <f>IF(LEN(telefony45[[#This Row],[nr]])&gt;=10,1,0)</f>
        <v>0</v>
      </c>
      <c r="I1968" s="2">
        <f>telefony45[[#This Row],[zakonczenie]]-telefony45[[#This Row],[rozpoczecie]]</f>
        <v>1.284722222222201E-3</v>
      </c>
      <c r="J1968" s="9">
        <f>HOUR(telefony45[[#This Row],[czas połączenia]])</f>
        <v>0</v>
      </c>
      <c r="K1968" s="9">
        <f>MINUTE(telefony45[[#This Row],[czas połączenia]])</f>
        <v>1</v>
      </c>
      <c r="L1968" s="9">
        <f>SECOND(telefony45[[#This Row],[czas połączenia]])</f>
        <v>51</v>
      </c>
      <c r="M1968" s="9">
        <f>telefony45[[#This Row],[godziny połączenia]]*60*60+telefony45[[#This Row],[minuty połączenia]]*60+telefony45[[#This Row],[sekundy połączenia2]]</f>
        <v>111</v>
      </c>
      <c r="N1968" s="9">
        <f>ROUNDUP(telefony45[[#This Row],[połączenie w sekundach]]/60,0)</f>
        <v>2</v>
      </c>
      <c r="O1968" s="9">
        <f>IF(telefony45[[#This Row],[czy zagraniczny]]=1,telefony45[[#This Row],[zaczęt minuty połączenia]],0)</f>
        <v>0</v>
      </c>
      <c r="P1968">
        <f>IF(OR(telefony45[[#This Row],[czy komórkowy]]=1,telefony45[[#This Row],[czy stacjonarny]]=1),P1967-telefony45[[#This Row],[połączenie w sekundach]],P1967)</f>
        <v>-882638</v>
      </c>
      <c r="Q1968">
        <f t="shared" si="30"/>
        <v>111</v>
      </c>
      <c r="R1968">
        <f>IF(telefony45[[#This Row],[czy komórkowy]]=1,Q1968+R1967,R1967)</f>
        <v>216887</v>
      </c>
      <c r="S1968">
        <f>IF(telefony45[[#This Row],[czy stacjonarny]]=1,Q1968+S1967,S1967)</f>
        <v>665751</v>
      </c>
    </row>
    <row r="1969" spans="1:19" x14ac:dyDescent="0.3">
      <c r="A1969" s="9" t="s">
        <v>1692</v>
      </c>
      <c r="B1969" s="1">
        <v>42944</v>
      </c>
      <c r="C1969" s="2">
        <v>0.42478009259259258</v>
      </c>
      <c r="D1969" s="2">
        <v>0.43118055555555557</v>
      </c>
      <c r="E1969">
        <f>DAY(telefony45[[#This Row],[data]])</f>
        <v>28</v>
      </c>
      <c r="F1969">
        <f>IF(LEN(telefony45[[#This Row],[nr]])=8,1,0)</f>
        <v>1</v>
      </c>
      <c r="G1969">
        <f>IF(LEN(telefony45[[#This Row],[nr]])=7,1,0)</f>
        <v>0</v>
      </c>
      <c r="H1969" s="9">
        <f>IF(LEN(telefony45[[#This Row],[nr]])&gt;=10,1,0)</f>
        <v>0</v>
      </c>
      <c r="I1969" s="2">
        <f>telefony45[[#This Row],[zakonczenie]]-telefony45[[#This Row],[rozpoczecie]]</f>
        <v>6.4004629629629828E-3</v>
      </c>
      <c r="J1969" s="9">
        <f>HOUR(telefony45[[#This Row],[czas połączenia]])</f>
        <v>0</v>
      </c>
      <c r="K1969" s="9">
        <f>MINUTE(telefony45[[#This Row],[czas połączenia]])</f>
        <v>9</v>
      </c>
      <c r="L1969" s="9">
        <f>SECOND(telefony45[[#This Row],[czas połączenia]])</f>
        <v>13</v>
      </c>
      <c r="M1969" s="9">
        <f>telefony45[[#This Row],[godziny połączenia]]*60*60+telefony45[[#This Row],[minuty połączenia]]*60+telefony45[[#This Row],[sekundy połączenia2]]</f>
        <v>553</v>
      </c>
      <c r="N1969" s="9">
        <f>ROUNDUP(telefony45[[#This Row],[połączenie w sekundach]]/60,0)</f>
        <v>10</v>
      </c>
      <c r="O1969" s="9">
        <f>IF(telefony45[[#This Row],[czy zagraniczny]]=1,telefony45[[#This Row],[zaczęt minuty połączenia]],0)</f>
        <v>0</v>
      </c>
      <c r="P1969">
        <f>IF(OR(telefony45[[#This Row],[czy komórkowy]]=1,telefony45[[#This Row],[czy stacjonarny]]=1),P1968-telefony45[[#This Row],[połączenie w sekundach]],P1968)</f>
        <v>-883191</v>
      </c>
      <c r="Q1969">
        <f t="shared" si="30"/>
        <v>553</v>
      </c>
      <c r="R1969">
        <f>IF(telefony45[[#This Row],[czy komórkowy]]=1,Q1969+R1968,R1968)</f>
        <v>217440</v>
      </c>
      <c r="S1969">
        <f>IF(telefony45[[#This Row],[czy stacjonarny]]=1,Q1969+S1968,S1968)</f>
        <v>665751</v>
      </c>
    </row>
    <row r="1970" spans="1:19" x14ac:dyDescent="0.3">
      <c r="A1970" s="9" t="s">
        <v>1693</v>
      </c>
      <c r="B1970" s="1">
        <v>42944</v>
      </c>
      <c r="C1970" s="2">
        <v>0.42781249999999998</v>
      </c>
      <c r="D1970" s="2">
        <v>0.43763888888888891</v>
      </c>
      <c r="E1970">
        <f>DAY(telefony45[[#This Row],[data]])</f>
        <v>28</v>
      </c>
      <c r="F1970">
        <f>IF(LEN(telefony45[[#This Row],[nr]])=8,1,0)</f>
        <v>0</v>
      </c>
      <c r="G1970">
        <f>IF(LEN(telefony45[[#This Row],[nr]])=7,1,0)</f>
        <v>0</v>
      </c>
      <c r="H1970" s="9">
        <f>IF(LEN(telefony45[[#This Row],[nr]])&gt;=10,1,0)</f>
        <v>1</v>
      </c>
      <c r="I1970" s="2">
        <f>telefony45[[#This Row],[zakonczenie]]-telefony45[[#This Row],[rozpoczecie]]</f>
        <v>9.8263888888889261E-3</v>
      </c>
      <c r="J1970" s="9">
        <f>HOUR(telefony45[[#This Row],[czas połączenia]])</f>
        <v>0</v>
      </c>
      <c r="K1970" s="9">
        <f>MINUTE(telefony45[[#This Row],[czas połączenia]])</f>
        <v>14</v>
      </c>
      <c r="L1970" s="9">
        <f>SECOND(telefony45[[#This Row],[czas połączenia]])</f>
        <v>9</v>
      </c>
      <c r="M1970" s="9">
        <f>telefony45[[#This Row],[godziny połączenia]]*60*60+telefony45[[#This Row],[minuty połączenia]]*60+telefony45[[#This Row],[sekundy połączenia2]]</f>
        <v>849</v>
      </c>
      <c r="N1970" s="9">
        <f>ROUNDUP(telefony45[[#This Row],[połączenie w sekundach]]/60,0)</f>
        <v>15</v>
      </c>
      <c r="O1970" s="9">
        <f>IF(telefony45[[#This Row],[czy zagraniczny]]=1,telefony45[[#This Row],[zaczęt minuty połączenia]],0)</f>
        <v>15</v>
      </c>
      <c r="P1970">
        <f>IF(OR(telefony45[[#This Row],[czy komórkowy]]=1,telefony45[[#This Row],[czy stacjonarny]]=1),P1969-telefony45[[#This Row],[połączenie w sekundach]],P1969)</f>
        <v>-883191</v>
      </c>
      <c r="Q1970">
        <f t="shared" si="30"/>
        <v>0</v>
      </c>
      <c r="R1970">
        <f>IF(telefony45[[#This Row],[czy komórkowy]]=1,Q1970+R1969,R1969)</f>
        <v>217440</v>
      </c>
      <c r="S1970">
        <f>IF(telefony45[[#This Row],[czy stacjonarny]]=1,Q1970+S1969,S1969)</f>
        <v>665751</v>
      </c>
    </row>
    <row r="1971" spans="1:19" x14ac:dyDescent="0.3">
      <c r="A1971" s="9" t="s">
        <v>1694</v>
      </c>
      <c r="B1971" s="1">
        <v>42944</v>
      </c>
      <c r="C1971" s="2">
        <v>0.43131944444444442</v>
      </c>
      <c r="D1971" s="2">
        <v>0.4387152777777778</v>
      </c>
      <c r="E1971">
        <f>DAY(telefony45[[#This Row],[data]])</f>
        <v>28</v>
      </c>
      <c r="F1971">
        <f>IF(LEN(telefony45[[#This Row],[nr]])=8,1,0)</f>
        <v>0</v>
      </c>
      <c r="G1971">
        <f>IF(LEN(telefony45[[#This Row],[nr]])=7,1,0)</f>
        <v>1</v>
      </c>
      <c r="H1971" s="9">
        <f>IF(LEN(telefony45[[#This Row],[nr]])&gt;=10,1,0)</f>
        <v>0</v>
      </c>
      <c r="I1971" s="2">
        <f>telefony45[[#This Row],[zakonczenie]]-telefony45[[#This Row],[rozpoczecie]]</f>
        <v>7.3958333333333792E-3</v>
      </c>
      <c r="J1971" s="9">
        <f>HOUR(telefony45[[#This Row],[czas połączenia]])</f>
        <v>0</v>
      </c>
      <c r="K1971" s="9">
        <f>MINUTE(telefony45[[#This Row],[czas połączenia]])</f>
        <v>10</v>
      </c>
      <c r="L1971" s="9">
        <f>SECOND(telefony45[[#This Row],[czas połączenia]])</f>
        <v>39</v>
      </c>
      <c r="M1971" s="9">
        <f>telefony45[[#This Row],[godziny połączenia]]*60*60+telefony45[[#This Row],[minuty połączenia]]*60+telefony45[[#This Row],[sekundy połączenia2]]</f>
        <v>639</v>
      </c>
      <c r="N1971" s="9">
        <f>ROUNDUP(telefony45[[#This Row],[połączenie w sekundach]]/60,0)</f>
        <v>11</v>
      </c>
      <c r="O1971" s="9">
        <f>IF(telefony45[[#This Row],[czy zagraniczny]]=1,telefony45[[#This Row],[zaczęt minuty połączenia]],0)</f>
        <v>0</v>
      </c>
      <c r="P1971">
        <f>IF(OR(telefony45[[#This Row],[czy komórkowy]]=1,telefony45[[#This Row],[czy stacjonarny]]=1),P1970-telefony45[[#This Row],[połączenie w sekundach]],P1970)</f>
        <v>-883830</v>
      </c>
      <c r="Q1971">
        <f t="shared" si="30"/>
        <v>639</v>
      </c>
      <c r="R1971">
        <f>IF(telefony45[[#This Row],[czy komórkowy]]=1,Q1971+R1970,R1970)</f>
        <v>217440</v>
      </c>
      <c r="S1971">
        <f>IF(telefony45[[#This Row],[czy stacjonarny]]=1,Q1971+S1970,S1970)</f>
        <v>666390</v>
      </c>
    </row>
    <row r="1972" spans="1:19" x14ac:dyDescent="0.3">
      <c r="A1972" s="9" t="s">
        <v>1695</v>
      </c>
      <c r="B1972" s="1">
        <v>42944</v>
      </c>
      <c r="C1972" s="2">
        <v>0.43351851851851853</v>
      </c>
      <c r="D1972" s="2">
        <v>0.4412152777777778</v>
      </c>
      <c r="E1972">
        <f>DAY(telefony45[[#This Row],[data]])</f>
        <v>28</v>
      </c>
      <c r="F1972">
        <f>IF(LEN(telefony45[[#This Row],[nr]])=8,1,0)</f>
        <v>0</v>
      </c>
      <c r="G1972">
        <f>IF(LEN(telefony45[[#This Row],[nr]])=7,1,0)</f>
        <v>1</v>
      </c>
      <c r="H1972" s="9">
        <f>IF(LEN(telefony45[[#This Row],[nr]])&gt;=10,1,0)</f>
        <v>0</v>
      </c>
      <c r="I1972" s="2">
        <f>telefony45[[#This Row],[zakonczenie]]-telefony45[[#This Row],[rozpoczecie]]</f>
        <v>7.6967592592592782E-3</v>
      </c>
      <c r="J1972" s="9">
        <f>HOUR(telefony45[[#This Row],[czas połączenia]])</f>
        <v>0</v>
      </c>
      <c r="K1972" s="9">
        <f>MINUTE(telefony45[[#This Row],[czas połączenia]])</f>
        <v>11</v>
      </c>
      <c r="L1972" s="9">
        <f>SECOND(telefony45[[#This Row],[czas połączenia]])</f>
        <v>5</v>
      </c>
      <c r="M1972" s="9">
        <f>telefony45[[#This Row],[godziny połączenia]]*60*60+telefony45[[#This Row],[minuty połączenia]]*60+telefony45[[#This Row],[sekundy połączenia2]]</f>
        <v>665</v>
      </c>
      <c r="N1972" s="9">
        <f>ROUNDUP(telefony45[[#This Row],[połączenie w sekundach]]/60,0)</f>
        <v>12</v>
      </c>
      <c r="O1972" s="9">
        <f>IF(telefony45[[#This Row],[czy zagraniczny]]=1,telefony45[[#This Row],[zaczęt minuty połączenia]],0)</f>
        <v>0</v>
      </c>
      <c r="P1972">
        <f>IF(OR(telefony45[[#This Row],[czy komórkowy]]=1,telefony45[[#This Row],[czy stacjonarny]]=1),P1971-telefony45[[#This Row],[połączenie w sekundach]],P1971)</f>
        <v>-884495</v>
      </c>
      <c r="Q1972">
        <f t="shared" si="30"/>
        <v>665</v>
      </c>
      <c r="R1972">
        <f>IF(telefony45[[#This Row],[czy komórkowy]]=1,Q1972+R1971,R1971)</f>
        <v>217440</v>
      </c>
      <c r="S1972">
        <f>IF(telefony45[[#This Row],[czy stacjonarny]]=1,Q1972+S1971,S1971)</f>
        <v>667055</v>
      </c>
    </row>
    <row r="1973" spans="1:19" x14ac:dyDescent="0.3">
      <c r="A1973" s="9" t="s">
        <v>1558</v>
      </c>
      <c r="B1973" s="1">
        <v>42944</v>
      </c>
      <c r="C1973" s="2">
        <v>0.43552083333333336</v>
      </c>
      <c r="D1973" s="2">
        <v>0.44587962962962963</v>
      </c>
      <c r="E1973">
        <f>DAY(telefony45[[#This Row],[data]])</f>
        <v>28</v>
      </c>
      <c r="F1973">
        <f>IF(LEN(telefony45[[#This Row],[nr]])=8,1,0)</f>
        <v>0</v>
      </c>
      <c r="G1973">
        <f>IF(LEN(telefony45[[#This Row],[nr]])=7,1,0)</f>
        <v>1</v>
      </c>
      <c r="H1973" s="9">
        <f>IF(LEN(telefony45[[#This Row],[nr]])&gt;=10,1,0)</f>
        <v>0</v>
      </c>
      <c r="I1973" s="2">
        <f>telefony45[[#This Row],[zakonczenie]]-telefony45[[#This Row],[rozpoczecie]]</f>
        <v>1.0358796296296269E-2</v>
      </c>
      <c r="J1973" s="9">
        <f>HOUR(telefony45[[#This Row],[czas połączenia]])</f>
        <v>0</v>
      </c>
      <c r="K1973" s="9">
        <f>MINUTE(telefony45[[#This Row],[czas połączenia]])</f>
        <v>14</v>
      </c>
      <c r="L1973" s="9">
        <f>SECOND(telefony45[[#This Row],[czas połączenia]])</f>
        <v>55</v>
      </c>
      <c r="M1973" s="9">
        <f>telefony45[[#This Row],[godziny połączenia]]*60*60+telefony45[[#This Row],[minuty połączenia]]*60+telefony45[[#This Row],[sekundy połączenia2]]</f>
        <v>895</v>
      </c>
      <c r="N1973" s="9">
        <f>ROUNDUP(telefony45[[#This Row],[połączenie w sekundach]]/60,0)</f>
        <v>15</v>
      </c>
      <c r="O1973" s="9">
        <f>IF(telefony45[[#This Row],[czy zagraniczny]]=1,telefony45[[#This Row],[zaczęt minuty połączenia]],0)</f>
        <v>0</v>
      </c>
      <c r="P1973">
        <f>IF(OR(telefony45[[#This Row],[czy komórkowy]]=1,telefony45[[#This Row],[czy stacjonarny]]=1),P1972-telefony45[[#This Row],[połączenie w sekundach]],P1972)</f>
        <v>-885390</v>
      </c>
      <c r="Q1973">
        <f t="shared" si="30"/>
        <v>895</v>
      </c>
      <c r="R1973">
        <f>IF(telefony45[[#This Row],[czy komórkowy]]=1,Q1973+R1972,R1972)</f>
        <v>217440</v>
      </c>
      <c r="S1973">
        <f>IF(telefony45[[#This Row],[czy stacjonarny]]=1,Q1973+S1972,S1972)</f>
        <v>667950</v>
      </c>
    </row>
    <row r="1974" spans="1:19" x14ac:dyDescent="0.3">
      <c r="A1974" s="9" t="s">
        <v>1696</v>
      </c>
      <c r="B1974" s="1">
        <v>42944</v>
      </c>
      <c r="C1974" s="2">
        <v>0.43975694444444446</v>
      </c>
      <c r="D1974" s="2">
        <v>0.4472800925925926</v>
      </c>
      <c r="E1974">
        <f>DAY(telefony45[[#This Row],[data]])</f>
        <v>28</v>
      </c>
      <c r="F1974">
        <f>IF(LEN(telefony45[[#This Row],[nr]])=8,1,0)</f>
        <v>0</v>
      </c>
      <c r="G1974">
        <f>IF(LEN(telefony45[[#This Row],[nr]])=7,1,0)</f>
        <v>1</v>
      </c>
      <c r="H1974" s="9">
        <f>IF(LEN(telefony45[[#This Row],[nr]])&gt;=10,1,0)</f>
        <v>0</v>
      </c>
      <c r="I1974" s="2">
        <f>telefony45[[#This Row],[zakonczenie]]-telefony45[[#This Row],[rozpoczecie]]</f>
        <v>7.5231481481481399E-3</v>
      </c>
      <c r="J1974" s="9">
        <f>HOUR(telefony45[[#This Row],[czas połączenia]])</f>
        <v>0</v>
      </c>
      <c r="K1974" s="9">
        <f>MINUTE(telefony45[[#This Row],[czas połączenia]])</f>
        <v>10</v>
      </c>
      <c r="L1974" s="9">
        <f>SECOND(telefony45[[#This Row],[czas połączenia]])</f>
        <v>50</v>
      </c>
      <c r="M1974" s="9">
        <f>telefony45[[#This Row],[godziny połączenia]]*60*60+telefony45[[#This Row],[minuty połączenia]]*60+telefony45[[#This Row],[sekundy połączenia2]]</f>
        <v>650</v>
      </c>
      <c r="N1974" s="9">
        <f>ROUNDUP(telefony45[[#This Row],[połączenie w sekundach]]/60,0)</f>
        <v>11</v>
      </c>
      <c r="O1974" s="9">
        <f>IF(telefony45[[#This Row],[czy zagraniczny]]=1,telefony45[[#This Row],[zaczęt minuty połączenia]],0)</f>
        <v>0</v>
      </c>
      <c r="P1974">
        <f>IF(OR(telefony45[[#This Row],[czy komórkowy]]=1,telefony45[[#This Row],[czy stacjonarny]]=1),P1973-telefony45[[#This Row],[połączenie w sekundach]],P1973)</f>
        <v>-886040</v>
      </c>
      <c r="Q1974">
        <f t="shared" si="30"/>
        <v>650</v>
      </c>
      <c r="R1974">
        <f>IF(telefony45[[#This Row],[czy komórkowy]]=1,Q1974+R1973,R1973)</f>
        <v>217440</v>
      </c>
      <c r="S1974">
        <f>IF(telefony45[[#This Row],[czy stacjonarny]]=1,Q1974+S1973,S1973)</f>
        <v>668600</v>
      </c>
    </row>
    <row r="1975" spans="1:19" x14ac:dyDescent="0.3">
      <c r="A1975" s="9" t="s">
        <v>1697</v>
      </c>
      <c r="B1975" s="1">
        <v>42944</v>
      </c>
      <c r="C1975" s="2">
        <v>0.44490740740740742</v>
      </c>
      <c r="D1975" s="2">
        <v>0.44578703703703704</v>
      </c>
      <c r="E1975">
        <f>DAY(telefony45[[#This Row],[data]])</f>
        <v>28</v>
      </c>
      <c r="F1975">
        <f>IF(LEN(telefony45[[#This Row],[nr]])=8,1,0)</f>
        <v>0</v>
      </c>
      <c r="G1975">
        <f>IF(LEN(telefony45[[#This Row],[nr]])=7,1,0)</f>
        <v>1</v>
      </c>
      <c r="H1975" s="9">
        <f>IF(LEN(telefony45[[#This Row],[nr]])&gt;=10,1,0)</f>
        <v>0</v>
      </c>
      <c r="I1975" s="2">
        <f>telefony45[[#This Row],[zakonczenie]]-telefony45[[#This Row],[rozpoczecie]]</f>
        <v>8.796296296296191E-4</v>
      </c>
      <c r="J1975" s="9">
        <f>HOUR(telefony45[[#This Row],[czas połączenia]])</f>
        <v>0</v>
      </c>
      <c r="K1975" s="9">
        <f>MINUTE(telefony45[[#This Row],[czas połączenia]])</f>
        <v>1</v>
      </c>
      <c r="L1975" s="9">
        <f>SECOND(telefony45[[#This Row],[czas połączenia]])</f>
        <v>16</v>
      </c>
      <c r="M1975" s="9">
        <f>telefony45[[#This Row],[godziny połączenia]]*60*60+telefony45[[#This Row],[minuty połączenia]]*60+telefony45[[#This Row],[sekundy połączenia2]]</f>
        <v>76</v>
      </c>
      <c r="N1975" s="9">
        <f>ROUNDUP(telefony45[[#This Row],[połączenie w sekundach]]/60,0)</f>
        <v>2</v>
      </c>
      <c r="O1975" s="9">
        <f>IF(telefony45[[#This Row],[czy zagraniczny]]=1,telefony45[[#This Row],[zaczęt minuty połączenia]],0)</f>
        <v>0</v>
      </c>
      <c r="P1975">
        <f>IF(OR(telefony45[[#This Row],[czy komórkowy]]=1,telefony45[[#This Row],[czy stacjonarny]]=1),P1974-telefony45[[#This Row],[połączenie w sekundach]],P1974)</f>
        <v>-886116</v>
      </c>
      <c r="Q1975">
        <f t="shared" si="30"/>
        <v>76</v>
      </c>
      <c r="R1975">
        <f>IF(telefony45[[#This Row],[czy komórkowy]]=1,Q1975+R1974,R1974)</f>
        <v>217440</v>
      </c>
      <c r="S1975">
        <f>IF(telefony45[[#This Row],[czy stacjonarny]]=1,Q1975+S1974,S1974)</f>
        <v>668676</v>
      </c>
    </row>
    <row r="1976" spans="1:19" x14ac:dyDescent="0.3">
      <c r="A1976" s="9" t="s">
        <v>1698</v>
      </c>
      <c r="B1976" s="1">
        <v>42944</v>
      </c>
      <c r="C1976" s="2">
        <v>0.44605324074074076</v>
      </c>
      <c r="D1976" s="2">
        <v>0.45253472222222224</v>
      </c>
      <c r="E1976">
        <f>DAY(telefony45[[#This Row],[data]])</f>
        <v>28</v>
      </c>
      <c r="F1976">
        <f>IF(LEN(telefony45[[#This Row],[nr]])=8,1,0)</f>
        <v>1</v>
      </c>
      <c r="G1976">
        <f>IF(LEN(telefony45[[#This Row],[nr]])=7,1,0)</f>
        <v>0</v>
      </c>
      <c r="H1976" s="9">
        <f>IF(LEN(telefony45[[#This Row],[nr]])&gt;=10,1,0)</f>
        <v>0</v>
      </c>
      <c r="I1976" s="2">
        <f>telefony45[[#This Row],[zakonczenie]]-telefony45[[#This Row],[rozpoczecie]]</f>
        <v>6.481481481481477E-3</v>
      </c>
      <c r="J1976" s="9">
        <f>HOUR(telefony45[[#This Row],[czas połączenia]])</f>
        <v>0</v>
      </c>
      <c r="K1976" s="9">
        <f>MINUTE(telefony45[[#This Row],[czas połączenia]])</f>
        <v>9</v>
      </c>
      <c r="L1976" s="9">
        <f>SECOND(telefony45[[#This Row],[czas połączenia]])</f>
        <v>20</v>
      </c>
      <c r="M1976" s="9">
        <f>telefony45[[#This Row],[godziny połączenia]]*60*60+telefony45[[#This Row],[minuty połączenia]]*60+telefony45[[#This Row],[sekundy połączenia2]]</f>
        <v>560</v>
      </c>
      <c r="N1976" s="9">
        <f>ROUNDUP(telefony45[[#This Row],[połączenie w sekundach]]/60,0)</f>
        <v>10</v>
      </c>
      <c r="O1976" s="9">
        <f>IF(telefony45[[#This Row],[czy zagraniczny]]=1,telefony45[[#This Row],[zaczęt minuty połączenia]],0)</f>
        <v>0</v>
      </c>
      <c r="P1976">
        <f>IF(OR(telefony45[[#This Row],[czy komórkowy]]=1,telefony45[[#This Row],[czy stacjonarny]]=1),P1975-telefony45[[#This Row],[połączenie w sekundach]],P1975)</f>
        <v>-886676</v>
      </c>
      <c r="Q1976">
        <f t="shared" si="30"/>
        <v>560</v>
      </c>
      <c r="R1976">
        <f>IF(telefony45[[#This Row],[czy komórkowy]]=1,Q1976+R1975,R1975)</f>
        <v>218000</v>
      </c>
      <c r="S1976">
        <f>IF(telefony45[[#This Row],[czy stacjonarny]]=1,Q1976+S1975,S1975)</f>
        <v>668676</v>
      </c>
    </row>
    <row r="1977" spans="1:19" x14ac:dyDescent="0.3">
      <c r="A1977" s="9" t="s">
        <v>1699</v>
      </c>
      <c r="B1977" s="1">
        <v>42944</v>
      </c>
      <c r="C1977" s="2">
        <v>0.4506134259259259</v>
      </c>
      <c r="D1977" s="2">
        <v>0.45674768518518516</v>
      </c>
      <c r="E1977">
        <f>DAY(telefony45[[#This Row],[data]])</f>
        <v>28</v>
      </c>
      <c r="F1977">
        <f>IF(LEN(telefony45[[#This Row],[nr]])=8,1,0)</f>
        <v>0</v>
      </c>
      <c r="G1977">
        <f>IF(LEN(telefony45[[#This Row],[nr]])=7,1,0)</f>
        <v>0</v>
      </c>
      <c r="H1977" s="9">
        <f>IF(LEN(telefony45[[#This Row],[nr]])&gt;=10,1,0)</f>
        <v>1</v>
      </c>
      <c r="I1977" s="2">
        <f>telefony45[[#This Row],[zakonczenie]]-telefony45[[#This Row],[rozpoczecie]]</f>
        <v>6.134259259259256E-3</v>
      </c>
      <c r="J1977" s="9">
        <f>HOUR(telefony45[[#This Row],[czas połączenia]])</f>
        <v>0</v>
      </c>
      <c r="K1977" s="9">
        <f>MINUTE(telefony45[[#This Row],[czas połączenia]])</f>
        <v>8</v>
      </c>
      <c r="L1977" s="9">
        <f>SECOND(telefony45[[#This Row],[czas połączenia]])</f>
        <v>50</v>
      </c>
      <c r="M1977" s="9">
        <f>telefony45[[#This Row],[godziny połączenia]]*60*60+telefony45[[#This Row],[minuty połączenia]]*60+telefony45[[#This Row],[sekundy połączenia2]]</f>
        <v>530</v>
      </c>
      <c r="N1977" s="9">
        <f>ROUNDUP(telefony45[[#This Row],[połączenie w sekundach]]/60,0)</f>
        <v>9</v>
      </c>
      <c r="O1977" s="9">
        <f>IF(telefony45[[#This Row],[czy zagraniczny]]=1,telefony45[[#This Row],[zaczęt minuty połączenia]],0)</f>
        <v>9</v>
      </c>
      <c r="P1977">
        <f>IF(OR(telefony45[[#This Row],[czy komórkowy]]=1,telefony45[[#This Row],[czy stacjonarny]]=1),P1976-telefony45[[#This Row],[połączenie w sekundach]],P1976)</f>
        <v>-886676</v>
      </c>
      <c r="Q1977">
        <f t="shared" si="30"/>
        <v>0</v>
      </c>
      <c r="R1977">
        <f>IF(telefony45[[#This Row],[czy komórkowy]]=1,Q1977+R1976,R1976)</f>
        <v>218000</v>
      </c>
      <c r="S1977">
        <f>IF(telefony45[[#This Row],[czy stacjonarny]]=1,Q1977+S1976,S1976)</f>
        <v>668676</v>
      </c>
    </row>
    <row r="1978" spans="1:19" x14ac:dyDescent="0.3">
      <c r="A1978" s="9" t="s">
        <v>1700</v>
      </c>
      <c r="B1978" s="1">
        <v>42944</v>
      </c>
      <c r="C1978" s="2">
        <v>0.45546296296296296</v>
      </c>
      <c r="D1978" s="2">
        <v>0.46259259259259261</v>
      </c>
      <c r="E1978">
        <f>DAY(telefony45[[#This Row],[data]])</f>
        <v>28</v>
      </c>
      <c r="F1978">
        <f>IF(LEN(telefony45[[#This Row],[nr]])=8,1,0)</f>
        <v>0</v>
      </c>
      <c r="G1978">
        <f>IF(LEN(telefony45[[#This Row],[nr]])=7,1,0)</f>
        <v>1</v>
      </c>
      <c r="H1978" s="9">
        <f>IF(LEN(telefony45[[#This Row],[nr]])&gt;=10,1,0)</f>
        <v>0</v>
      </c>
      <c r="I1978" s="2">
        <f>telefony45[[#This Row],[zakonczenie]]-telefony45[[#This Row],[rozpoczecie]]</f>
        <v>7.1296296296296524E-3</v>
      </c>
      <c r="J1978" s="9">
        <f>HOUR(telefony45[[#This Row],[czas połączenia]])</f>
        <v>0</v>
      </c>
      <c r="K1978" s="9">
        <f>MINUTE(telefony45[[#This Row],[czas połączenia]])</f>
        <v>10</v>
      </c>
      <c r="L1978" s="9">
        <f>SECOND(telefony45[[#This Row],[czas połączenia]])</f>
        <v>16</v>
      </c>
      <c r="M1978" s="9">
        <f>telefony45[[#This Row],[godziny połączenia]]*60*60+telefony45[[#This Row],[minuty połączenia]]*60+telefony45[[#This Row],[sekundy połączenia2]]</f>
        <v>616</v>
      </c>
      <c r="N1978" s="9">
        <f>ROUNDUP(telefony45[[#This Row],[połączenie w sekundach]]/60,0)</f>
        <v>11</v>
      </c>
      <c r="O1978" s="9">
        <f>IF(telefony45[[#This Row],[czy zagraniczny]]=1,telefony45[[#This Row],[zaczęt minuty połączenia]],0)</f>
        <v>0</v>
      </c>
      <c r="P1978">
        <f>IF(OR(telefony45[[#This Row],[czy komórkowy]]=1,telefony45[[#This Row],[czy stacjonarny]]=1),P1977-telefony45[[#This Row],[połączenie w sekundach]],P1977)</f>
        <v>-887292</v>
      </c>
      <c r="Q1978">
        <f t="shared" si="30"/>
        <v>616</v>
      </c>
      <c r="R1978">
        <f>IF(telefony45[[#This Row],[czy komórkowy]]=1,Q1978+R1977,R1977)</f>
        <v>218000</v>
      </c>
      <c r="S1978">
        <f>IF(telefony45[[#This Row],[czy stacjonarny]]=1,Q1978+S1977,S1977)</f>
        <v>669292</v>
      </c>
    </row>
    <row r="1979" spans="1:19" x14ac:dyDescent="0.3">
      <c r="A1979" s="9" t="s">
        <v>1701</v>
      </c>
      <c r="B1979" s="1">
        <v>42944</v>
      </c>
      <c r="C1979" s="2">
        <v>0.45756944444444442</v>
      </c>
      <c r="D1979" s="2">
        <v>0.46141203703703704</v>
      </c>
      <c r="E1979">
        <f>DAY(telefony45[[#This Row],[data]])</f>
        <v>28</v>
      </c>
      <c r="F1979">
        <f>IF(LEN(telefony45[[#This Row],[nr]])=8,1,0)</f>
        <v>0</v>
      </c>
      <c r="G1979">
        <f>IF(LEN(telefony45[[#This Row],[nr]])=7,1,0)</f>
        <v>1</v>
      </c>
      <c r="H1979" s="9">
        <f>IF(LEN(telefony45[[#This Row],[nr]])&gt;=10,1,0)</f>
        <v>0</v>
      </c>
      <c r="I1979" s="2">
        <f>telefony45[[#This Row],[zakonczenie]]-telefony45[[#This Row],[rozpoczecie]]</f>
        <v>3.8425925925926196E-3</v>
      </c>
      <c r="J1979" s="9">
        <f>HOUR(telefony45[[#This Row],[czas połączenia]])</f>
        <v>0</v>
      </c>
      <c r="K1979" s="9">
        <f>MINUTE(telefony45[[#This Row],[czas połączenia]])</f>
        <v>5</v>
      </c>
      <c r="L1979" s="9">
        <f>SECOND(telefony45[[#This Row],[czas połączenia]])</f>
        <v>32</v>
      </c>
      <c r="M1979" s="9">
        <f>telefony45[[#This Row],[godziny połączenia]]*60*60+telefony45[[#This Row],[minuty połączenia]]*60+telefony45[[#This Row],[sekundy połączenia2]]</f>
        <v>332</v>
      </c>
      <c r="N1979" s="9">
        <f>ROUNDUP(telefony45[[#This Row],[połączenie w sekundach]]/60,0)</f>
        <v>6</v>
      </c>
      <c r="O1979" s="9">
        <f>IF(telefony45[[#This Row],[czy zagraniczny]]=1,telefony45[[#This Row],[zaczęt minuty połączenia]],0)</f>
        <v>0</v>
      </c>
      <c r="P1979">
        <f>IF(OR(telefony45[[#This Row],[czy komórkowy]]=1,telefony45[[#This Row],[czy stacjonarny]]=1),P1978-telefony45[[#This Row],[połączenie w sekundach]],P1978)</f>
        <v>-887624</v>
      </c>
      <c r="Q1979">
        <f t="shared" si="30"/>
        <v>332</v>
      </c>
      <c r="R1979">
        <f>IF(telefony45[[#This Row],[czy komórkowy]]=1,Q1979+R1978,R1978)</f>
        <v>218000</v>
      </c>
      <c r="S1979">
        <f>IF(telefony45[[#This Row],[czy stacjonarny]]=1,Q1979+S1978,S1978)</f>
        <v>669624</v>
      </c>
    </row>
    <row r="1980" spans="1:19" x14ac:dyDescent="0.3">
      <c r="A1980" s="9" t="s">
        <v>781</v>
      </c>
      <c r="B1980" s="1">
        <v>42944</v>
      </c>
      <c r="C1980" s="2">
        <v>0.46269675925925924</v>
      </c>
      <c r="D1980" s="2">
        <v>0.46620370370370373</v>
      </c>
      <c r="E1980">
        <f>DAY(telefony45[[#This Row],[data]])</f>
        <v>28</v>
      </c>
      <c r="F1980">
        <f>IF(LEN(telefony45[[#This Row],[nr]])=8,1,0)</f>
        <v>1</v>
      </c>
      <c r="G1980">
        <f>IF(LEN(telefony45[[#This Row],[nr]])=7,1,0)</f>
        <v>0</v>
      </c>
      <c r="H1980" s="9">
        <f>IF(LEN(telefony45[[#This Row],[nr]])&gt;=10,1,0)</f>
        <v>0</v>
      </c>
      <c r="I1980" s="2">
        <f>telefony45[[#This Row],[zakonczenie]]-telefony45[[#This Row],[rozpoczecie]]</f>
        <v>3.506944444444493E-3</v>
      </c>
      <c r="J1980" s="9">
        <f>HOUR(telefony45[[#This Row],[czas połączenia]])</f>
        <v>0</v>
      </c>
      <c r="K1980" s="9">
        <f>MINUTE(telefony45[[#This Row],[czas połączenia]])</f>
        <v>5</v>
      </c>
      <c r="L1980" s="9">
        <f>SECOND(telefony45[[#This Row],[czas połączenia]])</f>
        <v>3</v>
      </c>
      <c r="M1980" s="9">
        <f>telefony45[[#This Row],[godziny połączenia]]*60*60+telefony45[[#This Row],[minuty połączenia]]*60+telefony45[[#This Row],[sekundy połączenia2]]</f>
        <v>303</v>
      </c>
      <c r="N1980" s="9">
        <f>ROUNDUP(telefony45[[#This Row],[połączenie w sekundach]]/60,0)</f>
        <v>6</v>
      </c>
      <c r="O1980" s="9">
        <f>IF(telefony45[[#This Row],[czy zagraniczny]]=1,telefony45[[#This Row],[zaczęt minuty połączenia]],0)</f>
        <v>0</v>
      </c>
      <c r="P1980">
        <f>IF(OR(telefony45[[#This Row],[czy komórkowy]]=1,telefony45[[#This Row],[czy stacjonarny]]=1),P1979-telefony45[[#This Row],[połączenie w sekundach]],P1979)</f>
        <v>-887927</v>
      </c>
      <c r="Q1980">
        <f t="shared" si="30"/>
        <v>303</v>
      </c>
      <c r="R1980">
        <f>IF(telefony45[[#This Row],[czy komórkowy]]=1,Q1980+R1979,R1979)</f>
        <v>218303</v>
      </c>
      <c r="S1980">
        <f>IF(telefony45[[#This Row],[czy stacjonarny]]=1,Q1980+S1979,S1979)</f>
        <v>669624</v>
      </c>
    </row>
    <row r="1981" spans="1:19" x14ac:dyDescent="0.3">
      <c r="A1981" s="9" t="s">
        <v>1702</v>
      </c>
      <c r="B1981" s="1">
        <v>42944</v>
      </c>
      <c r="C1981" s="2">
        <v>0.46400462962962963</v>
      </c>
      <c r="D1981" s="2">
        <v>0.46545138888888887</v>
      </c>
      <c r="E1981">
        <f>DAY(telefony45[[#This Row],[data]])</f>
        <v>28</v>
      </c>
      <c r="F1981">
        <f>IF(LEN(telefony45[[#This Row],[nr]])=8,1,0)</f>
        <v>1</v>
      </c>
      <c r="G1981">
        <f>IF(LEN(telefony45[[#This Row],[nr]])=7,1,0)</f>
        <v>0</v>
      </c>
      <c r="H1981" s="9">
        <f>IF(LEN(telefony45[[#This Row],[nr]])&gt;=10,1,0)</f>
        <v>0</v>
      </c>
      <c r="I1981" s="2">
        <f>telefony45[[#This Row],[zakonczenie]]-telefony45[[#This Row],[rozpoczecie]]</f>
        <v>1.4467592592592449E-3</v>
      </c>
      <c r="J1981" s="9">
        <f>HOUR(telefony45[[#This Row],[czas połączenia]])</f>
        <v>0</v>
      </c>
      <c r="K1981" s="9">
        <f>MINUTE(telefony45[[#This Row],[czas połączenia]])</f>
        <v>2</v>
      </c>
      <c r="L1981" s="9">
        <f>SECOND(telefony45[[#This Row],[czas połączenia]])</f>
        <v>5</v>
      </c>
      <c r="M1981" s="9">
        <f>telefony45[[#This Row],[godziny połączenia]]*60*60+telefony45[[#This Row],[minuty połączenia]]*60+telefony45[[#This Row],[sekundy połączenia2]]</f>
        <v>125</v>
      </c>
      <c r="N1981" s="9">
        <f>ROUNDUP(telefony45[[#This Row],[połączenie w sekundach]]/60,0)</f>
        <v>3</v>
      </c>
      <c r="O1981" s="9">
        <f>IF(telefony45[[#This Row],[czy zagraniczny]]=1,telefony45[[#This Row],[zaczęt minuty połączenia]],0)</f>
        <v>0</v>
      </c>
      <c r="P1981">
        <f>IF(OR(telefony45[[#This Row],[czy komórkowy]]=1,telefony45[[#This Row],[czy stacjonarny]]=1),P1980-telefony45[[#This Row],[połączenie w sekundach]],P1980)</f>
        <v>-888052</v>
      </c>
      <c r="Q1981">
        <f t="shared" si="30"/>
        <v>125</v>
      </c>
      <c r="R1981">
        <f>IF(telefony45[[#This Row],[czy komórkowy]]=1,Q1981+R1980,R1980)</f>
        <v>218428</v>
      </c>
      <c r="S1981">
        <f>IF(telefony45[[#This Row],[czy stacjonarny]]=1,Q1981+S1980,S1980)</f>
        <v>669624</v>
      </c>
    </row>
    <row r="1982" spans="1:19" x14ac:dyDescent="0.3">
      <c r="A1982" s="9" t="s">
        <v>1703</v>
      </c>
      <c r="B1982" s="1">
        <v>42944</v>
      </c>
      <c r="C1982" s="2">
        <v>0.46763888888888888</v>
      </c>
      <c r="D1982" s="2">
        <v>0.47359953703703705</v>
      </c>
      <c r="E1982">
        <f>DAY(telefony45[[#This Row],[data]])</f>
        <v>28</v>
      </c>
      <c r="F1982">
        <f>IF(LEN(telefony45[[#This Row],[nr]])=8,1,0)</f>
        <v>0</v>
      </c>
      <c r="G1982">
        <f>IF(LEN(telefony45[[#This Row],[nr]])=7,1,0)</f>
        <v>1</v>
      </c>
      <c r="H1982" s="9">
        <f>IF(LEN(telefony45[[#This Row],[nr]])&gt;=10,1,0)</f>
        <v>0</v>
      </c>
      <c r="I1982" s="2">
        <f>telefony45[[#This Row],[zakonczenie]]-telefony45[[#This Row],[rozpoczecie]]</f>
        <v>5.9606481481481732E-3</v>
      </c>
      <c r="J1982" s="9">
        <f>HOUR(telefony45[[#This Row],[czas połączenia]])</f>
        <v>0</v>
      </c>
      <c r="K1982" s="9">
        <f>MINUTE(telefony45[[#This Row],[czas połączenia]])</f>
        <v>8</v>
      </c>
      <c r="L1982" s="9">
        <f>SECOND(telefony45[[#This Row],[czas połączenia]])</f>
        <v>35</v>
      </c>
      <c r="M1982" s="9">
        <f>telefony45[[#This Row],[godziny połączenia]]*60*60+telefony45[[#This Row],[minuty połączenia]]*60+telefony45[[#This Row],[sekundy połączenia2]]</f>
        <v>515</v>
      </c>
      <c r="N1982" s="9">
        <f>ROUNDUP(telefony45[[#This Row],[połączenie w sekundach]]/60,0)</f>
        <v>9</v>
      </c>
      <c r="O1982" s="9">
        <f>IF(telefony45[[#This Row],[czy zagraniczny]]=1,telefony45[[#This Row],[zaczęt minuty połączenia]],0)</f>
        <v>0</v>
      </c>
      <c r="P1982">
        <f>IF(OR(telefony45[[#This Row],[czy komórkowy]]=1,telefony45[[#This Row],[czy stacjonarny]]=1),P1981-telefony45[[#This Row],[połączenie w sekundach]],P1981)</f>
        <v>-888567</v>
      </c>
      <c r="Q1982">
        <f t="shared" si="30"/>
        <v>515</v>
      </c>
      <c r="R1982">
        <f>IF(telefony45[[#This Row],[czy komórkowy]]=1,Q1982+R1981,R1981)</f>
        <v>218428</v>
      </c>
      <c r="S1982">
        <f>IF(telefony45[[#This Row],[czy stacjonarny]]=1,Q1982+S1981,S1981)</f>
        <v>670139</v>
      </c>
    </row>
    <row r="1983" spans="1:19" x14ac:dyDescent="0.3">
      <c r="A1983" s="9" t="s">
        <v>1704</v>
      </c>
      <c r="B1983" s="1">
        <v>42944</v>
      </c>
      <c r="C1983" s="2">
        <v>0.47111111111111109</v>
      </c>
      <c r="D1983" s="2">
        <v>0.48017361111111112</v>
      </c>
      <c r="E1983">
        <f>DAY(telefony45[[#This Row],[data]])</f>
        <v>28</v>
      </c>
      <c r="F1983">
        <f>IF(LEN(telefony45[[#This Row],[nr]])=8,1,0)</f>
        <v>0</v>
      </c>
      <c r="G1983">
        <f>IF(LEN(telefony45[[#This Row],[nr]])=7,1,0)</f>
        <v>1</v>
      </c>
      <c r="H1983" s="9">
        <f>IF(LEN(telefony45[[#This Row],[nr]])&gt;=10,1,0)</f>
        <v>0</v>
      </c>
      <c r="I1983" s="2">
        <f>telefony45[[#This Row],[zakonczenie]]-telefony45[[#This Row],[rozpoczecie]]</f>
        <v>9.0625000000000289E-3</v>
      </c>
      <c r="J1983" s="9">
        <f>HOUR(telefony45[[#This Row],[czas połączenia]])</f>
        <v>0</v>
      </c>
      <c r="K1983" s="9">
        <f>MINUTE(telefony45[[#This Row],[czas połączenia]])</f>
        <v>13</v>
      </c>
      <c r="L1983" s="9">
        <f>SECOND(telefony45[[#This Row],[czas połączenia]])</f>
        <v>3</v>
      </c>
      <c r="M1983" s="9">
        <f>telefony45[[#This Row],[godziny połączenia]]*60*60+telefony45[[#This Row],[minuty połączenia]]*60+telefony45[[#This Row],[sekundy połączenia2]]</f>
        <v>783</v>
      </c>
      <c r="N1983" s="9">
        <f>ROUNDUP(telefony45[[#This Row],[połączenie w sekundach]]/60,0)</f>
        <v>14</v>
      </c>
      <c r="O1983" s="9">
        <f>IF(telefony45[[#This Row],[czy zagraniczny]]=1,telefony45[[#This Row],[zaczęt minuty połączenia]],0)</f>
        <v>0</v>
      </c>
      <c r="P1983">
        <f>IF(OR(telefony45[[#This Row],[czy komórkowy]]=1,telefony45[[#This Row],[czy stacjonarny]]=1),P1982-telefony45[[#This Row],[połączenie w sekundach]],P1982)</f>
        <v>-889350</v>
      </c>
      <c r="Q1983">
        <f t="shared" si="30"/>
        <v>783</v>
      </c>
      <c r="R1983">
        <f>IF(telefony45[[#This Row],[czy komórkowy]]=1,Q1983+R1982,R1982)</f>
        <v>218428</v>
      </c>
      <c r="S1983">
        <f>IF(telefony45[[#This Row],[czy stacjonarny]]=1,Q1983+S1982,S1982)</f>
        <v>670922</v>
      </c>
    </row>
    <row r="1984" spans="1:19" x14ac:dyDescent="0.3">
      <c r="A1984" s="9" t="s">
        <v>1705</v>
      </c>
      <c r="B1984" s="1">
        <v>42944</v>
      </c>
      <c r="C1984" s="2">
        <v>0.47454861111111113</v>
      </c>
      <c r="D1984" s="2">
        <v>0.47562500000000002</v>
      </c>
      <c r="E1984">
        <f>DAY(telefony45[[#This Row],[data]])</f>
        <v>28</v>
      </c>
      <c r="F1984">
        <f>IF(LEN(telefony45[[#This Row],[nr]])=8,1,0)</f>
        <v>0</v>
      </c>
      <c r="G1984">
        <f>IF(LEN(telefony45[[#This Row],[nr]])=7,1,0)</f>
        <v>1</v>
      </c>
      <c r="H1984" s="9">
        <f>IF(LEN(telefony45[[#This Row],[nr]])&gt;=10,1,0)</f>
        <v>0</v>
      </c>
      <c r="I1984" s="2">
        <f>telefony45[[#This Row],[zakonczenie]]-telefony45[[#This Row],[rozpoczecie]]</f>
        <v>1.0763888888888906E-3</v>
      </c>
      <c r="J1984" s="9">
        <f>HOUR(telefony45[[#This Row],[czas połączenia]])</f>
        <v>0</v>
      </c>
      <c r="K1984" s="9">
        <f>MINUTE(telefony45[[#This Row],[czas połączenia]])</f>
        <v>1</v>
      </c>
      <c r="L1984" s="9">
        <f>SECOND(telefony45[[#This Row],[czas połączenia]])</f>
        <v>33</v>
      </c>
      <c r="M1984" s="9">
        <f>telefony45[[#This Row],[godziny połączenia]]*60*60+telefony45[[#This Row],[minuty połączenia]]*60+telefony45[[#This Row],[sekundy połączenia2]]</f>
        <v>93</v>
      </c>
      <c r="N1984" s="9">
        <f>ROUNDUP(telefony45[[#This Row],[połączenie w sekundach]]/60,0)</f>
        <v>2</v>
      </c>
      <c r="O1984" s="9">
        <f>IF(telefony45[[#This Row],[czy zagraniczny]]=1,telefony45[[#This Row],[zaczęt minuty połączenia]],0)</f>
        <v>0</v>
      </c>
      <c r="P1984">
        <f>IF(OR(telefony45[[#This Row],[czy komórkowy]]=1,telefony45[[#This Row],[czy stacjonarny]]=1),P1983-telefony45[[#This Row],[połączenie w sekundach]],P1983)</f>
        <v>-889443</v>
      </c>
      <c r="Q1984">
        <f t="shared" si="30"/>
        <v>93</v>
      </c>
      <c r="R1984">
        <f>IF(telefony45[[#This Row],[czy komórkowy]]=1,Q1984+R1983,R1983)</f>
        <v>218428</v>
      </c>
      <c r="S1984">
        <f>IF(telefony45[[#This Row],[czy stacjonarny]]=1,Q1984+S1983,S1983)</f>
        <v>671015</v>
      </c>
    </row>
    <row r="1985" spans="1:19" x14ac:dyDescent="0.3">
      <c r="A1985" s="9" t="s">
        <v>1706</v>
      </c>
      <c r="B1985" s="1">
        <v>42944</v>
      </c>
      <c r="C1985" s="2">
        <v>0.47733796296296294</v>
      </c>
      <c r="D1985" s="2">
        <v>0.48003472222222221</v>
      </c>
      <c r="E1985">
        <f>DAY(telefony45[[#This Row],[data]])</f>
        <v>28</v>
      </c>
      <c r="F1985">
        <f>IF(LEN(telefony45[[#This Row],[nr]])=8,1,0)</f>
        <v>0</v>
      </c>
      <c r="G1985">
        <f>IF(LEN(telefony45[[#This Row],[nr]])=7,1,0)</f>
        <v>1</v>
      </c>
      <c r="H1985" s="9">
        <f>IF(LEN(telefony45[[#This Row],[nr]])&gt;=10,1,0)</f>
        <v>0</v>
      </c>
      <c r="I1985" s="2">
        <f>telefony45[[#This Row],[zakonczenie]]-telefony45[[#This Row],[rozpoczecie]]</f>
        <v>2.6967592592592737E-3</v>
      </c>
      <c r="J1985" s="9">
        <f>HOUR(telefony45[[#This Row],[czas połączenia]])</f>
        <v>0</v>
      </c>
      <c r="K1985" s="9">
        <f>MINUTE(telefony45[[#This Row],[czas połączenia]])</f>
        <v>3</v>
      </c>
      <c r="L1985" s="9">
        <f>SECOND(telefony45[[#This Row],[czas połączenia]])</f>
        <v>53</v>
      </c>
      <c r="M1985" s="9">
        <f>telefony45[[#This Row],[godziny połączenia]]*60*60+telefony45[[#This Row],[minuty połączenia]]*60+telefony45[[#This Row],[sekundy połączenia2]]</f>
        <v>233</v>
      </c>
      <c r="N1985" s="9">
        <f>ROUNDUP(telefony45[[#This Row],[połączenie w sekundach]]/60,0)</f>
        <v>4</v>
      </c>
      <c r="O1985" s="9">
        <f>IF(telefony45[[#This Row],[czy zagraniczny]]=1,telefony45[[#This Row],[zaczęt minuty połączenia]],0)</f>
        <v>0</v>
      </c>
      <c r="P1985">
        <f>IF(OR(telefony45[[#This Row],[czy komórkowy]]=1,telefony45[[#This Row],[czy stacjonarny]]=1),P1984-telefony45[[#This Row],[połączenie w sekundach]],P1984)</f>
        <v>-889676</v>
      </c>
      <c r="Q1985">
        <f t="shared" si="30"/>
        <v>233</v>
      </c>
      <c r="R1985">
        <f>IF(telefony45[[#This Row],[czy komórkowy]]=1,Q1985+R1984,R1984)</f>
        <v>218428</v>
      </c>
      <c r="S1985">
        <f>IF(telefony45[[#This Row],[czy stacjonarny]]=1,Q1985+S1984,S1984)</f>
        <v>671248</v>
      </c>
    </row>
    <row r="1986" spans="1:19" x14ac:dyDescent="0.3">
      <c r="A1986" s="9" t="s">
        <v>1707</v>
      </c>
      <c r="B1986" s="1">
        <v>42944</v>
      </c>
      <c r="C1986" s="2">
        <v>0.4783101851851852</v>
      </c>
      <c r="D1986" s="2">
        <v>0.48770833333333335</v>
      </c>
      <c r="E1986">
        <f>DAY(telefony45[[#This Row],[data]])</f>
        <v>28</v>
      </c>
      <c r="F1986">
        <f>IF(LEN(telefony45[[#This Row],[nr]])=8,1,0)</f>
        <v>0</v>
      </c>
      <c r="G1986">
        <f>IF(LEN(telefony45[[#This Row],[nr]])=7,1,0)</f>
        <v>1</v>
      </c>
      <c r="H1986" s="9">
        <f>IF(LEN(telefony45[[#This Row],[nr]])&gt;=10,1,0)</f>
        <v>0</v>
      </c>
      <c r="I1986" s="2">
        <f>telefony45[[#This Row],[zakonczenie]]-telefony45[[#This Row],[rozpoczecie]]</f>
        <v>9.3981481481481555E-3</v>
      </c>
      <c r="J1986" s="9">
        <f>HOUR(telefony45[[#This Row],[czas połączenia]])</f>
        <v>0</v>
      </c>
      <c r="K1986" s="9">
        <f>MINUTE(telefony45[[#This Row],[czas połączenia]])</f>
        <v>13</v>
      </c>
      <c r="L1986" s="9">
        <f>SECOND(telefony45[[#This Row],[czas połączenia]])</f>
        <v>32</v>
      </c>
      <c r="M1986" s="9">
        <f>telefony45[[#This Row],[godziny połączenia]]*60*60+telefony45[[#This Row],[minuty połączenia]]*60+telefony45[[#This Row],[sekundy połączenia2]]</f>
        <v>812</v>
      </c>
      <c r="N1986" s="9">
        <f>ROUNDUP(telefony45[[#This Row],[połączenie w sekundach]]/60,0)</f>
        <v>14</v>
      </c>
      <c r="O1986" s="9">
        <f>IF(telefony45[[#This Row],[czy zagraniczny]]=1,telefony45[[#This Row],[zaczęt minuty połączenia]],0)</f>
        <v>0</v>
      </c>
      <c r="P1986">
        <f>IF(OR(telefony45[[#This Row],[czy komórkowy]]=1,telefony45[[#This Row],[czy stacjonarny]]=1),P1985-telefony45[[#This Row],[połączenie w sekundach]],P1985)</f>
        <v>-890488</v>
      </c>
      <c r="Q1986">
        <f t="shared" si="30"/>
        <v>812</v>
      </c>
      <c r="R1986">
        <f>IF(telefony45[[#This Row],[czy komórkowy]]=1,Q1986+R1985,R1985)</f>
        <v>218428</v>
      </c>
      <c r="S1986">
        <f>IF(telefony45[[#This Row],[czy stacjonarny]]=1,Q1986+S1985,S1985)</f>
        <v>672060</v>
      </c>
    </row>
    <row r="1987" spans="1:19" x14ac:dyDescent="0.3">
      <c r="A1987" s="9" t="s">
        <v>58</v>
      </c>
      <c r="B1987" s="1">
        <v>42944</v>
      </c>
      <c r="C1987" s="2">
        <v>0.47928240740740741</v>
      </c>
      <c r="D1987" s="2">
        <v>0.481875</v>
      </c>
      <c r="E1987">
        <f>DAY(telefony45[[#This Row],[data]])</f>
        <v>28</v>
      </c>
      <c r="F1987">
        <f>IF(LEN(telefony45[[#This Row],[nr]])=8,1,0)</f>
        <v>1</v>
      </c>
      <c r="G1987">
        <f>IF(LEN(telefony45[[#This Row],[nr]])=7,1,0)</f>
        <v>0</v>
      </c>
      <c r="H1987" s="9">
        <f>IF(LEN(telefony45[[#This Row],[nr]])&gt;=10,1,0)</f>
        <v>0</v>
      </c>
      <c r="I1987" s="2">
        <f>telefony45[[#This Row],[zakonczenie]]-telefony45[[#This Row],[rozpoczecie]]</f>
        <v>2.5925925925925908E-3</v>
      </c>
      <c r="J1987" s="9">
        <f>HOUR(telefony45[[#This Row],[czas połączenia]])</f>
        <v>0</v>
      </c>
      <c r="K1987" s="9">
        <f>MINUTE(telefony45[[#This Row],[czas połączenia]])</f>
        <v>3</v>
      </c>
      <c r="L1987" s="9">
        <f>SECOND(telefony45[[#This Row],[czas połączenia]])</f>
        <v>44</v>
      </c>
      <c r="M1987" s="9">
        <f>telefony45[[#This Row],[godziny połączenia]]*60*60+telefony45[[#This Row],[minuty połączenia]]*60+telefony45[[#This Row],[sekundy połączenia2]]</f>
        <v>224</v>
      </c>
      <c r="N1987" s="9">
        <f>ROUNDUP(telefony45[[#This Row],[połączenie w sekundach]]/60,0)</f>
        <v>4</v>
      </c>
      <c r="O1987" s="9">
        <f>IF(telefony45[[#This Row],[czy zagraniczny]]=1,telefony45[[#This Row],[zaczęt minuty połączenia]],0)</f>
        <v>0</v>
      </c>
      <c r="P1987">
        <f>IF(OR(telefony45[[#This Row],[czy komórkowy]]=1,telefony45[[#This Row],[czy stacjonarny]]=1),P1986-telefony45[[#This Row],[połączenie w sekundach]],P1986)</f>
        <v>-890712</v>
      </c>
      <c r="Q1987">
        <f t="shared" si="30"/>
        <v>224</v>
      </c>
      <c r="R1987">
        <f>IF(telefony45[[#This Row],[czy komórkowy]]=1,Q1987+R1986,R1986)</f>
        <v>218652</v>
      </c>
      <c r="S1987">
        <f>IF(telefony45[[#This Row],[czy stacjonarny]]=1,Q1987+S1986,S1986)</f>
        <v>672060</v>
      </c>
    </row>
    <row r="1988" spans="1:19" x14ac:dyDescent="0.3">
      <c r="A1988" s="9" t="s">
        <v>903</v>
      </c>
      <c r="B1988" s="1">
        <v>42944</v>
      </c>
      <c r="C1988" s="2">
        <v>0.48042824074074075</v>
      </c>
      <c r="D1988" s="2">
        <v>0.48422453703703705</v>
      </c>
      <c r="E1988">
        <f>DAY(telefony45[[#This Row],[data]])</f>
        <v>28</v>
      </c>
      <c r="F1988">
        <f>IF(LEN(telefony45[[#This Row],[nr]])=8,1,0)</f>
        <v>0</v>
      </c>
      <c r="G1988">
        <f>IF(LEN(telefony45[[#This Row],[nr]])=7,1,0)</f>
        <v>1</v>
      </c>
      <c r="H1988" s="9">
        <f>IF(LEN(telefony45[[#This Row],[nr]])&gt;=10,1,0)</f>
        <v>0</v>
      </c>
      <c r="I1988" s="2">
        <f>telefony45[[#This Row],[zakonczenie]]-telefony45[[#This Row],[rozpoczecie]]</f>
        <v>3.7962962962962976E-3</v>
      </c>
      <c r="J1988" s="9">
        <f>HOUR(telefony45[[#This Row],[czas połączenia]])</f>
        <v>0</v>
      </c>
      <c r="K1988" s="9">
        <f>MINUTE(telefony45[[#This Row],[czas połączenia]])</f>
        <v>5</v>
      </c>
      <c r="L1988" s="9">
        <f>SECOND(telefony45[[#This Row],[czas połączenia]])</f>
        <v>28</v>
      </c>
      <c r="M1988" s="9">
        <f>telefony45[[#This Row],[godziny połączenia]]*60*60+telefony45[[#This Row],[minuty połączenia]]*60+telefony45[[#This Row],[sekundy połączenia2]]</f>
        <v>328</v>
      </c>
      <c r="N1988" s="9">
        <f>ROUNDUP(telefony45[[#This Row],[połączenie w sekundach]]/60,0)</f>
        <v>6</v>
      </c>
      <c r="O1988" s="9">
        <f>IF(telefony45[[#This Row],[czy zagraniczny]]=1,telefony45[[#This Row],[zaczęt minuty połączenia]],0)</f>
        <v>0</v>
      </c>
      <c r="P1988">
        <f>IF(OR(telefony45[[#This Row],[czy komórkowy]]=1,telefony45[[#This Row],[czy stacjonarny]]=1),P1987-telefony45[[#This Row],[połączenie w sekundach]],P1987)</f>
        <v>-891040</v>
      </c>
      <c r="Q1988">
        <f t="shared" si="30"/>
        <v>328</v>
      </c>
      <c r="R1988">
        <f>IF(telefony45[[#This Row],[czy komórkowy]]=1,Q1988+R1987,R1987)</f>
        <v>218652</v>
      </c>
      <c r="S1988">
        <f>IF(telefony45[[#This Row],[czy stacjonarny]]=1,Q1988+S1987,S1987)</f>
        <v>672388</v>
      </c>
    </row>
    <row r="1989" spans="1:19" x14ac:dyDescent="0.3">
      <c r="A1989" s="9" t="s">
        <v>1708</v>
      </c>
      <c r="B1989" s="1">
        <v>42944</v>
      </c>
      <c r="C1989" s="2">
        <v>0.4815740740740741</v>
      </c>
      <c r="D1989" s="2">
        <v>0.48802083333333335</v>
      </c>
      <c r="E1989">
        <f>DAY(telefony45[[#This Row],[data]])</f>
        <v>28</v>
      </c>
      <c r="F1989">
        <f>IF(LEN(telefony45[[#This Row],[nr]])=8,1,0)</f>
        <v>0</v>
      </c>
      <c r="G1989">
        <f>IF(LEN(telefony45[[#This Row],[nr]])=7,1,0)</f>
        <v>1</v>
      </c>
      <c r="H1989" s="9">
        <f>IF(LEN(telefony45[[#This Row],[nr]])&gt;=10,1,0)</f>
        <v>0</v>
      </c>
      <c r="I1989" s="2">
        <f>telefony45[[#This Row],[zakonczenie]]-telefony45[[#This Row],[rozpoczecie]]</f>
        <v>6.4467592592592493E-3</v>
      </c>
      <c r="J1989" s="9">
        <f>HOUR(telefony45[[#This Row],[czas połączenia]])</f>
        <v>0</v>
      </c>
      <c r="K1989" s="9">
        <f>MINUTE(telefony45[[#This Row],[czas połączenia]])</f>
        <v>9</v>
      </c>
      <c r="L1989" s="9">
        <f>SECOND(telefony45[[#This Row],[czas połączenia]])</f>
        <v>17</v>
      </c>
      <c r="M1989" s="9">
        <f>telefony45[[#This Row],[godziny połączenia]]*60*60+telefony45[[#This Row],[minuty połączenia]]*60+telefony45[[#This Row],[sekundy połączenia2]]</f>
        <v>557</v>
      </c>
      <c r="N1989" s="9">
        <f>ROUNDUP(telefony45[[#This Row],[połączenie w sekundach]]/60,0)</f>
        <v>10</v>
      </c>
      <c r="O1989" s="9">
        <f>IF(telefony45[[#This Row],[czy zagraniczny]]=1,telefony45[[#This Row],[zaczęt minuty połączenia]],0)</f>
        <v>0</v>
      </c>
      <c r="P1989">
        <f>IF(OR(telefony45[[#This Row],[czy komórkowy]]=1,telefony45[[#This Row],[czy stacjonarny]]=1),P1988-telefony45[[#This Row],[połączenie w sekundach]],P1988)</f>
        <v>-891597</v>
      </c>
      <c r="Q1989">
        <f t="shared" si="30"/>
        <v>557</v>
      </c>
      <c r="R1989">
        <f>IF(telefony45[[#This Row],[czy komórkowy]]=1,Q1989+R1988,R1988)</f>
        <v>218652</v>
      </c>
      <c r="S1989">
        <f>IF(telefony45[[#This Row],[czy stacjonarny]]=1,Q1989+S1988,S1988)</f>
        <v>672945</v>
      </c>
    </row>
    <row r="1990" spans="1:19" x14ac:dyDescent="0.3">
      <c r="A1990" s="9" t="s">
        <v>1709</v>
      </c>
      <c r="B1990" s="1">
        <v>42944</v>
      </c>
      <c r="C1990" s="2">
        <v>0.4836111111111111</v>
      </c>
      <c r="D1990" s="2">
        <v>0.48996527777777776</v>
      </c>
      <c r="E1990">
        <f>DAY(telefony45[[#This Row],[data]])</f>
        <v>28</v>
      </c>
      <c r="F1990">
        <f>IF(LEN(telefony45[[#This Row],[nr]])=8,1,0)</f>
        <v>0</v>
      </c>
      <c r="G1990">
        <f>IF(LEN(telefony45[[#This Row],[nr]])=7,1,0)</f>
        <v>1</v>
      </c>
      <c r="H1990" s="9">
        <f>IF(LEN(telefony45[[#This Row],[nr]])&gt;=10,1,0)</f>
        <v>0</v>
      </c>
      <c r="I1990" s="2">
        <f>telefony45[[#This Row],[zakonczenie]]-telefony45[[#This Row],[rozpoczecie]]</f>
        <v>6.3541666666666607E-3</v>
      </c>
      <c r="J1990" s="9">
        <f>HOUR(telefony45[[#This Row],[czas połączenia]])</f>
        <v>0</v>
      </c>
      <c r="K1990" s="9">
        <f>MINUTE(telefony45[[#This Row],[czas połączenia]])</f>
        <v>9</v>
      </c>
      <c r="L1990" s="9">
        <f>SECOND(telefony45[[#This Row],[czas połączenia]])</f>
        <v>9</v>
      </c>
      <c r="M1990" s="9">
        <f>telefony45[[#This Row],[godziny połączenia]]*60*60+telefony45[[#This Row],[minuty połączenia]]*60+telefony45[[#This Row],[sekundy połączenia2]]</f>
        <v>549</v>
      </c>
      <c r="N1990" s="9">
        <f>ROUNDUP(telefony45[[#This Row],[połączenie w sekundach]]/60,0)</f>
        <v>10</v>
      </c>
      <c r="O1990" s="9">
        <f>IF(telefony45[[#This Row],[czy zagraniczny]]=1,telefony45[[#This Row],[zaczęt minuty połączenia]],0)</f>
        <v>0</v>
      </c>
      <c r="P1990">
        <f>IF(OR(telefony45[[#This Row],[czy komórkowy]]=1,telefony45[[#This Row],[czy stacjonarny]]=1),P1989-telefony45[[#This Row],[połączenie w sekundach]],P1989)</f>
        <v>-892146</v>
      </c>
      <c r="Q1990">
        <f t="shared" si="30"/>
        <v>549</v>
      </c>
      <c r="R1990">
        <f>IF(telefony45[[#This Row],[czy komórkowy]]=1,Q1990+R1989,R1989)</f>
        <v>218652</v>
      </c>
      <c r="S1990">
        <f>IF(telefony45[[#This Row],[czy stacjonarny]]=1,Q1990+S1989,S1989)</f>
        <v>673494</v>
      </c>
    </row>
    <row r="1991" spans="1:19" x14ac:dyDescent="0.3">
      <c r="A1991" s="9" t="s">
        <v>1710</v>
      </c>
      <c r="B1991" s="1">
        <v>42944</v>
      </c>
      <c r="C1991" s="2">
        <v>0.48609953703703701</v>
      </c>
      <c r="D1991" s="2">
        <v>0.48850694444444442</v>
      </c>
      <c r="E1991">
        <f>DAY(telefony45[[#This Row],[data]])</f>
        <v>28</v>
      </c>
      <c r="F1991">
        <f>IF(LEN(telefony45[[#This Row],[nr]])=8,1,0)</f>
        <v>0</v>
      </c>
      <c r="G1991">
        <f>IF(LEN(telefony45[[#This Row],[nr]])=7,1,0)</f>
        <v>0</v>
      </c>
      <c r="H1991" s="9">
        <f>IF(LEN(telefony45[[#This Row],[nr]])&gt;=10,1,0)</f>
        <v>1</v>
      </c>
      <c r="I1991" s="2">
        <f>telefony45[[#This Row],[zakonczenie]]-telefony45[[#This Row],[rozpoczecie]]</f>
        <v>2.4074074074074137E-3</v>
      </c>
      <c r="J1991" s="9">
        <f>HOUR(telefony45[[#This Row],[czas połączenia]])</f>
        <v>0</v>
      </c>
      <c r="K1991" s="9">
        <f>MINUTE(telefony45[[#This Row],[czas połączenia]])</f>
        <v>3</v>
      </c>
      <c r="L1991" s="9">
        <f>SECOND(telefony45[[#This Row],[czas połączenia]])</f>
        <v>28</v>
      </c>
      <c r="M1991" s="9">
        <f>telefony45[[#This Row],[godziny połączenia]]*60*60+telefony45[[#This Row],[minuty połączenia]]*60+telefony45[[#This Row],[sekundy połączenia2]]</f>
        <v>208</v>
      </c>
      <c r="N1991" s="9">
        <f>ROUNDUP(telefony45[[#This Row],[połączenie w sekundach]]/60,0)</f>
        <v>4</v>
      </c>
      <c r="O1991" s="9">
        <f>IF(telefony45[[#This Row],[czy zagraniczny]]=1,telefony45[[#This Row],[zaczęt minuty połączenia]],0)</f>
        <v>4</v>
      </c>
      <c r="P1991">
        <f>IF(OR(telefony45[[#This Row],[czy komórkowy]]=1,telefony45[[#This Row],[czy stacjonarny]]=1),P1990-telefony45[[#This Row],[połączenie w sekundach]],P1990)</f>
        <v>-892146</v>
      </c>
      <c r="Q1991">
        <f t="shared" si="30"/>
        <v>0</v>
      </c>
      <c r="R1991">
        <f>IF(telefony45[[#This Row],[czy komórkowy]]=1,Q1991+R1990,R1990)</f>
        <v>218652</v>
      </c>
      <c r="S1991">
        <f>IF(telefony45[[#This Row],[czy stacjonarny]]=1,Q1991+S1990,S1990)</f>
        <v>673494</v>
      </c>
    </row>
    <row r="1992" spans="1:19" x14ac:dyDescent="0.3">
      <c r="A1992" s="9" t="s">
        <v>1711</v>
      </c>
      <c r="B1992" s="1">
        <v>42944</v>
      </c>
      <c r="C1992" s="2">
        <v>0.49048611111111112</v>
      </c>
      <c r="D1992" s="2">
        <v>0.49685185185185188</v>
      </c>
      <c r="E1992">
        <f>DAY(telefony45[[#This Row],[data]])</f>
        <v>28</v>
      </c>
      <c r="F1992">
        <f>IF(LEN(telefony45[[#This Row],[nr]])=8,1,0)</f>
        <v>0</v>
      </c>
      <c r="G1992">
        <f>IF(LEN(telefony45[[#This Row],[nr]])=7,1,0)</f>
        <v>1</v>
      </c>
      <c r="H1992" s="9">
        <f>IF(LEN(telefony45[[#This Row],[nr]])&gt;=10,1,0)</f>
        <v>0</v>
      </c>
      <c r="I1992" s="2">
        <f>telefony45[[#This Row],[zakonczenie]]-telefony45[[#This Row],[rozpoczecie]]</f>
        <v>6.3657407407407551E-3</v>
      </c>
      <c r="J1992" s="9">
        <f>HOUR(telefony45[[#This Row],[czas połączenia]])</f>
        <v>0</v>
      </c>
      <c r="K1992" s="9">
        <f>MINUTE(telefony45[[#This Row],[czas połączenia]])</f>
        <v>9</v>
      </c>
      <c r="L1992" s="9">
        <f>SECOND(telefony45[[#This Row],[czas połączenia]])</f>
        <v>10</v>
      </c>
      <c r="M1992" s="9">
        <f>telefony45[[#This Row],[godziny połączenia]]*60*60+telefony45[[#This Row],[minuty połączenia]]*60+telefony45[[#This Row],[sekundy połączenia2]]</f>
        <v>550</v>
      </c>
      <c r="N1992" s="9">
        <f>ROUNDUP(telefony45[[#This Row],[połączenie w sekundach]]/60,0)</f>
        <v>10</v>
      </c>
      <c r="O1992" s="9">
        <f>IF(telefony45[[#This Row],[czy zagraniczny]]=1,telefony45[[#This Row],[zaczęt minuty połączenia]],0)</f>
        <v>0</v>
      </c>
      <c r="P1992">
        <f>IF(OR(telefony45[[#This Row],[czy komórkowy]]=1,telefony45[[#This Row],[czy stacjonarny]]=1),P1991-telefony45[[#This Row],[połączenie w sekundach]],P1991)</f>
        <v>-892696</v>
      </c>
      <c r="Q1992">
        <f t="shared" si="30"/>
        <v>550</v>
      </c>
      <c r="R1992">
        <f>IF(telefony45[[#This Row],[czy komórkowy]]=1,Q1992+R1991,R1991)</f>
        <v>218652</v>
      </c>
      <c r="S1992">
        <f>IF(telefony45[[#This Row],[czy stacjonarny]]=1,Q1992+S1991,S1991)</f>
        <v>674044</v>
      </c>
    </row>
    <row r="1993" spans="1:19" x14ac:dyDescent="0.3">
      <c r="A1993" s="9" t="s">
        <v>1712</v>
      </c>
      <c r="B1993" s="1">
        <v>42944</v>
      </c>
      <c r="C1993" s="2">
        <v>0.49305555555555558</v>
      </c>
      <c r="D1993" s="2">
        <v>0.50435185185185183</v>
      </c>
      <c r="E1993">
        <f>DAY(telefony45[[#This Row],[data]])</f>
        <v>28</v>
      </c>
      <c r="F1993">
        <f>IF(LEN(telefony45[[#This Row],[nr]])=8,1,0)</f>
        <v>0</v>
      </c>
      <c r="G1993">
        <f>IF(LEN(telefony45[[#This Row],[nr]])=7,1,0)</f>
        <v>1</v>
      </c>
      <c r="H1993" s="9">
        <f>IF(LEN(telefony45[[#This Row],[nr]])&gt;=10,1,0)</f>
        <v>0</v>
      </c>
      <c r="I1993" s="2">
        <f>telefony45[[#This Row],[zakonczenie]]-telefony45[[#This Row],[rozpoczecie]]</f>
        <v>1.1296296296296249E-2</v>
      </c>
      <c r="J1993" s="9">
        <f>HOUR(telefony45[[#This Row],[czas połączenia]])</f>
        <v>0</v>
      </c>
      <c r="K1993" s="9">
        <f>MINUTE(telefony45[[#This Row],[czas połączenia]])</f>
        <v>16</v>
      </c>
      <c r="L1993" s="9">
        <f>SECOND(telefony45[[#This Row],[czas połączenia]])</f>
        <v>16</v>
      </c>
      <c r="M1993" s="9">
        <f>telefony45[[#This Row],[godziny połączenia]]*60*60+telefony45[[#This Row],[minuty połączenia]]*60+telefony45[[#This Row],[sekundy połączenia2]]</f>
        <v>976</v>
      </c>
      <c r="N1993" s="9">
        <f>ROUNDUP(telefony45[[#This Row],[połączenie w sekundach]]/60,0)</f>
        <v>17</v>
      </c>
      <c r="O1993" s="9">
        <f>IF(telefony45[[#This Row],[czy zagraniczny]]=1,telefony45[[#This Row],[zaczęt minuty połączenia]],0)</f>
        <v>0</v>
      </c>
      <c r="P1993">
        <f>IF(OR(telefony45[[#This Row],[czy komórkowy]]=1,telefony45[[#This Row],[czy stacjonarny]]=1),P1992-telefony45[[#This Row],[połączenie w sekundach]],P1992)</f>
        <v>-893672</v>
      </c>
      <c r="Q1993">
        <f t="shared" si="30"/>
        <v>976</v>
      </c>
      <c r="R1993">
        <f>IF(telefony45[[#This Row],[czy komórkowy]]=1,Q1993+R1992,R1992)</f>
        <v>218652</v>
      </c>
      <c r="S1993">
        <f>IF(telefony45[[#This Row],[czy stacjonarny]]=1,Q1993+S1992,S1992)</f>
        <v>675020</v>
      </c>
    </row>
    <row r="1994" spans="1:19" x14ac:dyDescent="0.3">
      <c r="A1994" s="9" t="s">
        <v>1713</v>
      </c>
      <c r="B1994" s="1">
        <v>42944</v>
      </c>
      <c r="C1994" s="2">
        <v>0.49401620370370369</v>
      </c>
      <c r="D1994" s="2">
        <v>0.49682870370370369</v>
      </c>
      <c r="E1994">
        <f>DAY(telefony45[[#This Row],[data]])</f>
        <v>28</v>
      </c>
      <c r="F1994">
        <f>IF(LEN(telefony45[[#This Row],[nr]])=8,1,0)</f>
        <v>0</v>
      </c>
      <c r="G1994">
        <f>IF(LEN(telefony45[[#This Row],[nr]])=7,1,0)</f>
        <v>1</v>
      </c>
      <c r="H1994" s="9">
        <f>IF(LEN(telefony45[[#This Row],[nr]])&gt;=10,1,0)</f>
        <v>0</v>
      </c>
      <c r="I1994" s="2">
        <f>telefony45[[#This Row],[zakonczenie]]-telefony45[[#This Row],[rozpoczecie]]</f>
        <v>2.8124999999999956E-3</v>
      </c>
      <c r="J1994" s="9">
        <f>HOUR(telefony45[[#This Row],[czas połączenia]])</f>
        <v>0</v>
      </c>
      <c r="K1994" s="9">
        <f>MINUTE(telefony45[[#This Row],[czas połączenia]])</f>
        <v>4</v>
      </c>
      <c r="L1994" s="9">
        <f>SECOND(telefony45[[#This Row],[czas połączenia]])</f>
        <v>3</v>
      </c>
      <c r="M1994" s="9">
        <f>telefony45[[#This Row],[godziny połączenia]]*60*60+telefony45[[#This Row],[minuty połączenia]]*60+telefony45[[#This Row],[sekundy połączenia2]]</f>
        <v>243</v>
      </c>
      <c r="N1994" s="9">
        <f>ROUNDUP(telefony45[[#This Row],[połączenie w sekundach]]/60,0)</f>
        <v>5</v>
      </c>
      <c r="O1994" s="9">
        <f>IF(telefony45[[#This Row],[czy zagraniczny]]=1,telefony45[[#This Row],[zaczęt minuty połączenia]],0)</f>
        <v>0</v>
      </c>
      <c r="P1994">
        <f>IF(OR(telefony45[[#This Row],[czy komórkowy]]=1,telefony45[[#This Row],[czy stacjonarny]]=1),P1993-telefony45[[#This Row],[połączenie w sekundach]],P1993)</f>
        <v>-893915</v>
      </c>
      <c r="Q1994">
        <f t="shared" si="30"/>
        <v>243</v>
      </c>
      <c r="R1994">
        <f>IF(telefony45[[#This Row],[czy komórkowy]]=1,Q1994+R1993,R1993)</f>
        <v>218652</v>
      </c>
      <c r="S1994">
        <f>IF(telefony45[[#This Row],[czy stacjonarny]]=1,Q1994+S1993,S1993)</f>
        <v>675263</v>
      </c>
    </row>
    <row r="1995" spans="1:19" x14ac:dyDescent="0.3">
      <c r="A1995" s="9" t="s">
        <v>1714</v>
      </c>
      <c r="B1995" s="1">
        <v>42944</v>
      </c>
      <c r="C1995" s="2">
        <v>0.49554398148148149</v>
      </c>
      <c r="D1995" s="2">
        <v>0.49667824074074074</v>
      </c>
      <c r="E1995">
        <f>DAY(telefony45[[#This Row],[data]])</f>
        <v>28</v>
      </c>
      <c r="F1995">
        <f>IF(LEN(telefony45[[#This Row],[nr]])=8,1,0)</f>
        <v>1</v>
      </c>
      <c r="G1995">
        <f>IF(LEN(telefony45[[#This Row],[nr]])=7,1,0)</f>
        <v>0</v>
      </c>
      <c r="H1995" s="9">
        <f>IF(LEN(telefony45[[#This Row],[nr]])&gt;=10,1,0)</f>
        <v>0</v>
      </c>
      <c r="I1995" s="2">
        <f>telefony45[[#This Row],[zakonczenie]]-telefony45[[#This Row],[rozpoczecie]]</f>
        <v>1.1342592592592515E-3</v>
      </c>
      <c r="J1995" s="9">
        <f>HOUR(telefony45[[#This Row],[czas połączenia]])</f>
        <v>0</v>
      </c>
      <c r="K1995" s="9">
        <f>MINUTE(telefony45[[#This Row],[czas połączenia]])</f>
        <v>1</v>
      </c>
      <c r="L1995" s="9">
        <f>SECOND(telefony45[[#This Row],[czas połączenia]])</f>
        <v>38</v>
      </c>
      <c r="M1995" s="9">
        <f>telefony45[[#This Row],[godziny połączenia]]*60*60+telefony45[[#This Row],[minuty połączenia]]*60+telefony45[[#This Row],[sekundy połączenia2]]</f>
        <v>98</v>
      </c>
      <c r="N1995" s="9">
        <f>ROUNDUP(telefony45[[#This Row],[połączenie w sekundach]]/60,0)</f>
        <v>2</v>
      </c>
      <c r="O1995" s="9">
        <f>IF(telefony45[[#This Row],[czy zagraniczny]]=1,telefony45[[#This Row],[zaczęt minuty połączenia]],0)</f>
        <v>0</v>
      </c>
      <c r="P1995">
        <f>IF(OR(telefony45[[#This Row],[czy komórkowy]]=1,telefony45[[#This Row],[czy stacjonarny]]=1),P1994-telefony45[[#This Row],[połączenie w sekundach]],P1994)</f>
        <v>-894013</v>
      </c>
      <c r="Q1995">
        <f t="shared" si="30"/>
        <v>98</v>
      </c>
      <c r="R1995">
        <f>IF(telefony45[[#This Row],[czy komórkowy]]=1,Q1995+R1994,R1994)</f>
        <v>218750</v>
      </c>
      <c r="S1995">
        <f>IF(telefony45[[#This Row],[czy stacjonarny]]=1,Q1995+S1994,S1994)</f>
        <v>675263</v>
      </c>
    </row>
    <row r="1996" spans="1:19" x14ac:dyDescent="0.3">
      <c r="A1996" s="9" t="s">
        <v>1715</v>
      </c>
      <c r="B1996" s="1">
        <v>42944</v>
      </c>
      <c r="C1996" s="2">
        <v>0.49858796296296298</v>
      </c>
      <c r="D1996" s="2">
        <v>0.50891203703703702</v>
      </c>
      <c r="E1996">
        <f>DAY(telefony45[[#This Row],[data]])</f>
        <v>28</v>
      </c>
      <c r="F1996">
        <f>IF(LEN(telefony45[[#This Row],[nr]])=8,1,0)</f>
        <v>1</v>
      </c>
      <c r="G1996">
        <f>IF(LEN(telefony45[[#This Row],[nr]])=7,1,0)</f>
        <v>0</v>
      </c>
      <c r="H1996" s="9">
        <f>IF(LEN(telefony45[[#This Row],[nr]])&gt;=10,1,0)</f>
        <v>0</v>
      </c>
      <c r="I1996" s="2">
        <f>telefony45[[#This Row],[zakonczenie]]-telefony45[[#This Row],[rozpoczecie]]</f>
        <v>1.0324074074074041E-2</v>
      </c>
      <c r="J1996" s="9">
        <f>HOUR(telefony45[[#This Row],[czas połączenia]])</f>
        <v>0</v>
      </c>
      <c r="K1996" s="9">
        <f>MINUTE(telefony45[[#This Row],[czas połączenia]])</f>
        <v>14</v>
      </c>
      <c r="L1996" s="9">
        <f>SECOND(telefony45[[#This Row],[czas połączenia]])</f>
        <v>52</v>
      </c>
      <c r="M1996" s="9">
        <f>telefony45[[#This Row],[godziny połączenia]]*60*60+telefony45[[#This Row],[minuty połączenia]]*60+telefony45[[#This Row],[sekundy połączenia2]]</f>
        <v>892</v>
      </c>
      <c r="N1996" s="9">
        <f>ROUNDUP(telefony45[[#This Row],[połączenie w sekundach]]/60,0)</f>
        <v>15</v>
      </c>
      <c r="O1996" s="9">
        <f>IF(telefony45[[#This Row],[czy zagraniczny]]=1,telefony45[[#This Row],[zaczęt minuty połączenia]],0)</f>
        <v>0</v>
      </c>
      <c r="P1996">
        <f>IF(OR(telefony45[[#This Row],[czy komórkowy]]=1,telefony45[[#This Row],[czy stacjonarny]]=1),P1995-telefony45[[#This Row],[połączenie w sekundach]],P1995)</f>
        <v>-894905</v>
      </c>
      <c r="Q1996">
        <f t="shared" si="30"/>
        <v>892</v>
      </c>
      <c r="R1996">
        <f>IF(telefony45[[#This Row],[czy komórkowy]]=1,Q1996+R1995,R1995)</f>
        <v>219642</v>
      </c>
      <c r="S1996">
        <f>IF(telefony45[[#This Row],[czy stacjonarny]]=1,Q1996+S1995,S1995)</f>
        <v>675263</v>
      </c>
    </row>
    <row r="1997" spans="1:19" x14ac:dyDescent="0.3">
      <c r="A1997" s="9" t="s">
        <v>1716</v>
      </c>
      <c r="B1997" s="1">
        <v>42944</v>
      </c>
      <c r="C1997" s="2">
        <v>0.50208333333333333</v>
      </c>
      <c r="D1997" s="2">
        <v>0.5110069444444445</v>
      </c>
      <c r="E1997">
        <f>DAY(telefony45[[#This Row],[data]])</f>
        <v>28</v>
      </c>
      <c r="F1997">
        <f>IF(LEN(telefony45[[#This Row],[nr]])=8,1,0)</f>
        <v>0</v>
      </c>
      <c r="G1997">
        <f>IF(LEN(telefony45[[#This Row],[nr]])=7,1,0)</f>
        <v>0</v>
      </c>
      <c r="H1997" s="9">
        <f>IF(LEN(telefony45[[#This Row],[nr]])&gt;=10,1,0)</f>
        <v>1</v>
      </c>
      <c r="I1997" s="2">
        <f>telefony45[[#This Row],[zakonczenie]]-telefony45[[#This Row],[rozpoczecie]]</f>
        <v>8.9236111111111738E-3</v>
      </c>
      <c r="J1997" s="9">
        <f>HOUR(telefony45[[#This Row],[czas połączenia]])</f>
        <v>0</v>
      </c>
      <c r="K1997" s="9">
        <f>MINUTE(telefony45[[#This Row],[czas połączenia]])</f>
        <v>12</v>
      </c>
      <c r="L1997" s="9">
        <f>SECOND(telefony45[[#This Row],[czas połączenia]])</f>
        <v>51</v>
      </c>
      <c r="M1997" s="9">
        <f>telefony45[[#This Row],[godziny połączenia]]*60*60+telefony45[[#This Row],[minuty połączenia]]*60+telefony45[[#This Row],[sekundy połączenia2]]</f>
        <v>771</v>
      </c>
      <c r="N1997" s="9">
        <f>ROUNDUP(telefony45[[#This Row],[połączenie w sekundach]]/60,0)</f>
        <v>13</v>
      </c>
      <c r="O1997" s="9">
        <f>IF(telefony45[[#This Row],[czy zagraniczny]]=1,telefony45[[#This Row],[zaczęt minuty połączenia]],0)</f>
        <v>13</v>
      </c>
      <c r="P1997">
        <f>IF(OR(telefony45[[#This Row],[czy komórkowy]]=1,telefony45[[#This Row],[czy stacjonarny]]=1),P1996-telefony45[[#This Row],[połączenie w sekundach]],P1996)</f>
        <v>-894905</v>
      </c>
      <c r="Q1997">
        <f t="shared" si="30"/>
        <v>0</v>
      </c>
      <c r="R1997">
        <f>IF(telefony45[[#This Row],[czy komórkowy]]=1,Q1997+R1996,R1996)</f>
        <v>219642</v>
      </c>
      <c r="S1997">
        <f>IF(telefony45[[#This Row],[czy stacjonarny]]=1,Q1997+S1996,S1996)</f>
        <v>675263</v>
      </c>
    </row>
    <row r="1998" spans="1:19" x14ac:dyDescent="0.3">
      <c r="A1998" s="9" t="s">
        <v>1717</v>
      </c>
      <c r="B1998" s="1">
        <v>42944</v>
      </c>
      <c r="C1998" s="2">
        <v>0.50390046296296298</v>
      </c>
      <c r="D1998" s="2">
        <v>0.50619212962962967</v>
      </c>
      <c r="E1998">
        <f>DAY(telefony45[[#This Row],[data]])</f>
        <v>28</v>
      </c>
      <c r="F1998">
        <f>IF(LEN(telefony45[[#This Row],[nr]])=8,1,0)</f>
        <v>0</v>
      </c>
      <c r="G1998">
        <f>IF(LEN(telefony45[[#This Row],[nr]])=7,1,0)</f>
        <v>1</v>
      </c>
      <c r="H1998" s="9">
        <f>IF(LEN(telefony45[[#This Row],[nr]])&gt;=10,1,0)</f>
        <v>0</v>
      </c>
      <c r="I1998" s="2">
        <f>telefony45[[#This Row],[zakonczenie]]-telefony45[[#This Row],[rozpoczecie]]</f>
        <v>2.2916666666666918E-3</v>
      </c>
      <c r="J1998" s="9">
        <f>HOUR(telefony45[[#This Row],[czas połączenia]])</f>
        <v>0</v>
      </c>
      <c r="K1998" s="9">
        <f>MINUTE(telefony45[[#This Row],[czas połączenia]])</f>
        <v>3</v>
      </c>
      <c r="L1998" s="9">
        <f>SECOND(telefony45[[#This Row],[czas połączenia]])</f>
        <v>18</v>
      </c>
      <c r="M1998" s="9">
        <f>telefony45[[#This Row],[godziny połączenia]]*60*60+telefony45[[#This Row],[minuty połączenia]]*60+telefony45[[#This Row],[sekundy połączenia2]]</f>
        <v>198</v>
      </c>
      <c r="N1998" s="9">
        <f>ROUNDUP(telefony45[[#This Row],[połączenie w sekundach]]/60,0)</f>
        <v>4</v>
      </c>
      <c r="O1998" s="9">
        <f>IF(telefony45[[#This Row],[czy zagraniczny]]=1,telefony45[[#This Row],[zaczęt minuty połączenia]],0)</f>
        <v>0</v>
      </c>
      <c r="P1998">
        <f>IF(OR(telefony45[[#This Row],[czy komórkowy]]=1,telefony45[[#This Row],[czy stacjonarny]]=1),P1997-telefony45[[#This Row],[połączenie w sekundach]],P1997)</f>
        <v>-895103</v>
      </c>
      <c r="Q1998">
        <f t="shared" si="30"/>
        <v>198</v>
      </c>
      <c r="R1998">
        <f>IF(telefony45[[#This Row],[czy komórkowy]]=1,Q1998+R1997,R1997)</f>
        <v>219642</v>
      </c>
      <c r="S1998">
        <f>IF(telefony45[[#This Row],[czy stacjonarny]]=1,Q1998+S1997,S1997)</f>
        <v>675461</v>
      </c>
    </row>
    <row r="1999" spans="1:19" x14ac:dyDescent="0.3">
      <c r="A1999" s="9" t="s">
        <v>1718</v>
      </c>
      <c r="B1999" s="1">
        <v>42944</v>
      </c>
      <c r="C1999" s="2">
        <v>0.50825231481481481</v>
      </c>
      <c r="D1999" s="2">
        <v>0.5168518518518519</v>
      </c>
      <c r="E1999">
        <f>DAY(telefony45[[#This Row],[data]])</f>
        <v>28</v>
      </c>
      <c r="F1999">
        <f>IF(LEN(telefony45[[#This Row],[nr]])=8,1,0)</f>
        <v>0</v>
      </c>
      <c r="G1999">
        <f>IF(LEN(telefony45[[#This Row],[nr]])=7,1,0)</f>
        <v>1</v>
      </c>
      <c r="H1999" s="9">
        <f>IF(LEN(telefony45[[#This Row],[nr]])&gt;=10,1,0)</f>
        <v>0</v>
      </c>
      <c r="I1999" s="2">
        <f>telefony45[[#This Row],[zakonczenie]]-telefony45[[#This Row],[rozpoczecie]]</f>
        <v>8.5995370370370861E-3</v>
      </c>
      <c r="J1999" s="9">
        <f>HOUR(telefony45[[#This Row],[czas połączenia]])</f>
        <v>0</v>
      </c>
      <c r="K1999" s="9">
        <f>MINUTE(telefony45[[#This Row],[czas połączenia]])</f>
        <v>12</v>
      </c>
      <c r="L1999" s="9">
        <f>SECOND(telefony45[[#This Row],[czas połączenia]])</f>
        <v>23</v>
      </c>
      <c r="M1999" s="9">
        <f>telefony45[[#This Row],[godziny połączenia]]*60*60+telefony45[[#This Row],[minuty połączenia]]*60+telefony45[[#This Row],[sekundy połączenia2]]</f>
        <v>743</v>
      </c>
      <c r="N1999" s="9">
        <f>ROUNDUP(telefony45[[#This Row],[połączenie w sekundach]]/60,0)</f>
        <v>13</v>
      </c>
      <c r="O1999" s="9">
        <f>IF(telefony45[[#This Row],[czy zagraniczny]]=1,telefony45[[#This Row],[zaczęt minuty połączenia]],0)</f>
        <v>0</v>
      </c>
      <c r="P1999">
        <f>IF(OR(telefony45[[#This Row],[czy komórkowy]]=1,telefony45[[#This Row],[czy stacjonarny]]=1),P1998-telefony45[[#This Row],[połączenie w sekundach]],P1998)</f>
        <v>-895846</v>
      </c>
      <c r="Q1999">
        <f t="shared" si="30"/>
        <v>743</v>
      </c>
      <c r="R1999">
        <f>IF(telefony45[[#This Row],[czy komórkowy]]=1,Q1999+R1998,R1998)</f>
        <v>219642</v>
      </c>
      <c r="S1999">
        <f>IF(telefony45[[#This Row],[czy stacjonarny]]=1,Q1999+S1998,S1998)</f>
        <v>676204</v>
      </c>
    </row>
    <row r="2000" spans="1:19" x14ac:dyDescent="0.3">
      <c r="A2000" s="9" t="s">
        <v>1719</v>
      </c>
      <c r="B2000" s="1">
        <v>42944</v>
      </c>
      <c r="C2000" s="2">
        <v>0.50982638888888887</v>
      </c>
      <c r="D2000" s="2">
        <v>0.51537037037037037</v>
      </c>
      <c r="E2000">
        <f>DAY(telefony45[[#This Row],[data]])</f>
        <v>28</v>
      </c>
      <c r="F2000">
        <f>IF(LEN(telefony45[[#This Row],[nr]])=8,1,0)</f>
        <v>1</v>
      </c>
      <c r="G2000">
        <f>IF(LEN(telefony45[[#This Row],[nr]])=7,1,0)</f>
        <v>0</v>
      </c>
      <c r="H2000" s="9">
        <f>IF(LEN(telefony45[[#This Row],[nr]])&gt;=10,1,0)</f>
        <v>0</v>
      </c>
      <c r="I2000" s="2">
        <f>telefony45[[#This Row],[zakonczenie]]-telefony45[[#This Row],[rozpoczecie]]</f>
        <v>5.5439814814814969E-3</v>
      </c>
      <c r="J2000" s="9">
        <f>HOUR(telefony45[[#This Row],[czas połączenia]])</f>
        <v>0</v>
      </c>
      <c r="K2000" s="9">
        <f>MINUTE(telefony45[[#This Row],[czas połączenia]])</f>
        <v>7</v>
      </c>
      <c r="L2000" s="9">
        <f>SECOND(telefony45[[#This Row],[czas połączenia]])</f>
        <v>59</v>
      </c>
      <c r="M2000" s="9">
        <f>telefony45[[#This Row],[godziny połączenia]]*60*60+telefony45[[#This Row],[minuty połączenia]]*60+telefony45[[#This Row],[sekundy połączenia2]]</f>
        <v>479</v>
      </c>
      <c r="N2000" s="9">
        <f>ROUNDUP(telefony45[[#This Row],[połączenie w sekundach]]/60,0)</f>
        <v>8</v>
      </c>
      <c r="O2000" s="9">
        <f>IF(telefony45[[#This Row],[czy zagraniczny]]=1,telefony45[[#This Row],[zaczęt minuty połączenia]],0)</f>
        <v>0</v>
      </c>
      <c r="P2000">
        <f>IF(OR(telefony45[[#This Row],[czy komórkowy]]=1,telefony45[[#This Row],[czy stacjonarny]]=1),P1999-telefony45[[#This Row],[połączenie w sekundach]],P1999)</f>
        <v>-896325</v>
      </c>
      <c r="Q2000">
        <f t="shared" si="30"/>
        <v>479</v>
      </c>
      <c r="R2000">
        <f>IF(telefony45[[#This Row],[czy komórkowy]]=1,Q2000+R1999,R1999)</f>
        <v>220121</v>
      </c>
      <c r="S2000">
        <f>IF(telefony45[[#This Row],[czy stacjonarny]]=1,Q2000+S1999,S1999)</f>
        <v>676204</v>
      </c>
    </row>
    <row r="2001" spans="1:19" x14ac:dyDescent="0.3">
      <c r="A2001" s="9" t="s">
        <v>1720</v>
      </c>
      <c r="B2001" s="1">
        <v>42944</v>
      </c>
      <c r="C2001" s="2">
        <v>0.5138773148148148</v>
      </c>
      <c r="D2001" s="2">
        <v>0.52096064814814813</v>
      </c>
      <c r="E2001">
        <f>DAY(telefony45[[#This Row],[data]])</f>
        <v>28</v>
      </c>
      <c r="F2001">
        <f>IF(LEN(telefony45[[#This Row],[nr]])=8,1,0)</f>
        <v>0</v>
      </c>
      <c r="G2001">
        <f>IF(LEN(telefony45[[#This Row],[nr]])=7,1,0)</f>
        <v>1</v>
      </c>
      <c r="H2001" s="9">
        <f>IF(LEN(telefony45[[#This Row],[nr]])&gt;=10,1,0)</f>
        <v>0</v>
      </c>
      <c r="I2001" s="2">
        <f>telefony45[[#This Row],[zakonczenie]]-telefony45[[#This Row],[rozpoczecie]]</f>
        <v>7.0833333333333304E-3</v>
      </c>
      <c r="J2001" s="9">
        <f>HOUR(telefony45[[#This Row],[czas połączenia]])</f>
        <v>0</v>
      </c>
      <c r="K2001" s="9">
        <f>MINUTE(telefony45[[#This Row],[czas połączenia]])</f>
        <v>10</v>
      </c>
      <c r="L2001" s="9">
        <f>SECOND(telefony45[[#This Row],[czas połączenia]])</f>
        <v>12</v>
      </c>
      <c r="M2001" s="9">
        <f>telefony45[[#This Row],[godziny połączenia]]*60*60+telefony45[[#This Row],[minuty połączenia]]*60+telefony45[[#This Row],[sekundy połączenia2]]</f>
        <v>612</v>
      </c>
      <c r="N2001" s="9">
        <f>ROUNDUP(telefony45[[#This Row],[połączenie w sekundach]]/60,0)</f>
        <v>11</v>
      </c>
      <c r="O2001" s="9">
        <f>IF(telefony45[[#This Row],[czy zagraniczny]]=1,telefony45[[#This Row],[zaczęt minuty połączenia]],0)</f>
        <v>0</v>
      </c>
      <c r="P2001">
        <f>IF(OR(telefony45[[#This Row],[czy komórkowy]]=1,telefony45[[#This Row],[czy stacjonarny]]=1),P2000-telefony45[[#This Row],[połączenie w sekundach]],P2000)</f>
        <v>-896937</v>
      </c>
      <c r="Q2001">
        <f t="shared" si="30"/>
        <v>612</v>
      </c>
      <c r="R2001">
        <f>IF(telefony45[[#This Row],[czy komórkowy]]=1,Q2001+R2000,R2000)</f>
        <v>220121</v>
      </c>
      <c r="S2001">
        <f>IF(telefony45[[#This Row],[czy stacjonarny]]=1,Q2001+S2000,S2000)</f>
        <v>676816</v>
      </c>
    </row>
    <row r="2002" spans="1:19" x14ac:dyDescent="0.3">
      <c r="A2002" s="9" t="s">
        <v>1721</v>
      </c>
      <c r="B2002" s="1">
        <v>42944</v>
      </c>
      <c r="C2002" s="2">
        <v>0.5149421296296296</v>
      </c>
      <c r="D2002" s="2">
        <v>0.5248032407407407</v>
      </c>
      <c r="E2002">
        <f>DAY(telefony45[[#This Row],[data]])</f>
        <v>28</v>
      </c>
      <c r="F2002">
        <f>IF(LEN(telefony45[[#This Row],[nr]])=8,1,0)</f>
        <v>1</v>
      </c>
      <c r="G2002">
        <f>IF(LEN(telefony45[[#This Row],[nr]])=7,1,0)</f>
        <v>0</v>
      </c>
      <c r="H2002" s="9">
        <f>IF(LEN(telefony45[[#This Row],[nr]])&gt;=10,1,0)</f>
        <v>0</v>
      </c>
      <c r="I2002" s="2">
        <f>telefony45[[#This Row],[zakonczenie]]-telefony45[[#This Row],[rozpoczecie]]</f>
        <v>9.8611111111110983E-3</v>
      </c>
      <c r="J2002" s="9">
        <f>HOUR(telefony45[[#This Row],[czas połączenia]])</f>
        <v>0</v>
      </c>
      <c r="K2002" s="9">
        <f>MINUTE(telefony45[[#This Row],[czas połączenia]])</f>
        <v>14</v>
      </c>
      <c r="L2002" s="9">
        <f>SECOND(telefony45[[#This Row],[czas połączenia]])</f>
        <v>12</v>
      </c>
      <c r="M2002" s="9">
        <f>telefony45[[#This Row],[godziny połączenia]]*60*60+telefony45[[#This Row],[minuty połączenia]]*60+telefony45[[#This Row],[sekundy połączenia2]]</f>
        <v>852</v>
      </c>
      <c r="N2002" s="9">
        <f>ROUNDUP(telefony45[[#This Row],[połączenie w sekundach]]/60,0)</f>
        <v>15</v>
      </c>
      <c r="O2002" s="9">
        <f>IF(telefony45[[#This Row],[czy zagraniczny]]=1,telefony45[[#This Row],[zaczęt minuty połączenia]],0)</f>
        <v>0</v>
      </c>
      <c r="P2002">
        <f>IF(OR(telefony45[[#This Row],[czy komórkowy]]=1,telefony45[[#This Row],[czy stacjonarny]]=1),P2001-telefony45[[#This Row],[połączenie w sekundach]],P2001)</f>
        <v>-897789</v>
      </c>
      <c r="Q2002">
        <f t="shared" si="30"/>
        <v>852</v>
      </c>
      <c r="R2002">
        <f>IF(telefony45[[#This Row],[czy komórkowy]]=1,Q2002+R2001,R2001)</f>
        <v>220973</v>
      </c>
      <c r="S2002">
        <f>IF(telefony45[[#This Row],[czy stacjonarny]]=1,Q2002+S2001,S2001)</f>
        <v>676816</v>
      </c>
    </row>
    <row r="2003" spans="1:19" x14ac:dyDescent="0.3">
      <c r="A2003" s="9" t="s">
        <v>1722</v>
      </c>
      <c r="B2003" s="1">
        <v>42944</v>
      </c>
      <c r="C2003" s="2">
        <v>0.51730324074074074</v>
      </c>
      <c r="D2003" s="2">
        <v>0.51848379629629626</v>
      </c>
      <c r="E2003">
        <f>DAY(telefony45[[#This Row],[data]])</f>
        <v>28</v>
      </c>
      <c r="F2003">
        <f>IF(LEN(telefony45[[#This Row],[nr]])=8,1,0)</f>
        <v>0</v>
      </c>
      <c r="G2003">
        <f>IF(LEN(telefony45[[#This Row],[nr]])=7,1,0)</f>
        <v>1</v>
      </c>
      <c r="H2003" s="9">
        <f>IF(LEN(telefony45[[#This Row],[nr]])&gt;=10,1,0)</f>
        <v>0</v>
      </c>
      <c r="I2003" s="2">
        <f>telefony45[[#This Row],[zakonczenie]]-telefony45[[#This Row],[rozpoczecie]]</f>
        <v>1.1805555555555181E-3</v>
      </c>
      <c r="J2003" s="9">
        <f>HOUR(telefony45[[#This Row],[czas połączenia]])</f>
        <v>0</v>
      </c>
      <c r="K2003" s="9">
        <f>MINUTE(telefony45[[#This Row],[czas połączenia]])</f>
        <v>1</v>
      </c>
      <c r="L2003" s="9">
        <f>SECOND(telefony45[[#This Row],[czas połączenia]])</f>
        <v>42</v>
      </c>
      <c r="M2003" s="9">
        <f>telefony45[[#This Row],[godziny połączenia]]*60*60+telefony45[[#This Row],[minuty połączenia]]*60+telefony45[[#This Row],[sekundy połączenia2]]</f>
        <v>102</v>
      </c>
      <c r="N2003" s="9">
        <f>ROUNDUP(telefony45[[#This Row],[połączenie w sekundach]]/60,0)</f>
        <v>2</v>
      </c>
      <c r="O2003" s="9">
        <f>IF(telefony45[[#This Row],[czy zagraniczny]]=1,telefony45[[#This Row],[zaczęt minuty połączenia]],0)</f>
        <v>0</v>
      </c>
      <c r="P2003">
        <f>IF(OR(telefony45[[#This Row],[czy komórkowy]]=1,telefony45[[#This Row],[czy stacjonarny]]=1),P2002-telefony45[[#This Row],[połączenie w sekundach]],P2002)</f>
        <v>-897891</v>
      </c>
      <c r="Q2003">
        <f t="shared" si="30"/>
        <v>102</v>
      </c>
      <c r="R2003">
        <f>IF(telefony45[[#This Row],[czy komórkowy]]=1,Q2003+R2002,R2002)</f>
        <v>220973</v>
      </c>
      <c r="S2003">
        <f>IF(telefony45[[#This Row],[czy stacjonarny]]=1,Q2003+S2002,S2002)</f>
        <v>676918</v>
      </c>
    </row>
    <row r="2004" spans="1:19" x14ac:dyDescent="0.3">
      <c r="A2004" s="9" t="s">
        <v>1723</v>
      </c>
      <c r="B2004" s="1">
        <v>42944</v>
      </c>
      <c r="C2004" s="2">
        <v>0.51908564814814817</v>
      </c>
      <c r="D2004" s="2">
        <v>0.51929398148148154</v>
      </c>
      <c r="E2004">
        <f>DAY(telefony45[[#This Row],[data]])</f>
        <v>28</v>
      </c>
      <c r="F2004">
        <f>IF(LEN(telefony45[[#This Row],[nr]])=8,1,0)</f>
        <v>0</v>
      </c>
      <c r="G2004">
        <f>IF(LEN(telefony45[[#This Row],[nr]])=7,1,0)</f>
        <v>1</v>
      </c>
      <c r="H2004" s="9">
        <f>IF(LEN(telefony45[[#This Row],[nr]])&gt;=10,1,0)</f>
        <v>0</v>
      </c>
      <c r="I2004" s="2">
        <f>telefony45[[#This Row],[zakonczenie]]-telefony45[[#This Row],[rozpoczecie]]</f>
        <v>2.083333333333659E-4</v>
      </c>
      <c r="J2004" s="9">
        <f>HOUR(telefony45[[#This Row],[czas połączenia]])</f>
        <v>0</v>
      </c>
      <c r="K2004" s="9">
        <f>MINUTE(telefony45[[#This Row],[czas połączenia]])</f>
        <v>0</v>
      </c>
      <c r="L2004" s="9">
        <f>SECOND(telefony45[[#This Row],[czas połączenia]])</f>
        <v>18</v>
      </c>
      <c r="M2004" s="9">
        <f>telefony45[[#This Row],[godziny połączenia]]*60*60+telefony45[[#This Row],[minuty połączenia]]*60+telefony45[[#This Row],[sekundy połączenia2]]</f>
        <v>18</v>
      </c>
      <c r="N2004" s="9">
        <f>ROUNDUP(telefony45[[#This Row],[połączenie w sekundach]]/60,0)</f>
        <v>1</v>
      </c>
      <c r="O2004" s="9">
        <f>IF(telefony45[[#This Row],[czy zagraniczny]]=1,telefony45[[#This Row],[zaczęt minuty połączenia]],0)</f>
        <v>0</v>
      </c>
      <c r="P2004">
        <f>IF(OR(telefony45[[#This Row],[czy komórkowy]]=1,telefony45[[#This Row],[czy stacjonarny]]=1),P2003-telefony45[[#This Row],[połączenie w sekundach]],P2003)</f>
        <v>-897909</v>
      </c>
      <c r="Q2004">
        <f t="shared" si="30"/>
        <v>18</v>
      </c>
      <c r="R2004">
        <f>IF(telefony45[[#This Row],[czy komórkowy]]=1,Q2004+R2003,R2003)</f>
        <v>220973</v>
      </c>
      <c r="S2004">
        <f>IF(telefony45[[#This Row],[czy stacjonarny]]=1,Q2004+S2003,S2003)</f>
        <v>676936</v>
      </c>
    </row>
    <row r="2005" spans="1:19" x14ac:dyDescent="0.3">
      <c r="A2005" s="9" t="s">
        <v>399</v>
      </c>
      <c r="B2005" s="1">
        <v>42944</v>
      </c>
      <c r="C2005" s="2">
        <v>0.52467592592592593</v>
      </c>
      <c r="D2005" s="2">
        <v>0.53178240740740745</v>
      </c>
      <c r="E2005">
        <f>DAY(telefony45[[#This Row],[data]])</f>
        <v>28</v>
      </c>
      <c r="F2005">
        <f>IF(LEN(telefony45[[#This Row],[nr]])=8,1,0)</f>
        <v>1</v>
      </c>
      <c r="G2005">
        <f>IF(LEN(telefony45[[#This Row],[nr]])=7,1,0)</f>
        <v>0</v>
      </c>
      <c r="H2005" s="9">
        <f>IF(LEN(telefony45[[#This Row],[nr]])&gt;=10,1,0)</f>
        <v>0</v>
      </c>
      <c r="I2005" s="2">
        <f>telefony45[[#This Row],[zakonczenie]]-telefony45[[#This Row],[rozpoczecie]]</f>
        <v>7.1064814814815191E-3</v>
      </c>
      <c r="J2005" s="9">
        <f>HOUR(telefony45[[#This Row],[czas połączenia]])</f>
        <v>0</v>
      </c>
      <c r="K2005" s="9">
        <f>MINUTE(telefony45[[#This Row],[czas połączenia]])</f>
        <v>10</v>
      </c>
      <c r="L2005" s="9">
        <f>SECOND(telefony45[[#This Row],[czas połączenia]])</f>
        <v>14</v>
      </c>
      <c r="M2005" s="9">
        <f>telefony45[[#This Row],[godziny połączenia]]*60*60+telefony45[[#This Row],[minuty połączenia]]*60+telefony45[[#This Row],[sekundy połączenia2]]</f>
        <v>614</v>
      </c>
      <c r="N2005" s="9">
        <f>ROUNDUP(telefony45[[#This Row],[połączenie w sekundach]]/60,0)</f>
        <v>11</v>
      </c>
      <c r="O2005" s="9">
        <f>IF(telefony45[[#This Row],[czy zagraniczny]]=1,telefony45[[#This Row],[zaczęt minuty połączenia]],0)</f>
        <v>0</v>
      </c>
      <c r="P2005">
        <f>IF(OR(telefony45[[#This Row],[czy komórkowy]]=1,telefony45[[#This Row],[czy stacjonarny]]=1),P2004-telefony45[[#This Row],[połączenie w sekundach]],P2004)</f>
        <v>-898523</v>
      </c>
      <c r="Q2005">
        <f t="shared" si="30"/>
        <v>614</v>
      </c>
      <c r="R2005">
        <f>IF(telefony45[[#This Row],[czy komórkowy]]=1,Q2005+R2004,R2004)</f>
        <v>221587</v>
      </c>
      <c r="S2005">
        <f>IF(telefony45[[#This Row],[czy stacjonarny]]=1,Q2005+S2004,S2004)</f>
        <v>676936</v>
      </c>
    </row>
    <row r="2006" spans="1:19" x14ac:dyDescent="0.3">
      <c r="A2006" s="9" t="s">
        <v>1724</v>
      </c>
      <c r="B2006" s="1">
        <v>42944</v>
      </c>
      <c r="C2006" s="2">
        <v>0.52603009259259259</v>
      </c>
      <c r="D2006" s="2">
        <v>0.53304398148148147</v>
      </c>
      <c r="E2006">
        <f>DAY(telefony45[[#This Row],[data]])</f>
        <v>28</v>
      </c>
      <c r="F2006">
        <f>IF(LEN(telefony45[[#This Row],[nr]])=8,1,0)</f>
        <v>1</v>
      </c>
      <c r="G2006">
        <f>IF(LEN(telefony45[[#This Row],[nr]])=7,1,0)</f>
        <v>0</v>
      </c>
      <c r="H2006" s="9">
        <f>IF(LEN(telefony45[[#This Row],[nr]])&gt;=10,1,0)</f>
        <v>0</v>
      </c>
      <c r="I2006" s="2">
        <f>telefony45[[#This Row],[zakonczenie]]-telefony45[[#This Row],[rozpoczecie]]</f>
        <v>7.0138888888888751E-3</v>
      </c>
      <c r="J2006" s="9">
        <f>HOUR(telefony45[[#This Row],[czas połączenia]])</f>
        <v>0</v>
      </c>
      <c r="K2006" s="9">
        <f>MINUTE(telefony45[[#This Row],[czas połączenia]])</f>
        <v>10</v>
      </c>
      <c r="L2006" s="9">
        <f>SECOND(telefony45[[#This Row],[czas połączenia]])</f>
        <v>6</v>
      </c>
      <c r="M2006" s="9">
        <f>telefony45[[#This Row],[godziny połączenia]]*60*60+telefony45[[#This Row],[minuty połączenia]]*60+telefony45[[#This Row],[sekundy połączenia2]]</f>
        <v>606</v>
      </c>
      <c r="N2006" s="9">
        <f>ROUNDUP(telefony45[[#This Row],[połączenie w sekundach]]/60,0)</f>
        <v>11</v>
      </c>
      <c r="O2006" s="9">
        <f>IF(telefony45[[#This Row],[czy zagraniczny]]=1,telefony45[[#This Row],[zaczęt minuty połączenia]],0)</f>
        <v>0</v>
      </c>
      <c r="P2006">
        <f>IF(OR(telefony45[[#This Row],[czy komórkowy]]=1,telefony45[[#This Row],[czy stacjonarny]]=1),P2005-telefony45[[#This Row],[połączenie w sekundach]],P2005)</f>
        <v>-899129</v>
      </c>
      <c r="Q2006">
        <f t="shared" si="30"/>
        <v>606</v>
      </c>
      <c r="R2006">
        <f>IF(telefony45[[#This Row],[czy komórkowy]]=1,Q2006+R2005,R2005)</f>
        <v>222193</v>
      </c>
      <c r="S2006">
        <f>IF(telefony45[[#This Row],[czy stacjonarny]]=1,Q2006+S2005,S2005)</f>
        <v>676936</v>
      </c>
    </row>
    <row r="2007" spans="1:19" x14ac:dyDescent="0.3">
      <c r="A2007" s="9" t="s">
        <v>1725</v>
      </c>
      <c r="B2007" s="1">
        <v>42944</v>
      </c>
      <c r="C2007" s="2">
        <v>0.52813657407407411</v>
      </c>
      <c r="D2007" s="2">
        <v>0.53039351851851857</v>
      </c>
      <c r="E2007">
        <f>DAY(telefony45[[#This Row],[data]])</f>
        <v>28</v>
      </c>
      <c r="F2007">
        <f>IF(LEN(telefony45[[#This Row],[nr]])=8,1,0)</f>
        <v>0</v>
      </c>
      <c r="G2007">
        <f>IF(LEN(telefony45[[#This Row],[nr]])=7,1,0)</f>
        <v>1</v>
      </c>
      <c r="H2007" s="9">
        <f>IF(LEN(telefony45[[#This Row],[nr]])&gt;=10,1,0)</f>
        <v>0</v>
      </c>
      <c r="I2007" s="2">
        <f>telefony45[[#This Row],[zakonczenie]]-telefony45[[#This Row],[rozpoczecie]]</f>
        <v>2.2569444444444642E-3</v>
      </c>
      <c r="J2007" s="9">
        <f>HOUR(telefony45[[#This Row],[czas połączenia]])</f>
        <v>0</v>
      </c>
      <c r="K2007" s="9">
        <f>MINUTE(telefony45[[#This Row],[czas połączenia]])</f>
        <v>3</v>
      </c>
      <c r="L2007" s="9">
        <f>SECOND(telefony45[[#This Row],[czas połączenia]])</f>
        <v>15</v>
      </c>
      <c r="M2007" s="9">
        <f>telefony45[[#This Row],[godziny połączenia]]*60*60+telefony45[[#This Row],[minuty połączenia]]*60+telefony45[[#This Row],[sekundy połączenia2]]</f>
        <v>195</v>
      </c>
      <c r="N2007" s="9">
        <f>ROUNDUP(telefony45[[#This Row],[połączenie w sekundach]]/60,0)</f>
        <v>4</v>
      </c>
      <c r="O2007" s="9">
        <f>IF(telefony45[[#This Row],[czy zagraniczny]]=1,telefony45[[#This Row],[zaczęt minuty połączenia]],0)</f>
        <v>0</v>
      </c>
      <c r="P2007">
        <f>IF(OR(telefony45[[#This Row],[czy komórkowy]]=1,telefony45[[#This Row],[czy stacjonarny]]=1),P2006-telefony45[[#This Row],[połączenie w sekundach]],P2006)</f>
        <v>-899324</v>
      </c>
      <c r="Q2007">
        <f t="shared" si="30"/>
        <v>195</v>
      </c>
      <c r="R2007">
        <f>IF(telefony45[[#This Row],[czy komórkowy]]=1,Q2007+R2006,R2006)</f>
        <v>222193</v>
      </c>
      <c r="S2007">
        <f>IF(telefony45[[#This Row],[czy stacjonarny]]=1,Q2007+S2006,S2006)</f>
        <v>677131</v>
      </c>
    </row>
    <row r="2008" spans="1:19" x14ac:dyDescent="0.3">
      <c r="A2008" s="9" t="s">
        <v>1726</v>
      </c>
      <c r="B2008" s="1">
        <v>42944</v>
      </c>
      <c r="C2008" s="2">
        <v>0.53310185185185188</v>
      </c>
      <c r="D2008" s="2">
        <v>0.53871527777777772</v>
      </c>
      <c r="E2008">
        <f>DAY(telefony45[[#This Row],[data]])</f>
        <v>28</v>
      </c>
      <c r="F2008">
        <f>IF(LEN(telefony45[[#This Row],[nr]])=8,1,0)</f>
        <v>0</v>
      </c>
      <c r="G2008">
        <f>IF(LEN(telefony45[[#This Row],[nr]])=7,1,0)</f>
        <v>1</v>
      </c>
      <c r="H2008" s="9">
        <f>IF(LEN(telefony45[[#This Row],[nr]])&gt;=10,1,0)</f>
        <v>0</v>
      </c>
      <c r="I2008" s="2">
        <f>telefony45[[#This Row],[zakonczenie]]-telefony45[[#This Row],[rozpoczecie]]</f>
        <v>5.6134259259258412E-3</v>
      </c>
      <c r="J2008" s="9">
        <f>HOUR(telefony45[[#This Row],[czas połączenia]])</f>
        <v>0</v>
      </c>
      <c r="K2008" s="9">
        <f>MINUTE(telefony45[[#This Row],[czas połączenia]])</f>
        <v>8</v>
      </c>
      <c r="L2008" s="9">
        <f>SECOND(telefony45[[#This Row],[czas połączenia]])</f>
        <v>5</v>
      </c>
      <c r="M2008" s="9">
        <f>telefony45[[#This Row],[godziny połączenia]]*60*60+telefony45[[#This Row],[minuty połączenia]]*60+telefony45[[#This Row],[sekundy połączenia2]]</f>
        <v>485</v>
      </c>
      <c r="N2008" s="9">
        <f>ROUNDUP(telefony45[[#This Row],[połączenie w sekundach]]/60,0)</f>
        <v>9</v>
      </c>
      <c r="O2008" s="9">
        <f>IF(telefony45[[#This Row],[czy zagraniczny]]=1,telefony45[[#This Row],[zaczęt minuty połączenia]],0)</f>
        <v>0</v>
      </c>
      <c r="P2008">
        <f>IF(OR(telefony45[[#This Row],[czy komórkowy]]=1,telefony45[[#This Row],[czy stacjonarny]]=1),P2007-telefony45[[#This Row],[połączenie w sekundach]],P2007)</f>
        <v>-899809</v>
      </c>
      <c r="Q2008">
        <f t="shared" si="30"/>
        <v>485</v>
      </c>
      <c r="R2008">
        <f>IF(telefony45[[#This Row],[czy komórkowy]]=1,Q2008+R2007,R2007)</f>
        <v>222193</v>
      </c>
      <c r="S2008">
        <f>IF(telefony45[[#This Row],[czy stacjonarny]]=1,Q2008+S2007,S2007)</f>
        <v>677616</v>
      </c>
    </row>
    <row r="2009" spans="1:19" x14ac:dyDescent="0.3">
      <c r="A2009" s="9" t="s">
        <v>1727</v>
      </c>
      <c r="B2009" s="1">
        <v>42944</v>
      </c>
      <c r="C2009" s="2">
        <v>0.53541666666666665</v>
      </c>
      <c r="D2009" s="2">
        <v>0.53666666666666663</v>
      </c>
      <c r="E2009">
        <f>DAY(telefony45[[#This Row],[data]])</f>
        <v>28</v>
      </c>
      <c r="F2009">
        <f>IF(LEN(telefony45[[#This Row],[nr]])=8,1,0)</f>
        <v>0</v>
      </c>
      <c r="G2009">
        <f>IF(LEN(telefony45[[#This Row],[nr]])=7,1,0)</f>
        <v>1</v>
      </c>
      <c r="H2009" s="9">
        <f>IF(LEN(telefony45[[#This Row],[nr]])&gt;=10,1,0)</f>
        <v>0</v>
      </c>
      <c r="I2009" s="2">
        <f>telefony45[[#This Row],[zakonczenie]]-telefony45[[#This Row],[rozpoczecie]]</f>
        <v>1.2499999999999734E-3</v>
      </c>
      <c r="J2009" s="9">
        <f>HOUR(telefony45[[#This Row],[czas połączenia]])</f>
        <v>0</v>
      </c>
      <c r="K2009" s="9">
        <f>MINUTE(telefony45[[#This Row],[czas połączenia]])</f>
        <v>1</v>
      </c>
      <c r="L2009" s="9">
        <f>SECOND(telefony45[[#This Row],[czas połączenia]])</f>
        <v>48</v>
      </c>
      <c r="M2009" s="9">
        <f>telefony45[[#This Row],[godziny połączenia]]*60*60+telefony45[[#This Row],[minuty połączenia]]*60+telefony45[[#This Row],[sekundy połączenia2]]</f>
        <v>108</v>
      </c>
      <c r="N2009" s="9">
        <f>ROUNDUP(telefony45[[#This Row],[połączenie w sekundach]]/60,0)</f>
        <v>2</v>
      </c>
      <c r="O2009" s="9">
        <f>IF(telefony45[[#This Row],[czy zagraniczny]]=1,telefony45[[#This Row],[zaczęt minuty połączenia]],0)</f>
        <v>0</v>
      </c>
      <c r="P2009">
        <f>IF(OR(telefony45[[#This Row],[czy komórkowy]]=1,telefony45[[#This Row],[czy stacjonarny]]=1),P2008-telefony45[[#This Row],[połączenie w sekundach]],P2008)</f>
        <v>-899917</v>
      </c>
      <c r="Q2009">
        <f t="shared" si="30"/>
        <v>108</v>
      </c>
      <c r="R2009">
        <f>IF(telefony45[[#This Row],[czy komórkowy]]=1,Q2009+R2008,R2008)</f>
        <v>222193</v>
      </c>
      <c r="S2009">
        <f>IF(telefony45[[#This Row],[czy stacjonarny]]=1,Q2009+S2008,S2008)</f>
        <v>677724</v>
      </c>
    </row>
    <row r="2010" spans="1:19" x14ac:dyDescent="0.3">
      <c r="A2010" s="9" t="s">
        <v>1728</v>
      </c>
      <c r="B2010" s="1">
        <v>42944</v>
      </c>
      <c r="C2010" s="2">
        <v>0.53773148148148153</v>
      </c>
      <c r="D2010" s="2">
        <v>0.54628472222222224</v>
      </c>
      <c r="E2010">
        <f>DAY(telefony45[[#This Row],[data]])</f>
        <v>28</v>
      </c>
      <c r="F2010">
        <f>IF(LEN(telefony45[[#This Row],[nr]])=8,1,0)</f>
        <v>0</v>
      </c>
      <c r="G2010">
        <f>IF(LEN(telefony45[[#This Row],[nr]])=7,1,0)</f>
        <v>1</v>
      </c>
      <c r="H2010" s="9">
        <f>IF(LEN(telefony45[[#This Row],[nr]])&gt;=10,1,0)</f>
        <v>0</v>
      </c>
      <c r="I2010" s="2">
        <f>telefony45[[#This Row],[zakonczenie]]-telefony45[[#This Row],[rozpoczecie]]</f>
        <v>8.5532407407407085E-3</v>
      </c>
      <c r="J2010" s="9">
        <f>HOUR(telefony45[[#This Row],[czas połączenia]])</f>
        <v>0</v>
      </c>
      <c r="K2010" s="9">
        <f>MINUTE(telefony45[[#This Row],[czas połączenia]])</f>
        <v>12</v>
      </c>
      <c r="L2010" s="9">
        <f>SECOND(telefony45[[#This Row],[czas połączenia]])</f>
        <v>19</v>
      </c>
      <c r="M2010" s="9">
        <f>telefony45[[#This Row],[godziny połączenia]]*60*60+telefony45[[#This Row],[minuty połączenia]]*60+telefony45[[#This Row],[sekundy połączenia2]]</f>
        <v>739</v>
      </c>
      <c r="N2010" s="9">
        <f>ROUNDUP(telefony45[[#This Row],[połączenie w sekundach]]/60,0)</f>
        <v>13</v>
      </c>
      <c r="O2010" s="9">
        <f>IF(telefony45[[#This Row],[czy zagraniczny]]=1,telefony45[[#This Row],[zaczęt minuty połączenia]],0)</f>
        <v>0</v>
      </c>
      <c r="P2010">
        <f>IF(OR(telefony45[[#This Row],[czy komórkowy]]=1,telefony45[[#This Row],[czy stacjonarny]]=1),P2009-telefony45[[#This Row],[połączenie w sekundach]],P2009)</f>
        <v>-900656</v>
      </c>
      <c r="Q2010">
        <f t="shared" si="30"/>
        <v>739</v>
      </c>
      <c r="R2010">
        <f>IF(telefony45[[#This Row],[czy komórkowy]]=1,Q2010+R2009,R2009)</f>
        <v>222193</v>
      </c>
      <c r="S2010">
        <f>IF(telefony45[[#This Row],[czy stacjonarny]]=1,Q2010+S2009,S2009)</f>
        <v>678463</v>
      </c>
    </row>
    <row r="2011" spans="1:19" x14ac:dyDescent="0.3">
      <c r="A2011" s="9" t="s">
        <v>1729</v>
      </c>
      <c r="B2011" s="1">
        <v>42944</v>
      </c>
      <c r="C2011" s="2">
        <v>0.54221064814814812</v>
      </c>
      <c r="D2011" s="2">
        <v>0.54947916666666663</v>
      </c>
      <c r="E2011">
        <f>DAY(telefony45[[#This Row],[data]])</f>
        <v>28</v>
      </c>
      <c r="F2011">
        <f>IF(LEN(telefony45[[#This Row],[nr]])=8,1,0)</f>
        <v>0</v>
      </c>
      <c r="G2011">
        <f>IF(LEN(telefony45[[#This Row],[nr]])=7,1,0)</f>
        <v>1</v>
      </c>
      <c r="H2011" s="9">
        <f>IF(LEN(telefony45[[#This Row],[nr]])&gt;=10,1,0)</f>
        <v>0</v>
      </c>
      <c r="I2011" s="2">
        <f>telefony45[[#This Row],[zakonczenie]]-telefony45[[#This Row],[rozpoczecie]]</f>
        <v>7.2685185185185075E-3</v>
      </c>
      <c r="J2011" s="9">
        <f>HOUR(telefony45[[#This Row],[czas połączenia]])</f>
        <v>0</v>
      </c>
      <c r="K2011" s="9">
        <f>MINUTE(telefony45[[#This Row],[czas połączenia]])</f>
        <v>10</v>
      </c>
      <c r="L2011" s="9">
        <f>SECOND(telefony45[[#This Row],[czas połączenia]])</f>
        <v>28</v>
      </c>
      <c r="M2011" s="9">
        <f>telefony45[[#This Row],[godziny połączenia]]*60*60+telefony45[[#This Row],[minuty połączenia]]*60+telefony45[[#This Row],[sekundy połączenia2]]</f>
        <v>628</v>
      </c>
      <c r="N2011" s="9">
        <f>ROUNDUP(telefony45[[#This Row],[połączenie w sekundach]]/60,0)</f>
        <v>11</v>
      </c>
      <c r="O2011" s="9">
        <f>IF(telefony45[[#This Row],[czy zagraniczny]]=1,telefony45[[#This Row],[zaczęt minuty połączenia]],0)</f>
        <v>0</v>
      </c>
      <c r="P2011">
        <f>IF(OR(telefony45[[#This Row],[czy komórkowy]]=1,telefony45[[#This Row],[czy stacjonarny]]=1),P2010-telefony45[[#This Row],[połączenie w sekundach]],P2010)</f>
        <v>-901284</v>
      </c>
      <c r="Q2011">
        <f t="shared" si="30"/>
        <v>628</v>
      </c>
      <c r="R2011">
        <f>IF(telefony45[[#This Row],[czy komórkowy]]=1,Q2011+R2010,R2010)</f>
        <v>222193</v>
      </c>
      <c r="S2011">
        <f>IF(telefony45[[#This Row],[czy stacjonarny]]=1,Q2011+S2010,S2010)</f>
        <v>679091</v>
      </c>
    </row>
    <row r="2012" spans="1:19" x14ac:dyDescent="0.3">
      <c r="A2012" s="9" t="s">
        <v>1730</v>
      </c>
      <c r="B2012" s="1">
        <v>42944</v>
      </c>
      <c r="C2012" s="2">
        <v>0.54599537037037038</v>
      </c>
      <c r="D2012" s="2">
        <v>0.54759259259259263</v>
      </c>
      <c r="E2012">
        <f>DAY(telefony45[[#This Row],[data]])</f>
        <v>28</v>
      </c>
      <c r="F2012">
        <f>IF(LEN(telefony45[[#This Row],[nr]])=8,1,0)</f>
        <v>0</v>
      </c>
      <c r="G2012">
        <f>IF(LEN(telefony45[[#This Row],[nr]])=7,1,0)</f>
        <v>1</v>
      </c>
      <c r="H2012" s="9">
        <f>IF(LEN(telefony45[[#This Row],[nr]])&gt;=10,1,0)</f>
        <v>0</v>
      </c>
      <c r="I2012" s="2">
        <f>telefony45[[#This Row],[zakonczenie]]-telefony45[[#This Row],[rozpoczecie]]</f>
        <v>1.5972222222222499E-3</v>
      </c>
      <c r="J2012" s="9">
        <f>HOUR(telefony45[[#This Row],[czas połączenia]])</f>
        <v>0</v>
      </c>
      <c r="K2012" s="9">
        <f>MINUTE(telefony45[[#This Row],[czas połączenia]])</f>
        <v>2</v>
      </c>
      <c r="L2012" s="9">
        <f>SECOND(telefony45[[#This Row],[czas połączenia]])</f>
        <v>18</v>
      </c>
      <c r="M2012" s="9">
        <f>telefony45[[#This Row],[godziny połączenia]]*60*60+telefony45[[#This Row],[minuty połączenia]]*60+telefony45[[#This Row],[sekundy połączenia2]]</f>
        <v>138</v>
      </c>
      <c r="N2012" s="9">
        <f>ROUNDUP(telefony45[[#This Row],[połączenie w sekundach]]/60,0)</f>
        <v>3</v>
      </c>
      <c r="O2012" s="9">
        <f>IF(telefony45[[#This Row],[czy zagraniczny]]=1,telefony45[[#This Row],[zaczęt minuty połączenia]],0)</f>
        <v>0</v>
      </c>
      <c r="P2012">
        <f>IF(OR(telefony45[[#This Row],[czy komórkowy]]=1,telefony45[[#This Row],[czy stacjonarny]]=1),P2011-telefony45[[#This Row],[połączenie w sekundach]],P2011)</f>
        <v>-901422</v>
      </c>
      <c r="Q2012">
        <f t="shared" si="30"/>
        <v>138</v>
      </c>
      <c r="R2012">
        <f>IF(telefony45[[#This Row],[czy komórkowy]]=1,Q2012+R2011,R2011)</f>
        <v>222193</v>
      </c>
      <c r="S2012">
        <f>IF(telefony45[[#This Row],[czy stacjonarny]]=1,Q2012+S2011,S2011)</f>
        <v>679229</v>
      </c>
    </row>
    <row r="2013" spans="1:19" x14ac:dyDescent="0.3">
      <c r="A2013" s="9" t="s">
        <v>1731</v>
      </c>
      <c r="B2013" s="1">
        <v>42944</v>
      </c>
      <c r="C2013" s="2">
        <v>0.54905092592592597</v>
      </c>
      <c r="D2013" s="2">
        <v>0.55343750000000003</v>
      </c>
      <c r="E2013">
        <f>DAY(telefony45[[#This Row],[data]])</f>
        <v>28</v>
      </c>
      <c r="F2013">
        <f>IF(LEN(telefony45[[#This Row],[nr]])=8,1,0)</f>
        <v>1</v>
      </c>
      <c r="G2013">
        <f>IF(LEN(telefony45[[#This Row],[nr]])=7,1,0)</f>
        <v>0</v>
      </c>
      <c r="H2013" s="9">
        <f>IF(LEN(telefony45[[#This Row],[nr]])&gt;=10,1,0)</f>
        <v>0</v>
      </c>
      <c r="I2013" s="2">
        <f>telefony45[[#This Row],[zakonczenie]]-telefony45[[#This Row],[rozpoczecie]]</f>
        <v>4.3865740740740566E-3</v>
      </c>
      <c r="J2013" s="9">
        <f>HOUR(telefony45[[#This Row],[czas połączenia]])</f>
        <v>0</v>
      </c>
      <c r="K2013" s="9">
        <f>MINUTE(telefony45[[#This Row],[czas połączenia]])</f>
        <v>6</v>
      </c>
      <c r="L2013" s="9">
        <f>SECOND(telefony45[[#This Row],[czas połączenia]])</f>
        <v>19</v>
      </c>
      <c r="M2013" s="9">
        <f>telefony45[[#This Row],[godziny połączenia]]*60*60+telefony45[[#This Row],[minuty połączenia]]*60+telefony45[[#This Row],[sekundy połączenia2]]</f>
        <v>379</v>
      </c>
      <c r="N2013" s="9">
        <f>ROUNDUP(telefony45[[#This Row],[połączenie w sekundach]]/60,0)</f>
        <v>7</v>
      </c>
      <c r="O2013" s="9">
        <f>IF(telefony45[[#This Row],[czy zagraniczny]]=1,telefony45[[#This Row],[zaczęt minuty połączenia]],0)</f>
        <v>0</v>
      </c>
      <c r="P2013">
        <f>IF(OR(telefony45[[#This Row],[czy komórkowy]]=1,telefony45[[#This Row],[czy stacjonarny]]=1),P2012-telefony45[[#This Row],[połączenie w sekundach]],P2012)</f>
        <v>-901801</v>
      </c>
      <c r="Q2013">
        <f t="shared" si="30"/>
        <v>379</v>
      </c>
      <c r="R2013">
        <f>IF(telefony45[[#This Row],[czy komórkowy]]=1,Q2013+R2012,R2012)</f>
        <v>222572</v>
      </c>
      <c r="S2013">
        <f>IF(telefony45[[#This Row],[czy stacjonarny]]=1,Q2013+S2012,S2012)</f>
        <v>679229</v>
      </c>
    </row>
    <row r="2014" spans="1:19" x14ac:dyDescent="0.3">
      <c r="A2014" s="9" t="s">
        <v>1732</v>
      </c>
      <c r="B2014" s="1">
        <v>42944</v>
      </c>
      <c r="C2014" s="2">
        <v>0.55334490740740738</v>
      </c>
      <c r="D2014" s="2">
        <v>0.56339120370370366</v>
      </c>
      <c r="E2014">
        <f>DAY(telefony45[[#This Row],[data]])</f>
        <v>28</v>
      </c>
      <c r="F2014">
        <f>IF(LEN(telefony45[[#This Row],[nr]])=8,1,0)</f>
        <v>0</v>
      </c>
      <c r="G2014">
        <f>IF(LEN(telefony45[[#This Row],[nr]])=7,1,0)</f>
        <v>1</v>
      </c>
      <c r="H2014" s="9">
        <f>IF(LEN(telefony45[[#This Row],[nr]])&gt;=10,1,0)</f>
        <v>0</v>
      </c>
      <c r="I2014" s="2">
        <f>telefony45[[#This Row],[zakonczenie]]-telefony45[[#This Row],[rozpoczecie]]</f>
        <v>1.0046296296296275E-2</v>
      </c>
      <c r="J2014" s="9">
        <f>HOUR(telefony45[[#This Row],[czas połączenia]])</f>
        <v>0</v>
      </c>
      <c r="K2014" s="9">
        <f>MINUTE(telefony45[[#This Row],[czas połączenia]])</f>
        <v>14</v>
      </c>
      <c r="L2014" s="9">
        <f>SECOND(telefony45[[#This Row],[czas połączenia]])</f>
        <v>28</v>
      </c>
      <c r="M2014" s="9">
        <f>telefony45[[#This Row],[godziny połączenia]]*60*60+telefony45[[#This Row],[minuty połączenia]]*60+telefony45[[#This Row],[sekundy połączenia2]]</f>
        <v>868</v>
      </c>
      <c r="N2014" s="9">
        <f>ROUNDUP(telefony45[[#This Row],[połączenie w sekundach]]/60,0)</f>
        <v>15</v>
      </c>
      <c r="O2014" s="9">
        <f>IF(telefony45[[#This Row],[czy zagraniczny]]=1,telefony45[[#This Row],[zaczęt minuty połączenia]],0)</f>
        <v>0</v>
      </c>
      <c r="P2014">
        <f>IF(OR(telefony45[[#This Row],[czy komórkowy]]=1,telefony45[[#This Row],[czy stacjonarny]]=1),P2013-telefony45[[#This Row],[połączenie w sekundach]],P2013)</f>
        <v>-902669</v>
      </c>
      <c r="Q2014">
        <f t="shared" si="30"/>
        <v>868</v>
      </c>
      <c r="R2014">
        <f>IF(telefony45[[#This Row],[czy komórkowy]]=1,Q2014+R2013,R2013)</f>
        <v>222572</v>
      </c>
      <c r="S2014">
        <f>IF(telefony45[[#This Row],[czy stacjonarny]]=1,Q2014+S2013,S2013)</f>
        <v>680097</v>
      </c>
    </row>
    <row r="2015" spans="1:19" x14ac:dyDescent="0.3">
      <c r="A2015" s="9" t="s">
        <v>1733</v>
      </c>
      <c r="B2015" s="1">
        <v>42944</v>
      </c>
      <c r="C2015" s="2">
        <v>0.55806712962962968</v>
      </c>
      <c r="D2015" s="2">
        <v>0.55923611111111116</v>
      </c>
      <c r="E2015">
        <f>DAY(telefony45[[#This Row],[data]])</f>
        <v>28</v>
      </c>
      <c r="F2015">
        <f>IF(LEN(telefony45[[#This Row],[nr]])=8,1,0)</f>
        <v>0</v>
      </c>
      <c r="G2015">
        <f>IF(LEN(telefony45[[#This Row],[nr]])=7,1,0)</f>
        <v>1</v>
      </c>
      <c r="H2015" s="9">
        <f>IF(LEN(telefony45[[#This Row],[nr]])&gt;=10,1,0)</f>
        <v>0</v>
      </c>
      <c r="I2015" s="2">
        <f>telefony45[[#This Row],[zakonczenie]]-telefony45[[#This Row],[rozpoczecie]]</f>
        <v>1.1689814814814792E-3</v>
      </c>
      <c r="J2015" s="9">
        <f>HOUR(telefony45[[#This Row],[czas połączenia]])</f>
        <v>0</v>
      </c>
      <c r="K2015" s="9">
        <f>MINUTE(telefony45[[#This Row],[czas połączenia]])</f>
        <v>1</v>
      </c>
      <c r="L2015" s="9">
        <f>SECOND(telefony45[[#This Row],[czas połączenia]])</f>
        <v>41</v>
      </c>
      <c r="M2015" s="9">
        <f>telefony45[[#This Row],[godziny połączenia]]*60*60+telefony45[[#This Row],[minuty połączenia]]*60+telefony45[[#This Row],[sekundy połączenia2]]</f>
        <v>101</v>
      </c>
      <c r="N2015" s="9">
        <f>ROUNDUP(telefony45[[#This Row],[połączenie w sekundach]]/60,0)</f>
        <v>2</v>
      </c>
      <c r="O2015" s="9">
        <f>IF(telefony45[[#This Row],[czy zagraniczny]]=1,telefony45[[#This Row],[zaczęt minuty połączenia]],0)</f>
        <v>0</v>
      </c>
      <c r="P2015">
        <f>IF(OR(telefony45[[#This Row],[czy komórkowy]]=1,telefony45[[#This Row],[czy stacjonarny]]=1),P2014-telefony45[[#This Row],[połączenie w sekundach]],P2014)</f>
        <v>-902770</v>
      </c>
      <c r="Q2015">
        <f t="shared" si="30"/>
        <v>101</v>
      </c>
      <c r="R2015">
        <f>IF(telefony45[[#This Row],[czy komórkowy]]=1,Q2015+R2014,R2014)</f>
        <v>222572</v>
      </c>
      <c r="S2015">
        <f>IF(telefony45[[#This Row],[czy stacjonarny]]=1,Q2015+S2014,S2014)</f>
        <v>680198</v>
      </c>
    </row>
    <row r="2016" spans="1:19" x14ac:dyDescent="0.3">
      <c r="A2016" s="9" t="s">
        <v>1734</v>
      </c>
      <c r="B2016" s="1">
        <v>42944</v>
      </c>
      <c r="C2016" s="2">
        <v>0.56162037037037038</v>
      </c>
      <c r="D2016" s="2">
        <v>0.56876157407407413</v>
      </c>
      <c r="E2016">
        <f>DAY(telefony45[[#This Row],[data]])</f>
        <v>28</v>
      </c>
      <c r="F2016">
        <f>IF(LEN(telefony45[[#This Row],[nr]])=8,1,0)</f>
        <v>0</v>
      </c>
      <c r="G2016">
        <f>IF(LEN(telefony45[[#This Row],[nr]])=7,1,0)</f>
        <v>1</v>
      </c>
      <c r="H2016" s="9">
        <f>IF(LEN(telefony45[[#This Row],[nr]])&gt;=10,1,0)</f>
        <v>0</v>
      </c>
      <c r="I2016" s="2">
        <f>telefony45[[#This Row],[zakonczenie]]-telefony45[[#This Row],[rozpoczecie]]</f>
        <v>7.1412037037037468E-3</v>
      </c>
      <c r="J2016" s="9">
        <f>HOUR(telefony45[[#This Row],[czas połączenia]])</f>
        <v>0</v>
      </c>
      <c r="K2016" s="9">
        <f>MINUTE(telefony45[[#This Row],[czas połączenia]])</f>
        <v>10</v>
      </c>
      <c r="L2016" s="9">
        <f>SECOND(telefony45[[#This Row],[czas połączenia]])</f>
        <v>17</v>
      </c>
      <c r="M2016" s="9">
        <f>telefony45[[#This Row],[godziny połączenia]]*60*60+telefony45[[#This Row],[minuty połączenia]]*60+telefony45[[#This Row],[sekundy połączenia2]]</f>
        <v>617</v>
      </c>
      <c r="N2016" s="9">
        <f>ROUNDUP(telefony45[[#This Row],[połączenie w sekundach]]/60,0)</f>
        <v>11</v>
      </c>
      <c r="O2016" s="9">
        <f>IF(telefony45[[#This Row],[czy zagraniczny]]=1,telefony45[[#This Row],[zaczęt minuty połączenia]],0)</f>
        <v>0</v>
      </c>
      <c r="P2016">
        <f>IF(OR(telefony45[[#This Row],[czy komórkowy]]=1,telefony45[[#This Row],[czy stacjonarny]]=1),P2015-telefony45[[#This Row],[połączenie w sekundach]],P2015)</f>
        <v>-903387</v>
      </c>
      <c r="Q2016">
        <f t="shared" si="30"/>
        <v>617</v>
      </c>
      <c r="R2016">
        <f>IF(telefony45[[#This Row],[czy komórkowy]]=1,Q2016+R2015,R2015)</f>
        <v>222572</v>
      </c>
      <c r="S2016">
        <f>IF(telefony45[[#This Row],[czy stacjonarny]]=1,Q2016+S2015,S2015)</f>
        <v>680815</v>
      </c>
    </row>
    <row r="2017" spans="1:19" x14ac:dyDescent="0.3">
      <c r="A2017" s="9" t="s">
        <v>1735</v>
      </c>
      <c r="B2017" s="1">
        <v>42944</v>
      </c>
      <c r="C2017" s="2">
        <v>0.56673611111111111</v>
      </c>
      <c r="D2017" s="2">
        <v>0.57725694444444442</v>
      </c>
      <c r="E2017">
        <f>DAY(telefony45[[#This Row],[data]])</f>
        <v>28</v>
      </c>
      <c r="F2017">
        <f>IF(LEN(telefony45[[#This Row],[nr]])=8,1,0)</f>
        <v>1</v>
      </c>
      <c r="G2017">
        <f>IF(LEN(telefony45[[#This Row],[nr]])=7,1,0)</f>
        <v>0</v>
      </c>
      <c r="H2017" s="9">
        <f>IF(LEN(telefony45[[#This Row],[nr]])&gt;=10,1,0)</f>
        <v>0</v>
      </c>
      <c r="I2017" s="2">
        <f>telefony45[[#This Row],[zakonczenie]]-telefony45[[#This Row],[rozpoczecie]]</f>
        <v>1.0520833333333313E-2</v>
      </c>
      <c r="J2017" s="9">
        <f>HOUR(telefony45[[#This Row],[czas połączenia]])</f>
        <v>0</v>
      </c>
      <c r="K2017" s="9">
        <f>MINUTE(telefony45[[#This Row],[czas połączenia]])</f>
        <v>15</v>
      </c>
      <c r="L2017" s="9">
        <f>SECOND(telefony45[[#This Row],[czas połączenia]])</f>
        <v>9</v>
      </c>
      <c r="M2017" s="9">
        <f>telefony45[[#This Row],[godziny połączenia]]*60*60+telefony45[[#This Row],[minuty połączenia]]*60+telefony45[[#This Row],[sekundy połączenia2]]</f>
        <v>909</v>
      </c>
      <c r="N2017" s="9">
        <f>ROUNDUP(telefony45[[#This Row],[połączenie w sekundach]]/60,0)</f>
        <v>16</v>
      </c>
      <c r="O2017" s="9">
        <f>IF(telefony45[[#This Row],[czy zagraniczny]]=1,telefony45[[#This Row],[zaczęt minuty połączenia]],0)</f>
        <v>0</v>
      </c>
      <c r="P2017">
        <f>IF(OR(telefony45[[#This Row],[czy komórkowy]]=1,telefony45[[#This Row],[czy stacjonarny]]=1),P2016-telefony45[[#This Row],[połączenie w sekundach]],P2016)</f>
        <v>-904296</v>
      </c>
      <c r="Q2017">
        <f t="shared" si="30"/>
        <v>909</v>
      </c>
      <c r="R2017">
        <f>IF(telefony45[[#This Row],[czy komórkowy]]=1,Q2017+R2016,R2016)</f>
        <v>223481</v>
      </c>
      <c r="S2017">
        <f>IF(telefony45[[#This Row],[czy stacjonarny]]=1,Q2017+S2016,S2016)</f>
        <v>680815</v>
      </c>
    </row>
    <row r="2018" spans="1:19" x14ac:dyDescent="0.3">
      <c r="A2018" s="9" t="s">
        <v>1736</v>
      </c>
      <c r="B2018" s="1">
        <v>42944</v>
      </c>
      <c r="C2018" s="2">
        <v>0.56821759259259264</v>
      </c>
      <c r="D2018" s="2">
        <v>0.5773611111111111</v>
      </c>
      <c r="E2018">
        <f>DAY(telefony45[[#This Row],[data]])</f>
        <v>28</v>
      </c>
      <c r="F2018">
        <f>IF(LEN(telefony45[[#This Row],[nr]])=8,1,0)</f>
        <v>0</v>
      </c>
      <c r="G2018">
        <f>IF(LEN(telefony45[[#This Row],[nr]])=7,1,0)</f>
        <v>1</v>
      </c>
      <c r="H2018" s="9">
        <f>IF(LEN(telefony45[[#This Row],[nr]])&gt;=10,1,0)</f>
        <v>0</v>
      </c>
      <c r="I2018" s="2">
        <f>telefony45[[#This Row],[zakonczenie]]-telefony45[[#This Row],[rozpoczecie]]</f>
        <v>9.1435185185184675E-3</v>
      </c>
      <c r="J2018" s="9">
        <f>HOUR(telefony45[[#This Row],[czas połączenia]])</f>
        <v>0</v>
      </c>
      <c r="K2018" s="9">
        <f>MINUTE(telefony45[[#This Row],[czas połączenia]])</f>
        <v>13</v>
      </c>
      <c r="L2018" s="9">
        <f>SECOND(telefony45[[#This Row],[czas połączenia]])</f>
        <v>10</v>
      </c>
      <c r="M2018" s="9">
        <f>telefony45[[#This Row],[godziny połączenia]]*60*60+telefony45[[#This Row],[minuty połączenia]]*60+telefony45[[#This Row],[sekundy połączenia2]]</f>
        <v>790</v>
      </c>
      <c r="N2018" s="9">
        <f>ROUNDUP(telefony45[[#This Row],[połączenie w sekundach]]/60,0)</f>
        <v>14</v>
      </c>
      <c r="O2018" s="9">
        <f>IF(telefony45[[#This Row],[czy zagraniczny]]=1,telefony45[[#This Row],[zaczęt minuty połączenia]],0)</f>
        <v>0</v>
      </c>
      <c r="P2018">
        <f>IF(OR(telefony45[[#This Row],[czy komórkowy]]=1,telefony45[[#This Row],[czy stacjonarny]]=1),P2017-telefony45[[#This Row],[połączenie w sekundach]],P2017)</f>
        <v>-905086</v>
      </c>
      <c r="Q2018">
        <f t="shared" si="30"/>
        <v>790</v>
      </c>
      <c r="R2018">
        <f>IF(telefony45[[#This Row],[czy komórkowy]]=1,Q2018+R2017,R2017)</f>
        <v>223481</v>
      </c>
      <c r="S2018">
        <f>IF(telefony45[[#This Row],[czy stacjonarny]]=1,Q2018+S2017,S2017)</f>
        <v>681605</v>
      </c>
    </row>
    <row r="2019" spans="1:19" x14ac:dyDescent="0.3">
      <c r="A2019" s="9" t="s">
        <v>756</v>
      </c>
      <c r="B2019" s="1">
        <v>42944</v>
      </c>
      <c r="C2019" s="2">
        <v>0.57050925925925922</v>
      </c>
      <c r="D2019" s="2">
        <v>0.58049768518518519</v>
      </c>
      <c r="E2019">
        <f>DAY(telefony45[[#This Row],[data]])</f>
        <v>28</v>
      </c>
      <c r="F2019">
        <f>IF(LEN(telefony45[[#This Row],[nr]])=8,1,0)</f>
        <v>0</v>
      </c>
      <c r="G2019">
        <f>IF(LEN(telefony45[[#This Row],[nr]])=7,1,0)</f>
        <v>1</v>
      </c>
      <c r="H2019" s="9">
        <f>IF(LEN(telefony45[[#This Row],[nr]])&gt;=10,1,0)</f>
        <v>0</v>
      </c>
      <c r="I2019" s="2">
        <f>telefony45[[#This Row],[zakonczenie]]-telefony45[[#This Row],[rozpoczecie]]</f>
        <v>9.98842592592597E-3</v>
      </c>
      <c r="J2019" s="9">
        <f>HOUR(telefony45[[#This Row],[czas połączenia]])</f>
        <v>0</v>
      </c>
      <c r="K2019" s="9">
        <f>MINUTE(telefony45[[#This Row],[czas połączenia]])</f>
        <v>14</v>
      </c>
      <c r="L2019" s="9">
        <f>SECOND(telefony45[[#This Row],[czas połączenia]])</f>
        <v>23</v>
      </c>
      <c r="M2019" s="9">
        <f>telefony45[[#This Row],[godziny połączenia]]*60*60+telefony45[[#This Row],[minuty połączenia]]*60+telefony45[[#This Row],[sekundy połączenia2]]</f>
        <v>863</v>
      </c>
      <c r="N2019" s="9">
        <f>ROUNDUP(telefony45[[#This Row],[połączenie w sekundach]]/60,0)</f>
        <v>15</v>
      </c>
      <c r="O2019" s="9">
        <f>IF(telefony45[[#This Row],[czy zagraniczny]]=1,telefony45[[#This Row],[zaczęt minuty połączenia]],0)</f>
        <v>0</v>
      </c>
      <c r="P2019">
        <f>IF(OR(telefony45[[#This Row],[czy komórkowy]]=1,telefony45[[#This Row],[czy stacjonarny]]=1),P2018-telefony45[[#This Row],[połączenie w sekundach]],P2018)</f>
        <v>-905949</v>
      </c>
      <c r="Q2019">
        <f t="shared" si="30"/>
        <v>863</v>
      </c>
      <c r="R2019">
        <f>IF(telefony45[[#This Row],[czy komórkowy]]=1,Q2019+R2018,R2018)</f>
        <v>223481</v>
      </c>
      <c r="S2019">
        <f>IF(telefony45[[#This Row],[czy stacjonarny]]=1,Q2019+S2018,S2018)</f>
        <v>682468</v>
      </c>
    </row>
    <row r="2020" spans="1:19" x14ac:dyDescent="0.3">
      <c r="A2020" s="9" t="s">
        <v>1737</v>
      </c>
      <c r="B2020" s="1">
        <v>42944</v>
      </c>
      <c r="C2020" s="2">
        <v>0.57146990740740744</v>
      </c>
      <c r="D2020" s="2">
        <v>0.57642361111111107</v>
      </c>
      <c r="E2020">
        <f>DAY(telefony45[[#This Row],[data]])</f>
        <v>28</v>
      </c>
      <c r="F2020">
        <f>IF(LEN(telefony45[[#This Row],[nr]])=8,1,0)</f>
        <v>0</v>
      </c>
      <c r="G2020">
        <f>IF(LEN(telefony45[[#This Row],[nr]])=7,1,0)</f>
        <v>1</v>
      </c>
      <c r="H2020" s="9">
        <f>IF(LEN(telefony45[[#This Row],[nr]])&gt;=10,1,0)</f>
        <v>0</v>
      </c>
      <c r="I2020" s="2">
        <f>telefony45[[#This Row],[zakonczenie]]-telefony45[[#This Row],[rozpoczecie]]</f>
        <v>4.9537037037036269E-3</v>
      </c>
      <c r="J2020" s="9">
        <f>HOUR(telefony45[[#This Row],[czas połączenia]])</f>
        <v>0</v>
      </c>
      <c r="K2020" s="9">
        <f>MINUTE(telefony45[[#This Row],[czas połączenia]])</f>
        <v>7</v>
      </c>
      <c r="L2020" s="9">
        <f>SECOND(telefony45[[#This Row],[czas połączenia]])</f>
        <v>8</v>
      </c>
      <c r="M2020" s="9">
        <f>telefony45[[#This Row],[godziny połączenia]]*60*60+telefony45[[#This Row],[minuty połączenia]]*60+telefony45[[#This Row],[sekundy połączenia2]]</f>
        <v>428</v>
      </c>
      <c r="N2020" s="9">
        <f>ROUNDUP(telefony45[[#This Row],[połączenie w sekundach]]/60,0)</f>
        <v>8</v>
      </c>
      <c r="O2020" s="9">
        <f>IF(telefony45[[#This Row],[czy zagraniczny]]=1,telefony45[[#This Row],[zaczęt minuty połączenia]],0)</f>
        <v>0</v>
      </c>
      <c r="P2020">
        <f>IF(OR(telefony45[[#This Row],[czy komórkowy]]=1,telefony45[[#This Row],[czy stacjonarny]]=1),P2019-telefony45[[#This Row],[połączenie w sekundach]],P2019)</f>
        <v>-906377</v>
      </c>
      <c r="Q2020">
        <f t="shared" si="30"/>
        <v>428</v>
      </c>
      <c r="R2020">
        <f>IF(telefony45[[#This Row],[czy komórkowy]]=1,Q2020+R2019,R2019)</f>
        <v>223481</v>
      </c>
      <c r="S2020">
        <f>IF(telefony45[[#This Row],[czy stacjonarny]]=1,Q2020+S2019,S2019)</f>
        <v>682896</v>
      </c>
    </row>
    <row r="2021" spans="1:19" x14ac:dyDescent="0.3">
      <c r="A2021" s="9" t="s">
        <v>1738</v>
      </c>
      <c r="B2021" s="1">
        <v>42944</v>
      </c>
      <c r="C2021" s="2">
        <v>0.57186342592592587</v>
      </c>
      <c r="D2021" s="2">
        <v>0.57379629629629625</v>
      </c>
      <c r="E2021">
        <f>DAY(telefony45[[#This Row],[data]])</f>
        <v>28</v>
      </c>
      <c r="F2021">
        <f>IF(LEN(telefony45[[#This Row],[nr]])=8,1,0)</f>
        <v>0</v>
      </c>
      <c r="G2021">
        <f>IF(LEN(telefony45[[#This Row],[nr]])=7,1,0)</f>
        <v>1</v>
      </c>
      <c r="H2021" s="9">
        <f>IF(LEN(telefony45[[#This Row],[nr]])&gt;=10,1,0)</f>
        <v>0</v>
      </c>
      <c r="I2021" s="2">
        <f>telefony45[[#This Row],[zakonczenie]]-telefony45[[#This Row],[rozpoczecie]]</f>
        <v>1.9328703703703765E-3</v>
      </c>
      <c r="J2021" s="9">
        <f>HOUR(telefony45[[#This Row],[czas połączenia]])</f>
        <v>0</v>
      </c>
      <c r="K2021" s="9">
        <f>MINUTE(telefony45[[#This Row],[czas połączenia]])</f>
        <v>2</v>
      </c>
      <c r="L2021" s="9">
        <f>SECOND(telefony45[[#This Row],[czas połączenia]])</f>
        <v>47</v>
      </c>
      <c r="M2021" s="9">
        <f>telefony45[[#This Row],[godziny połączenia]]*60*60+telefony45[[#This Row],[minuty połączenia]]*60+telefony45[[#This Row],[sekundy połączenia2]]</f>
        <v>167</v>
      </c>
      <c r="N2021" s="9">
        <f>ROUNDUP(telefony45[[#This Row],[połączenie w sekundach]]/60,0)</f>
        <v>3</v>
      </c>
      <c r="O2021" s="9">
        <f>IF(telefony45[[#This Row],[czy zagraniczny]]=1,telefony45[[#This Row],[zaczęt minuty połączenia]],0)</f>
        <v>0</v>
      </c>
      <c r="P2021">
        <f>IF(OR(telefony45[[#This Row],[czy komórkowy]]=1,telefony45[[#This Row],[czy stacjonarny]]=1),P2020-telefony45[[#This Row],[połączenie w sekundach]],P2020)</f>
        <v>-906544</v>
      </c>
      <c r="Q2021">
        <f t="shared" si="30"/>
        <v>167</v>
      </c>
      <c r="R2021">
        <f>IF(telefony45[[#This Row],[czy komórkowy]]=1,Q2021+R2020,R2020)</f>
        <v>223481</v>
      </c>
      <c r="S2021">
        <f>IF(telefony45[[#This Row],[czy stacjonarny]]=1,Q2021+S2020,S2020)</f>
        <v>683063</v>
      </c>
    </row>
    <row r="2022" spans="1:19" x14ac:dyDescent="0.3">
      <c r="A2022" s="9" t="s">
        <v>1739</v>
      </c>
      <c r="B2022" s="1">
        <v>42944</v>
      </c>
      <c r="C2022" s="2">
        <v>0.57629629629629631</v>
      </c>
      <c r="D2022" s="2">
        <v>0.58628472222222228</v>
      </c>
      <c r="E2022">
        <f>DAY(telefony45[[#This Row],[data]])</f>
        <v>28</v>
      </c>
      <c r="F2022">
        <f>IF(LEN(telefony45[[#This Row],[nr]])=8,1,0)</f>
        <v>0</v>
      </c>
      <c r="G2022">
        <f>IF(LEN(telefony45[[#This Row],[nr]])=7,1,0)</f>
        <v>1</v>
      </c>
      <c r="H2022" s="9">
        <f>IF(LEN(telefony45[[#This Row],[nr]])&gt;=10,1,0)</f>
        <v>0</v>
      </c>
      <c r="I2022" s="2">
        <f>telefony45[[#This Row],[zakonczenie]]-telefony45[[#This Row],[rozpoczecie]]</f>
        <v>9.98842592592597E-3</v>
      </c>
      <c r="J2022" s="9">
        <f>HOUR(telefony45[[#This Row],[czas połączenia]])</f>
        <v>0</v>
      </c>
      <c r="K2022" s="9">
        <f>MINUTE(telefony45[[#This Row],[czas połączenia]])</f>
        <v>14</v>
      </c>
      <c r="L2022" s="9">
        <f>SECOND(telefony45[[#This Row],[czas połączenia]])</f>
        <v>23</v>
      </c>
      <c r="M2022" s="9">
        <f>telefony45[[#This Row],[godziny połączenia]]*60*60+telefony45[[#This Row],[minuty połączenia]]*60+telefony45[[#This Row],[sekundy połączenia2]]</f>
        <v>863</v>
      </c>
      <c r="N2022" s="9">
        <f>ROUNDUP(telefony45[[#This Row],[połączenie w sekundach]]/60,0)</f>
        <v>15</v>
      </c>
      <c r="O2022" s="9">
        <f>IF(telefony45[[#This Row],[czy zagraniczny]]=1,telefony45[[#This Row],[zaczęt minuty połączenia]],0)</f>
        <v>0</v>
      </c>
      <c r="P2022">
        <f>IF(OR(telefony45[[#This Row],[czy komórkowy]]=1,telefony45[[#This Row],[czy stacjonarny]]=1),P2021-telefony45[[#This Row],[połączenie w sekundach]],P2021)</f>
        <v>-907407</v>
      </c>
      <c r="Q2022">
        <f t="shared" si="30"/>
        <v>863</v>
      </c>
      <c r="R2022">
        <f>IF(telefony45[[#This Row],[czy komórkowy]]=1,Q2022+R2021,R2021)</f>
        <v>223481</v>
      </c>
      <c r="S2022">
        <f>IF(telefony45[[#This Row],[czy stacjonarny]]=1,Q2022+S2021,S2021)</f>
        <v>683926</v>
      </c>
    </row>
    <row r="2023" spans="1:19" x14ac:dyDescent="0.3">
      <c r="A2023" s="9" t="s">
        <v>1740</v>
      </c>
      <c r="B2023" s="1">
        <v>42944</v>
      </c>
      <c r="C2023" s="2">
        <v>0.57835648148148144</v>
      </c>
      <c r="D2023" s="2">
        <v>0.58644675925925926</v>
      </c>
      <c r="E2023">
        <f>DAY(telefony45[[#This Row],[data]])</f>
        <v>28</v>
      </c>
      <c r="F2023">
        <f>IF(LEN(telefony45[[#This Row],[nr]])=8,1,0)</f>
        <v>0</v>
      </c>
      <c r="G2023">
        <f>IF(LEN(telefony45[[#This Row],[nr]])=7,1,0)</f>
        <v>1</v>
      </c>
      <c r="H2023" s="9">
        <f>IF(LEN(telefony45[[#This Row],[nr]])&gt;=10,1,0)</f>
        <v>0</v>
      </c>
      <c r="I2023" s="2">
        <f>telefony45[[#This Row],[zakonczenie]]-telefony45[[#This Row],[rozpoczecie]]</f>
        <v>8.0902777777778212E-3</v>
      </c>
      <c r="J2023" s="9">
        <f>HOUR(telefony45[[#This Row],[czas połączenia]])</f>
        <v>0</v>
      </c>
      <c r="K2023" s="9">
        <f>MINUTE(telefony45[[#This Row],[czas połączenia]])</f>
        <v>11</v>
      </c>
      <c r="L2023" s="9">
        <f>SECOND(telefony45[[#This Row],[czas połączenia]])</f>
        <v>39</v>
      </c>
      <c r="M2023" s="9">
        <f>telefony45[[#This Row],[godziny połączenia]]*60*60+telefony45[[#This Row],[minuty połączenia]]*60+telefony45[[#This Row],[sekundy połączenia2]]</f>
        <v>699</v>
      </c>
      <c r="N2023" s="9">
        <f>ROUNDUP(telefony45[[#This Row],[połączenie w sekundach]]/60,0)</f>
        <v>12</v>
      </c>
      <c r="O2023" s="9">
        <f>IF(telefony45[[#This Row],[czy zagraniczny]]=1,telefony45[[#This Row],[zaczęt minuty połączenia]],0)</f>
        <v>0</v>
      </c>
      <c r="P2023">
        <f>IF(OR(telefony45[[#This Row],[czy komórkowy]]=1,telefony45[[#This Row],[czy stacjonarny]]=1),P2022-telefony45[[#This Row],[połączenie w sekundach]],P2022)</f>
        <v>-908106</v>
      </c>
      <c r="Q2023">
        <f t="shared" si="30"/>
        <v>699</v>
      </c>
      <c r="R2023">
        <f>IF(telefony45[[#This Row],[czy komórkowy]]=1,Q2023+R2022,R2022)</f>
        <v>223481</v>
      </c>
      <c r="S2023">
        <f>IF(telefony45[[#This Row],[czy stacjonarny]]=1,Q2023+S2022,S2022)</f>
        <v>684625</v>
      </c>
    </row>
    <row r="2024" spans="1:19" x14ac:dyDescent="0.3">
      <c r="A2024" s="9" t="s">
        <v>1741</v>
      </c>
      <c r="B2024" s="1">
        <v>42944</v>
      </c>
      <c r="C2024" s="2">
        <v>0.58331018518518518</v>
      </c>
      <c r="D2024" s="2">
        <v>0.58539351851851851</v>
      </c>
      <c r="E2024">
        <f>DAY(telefony45[[#This Row],[data]])</f>
        <v>28</v>
      </c>
      <c r="F2024">
        <f>IF(LEN(telefony45[[#This Row],[nr]])=8,1,0)</f>
        <v>0</v>
      </c>
      <c r="G2024">
        <f>IF(LEN(telefony45[[#This Row],[nr]])=7,1,0)</f>
        <v>1</v>
      </c>
      <c r="H2024" s="9">
        <f>IF(LEN(telefony45[[#This Row],[nr]])&gt;=10,1,0)</f>
        <v>0</v>
      </c>
      <c r="I2024" s="2">
        <f>telefony45[[#This Row],[zakonczenie]]-telefony45[[#This Row],[rozpoczecie]]</f>
        <v>2.0833333333333259E-3</v>
      </c>
      <c r="J2024" s="9">
        <f>HOUR(telefony45[[#This Row],[czas połączenia]])</f>
        <v>0</v>
      </c>
      <c r="K2024" s="9">
        <f>MINUTE(telefony45[[#This Row],[czas połączenia]])</f>
        <v>3</v>
      </c>
      <c r="L2024" s="9">
        <f>SECOND(telefony45[[#This Row],[czas połączenia]])</f>
        <v>0</v>
      </c>
      <c r="M2024" s="9">
        <f>telefony45[[#This Row],[godziny połączenia]]*60*60+telefony45[[#This Row],[minuty połączenia]]*60+telefony45[[#This Row],[sekundy połączenia2]]</f>
        <v>180</v>
      </c>
      <c r="N2024" s="9">
        <f>ROUNDUP(telefony45[[#This Row],[połączenie w sekundach]]/60,0)</f>
        <v>3</v>
      </c>
      <c r="O2024" s="9">
        <f>IF(telefony45[[#This Row],[czy zagraniczny]]=1,telefony45[[#This Row],[zaczęt minuty połączenia]],0)</f>
        <v>0</v>
      </c>
      <c r="P2024">
        <f>IF(OR(telefony45[[#This Row],[czy komórkowy]]=1,telefony45[[#This Row],[czy stacjonarny]]=1),P2023-telefony45[[#This Row],[połączenie w sekundach]],P2023)</f>
        <v>-908286</v>
      </c>
      <c r="Q2024">
        <f t="shared" si="30"/>
        <v>180</v>
      </c>
      <c r="R2024">
        <f>IF(telefony45[[#This Row],[czy komórkowy]]=1,Q2024+R2023,R2023)</f>
        <v>223481</v>
      </c>
      <c r="S2024">
        <f>IF(telefony45[[#This Row],[czy stacjonarny]]=1,Q2024+S2023,S2023)</f>
        <v>684805</v>
      </c>
    </row>
    <row r="2025" spans="1:19" x14ac:dyDescent="0.3">
      <c r="A2025" s="9" t="s">
        <v>1742</v>
      </c>
      <c r="B2025" s="1">
        <v>42944</v>
      </c>
      <c r="C2025" s="2">
        <v>0.58353009259259259</v>
      </c>
      <c r="D2025" s="2">
        <v>0.58950231481481485</v>
      </c>
      <c r="E2025">
        <f>DAY(telefony45[[#This Row],[data]])</f>
        <v>28</v>
      </c>
      <c r="F2025">
        <f>IF(LEN(telefony45[[#This Row],[nr]])=8,1,0)</f>
        <v>1</v>
      </c>
      <c r="G2025">
        <f>IF(LEN(telefony45[[#This Row],[nr]])=7,1,0)</f>
        <v>0</v>
      </c>
      <c r="H2025" s="9">
        <f>IF(LEN(telefony45[[#This Row],[nr]])&gt;=10,1,0)</f>
        <v>0</v>
      </c>
      <c r="I2025" s="2">
        <f>telefony45[[#This Row],[zakonczenie]]-telefony45[[#This Row],[rozpoczecie]]</f>
        <v>5.9722222222222676E-3</v>
      </c>
      <c r="J2025" s="9">
        <f>HOUR(telefony45[[#This Row],[czas połączenia]])</f>
        <v>0</v>
      </c>
      <c r="K2025" s="9">
        <f>MINUTE(telefony45[[#This Row],[czas połączenia]])</f>
        <v>8</v>
      </c>
      <c r="L2025" s="9">
        <f>SECOND(telefony45[[#This Row],[czas połączenia]])</f>
        <v>36</v>
      </c>
      <c r="M2025" s="9">
        <f>telefony45[[#This Row],[godziny połączenia]]*60*60+telefony45[[#This Row],[minuty połączenia]]*60+telefony45[[#This Row],[sekundy połączenia2]]</f>
        <v>516</v>
      </c>
      <c r="N2025" s="9">
        <f>ROUNDUP(telefony45[[#This Row],[połączenie w sekundach]]/60,0)</f>
        <v>9</v>
      </c>
      <c r="O2025" s="9">
        <f>IF(telefony45[[#This Row],[czy zagraniczny]]=1,telefony45[[#This Row],[zaczęt minuty połączenia]],0)</f>
        <v>0</v>
      </c>
      <c r="P2025">
        <f>IF(OR(telefony45[[#This Row],[czy komórkowy]]=1,telefony45[[#This Row],[czy stacjonarny]]=1),P2024-telefony45[[#This Row],[połączenie w sekundach]],P2024)</f>
        <v>-908802</v>
      </c>
      <c r="Q2025">
        <f t="shared" ref="Q2025:Q2088" si="31">IF(P2025&lt;0,ABS(P2025)-ABS(P2024),Q2024)</f>
        <v>516</v>
      </c>
      <c r="R2025">
        <f>IF(telefony45[[#This Row],[czy komórkowy]]=1,Q2025+R2024,R2024)</f>
        <v>223997</v>
      </c>
      <c r="S2025">
        <f>IF(telefony45[[#This Row],[czy stacjonarny]]=1,Q2025+S2024,S2024)</f>
        <v>684805</v>
      </c>
    </row>
    <row r="2026" spans="1:19" x14ac:dyDescent="0.3">
      <c r="A2026" s="9" t="s">
        <v>1743</v>
      </c>
      <c r="B2026" s="1">
        <v>42944</v>
      </c>
      <c r="C2026" s="2">
        <v>0.58892361111111113</v>
      </c>
      <c r="D2026" s="2">
        <v>0.59381944444444446</v>
      </c>
      <c r="E2026">
        <f>DAY(telefony45[[#This Row],[data]])</f>
        <v>28</v>
      </c>
      <c r="F2026">
        <f>IF(LEN(telefony45[[#This Row],[nr]])=8,1,0)</f>
        <v>0</v>
      </c>
      <c r="G2026">
        <f>IF(LEN(telefony45[[#This Row],[nr]])=7,1,0)</f>
        <v>1</v>
      </c>
      <c r="H2026" s="9">
        <f>IF(LEN(telefony45[[#This Row],[nr]])&gt;=10,1,0)</f>
        <v>0</v>
      </c>
      <c r="I2026" s="2">
        <f>telefony45[[#This Row],[zakonczenie]]-telefony45[[#This Row],[rozpoczecie]]</f>
        <v>4.8958333333333215E-3</v>
      </c>
      <c r="J2026" s="9">
        <f>HOUR(telefony45[[#This Row],[czas połączenia]])</f>
        <v>0</v>
      </c>
      <c r="K2026" s="9">
        <f>MINUTE(telefony45[[#This Row],[czas połączenia]])</f>
        <v>7</v>
      </c>
      <c r="L2026" s="9">
        <f>SECOND(telefony45[[#This Row],[czas połączenia]])</f>
        <v>3</v>
      </c>
      <c r="M2026" s="9">
        <f>telefony45[[#This Row],[godziny połączenia]]*60*60+telefony45[[#This Row],[minuty połączenia]]*60+telefony45[[#This Row],[sekundy połączenia2]]</f>
        <v>423</v>
      </c>
      <c r="N2026" s="9">
        <f>ROUNDUP(telefony45[[#This Row],[połączenie w sekundach]]/60,0)</f>
        <v>8</v>
      </c>
      <c r="O2026" s="9">
        <f>IF(telefony45[[#This Row],[czy zagraniczny]]=1,telefony45[[#This Row],[zaczęt minuty połączenia]],0)</f>
        <v>0</v>
      </c>
      <c r="P2026">
        <f>IF(OR(telefony45[[#This Row],[czy komórkowy]]=1,telefony45[[#This Row],[czy stacjonarny]]=1),P2025-telefony45[[#This Row],[połączenie w sekundach]],P2025)</f>
        <v>-909225</v>
      </c>
      <c r="Q2026">
        <f t="shared" si="31"/>
        <v>423</v>
      </c>
      <c r="R2026">
        <f>IF(telefony45[[#This Row],[czy komórkowy]]=1,Q2026+R2025,R2025)</f>
        <v>223997</v>
      </c>
      <c r="S2026">
        <f>IF(telefony45[[#This Row],[czy stacjonarny]]=1,Q2026+S2025,S2025)</f>
        <v>685228</v>
      </c>
    </row>
    <row r="2027" spans="1:19" x14ac:dyDescent="0.3">
      <c r="A2027" s="9" t="s">
        <v>219</v>
      </c>
      <c r="B2027" s="1">
        <v>42944</v>
      </c>
      <c r="C2027" s="2">
        <v>0.59035879629629628</v>
      </c>
      <c r="D2027" s="2">
        <v>0.5992939814814815</v>
      </c>
      <c r="E2027">
        <f>DAY(telefony45[[#This Row],[data]])</f>
        <v>28</v>
      </c>
      <c r="F2027">
        <f>IF(LEN(telefony45[[#This Row],[nr]])=8,1,0)</f>
        <v>0</v>
      </c>
      <c r="G2027">
        <f>IF(LEN(telefony45[[#This Row],[nr]])=7,1,0)</f>
        <v>1</v>
      </c>
      <c r="H2027" s="9">
        <f>IF(LEN(telefony45[[#This Row],[nr]])&gt;=10,1,0)</f>
        <v>0</v>
      </c>
      <c r="I2027" s="2">
        <f>telefony45[[#This Row],[zakonczenie]]-telefony45[[#This Row],[rozpoczecie]]</f>
        <v>8.9351851851852127E-3</v>
      </c>
      <c r="J2027" s="9">
        <f>HOUR(telefony45[[#This Row],[czas połączenia]])</f>
        <v>0</v>
      </c>
      <c r="K2027" s="9">
        <f>MINUTE(telefony45[[#This Row],[czas połączenia]])</f>
        <v>12</v>
      </c>
      <c r="L2027" s="9">
        <f>SECOND(telefony45[[#This Row],[czas połączenia]])</f>
        <v>52</v>
      </c>
      <c r="M2027" s="9">
        <f>telefony45[[#This Row],[godziny połączenia]]*60*60+telefony45[[#This Row],[minuty połączenia]]*60+telefony45[[#This Row],[sekundy połączenia2]]</f>
        <v>772</v>
      </c>
      <c r="N2027" s="9">
        <f>ROUNDUP(telefony45[[#This Row],[połączenie w sekundach]]/60,0)</f>
        <v>13</v>
      </c>
      <c r="O2027" s="9">
        <f>IF(telefony45[[#This Row],[czy zagraniczny]]=1,telefony45[[#This Row],[zaczęt minuty połączenia]],0)</f>
        <v>0</v>
      </c>
      <c r="P2027">
        <f>IF(OR(telefony45[[#This Row],[czy komórkowy]]=1,telefony45[[#This Row],[czy stacjonarny]]=1),P2026-telefony45[[#This Row],[połączenie w sekundach]],P2026)</f>
        <v>-909997</v>
      </c>
      <c r="Q2027">
        <f t="shared" si="31"/>
        <v>772</v>
      </c>
      <c r="R2027">
        <f>IF(telefony45[[#This Row],[czy komórkowy]]=1,Q2027+R2026,R2026)</f>
        <v>223997</v>
      </c>
      <c r="S2027">
        <f>IF(telefony45[[#This Row],[czy stacjonarny]]=1,Q2027+S2026,S2026)</f>
        <v>686000</v>
      </c>
    </row>
    <row r="2028" spans="1:19" x14ac:dyDescent="0.3">
      <c r="A2028" s="9" t="s">
        <v>188</v>
      </c>
      <c r="B2028" s="1">
        <v>42944</v>
      </c>
      <c r="C2028" s="2">
        <v>0.59439814814814818</v>
      </c>
      <c r="D2028" s="2">
        <v>0.60048611111111116</v>
      </c>
      <c r="E2028">
        <f>DAY(telefony45[[#This Row],[data]])</f>
        <v>28</v>
      </c>
      <c r="F2028">
        <f>IF(LEN(telefony45[[#This Row],[nr]])=8,1,0)</f>
        <v>0</v>
      </c>
      <c r="G2028">
        <f>IF(LEN(telefony45[[#This Row],[nr]])=7,1,0)</f>
        <v>0</v>
      </c>
      <c r="H2028" s="9">
        <f>IF(LEN(telefony45[[#This Row],[nr]])&gt;=10,1,0)</f>
        <v>1</v>
      </c>
      <c r="I2028" s="2">
        <f>telefony45[[#This Row],[zakonczenie]]-telefony45[[#This Row],[rozpoczecie]]</f>
        <v>6.0879629629629894E-3</v>
      </c>
      <c r="J2028" s="9">
        <f>HOUR(telefony45[[#This Row],[czas połączenia]])</f>
        <v>0</v>
      </c>
      <c r="K2028" s="9">
        <f>MINUTE(telefony45[[#This Row],[czas połączenia]])</f>
        <v>8</v>
      </c>
      <c r="L2028" s="9">
        <f>SECOND(telefony45[[#This Row],[czas połączenia]])</f>
        <v>46</v>
      </c>
      <c r="M2028" s="9">
        <f>telefony45[[#This Row],[godziny połączenia]]*60*60+telefony45[[#This Row],[minuty połączenia]]*60+telefony45[[#This Row],[sekundy połączenia2]]</f>
        <v>526</v>
      </c>
      <c r="N2028" s="9">
        <f>ROUNDUP(telefony45[[#This Row],[połączenie w sekundach]]/60,0)</f>
        <v>9</v>
      </c>
      <c r="O2028" s="9">
        <f>IF(telefony45[[#This Row],[czy zagraniczny]]=1,telefony45[[#This Row],[zaczęt minuty połączenia]],0)</f>
        <v>9</v>
      </c>
      <c r="P2028">
        <f>IF(OR(telefony45[[#This Row],[czy komórkowy]]=1,telefony45[[#This Row],[czy stacjonarny]]=1),P2027-telefony45[[#This Row],[połączenie w sekundach]],P2027)</f>
        <v>-909997</v>
      </c>
      <c r="Q2028">
        <f t="shared" si="31"/>
        <v>0</v>
      </c>
      <c r="R2028">
        <f>IF(telefony45[[#This Row],[czy komórkowy]]=1,Q2028+R2027,R2027)</f>
        <v>223997</v>
      </c>
      <c r="S2028">
        <f>IF(telefony45[[#This Row],[czy stacjonarny]]=1,Q2028+S2027,S2027)</f>
        <v>686000</v>
      </c>
    </row>
    <row r="2029" spans="1:19" x14ac:dyDescent="0.3">
      <c r="A2029" s="9" t="s">
        <v>1744</v>
      </c>
      <c r="B2029" s="1">
        <v>42944</v>
      </c>
      <c r="C2029" s="2">
        <v>0.59788194444444442</v>
      </c>
      <c r="D2029" s="2">
        <v>0.60576388888888888</v>
      </c>
      <c r="E2029">
        <f>DAY(telefony45[[#This Row],[data]])</f>
        <v>28</v>
      </c>
      <c r="F2029">
        <f>IF(LEN(telefony45[[#This Row],[nr]])=8,1,0)</f>
        <v>1</v>
      </c>
      <c r="G2029">
        <f>IF(LEN(telefony45[[#This Row],[nr]])=7,1,0)</f>
        <v>0</v>
      </c>
      <c r="H2029" s="9">
        <f>IF(LEN(telefony45[[#This Row],[nr]])&gt;=10,1,0)</f>
        <v>0</v>
      </c>
      <c r="I2029" s="2">
        <f>telefony45[[#This Row],[zakonczenie]]-telefony45[[#This Row],[rozpoczecie]]</f>
        <v>7.8819444444444553E-3</v>
      </c>
      <c r="J2029" s="9">
        <f>HOUR(telefony45[[#This Row],[czas połączenia]])</f>
        <v>0</v>
      </c>
      <c r="K2029" s="9">
        <f>MINUTE(telefony45[[#This Row],[czas połączenia]])</f>
        <v>11</v>
      </c>
      <c r="L2029" s="9">
        <f>SECOND(telefony45[[#This Row],[czas połączenia]])</f>
        <v>21</v>
      </c>
      <c r="M2029" s="9">
        <f>telefony45[[#This Row],[godziny połączenia]]*60*60+telefony45[[#This Row],[minuty połączenia]]*60+telefony45[[#This Row],[sekundy połączenia2]]</f>
        <v>681</v>
      </c>
      <c r="N2029" s="9">
        <f>ROUNDUP(telefony45[[#This Row],[połączenie w sekundach]]/60,0)</f>
        <v>12</v>
      </c>
      <c r="O2029" s="9">
        <f>IF(telefony45[[#This Row],[czy zagraniczny]]=1,telefony45[[#This Row],[zaczęt minuty połączenia]],0)</f>
        <v>0</v>
      </c>
      <c r="P2029">
        <f>IF(OR(telefony45[[#This Row],[czy komórkowy]]=1,telefony45[[#This Row],[czy stacjonarny]]=1),P2028-telefony45[[#This Row],[połączenie w sekundach]],P2028)</f>
        <v>-910678</v>
      </c>
      <c r="Q2029">
        <f t="shared" si="31"/>
        <v>681</v>
      </c>
      <c r="R2029">
        <f>IF(telefony45[[#This Row],[czy komórkowy]]=1,Q2029+R2028,R2028)</f>
        <v>224678</v>
      </c>
      <c r="S2029">
        <f>IF(telefony45[[#This Row],[czy stacjonarny]]=1,Q2029+S2028,S2028)</f>
        <v>686000</v>
      </c>
    </row>
    <row r="2030" spans="1:19" x14ac:dyDescent="0.3">
      <c r="A2030" s="9" t="s">
        <v>718</v>
      </c>
      <c r="B2030" s="1">
        <v>42944</v>
      </c>
      <c r="C2030" s="2">
        <v>0.60322916666666671</v>
      </c>
      <c r="D2030" s="2">
        <v>0.60628472222222218</v>
      </c>
      <c r="E2030">
        <f>DAY(telefony45[[#This Row],[data]])</f>
        <v>28</v>
      </c>
      <c r="F2030">
        <f>IF(LEN(telefony45[[#This Row],[nr]])=8,1,0)</f>
        <v>0</v>
      </c>
      <c r="G2030">
        <f>IF(LEN(telefony45[[#This Row],[nr]])=7,1,0)</f>
        <v>1</v>
      </c>
      <c r="H2030" s="9">
        <f>IF(LEN(telefony45[[#This Row],[nr]])&gt;=10,1,0)</f>
        <v>0</v>
      </c>
      <c r="I2030" s="2">
        <f>telefony45[[#This Row],[zakonczenie]]-telefony45[[#This Row],[rozpoczecie]]</f>
        <v>3.0555555555554781E-3</v>
      </c>
      <c r="J2030" s="9">
        <f>HOUR(telefony45[[#This Row],[czas połączenia]])</f>
        <v>0</v>
      </c>
      <c r="K2030" s="9">
        <f>MINUTE(telefony45[[#This Row],[czas połączenia]])</f>
        <v>4</v>
      </c>
      <c r="L2030" s="9">
        <f>SECOND(telefony45[[#This Row],[czas połączenia]])</f>
        <v>24</v>
      </c>
      <c r="M2030" s="9">
        <f>telefony45[[#This Row],[godziny połączenia]]*60*60+telefony45[[#This Row],[minuty połączenia]]*60+telefony45[[#This Row],[sekundy połączenia2]]</f>
        <v>264</v>
      </c>
      <c r="N2030" s="9">
        <f>ROUNDUP(telefony45[[#This Row],[połączenie w sekundach]]/60,0)</f>
        <v>5</v>
      </c>
      <c r="O2030" s="9">
        <f>IF(telefony45[[#This Row],[czy zagraniczny]]=1,telefony45[[#This Row],[zaczęt minuty połączenia]],0)</f>
        <v>0</v>
      </c>
      <c r="P2030">
        <f>IF(OR(telefony45[[#This Row],[czy komórkowy]]=1,telefony45[[#This Row],[czy stacjonarny]]=1),P2029-telefony45[[#This Row],[połączenie w sekundach]],P2029)</f>
        <v>-910942</v>
      </c>
      <c r="Q2030">
        <f t="shared" si="31"/>
        <v>264</v>
      </c>
      <c r="R2030">
        <f>IF(telefony45[[#This Row],[czy komórkowy]]=1,Q2030+R2029,R2029)</f>
        <v>224678</v>
      </c>
      <c r="S2030">
        <f>IF(telefony45[[#This Row],[czy stacjonarny]]=1,Q2030+S2029,S2029)</f>
        <v>686264</v>
      </c>
    </row>
    <row r="2031" spans="1:19" x14ac:dyDescent="0.3">
      <c r="A2031" s="9" t="s">
        <v>1745</v>
      </c>
      <c r="B2031" s="1">
        <v>42944</v>
      </c>
      <c r="C2031" s="2">
        <v>0.60745370370370366</v>
      </c>
      <c r="D2031" s="2">
        <v>0.61017361111111112</v>
      </c>
      <c r="E2031">
        <f>DAY(telefony45[[#This Row],[data]])</f>
        <v>28</v>
      </c>
      <c r="F2031">
        <f>IF(LEN(telefony45[[#This Row],[nr]])=8,1,0)</f>
        <v>0</v>
      </c>
      <c r="G2031">
        <f>IF(LEN(telefony45[[#This Row],[nr]])=7,1,0)</f>
        <v>1</v>
      </c>
      <c r="H2031" s="9">
        <f>IF(LEN(telefony45[[#This Row],[nr]])&gt;=10,1,0)</f>
        <v>0</v>
      </c>
      <c r="I2031" s="2">
        <f>telefony45[[#This Row],[zakonczenie]]-telefony45[[#This Row],[rozpoczecie]]</f>
        <v>2.7199074074074625E-3</v>
      </c>
      <c r="J2031" s="9">
        <f>HOUR(telefony45[[#This Row],[czas połączenia]])</f>
        <v>0</v>
      </c>
      <c r="K2031" s="9">
        <f>MINUTE(telefony45[[#This Row],[czas połączenia]])</f>
        <v>3</v>
      </c>
      <c r="L2031" s="9">
        <f>SECOND(telefony45[[#This Row],[czas połączenia]])</f>
        <v>55</v>
      </c>
      <c r="M2031" s="9">
        <f>telefony45[[#This Row],[godziny połączenia]]*60*60+telefony45[[#This Row],[minuty połączenia]]*60+telefony45[[#This Row],[sekundy połączenia2]]</f>
        <v>235</v>
      </c>
      <c r="N2031" s="9">
        <f>ROUNDUP(telefony45[[#This Row],[połączenie w sekundach]]/60,0)</f>
        <v>4</v>
      </c>
      <c r="O2031" s="9">
        <f>IF(telefony45[[#This Row],[czy zagraniczny]]=1,telefony45[[#This Row],[zaczęt minuty połączenia]],0)</f>
        <v>0</v>
      </c>
      <c r="P2031">
        <f>IF(OR(telefony45[[#This Row],[czy komórkowy]]=1,telefony45[[#This Row],[czy stacjonarny]]=1),P2030-telefony45[[#This Row],[połączenie w sekundach]],P2030)</f>
        <v>-911177</v>
      </c>
      <c r="Q2031">
        <f t="shared" si="31"/>
        <v>235</v>
      </c>
      <c r="R2031">
        <f>IF(telefony45[[#This Row],[czy komórkowy]]=1,Q2031+R2030,R2030)</f>
        <v>224678</v>
      </c>
      <c r="S2031">
        <f>IF(telefony45[[#This Row],[czy stacjonarny]]=1,Q2031+S2030,S2030)</f>
        <v>686499</v>
      </c>
    </row>
    <row r="2032" spans="1:19" x14ac:dyDescent="0.3">
      <c r="A2032" s="9" t="s">
        <v>1746</v>
      </c>
      <c r="B2032" s="1">
        <v>42944</v>
      </c>
      <c r="C2032" s="2">
        <v>0.61322916666666671</v>
      </c>
      <c r="D2032" s="2">
        <v>0.62153935185185183</v>
      </c>
      <c r="E2032">
        <f>DAY(telefony45[[#This Row],[data]])</f>
        <v>28</v>
      </c>
      <c r="F2032">
        <f>IF(LEN(telefony45[[#This Row],[nr]])=8,1,0)</f>
        <v>0</v>
      </c>
      <c r="G2032">
        <f>IF(LEN(telefony45[[#This Row],[nr]])=7,1,0)</f>
        <v>1</v>
      </c>
      <c r="H2032" s="9">
        <f>IF(LEN(telefony45[[#This Row],[nr]])&gt;=10,1,0)</f>
        <v>0</v>
      </c>
      <c r="I2032" s="2">
        <f>telefony45[[#This Row],[zakonczenie]]-telefony45[[#This Row],[rozpoczecie]]</f>
        <v>8.310185185185115E-3</v>
      </c>
      <c r="J2032" s="9">
        <f>HOUR(telefony45[[#This Row],[czas połączenia]])</f>
        <v>0</v>
      </c>
      <c r="K2032" s="9">
        <f>MINUTE(telefony45[[#This Row],[czas połączenia]])</f>
        <v>11</v>
      </c>
      <c r="L2032" s="9">
        <f>SECOND(telefony45[[#This Row],[czas połączenia]])</f>
        <v>58</v>
      </c>
      <c r="M2032" s="9">
        <f>telefony45[[#This Row],[godziny połączenia]]*60*60+telefony45[[#This Row],[minuty połączenia]]*60+telefony45[[#This Row],[sekundy połączenia2]]</f>
        <v>718</v>
      </c>
      <c r="N2032" s="9">
        <f>ROUNDUP(telefony45[[#This Row],[połączenie w sekundach]]/60,0)</f>
        <v>12</v>
      </c>
      <c r="O2032" s="9">
        <f>IF(telefony45[[#This Row],[czy zagraniczny]]=1,telefony45[[#This Row],[zaczęt minuty połączenia]],0)</f>
        <v>0</v>
      </c>
      <c r="P2032">
        <f>IF(OR(telefony45[[#This Row],[czy komórkowy]]=1,telefony45[[#This Row],[czy stacjonarny]]=1),P2031-telefony45[[#This Row],[połączenie w sekundach]],P2031)</f>
        <v>-911895</v>
      </c>
      <c r="Q2032">
        <f t="shared" si="31"/>
        <v>718</v>
      </c>
      <c r="R2032">
        <f>IF(telefony45[[#This Row],[czy komórkowy]]=1,Q2032+R2031,R2031)</f>
        <v>224678</v>
      </c>
      <c r="S2032">
        <f>IF(telefony45[[#This Row],[czy stacjonarny]]=1,Q2032+S2031,S2031)</f>
        <v>687217</v>
      </c>
    </row>
    <row r="2033" spans="1:19" x14ac:dyDescent="0.3">
      <c r="A2033" s="9" t="s">
        <v>1747</v>
      </c>
      <c r="B2033" s="1">
        <v>42944</v>
      </c>
      <c r="C2033" s="2">
        <v>0.61570601851851847</v>
      </c>
      <c r="D2033" s="2">
        <v>0.62429398148148152</v>
      </c>
      <c r="E2033">
        <f>DAY(telefony45[[#This Row],[data]])</f>
        <v>28</v>
      </c>
      <c r="F2033">
        <f>IF(LEN(telefony45[[#This Row],[nr]])=8,1,0)</f>
        <v>0</v>
      </c>
      <c r="G2033">
        <f>IF(LEN(telefony45[[#This Row],[nr]])=7,1,0)</f>
        <v>0</v>
      </c>
      <c r="H2033" s="9">
        <f>IF(LEN(telefony45[[#This Row],[nr]])&gt;=10,1,0)</f>
        <v>1</v>
      </c>
      <c r="I2033" s="2">
        <f>telefony45[[#This Row],[zakonczenie]]-telefony45[[#This Row],[rozpoczecie]]</f>
        <v>8.5879629629630472E-3</v>
      </c>
      <c r="J2033" s="9">
        <f>HOUR(telefony45[[#This Row],[czas połączenia]])</f>
        <v>0</v>
      </c>
      <c r="K2033" s="9">
        <f>MINUTE(telefony45[[#This Row],[czas połączenia]])</f>
        <v>12</v>
      </c>
      <c r="L2033" s="9">
        <f>SECOND(telefony45[[#This Row],[czas połączenia]])</f>
        <v>22</v>
      </c>
      <c r="M2033" s="9">
        <f>telefony45[[#This Row],[godziny połączenia]]*60*60+telefony45[[#This Row],[minuty połączenia]]*60+telefony45[[#This Row],[sekundy połączenia2]]</f>
        <v>742</v>
      </c>
      <c r="N2033" s="9">
        <f>ROUNDUP(telefony45[[#This Row],[połączenie w sekundach]]/60,0)</f>
        <v>13</v>
      </c>
      <c r="O2033" s="9">
        <f>IF(telefony45[[#This Row],[czy zagraniczny]]=1,telefony45[[#This Row],[zaczęt minuty połączenia]],0)</f>
        <v>13</v>
      </c>
      <c r="P2033">
        <f>IF(OR(telefony45[[#This Row],[czy komórkowy]]=1,telefony45[[#This Row],[czy stacjonarny]]=1),P2032-telefony45[[#This Row],[połączenie w sekundach]],P2032)</f>
        <v>-911895</v>
      </c>
      <c r="Q2033">
        <f t="shared" si="31"/>
        <v>0</v>
      </c>
      <c r="R2033">
        <f>IF(telefony45[[#This Row],[czy komórkowy]]=1,Q2033+R2032,R2032)</f>
        <v>224678</v>
      </c>
      <c r="S2033">
        <f>IF(telefony45[[#This Row],[czy stacjonarny]]=1,Q2033+S2032,S2032)</f>
        <v>687217</v>
      </c>
    </row>
    <row r="2034" spans="1:19" x14ac:dyDescent="0.3">
      <c r="A2034" s="9" t="s">
        <v>1748</v>
      </c>
      <c r="B2034" s="1">
        <v>42944</v>
      </c>
      <c r="C2034" s="2">
        <v>0.61962962962962964</v>
      </c>
      <c r="D2034" s="2">
        <v>0.62399305555555551</v>
      </c>
      <c r="E2034">
        <f>DAY(telefony45[[#This Row],[data]])</f>
        <v>28</v>
      </c>
      <c r="F2034">
        <f>IF(LEN(telefony45[[#This Row],[nr]])=8,1,0)</f>
        <v>0</v>
      </c>
      <c r="G2034">
        <f>IF(LEN(telefony45[[#This Row],[nr]])=7,1,0)</f>
        <v>0</v>
      </c>
      <c r="H2034" s="9">
        <f>IF(LEN(telefony45[[#This Row],[nr]])&gt;=10,1,0)</f>
        <v>1</v>
      </c>
      <c r="I2034" s="2">
        <f>telefony45[[#This Row],[zakonczenie]]-telefony45[[#This Row],[rozpoczecie]]</f>
        <v>4.3634259259258679E-3</v>
      </c>
      <c r="J2034" s="9">
        <f>HOUR(telefony45[[#This Row],[czas połączenia]])</f>
        <v>0</v>
      </c>
      <c r="K2034" s="9">
        <f>MINUTE(telefony45[[#This Row],[czas połączenia]])</f>
        <v>6</v>
      </c>
      <c r="L2034" s="9">
        <f>SECOND(telefony45[[#This Row],[czas połączenia]])</f>
        <v>17</v>
      </c>
      <c r="M2034" s="9">
        <f>telefony45[[#This Row],[godziny połączenia]]*60*60+telefony45[[#This Row],[minuty połączenia]]*60+telefony45[[#This Row],[sekundy połączenia2]]</f>
        <v>377</v>
      </c>
      <c r="N2034" s="9">
        <f>ROUNDUP(telefony45[[#This Row],[połączenie w sekundach]]/60,0)</f>
        <v>7</v>
      </c>
      <c r="O2034" s="9">
        <f>IF(telefony45[[#This Row],[czy zagraniczny]]=1,telefony45[[#This Row],[zaczęt minuty połączenia]],0)</f>
        <v>7</v>
      </c>
      <c r="P2034">
        <f>IF(OR(telefony45[[#This Row],[czy komórkowy]]=1,telefony45[[#This Row],[czy stacjonarny]]=1),P2033-telefony45[[#This Row],[połączenie w sekundach]],P2033)</f>
        <v>-911895</v>
      </c>
      <c r="Q2034">
        <f t="shared" si="31"/>
        <v>0</v>
      </c>
      <c r="R2034">
        <f>IF(telefony45[[#This Row],[czy komórkowy]]=1,Q2034+R2033,R2033)</f>
        <v>224678</v>
      </c>
      <c r="S2034">
        <f>IF(telefony45[[#This Row],[czy stacjonarny]]=1,Q2034+S2033,S2033)</f>
        <v>687217</v>
      </c>
    </row>
    <row r="2035" spans="1:19" x14ac:dyDescent="0.3">
      <c r="A2035" s="9" t="s">
        <v>1749</v>
      </c>
      <c r="B2035" s="1">
        <v>42944</v>
      </c>
      <c r="C2035" s="2">
        <v>0.62204861111111109</v>
      </c>
      <c r="D2035" s="2">
        <v>0.62440972222222224</v>
      </c>
      <c r="E2035">
        <f>DAY(telefony45[[#This Row],[data]])</f>
        <v>28</v>
      </c>
      <c r="F2035">
        <f>IF(LEN(telefony45[[#This Row],[nr]])=8,1,0)</f>
        <v>0</v>
      </c>
      <c r="G2035">
        <f>IF(LEN(telefony45[[#This Row],[nr]])=7,1,0)</f>
        <v>1</v>
      </c>
      <c r="H2035" s="9">
        <f>IF(LEN(telefony45[[#This Row],[nr]])&gt;=10,1,0)</f>
        <v>0</v>
      </c>
      <c r="I2035" s="2">
        <f>telefony45[[#This Row],[zakonczenie]]-telefony45[[#This Row],[rozpoczecie]]</f>
        <v>2.3611111111111471E-3</v>
      </c>
      <c r="J2035" s="9">
        <f>HOUR(telefony45[[#This Row],[czas połączenia]])</f>
        <v>0</v>
      </c>
      <c r="K2035" s="9">
        <f>MINUTE(telefony45[[#This Row],[czas połączenia]])</f>
        <v>3</v>
      </c>
      <c r="L2035" s="9">
        <f>SECOND(telefony45[[#This Row],[czas połączenia]])</f>
        <v>24</v>
      </c>
      <c r="M2035" s="9">
        <f>telefony45[[#This Row],[godziny połączenia]]*60*60+telefony45[[#This Row],[minuty połączenia]]*60+telefony45[[#This Row],[sekundy połączenia2]]</f>
        <v>204</v>
      </c>
      <c r="N2035" s="9">
        <f>ROUNDUP(telefony45[[#This Row],[połączenie w sekundach]]/60,0)</f>
        <v>4</v>
      </c>
      <c r="O2035" s="9">
        <f>IF(telefony45[[#This Row],[czy zagraniczny]]=1,telefony45[[#This Row],[zaczęt minuty połączenia]],0)</f>
        <v>0</v>
      </c>
      <c r="P2035">
        <f>IF(OR(telefony45[[#This Row],[czy komórkowy]]=1,telefony45[[#This Row],[czy stacjonarny]]=1),P2034-telefony45[[#This Row],[połączenie w sekundach]],P2034)</f>
        <v>-912099</v>
      </c>
      <c r="Q2035">
        <f t="shared" si="31"/>
        <v>204</v>
      </c>
      <c r="R2035">
        <f>IF(telefony45[[#This Row],[czy komórkowy]]=1,Q2035+R2034,R2034)</f>
        <v>224678</v>
      </c>
      <c r="S2035">
        <f>IF(telefony45[[#This Row],[czy stacjonarny]]=1,Q2035+S2034,S2034)</f>
        <v>687421</v>
      </c>
    </row>
    <row r="2036" spans="1:19" x14ac:dyDescent="0.3">
      <c r="A2036" s="9" t="s">
        <v>1750</v>
      </c>
      <c r="B2036" s="1">
        <v>42944</v>
      </c>
      <c r="C2036" s="2">
        <v>0.62502314814814819</v>
      </c>
      <c r="D2036" s="2">
        <v>0.63574074074074072</v>
      </c>
      <c r="E2036">
        <f>DAY(telefony45[[#This Row],[data]])</f>
        <v>28</v>
      </c>
      <c r="F2036">
        <f>IF(LEN(telefony45[[#This Row],[nr]])=8,1,0)</f>
        <v>1</v>
      </c>
      <c r="G2036">
        <f>IF(LEN(telefony45[[#This Row],[nr]])=7,1,0)</f>
        <v>0</v>
      </c>
      <c r="H2036" s="9">
        <f>IF(LEN(telefony45[[#This Row],[nr]])&gt;=10,1,0)</f>
        <v>0</v>
      </c>
      <c r="I2036" s="2">
        <f>telefony45[[#This Row],[zakonczenie]]-telefony45[[#This Row],[rozpoczecie]]</f>
        <v>1.0717592592592529E-2</v>
      </c>
      <c r="J2036" s="9">
        <f>HOUR(telefony45[[#This Row],[czas połączenia]])</f>
        <v>0</v>
      </c>
      <c r="K2036" s="9">
        <f>MINUTE(telefony45[[#This Row],[czas połączenia]])</f>
        <v>15</v>
      </c>
      <c r="L2036" s="9">
        <f>SECOND(telefony45[[#This Row],[czas połączenia]])</f>
        <v>26</v>
      </c>
      <c r="M2036" s="9">
        <f>telefony45[[#This Row],[godziny połączenia]]*60*60+telefony45[[#This Row],[minuty połączenia]]*60+telefony45[[#This Row],[sekundy połączenia2]]</f>
        <v>926</v>
      </c>
      <c r="N2036" s="9">
        <f>ROUNDUP(telefony45[[#This Row],[połączenie w sekundach]]/60,0)</f>
        <v>16</v>
      </c>
      <c r="O2036" s="9">
        <f>IF(telefony45[[#This Row],[czy zagraniczny]]=1,telefony45[[#This Row],[zaczęt minuty połączenia]],0)</f>
        <v>0</v>
      </c>
      <c r="P2036">
        <f>IF(OR(telefony45[[#This Row],[czy komórkowy]]=1,telefony45[[#This Row],[czy stacjonarny]]=1),P2035-telefony45[[#This Row],[połączenie w sekundach]],P2035)</f>
        <v>-913025</v>
      </c>
      <c r="Q2036">
        <f t="shared" si="31"/>
        <v>926</v>
      </c>
      <c r="R2036">
        <f>IF(telefony45[[#This Row],[czy komórkowy]]=1,Q2036+R2035,R2035)</f>
        <v>225604</v>
      </c>
      <c r="S2036">
        <f>IF(telefony45[[#This Row],[czy stacjonarny]]=1,Q2036+S2035,S2035)</f>
        <v>687421</v>
      </c>
    </row>
    <row r="2037" spans="1:19" x14ac:dyDescent="0.3">
      <c r="A2037" s="9" t="s">
        <v>1751</v>
      </c>
      <c r="B2037" s="1">
        <v>42947</v>
      </c>
      <c r="C2037" s="2">
        <v>0.3342013888888889</v>
      </c>
      <c r="D2037" s="2">
        <v>0.34159722222222222</v>
      </c>
      <c r="E2037">
        <f>DAY(telefony45[[#This Row],[data]])</f>
        <v>31</v>
      </c>
      <c r="F2037">
        <f>IF(LEN(telefony45[[#This Row],[nr]])=8,1,0)</f>
        <v>0</v>
      </c>
      <c r="G2037">
        <f>IF(LEN(telefony45[[#This Row],[nr]])=7,1,0)</f>
        <v>1</v>
      </c>
      <c r="H2037" s="9">
        <f>IF(LEN(telefony45[[#This Row],[nr]])&gt;=10,1,0)</f>
        <v>0</v>
      </c>
      <c r="I2037" s="2">
        <f>telefony45[[#This Row],[zakonczenie]]-telefony45[[#This Row],[rozpoczecie]]</f>
        <v>7.3958333333333237E-3</v>
      </c>
      <c r="J2037" s="9">
        <f>HOUR(telefony45[[#This Row],[czas połączenia]])</f>
        <v>0</v>
      </c>
      <c r="K2037" s="9">
        <f>MINUTE(telefony45[[#This Row],[czas połączenia]])</f>
        <v>10</v>
      </c>
      <c r="L2037" s="9">
        <f>SECOND(telefony45[[#This Row],[czas połączenia]])</f>
        <v>39</v>
      </c>
      <c r="M2037" s="9">
        <f>telefony45[[#This Row],[godziny połączenia]]*60*60+telefony45[[#This Row],[minuty połączenia]]*60+telefony45[[#This Row],[sekundy połączenia2]]</f>
        <v>639</v>
      </c>
      <c r="N2037" s="9">
        <f>ROUNDUP(telefony45[[#This Row],[połączenie w sekundach]]/60,0)</f>
        <v>11</v>
      </c>
      <c r="O2037" s="9">
        <f>IF(telefony45[[#This Row],[czy zagraniczny]]=1,telefony45[[#This Row],[zaczęt minuty połączenia]],0)</f>
        <v>0</v>
      </c>
      <c r="P2037">
        <f>IF(OR(telefony45[[#This Row],[czy komórkowy]]=1,telefony45[[#This Row],[czy stacjonarny]]=1),P2036-telefony45[[#This Row],[połączenie w sekundach]],P2036)</f>
        <v>-913664</v>
      </c>
      <c r="Q2037">
        <f t="shared" si="31"/>
        <v>639</v>
      </c>
      <c r="R2037">
        <f>IF(telefony45[[#This Row],[czy komórkowy]]=1,Q2037+R2036,R2036)</f>
        <v>225604</v>
      </c>
      <c r="S2037">
        <f>IF(telefony45[[#This Row],[czy stacjonarny]]=1,Q2037+S2036,S2036)</f>
        <v>688060</v>
      </c>
    </row>
    <row r="2038" spans="1:19" x14ac:dyDescent="0.3">
      <c r="A2038" s="9" t="s">
        <v>1752</v>
      </c>
      <c r="B2038" s="1">
        <v>42947</v>
      </c>
      <c r="C2038" s="2">
        <v>0.33929398148148149</v>
      </c>
      <c r="D2038" s="2">
        <v>0.34349537037037037</v>
      </c>
      <c r="E2038">
        <f>DAY(telefony45[[#This Row],[data]])</f>
        <v>31</v>
      </c>
      <c r="F2038">
        <f>IF(LEN(telefony45[[#This Row],[nr]])=8,1,0)</f>
        <v>1</v>
      </c>
      <c r="G2038">
        <f>IF(LEN(telefony45[[#This Row],[nr]])=7,1,0)</f>
        <v>0</v>
      </c>
      <c r="H2038" s="9">
        <f>IF(LEN(telefony45[[#This Row],[nr]])&gt;=10,1,0)</f>
        <v>0</v>
      </c>
      <c r="I2038" s="2">
        <f>telefony45[[#This Row],[zakonczenie]]-telefony45[[#This Row],[rozpoczecie]]</f>
        <v>4.2013888888888795E-3</v>
      </c>
      <c r="J2038" s="9">
        <f>HOUR(telefony45[[#This Row],[czas połączenia]])</f>
        <v>0</v>
      </c>
      <c r="K2038" s="9">
        <f>MINUTE(telefony45[[#This Row],[czas połączenia]])</f>
        <v>6</v>
      </c>
      <c r="L2038" s="9">
        <f>SECOND(telefony45[[#This Row],[czas połączenia]])</f>
        <v>3</v>
      </c>
      <c r="M2038" s="9">
        <f>telefony45[[#This Row],[godziny połączenia]]*60*60+telefony45[[#This Row],[minuty połączenia]]*60+telefony45[[#This Row],[sekundy połączenia2]]</f>
        <v>363</v>
      </c>
      <c r="N2038" s="9">
        <f>ROUNDUP(telefony45[[#This Row],[połączenie w sekundach]]/60,0)</f>
        <v>7</v>
      </c>
      <c r="O2038" s="9">
        <f>IF(telefony45[[#This Row],[czy zagraniczny]]=1,telefony45[[#This Row],[zaczęt minuty połączenia]],0)</f>
        <v>0</v>
      </c>
      <c r="P2038">
        <f>IF(OR(telefony45[[#This Row],[czy komórkowy]]=1,telefony45[[#This Row],[czy stacjonarny]]=1),P2037-telefony45[[#This Row],[połączenie w sekundach]],P2037)</f>
        <v>-914027</v>
      </c>
      <c r="Q2038">
        <f t="shared" si="31"/>
        <v>363</v>
      </c>
      <c r="R2038">
        <f>IF(telefony45[[#This Row],[czy komórkowy]]=1,Q2038+R2037,R2037)</f>
        <v>225967</v>
      </c>
      <c r="S2038">
        <f>IF(telefony45[[#This Row],[czy stacjonarny]]=1,Q2038+S2037,S2037)</f>
        <v>688060</v>
      </c>
    </row>
    <row r="2039" spans="1:19" x14ac:dyDescent="0.3">
      <c r="A2039" s="9" t="s">
        <v>1753</v>
      </c>
      <c r="B2039" s="1">
        <v>42947</v>
      </c>
      <c r="C2039" s="2">
        <v>0.34378472222222223</v>
      </c>
      <c r="D2039" s="2">
        <v>0.34677083333333331</v>
      </c>
      <c r="E2039">
        <f>DAY(telefony45[[#This Row],[data]])</f>
        <v>31</v>
      </c>
      <c r="F2039">
        <f>IF(LEN(telefony45[[#This Row],[nr]])=8,1,0)</f>
        <v>0</v>
      </c>
      <c r="G2039">
        <f>IF(LEN(telefony45[[#This Row],[nr]])=7,1,0)</f>
        <v>1</v>
      </c>
      <c r="H2039" s="9">
        <f>IF(LEN(telefony45[[#This Row],[nr]])&gt;=10,1,0)</f>
        <v>0</v>
      </c>
      <c r="I2039" s="2">
        <f>telefony45[[#This Row],[zakonczenie]]-telefony45[[#This Row],[rozpoczecie]]</f>
        <v>2.9861111111110783E-3</v>
      </c>
      <c r="J2039" s="9">
        <f>HOUR(telefony45[[#This Row],[czas połączenia]])</f>
        <v>0</v>
      </c>
      <c r="K2039" s="9">
        <f>MINUTE(telefony45[[#This Row],[czas połączenia]])</f>
        <v>4</v>
      </c>
      <c r="L2039" s="9">
        <f>SECOND(telefony45[[#This Row],[czas połączenia]])</f>
        <v>18</v>
      </c>
      <c r="M2039" s="9">
        <f>telefony45[[#This Row],[godziny połączenia]]*60*60+telefony45[[#This Row],[minuty połączenia]]*60+telefony45[[#This Row],[sekundy połączenia2]]</f>
        <v>258</v>
      </c>
      <c r="N2039" s="9">
        <f>ROUNDUP(telefony45[[#This Row],[połączenie w sekundach]]/60,0)</f>
        <v>5</v>
      </c>
      <c r="O2039" s="9">
        <f>IF(telefony45[[#This Row],[czy zagraniczny]]=1,telefony45[[#This Row],[zaczęt minuty połączenia]],0)</f>
        <v>0</v>
      </c>
      <c r="P2039">
        <f>IF(OR(telefony45[[#This Row],[czy komórkowy]]=1,telefony45[[#This Row],[czy stacjonarny]]=1),P2038-telefony45[[#This Row],[połączenie w sekundach]],P2038)</f>
        <v>-914285</v>
      </c>
      <c r="Q2039">
        <f t="shared" si="31"/>
        <v>258</v>
      </c>
      <c r="R2039">
        <f>IF(telefony45[[#This Row],[czy komórkowy]]=1,Q2039+R2038,R2038)</f>
        <v>225967</v>
      </c>
      <c r="S2039">
        <f>IF(telefony45[[#This Row],[czy stacjonarny]]=1,Q2039+S2038,S2038)</f>
        <v>688318</v>
      </c>
    </row>
    <row r="2040" spans="1:19" x14ac:dyDescent="0.3">
      <c r="A2040" s="9" t="s">
        <v>1754</v>
      </c>
      <c r="B2040" s="1">
        <v>42947</v>
      </c>
      <c r="C2040" s="2">
        <v>0.34609953703703705</v>
      </c>
      <c r="D2040" s="2">
        <v>0.35118055555555555</v>
      </c>
      <c r="E2040">
        <f>DAY(telefony45[[#This Row],[data]])</f>
        <v>31</v>
      </c>
      <c r="F2040">
        <f>IF(LEN(telefony45[[#This Row],[nr]])=8,1,0)</f>
        <v>0</v>
      </c>
      <c r="G2040">
        <f>IF(LEN(telefony45[[#This Row],[nr]])=7,1,0)</f>
        <v>1</v>
      </c>
      <c r="H2040" s="9">
        <f>IF(LEN(telefony45[[#This Row],[nr]])&gt;=10,1,0)</f>
        <v>0</v>
      </c>
      <c r="I2040" s="2">
        <f>telefony45[[#This Row],[zakonczenie]]-telefony45[[#This Row],[rozpoczecie]]</f>
        <v>5.0810185185184986E-3</v>
      </c>
      <c r="J2040" s="9">
        <f>HOUR(telefony45[[#This Row],[czas połączenia]])</f>
        <v>0</v>
      </c>
      <c r="K2040" s="9">
        <f>MINUTE(telefony45[[#This Row],[czas połączenia]])</f>
        <v>7</v>
      </c>
      <c r="L2040" s="9">
        <f>SECOND(telefony45[[#This Row],[czas połączenia]])</f>
        <v>19</v>
      </c>
      <c r="M2040" s="9">
        <f>telefony45[[#This Row],[godziny połączenia]]*60*60+telefony45[[#This Row],[minuty połączenia]]*60+telefony45[[#This Row],[sekundy połączenia2]]</f>
        <v>439</v>
      </c>
      <c r="N2040" s="9">
        <f>ROUNDUP(telefony45[[#This Row],[połączenie w sekundach]]/60,0)</f>
        <v>8</v>
      </c>
      <c r="O2040" s="9">
        <f>IF(telefony45[[#This Row],[czy zagraniczny]]=1,telefony45[[#This Row],[zaczęt minuty połączenia]],0)</f>
        <v>0</v>
      </c>
      <c r="P2040">
        <f>IF(OR(telefony45[[#This Row],[czy komórkowy]]=1,telefony45[[#This Row],[czy stacjonarny]]=1),P2039-telefony45[[#This Row],[połączenie w sekundach]],P2039)</f>
        <v>-914724</v>
      </c>
      <c r="Q2040">
        <f t="shared" si="31"/>
        <v>439</v>
      </c>
      <c r="R2040">
        <f>IF(telefony45[[#This Row],[czy komórkowy]]=1,Q2040+R2039,R2039)</f>
        <v>225967</v>
      </c>
      <c r="S2040">
        <f>IF(telefony45[[#This Row],[czy stacjonarny]]=1,Q2040+S2039,S2039)</f>
        <v>688757</v>
      </c>
    </row>
    <row r="2041" spans="1:19" x14ac:dyDescent="0.3">
      <c r="A2041" s="9" t="s">
        <v>1755</v>
      </c>
      <c r="B2041" s="1">
        <v>42947</v>
      </c>
      <c r="C2041" s="2">
        <v>0.35167824074074072</v>
      </c>
      <c r="D2041" s="2">
        <v>0.35538194444444443</v>
      </c>
      <c r="E2041">
        <f>DAY(telefony45[[#This Row],[data]])</f>
        <v>31</v>
      </c>
      <c r="F2041">
        <f>IF(LEN(telefony45[[#This Row],[nr]])=8,1,0)</f>
        <v>0</v>
      </c>
      <c r="G2041">
        <f>IF(LEN(telefony45[[#This Row],[nr]])=7,1,0)</f>
        <v>1</v>
      </c>
      <c r="H2041" s="9">
        <f>IF(LEN(telefony45[[#This Row],[nr]])&gt;=10,1,0)</f>
        <v>0</v>
      </c>
      <c r="I2041" s="2">
        <f>telefony45[[#This Row],[zakonczenie]]-telefony45[[#This Row],[rozpoczecie]]</f>
        <v>3.703703703703709E-3</v>
      </c>
      <c r="J2041" s="9">
        <f>HOUR(telefony45[[#This Row],[czas połączenia]])</f>
        <v>0</v>
      </c>
      <c r="K2041" s="9">
        <f>MINUTE(telefony45[[#This Row],[czas połączenia]])</f>
        <v>5</v>
      </c>
      <c r="L2041" s="9">
        <f>SECOND(telefony45[[#This Row],[czas połączenia]])</f>
        <v>20</v>
      </c>
      <c r="M2041" s="9">
        <f>telefony45[[#This Row],[godziny połączenia]]*60*60+telefony45[[#This Row],[minuty połączenia]]*60+telefony45[[#This Row],[sekundy połączenia2]]</f>
        <v>320</v>
      </c>
      <c r="N2041" s="9">
        <f>ROUNDUP(telefony45[[#This Row],[połączenie w sekundach]]/60,0)</f>
        <v>6</v>
      </c>
      <c r="O2041" s="9">
        <f>IF(telefony45[[#This Row],[czy zagraniczny]]=1,telefony45[[#This Row],[zaczęt minuty połączenia]],0)</f>
        <v>0</v>
      </c>
      <c r="P2041">
        <f>IF(OR(telefony45[[#This Row],[czy komórkowy]]=1,telefony45[[#This Row],[czy stacjonarny]]=1),P2040-telefony45[[#This Row],[połączenie w sekundach]],P2040)</f>
        <v>-915044</v>
      </c>
      <c r="Q2041">
        <f t="shared" si="31"/>
        <v>320</v>
      </c>
      <c r="R2041">
        <f>IF(telefony45[[#This Row],[czy komórkowy]]=1,Q2041+R2040,R2040)</f>
        <v>225967</v>
      </c>
      <c r="S2041">
        <f>IF(telefony45[[#This Row],[czy stacjonarny]]=1,Q2041+S2040,S2040)</f>
        <v>689077</v>
      </c>
    </row>
    <row r="2042" spans="1:19" x14ac:dyDescent="0.3">
      <c r="A2042" s="9" t="s">
        <v>1363</v>
      </c>
      <c r="B2042" s="1">
        <v>42947</v>
      </c>
      <c r="C2042" s="2">
        <v>0.35333333333333333</v>
      </c>
      <c r="D2042" s="2">
        <v>0.35844907407407406</v>
      </c>
      <c r="E2042">
        <f>DAY(telefony45[[#This Row],[data]])</f>
        <v>31</v>
      </c>
      <c r="F2042">
        <f>IF(LEN(telefony45[[#This Row],[nr]])=8,1,0)</f>
        <v>0</v>
      </c>
      <c r="G2042">
        <f>IF(LEN(telefony45[[#This Row],[nr]])=7,1,0)</f>
        <v>1</v>
      </c>
      <c r="H2042" s="9">
        <f>IF(LEN(telefony45[[#This Row],[nr]])&gt;=10,1,0)</f>
        <v>0</v>
      </c>
      <c r="I2042" s="2">
        <f>telefony45[[#This Row],[zakonczenie]]-telefony45[[#This Row],[rozpoczecie]]</f>
        <v>5.1157407407407263E-3</v>
      </c>
      <c r="J2042" s="9">
        <f>HOUR(telefony45[[#This Row],[czas połączenia]])</f>
        <v>0</v>
      </c>
      <c r="K2042" s="9">
        <f>MINUTE(telefony45[[#This Row],[czas połączenia]])</f>
        <v>7</v>
      </c>
      <c r="L2042" s="9">
        <f>SECOND(telefony45[[#This Row],[czas połączenia]])</f>
        <v>22</v>
      </c>
      <c r="M2042" s="9">
        <f>telefony45[[#This Row],[godziny połączenia]]*60*60+telefony45[[#This Row],[minuty połączenia]]*60+telefony45[[#This Row],[sekundy połączenia2]]</f>
        <v>442</v>
      </c>
      <c r="N2042" s="9">
        <f>ROUNDUP(telefony45[[#This Row],[połączenie w sekundach]]/60,0)</f>
        <v>8</v>
      </c>
      <c r="O2042" s="9">
        <f>IF(telefony45[[#This Row],[czy zagraniczny]]=1,telefony45[[#This Row],[zaczęt minuty połączenia]],0)</f>
        <v>0</v>
      </c>
      <c r="P2042">
        <f>IF(OR(telefony45[[#This Row],[czy komórkowy]]=1,telefony45[[#This Row],[czy stacjonarny]]=1),P2041-telefony45[[#This Row],[połączenie w sekundach]],P2041)</f>
        <v>-915486</v>
      </c>
      <c r="Q2042">
        <f t="shared" si="31"/>
        <v>442</v>
      </c>
      <c r="R2042">
        <f>IF(telefony45[[#This Row],[czy komórkowy]]=1,Q2042+R2041,R2041)</f>
        <v>225967</v>
      </c>
      <c r="S2042">
        <f>IF(telefony45[[#This Row],[czy stacjonarny]]=1,Q2042+S2041,S2041)</f>
        <v>689519</v>
      </c>
    </row>
    <row r="2043" spans="1:19" x14ac:dyDescent="0.3">
      <c r="A2043" s="9" t="s">
        <v>1756</v>
      </c>
      <c r="B2043" s="1">
        <v>42947</v>
      </c>
      <c r="C2043" s="2">
        <v>0.35793981481481479</v>
      </c>
      <c r="D2043" s="2">
        <v>0.36571759259259257</v>
      </c>
      <c r="E2043">
        <f>DAY(telefony45[[#This Row],[data]])</f>
        <v>31</v>
      </c>
      <c r="F2043">
        <f>IF(LEN(telefony45[[#This Row],[nr]])=8,1,0)</f>
        <v>0</v>
      </c>
      <c r="G2043">
        <f>IF(LEN(telefony45[[#This Row],[nr]])=7,1,0)</f>
        <v>1</v>
      </c>
      <c r="H2043" s="9">
        <f>IF(LEN(telefony45[[#This Row],[nr]])&gt;=10,1,0)</f>
        <v>0</v>
      </c>
      <c r="I2043" s="2">
        <f>telefony45[[#This Row],[zakonczenie]]-telefony45[[#This Row],[rozpoczecie]]</f>
        <v>7.7777777777777724E-3</v>
      </c>
      <c r="J2043" s="9">
        <f>HOUR(telefony45[[#This Row],[czas połączenia]])</f>
        <v>0</v>
      </c>
      <c r="K2043" s="9">
        <f>MINUTE(telefony45[[#This Row],[czas połączenia]])</f>
        <v>11</v>
      </c>
      <c r="L2043" s="9">
        <f>SECOND(telefony45[[#This Row],[czas połączenia]])</f>
        <v>12</v>
      </c>
      <c r="M2043" s="9">
        <f>telefony45[[#This Row],[godziny połączenia]]*60*60+telefony45[[#This Row],[minuty połączenia]]*60+telefony45[[#This Row],[sekundy połączenia2]]</f>
        <v>672</v>
      </c>
      <c r="N2043" s="9">
        <f>ROUNDUP(telefony45[[#This Row],[połączenie w sekundach]]/60,0)</f>
        <v>12</v>
      </c>
      <c r="O2043" s="9">
        <f>IF(telefony45[[#This Row],[czy zagraniczny]]=1,telefony45[[#This Row],[zaczęt minuty połączenia]],0)</f>
        <v>0</v>
      </c>
      <c r="P2043">
        <f>IF(OR(telefony45[[#This Row],[czy komórkowy]]=1,telefony45[[#This Row],[czy stacjonarny]]=1),P2042-telefony45[[#This Row],[połączenie w sekundach]],P2042)</f>
        <v>-916158</v>
      </c>
      <c r="Q2043">
        <f t="shared" si="31"/>
        <v>672</v>
      </c>
      <c r="R2043">
        <f>IF(telefony45[[#This Row],[czy komórkowy]]=1,Q2043+R2042,R2042)</f>
        <v>225967</v>
      </c>
      <c r="S2043">
        <f>IF(telefony45[[#This Row],[czy stacjonarny]]=1,Q2043+S2042,S2042)</f>
        <v>690191</v>
      </c>
    </row>
    <row r="2044" spans="1:19" x14ac:dyDescent="0.3">
      <c r="A2044" s="9" t="s">
        <v>1294</v>
      </c>
      <c r="B2044" s="1">
        <v>42947</v>
      </c>
      <c r="C2044" s="2">
        <v>0.35976851851851854</v>
      </c>
      <c r="D2044" s="2">
        <v>0.36883101851851852</v>
      </c>
      <c r="E2044">
        <f>DAY(telefony45[[#This Row],[data]])</f>
        <v>31</v>
      </c>
      <c r="F2044">
        <f>IF(LEN(telefony45[[#This Row],[nr]])=8,1,0)</f>
        <v>0</v>
      </c>
      <c r="G2044">
        <f>IF(LEN(telefony45[[#This Row],[nr]])=7,1,0)</f>
        <v>1</v>
      </c>
      <c r="H2044" s="9">
        <f>IF(LEN(telefony45[[#This Row],[nr]])&gt;=10,1,0)</f>
        <v>0</v>
      </c>
      <c r="I2044" s="2">
        <f>telefony45[[#This Row],[zakonczenie]]-telefony45[[#This Row],[rozpoczecie]]</f>
        <v>9.0624999999999734E-3</v>
      </c>
      <c r="J2044" s="9">
        <f>HOUR(telefony45[[#This Row],[czas połączenia]])</f>
        <v>0</v>
      </c>
      <c r="K2044" s="9">
        <f>MINUTE(telefony45[[#This Row],[czas połączenia]])</f>
        <v>13</v>
      </c>
      <c r="L2044" s="9">
        <f>SECOND(telefony45[[#This Row],[czas połączenia]])</f>
        <v>3</v>
      </c>
      <c r="M2044" s="9">
        <f>telefony45[[#This Row],[godziny połączenia]]*60*60+telefony45[[#This Row],[minuty połączenia]]*60+telefony45[[#This Row],[sekundy połączenia2]]</f>
        <v>783</v>
      </c>
      <c r="N2044" s="9">
        <f>ROUNDUP(telefony45[[#This Row],[połączenie w sekundach]]/60,0)</f>
        <v>14</v>
      </c>
      <c r="O2044" s="9">
        <f>IF(telefony45[[#This Row],[czy zagraniczny]]=1,telefony45[[#This Row],[zaczęt minuty połączenia]],0)</f>
        <v>0</v>
      </c>
      <c r="P2044">
        <f>IF(OR(telefony45[[#This Row],[czy komórkowy]]=1,telefony45[[#This Row],[czy stacjonarny]]=1),P2043-telefony45[[#This Row],[połączenie w sekundach]],P2043)</f>
        <v>-916941</v>
      </c>
      <c r="Q2044">
        <f t="shared" si="31"/>
        <v>783</v>
      </c>
      <c r="R2044">
        <f>IF(telefony45[[#This Row],[czy komórkowy]]=1,Q2044+R2043,R2043)</f>
        <v>225967</v>
      </c>
      <c r="S2044">
        <f>IF(telefony45[[#This Row],[czy stacjonarny]]=1,Q2044+S2043,S2043)</f>
        <v>690974</v>
      </c>
    </row>
    <row r="2045" spans="1:19" x14ac:dyDescent="0.3">
      <c r="A2045" s="9" t="s">
        <v>1757</v>
      </c>
      <c r="B2045" s="1">
        <v>42947</v>
      </c>
      <c r="C2045" s="2">
        <v>0.36394675925925923</v>
      </c>
      <c r="D2045" s="2">
        <v>0.37373842592592593</v>
      </c>
      <c r="E2045">
        <f>DAY(telefony45[[#This Row],[data]])</f>
        <v>31</v>
      </c>
      <c r="F2045">
        <f>IF(LEN(telefony45[[#This Row],[nr]])=8,1,0)</f>
        <v>0</v>
      </c>
      <c r="G2045">
        <f>IF(LEN(telefony45[[#This Row],[nr]])=7,1,0)</f>
        <v>1</v>
      </c>
      <c r="H2045" s="9">
        <f>IF(LEN(telefony45[[#This Row],[nr]])&gt;=10,1,0)</f>
        <v>0</v>
      </c>
      <c r="I2045" s="2">
        <f>telefony45[[#This Row],[zakonczenie]]-telefony45[[#This Row],[rozpoczecie]]</f>
        <v>9.7916666666666985E-3</v>
      </c>
      <c r="J2045" s="9">
        <f>HOUR(telefony45[[#This Row],[czas połączenia]])</f>
        <v>0</v>
      </c>
      <c r="K2045" s="9">
        <f>MINUTE(telefony45[[#This Row],[czas połączenia]])</f>
        <v>14</v>
      </c>
      <c r="L2045" s="9">
        <f>SECOND(telefony45[[#This Row],[czas połączenia]])</f>
        <v>6</v>
      </c>
      <c r="M2045" s="9">
        <f>telefony45[[#This Row],[godziny połączenia]]*60*60+telefony45[[#This Row],[minuty połączenia]]*60+telefony45[[#This Row],[sekundy połączenia2]]</f>
        <v>846</v>
      </c>
      <c r="N2045" s="9">
        <f>ROUNDUP(telefony45[[#This Row],[połączenie w sekundach]]/60,0)</f>
        <v>15</v>
      </c>
      <c r="O2045" s="9">
        <f>IF(telefony45[[#This Row],[czy zagraniczny]]=1,telefony45[[#This Row],[zaczęt minuty połączenia]],0)</f>
        <v>0</v>
      </c>
      <c r="P2045">
        <f>IF(OR(telefony45[[#This Row],[czy komórkowy]]=1,telefony45[[#This Row],[czy stacjonarny]]=1),P2044-telefony45[[#This Row],[połączenie w sekundach]],P2044)</f>
        <v>-917787</v>
      </c>
      <c r="Q2045">
        <f t="shared" si="31"/>
        <v>846</v>
      </c>
      <c r="R2045">
        <f>IF(telefony45[[#This Row],[czy komórkowy]]=1,Q2045+R2044,R2044)</f>
        <v>225967</v>
      </c>
      <c r="S2045">
        <f>IF(telefony45[[#This Row],[czy stacjonarny]]=1,Q2045+S2044,S2044)</f>
        <v>691820</v>
      </c>
    </row>
    <row r="2046" spans="1:19" x14ac:dyDescent="0.3">
      <c r="A2046" s="9" t="s">
        <v>1758</v>
      </c>
      <c r="B2046" s="1">
        <v>42947</v>
      </c>
      <c r="C2046" s="2">
        <v>0.36552083333333335</v>
      </c>
      <c r="D2046" s="2">
        <v>0.3696990740740741</v>
      </c>
      <c r="E2046">
        <f>DAY(telefony45[[#This Row],[data]])</f>
        <v>31</v>
      </c>
      <c r="F2046">
        <f>IF(LEN(telefony45[[#This Row],[nr]])=8,1,0)</f>
        <v>0</v>
      </c>
      <c r="G2046">
        <f>IF(LEN(telefony45[[#This Row],[nr]])=7,1,0)</f>
        <v>1</v>
      </c>
      <c r="H2046" s="9">
        <f>IF(LEN(telefony45[[#This Row],[nr]])&gt;=10,1,0)</f>
        <v>0</v>
      </c>
      <c r="I2046" s="2">
        <f>telefony45[[#This Row],[zakonczenie]]-telefony45[[#This Row],[rozpoczecie]]</f>
        <v>4.1782407407407463E-3</v>
      </c>
      <c r="J2046" s="9">
        <f>HOUR(telefony45[[#This Row],[czas połączenia]])</f>
        <v>0</v>
      </c>
      <c r="K2046" s="9">
        <f>MINUTE(telefony45[[#This Row],[czas połączenia]])</f>
        <v>6</v>
      </c>
      <c r="L2046" s="9">
        <f>SECOND(telefony45[[#This Row],[czas połączenia]])</f>
        <v>1</v>
      </c>
      <c r="M2046" s="9">
        <f>telefony45[[#This Row],[godziny połączenia]]*60*60+telefony45[[#This Row],[minuty połączenia]]*60+telefony45[[#This Row],[sekundy połączenia2]]</f>
        <v>361</v>
      </c>
      <c r="N2046" s="9">
        <f>ROUNDUP(telefony45[[#This Row],[połączenie w sekundach]]/60,0)</f>
        <v>7</v>
      </c>
      <c r="O2046" s="9">
        <f>IF(telefony45[[#This Row],[czy zagraniczny]]=1,telefony45[[#This Row],[zaczęt minuty połączenia]],0)</f>
        <v>0</v>
      </c>
      <c r="P2046">
        <f>IF(OR(telefony45[[#This Row],[czy komórkowy]]=1,telefony45[[#This Row],[czy stacjonarny]]=1),P2045-telefony45[[#This Row],[połączenie w sekundach]],P2045)</f>
        <v>-918148</v>
      </c>
      <c r="Q2046">
        <f t="shared" si="31"/>
        <v>361</v>
      </c>
      <c r="R2046">
        <f>IF(telefony45[[#This Row],[czy komórkowy]]=1,Q2046+R2045,R2045)</f>
        <v>225967</v>
      </c>
      <c r="S2046">
        <f>IF(telefony45[[#This Row],[czy stacjonarny]]=1,Q2046+S2045,S2045)</f>
        <v>692181</v>
      </c>
    </row>
    <row r="2047" spans="1:19" x14ac:dyDescent="0.3">
      <c r="A2047" s="9" t="s">
        <v>1759</v>
      </c>
      <c r="B2047" s="1">
        <v>42947</v>
      </c>
      <c r="C2047" s="2">
        <v>0.36776620370370372</v>
      </c>
      <c r="D2047" s="2">
        <v>0.37584490740740739</v>
      </c>
      <c r="E2047">
        <f>DAY(telefony45[[#This Row],[data]])</f>
        <v>31</v>
      </c>
      <c r="F2047">
        <f>IF(LEN(telefony45[[#This Row],[nr]])=8,1,0)</f>
        <v>0</v>
      </c>
      <c r="G2047">
        <f>IF(LEN(telefony45[[#This Row],[nr]])=7,1,0)</f>
        <v>1</v>
      </c>
      <c r="H2047" s="9">
        <f>IF(LEN(telefony45[[#This Row],[nr]])&gt;=10,1,0)</f>
        <v>0</v>
      </c>
      <c r="I2047" s="2">
        <f>telefony45[[#This Row],[zakonczenie]]-telefony45[[#This Row],[rozpoczecie]]</f>
        <v>8.0787037037036713E-3</v>
      </c>
      <c r="J2047" s="9">
        <f>HOUR(telefony45[[#This Row],[czas połączenia]])</f>
        <v>0</v>
      </c>
      <c r="K2047" s="9">
        <f>MINUTE(telefony45[[#This Row],[czas połączenia]])</f>
        <v>11</v>
      </c>
      <c r="L2047" s="9">
        <f>SECOND(telefony45[[#This Row],[czas połączenia]])</f>
        <v>38</v>
      </c>
      <c r="M2047" s="9">
        <f>telefony45[[#This Row],[godziny połączenia]]*60*60+telefony45[[#This Row],[minuty połączenia]]*60+telefony45[[#This Row],[sekundy połączenia2]]</f>
        <v>698</v>
      </c>
      <c r="N2047" s="9">
        <f>ROUNDUP(telefony45[[#This Row],[połączenie w sekundach]]/60,0)</f>
        <v>12</v>
      </c>
      <c r="O2047" s="9">
        <f>IF(telefony45[[#This Row],[czy zagraniczny]]=1,telefony45[[#This Row],[zaczęt minuty połączenia]],0)</f>
        <v>0</v>
      </c>
      <c r="P2047">
        <f>IF(OR(telefony45[[#This Row],[czy komórkowy]]=1,telefony45[[#This Row],[czy stacjonarny]]=1),P2046-telefony45[[#This Row],[połączenie w sekundach]],P2046)</f>
        <v>-918846</v>
      </c>
      <c r="Q2047">
        <f t="shared" si="31"/>
        <v>698</v>
      </c>
      <c r="R2047">
        <f>IF(telefony45[[#This Row],[czy komórkowy]]=1,Q2047+R2046,R2046)</f>
        <v>225967</v>
      </c>
      <c r="S2047">
        <f>IF(telefony45[[#This Row],[czy stacjonarny]]=1,Q2047+S2046,S2046)</f>
        <v>692879</v>
      </c>
    </row>
    <row r="2048" spans="1:19" x14ac:dyDescent="0.3">
      <c r="A2048" s="9" t="s">
        <v>1760</v>
      </c>
      <c r="B2048" s="1">
        <v>42947</v>
      </c>
      <c r="C2048" s="2">
        <v>0.37170138888888887</v>
      </c>
      <c r="D2048" s="2">
        <v>0.38305555555555554</v>
      </c>
      <c r="E2048">
        <f>DAY(telefony45[[#This Row],[data]])</f>
        <v>31</v>
      </c>
      <c r="F2048">
        <f>IF(LEN(telefony45[[#This Row],[nr]])=8,1,0)</f>
        <v>0</v>
      </c>
      <c r="G2048">
        <f>IF(LEN(telefony45[[#This Row],[nr]])=7,1,0)</f>
        <v>1</v>
      </c>
      <c r="H2048" s="9">
        <f>IF(LEN(telefony45[[#This Row],[nr]])&gt;=10,1,0)</f>
        <v>0</v>
      </c>
      <c r="I2048" s="2">
        <f>telefony45[[#This Row],[zakonczenie]]-telefony45[[#This Row],[rozpoczecie]]</f>
        <v>1.1354166666666665E-2</v>
      </c>
      <c r="J2048" s="9">
        <f>HOUR(telefony45[[#This Row],[czas połączenia]])</f>
        <v>0</v>
      </c>
      <c r="K2048" s="9">
        <f>MINUTE(telefony45[[#This Row],[czas połączenia]])</f>
        <v>16</v>
      </c>
      <c r="L2048" s="9">
        <f>SECOND(telefony45[[#This Row],[czas połączenia]])</f>
        <v>21</v>
      </c>
      <c r="M2048" s="9">
        <f>telefony45[[#This Row],[godziny połączenia]]*60*60+telefony45[[#This Row],[minuty połączenia]]*60+telefony45[[#This Row],[sekundy połączenia2]]</f>
        <v>981</v>
      </c>
      <c r="N2048" s="9">
        <f>ROUNDUP(telefony45[[#This Row],[połączenie w sekundach]]/60,0)</f>
        <v>17</v>
      </c>
      <c r="O2048" s="9">
        <f>IF(telefony45[[#This Row],[czy zagraniczny]]=1,telefony45[[#This Row],[zaczęt minuty połączenia]],0)</f>
        <v>0</v>
      </c>
      <c r="P2048">
        <f>IF(OR(telefony45[[#This Row],[czy komórkowy]]=1,telefony45[[#This Row],[czy stacjonarny]]=1),P2047-telefony45[[#This Row],[połączenie w sekundach]],P2047)</f>
        <v>-919827</v>
      </c>
      <c r="Q2048">
        <f t="shared" si="31"/>
        <v>981</v>
      </c>
      <c r="R2048">
        <f>IF(telefony45[[#This Row],[czy komórkowy]]=1,Q2048+R2047,R2047)</f>
        <v>225967</v>
      </c>
      <c r="S2048">
        <f>IF(telefony45[[#This Row],[czy stacjonarny]]=1,Q2048+S2047,S2047)</f>
        <v>693860</v>
      </c>
    </row>
    <row r="2049" spans="1:19" x14ac:dyDescent="0.3">
      <c r="A2049" s="9" t="s">
        <v>1761</v>
      </c>
      <c r="B2049" s="1">
        <v>42947</v>
      </c>
      <c r="C2049" s="2">
        <v>0.37239583333333331</v>
      </c>
      <c r="D2049" s="2">
        <v>0.37680555555555556</v>
      </c>
      <c r="E2049">
        <f>DAY(telefony45[[#This Row],[data]])</f>
        <v>31</v>
      </c>
      <c r="F2049">
        <f>IF(LEN(telefony45[[#This Row],[nr]])=8,1,0)</f>
        <v>0</v>
      </c>
      <c r="G2049">
        <f>IF(LEN(telefony45[[#This Row],[nr]])=7,1,0)</f>
        <v>0</v>
      </c>
      <c r="H2049" s="9">
        <f>IF(LEN(telefony45[[#This Row],[nr]])&gt;=10,1,0)</f>
        <v>1</v>
      </c>
      <c r="I2049" s="2">
        <f>telefony45[[#This Row],[zakonczenie]]-telefony45[[#This Row],[rozpoczecie]]</f>
        <v>4.4097222222222454E-3</v>
      </c>
      <c r="J2049" s="9">
        <f>HOUR(telefony45[[#This Row],[czas połączenia]])</f>
        <v>0</v>
      </c>
      <c r="K2049" s="9">
        <f>MINUTE(telefony45[[#This Row],[czas połączenia]])</f>
        <v>6</v>
      </c>
      <c r="L2049" s="9">
        <f>SECOND(telefony45[[#This Row],[czas połączenia]])</f>
        <v>21</v>
      </c>
      <c r="M2049" s="9">
        <f>telefony45[[#This Row],[godziny połączenia]]*60*60+telefony45[[#This Row],[minuty połączenia]]*60+telefony45[[#This Row],[sekundy połączenia2]]</f>
        <v>381</v>
      </c>
      <c r="N2049" s="9">
        <f>ROUNDUP(telefony45[[#This Row],[połączenie w sekundach]]/60,0)</f>
        <v>7</v>
      </c>
      <c r="O2049" s="9">
        <f>IF(telefony45[[#This Row],[czy zagraniczny]]=1,telefony45[[#This Row],[zaczęt minuty połączenia]],0)</f>
        <v>7</v>
      </c>
      <c r="P2049">
        <f>IF(OR(telefony45[[#This Row],[czy komórkowy]]=1,telefony45[[#This Row],[czy stacjonarny]]=1),P2048-telefony45[[#This Row],[połączenie w sekundach]],P2048)</f>
        <v>-919827</v>
      </c>
      <c r="Q2049">
        <f t="shared" si="31"/>
        <v>0</v>
      </c>
      <c r="R2049">
        <f>IF(telefony45[[#This Row],[czy komórkowy]]=1,Q2049+R2048,R2048)</f>
        <v>225967</v>
      </c>
      <c r="S2049">
        <f>IF(telefony45[[#This Row],[czy stacjonarny]]=1,Q2049+S2048,S2048)</f>
        <v>693860</v>
      </c>
    </row>
    <row r="2050" spans="1:19" x14ac:dyDescent="0.3">
      <c r="A2050" s="9" t="s">
        <v>1762</v>
      </c>
      <c r="B2050" s="1">
        <v>42947</v>
      </c>
      <c r="C2050" s="2">
        <v>0.37714120370370369</v>
      </c>
      <c r="D2050" s="2">
        <v>0.38119212962962962</v>
      </c>
      <c r="E2050">
        <f>DAY(telefony45[[#This Row],[data]])</f>
        <v>31</v>
      </c>
      <c r="F2050">
        <f>IF(LEN(telefony45[[#This Row],[nr]])=8,1,0)</f>
        <v>0</v>
      </c>
      <c r="G2050">
        <f>IF(LEN(telefony45[[#This Row],[nr]])=7,1,0)</f>
        <v>1</v>
      </c>
      <c r="H2050" s="9">
        <f>IF(LEN(telefony45[[#This Row],[nr]])&gt;=10,1,0)</f>
        <v>0</v>
      </c>
      <c r="I2050" s="2">
        <f>telefony45[[#This Row],[zakonczenie]]-telefony45[[#This Row],[rozpoczecie]]</f>
        <v>4.05092592592593E-3</v>
      </c>
      <c r="J2050" s="9">
        <f>HOUR(telefony45[[#This Row],[czas połączenia]])</f>
        <v>0</v>
      </c>
      <c r="K2050" s="9">
        <f>MINUTE(telefony45[[#This Row],[czas połączenia]])</f>
        <v>5</v>
      </c>
      <c r="L2050" s="9">
        <f>SECOND(telefony45[[#This Row],[czas połączenia]])</f>
        <v>50</v>
      </c>
      <c r="M2050" s="9">
        <f>telefony45[[#This Row],[godziny połączenia]]*60*60+telefony45[[#This Row],[minuty połączenia]]*60+telefony45[[#This Row],[sekundy połączenia2]]</f>
        <v>350</v>
      </c>
      <c r="N2050" s="9">
        <f>ROUNDUP(telefony45[[#This Row],[połączenie w sekundach]]/60,0)</f>
        <v>6</v>
      </c>
      <c r="O2050" s="9">
        <f>IF(telefony45[[#This Row],[czy zagraniczny]]=1,telefony45[[#This Row],[zaczęt minuty połączenia]],0)</f>
        <v>0</v>
      </c>
      <c r="P2050">
        <f>IF(OR(telefony45[[#This Row],[czy komórkowy]]=1,telefony45[[#This Row],[czy stacjonarny]]=1),P2049-telefony45[[#This Row],[połączenie w sekundach]],P2049)</f>
        <v>-920177</v>
      </c>
      <c r="Q2050">
        <f t="shared" si="31"/>
        <v>350</v>
      </c>
      <c r="R2050">
        <f>IF(telefony45[[#This Row],[czy komórkowy]]=1,Q2050+R2049,R2049)</f>
        <v>225967</v>
      </c>
      <c r="S2050">
        <f>IF(telefony45[[#This Row],[czy stacjonarny]]=1,Q2050+S2049,S2049)</f>
        <v>694210</v>
      </c>
    </row>
    <row r="2051" spans="1:19" x14ac:dyDescent="0.3">
      <c r="A2051" s="9" t="s">
        <v>1763</v>
      </c>
      <c r="B2051" s="1">
        <v>42947</v>
      </c>
      <c r="C2051" s="2">
        <v>0.38130787037037039</v>
      </c>
      <c r="D2051" s="2">
        <v>0.38280092592592591</v>
      </c>
      <c r="E2051">
        <f>DAY(telefony45[[#This Row],[data]])</f>
        <v>31</v>
      </c>
      <c r="F2051">
        <f>IF(LEN(telefony45[[#This Row],[nr]])=8,1,0)</f>
        <v>0</v>
      </c>
      <c r="G2051">
        <f>IF(LEN(telefony45[[#This Row],[nr]])=7,1,0)</f>
        <v>1</v>
      </c>
      <c r="H2051" s="9">
        <f>IF(LEN(telefony45[[#This Row],[nr]])&gt;=10,1,0)</f>
        <v>0</v>
      </c>
      <c r="I2051" s="2">
        <f>telefony45[[#This Row],[zakonczenie]]-telefony45[[#This Row],[rozpoczecie]]</f>
        <v>1.4930555555555114E-3</v>
      </c>
      <c r="J2051" s="9">
        <f>HOUR(telefony45[[#This Row],[czas połączenia]])</f>
        <v>0</v>
      </c>
      <c r="K2051" s="9">
        <f>MINUTE(telefony45[[#This Row],[czas połączenia]])</f>
        <v>2</v>
      </c>
      <c r="L2051" s="9">
        <f>SECOND(telefony45[[#This Row],[czas połączenia]])</f>
        <v>9</v>
      </c>
      <c r="M2051" s="9">
        <f>telefony45[[#This Row],[godziny połączenia]]*60*60+telefony45[[#This Row],[minuty połączenia]]*60+telefony45[[#This Row],[sekundy połączenia2]]</f>
        <v>129</v>
      </c>
      <c r="N2051" s="9">
        <f>ROUNDUP(telefony45[[#This Row],[połączenie w sekundach]]/60,0)</f>
        <v>3</v>
      </c>
      <c r="O2051" s="9">
        <f>IF(telefony45[[#This Row],[czy zagraniczny]]=1,telefony45[[#This Row],[zaczęt minuty połączenia]],0)</f>
        <v>0</v>
      </c>
      <c r="P2051">
        <f>IF(OR(telefony45[[#This Row],[czy komórkowy]]=1,telefony45[[#This Row],[czy stacjonarny]]=1),P2050-telefony45[[#This Row],[połączenie w sekundach]],P2050)</f>
        <v>-920306</v>
      </c>
      <c r="Q2051">
        <f t="shared" si="31"/>
        <v>129</v>
      </c>
      <c r="R2051">
        <f>IF(telefony45[[#This Row],[czy komórkowy]]=1,Q2051+R2050,R2050)</f>
        <v>225967</v>
      </c>
      <c r="S2051">
        <f>IF(telefony45[[#This Row],[czy stacjonarny]]=1,Q2051+S2050,S2050)</f>
        <v>694339</v>
      </c>
    </row>
    <row r="2052" spans="1:19" x14ac:dyDescent="0.3">
      <c r="A2052" s="9" t="s">
        <v>1764</v>
      </c>
      <c r="B2052" s="1">
        <v>42947</v>
      </c>
      <c r="C2052" s="2">
        <v>0.38135416666666666</v>
      </c>
      <c r="D2052" s="2">
        <v>0.38210648148148146</v>
      </c>
      <c r="E2052">
        <f>DAY(telefony45[[#This Row],[data]])</f>
        <v>31</v>
      </c>
      <c r="F2052">
        <f>IF(LEN(telefony45[[#This Row],[nr]])=8,1,0)</f>
        <v>1</v>
      </c>
      <c r="G2052">
        <f>IF(LEN(telefony45[[#This Row],[nr]])=7,1,0)</f>
        <v>0</v>
      </c>
      <c r="H2052" s="9">
        <f>IF(LEN(telefony45[[#This Row],[nr]])&gt;=10,1,0)</f>
        <v>0</v>
      </c>
      <c r="I2052" s="2">
        <f>telefony45[[#This Row],[zakonczenie]]-telefony45[[#This Row],[rozpoczecie]]</f>
        <v>7.5231481481480289E-4</v>
      </c>
      <c r="J2052" s="9">
        <f>HOUR(telefony45[[#This Row],[czas połączenia]])</f>
        <v>0</v>
      </c>
      <c r="K2052" s="9">
        <f>MINUTE(telefony45[[#This Row],[czas połączenia]])</f>
        <v>1</v>
      </c>
      <c r="L2052" s="9">
        <f>SECOND(telefony45[[#This Row],[czas połączenia]])</f>
        <v>5</v>
      </c>
      <c r="M2052" s="9">
        <f>telefony45[[#This Row],[godziny połączenia]]*60*60+telefony45[[#This Row],[minuty połączenia]]*60+telefony45[[#This Row],[sekundy połączenia2]]</f>
        <v>65</v>
      </c>
      <c r="N2052" s="9">
        <f>ROUNDUP(telefony45[[#This Row],[połączenie w sekundach]]/60,0)</f>
        <v>2</v>
      </c>
      <c r="O2052" s="9">
        <f>IF(telefony45[[#This Row],[czy zagraniczny]]=1,telefony45[[#This Row],[zaczęt minuty połączenia]],0)</f>
        <v>0</v>
      </c>
      <c r="P2052">
        <f>IF(OR(telefony45[[#This Row],[czy komórkowy]]=1,telefony45[[#This Row],[czy stacjonarny]]=1),P2051-telefony45[[#This Row],[połączenie w sekundach]],P2051)</f>
        <v>-920371</v>
      </c>
      <c r="Q2052">
        <f t="shared" si="31"/>
        <v>65</v>
      </c>
      <c r="R2052">
        <f>IF(telefony45[[#This Row],[czy komórkowy]]=1,Q2052+R2051,R2051)</f>
        <v>226032</v>
      </c>
      <c r="S2052">
        <f>IF(telefony45[[#This Row],[czy stacjonarny]]=1,Q2052+S2051,S2051)</f>
        <v>694339</v>
      </c>
    </row>
    <row r="2053" spans="1:19" x14ac:dyDescent="0.3">
      <c r="A2053" s="9" t="s">
        <v>1765</v>
      </c>
      <c r="B2053" s="1">
        <v>42947</v>
      </c>
      <c r="C2053" s="2">
        <v>0.38641203703703703</v>
      </c>
      <c r="D2053" s="2">
        <v>0.39549768518518519</v>
      </c>
      <c r="E2053">
        <f>DAY(telefony45[[#This Row],[data]])</f>
        <v>31</v>
      </c>
      <c r="F2053">
        <f>IF(LEN(telefony45[[#This Row],[nr]])=8,1,0)</f>
        <v>1</v>
      </c>
      <c r="G2053">
        <f>IF(LEN(telefony45[[#This Row],[nr]])=7,1,0)</f>
        <v>0</v>
      </c>
      <c r="H2053" s="9">
        <f>IF(LEN(telefony45[[#This Row],[nr]])&gt;=10,1,0)</f>
        <v>0</v>
      </c>
      <c r="I2053" s="2">
        <f>telefony45[[#This Row],[zakonczenie]]-telefony45[[#This Row],[rozpoczecie]]</f>
        <v>9.0856481481481621E-3</v>
      </c>
      <c r="J2053" s="9">
        <f>HOUR(telefony45[[#This Row],[czas połączenia]])</f>
        <v>0</v>
      </c>
      <c r="K2053" s="9">
        <f>MINUTE(telefony45[[#This Row],[czas połączenia]])</f>
        <v>13</v>
      </c>
      <c r="L2053" s="9">
        <f>SECOND(telefony45[[#This Row],[czas połączenia]])</f>
        <v>5</v>
      </c>
      <c r="M2053" s="9">
        <f>telefony45[[#This Row],[godziny połączenia]]*60*60+telefony45[[#This Row],[minuty połączenia]]*60+telefony45[[#This Row],[sekundy połączenia2]]</f>
        <v>785</v>
      </c>
      <c r="N2053" s="9">
        <f>ROUNDUP(telefony45[[#This Row],[połączenie w sekundach]]/60,0)</f>
        <v>14</v>
      </c>
      <c r="O2053" s="9">
        <f>IF(telefony45[[#This Row],[czy zagraniczny]]=1,telefony45[[#This Row],[zaczęt minuty połączenia]],0)</f>
        <v>0</v>
      </c>
      <c r="P2053">
        <f>IF(OR(telefony45[[#This Row],[czy komórkowy]]=1,telefony45[[#This Row],[czy stacjonarny]]=1),P2052-telefony45[[#This Row],[połączenie w sekundach]],P2052)</f>
        <v>-921156</v>
      </c>
      <c r="Q2053">
        <f t="shared" si="31"/>
        <v>785</v>
      </c>
      <c r="R2053">
        <f>IF(telefony45[[#This Row],[czy komórkowy]]=1,Q2053+R2052,R2052)</f>
        <v>226817</v>
      </c>
      <c r="S2053">
        <f>IF(telefony45[[#This Row],[czy stacjonarny]]=1,Q2053+S2052,S2052)</f>
        <v>694339</v>
      </c>
    </row>
    <row r="2054" spans="1:19" x14ac:dyDescent="0.3">
      <c r="A2054" s="9" t="s">
        <v>1766</v>
      </c>
      <c r="B2054" s="1">
        <v>42947</v>
      </c>
      <c r="C2054" s="2">
        <v>0.38927083333333334</v>
      </c>
      <c r="D2054" s="2">
        <v>0.39721064814814816</v>
      </c>
      <c r="E2054">
        <f>DAY(telefony45[[#This Row],[data]])</f>
        <v>31</v>
      </c>
      <c r="F2054">
        <f>IF(LEN(telefony45[[#This Row],[nr]])=8,1,0)</f>
        <v>1</v>
      </c>
      <c r="G2054">
        <f>IF(LEN(telefony45[[#This Row],[nr]])=7,1,0)</f>
        <v>0</v>
      </c>
      <c r="H2054" s="9">
        <f>IF(LEN(telefony45[[#This Row],[nr]])&gt;=10,1,0)</f>
        <v>0</v>
      </c>
      <c r="I2054" s="2">
        <f>telefony45[[#This Row],[zakonczenie]]-telefony45[[#This Row],[rozpoczecie]]</f>
        <v>7.9398148148148162E-3</v>
      </c>
      <c r="J2054" s="9">
        <f>HOUR(telefony45[[#This Row],[czas połączenia]])</f>
        <v>0</v>
      </c>
      <c r="K2054" s="9">
        <f>MINUTE(telefony45[[#This Row],[czas połączenia]])</f>
        <v>11</v>
      </c>
      <c r="L2054" s="9">
        <f>SECOND(telefony45[[#This Row],[czas połączenia]])</f>
        <v>26</v>
      </c>
      <c r="M2054" s="9">
        <f>telefony45[[#This Row],[godziny połączenia]]*60*60+telefony45[[#This Row],[minuty połączenia]]*60+telefony45[[#This Row],[sekundy połączenia2]]</f>
        <v>686</v>
      </c>
      <c r="N2054" s="9">
        <f>ROUNDUP(telefony45[[#This Row],[połączenie w sekundach]]/60,0)</f>
        <v>12</v>
      </c>
      <c r="O2054" s="9">
        <f>IF(telefony45[[#This Row],[czy zagraniczny]]=1,telefony45[[#This Row],[zaczęt minuty połączenia]],0)</f>
        <v>0</v>
      </c>
      <c r="P2054">
        <f>IF(OR(telefony45[[#This Row],[czy komórkowy]]=1,telefony45[[#This Row],[czy stacjonarny]]=1),P2053-telefony45[[#This Row],[połączenie w sekundach]],P2053)</f>
        <v>-921842</v>
      </c>
      <c r="Q2054">
        <f t="shared" si="31"/>
        <v>686</v>
      </c>
      <c r="R2054">
        <f>IF(telefony45[[#This Row],[czy komórkowy]]=1,Q2054+R2053,R2053)</f>
        <v>227503</v>
      </c>
      <c r="S2054">
        <f>IF(telefony45[[#This Row],[czy stacjonarny]]=1,Q2054+S2053,S2053)</f>
        <v>694339</v>
      </c>
    </row>
    <row r="2055" spans="1:19" x14ac:dyDescent="0.3">
      <c r="A2055" s="9" t="s">
        <v>1363</v>
      </c>
      <c r="B2055" s="1">
        <v>42947</v>
      </c>
      <c r="C2055" s="2">
        <v>0.39023148148148146</v>
      </c>
      <c r="D2055" s="2">
        <v>0.39748842592592593</v>
      </c>
      <c r="E2055">
        <f>DAY(telefony45[[#This Row],[data]])</f>
        <v>31</v>
      </c>
      <c r="F2055">
        <f>IF(LEN(telefony45[[#This Row],[nr]])=8,1,0)</f>
        <v>0</v>
      </c>
      <c r="G2055">
        <f>IF(LEN(telefony45[[#This Row],[nr]])=7,1,0)</f>
        <v>1</v>
      </c>
      <c r="H2055" s="9">
        <f>IF(LEN(telefony45[[#This Row],[nr]])&gt;=10,1,0)</f>
        <v>0</v>
      </c>
      <c r="I2055" s="2">
        <f>telefony45[[#This Row],[zakonczenie]]-telefony45[[#This Row],[rozpoczecie]]</f>
        <v>7.2569444444444686E-3</v>
      </c>
      <c r="J2055" s="9">
        <f>HOUR(telefony45[[#This Row],[czas połączenia]])</f>
        <v>0</v>
      </c>
      <c r="K2055" s="9">
        <f>MINUTE(telefony45[[#This Row],[czas połączenia]])</f>
        <v>10</v>
      </c>
      <c r="L2055" s="9">
        <f>SECOND(telefony45[[#This Row],[czas połączenia]])</f>
        <v>27</v>
      </c>
      <c r="M2055" s="9">
        <f>telefony45[[#This Row],[godziny połączenia]]*60*60+telefony45[[#This Row],[minuty połączenia]]*60+telefony45[[#This Row],[sekundy połączenia2]]</f>
        <v>627</v>
      </c>
      <c r="N2055" s="9">
        <f>ROUNDUP(telefony45[[#This Row],[połączenie w sekundach]]/60,0)</f>
        <v>11</v>
      </c>
      <c r="O2055" s="9">
        <f>IF(telefony45[[#This Row],[czy zagraniczny]]=1,telefony45[[#This Row],[zaczęt minuty połączenia]],0)</f>
        <v>0</v>
      </c>
      <c r="P2055">
        <f>IF(OR(telefony45[[#This Row],[czy komórkowy]]=1,telefony45[[#This Row],[czy stacjonarny]]=1),P2054-telefony45[[#This Row],[połączenie w sekundach]],P2054)</f>
        <v>-922469</v>
      </c>
      <c r="Q2055">
        <f t="shared" si="31"/>
        <v>627</v>
      </c>
      <c r="R2055">
        <f>IF(telefony45[[#This Row],[czy komórkowy]]=1,Q2055+R2054,R2054)</f>
        <v>227503</v>
      </c>
      <c r="S2055">
        <f>IF(telefony45[[#This Row],[czy stacjonarny]]=1,Q2055+S2054,S2054)</f>
        <v>694966</v>
      </c>
    </row>
    <row r="2056" spans="1:19" x14ac:dyDescent="0.3">
      <c r="A2056" s="9" t="s">
        <v>752</v>
      </c>
      <c r="B2056" s="1">
        <v>42947</v>
      </c>
      <c r="C2056" s="2">
        <v>0.3934259259259259</v>
      </c>
      <c r="D2056" s="2">
        <v>0.40181712962962962</v>
      </c>
      <c r="E2056">
        <f>DAY(telefony45[[#This Row],[data]])</f>
        <v>31</v>
      </c>
      <c r="F2056">
        <f>IF(LEN(telefony45[[#This Row],[nr]])=8,1,0)</f>
        <v>0</v>
      </c>
      <c r="G2056">
        <f>IF(LEN(telefony45[[#This Row],[nr]])=7,1,0)</f>
        <v>1</v>
      </c>
      <c r="H2056" s="9">
        <f>IF(LEN(telefony45[[#This Row],[nr]])&gt;=10,1,0)</f>
        <v>0</v>
      </c>
      <c r="I2056" s="2">
        <f>telefony45[[#This Row],[zakonczenie]]-telefony45[[#This Row],[rozpoczecie]]</f>
        <v>8.3912037037037202E-3</v>
      </c>
      <c r="J2056" s="9">
        <f>HOUR(telefony45[[#This Row],[czas połączenia]])</f>
        <v>0</v>
      </c>
      <c r="K2056" s="9">
        <f>MINUTE(telefony45[[#This Row],[czas połączenia]])</f>
        <v>12</v>
      </c>
      <c r="L2056" s="9">
        <f>SECOND(telefony45[[#This Row],[czas połączenia]])</f>
        <v>5</v>
      </c>
      <c r="M2056" s="9">
        <f>telefony45[[#This Row],[godziny połączenia]]*60*60+telefony45[[#This Row],[minuty połączenia]]*60+telefony45[[#This Row],[sekundy połączenia2]]</f>
        <v>725</v>
      </c>
      <c r="N2056" s="9">
        <f>ROUNDUP(telefony45[[#This Row],[połączenie w sekundach]]/60,0)</f>
        <v>13</v>
      </c>
      <c r="O2056" s="9">
        <f>IF(telefony45[[#This Row],[czy zagraniczny]]=1,telefony45[[#This Row],[zaczęt minuty połączenia]],0)</f>
        <v>0</v>
      </c>
      <c r="P2056">
        <f>IF(OR(telefony45[[#This Row],[czy komórkowy]]=1,telefony45[[#This Row],[czy stacjonarny]]=1),P2055-telefony45[[#This Row],[połączenie w sekundach]],P2055)</f>
        <v>-923194</v>
      </c>
      <c r="Q2056">
        <f t="shared" si="31"/>
        <v>725</v>
      </c>
      <c r="R2056">
        <f>IF(telefony45[[#This Row],[czy komórkowy]]=1,Q2056+R2055,R2055)</f>
        <v>227503</v>
      </c>
      <c r="S2056">
        <f>IF(telefony45[[#This Row],[czy stacjonarny]]=1,Q2056+S2055,S2055)</f>
        <v>695691</v>
      </c>
    </row>
    <row r="2057" spans="1:19" x14ac:dyDescent="0.3">
      <c r="A2057" s="9" t="s">
        <v>1767</v>
      </c>
      <c r="B2057" s="1">
        <v>42947</v>
      </c>
      <c r="C2057" s="2">
        <v>0.39766203703703706</v>
      </c>
      <c r="D2057" s="2">
        <v>0.39957175925925925</v>
      </c>
      <c r="E2057">
        <f>DAY(telefony45[[#This Row],[data]])</f>
        <v>31</v>
      </c>
      <c r="F2057">
        <f>IF(LEN(telefony45[[#This Row],[nr]])=8,1,0)</f>
        <v>0</v>
      </c>
      <c r="G2057">
        <f>IF(LEN(telefony45[[#This Row],[nr]])=7,1,0)</f>
        <v>1</v>
      </c>
      <c r="H2057" s="9">
        <f>IF(LEN(telefony45[[#This Row],[nr]])&gt;=10,1,0)</f>
        <v>0</v>
      </c>
      <c r="I2057" s="2">
        <f>telefony45[[#This Row],[zakonczenie]]-telefony45[[#This Row],[rozpoczecie]]</f>
        <v>1.9097222222221877E-3</v>
      </c>
      <c r="J2057" s="9">
        <f>HOUR(telefony45[[#This Row],[czas połączenia]])</f>
        <v>0</v>
      </c>
      <c r="K2057" s="9">
        <f>MINUTE(telefony45[[#This Row],[czas połączenia]])</f>
        <v>2</v>
      </c>
      <c r="L2057" s="9">
        <f>SECOND(telefony45[[#This Row],[czas połączenia]])</f>
        <v>45</v>
      </c>
      <c r="M2057" s="9">
        <f>telefony45[[#This Row],[godziny połączenia]]*60*60+telefony45[[#This Row],[minuty połączenia]]*60+telefony45[[#This Row],[sekundy połączenia2]]</f>
        <v>165</v>
      </c>
      <c r="N2057" s="9">
        <f>ROUNDUP(telefony45[[#This Row],[połączenie w sekundach]]/60,0)</f>
        <v>3</v>
      </c>
      <c r="O2057" s="9">
        <f>IF(telefony45[[#This Row],[czy zagraniczny]]=1,telefony45[[#This Row],[zaczęt minuty połączenia]],0)</f>
        <v>0</v>
      </c>
      <c r="P2057">
        <f>IF(OR(telefony45[[#This Row],[czy komórkowy]]=1,telefony45[[#This Row],[czy stacjonarny]]=1),P2056-telefony45[[#This Row],[połączenie w sekundach]],P2056)</f>
        <v>-923359</v>
      </c>
      <c r="Q2057">
        <f t="shared" si="31"/>
        <v>165</v>
      </c>
      <c r="R2057">
        <f>IF(telefony45[[#This Row],[czy komórkowy]]=1,Q2057+R2056,R2056)</f>
        <v>227503</v>
      </c>
      <c r="S2057">
        <f>IF(telefony45[[#This Row],[czy stacjonarny]]=1,Q2057+S2056,S2056)</f>
        <v>695856</v>
      </c>
    </row>
    <row r="2058" spans="1:19" x14ac:dyDescent="0.3">
      <c r="A2058" s="9" t="s">
        <v>1768</v>
      </c>
      <c r="B2058" s="1">
        <v>42947</v>
      </c>
      <c r="C2058" s="2">
        <v>0.39878472222222222</v>
      </c>
      <c r="D2058" s="2">
        <v>0.40041666666666664</v>
      </c>
      <c r="E2058">
        <f>DAY(telefony45[[#This Row],[data]])</f>
        <v>31</v>
      </c>
      <c r="F2058">
        <f>IF(LEN(telefony45[[#This Row],[nr]])=8,1,0)</f>
        <v>1</v>
      </c>
      <c r="G2058">
        <f>IF(LEN(telefony45[[#This Row],[nr]])=7,1,0)</f>
        <v>0</v>
      </c>
      <c r="H2058" s="9">
        <f>IF(LEN(telefony45[[#This Row],[nr]])&gt;=10,1,0)</f>
        <v>0</v>
      </c>
      <c r="I2058" s="2">
        <f>telefony45[[#This Row],[zakonczenie]]-telefony45[[#This Row],[rozpoczecie]]</f>
        <v>1.631944444444422E-3</v>
      </c>
      <c r="J2058" s="9">
        <f>HOUR(telefony45[[#This Row],[czas połączenia]])</f>
        <v>0</v>
      </c>
      <c r="K2058" s="9">
        <f>MINUTE(telefony45[[#This Row],[czas połączenia]])</f>
        <v>2</v>
      </c>
      <c r="L2058" s="9">
        <f>SECOND(telefony45[[#This Row],[czas połączenia]])</f>
        <v>21</v>
      </c>
      <c r="M2058" s="9">
        <f>telefony45[[#This Row],[godziny połączenia]]*60*60+telefony45[[#This Row],[minuty połączenia]]*60+telefony45[[#This Row],[sekundy połączenia2]]</f>
        <v>141</v>
      </c>
      <c r="N2058" s="9">
        <f>ROUNDUP(telefony45[[#This Row],[połączenie w sekundach]]/60,0)</f>
        <v>3</v>
      </c>
      <c r="O2058" s="9">
        <f>IF(telefony45[[#This Row],[czy zagraniczny]]=1,telefony45[[#This Row],[zaczęt minuty połączenia]],0)</f>
        <v>0</v>
      </c>
      <c r="P2058">
        <f>IF(OR(telefony45[[#This Row],[czy komórkowy]]=1,telefony45[[#This Row],[czy stacjonarny]]=1),P2057-telefony45[[#This Row],[połączenie w sekundach]],P2057)</f>
        <v>-923500</v>
      </c>
      <c r="Q2058">
        <f t="shared" si="31"/>
        <v>141</v>
      </c>
      <c r="R2058">
        <f>IF(telefony45[[#This Row],[czy komórkowy]]=1,Q2058+R2057,R2057)</f>
        <v>227644</v>
      </c>
      <c r="S2058">
        <f>IF(telefony45[[#This Row],[czy stacjonarny]]=1,Q2058+S2057,S2057)</f>
        <v>695856</v>
      </c>
    </row>
    <row r="2059" spans="1:19" x14ac:dyDescent="0.3">
      <c r="A2059" s="9" t="s">
        <v>1769</v>
      </c>
      <c r="B2059" s="1">
        <v>42947</v>
      </c>
      <c r="C2059" s="2">
        <v>0.40313657407407405</v>
      </c>
      <c r="D2059" s="2">
        <v>0.40773148148148147</v>
      </c>
      <c r="E2059">
        <f>DAY(telefony45[[#This Row],[data]])</f>
        <v>31</v>
      </c>
      <c r="F2059">
        <f>IF(LEN(telefony45[[#This Row],[nr]])=8,1,0)</f>
        <v>0</v>
      </c>
      <c r="G2059">
        <f>IF(LEN(telefony45[[#This Row],[nr]])=7,1,0)</f>
        <v>0</v>
      </c>
      <c r="H2059" s="9">
        <f>IF(LEN(telefony45[[#This Row],[nr]])&gt;=10,1,0)</f>
        <v>1</v>
      </c>
      <c r="I2059" s="2">
        <f>telefony45[[#This Row],[zakonczenie]]-telefony45[[#This Row],[rozpoczecie]]</f>
        <v>4.5949074074074225E-3</v>
      </c>
      <c r="J2059" s="9">
        <f>HOUR(telefony45[[#This Row],[czas połączenia]])</f>
        <v>0</v>
      </c>
      <c r="K2059" s="9">
        <f>MINUTE(telefony45[[#This Row],[czas połączenia]])</f>
        <v>6</v>
      </c>
      <c r="L2059" s="9">
        <f>SECOND(telefony45[[#This Row],[czas połączenia]])</f>
        <v>37</v>
      </c>
      <c r="M2059" s="9">
        <f>telefony45[[#This Row],[godziny połączenia]]*60*60+telefony45[[#This Row],[minuty połączenia]]*60+telefony45[[#This Row],[sekundy połączenia2]]</f>
        <v>397</v>
      </c>
      <c r="N2059" s="9">
        <f>ROUNDUP(telefony45[[#This Row],[połączenie w sekundach]]/60,0)</f>
        <v>7</v>
      </c>
      <c r="O2059" s="9">
        <f>IF(telefony45[[#This Row],[czy zagraniczny]]=1,telefony45[[#This Row],[zaczęt minuty połączenia]],0)</f>
        <v>7</v>
      </c>
      <c r="P2059">
        <f>IF(OR(telefony45[[#This Row],[czy komórkowy]]=1,telefony45[[#This Row],[czy stacjonarny]]=1),P2058-telefony45[[#This Row],[połączenie w sekundach]],P2058)</f>
        <v>-923500</v>
      </c>
      <c r="Q2059">
        <f t="shared" si="31"/>
        <v>0</v>
      </c>
      <c r="R2059">
        <f>IF(telefony45[[#This Row],[czy komórkowy]]=1,Q2059+R2058,R2058)</f>
        <v>227644</v>
      </c>
      <c r="S2059">
        <f>IF(telefony45[[#This Row],[czy stacjonarny]]=1,Q2059+S2058,S2058)</f>
        <v>695856</v>
      </c>
    </row>
    <row r="2060" spans="1:19" x14ac:dyDescent="0.3">
      <c r="A2060" s="9" t="s">
        <v>1770</v>
      </c>
      <c r="B2060" s="1">
        <v>42947</v>
      </c>
      <c r="C2060" s="2">
        <v>0.40328703703703705</v>
      </c>
      <c r="D2060" s="2">
        <v>0.41405092592592591</v>
      </c>
      <c r="E2060">
        <f>DAY(telefony45[[#This Row],[data]])</f>
        <v>31</v>
      </c>
      <c r="F2060">
        <f>IF(LEN(telefony45[[#This Row],[nr]])=8,1,0)</f>
        <v>0</v>
      </c>
      <c r="G2060">
        <f>IF(LEN(telefony45[[#This Row],[nr]])=7,1,0)</f>
        <v>0</v>
      </c>
      <c r="H2060" s="9">
        <f>IF(LEN(telefony45[[#This Row],[nr]])&gt;=10,1,0)</f>
        <v>1</v>
      </c>
      <c r="I2060" s="2">
        <f>telefony45[[#This Row],[zakonczenie]]-telefony45[[#This Row],[rozpoczecie]]</f>
        <v>1.0763888888888851E-2</v>
      </c>
      <c r="J2060" s="9">
        <f>HOUR(telefony45[[#This Row],[czas połączenia]])</f>
        <v>0</v>
      </c>
      <c r="K2060" s="9">
        <f>MINUTE(telefony45[[#This Row],[czas połączenia]])</f>
        <v>15</v>
      </c>
      <c r="L2060" s="9">
        <f>SECOND(telefony45[[#This Row],[czas połączenia]])</f>
        <v>30</v>
      </c>
      <c r="M2060" s="9">
        <f>telefony45[[#This Row],[godziny połączenia]]*60*60+telefony45[[#This Row],[minuty połączenia]]*60+telefony45[[#This Row],[sekundy połączenia2]]</f>
        <v>930</v>
      </c>
      <c r="N2060" s="9">
        <f>ROUNDUP(telefony45[[#This Row],[połączenie w sekundach]]/60,0)</f>
        <v>16</v>
      </c>
      <c r="O2060" s="9">
        <f>IF(telefony45[[#This Row],[czy zagraniczny]]=1,telefony45[[#This Row],[zaczęt minuty połączenia]],0)</f>
        <v>16</v>
      </c>
      <c r="P2060">
        <f>IF(OR(telefony45[[#This Row],[czy komórkowy]]=1,telefony45[[#This Row],[czy stacjonarny]]=1),P2059-telefony45[[#This Row],[połączenie w sekundach]],P2059)</f>
        <v>-923500</v>
      </c>
      <c r="Q2060">
        <f t="shared" si="31"/>
        <v>0</v>
      </c>
      <c r="R2060">
        <f>IF(telefony45[[#This Row],[czy komórkowy]]=1,Q2060+R2059,R2059)</f>
        <v>227644</v>
      </c>
      <c r="S2060">
        <f>IF(telefony45[[#This Row],[czy stacjonarny]]=1,Q2060+S2059,S2059)</f>
        <v>695856</v>
      </c>
    </row>
    <row r="2061" spans="1:19" x14ac:dyDescent="0.3">
      <c r="A2061" s="9" t="s">
        <v>581</v>
      </c>
      <c r="B2061" s="1">
        <v>42947</v>
      </c>
      <c r="C2061" s="2">
        <v>0.40497685185185184</v>
      </c>
      <c r="D2061" s="2">
        <v>0.41167824074074072</v>
      </c>
      <c r="E2061">
        <f>DAY(telefony45[[#This Row],[data]])</f>
        <v>31</v>
      </c>
      <c r="F2061">
        <f>IF(LEN(telefony45[[#This Row],[nr]])=8,1,0)</f>
        <v>0</v>
      </c>
      <c r="G2061">
        <f>IF(LEN(telefony45[[#This Row],[nr]])=7,1,0)</f>
        <v>1</v>
      </c>
      <c r="H2061" s="9">
        <f>IF(LEN(telefony45[[#This Row],[nr]])&gt;=10,1,0)</f>
        <v>0</v>
      </c>
      <c r="I2061" s="2">
        <f>telefony45[[#This Row],[zakonczenie]]-telefony45[[#This Row],[rozpoczecie]]</f>
        <v>6.7013888888888817E-3</v>
      </c>
      <c r="J2061" s="9">
        <f>HOUR(telefony45[[#This Row],[czas połączenia]])</f>
        <v>0</v>
      </c>
      <c r="K2061" s="9">
        <f>MINUTE(telefony45[[#This Row],[czas połączenia]])</f>
        <v>9</v>
      </c>
      <c r="L2061" s="9">
        <f>SECOND(telefony45[[#This Row],[czas połączenia]])</f>
        <v>39</v>
      </c>
      <c r="M2061" s="9">
        <f>telefony45[[#This Row],[godziny połączenia]]*60*60+telefony45[[#This Row],[minuty połączenia]]*60+telefony45[[#This Row],[sekundy połączenia2]]</f>
        <v>579</v>
      </c>
      <c r="N2061" s="9">
        <f>ROUNDUP(telefony45[[#This Row],[połączenie w sekundach]]/60,0)</f>
        <v>10</v>
      </c>
      <c r="O2061" s="9">
        <f>IF(telefony45[[#This Row],[czy zagraniczny]]=1,telefony45[[#This Row],[zaczęt minuty połączenia]],0)</f>
        <v>0</v>
      </c>
      <c r="P2061">
        <f>IF(OR(telefony45[[#This Row],[czy komórkowy]]=1,telefony45[[#This Row],[czy stacjonarny]]=1),P2060-telefony45[[#This Row],[połączenie w sekundach]],P2060)</f>
        <v>-924079</v>
      </c>
      <c r="Q2061">
        <f t="shared" si="31"/>
        <v>579</v>
      </c>
      <c r="R2061">
        <f>IF(telefony45[[#This Row],[czy komórkowy]]=1,Q2061+R2060,R2060)</f>
        <v>227644</v>
      </c>
      <c r="S2061">
        <f>IF(telefony45[[#This Row],[czy stacjonarny]]=1,Q2061+S2060,S2060)</f>
        <v>696435</v>
      </c>
    </row>
    <row r="2062" spans="1:19" x14ac:dyDescent="0.3">
      <c r="A2062" s="9" t="s">
        <v>1771</v>
      </c>
      <c r="B2062" s="1">
        <v>42947</v>
      </c>
      <c r="C2062" s="2">
        <v>0.40725694444444444</v>
      </c>
      <c r="D2062" s="2">
        <v>0.41819444444444442</v>
      </c>
      <c r="E2062">
        <f>DAY(telefony45[[#This Row],[data]])</f>
        <v>31</v>
      </c>
      <c r="F2062">
        <f>IF(LEN(telefony45[[#This Row],[nr]])=8,1,0)</f>
        <v>0</v>
      </c>
      <c r="G2062">
        <f>IF(LEN(telefony45[[#This Row],[nr]])=7,1,0)</f>
        <v>1</v>
      </c>
      <c r="H2062" s="9">
        <f>IF(LEN(telefony45[[#This Row],[nr]])&gt;=10,1,0)</f>
        <v>0</v>
      </c>
      <c r="I2062" s="2">
        <f>telefony45[[#This Row],[zakonczenie]]-telefony45[[#This Row],[rozpoczecie]]</f>
        <v>1.0937499999999989E-2</v>
      </c>
      <c r="J2062" s="9">
        <f>HOUR(telefony45[[#This Row],[czas połączenia]])</f>
        <v>0</v>
      </c>
      <c r="K2062" s="9">
        <f>MINUTE(telefony45[[#This Row],[czas połączenia]])</f>
        <v>15</v>
      </c>
      <c r="L2062" s="9">
        <f>SECOND(telefony45[[#This Row],[czas połączenia]])</f>
        <v>45</v>
      </c>
      <c r="M2062" s="9">
        <f>telefony45[[#This Row],[godziny połączenia]]*60*60+telefony45[[#This Row],[minuty połączenia]]*60+telefony45[[#This Row],[sekundy połączenia2]]</f>
        <v>945</v>
      </c>
      <c r="N2062" s="9">
        <f>ROUNDUP(telefony45[[#This Row],[połączenie w sekundach]]/60,0)</f>
        <v>16</v>
      </c>
      <c r="O2062" s="9">
        <f>IF(telefony45[[#This Row],[czy zagraniczny]]=1,telefony45[[#This Row],[zaczęt minuty połączenia]],0)</f>
        <v>0</v>
      </c>
      <c r="P2062">
        <f>IF(OR(telefony45[[#This Row],[czy komórkowy]]=1,telefony45[[#This Row],[czy stacjonarny]]=1),P2061-telefony45[[#This Row],[połączenie w sekundach]],P2061)</f>
        <v>-925024</v>
      </c>
      <c r="Q2062">
        <f t="shared" si="31"/>
        <v>945</v>
      </c>
      <c r="R2062">
        <f>IF(telefony45[[#This Row],[czy komórkowy]]=1,Q2062+R2061,R2061)</f>
        <v>227644</v>
      </c>
      <c r="S2062">
        <f>IF(telefony45[[#This Row],[czy stacjonarny]]=1,Q2062+S2061,S2061)</f>
        <v>697380</v>
      </c>
    </row>
    <row r="2063" spans="1:19" x14ac:dyDescent="0.3">
      <c r="A2063" s="9" t="s">
        <v>367</v>
      </c>
      <c r="B2063" s="1">
        <v>42947</v>
      </c>
      <c r="C2063" s="2">
        <v>0.40787037037037038</v>
      </c>
      <c r="D2063" s="2">
        <v>0.40846064814814814</v>
      </c>
      <c r="E2063">
        <f>DAY(telefony45[[#This Row],[data]])</f>
        <v>31</v>
      </c>
      <c r="F2063">
        <f>IF(LEN(telefony45[[#This Row],[nr]])=8,1,0)</f>
        <v>0</v>
      </c>
      <c r="G2063">
        <f>IF(LEN(telefony45[[#This Row],[nr]])=7,1,0)</f>
        <v>1</v>
      </c>
      <c r="H2063" s="9">
        <f>IF(LEN(telefony45[[#This Row],[nr]])&gt;=10,1,0)</f>
        <v>0</v>
      </c>
      <c r="I2063" s="2">
        <f>telefony45[[#This Row],[zakonczenie]]-telefony45[[#This Row],[rozpoczecie]]</f>
        <v>5.9027777777775903E-4</v>
      </c>
      <c r="J2063" s="9">
        <f>HOUR(telefony45[[#This Row],[czas połączenia]])</f>
        <v>0</v>
      </c>
      <c r="K2063" s="9">
        <f>MINUTE(telefony45[[#This Row],[czas połączenia]])</f>
        <v>0</v>
      </c>
      <c r="L2063" s="9">
        <f>SECOND(telefony45[[#This Row],[czas połączenia]])</f>
        <v>51</v>
      </c>
      <c r="M2063" s="9">
        <f>telefony45[[#This Row],[godziny połączenia]]*60*60+telefony45[[#This Row],[minuty połączenia]]*60+telefony45[[#This Row],[sekundy połączenia2]]</f>
        <v>51</v>
      </c>
      <c r="N2063" s="9">
        <f>ROUNDUP(telefony45[[#This Row],[połączenie w sekundach]]/60,0)</f>
        <v>1</v>
      </c>
      <c r="O2063" s="9">
        <f>IF(telefony45[[#This Row],[czy zagraniczny]]=1,telefony45[[#This Row],[zaczęt minuty połączenia]],0)</f>
        <v>0</v>
      </c>
      <c r="P2063">
        <f>IF(OR(telefony45[[#This Row],[czy komórkowy]]=1,telefony45[[#This Row],[czy stacjonarny]]=1),P2062-telefony45[[#This Row],[połączenie w sekundach]],P2062)</f>
        <v>-925075</v>
      </c>
      <c r="Q2063">
        <f t="shared" si="31"/>
        <v>51</v>
      </c>
      <c r="R2063">
        <f>IF(telefony45[[#This Row],[czy komórkowy]]=1,Q2063+R2062,R2062)</f>
        <v>227644</v>
      </c>
      <c r="S2063">
        <f>IF(telefony45[[#This Row],[czy stacjonarny]]=1,Q2063+S2062,S2062)</f>
        <v>697431</v>
      </c>
    </row>
    <row r="2064" spans="1:19" x14ac:dyDescent="0.3">
      <c r="A2064" s="9" t="s">
        <v>1772</v>
      </c>
      <c r="B2064" s="1">
        <v>42947</v>
      </c>
      <c r="C2064" s="2">
        <v>0.41334490740740742</v>
      </c>
      <c r="D2064" s="2">
        <v>0.4239236111111111</v>
      </c>
      <c r="E2064">
        <f>DAY(telefony45[[#This Row],[data]])</f>
        <v>31</v>
      </c>
      <c r="F2064">
        <f>IF(LEN(telefony45[[#This Row],[nr]])=8,1,0)</f>
        <v>1</v>
      </c>
      <c r="G2064">
        <f>IF(LEN(telefony45[[#This Row],[nr]])=7,1,0)</f>
        <v>0</v>
      </c>
      <c r="H2064" s="9">
        <f>IF(LEN(telefony45[[#This Row],[nr]])&gt;=10,1,0)</f>
        <v>0</v>
      </c>
      <c r="I2064" s="2">
        <f>telefony45[[#This Row],[zakonczenie]]-telefony45[[#This Row],[rozpoczecie]]</f>
        <v>1.0578703703703674E-2</v>
      </c>
      <c r="J2064" s="9">
        <f>HOUR(telefony45[[#This Row],[czas połączenia]])</f>
        <v>0</v>
      </c>
      <c r="K2064" s="9">
        <f>MINUTE(telefony45[[#This Row],[czas połączenia]])</f>
        <v>15</v>
      </c>
      <c r="L2064" s="9">
        <f>SECOND(telefony45[[#This Row],[czas połączenia]])</f>
        <v>14</v>
      </c>
      <c r="M2064" s="9">
        <f>telefony45[[#This Row],[godziny połączenia]]*60*60+telefony45[[#This Row],[minuty połączenia]]*60+telefony45[[#This Row],[sekundy połączenia2]]</f>
        <v>914</v>
      </c>
      <c r="N2064" s="9">
        <f>ROUNDUP(telefony45[[#This Row],[połączenie w sekundach]]/60,0)</f>
        <v>16</v>
      </c>
      <c r="O2064" s="9">
        <f>IF(telefony45[[#This Row],[czy zagraniczny]]=1,telefony45[[#This Row],[zaczęt minuty połączenia]],0)</f>
        <v>0</v>
      </c>
      <c r="P2064">
        <f>IF(OR(telefony45[[#This Row],[czy komórkowy]]=1,telefony45[[#This Row],[czy stacjonarny]]=1),P2063-telefony45[[#This Row],[połączenie w sekundach]],P2063)</f>
        <v>-925989</v>
      </c>
      <c r="Q2064">
        <f t="shared" si="31"/>
        <v>914</v>
      </c>
      <c r="R2064">
        <f>IF(telefony45[[#This Row],[czy komórkowy]]=1,Q2064+R2063,R2063)</f>
        <v>228558</v>
      </c>
      <c r="S2064">
        <f>IF(telefony45[[#This Row],[czy stacjonarny]]=1,Q2064+S2063,S2063)</f>
        <v>697431</v>
      </c>
    </row>
    <row r="2065" spans="1:19" x14ac:dyDescent="0.3">
      <c r="A2065" s="9" t="s">
        <v>1773</v>
      </c>
      <c r="B2065" s="1">
        <v>42947</v>
      </c>
      <c r="C2065" s="2">
        <v>0.41337962962962965</v>
      </c>
      <c r="D2065" s="2">
        <v>0.41743055555555558</v>
      </c>
      <c r="E2065">
        <f>DAY(telefony45[[#This Row],[data]])</f>
        <v>31</v>
      </c>
      <c r="F2065">
        <f>IF(LEN(telefony45[[#This Row],[nr]])=8,1,0)</f>
        <v>0</v>
      </c>
      <c r="G2065">
        <f>IF(LEN(telefony45[[#This Row],[nr]])=7,1,0)</f>
        <v>1</v>
      </c>
      <c r="H2065" s="9">
        <f>IF(LEN(telefony45[[#This Row],[nr]])&gt;=10,1,0)</f>
        <v>0</v>
      </c>
      <c r="I2065" s="2">
        <f>telefony45[[#This Row],[zakonczenie]]-telefony45[[#This Row],[rozpoczecie]]</f>
        <v>4.05092592592593E-3</v>
      </c>
      <c r="J2065" s="9">
        <f>HOUR(telefony45[[#This Row],[czas połączenia]])</f>
        <v>0</v>
      </c>
      <c r="K2065" s="9">
        <f>MINUTE(telefony45[[#This Row],[czas połączenia]])</f>
        <v>5</v>
      </c>
      <c r="L2065" s="9">
        <f>SECOND(telefony45[[#This Row],[czas połączenia]])</f>
        <v>50</v>
      </c>
      <c r="M2065" s="9">
        <f>telefony45[[#This Row],[godziny połączenia]]*60*60+telefony45[[#This Row],[minuty połączenia]]*60+telefony45[[#This Row],[sekundy połączenia2]]</f>
        <v>350</v>
      </c>
      <c r="N2065" s="9">
        <f>ROUNDUP(telefony45[[#This Row],[połączenie w sekundach]]/60,0)</f>
        <v>6</v>
      </c>
      <c r="O2065" s="9">
        <f>IF(telefony45[[#This Row],[czy zagraniczny]]=1,telefony45[[#This Row],[zaczęt minuty połączenia]],0)</f>
        <v>0</v>
      </c>
      <c r="P2065">
        <f>IF(OR(telefony45[[#This Row],[czy komórkowy]]=1,telefony45[[#This Row],[czy stacjonarny]]=1),P2064-telefony45[[#This Row],[połączenie w sekundach]],P2064)</f>
        <v>-926339</v>
      </c>
      <c r="Q2065">
        <f t="shared" si="31"/>
        <v>350</v>
      </c>
      <c r="R2065">
        <f>IF(telefony45[[#This Row],[czy komórkowy]]=1,Q2065+R2064,R2064)</f>
        <v>228558</v>
      </c>
      <c r="S2065">
        <f>IF(telefony45[[#This Row],[czy stacjonarny]]=1,Q2065+S2064,S2064)</f>
        <v>697781</v>
      </c>
    </row>
    <row r="2066" spans="1:19" x14ac:dyDescent="0.3">
      <c r="A2066" s="9" t="s">
        <v>1774</v>
      </c>
      <c r="B2066" s="1">
        <v>42947</v>
      </c>
      <c r="C2066" s="2">
        <v>0.41523148148148148</v>
      </c>
      <c r="D2066" s="2">
        <v>0.42322916666666666</v>
      </c>
      <c r="E2066">
        <f>DAY(telefony45[[#This Row],[data]])</f>
        <v>31</v>
      </c>
      <c r="F2066">
        <f>IF(LEN(telefony45[[#This Row],[nr]])=8,1,0)</f>
        <v>0</v>
      </c>
      <c r="G2066">
        <f>IF(LEN(telefony45[[#This Row],[nr]])=7,1,0)</f>
        <v>0</v>
      </c>
      <c r="H2066" s="9">
        <f>IF(LEN(telefony45[[#This Row],[nr]])&gt;=10,1,0)</f>
        <v>1</v>
      </c>
      <c r="I2066" s="2">
        <f>telefony45[[#This Row],[zakonczenie]]-telefony45[[#This Row],[rozpoczecie]]</f>
        <v>7.9976851851851771E-3</v>
      </c>
      <c r="J2066" s="9">
        <f>HOUR(telefony45[[#This Row],[czas połączenia]])</f>
        <v>0</v>
      </c>
      <c r="K2066" s="9">
        <f>MINUTE(telefony45[[#This Row],[czas połączenia]])</f>
        <v>11</v>
      </c>
      <c r="L2066" s="9">
        <f>SECOND(telefony45[[#This Row],[czas połączenia]])</f>
        <v>31</v>
      </c>
      <c r="M2066" s="9">
        <f>telefony45[[#This Row],[godziny połączenia]]*60*60+telefony45[[#This Row],[minuty połączenia]]*60+telefony45[[#This Row],[sekundy połączenia2]]</f>
        <v>691</v>
      </c>
      <c r="N2066" s="9">
        <f>ROUNDUP(telefony45[[#This Row],[połączenie w sekundach]]/60,0)</f>
        <v>12</v>
      </c>
      <c r="O2066" s="9">
        <f>IF(telefony45[[#This Row],[czy zagraniczny]]=1,telefony45[[#This Row],[zaczęt minuty połączenia]],0)</f>
        <v>12</v>
      </c>
      <c r="P2066">
        <f>IF(OR(telefony45[[#This Row],[czy komórkowy]]=1,telefony45[[#This Row],[czy stacjonarny]]=1),P2065-telefony45[[#This Row],[połączenie w sekundach]],P2065)</f>
        <v>-926339</v>
      </c>
      <c r="Q2066">
        <f t="shared" si="31"/>
        <v>0</v>
      </c>
      <c r="R2066">
        <f>IF(telefony45[[#This Row],[czy komórkowy]]=1,Q2066+R2065,R2065)</f>
        <v>228558</v>
      </c>
      <c r="S2066">
        <f>IF(telefony45[[#This Row],[czy stacjonarny]]=1,Q2066+S2065,S2065)</f>
        <v>697781</v>
      </c>
    </row>
    <row r="2067" spans="1:19" x14ac:dyDescent="0.3">
      <c r="A2067" s="9" t="s">
        <v>1775</v>
      </c>
      <c r="B2067" s="1">
        <v>42947</v>
      </c>
      <c r="C2067" s="2">
        <v>0.41841435185185183</v>
      </c>
      <c r="D2067" s="2">
        <v>0.42677083333333332</v>
      </c>
      <c r="E2067">
        <f>DAY(telefony45[[#This Row],[data]])</f>
        <v>31</v>
      </c>
      <c r="F2067">
        <f>IF(LEN(telefony45[[#This Row],[nr]])=8,1,0)</f>
        <v>0</v>
      </c>
      <c r="G2067">
        <f>IF(LEN(telefony45[[#This Row],[nr]])=7,1,0)</f>
        <v>1</v>
      </c>
      <c r="H2067" s="9">
        <f>IF(LEN(telefony45[[#This Row],[nr]])&gt;=10,1,0)</f>
        <v>0</v>
      </c>
      <c r="I2067" s="2">
        <f>telefony45[[#This Row],[zakonczenie]]-telefony45[[#This Row],[rozpoczecie]]</f>
        <v>8.3564814814814925E-3</v>
      </c>
      <c r="J2067" s="9">
        <f>HOUR(telefony45[[#This Row],[czas połączenia]])</f>
        <v>0</v>
      </c>
      <c r="K2067" s="9">
        <f>MINUTE(telefony45[[#This Row],[czas połączenia]])</f>
        <v>12</v>
      </c>
      <c r="L2067" s="9">
        <f>SECOND(telefony45[[#This Row],[czas połączenia]])</f>
        <v>2</v>
      </c>
      <c r="M2067" s="9">
        <f>telefony45[[#This Row],[godziny połączenia]]*60*60+telefony45[[#This Row],[minuty połączenia]]*60+telefony45[[#This Row],[sekundy połączenia2]]</f>
        <v>722</v>
      </c>
      <c r="N2067" s="9">
        <f>ROUNDUP(telefony45[[#This Row],[połączenie w sekundach]]/60,0)</f>
        <v>13</v>
      </c>
      <c r="O2067" s="9">
        <f>IF(telefony45[[#This Row],[czy zagraniczny]]=1,telefony45[[#This Row],[zaczęt minuty połączenia]],0)</f>
        <v>0</v>
      </c>
      <c r="P2067">
        <f>IF(OR(telefony45[[#This Row],[czy komórkowy]]=1,telefony45[[#This Row],[czy stacjonarny]]=1),P2066-telefony45[[#This Row],[połączenie w sekundach]],P2066)</f>
        <v>-927061</v>
      </c>
      <c r="Q2067">
        <f t="shared" si="31"/>
        <v>722</v>
      </c>
      <c r="R2067">
        <f>IF(telefony45[[#This Row],[czy komórkowy]]=1,Q2067+R2066,R2066)</f>
        <v>228558</v>
      </c>
      <c r="S2067">
        <f>IF(telefony45[[#This Row],[czy stacjonarny]]=1,Q2067+S2066,S2066)</f>
        <v>698503</v>
      </c>
    </row>
    <row r="2068" spans="1:19" x14ac:dyDescent="0.3">
      <c r="A2068" s="9" t="s">
        <v>1776</v>
      </c>
      <c r="B2068" s="1">
        <v>42947</v>
      </c>
      <c r="C2068" s="2">
        <v>0.41873842592592592</v>
      </c>
      <c r="D2068" s="2">
        <v>0.42502314814814812</v>
      </c>
      <c r="E2068">
        <f>DAY(telefony45[[#This Row],[data]])</f>
        <v>31</v>
      </c>
      <c r="F2068">
        <f>IF(LEN(telefony45[[#This Row],[nr]])=8,1,0)</f>
        <v>1</v>
      </c>
      <c r="G2068">
        <f>IF(LEN(telefony45[[#This Row],[nr]])=7,1,0)</f>
        <v>0</v>
      </c>
      <c r="H2068" s="9">
        <f>IF(LEN(telefony45[[#This Row],[nr]])&gt;=10,1,0)</f>
        <v>0</v>
      </c>
      <c r="I2068" s="2">
        <f>telefony45[[#This Row],[zakonczenie]]-telefony45[[#This Row],[rozpoczecie]]</f>
        <v>6.2847222222222054E-3</v>
      </c>
      <c r="J2068" s="9">
        <f>HOUR(telefony45[[#This Row],[czas połączenia]])</f>
        <v>0</v>
      </c>
      <c r="K2068" s="9">
        <f>MINUTE(telefony45[[#This Row],[czas połączenia]])</f>
        <v>9</v>
      </c>
      <c r="L2068" s="9">
        <f>SECOND(telefony45[[#This Row],[czas połączenia]])</f>
        <v>3</v>
      </c>
      <c r="M2068" s="9">
        <f>telefony45[[#This Row],[godziny połączenia]]*60*60+telefony45[[#This Row],[minuty połączenia]]*60+telefony45[[#This Row],[sekundy połączenia2]]</f>
        <v>543</v>
      </c>
      <c r="N2068" s="9">
        <f>ROUNDUP(telefony45[[#This Row],[połączenie w sekundach]]/60,0)</f>
        <v>10</v>
      </c>
      <c r="O2068" s="9">
        <f>IF(telefony45[[#This Row],[czy zagraniczny]]=1,telefony45[[#This Row],[zaczęt minuty połączenia]],0)</f>
        <v>0</v>
      </c>
      <c r="P2068">
        <f>IF(OR(telefony45[[#This Row],[czy komórkowy]]=1,telefony45[[#This Row],[czy stacjonarny]]=1),P2067-telefony45[[#This Row],[połączenie w sekundach]],P2067)</f>
        <v>-927604</v>
      </c>
      <c r="Q2068">
        <f t="shared" si="31"/>
        <v>543</v>
      </c>
      <c r="R2068">
        <f>IF(telefony45[[#This Row],[czy komórkowy]]=1,Q2068+R2067,R2067)</f>
        <v>229101</v>
      </c>
      <c r="S2068">
        <f>IF(telefony45[[#This Row],[czy stacjonarny]]=1,Q2068+S2067,S2067)</f>
        <v>698503</v>
      </c>
    </row>
    <row r="2069" spans="1:19" x14ac:dyDescent="0.3">
      <c r="A2069" s="9" t="s">
        <v>1777</v>
      </c>
      <c r="B2069" s="1">
        <v>42947</v>
      </c>
      <c r="C2069" s="2">
        <v>0.41952546296296295</v>
      </c>
      <c r="D2069" s="2">
        <v>0.42105324074074074</v>
      </c>
      <c r="E2069">
        <f>DAY(telefony45[[#This Row],[data]])</f>
        <v>31</v>
      </c>
      <c r="F2069">
        <f>IF(LEN(telefony45[[#This Row],[nr]])=8,1,0)</f>
        <v>1</v>
      </c>
      <c r="G2069">
        <f>IF(LEN(telefony45[[#This Row],[nr]])=7,1,0)</f>
        <v>0</v>
      </c>
      <c r="H2069" s="9">
        <f>IF(LEN(telefony45[[#This Row],[nr]])&gt;=10,1,0)</f>
        <v>0</v>
      </c>
      <c r="I2069" s="2">
        <f>telefony45[[#This Row],[zakonczenie]]-telefony45[[#This Row],[rozpoczecie]]</f>
        <v>1.5277777777777946E-3</v>
      </c>
      <c r="J2069" s="9">
        <f>HOUR(telefony45[[#This Row],[czas połączenia]])</f>
        <v>0</v>
      </c>
      <c r="K2069" s="9">
        <f>MINUTE(telefony45[[#This Row],[czas połączenia]])</f>
        <v>2</v>
      </c>
      <c r="L2069" s="9">
        <f>SECOND(telefony45[[#This Row],[czas połączenia]])</f>
        <v>12</v>
      </c>
      <c r="M2069" s="9">
        <f>telefony45[[#This Row],[godziny połączenia]]*60*60+telefony45[[#This Row],[minuty połączenia]]*60+telefony45[[#This Row],[sekundy połączenia2]]</f>
        <v>132</v>
      </c>
      <c r="N2069" s="9">
        <f>ROUNDUP(telefony45[[#This Row],[połączenie w sekundach]]/60,0)</f>
        <v>3</v>
      </c>
      <c r="O2069" s="9">
        <f>IF(telefony45[[#This Row],[czy zagraniczny]]=1,telefony45[[#This Row],[zaczęt minuty połączenia]],0)</f>
        <v>0</v>
      </c>
      <c r="P2069">
        <f>IF(OR(telefony45[[#This Row],[czy komórkowy]]=1,telefony45[[#This Row],[czy stacjonarny]]=1),P2068-telefony45[[#This Row],[połączenie w sekundach]],P2068)</f>
        <v>-927736</v>
      </c>
      <c r="Q2069">
        <f t="shared" si="31"/>
        <v>132</v>
      </c>
      <c r="R2069">
        <f>IF(telefony45[[#This Row],[czy komórkowy]]=1,Q2069+R2068,R2068)</f>
        <v>229233</v>
      </c>
      <c r="S2069">
        <f>IF(telefony45[[#This Row],[czy stacjonarny]]=1,Q2069+S2068,S2068)</f>
        <v>698503</v>
      </c>
    </row>
    <row r="2070" spans="1:19" x14ac:dyDescent="0.3">
      <c r="A2070" s="9" t="s">
        <v>129</v>
      </c>
      <c r="B2070" s="1">
        <v>42947</v>
      </c>
      <c r="C2070" s="2">
        <v>0.4211111111111111</v>
      </c>
      <c r="D2070" s="2">
        <v>0.42442129629629627</v>
      </c>
      <c r="E2070">
        <f>DAY(telefony45[[#This Row],[data]])</f>
        <v>31</v>
      </c>
      <c r="F2070">
        <f>IF(LEN(telefony45[[#This Row],[nr]])=8,1,0)</f>
        <v>1</v>
      </c>
      <c r="G2070">
        <f>IF(LEN(telefony45[[#This Row],[nr]])=7,1,0)</f>
        <v>0</v>
      </c>
      <c r="H2070" s="9">
        <f>IF(LEN(telefony45[[#This Row],[nr]])&gt;=10,1,0)</f>
        <v>0</v>
      </c>
      <c r="I2070" s="2">
        <f>telefony45[[#This Row],[zakonczenie]]-telefony45[[#This Row],[rozpoczecie]]</f>
        <v>3.310185185185166E-3</v>
      </c>
      <c r="J2070" s="9">
        <f>HOUR(telefony45[[#This Row],[czas połączenia]])</f>
        <v>0</v>
      </c>
      <c r="K2070" s="9">
        <f>MINUTE(telefony45[[#This Row],[czas połączenia]])</f>
        <v>4</v>
      </c>
      <c r="L2070" s="9">
        <f>SECOND(telefony45[[#This Row],[czas połączenia]])</f>
        <v>46</v>
      </c>
      <c r="M2070" s="9">
        <f>telefony45[[#This Row],[godziny połączenia]]*60*60+telefony45[[#This Row],[minuty połączenia]]*60+telefony45[[#This Row],[sekundy połączenia2]]</f>
        <v>286</v>
      </c>
      <c r="N2070" s="9">
        <f>ROUNDUP(telefony45[[#This Row],[połączenie w sekundach]]/60,0)</f>
        <v>5</v>
      </c>
      <c r="O2070" s="9">
        <f>IF(telefony45[[#This Row],[czy zagraniczny]]=1,telefony45[[#This Row],[zaczęt minuty połączenia]],0)</f>
        <v>0</v>
      </c>
      <c r="P2070">
        <f>IF(OR(telefony45[[#This Row],[czy komórkowy]]=1,telefony45[[#This Row],[czy stacjonarny]]=1),P2069-telefony45[[#This Row],[połączenie w sekundach]],P2069)</f>
        <v>-928022</v>
      </c>
      <c r="Q2070">
        <f t="shared" si="31"/>
        <v>286</v>
      </c>
      <c r="R2070">
        <f>IF(telefony45[[#This Row],[czy komórkowy]]=1,Q2070+R2069,R2069)</f>
        <v>229519</v>
      </c>
      <c r="S2070">
        <f>IF(telefony45[[#This Row],[czy stacjonarny]]=1,Q2070+S2069,S2069)</f>
        <v>698503</v>
      </c>
    </row>
    <row r="2071" spans="1:19" x14ac:dyDescent="0.3">
      <c r="A2071" s="9" t="s">
        <v>1778</v>
      </c>
      <c r="B2071" s="1">
        <v>42947</v>
      </c>
      <c r="C2071" s="2">
        <v>0.42247685185185185</v>
      </c>
      <c r="D2071" s="2">
        <v>0.4268865740740741</v>
      </c>
      <c r="E2071">
        <f>DAY(telefony45[[#This Row],[data]])</f>
        <v>31</v>
      </c>
      <c r="F2071">
        <f>IF(LEN(telefony45[[#This Row],[nr]])=8,1,0)</f>
        <v>0</v>
      </c>
      <c r="G2071">
        <f>IF(LEN(telefony45[[#This Row],[nr]])=7,1,0)</f>
        <v>1</v>
      </c>
      <c r="H2071" s="9">
        <f>IF(LEN(telefony45[[#This Row],[nr]])&gt;=10,1,0)</f>
        <v>0</v>
      </c>
      <c r="I2071" s="2">
        <f>telefony45[[#This Row],[zakonczenie]]-telefony45[[#This Row],[rozpoczecie]]</f>
        <v>4.4097222222222454E-3</v>
      </c>
      <c r="J2071" s="9">
        <f>HOUR(telefony45[[#This Row],[czas połączenia]])</f>
        <v>0</v>
      </c>
      <c r="K2071" s="9">
        <f>MINUTE(telefony45[[#This Row],[czas połączenia]])</f>
        <v>6</v>
      </c>
      <c r="L2071" s="9">
        <f>SECOND(telefony45[[#This Row],[czas połączenia]])</f>
        <v>21</v>
      </c>
      <c r="M2071" s="9">
        <f>telefony45[[#This Row],[godziny połączenia]]*60*60+telefony45[[#This Row],[minuty połączenia]]*60+telefony45[[#This Row],[sekundy połączenia2]]</f>
        <v>381</v>
      </c>
      <c r="N2071" s="9">
        <f>ROUNDUP(telefony45[[#This Row],[połączenie w sekundach]]/60,0)</f>
        <v>7</v>
      </c>
      <c r="O2071" s="9">
        <f>IF(telefony45[[#This Row],[czy zagraniczny]]=1,telefony45[[#This Row],[zaczęt minuty połączenia]],0)</f>
        <v>0</v>
      </c>
      <c r="P2071">
        <f>IF(OR(telefony45[[#This Row],[czy komórkowy]]=1,telefony45[[#This Row],[czy stacjonarny]]=1),P2070-telefony45[[#This Row],[połączenie w sekundach]],P2070)</f>
        <v>-928403</v>
      </c>
      <c r="Q2071">
        <f t="shared" si="31"/>
        <v>381</v>
      </c>
      <c r="R2071">
        <f>IF(telefony45[[#This Row],[czy komórkowy]]=1,Q2071+R2070,R2070)</f>
        <v>229519</v>
      </c>
      <c r="S2071">
        <f>IF(telefony45[[#This Row],[czy stacjonarny]]=1,Q2071+S2070,S2070)</f>
        <v>698884</v>
      </c>
    </row>
    <row r="2072" spans="1:19" x14ac:dyDescent="0.3">
      <c r="A2072" s="9" t="s">
        <v>1779</v>
      </c>
      <c r="B2072" s="1">
        <v>42947</v>
      </c>
      <c r="C2072" s="2">
        <v>0.42586805555555557</v>
      </c>
      <c r="D2072" s="2">
        <v>0.42711805555555554</v>
      </c>
      <c r="E2072">
        <f>DAY(telefony45[[#This Row],[data]])</f>
        <v>31</v>
      </c>
      <c r="F2072">
        <f>IF(LEN(telefony45[[#This Row],[nr]])=8,1,0)</f>
        <v>1</v>
      </c>
      <c r="G2072">
        <f>IF(LEN(telefony45[[#This Row],[nr]])=7,1,0)</f>
        <v>0</v>
      </c>
      <c r="H2072" s="9">
        <f>IF(LEN(telefony45[[#This Row],[nr]])&gt;=10,1,0)</f>
        <v>0</v>
      </c>
      <c r="I2072" s="2">
        <f>telefony45[[#This Row],[zakonczenie]]-telefony45[[#This Row],[rozpoczecie]]</f>
        <v>1.2499999999999734E-3</v>
      </c>
      <c r="J2072" s="9">
        <f>HOUR(telefony45[[#This Row],[czas połączenia]])</f>
        <v>0</v>
      </c>
      <c r="K2072" s="9">
        <f>MINUTE(telefony45[[#This Row],[czas połączenia]])</f>
        <v>1</v>
      </c>
      <c r="L2072" s="9">
        <f>SECOND(telefony45[[#This Row],[czas połączenia]])</f>
        <v>48</v>
      </c>
      <c r="M2072" s="9">
        <f>telefony45[[#This Row],[godziny połączenia]]*60*60+telefony45[[#This Row],[minuty połączenia]]*60+telefony45[[#This Row],[sekundy połączenia2]]</f>
        <v>108</v>
      </c>
      <c r="N2072" s="9">
        <f>ROUNDUP(telefony45[[#This Row],[połączenie w sekundach]]/60,0)</f>
        <v>2</v>
      </c>
      <c r="O2072" s="9">
        <f>IF(telefony45[[#This Row],[czy zagraniczny]]=1,telefony45[[#This Row],[zaczęt minuty połączenia]],0)</f>
        <v>0</v>
      </c>
      <c r="P2072">
        <f>IF(OR(telefony45[[#This Row],[czy komórkowy]]=1,telefony45[[#This Row],[czy stacjonarny]]=1),P2071-telefony45[[#This Row],[połączenie w sekundach]],P2071)</f>
        <v>-928511</v>
      </c>
      <c r="Q2072">
        <f t="shared" si="31"/>
        <v>108</v>
      </c>
      <c r="R2072">
        <f>IF(telefony45[[#This Row],[czy komórkowy]]=1,Q2072+R2071,R2071)</f>
        <v>229627</v>
      </c>
      <c r="S2072">
        <f>IF(telefony45[[#This Row],[czy stacjonarny]]=1,Q2072+S2071,S2071)</f>
        <v>698884</v>
      </c>
    </row>
    <row r="2073" spans="1:19" x14ac:dyDescent="0.3">
      <c r="A2073" s="9" t="s">
        <v>1780</v>
      </c>
      <c r="B2073" s="1">
        <v>42947</v>
      </c>
      <c r="C2073" s="2">
        <v>0.43162037037037038</v>
      </c>
      <c r="D2073" s="2">
        <v>0.44153935185185184</v>
      </c>
      <c r="E2073">
        <f>DAY(telefony45[[#This Row],[data]])</f>
        <v>31</v>
      </c>
      <c r="F2073">
        <f>IF(LEN(telefony45[[#This Row],[nr]])=8,1,0)</f>
        <v>0</v>
      </c>
      <c r="G2073">
        <f>IF(LEN(telefony45[[#This Row],[nr]])=7,1,0)</f>
        <v>1</v>
      </c>
      <c r="H2073" s="9">
        <f>IF(LEN(telefony45[[#This Row],[nr]])&gt;=10,1,0)</f>
        <v>0</v>
      </c>
      <c r="I2073" s="2">
        <f>telefony45[[#This Row],[zakonczenie]]-telefony45[[#This Row],[rozpoczecie]]</f>
        <v>9.9189814814814592E-3</v>
      </c>
      <c r="J2073" s="9">
        <f>HOUR(telefony45[[#This Row],[czas połączenia]])</f>
        <v>0</v>
      </c>
      <c r="K2073" s="9">
        <f>MINUTE(telefony45[[#This Row],[czas połączenia]])</f>
        <v>14</v>
      </c>
      <c r="L2073" s="9">
        <f>SECOND(telefony45[[#This Row],[czas połączenia]])</f>
        <v>17</v>
      </c>
      <c r="M2073" s="9">
        <f>telefony45[[#This Row],[godziny połączenia]]*60*60+telefony45[[#This Row],[minuty połączenia]]*60+telefony45[[#This Row],[sekundy połączenia2]]</f>
        <v>857</v>
      </c>
      <c r="N2073" s="9">
        <f>ROUNDUP(telefony45[[#This Row],[połączenie w sekundach]]/60,0)</f>
        <v>15</v>
      </c>
      <c r="O2073" s="9">
        <f>IF(telefony45[[#This Row],[czy zagraniczny]]=1,telefony45[[#This Row],[zaczęt minuty połączenia]],0)</f>
        <v>0</v>
      </c>
      <c r="P2073">
        <f>IF(OR(telefony45[[#This Row],[czy komórkowy]]=1,telefony45[[#This Row],[czy stacjonarny]]=1),P2072-telefony45[[#This Row],[połączenie w sekundach]],P2072)</f>
        <v>-929368</v>
      </c>
      <c r="Q2073">
        <f t="shared" si="31"/>
        <v>857</v>
      </c>
      <c r="R2073">
        <f>IF(telefony45[[#This Row],[czy komórkowy]]=1,Q2073+R2072,R2072)</f>
        <v>229627</v>
      </c>
      <c r="S2073">
        <f>IF(telefony45[[#This Row],[czy stacjonarny]]=1,Q2073+S2072,S2072)</f>
        <v>699741</v>
      </c>
    </row>
    <row r="2074" spans="1:19" x14ac:dyDescent="0.3">
      <c r="A2074" s="9" t="s">
        <v>1781</v>
      </c>
      <c r="B2074" s="1">
        <v>42947</v>
      </c>
      <c r="C2074" s="2">
        <v>0.43663194444444442</v>
      </c>
      <c r="D2074" s="2">
        <v>0.43993055555555555</v>
      </c>
      <c r="E2074">
        <f>DAY(telefony45[[#This Row],[data]])</f>
        <v>31</v>
      </c>
      <c r="F2074">
        <f>IF(LEN(telefony45[[#This Row],[nr]])=8,1,0)</f>
        <v>0</v>
      </c>
      <c r="G2074">
        <f>IF(LEN(telefony45[[#This Row],[nr]])=7,1,0)</f>
        <v>0</v>
      </c>
      <c r="H2074" s="9">
        <f>IF(LEN(telefony45[[#This Row],[nr]])&gt;=10,1,0)</f>
        <v>1</v>
      </c>
      <c r="I2074" s="2">
        <f>telefony45[[#This Row],[zakonczenie]]-telefony45[[#This Row],[rozpoczecie]]</f>
        <v>3.2986111111111271E-3</v>
      </c>
      <c r="J2074" s="9">
        <f>HOUR(telefony45[[#This Row],[czas połączenia]])</f>
        <v>0</v>
      </c>
      <c r="K2074" s="9">
        <f>MINUTE(telefony45[[#This Row],[czas połączenia]])</f>
        <v>4</v>
      </c>
      <c r="L2074" s="9">
        <f>SECOND(telefony45[[#This Row],[czas połączenia]])</f>
        <v>45</v>
      </c>
      <c r="M2074" s="9">
        <f>telefony45[[#This Row],[godziny połączenia]]*60*60+telefony45[[#This Row],[minuty połączenia]]*60+telefony45[[#This Row],[sekundy połączenia2]]</f>
        <v>285</v>
      </c>
      <c r="N2074" s="9">
        <f>ROUNDUP(telefony45[[#This Row],[połączenie w sekundach]]/60,0)</f>
        <v>5</v>
      </c>
      <c r="O2074" s="9">
        <f>IF(telefony45[[#This Row],[czy zagraniczny]]=1,telefony45[[#This Row],[zaczęt minuty połączenia]],0)</f>
        <v>5</v>
      </c>
      <c r="P2074">
        <f>IF(OR(telefony45[[#This Row],[czy komórkowy]]=1,telefony45[[#This Row],[czy stacjonarny]]=1),P2073-telefony45[[#This Row],[połączenie w sekundach]],P2073)</f>
        <v>-929368</v>
      </c>
      <c r="Q2074">
        <f t="shared" si="31"/>
        <v>0</v>
      </c>
      <c r="R2074">
        <f>IF(telefony45[[#This Row],[czy komórkowy]]=1,Q2074+R2073,R2073)</f>
        <v>229627</v>
      </c>
      <c r="S2074">
        <f>IF(telefony45[[#This Row],[czy stacjonarny]]=1,Q2074+S2073,S2073)</f>
        <v>699741</v>
      </c>
    </row>
    <row r="2075" spans="1:19" x14ac:dyDescent="0.3">
      <c r="A2075" s="9" t="s">
        <v>1782</v>
      </c>
      <c r="B2075" s="1">
        <v>42947</v>
      </c>
      <c r="C2075" s="2">
        <v>0.43686342592592592</v>
      </c>
      <c r="D2075" s="2">
        <v>0.44393518518518521</v>
      </c>
      <c r="E2075">
        <f>DAY(telefony45[[#This Row],[data]])</f>
        <v>31</v>
      </c>
      <c r="F2075">
        <f>IF(LEN(telefony45[[#This Row],[nr]])=8,1,0)</f>
        <v>0</v>
      </c>
      <c r="G2075">
        <f>IF(LEN(telefony45[[#This Row],[nr]])=7,1,0)</f>
        <v>1</v>
      </c>
      <c r="H2075" s="9">
        <f>IF(LEN(telefony45[[#This Row],[nr]])&gt;=10,1,0)</f>
        <v>0</v>
      </c>
      <c r="I2075" s="2">
        <f>telefony45[[#This Row],[zakonczenie]]-telefony45[[#This Row],[rozpoczecie]]</f>
        <v>7.0717592592592915E-3</v>
      </c>
      <c r="J2075" s="9">
        <f>HOUR(telefony45[[#This Row],[czas połączenia]])</f>
        <v>0</v>
      </c>
      <c r="K2075" s="9">
        <f>MINUTE(telefony45[[#This Row],[czas połączenia]])</f>
        <v>10</v>
      </c>
      <c r="L2075" s="9">
        <f>SECOND(telefony45[[#This Row],[czas połączenia]])</f>
        <v>11</v>
      </c>
      <c r="M2075" s="9">
        <f>telefony45[[#This Row],[godziny połączenia]]*60*60+telefony45[[#This Row],[minuty połączenia]]*60+telefony45[[#This Row],[sekundy połączenia2]]</f>
        <v>611</v>
      </c>
      <c r="N2075" s="9">
        <f>ROUNDUP(telefony45[[#This Row],[połączenie w sekundach]]/60,0)</f>
        <v>11</v>
      </c>
      <c r="O2075" s="9">
        <f>IF(telefony45[[#This Row],[czy zagraniczny]]=1,telefony45[[#This Row],[zaczęt minuty połączenia]],0)</f>
        <v>0</v>
      </c>
      <c r="P2075">
        <f>IF(OR(telefony45[[#This Row],[czy komórkowy]]=1,telefony45[[#This Row],[czy stacjonarny]]=1),P2074-telefony45[[#This Row],[połączenie w sekundach]],P2074)</f>
        <v>-929979</v>
      </c>
      <c r="Q2075">
        <f t="shared" si="31"/>
        <v>611</v>
      </c>
      <c r="R2075">
        <f>IF(telefony45[[#This Row],[czy komórkowy]]=1,Q2075+R2074,R2074)</f>
        <v>229627</v>
      </c>
      <c r="S2075">
        <f>IF(telefony45[[#This Row],[czy stacjonarny]]=1,Q2075+S2074,S2074)</f>
        <v>700352</v>
      </c>
    </row>
    <row r="2076" spans="1:19" x14ac:dyDescent="0.3">
      <c r="A2076" s="9" t="s">
        <v>1783</v>
      </c>
      <c r="B2076" s="1">
        <v>42947</v>
      </c>
      <c r="C2076" s="2">
        <v>0.44243055555555555</v>
      </c>
      <c r="D2076" s="2">
        <v>0.45349537037037035</v>
      </c>
      <c r="E2076">
        <f>DAY(telefony45[[#This Row],[data]])</f>
        <v>31</v>
      </c>
      <c r="F2076">
        <f>IF(LEN(telefony45[[#This Row],[nr]])=8,1,0)</f>
        <v>0</v>
      </c>
      <c r="G2076">
        <f>IF(LEN(telefony45[[#This Row],[nr]])=7,1,0)</f>
        <v>1</v>
      </c>
      <c r="H2076" s="9">
        <f>IF(LEN(telefony45[[#This Row],[nr]])&gt;=10,1,0)</f>
        <v>0</v>
      </c>
      <c r="I2076" s="2">
        <f>telefony45[[#This Row],[zakonczenie]]-telefony45[[#This Row],[rozpoczecie]]</f>
        <v>1.1064814814814805E-2</v>
      </c>
      <c r="J2076" s="9">
        <f>HOUR(telefony45[[#This Row],[czas połączenia]])</f>
        <v>0</v>
      </c>
      <c r="K2076" s="9">
        <f>MINUTE(telefony45[[#This Row],[czas połączenia]])</f>
        <v>15</v>
      </c>
      <c r="L2076" s="9">
        <f>SECOND(telefony45[[#This Row],[czas połączenia]])</f>
        <v>56</v>
      </c>
      <c r="M2076" s="9">
        <f>telefony45[[#This Row],[godziny połączenia]]*60*60+telefony45[[#This Row],[minuty połączenia]]*60+telefony45[[#This Row],[sekundy połączenia2]]</f>
        <v>956</v>
      </c>
      <c r="N2076" s="9">
        <f>ROUNDUP(telefony45[[#This Row],[połączenie w sekundach]]/60,0)</f>
        <v>16</v>
      </c>
      <c r="O2076" s="9">
        <f>IF(telefony45[[#This Row],[czy zagraniczny]]=1,telefony45[[#This Row],[zaczęt minuty połączenia]],0)</f>
        <v>0</v>
      </c>
      <c r="P2076">
        <f>IF(OR(telefony45[[#This Row],[czy komórkowy]]=1,telefony45[[#This Row],[czy stacjonarny]]=1),P2075-telefony45[[#This Row],[połączenie w sekundach]],P2075)</f>
        <v>-930935</v>
      </c>
      <c r="Q2076">
        <f t="shared" si="31"/>
        <v>956</v>
      </c>
      <c r="R2076">
        <f>IF(telefony45[[#This Row],[czy komórkowy]]=1,Q2076+R2075,R2075)</f>
        <v>229627</v>
      </c>
      <c r="S2076">
        <f>IF(telefony45[[#This Row],[czy stacjonarny]]=1,Q2076+S2075,S2075)</f>
        <v>701308</v>
      </c>
    </row>
    <row r="2077" spans="1:19" x14ac:dyDescent="0.3">
      <c r="A2077" s="9" t="s">
        <v>1784</v>
      </c>
      <c r="B2077" s="1">
        <v>42947</v>
      </c>
      <c r="C2077" s="2">
        <v>0.44802083333333331</v>
      </c>
      <c r="D2077" s="2">
        <v>0.45892361111111113</v>
      </c>
      <c r="E2077">
        <f>DAY(telefony45[[#This Row],[data]])</f>
        <v>31</v>
      </c>
      <c r="F2077">
        <f>IF(LEN(telefony45[[#This Row],[nr]])=8,1,0)</f>
        <v>0</v>
      </c>
      <c r="G2077">
        <f>IF(LEN(telefony45[[#This Row],[nr]])=7,1,0)</f>
        <v>1</v>
      </c>
      <c r="H2077" s="9">
        <f>IF(LEN(telefony45[[#This Row],[nr]])&gt;=10,1,0)</f>
        <v>0</v>
      </c>
      <c r="I2077" s="2">
        <f>telefony45[[#This Row],[zakonczenie]]-telefony45[[#This Row],[rozpoczecie]]</f>
        <v>1.0902777777777817E-2</v>
      </c>
      <c r="J2077" s="9">
        <f>HOUR(telefony45[[#This Row],[czas połączenia]])</f>
        <v>0</v>
      </c>
      <c r="K2077" s="9">
        <f>MINUTE(telefony45[[#This Row],[czas połączenia]])</f>
        <v>15</v>
      </c>
      <c r="L2077" s="9">
        <f>SECOND(telefony45[[#This Row],[czas połączenia]])</f>
        <v>42</v>
      </c>
      <c r="M2077" s="9">
        <f>telefony45[[#This Row],[godziny połączenia]]*60*60+telefony45[[#This Row],[minuty połączenia]]*60+telefony45[[#This Row],[sekundy połączenia2]]</f>
        <v>942</v>
      </c>
      <c r="N2077" s="9">
        <f>ROUNDUP(telefony45[[#This Row],[połączenie w sekundach]]/60,0)</f>
        <v>16</v>
      </c>
      <c r="O2077" s="9">
        <f>IF(telefony45[[#This Row],[czy zagraniczny]]=1,telefony45[[#This Row],[zaczęt minuty połączenia]],0)</f>
        <v>0</v>
      </c>
      <c r="P2077">
        <f>IF(OR(telefony45[[#This Row],[czy komórkowy]]=1,telefony45[[#This Row],[czy stacjonarny]]=1),P2076-telefony45[[#This Row],[połączenie w sekundach]],P2076)</f>
        <v>-931877</v>
      </c>
      <c r="Q2077">
        <f t="shared" si="31"/>
        <v>942</v>
      </c>
      <c r="R2077">
        <f>IF(telefony45[[#This Row],[czy komórkowy]]=1,Q2077+R2076,R2076)</f>
        <v>229627</v>
      </c>
      <c r="S2077">
        <f>IF(telefony45[[#This Row],[czy stacjonarny]]=1,Q2077+S2076,S2076)</f>
        <v>702250</v>
      </c>
    </row>
    <row r="2078" spans="1:19" x14ac:dyDescent="0.3">
      <c r="A2078" s="9" t="s">
        <v>1785</v>
      </c>
      <c r="B2078" s="1">
        <v>42947</v>
      </c>
      <c r="C2078" s="2">
        <v>0.45243055555555556</v>
      </c>
      <c r="D2078" s="2">
        <v>0.45275462962962965</v>
      </c>
      <c r="E2078">
        <f>DAY(telefony45[[#This Row],[data]])</f>
        <v>31</v>
      </c>
      <c r="F2078">
        <f>IF(LEN(telefony45[[#This Row],[nr]])=8,1,0)</f>
        <v>0</v>
      </c>
      <c r="G2078">
        <f>IF(LEN(telefony45[[#This Row],[nr]])=7,1,0)</f>
        <v>1</v>
      </c>
      <c r="H2078" s="9">
        <f>IF(LEN(telefony45[[#This Row],[nr]])&gt;=10,1,0)</f>
        <v>0</v>
      </c>
      <c r="I2078" s="2">
        <f>telefony45[[#This Row],[zakonczenie]]-telefony45[[#This Row],[rozpoczecie]]</f>
        <v>3.2407407407408773E-4</v>
      </c>
      <c r="J2078" s="9">
        <f>HOUR(telefony45[[#This Row],[czas połączenia]])</f>
        <v>0</v>
      </c>
      <c r="K2078" s="9">
        <f>MINUTE(telefony45[[#This Row],[czas połączenia]])</f>
        <v>0</v>
      </c>
      <c r="L2078" s="9">
        <f>SECOND(telefony45[[#This Row],[czas połączenia]])</f>
        <v>28</v>
      </c>
      <c r="M2078" s="9">
        <f>telefony45[[#This Row],[godziny połączenia]]*60*60+telefony45[[#This Row],[minuty połączenia]]*60+telefony45[[#This Row],[sekundy połączenia2]]</f>
        <v>28</v>
      </c>
      <c r="N2078" s="9">
        <f>ROUNDUP(telefony45[[#This Row],[połączenie w sekundach]]/60,0)</f>
        <v>1</v>
      </c>
      <c r="O2078" s="9">
        <f>IF(telefony45[[#This Row],[czy zagraniczny]]=1,telefony45[[#This Row],[zaczęt minuty połączenia]],0)</f>
        <v>0</v>
      </c>
      <c r="P2078">
        <f>IF(OR(telefony45[[#This Row],[czy komórkowy]]=1,telefony45[[#This Row],[czy stacjonarny]]=1),P2077-telefony45[[#This Row],[połączenie w sekundach]],P2077)</f>
        <v>-931905</v>
      </c>
      <c r="Q2078">
        <f t="shared" si="31"/>
        <v>28</v>
      </c>
      <c r="R2078">
        <f>IF(telefony45[[#This Row],[czy komórkowy]]=1,Q2078+R2077,R2077)</f>
        <v>229627</v>
      </c>
      <c r="S2078">
        <f>IF(telefony45[[#This Row],[czy stacjonarny]]=1,Q2078+S2077,S2077)</f>
        <v>702278</v>
      </c>
    </row>
    <row r="2079" spans="1:19" x14ac:dyDescent="0.3">
      <c r="A2079" s="9" t="s">
        <v>1786</v>
      </c>
      <c r="B2079" s="1">
        <v>42947</v>
      </c>
      <c r="C2079" s="2">
        <v>0.45399305555555558</v>
      </c>
      <c r="D2079" s="2">
        <v>0.46392361111111113</v>
      </c>
      <c r="E2079">
        <f>DAY(telefony45[[#This Row],[data]])</f>
        <v>31</v>
      </c>
      <c r="F2079">
        <f>IF(LEN(telefony45[[#This Row],[nr]])=8,1,0)</f>
        <v>0</v>
      </c>
      <c r="G2079">
        <f>IF(LEN(telefony45[[#This Row],[nr]])=7,1,0)</f>
        <v>1</v>
      </c>
      <c r="H2079" s="9">
        <f>IF(LEN(telefony45[[#This Row],[nr]])&gt;=10,1,0)</f>
        <v>0</v>
      </c>
      <c r="I2079" s="2">
        <f>telefony45[[#This Row],[zakonczenie]]-telefony45[[#This Row],[rozpoczecie]]</f>
        <v>9.9305555555555536E-3</v>
      </c>
      <c r="J2079" s="9">
        <f>HOUR(telefony45[[#This Row],[czas połączenia]])</f>
        <v>0</v>
      </c>
      <c r="K2079" s="9">
        <f>MINUTE(telefony45[[#This Row],[czas połączenia]])</f>
        <v>14</v>
      </c>
      <c r="L2079" s="9">
        <f>SECOND(telefony45[[#This Row],[czas połączenia]])</f>
        <v>18</v>
      </c>
      <c r="M2079" s="9">
        <f>telefony45[[#This Row],[godziny połączenia]]*60*60+telefony45[[#This Row],[minuty połączenia]]*60+telefony45[[#This Row],[sekundy połączenia2]]</f>
        <v>858</v>
      </c>
      <c r="N2079" s="9">
        <f>ROUNDUP(telefony45[[#This Row],[połączenie w sekundach]]/60,0)</f>
        <v>15</v>
      </c>
      <c r="O2079" s="9">
        <f>IF(telefony45[[#This Row],[czy zagraniczny]]=1,telefony45[[#This Row],[zaczęt minuty połączenia]],0)</f>
        <v>0</v>
      </c>
      <c r="P2079">
        <f>IF(OR(telefony45[[#This Row],[czy komórkowy]]=1,telefony45[[#This Row],[czy stacjonarny]]=1),P2078-telefony45[[#This Row],[połączenie w sekundach]],P2078)</f>
        <v>-932763</v>
      </c>
      <c r="Q2079">
        <f t="shared" si="31"/>
        <v>858</v>
      </c>
      <c r="R2079">
        <f>IF(telefony45[[#This Row],[czy komórkowy]]=1,Q2079+R2078,R2078)</f>
        <v>229627</v>
      </c>
      <c r="S2079">
        <f>IF(telefony45[[#This Row],[czy stacjonarny]]=1,Q2079+S2078,S2078)</f>
        <v>703136</v>
      </c>
    </row>
    <row r="2080" spans="1:19" x14ac:dyDescent="0.3">
      <c r="A2080" s="9" t="s">
        <v>1009</v>
      </c>
      <c r="B2080" s="1">
        <v>42947</v>
      </c>
      <c r="C2080" s="2">
        <v>0.4572222222222222</v>
      </c>
      <c r="D2080" s="2">
        <v>0.45910879629629631</v>
      </c>
      <c r="E2080">
        <f>DAY(telefony45[[#This Row],[data]])</f>
        <v>31</v>
      </c>
      <c r="F2080">
        <f>IF(LEN(telefony45[[#This Row],[nr]])=8,1,0)</f>
        <v>0</v>
      </c>
      <c r="G2080">
        <f>IF(LEN(telefony45[[#This Row],[nr]])=7,1,0)</f>
        <v>1</v>
      </c>
      <c r="H2080" s="9">
        <f>IF(LEN(telefony45[[#This Row],[nr]])&gt;=10,1,0)</f>
        <v>0</v>
      </c>
      <c r="I2080" s="2">
        <f>telefony45[[#This Row],[zakonczenie]]-telefony45[[#This Row],[rozpoczecie]]</f>
        <v>1.8865740740741099E-3</v>
      </c>
      <c r="J2080" s="9">
        <f>HOUR(telefony45[[#This Row],[czas połączenia]])</f>
        <v>0</v>
      </c>
      <c r="K2080" s="9">
        <f>MINUTE(telefony45[[#This Row],[czas połączenia]])</f>
        <v>2</v>
      </c>
      <c r="L2080" s="9">
        <f>SECOND(telefony45[[#This Row],[czas połączenia]])</f>
        <v>43</v>
      </c>
      <c r="M2080" s="9">
        <f>telefony45[[#This Row],[godziny połączenia]]*60*60+telefony45[[#This Row],[minuty połączenia]]*60+telefony45[[#This Row],[sekundy połączenia2]]</f>
        <v>163</v>
      </c>
      <c r="N2080" s="9">
        <f>ROUNDUP(telefony45[[#This Row],[połączenie w sekundach]]/60,0)</f>
        <v>3</v>
      </c>
      <c r="O2080" s="9">
        <f>IF(telefony45[[#This Row],[czy zagraniczny]]=1,telefony45[[#This Row],[zaczęt minuty połączenia]],0)</f>
        <v>0</v>
      </c>
      <c r="P2080">
        <f>IF(OR(telefony45[[#This Row],[czy komórkowy]]=1,telefony45[[#This Row],[czy stacjonarny]]=1),P2079-telefony45[[#This Row],[połączenie w sekundach]],P2079)</f>
        <v>-932926</v>
      </c>
      <c r="Q2080">
        <f t="shared" si="31"/>
        <v>163</v>
      </c>
      <c r="R2080">
        <f>IF(telefony45[[#This Row],[czy komórkowy]]=1,Q2080+R2079,R2079)</f>
        <v>229627</v>
      </c>
      <c r="S2080">
        <f>IF(telefony45[[#This Row],[czy stacjonarny]]=1,Q2080+S2079,S2079)</f>
        <v>703299</v>
      </c>
    </row>
    <row r="2081" spans="1:19" x14ac:dyDescent="0.3">
      <c r="A2081" s="9" t="s">
        <v>1787</v>
      </c>
      <c r="B2081" s="1">
        <v>42947</v>
      </c>
      <c r="C2081" s="2">
        <v>0.45846064814814813</v>
      </c>
      <c r="D2081" s="2">
        <v>0.46900462962962963</v>
      </c>
      <c r="E2081">
        <f>DAY(telefony45[[#This Row],[data]])</f>
        <v>31</v>
      </c>
      <c r="F2081">
        <f>IF(LEN(telefony45[[#This Row],[nr]])=8,1,0)</f>
        <v>0</v>
      </c>
      <c r="G2081">
        <f>IF(LEN(telefony45[[#This Row],[nr]])=7,1,0)</f>
        <v>1</v>
      </c>
      <c r="H2081" s="9">
        <f>IF(LEN(telefony45[[#This Row],[nr]])&gt;=10,1,0)</f>
        <v>0</v>
      </c>
      <c r="I2081" s="2">
        <f>telefony45[[#This Row],[zakonczenie]]-telefony45[[#This Row],[rozpoczecie]]</f>
        <v>1.0543981481481501E-2</v>
      </c>
      <c r="J2081" s="9">
        <f>HOUR(telefony45[[#This Row],[czas połączenia]])</f>
        <v>0</v>
      </c>
      <c r="K2081" s="9">
        <f>MINUTE(telefony45[[#This Row],[czas połączenia]])</f>
        <v>15</v>
      </c>
      <c r="L2081" s="9">
        <f>SECOND(telefony45[[#This Row],[czas połączenia]])</f>
        <v>11</v>
      </c>
      <c r="M2081" s="9">
        <f>telefony45[[#This Row],[godziny połączenia]]*60*60+telefony45[[#This Row],[minuty połączenia]]*60+telefony45[[#This Row],[sekundy połączenia2]]</f>
        <v>911</v>
      </c>
      <c r="N2081" s="9">
        <f>ROUNDUP(telefony45[[#This Row],[połączenie w sekundach]]/60,0)</f>
        <v>16</v>
      </c>
      <c r="O2081" s="9">
        <f>IF(telefony45[[#This Row],[czy zagraniczny]]=1,telefony45[[#This Row],[zaczęt minuty połączenia]],0)</f>
        <v>0</v>
      </c>
      <c r="P2081">
        <f>IF(OR(telefony45[[#This Row],[czy komórkowy]]=1,telefony45[[#This Row],[czy stacjonarny]]=1),P2080-telefony45[[#This Row],[połączenie w sekundach]],P2080)</f>
        <v>-933837</v>
      </c>
      <c r="Q2081">
        <f t="shared" si="31"/>
        <v>911</v>
      </c>
      <c r="R2081">
        <f>IF(telefony45[[#This Row],[czy komórkowy]]=1,Q2081+R2080,R2080)</f>
        <v>229627</v>
      </c>
      <c r="S2081">
        <f>IF(telefony45[[#This Row],[czy stacjonarny]]=1,Q2081+S2080,S2080)</f>
        <v>704210</v>
      </c>
    </row>
    <row r="2082" spans="1:19" x14ac:dyDescent="0.3">
      <c r="A2082" s="9" t="s">
        <v>391</v>
      </c>
      <c r="B2082" s="1">
        <v>42947</v>
      </c>
      <c r="C2082" s="2">
        <v>0.45945601851851853</v>
      </c>
      <c r="D2082" s="2">
        <v>0.46525462962962966</v>
      </c>
      <c r="E2082">
        <f>DAY(telefony45[[#This Row],[data]])</f>
        <v>31</v>
      </c>
      <c r="F2082">
        <f>IF(LEN(telefony45[[#This Row],[nr]])=8,1,0)</f>
        <v>1</v>
      </c>
      <c r="G2082">
        <f>IF(LEN(telefony45[[#This Row],[nr]])=7,1,0)</f>
        <v>0</v>
      </c>
      <c r="H2082" s="9">
        <f>IF(LEN(telefony45[[#This Row],[nr]])&gt;=10,1,0)</f>
        <v>0</v>
      </c>
      <c r="I2082" s="2">
        <f>telefony45[[#This Row],[zakonczenie]]-telefony45[[#This Row],[rozpoczecie]]</f>
        <v>5.7986111111111294E-3</v>
      </c>
      <c r="J2082" s="9">
        <f>HOUR(telefony45[[#This Row],[czas połączenia]])</f>
        <v>0</v>
      </c>
      <c r="K2082" s="9">
        <f>MINUTE(telefony45[[#This Row],[czas połączenia]])</f>
        <v>8</v>
      </c>
      <c r="L2082" s="9">
        <f>SECOND(telefony45[[#This Row],[czas połączenia]])</f>
        <v>21</v>
      </c>
      <c r="M2082" s="9">
        <f>telefony45[[#This Row],[godziny połączenia]]*60*60+telefony45[[#This Row],[minuty połączenia]]*60+telefony45[[#This Row],[sekundy połączenia2]]</f>
        <v>501</v>
      </c>
      <c r="N2082" s="9">
        <f>ROUNDUP(telefony45[[#This Row],[połączenie w sekundach]]/60,0)</f>
        <v>9</v>
      </c>
      <c r="O2082" s="9">
        <f>IF(telefony45[[#This Row],[czy zagraniczny]]=1,telefony45[[#This Row],[zaczęt minuty połączenia]],0)</f>
        <v>0</v>
      </c>
      <c r="P2082">
        <f>IF(OR(telefony45[[#This Row],[czy komórkowy]]=1,telefony45[[#This Row],[czy stacjonarny]]=1),P2081-telefony45[[#This Row],[połączenie w sekundach]],P2081)</f>
        <v>-934338</v>
      </c>
      <c r="Q2082">
        <f t="shared" si="31"/>
        <v>501</v>
      </c>
      <c r="R2082">
        <f>IF(telefony45[[#This Row],[czy komórkowy]]=1,Q2082+R2081,R2081)</f>
        <v>230128</v>
      </c>
      <c r="S2082">
        <f>IF(telefony45[[#This Row],[czy stacjonarny]]=1,Q2082+S2081,S2081)</f>
        <v>704210</v>
      </c>
    </row>
    <row r="2083" spans="1:19" x14ac:dyDescent="0.3">
      <c r="A2083" s="9" t="s">
        <v>867</v>
      </c>
      <c r="B2083" s="1">
        <v>42947</v>
      </c>
      <c r="C2083" s="2">
        <v>0.46119212962962963</v>
      </c>
      <c r="D2083" s="2">
        <v>0.4725347222222222</v>
      </c>
      <c r="E2083">
        <f>DAY(telefony45[[#This Row],[data]])</f>
        <v>31</v>
      </c>
      <c r="F2083">
        <f>IF(LEN(telefony45[[#This Row],[nr]])=8,1,0)</f>
        <v>0</v>
      </c>
      <c r="G2083">
        <f>IF(LEN(telefony45[[#This Row],[nr]])=7,1,0)</f>
        <v>1</v>
      </c>
      <c r="H2083" s="9">
        <f>IF(LEN(telefony45[[#This Row],[nr]])&gt;=10,1,0)</f>
        <v>0</v>
      </c>
      <c r="I2083" s="2">
        <f>telefony45[[#This Row],[zakonczenie]]-telefony45[[#This Row],[rozpoczecie]]</f>
        <v>1.1342592592592571E-2</v>
      </c>
      <c r="J2083" s="9">
        <f>HOUR(telefony45[[#This Row],[czas połączenia]])</f>
        <v>0</v>
      </c>
      <c r="K2083" s="9">
        <f>MINUTE(telefony45[[#This Row],[czas połączenia]])</f>
        <v>16</v>
      </c>
      <c r="L2083" s="9">
        <f>SECOND(telefony45[[#This Row],[czas połączenia]])</f>
        <v>20</v>
      </c>
      <c r="M2083" s="9">
        <f>telefony45[[#This Row],[godziny połączenia]]*60*60+telefony45[[#This Row],[minuty połączenia]]*60+telefony45[[#This Row],[sekundy połączenia2]]</f>
        <v>980</v>
      </c>
      <c r="N2083" s="9">
        <f>ROUNDUP(telefony45[[#This Row],[połączenie w sekundach]]/60,0)</f>
        <v>17</v>
      </c>
      <c r="O2083" s="9">
        <f>IF(telefony45[[#This Row],[czy zagraniczny]]=1,telefony45[[#This Row],[zaczęt minuty połączenia]],0)</f>
        <v>0</v>
      </c>
      <c r="P2083">
        <f>IF(OR(telefony45[[#This Row],[czy komórkowy]]=1,telefony45[[#This Row],[czy stacjonarny]]=1),P2082-telefony45[[#This Row],[połączenie w sekundach]],P2082)</f>
        <v>-935318</v>
      </c>
      <c r="Q2083">
        <f t="shared" si="31"/>
        <v>980</v>
      </c>
      <c r="R2083">
        <f>IF(telefony45[[#This Row],[czy komórkowy]]=1,Q2083+R2082,R2082)</f>
        <v>230128</v>
      </c>
      <c r="S2083">
        <f>IF(telefony45[[#This Row],[czy stacjonarny]]=1,Q2083+S2082,S2082)</f>
        <v>705190</v>
      </c>
    </row>
    <row r="2084" spans="1:19" x14ac:dyDescent="0.3">
      <c r="A2084" s="9" t="s">
        <v>1788</v>
      </c>
      <c r="B2084" s="1">
        <v>42947</v>
      </c>
      <c r="C2084" s="2">
        <v>0.46311342592592591</v>
      </c>
      <c r="D2084" s="2">
        <v>0.46394675925925927</v>
      </c>
      <c r="E2084">
        <f>DAY(telefony45[[#This Row],[data]])</f>
        <v>31</v>
      </c>
      <c r="F2084">
        <f>IF(LEN(telefony45[[#This Row],[nr]])=8,1,0)</f>
        <v>0</v>
      </c>
      <c r="G2084">
        <f>IF(LEN(telefony45[[#This Row],[nr]])=7,1,0)</f>
        <v>1</v>
      </c>
      <c r="H2084" s="9">
        <f>IF(LEN(telefony45[[#This Row],[nr]])&gt;=10,1,0)</f>
        <v>0</v>
      </c>
      <c r="I2084" s="2">
        <f>telefony45[[#This Row],[zakonczenie]]-telefony45[[#This Row],[rozpoczecie]]</f>
        <v>8.3333333333335258E-4</v>
      </c>
      <c r="J2084" s="9">
        <f>HOUR(telefony45[[#This Row],[czas połączenia]])</f>
        <v>0</v>
      </c>
      <c r="K2084" s="9">
        <f>MINUTE(telefony45[[#This Row],[czas połączenia]])</f>
        <v>1</v>
      </c>
      <c r="L2084" s="9">
        <f>SECOND(telefony45[[#This Row],[czas połączenia]])</f>
        <v>12</v>
      </c>
      <c r="M2084" s="9">
        <f>telefony45[[#This Row],[godziny połączenia]]*60*60+telefony45[[#This Row],[minuty połączenia]]*60+telefony45[[#This Row],[sekundy połączenia2]]</f>
        <v>72</v>
      </c>
      <c r="N2084" s="9">
        <f>ROUNDUP(telefony45[[#This Row],[połączenie w sekundach]]/60,0)</f>
        <v>2</v>
      </c>
      <c r="O2084" s="9">
        <f>IF(telefony45[[#This Row],[czy zagraniczny]]=1,telefony45[[#This Row],[zaczęt minuty połączenia]],0)</f>
        <v>0</v>
      </c>
      <c r="P2084">
        <f>IF(OR(telefony45[[#This Row],[czy komórkowy]]=1,telefony45[[#This Row],[czy stacjonarny]]=1),P2083-telefony45[[#This Row],[połączenie w sekundach]],P2083)</f>
        <v>-935390</v>
      </c>
      <c r="Q2084">
        <f t="shared" si="31"/>
        <v>72</v>
      </c>
      <c r="R2084">
        <f>IF(telefony45[[#This Row],[czy komórkowy]]=1,Q2084+R2083,R2083)</f>
        <v>230128</v>
      </c>
      <c r="S2084">
        <f>IF(telefony45[[#This Row],[czy stacjonarny]]=1,Q2084+S2083,S2083)</f>
        <v>705262</v>
      </c>
    </row>
    <row r="2085" spans="1:19" x14ac:dyDescent="0.3">
      <c r="A2085" s="9" t="s">
        <v>1789</v>
      </c>
      <c r="B2085" s="1">
        <v>42947</v>
      </c>
      <c r="C2085" s="2">
        <v>0.46803240740740742</v>
      </c>
      <c r="D2085" s="2">
        <v>0.47423611111111114</v>
      </c>
      <c r="E2085">
        <f>DAY(telefony45[[#This Row],[data]])</f>
        <v>31</v>
      </c>
      <c r="F2085">
        <f>IF(LEN(telefony45[[#This Row],[nr]])=8,1,0)</f>
        <v>0</v>
      </c>
      <c r="G2085">
        <f>IF(LEN(telefony45[[#This Row],[nr]])=7,1,0)</f>
        <v>1</v>
      </c>
      <c r="H2085" s="9">
        <f>IF(LEN(telefony45[[#This Row],[nr]])&gt;=10,1,0)</f>
        <v>0</v>
      </c>
      <c r="I2085" s="2">
        <f>telefony45[[#This Row],[zakonczenie]]-telefony45[[#This Row],[rozpoczecie]]</f>
        <v>6.2037037037037113E-3</v>
      </c>
      <c r="J2085" s="9">
        <f>HOUR(telefony45[[#This Row],[czas połączenia]])</f>
        <v>0</v>
      </c>
      <c r="K2085" s="9">
        <f>MINUTE(telefony45[[#This Row],[czas połączenia]])</f>
        <v>8</v>
      </c>
      <c r="L2085" s="9">
        <f>SECOND(telefony45[[#This Row],[czas połączenia]])</f>
        <v>56</v>
      </c>
      <c r="M2085" s="9">
        <f>telefony45[[#This Row],[godziny połączenia]]*60*60+telefony45[[#This Row],[minuty połączenia]]*60+telefony45[[#This Row],[sekundy połączenia2]]</f>
        <v>536</v>
      </c>
      <c r="N2085" s="9">
        <f>ROUNDUP(telefony45[[#This Row],[połączenie w sekundach]]/60,0)</f>
        <v>9</v>
      </c>
      <c r="O2085" s="9">
        <f>IF(telefony45[[#This Row],[czy zagraniczny]]=1,telefony45[[#This Row],[zaczęt minuty połączenia]],0)</f>
        <v>0</v>
      </c>
      <c r="P2085">
        <f>IF(OR(telefony45[[#This Row],[czy komórkowy]]=1,telefony45[[#This Row],[czy stacjonarny]]=1),P2084-telefony45[[#This Row],[połączenie w sekundach]],P2084)</f>
        <v>-935926</v>
      </c>
      <c r="Q2085">
        <f t="shared" si="31"/>
        <v>536</v>
      </c>
      <c r="R2085">
        <f>IF(telefony45[[#This Row],[czy komórkowy]]=1,Q2085+R2084,R2084)</f>
        <v>230128</v>
      </c>
      <c r="S2085">
        <f>IF(telefony45[[#This Row],[czy stacjonarny]]=1,Q2085+S2084,S2084)</f>
        <v>705798</v>
      </c>
    </row>
    <row r="2086" spans="1:19" x14ac:dyDescent="0.3">
      <c r="A2086" s="9" t="s">
        <v>1790</v>
      </c>
      <c r="B2086" s="1">
        <v>42947</v>
      </c>
      <c r="C2086" s="2">
        <v>0.46987268518518521</v>
      </c>
      <c r="D2086" s="2">
        <v>0.47664351851851849</v>
      </c>
      <c r="E2086">
        <f>DAY(telefony45[[#This Row],[data]])</f>
        <v>31</v>
      </c>
      <c r="F2086">
        <f>IF(LEN(telefony45[[#This Row],[nr]])=8,1,0)</f>
        <v>1</v>
      </c>
      <c r="G2086">
        <f>IF(LEN(telefony45[[#This Row],[nr]])=7,1,0)</f>
        <v>0</v>
      </c>
      <c r="H2086" s="9">
        <f>IF(LEN(telefony45[[#This Row],[nr]])&gt;=10,1,0)</f>
        <v>0</v>
      </c>
      <c r="I2086" s="2">
        <f>telefony45[[#This Row],[zakonczenie]]-telefony45[[#This Row],[rozpoczecie]]</f>
        <v>6.7708333333332815E-3</v>
      </c>
      <c r="J2086" s="9">
        <f>HOUR(telefony45[[#This Row],[czas połączenia]])</f>
        <v>0</v>
      </c>
      <c r="K2086" s="9">
        <f>MINUTE(telefony45[[#This Row],[czas połączenia]])</f>
        <v>9</v>
      </c>
      <c r="L2086" s="9">
        <f>SECOND(telefony45[[#This Row],[czas połączenia]])</f>
        <v>45</v>
      </c>
      <c r="M2086" s="9">
        <f>telefony45[[#This Row],[godziny połączenia]]*60*60+telefony45[[#This Row],[minuty połączenia]]*60+telefony45[[#This Row],[sekundy połączenia2]]</f>
        <v>585</v>
      </c>
      <c r="N2086" s="9">
        <f>ROUNDUP(telefony45[[#This Row],[połączenie w sekundach]]/60,0)</f>
        <v>10</v>
      </c>
      <c r="O2086" s="9">
        <f>IF(telefony45[[#This Row],[czy zagraniczny]]=1,telefony45[[#This Row],[zaczęt minuty połączenia]],0)</f>
        <v>0</v>
      </c>
      <c r="P2086">
        <f>IF(OR(telefony45[[#This Row],[czy komórkowy]]=1,telefony45[[#This Row],[czy stacjonarny]]=1),P2085-telefony45[[#This Row],[połączenie w sekundach]],P2085)</f>
        <v>-936511</v>
      </c>
      <c r="Q2086">
        <f t="shared" si="31"/>
        <v>585</v>
      </c>
      <c r="R2086">
        <f>IF(telefony45[[#This Row],[czy komórkowy]]=1,Q2086+R2085,R2085)</f>
        <v>230713</v>
      </c>
      <c r="S2086">
        <f>IF(telefony45[[#This Row],[czy stacjonarny]]=1,Q2086+S2085,S2085)</f>
        <v>705798</v>
      </c>
    </row>
    <row r="2087" spans="1:19" x14ac:dyDescent="0.3">
      <c r="A2087" s="9" t="s">
        <v>1217</v>
      </c>
      <c r="B2087" s="1">
        <v>42947</v>
      </c>
      <c r="C2087" s="2">
        <v>0.47158564814814813</v>
      </c>
      <c r="D2087" s="2">
        <v>0.47471064814814817</v>
      </c>
      <c r="E2087">
        <f>DAY(telefony45[[#This Row],[data]])</f>
        <v>31</v>
      </c>
      <c r="F2087">
        <f>IF(LEN(telefony45[[#This Row],[nr]])=8,1,0)</f>
        <v>1</v>
      </c>
      <c r="G2087">
        <f>IF(LEN(telefony45[[#This Row],[nr]])=7,1,0)</f>
        <v>0</v>
      </c>
      <c r="H2087" s="9">
        <f>IF(LEN(telefony45[[#This Row],[nr]])&gt;=10,1,0)</f>
        <v>0</v>
      </c>
      <c r="I2087" s="2">
        <f>telefony45[[#This Row],[zakonczenie]]-telefony45[[#This Row],[rozpoczecie]]</f>
        <v>3.1250000000000444E-3</v>
      </c>
      <c r="J2087" s="9">
        <f>HOUR(telefony45[[#This Row],[czas połączenia]])</f>
        <v>0</v>
      </c>
      <c r="K2087" s="9">
        <f>MINUTE(telefony45[[#This Row],[czas połączenia]])</f>
        <v>4</v>
      </c>
      <c r="L2087" s="9">
        <f>SECOND(telefony45[[#This Row],[czas połączenia]])</f>
        <v>30</v>
      </c>
      <c r="M2087" s="9">
        <f>telefony45[[#This Row],[godziny połączenia]]*60*60+telefony45[[#This Row],[minuty połączenia]]*60+telefony45[[#This Row],[sekundy połączenia2]]</f>
        <v>270</v>
      </c>
      <c r="N2087" s="9">
        <f>ROUNDUP(telefony45[[#This Row],[połączenie w sekundach]]/60,0)</f>
        <v>5</v>
      </c>
      <c r="O2087" s="9">
        <f>IF(telefony45[[#This Row],[czy zagraniczny]]=1,telefony45[[#This Row],[zaczęt minuty połączenia]],0)</f>
        <v>0</v>
      </c>
      <c r="P2087">
        <f>IF(OR(telefony45[[#This Row],[czy komórkowy]]=1,telefony45[[#This Row],[czy stacjonarny]]=1),P2086-telefony45[[#This Row],[połączenie w sekundach]],P2086)</f>
        <v>-936781</v>
      </c>
      <c r="Q2087">
        <f t="shared" si="31"/>
        <v>270</v>
      </c>
      <c r="R2087">
        <f>IF(telefony45[[#This Row],[czy komórkowy]]=1,Q2087+R2086,R2086)</f>
        <v>230983</v>
      </c>
      <c r="S2087">
        <f>IF(telefony45[[#This Row],[czy stacjonarny]]=1,Q2087+S2086,S2086)</f>
        <v>705798</v>
      </c>
    </row>
    <row r="2088" spans="1:19" x14ac:dyDescent="0.3">
      <c r="A2088" s="9" t="s">
        <v>1791</v>
      </c>
      <c r="B2088" s="1">
        <v>42947</v>
      </c>
      <c r="C2088" s="2">
        <v>0.47314814814814815</v>
      </c>
      <c r="D2088" s="2">
        <v>0.47643518518518518</v>
      </c>
      <c r="E2088">
        <f>DAY(telefony45[[#This Row],[data]])</f>
        <v>31</v>
      </c>
      <c r="F2088">
        <f>IF(LEN(telefony45[[#This Row],[nr]])=8,1,0)</f>
        <v>0</v>
      </c>
      <c r="G2088">
        <f>IF(LEN(telefony45[[#This Row],[nr]])=7,1,0)</f>
        <v>1</v>
      </c>
      <c r="H2088" s="9">
        <f>IF(LEN(telefony45[[#This Row],[nr]])&gt;=10,1,0)</f>
        <v>0</v>
      </c>
      <c r="I2088" s="2">
        <f>telefony45[[#This Row],[zakonczenie]]-telefony45[[#This Row],[rozpoczecie]]</f>
        <v>3.2870370370370328E-3</v>
      </c>
      <c r="J2088" s="9">
        <f>HOUR(telefony45[[#This Row],[czas połączenia]])</f>
        <v>0</v>
      </c>
      <c r="K2088" s="9">
        <f>MINUTE(telefony45[[#This Row],[czas połączenia]])</f>
        <v>4</v>
      </c>
      <c r="L2088" s="9">
        <f>SECOND(telefony45[[#This Row],[czas połączenia]])</f>
        <v>44</v>
      </c>
      <c r="M2088" s="9">
        <f>telefony45[[#This Row],[godziny połączenia]]*60*60+telefony45[[#This Row],[minuty połączenia]]*60+telefony45[[#This Row],[sekundy połączenia2]]</f>
        <v>284</v>
      </c>
      <c r="N2088" s="9">
        <f>ROUNDUP(telefony45[[#This Row],[połączenie w sekundach]]/60,0)</f>
        <v>5</v>
      </c>
      <c r="O2088" s="9">
        <f>IF(telefony45[[#This Row],[czy zagraniczny]]=1,telefony45[[#This Row],[zaczęt minuty połączenia]],0)</f>
        <v>0</v>
      </c>
      <c r="P2088">
        <f>IF(OR(telefony45[[#This Row],[czy komórkowy]]=1,telefony45[[#This Row],[czy stacjonarny]]=1),P2087-telefony45[[#This Row],[połączenie w sekundach]],P2087)</f>
        <v>-937065</v>
      </c>
      <c r="Q2088">
        <f t="shared" si="31"/>
        <v>284</v>
      </c>
      <c r="R2088">
        <f>IF(telefony45[[#This Row],[czy komórkowy]]=1,Q2088+R2087,R2087)</f>
        <v>230983</v>
      </c>
      <c r="S2088">
        <f>IF(telefony45[[#This Row],[czy stacjonarny]]=1,Q2088+S2087,S2087)</f>
        <v>706082</v>
      </c>
    </row>
    <row r="2089" spans="1:19" x14ac:dyDescent="0.3">
      <c r="A2089" s="9" t="s">
        <v>1792</v>
      </c>
      <c r="B2089" s="1">
        <v>42947</v>
      </c>
      <c r="C2089" s="2">
        <v>0.47315972222222225</v>
      </c>
      <c r="D2089" s="2">
        <v>0.47687499999999999</v>
      </c>
      <c r="E2089">
        <f>DAY(telefony45[[#This Row],[data]])</f>
        <v>31</v>
      </c>
      <c r="F2089">
        <f>IF(LEN(telefony45[[#This Row],[nr]])=8,1,0)</f>
        <v>0</v>
      </c>
      <c r="G2089">
        <f>IF(LEN(telefony45[[#This Row],[nr]])=7,1,0)</f>
        <v>1</v>
      </c>
      <c r="H2089" s="9">
        <f>IF(LEN(telefony45[[#This Row],[nr]])&gt;=10,1,0)</f>
        <v>0</v>
      </c>
      <c r="I2089" s="2">
        <f>telefony45[[#This Row],[zakonczenie]]-telefony45[[#This Row],[rozpoczecie]]</f>
        <v>3.7152777777777479E-3</v>
      </c>
      <c r="J2089" s="9">
        <f>HOUR(telefony45[[#This Row],[czas połączenia]])</f>
        <v>0</v>
      </c>
      <c r="K2089" s="9">
        <f>MINUTE(telefony45[[#This Row],[czas połączenia]])</f>
        <v>5</v>
      </c>
      <c r="L2089" s="9">
        <f>SECOND(telefony45[[#This Row],[czas połączenia]])</f>
        <v>21</v>
      </c>
      <c r="M2089" s="9">
        <f>telefony45[[#This Row],[godziny połączenia]]*60*60+telefony45[[#This Row],[minuty połączenia]]*60+telefony45[[#This Row],[sekundy połączenia2]]</f>
        <v>321</v>
      </c>
      <c r="N2089" s="9">
        <f>ROUNDUP(telefony45[[#This Row],[połączenie w sekundach]]/60,0)</f>
        <v>6</v>
      </c>
      <c r="O2089" s="9">
        <f>IF(telefony45[[#This Row],[czy zagraniczny]]=1,telefony45[[#This Row],[zaczęt minuty połączenia]],0)</f>
        <v>0</v>
      </c>
      <c r="P2089">
        <f>IF(OR(telefony45[[#This Row],[czy komórkowy]]=1,telefony45[[#This Row],[czy stacjonarny]]=1),P2088-telefony45[[#This Row],[połączenie w sekundach]],P2088)</f>
        <v>-937386</v>
      </c>
      <c r="Q2089">
        <f t="shared" ref="Q2089:Q2149" si="32">IF(P2089&lt;0,ABS(P2089)-ABS(P2088),Q2088)</f>
        <v>321</v>
      </c>
      <c r="R2089">
        <f>IF(telefony45[[#This Row],[czy komórkowy]]=1,Q2089+R2088,R2088)</f>
        <v>230983</v>
      </c>
      <c r="S2089">
        <f>IF(telefony45[[#This Row],[czy stacjonarny]]=1,Q2089+S2088,S2088)</f>
        <v>706403</v>
      </c>
    </row>
    <row r="2090" spans="1:19" x14ac:dyDescent="0.3">
      <c r="A2090" s="9" t="s">
        <v>1793</v>
      </c>
      <c r="B2090" s="1">
        <v>42947</v>
      </c>
      <c r="C2090" s="2">
        <v>0.47349537037037037</v>
      </c>
      <c r="D2090" s="2">
        <v>0.47881944444444446</v>
      </c>
      <c r="E2090">
        <f>DAY(telefony45[[#This Row],[data]])</f>
        <v>31</v>
      </c>
      <c r="F2090">
        <f>IF(LEN(telefony45[[#This Row],[nr]])=8,1,0)</f>
        <v>0</v>
      </c>
      <c r="G2090">
        <f>IF(LEN(telefony45[[#This Row],[nr]])=7,1,0)</f>
        <v>1</v>
      </c>
      <c r="H2090" s="9">
        <f>IF(LEN(telefony45[[#This Row],[nr]])&gt;=10,1,0)</f>
        <v>0</v>
      </c>
      <c r="I2090" s="2">
        <f>telefony45[[#This Row],[zakonczenie]]-telefony45[[#This Row],[rozpoczecie]]</f>
        <v>5.3240740740740922E-3</v>
      </c>
      <c r="J2090" s="9">
        <f>HOUR(telefony45[[#This Row],[czas połączenia]])</f>
        <v>0</v>
      </c>
      <c r="K2090" s="9">
        <f>MINUTE(telefony45[[#This Row],[czas połączenia]])</f>
        <v>7</v>
      </c>
      <c r="L2090" s="9">
        <f>SECOND(telefony45[[#This Row],[czas połączenia]])</f>
        <v>40</v>
      </c>
      <c r="M2090" s="9">
        <f>telefony45[[#This Row],[godziny połączenia]]*60*60+telefony45[[#This Row],[minuty połączenia]]*60+telefony45[[#This Row],[sekundy połączenia2]]</f>
        <v>460</v>
      </c>
      <c r="N2090" s="9">
        <f>ROUNDUP(telefony45[[#This Row],[połączenie w sekundach]]/60,0)</f>
        <v>8</v>
      </c>
      <c r="O2090" s="9">
        <f>IF(telefony45[[#This Row],[czy zagraniczny]]=1,telefony45[[#This Row],[zaczęt minuty połączenia]],0)</f>
        <v>0</v>
      </c>
      <c r="P2090">
        <f>IF(OR(telefony45[[#This Row],[czy komórkowy]]=1,telefony45[[#This Row],[czy stacjonarny]]=1),P2089-telefony45[[#This Row],[połączenie w sekundach]],P2089)</f>
        <v>-937846</v>
      </c>
      <c r="Q2090">
        <f t="shared" si="32"/>
        <v>460</v>
      </c>
      <c r="R2090">
        <f>IF(telefony45[[#This Row],[czy komórkowy]]=1,Q2090+R2089,R2089)</f>
        <v>230983</v>
      </c>
      <c r="S2090">
        <f>IF(telefony45[[#This Row],[czy stacjonarny]]=1,Q2090+S2089,S2089)</f>
        <v>706863</v>
      </c>
    </row>
    <row r="2091" spans="1:19" x14ac:dyDescent="0.3">
      <c r="A2091" s="9" t="s">
        <v>796</v>
      </c>
      <c r="B2091" s="1">
        <v>42947</v>
      </c>
      <c r="C2091" s="2">
        <v>0.47357638888888887</v>
      </c>
      <c r="D2091" s="2">
        <v>0.47564814814814815</v>
      </c>
      <c r="E2091">
        <f>DAY(telefony45[[#This Row],[data]])</f>
        <v>31</v>
      </c>
      <c r="F2091">
        <f>IF(LEN(telefony45[[#This Row],[nr]])=8,1,0)</f>
        <v>0</v>
      </c>
      <c r="G2091">
        <f>IF(LEN(telefony45[[#This Row],[nr]])=7,1,0)</f>
        <v>1</v>
      </c>
      <c r="H2091" s="9">
        <f>IF(LEN(telefony45[[#This Row],[nr]])&gt;=10,1,0)</f>
        <v>0</v>
      </c>
      <c r="I2091" s="2">
        <f>telefony45[[#This Row],[zakonczenie]]-telefony45[[#This Row],[rozpoczecie]]</f>
        <v>2.0717592592592871E-3</v>
      </c>
      <c r="J2091" s="9">
        <f>HOUR(telefony45[[#This Row],[czas połączenia]])</f>
        <v>0</v>
      </c>
      <c r="K2091" s="9">
        <f>MINUTE(telefony45[[#This Row],[czas połączenia]])</f>
        <v>2</v>
      </c>
      <c r="L2091" s="9">
        <f>SECOND(telefony45[[#This Row],[czas połączenia]])</f>
        <v>59</v>
      </c>
      <c r="M2091" s="9">
        <f>telefony45[[#This Row],[godziny połączenia]]*60*60+telefony45[[#This Row],[minuty połączenia]]*60+telefony45[[#This Row],[sekundy połączenia2]]</f>
        <v>179</v>
      </c>
      <c r="N2091" s="9">
        <f>ROUNDUP(telefony45[[#This Row],[połączenie w sekundach]]/60,0)</f>
        <v>3</v>
      </c>
      <c r="O2091" s="9">
        <f>IF(telefony45[[#This Row],[czy zagraniczny]]=1,telefony45[[#This Row],[zaczęt minuty połączenia]],0)</f>
        <v>0</v>
      </c>
      <c r="P2091">
        <f>IF(OR(telefony45[[#This Row],[czy komórkowy]]=1,telefony45[[#This Row],[czy stacjonarny]]=1),P2090-telefony45[[#This Row],[połączenie w sekundach]],P2090)</f>
        <v>-938025</v>
      </c>
      <c r="Q2091">
        <f t="shared" si="32"/>
        <v>179</v>
      </c>
      <c r="R2091">
        <f>IF(telefony45[[#This Row],[czy komórkowy]]=1,Q2091+R2090,R2090)</f>
        <v>230983</v>
      </c>
      <c r="S2091">
        <f>IF(telefony45[[#This Row],[czy stacjonarny]]=1,Q2091+S2090,S2090)</f>
        <v>707042</v>
      </c>
    </row>
    <row r="2092" spans="1:19" x14ac:dyDescent="0.3">
      <c r="A2092" s="9" t="s">
        <v>867</v>
      </c>
      <c r="B2092" s="1">
        <v>42947</v>
      </c>
      <c r="C2092" s="2">
        <v>0.47366898148148145</v>
      </c>
      <c r="D2092" s="2">
        <v>0.48020833333333335</v>
      </c>
      <c r="E2092">
        <f>DAY(telefony45[[#This Row],[data]])</f>
        <v>31</v>
      </c>
      <c r="F2092">
        <f>IF(LEN(telefony45[[#This Row],[nr]])=8,1,0)</f>
        <v>0</v>
      </c>
      <c r="G2092">
        <f>IF(LEN(telefony45[[#This Row],[nr]])=7,1,0)</f>
        <v>1</v>
      </c>
      <c r="H2092" s="9">
        <f>IF(LEN(telefony45[[#This Row],[nr]])&gt;=10,1,0)</f>
        <v>0</v>
      </c>
      <c r="I2092" s="2">
        <f>telefony45[[#This Row],[zakonczenie]]-telefony45[[#This Row],[rozpoczecie]]</f>
        <v>6.5393518518518934E-3</v>
      </c>
      <c r="J2092" s="9">
        <f>HOUR(telefony45[[#This Row],[czas połączenia]])</f>
        <v>0</v>
      </c>
      <c r="K2092" s="9">
        <f>MINUTE(telefony45[[#This Row],[czas połączenia]])</f>
        <v>9</v>
      </c>
      <c r="L2092" s="9">
        <f>SECOND(telefony45[[#This Row],[czas połączenia]])</f>
        <v>25</v>
      </c>
      <c r="M2092" s="9">
        <f>telefony45[[#This Row],[godziny połączenia]]*60*60+telefony45[[#This Row],[minuty połączenia]]*60+telefony45[[#This Row],[sekundy połączenia2]]</f>
        <v>565</v>
      </c>
      <c r="N2092" s="9">
        <f>ROUNDUP(telefony45[[#This Row],[połączenie w sekundach]]/60,0)</f>
        <v>10</v>
      </c>
      <c r="O2092" s="9">
        <f>IF(telefony45[[#This Row],[czy zagraniczny]]=1,telefony45[[#This Row],[zaczęt minuty połączenia]],0)</f>
        <v>0</v>
      </c>
      <c r="P2092">
        <f>IF(OR(telefony45[[#This Row],[czy komórkowy]]=1,telefony45[[#This Row],[czy stacjonarny]]=1),P2091-telefony45[[#This Row],[połączenie w sekundach]],P2091)</f>
        <v>-938590</v>
      </c>
      <c r="Q2092">
        <f t="shared" si="32"/>
        <v>565</v>
      </c>
      <c r="R2092">
        <f>IF(telefony45[[#This Row],[czy komórkowy]]=1,Q2092+R2091,R2091)</f>
        <v>230983</v>
      </c>
      <c r="S2092">
        <f>IF(telefony45[[#This Row],[czy stacjonarny]]=1,Q2092+S2091,S2091)</f>
        <v>707607</v>
      </c>
    </row>
    <row r="2093" spans="1:19" x14ac:dyDescent="0.3">
      <c r="A2093" s="9" t="s">
        <v>1478</v>
      </c>
      <c r="B2093" s="1">
        <v>42947</v>
      </c>
      <c r="C2093" s="2">
        <v>0.47851851851851851</v>
      </c>
      <c r="D2093" s="2">
        <v>0.48517361111111112</v>
      </c>
      <c r="E2093">
        <f>DAY(telefony45[[#This Row],[data]])</f>
        <v>31</v>
      </c>
      <c r="F2093">
        <f>IF(LEN(telefony45[[#This Row],[nr]])=8,1,0)</f>
        <v>0</v>
      </c>
      <c r="G2093">
        <f>IF(LEN(telefony45[[#This Row],[nr]])=7,1,0)</f>
        <v>1</v>
      </c>
      <c r="H2093" s="9">
        <f>IF(LEN(telefony45[[#This Row],[nr]])&gt;=10,1,0)</f>
        <v>0</v>
      </c>
      <c r="I2093" s="2">
        <f>telefony45[[#This Row],[zakonczenie]]-telefony45[[#This Row],[rozpoczecie]]</f>
        <v>6.6550925925926152E-3</v>
      </c>
      <c r="J2093" s="9">
        <f>HOUR(telefony45[[#This Row],[czas połączenia]])</f>
        <v>0</v>
      </c>
      <c r="K2093" s="9">
        <f>MINUTE(telefony45[[#This Row],[czas połączenia]])</f>
        <v>9</v>
      </c>
      <c r="L2093" s="9">
        <f>SECOND(telefony45[[#This Row],[czas połączenia]])</f>
        <v>35</v>
      </c>
      <c r="M2093" s="9">
        <f>telefony45[[#This Row],[godziny połączenia]]*60*60+telefony45[[#This Row],[minuty połączenia]]*60+telefony45[[#This Row],[sekundy połączenia2]]</f>
        <v>575</v>
      </c>
      <c r="N2093" s="9">
        <f>ROUNDUP(telefony45[[#This Row],[połączenie w sekundach]]/60,0)</f>
        <v>10</v>
      </c>
      <c r="O2093" s="9">
        <f>IF(telefony45[[#This Row],[czy zagraniczny]]=1,telefony45[[#This Row],[zaczęt minuty połączenia]],0)</f>
        <v>0</v>
      </c>
      <c r="P2093">
        <f>IF(OR(telefony45[[#This Row],[czy komórkowy]]=1,telefony45[[#This Row],[czy stacjonarny]]=1),P2092-telefony45[[#This Row],[połączenie w sekundach]],P2092)</f>
        <v>-939165</v>
      </c>
      <c r="Q2093">
        <f t="shared" si="32"/>
        <v>575</v>
      </c>
      <c r="R2093">
        <f>IF(telefony45[[#This Row],[czy komórkowy]]=1,Q2093+R2092,R2092)</f>
        <v>230983</v>
      </c>
      <c r="S2093">
        <f>IF(telefony45[[#This Row],[czy stacjonarny]]=1,Q2093+S2092,S2092)</f>
        <v>708182</v>
      </c>
    </row>
    <row r="2094" spans="1:19" x14ac:dyDescent="0.3">
      <c r="A2094" s="9" t="s">
        <v>1794</v>
      </c>
      <c r="B2094" s="1">
        <v>42947</v>
      </c>
      <c r="C2094" s="2">
        <v>0.48053240740740738</v>
      </c>
      <c r="D2094" s="2">
        <v>0.48828703703703702</v>
      </c>
      <c r="E2094">
        <f>DAY(telefony45[[#This Row],[data]])</f>
        <v>31</v>
      </c>
      <c r="F2094">
        <f>IF(LEN(telefony45[[#This Row],[nr]])=8,1,0)</f>
        <v>1</v>
      </c>
      <c r="G2094">
        <f>IF(LEN(telefony45[[#This Row],[nr]])=7,1,0)</f>
        <v>0</v>
      </c>
      <c r="H2094" s="9">
        <f>IF(LEN(telefony45[[#This Row],[nr]])&gt;=10,1,0)</f>
        <v>0</v>
      </c>
      <c r="I2094" s="2">
        <f>telefony45[[#This Row],[zakonczenie]]-telefony45[[#This Row],[rozpoczecie]]</f>
        <v>7.7546296296296391E-3</v>
      </c>
      <c r="J2094" s="9">
        <f>HOUR(telefony45[[#This Row],[czas połączenia]])</f>
        <v>0</v>
      </c>
      <c r="K2094" s="9">
        <f>MINUTE(telefony45[[#This Row],[czas połączenia]])</f>
        <v>11</v>
      </c>
      <c r="L2094" s="9">
        <f>SECOND(telefony45[[#This Row],[czas połączenia]])</f>
        <v>10</v>
      </c>
      <c r="M2094" s="9">
        <f>telefony45[[#This Row],[godziny połączenia]]*60*60+telefony45[[#This Row],[minuty połączenia]]*60+telefony45[[#This Row],[sekundy połączenia2]]</f>
        <v>670</v>
      </c>
      <c r="N2094" s="9">
        <f>ROUNDUP(telefony45[[#This Row],[połączenie w sekundach]]/60,0)</f>
        <v>12</v>
      </c>
      <c r="O2094" s="9">
        <f>IF(telefony45[[#This Row],[czy zagraniczny]]=1,telefony45[[#This Row],[zaczęt minuty połączenia]],0)</f>
        <v>0</v>
      </c>
      <c r="P2094">
        <f>IF(OR(telefony45[[#This Row],[czy komórkowy]]=1,telefony45[[#This Row],[czy stacjonarny]]=1),P2093-telefony45[[#This Row],[połączenie w sekundach]],P2093)</f>
        <v>-939835</v>
      </c>
      <c r="Q2094">
        <f t="shared" si="32"/>
        <v>670</v>
      </c>
      <c r="R2094">
        <f>IF(telefony45[[#This Row],[czy komórkowy]]=1,Q2094+R2093,R2093)</f>
        <v>231653</v>
      </c>
      <c r="S2094">
        <f>IF(telefony45[[#This Row],[czy stacjonarny]]=1,Q2094+S2093,S2093)</f>
        <v>708182</v>
      </c>
    </row>
    <row r="2095" spans="1:19" x14ac:dyDescent="0.3">
      <c r="A2095" s="9" t="s">
        <v>1795</v>
      </c>
      <c r="B2095" s="1">
        <v>42947</v>
      </c>
      <c r="C2095" s="2">
        <v>0.48141203703703705</v>
      </c>
      <c r="D2095" s="2">
        <v>0.49063657407407407</v>
      </c>
      <c r="E2095">
        <f>DAY(telefony45[[#This Row],[data]])</f>
        <v>31</v>
      </c>
      <c r="F2095">
        <f>IF(LEN(telefony45[[#This Row],[nr]])=8,1,0)</f>
        <v>0</v>
      </c>
      <c r="G2095">
        <f>IF(LEN(telefony45[[#This Row],[nr]])=7,1,0)</f>
        <v>1</v>
      </c>
      <c r="H2095" s="9">
        <f>IF(LEN(telefony45[[#This Row],[nr]])&gt;=10,1,0)</f>
        <v>0</v>
      </c>
      <c r="I2095" s="2">
        <f>telefony45[[#This Row],[zakonczenie]]-telefony45[[#This Row],[rozpoczecie]]</f>
        <v>9.2245370370370172E-3</v>
      </c>
      <c r="J2095" s="9">
        <f>HOUR(telefony45[[#This Row],[czas połączenia]])</f>
        <v>0</v>
      </c>
      <c r="K2095" s="9">
        <f>MINUTE(telefony45[[#This Row],[czas połączenia]])</f>
        <v>13</v>
      </c>
      <c r="L2095" s="9">
        <f>SECOND(telefony45[[#This Row],[czas połączenia]])</f>
        <v>17</v>
      </c>
      <c r="M2095" s="9">
        <f>telefony45[[#This Row],[godziny połączenia]]*60*60+telefony45[[#This Row],[minuty połączenia]]*60+telefony45[[#This Row],[sekundy połączenia2]]</f>
        <v>797</v>
      </c>
      <c r="N2095" s="9">
        <f>ROUNDUP(telefony45[[#This Row],[połączenie w sekundach]]/60,0)</f>
        <v>14</v>
      </c>
      <c r="O2095" s="9">
        <f>IF(telefony45[[#This Row],[czy zagraniczny]]=1,telefony45[[#This Row],[zaczęt minuty połączenia]],0)</f>
        <v>0</v>
      </c>
      <c r="P2095">
        <f>IF(OR(telefony45[[#This Row],[czy komórkowy]]=1,telefony45[[#This Row],[czy stacjonarny]]=1),P2094-telefony45[[#This Row],[połączenie w sekundach]],P2094)</f>
        <v>-940632</v>
      </c>
      <c r="Q2095">
        <f t="shared" si="32"/>
        <v>797</v>
      </c>
      <c r="R2095">
        <f>IF(telefony45[[#This Row],[czy komórkowy]]=1,Q2095+R2094,R2094)</f>
        <v>231653</v>
      </c>
      <c r="S2095">
        <f>IF(telefony45[[#This Row],[czy stacjonarny]]=1,Q2095+S2094,S2094)</f>
        <v>708979</v>
      </c>
    </row>
    <row r="2096" spans="1:19" x14ac:dyDescent="0.3">
      <c r="A2096" s="9" t="s">
        <v>1796</v>
      </c>
      <c r="B2096" s="1">
        <v>42947</v>
      </c>
      <c r="C2096" s="2">
        <v>0.48174768518518518</v>
      </c>
      <c r="D2096" s="2">
        <v>0.48682870370370368</v>
      </c>
      <c r="E2096">
        <f>DAY(telefony45[[#This Row],[data]])</f>
        <v>31</v>
      </c>
      <c r="F2096">
        <f>IF(LEN(telefony45[[#This Row],[nr]])=8,1,0)</f>
        <v>0</v>
      </c>
      <c r="G2096">
        <f>IF(LEN(telefony45[[#This Row],[nr]])=7,1,0)</f>
        <v>1</v>
      </c>
      <c r="H2096" s="9">
        <f>IF(LEN(telefony45[[#This Row],[nr]])&gt;=10,1,0)</f>
        <v>0</v>
      </c>
      <c r="I2096" s="2">
        <f>telefony45[[#This Row],[zakonczenie]]-telefony45[[#This Row],[rozpoczecie]]</f>
        <v>5.0810185185184986E-3</v>
      </c>
      <c r="J2096" s="9">
        <f>HOUR(telefony45[[#This Row],[czas połączenia]])</f>
        <v>0</v>
      </c>
      <c r="K2096" s="9">
        <f>MINUTE(telefony45[[#This Row],[czas połączenia]])</f>
        <v>7</v>
      </c>
      <c r="L2096" s="9">
        <f>SECOND(telefony45[[#This Row],[czas połączenia]])</f>
        <v>19</v>
      </c>
      <c r="M2096" s="9">
        <f>telefony45[[#This Row],[godziny połączenia]]*60*60+telefony45[[#This Row],[minuty połączenia]]*60+telefony45[[#This Row],[sekundy połączenia2]]</f>
        <v>439</v>
      </c>
      <c r="N2096" s="9">
        <f>ROUNDUP(telefony45[[#This Row],[połączenie w sekundach]]/60,0)</f>
        <v>8</v>
      </c>
      <c r="O2096" s="9">
        <f>IF(telefony45[[#This Row],[czy zagraniczny]]=1,telefony45[[#This Row],[zaczęt minuty połączenia]],0)</f>
        <v>0</v>
      </c>
      <c r="P2096">
        <f>IF(OR(telefony45[[#This Row],[czy komórkowy]]=1,telefony45[[#This Row],[czy stacjonarny]]=1),P2095-telefony45[[#This Row],[połączenie w sekundach]],P2095)</f>
        <v>-941071</v>
      </c>
      <c r="Q2096">
        <f t="shared" si="32"/>
        <v>439</v>
      </c>
      <c r="R2096">
        <f>IF(telefony45[[#This Row],[czy komórkowy]]=1,Q2096+R2095,R2095)</f>
        <v>231653</v>
      </c>
      <c r="S2096">
        <f>IF(telefony45[[#This Row],[czy stacjonarny]]=1,Q2096+S2095,S2095)</f>
        <v>709418</v>
      </c>
    </row>
    <row r="2097" spans="1:19" x14ac:dyDescent="0.3">
      <c r="A2097" s="9" t="s">
        <v>1709</v>
      </c>
      <c r="B2097" s="1">
        <v>42947</v>
      </c>
      <c r="C2097" s="2">
        <v>0.48424768518518518</v>
      </c>
      <c r="D2097" s="2">
        <v>0.48873842592592592</v>
      </c>
      <c r="E2097">
        <f>DAY(telefony45[[#This Row],[data]])</f>
        <v>31</v>
      </c>
      <c r="F2097">
        <f>IF(LEN(telefony45[[#This Row],[nr]])=8,1,0)</f>
        <v>0</v>
      </c>
      <c r="G2097">
        <f>IF(LEN(telefony45[[#This Row],[nr]])=7,1,0)</f>
        <v>1</v>
      </c>
      <c r="H2097" s="9">
        <f>IF(LEN(telefony45[[#This Row],[nr]])&gt;=10,1,0)</f>
        <v>0</v>
      </c>
      <c r="I2097" s="2">
        <f>telefony45[[#This Row],[zakonczenie]]-telefony45[[#This Row],[rozpoczecie]]</f>
        <v>4.4907407407407396E-3</v>
      </c>
      <c r="J2097" s="9">
        <f>HOUR(telefony45[[#This Row],[czas połączenia]])</f>
        <v>0</v>
      </c>
      <c r="K2097" s="9">
        <f>MINUTE(telefony45[[#This Row],[czas połączenia]])</f>
        <v>6</v>
      </c>
      <c r="L2097" s="9">
        <f>SECOND(telefony45[[#This Row],[czas połączenia]])</f>
        <v>28</v>
      </c>
      <c r="M2097" s="9">
        <f>telefony45[[#This Row],[godziny połączenia]]*60*60+telefony45[[#This Row],[minuty połączenia]]*60+telefony45[[#This Row],[sekundy połączenia2]]</f>
        <v>388</v>
      </c>
      <c r="N2097" s="9">
        <f>ROUNDUP(telefony45[[#This Row],[połączenie w sekundach]]/60,0)</f>
        <v>7</v>
      </c>
      <c r="O2097" s="9">
        <f>IF(telefony45[[#This Row],[czy zagraniczny]]=1,telefony45[[#This Row],[zaczęt minuty połączenia]],0)</f>
        <v>0</v>
      </c>
      <c r="P2097">
        <f>IF(OR(telefony45[[#This Row],[czy komórkowy]]=1,telefony45[[#This Row],[czy stacjonarny]]=1),P2096-telefony45[[#This Row],[połączenie w sekundach]],P2096)</f>
        <v>-941459</v>
      </c>
      <c r="Q2097">
        <f t="shared" si="32"/>
        <v>388</v>
      </c>
      <c r="R2097">
        <f>IF(telefony45[[#This Row],[czy komórkowy]]=1,Q2097+R2096,R2096)</f>
        <v>231653</v>
      </c>
      <c r="S2097">
        <f>IF(telefony45[[#This Row],[czy stacjonarny]]=1,Q2097+S2096,S2096)</f>
        <v>709806</v>
      </c>
    </row>
    <row r="2098" spans="1:19" x14ac:dyDescent="0.3">
      <c r="A2098" s="9" t="s">
        <v>1797</v>
      </c>
      <c r="B2098" s="1">
        <v>42947</v>
      </c>
      <c r="C2098" s="2">
        <v>0.48635416666666664</v>
      </c>
      <c r="D2098" s="2">
        <v>0.49025462962962962</v>
      </c>
      <c r="E2098">
        <f>DAY(telefony45[[#This Row],[data]])</f>
        <v>31</v>
      </c>
      <c r="F2098">
        <f>IF(LEN(telefony45[[#This Row],[nr]])=8,1,0)</f>
        <v>0</v>
      </c>
      <c r="G2098">
        <f>IF(LEN(telefony45[[#This Row],[nr]])=7,1,0)</f>
        <v>1</v>
      </c>
      <c r="H2098" s="9">
        <f>IF(LEN(telefony45[[#This Row],[nr]])&gt;=10,1,0)</f>
        <v>0</v>
      </c>
      <c r="I2098" s="2">
        <f>telefony45[[#This Row],[zakonczenie]]-telefony45[[#This Row],[rozpoczecie]]</f>
        <v>3.9004629629629806E-3</v>
      </c>
      <c r="J2098" s="9">
        <f>HOUR(telefony45[[#This Row],[czas połączenia]])</f>
        <v>0</v>
      </c>
      <c r="K2098" s="9">
        <f>MINUTE(telefony45[[#This Row],[czas połączenia]])</f>
        <v>5</v>
      </c>
      <c r="L2098" s="9">
        <f>SECOND(telefony45[[#This Row],[czas połączenia]])</f>
        <v>37</v>
      </c>
      <c r="M2098" s="9">
        <f>telefony45[[#This Row],[godziny połączenia]]*60*60+telefony45[[#This Row],[minuty połączenia]]*60+telefony45[[#This Row],[sekundy połączenia2]]</f>
        <v>337</v>
      </c>
      <c r="N2098" s="9">
        <f>ROUNDUP(telefony45[[#This Row],[połączenie w sekundach]]/60,0)</f>
        <v>6</v>
      </c>
      <c r="O2098" s="9">
        <f>IF(telefony45[[#This Row],[czy zagraniczny]]=1,telefony45[[#This Row],[zaczęt minuty połączenia]],0)</f>
        <v>0</v>
      </c>
      <c r="P2098">
        <f>IF(OR(telefony45[[#This Row],[czy komórkowy]]=1,telefony45[[#This Row],[czy stacjonarny]]=1),P2097-telefony45[[#This Row],[połączenie w sekundach]],P2097)</f>
        <v>-941796</v>
      </c>
      <c r="Q2098">
        <f t="shared" si="32"/>
        <v>337</v>
      </c>
      <c r="R2098">
        <f>IF(telefony45[[#This Row],[czy komórkowy]]=1,Q2098+R2097,R2097)</f>
        <v>231653</v>
      </c>
      <c r="S2098">
        <f>IF(telefony45[[#This Row],[czy stacjonarny]]=1,Q2098+S2097,S2097)</f>
        <v>710143</v>
      </c>
    </row>
    <row r="2099" spans="1:19" x14ac:dyDescent="0.3">
      <c r="A2099" s="9" t="s">
        <v>1798</v>
      </c>
      <c r="B2099" s="1">
        <v>42947</v>
      </c>
      <c r="C2099" s="2">
        <v>0.48893518518518519</v>
      </c>
      <c r="D2099" s="2">
        <v>0.49787037037037035</v>
      </c>
      <c r="E2099">
        <f>DAY(telefony45[[#This Row],[data]])</f>
        <v>31</v>
      </c>
      <c r="F2099">
        <f>IF(LEN(telefony45[[#This Row],[nr]])=8,1,0)</f>
        <v>0</v>
      </c>
      <c r="G2099">
        <f>IF(LEN(telefony45[[#This Row],[nr]])=7,1,0)</f>
        <v>1</v>
      </c>
      <c r="H2099" s="9">
        <f>IF(LEN(telefony45[[#This Row],[nr]])&gt;=10,1,0)</f>
        <v>0</v>
      </c>
      <c r="I2099" s="2">
        <f>telefony45[[#This Row],[zakonczenie]]-telefony45[[#This Row],[rozpoczecie]]</f>
        <v>8.9351851851851571E-3</v>
      </c>
      <c r="J2099" s="9">
        <f>HOUR(telefony45[[#This Row],[czas połączenia]])</f>
        <v>0</v>
      </c>
      <c r="K2099" s="9">
        <f>MINUTE(telefony45[[#This Row],[czas połączenia]])</f>
        <v>12</v>
      </c>
      <c r="L2099" s="9">
        <f>SECOND(telefony45[[#This Row],[czas połączenia]])</f>
        <v>52</v>
      </c>
      <c r="M2099" s="9">
        <f>telefony45[[#This Row],[godziny połączenia]]*60*60+telefony45[[#This Row],[minuty połączenia]]*60+telefony45[[#This Row],[sekundy połączenia2]]</f>
        <v>772</v>
      </c>
      <c r="N2099" s="9">
        <f>ROUNDUP(telefony45[[#This Row],[połączenie w sekundach]]/60,0)</f>
        <v>13</v>
      </c>
      <c r="O2099" s="9">
        <f>IF(telefony45[[#This Row],[czy zagraniczny]]=1,telefony45[[#This Row],[zaczęt minuty połączenia]],0)</f>
        <v>0</v>
      </c>
      <c r="P2099">
        <f>IF(OR(telefony45[[#This Row],[czy komórkowy]]=1,telefony45[[#This Row],[czy stacjonarny]]=1),P2098-telefony45[[#This Row],[połączenie w sekundach]],P2098)</f>
        <v>-942568</v>
      </c>
      <c r="Q2099">
        <f t="shared" si="32"/>
        <v>772</v>
      </c>
      <c r="R2099">
        <f>IF(telefony45[[#This Row],[czy komórkowy]]=1,Q2099+R2098,R2098)</f>
        <v>231653</v>
      </c>
      <c r="S2099">
        <f>IF(telefony45[[#This Row],[czy stacjonarny]]=1,Q2099+S2098,S2098)</f>
        <v>710915</v>
      </c>
    </row>
    <row r="2100" spans="1:19" x14ac:dyDescent="0.3">
      <c r="A2100" s="9" t="s">
        <v>1799</v>
      </c>
      <c r="B2100" s="1">
        <v>42947</v>
      </c>
      <c r="C2100" s="2">
        <v>0.49409722222222224</v>
      </c>
      <c r="D2100" s="2">
        <v>0.50521990740740741</v>
      </c>
      <c r="E2100">
        <f>DAY(telefony45[[#This Row],[data]])</f>
        <v>31</v>
      </c>
      <c r="F2100">
        <f>IF(LEN(telefony45[[#This Row],[nr]])=8,1,0)</f>
        <v>1</v>
      </c>
      <c r="G2100">
        <f>IF(LEN(telefony45[[#This Row],[nr]])=7,1,0)</f>
        <v>0</v>
      </c>
      <c r="H2100" s="9">
        <f>IF(LEN(telefony45[[#This Row],[nr]])&gt;=10,1,0)</f>
        <v>0</v>
      </c>
      <c r="I2100" s="2">
        <f>telefony45[[#This Row],[zakonczenie]]-telefony45[[#This Row],[rozpoczecie]]</f>
        <v>1.1122685185185166E-2</v>
      </c>
      <c r="J2100" s="9">
        <f>HOUR(telefony45[[#This Row],[czas połączenia]])</f>
        <v>0</v>
      </c>
      <c r="K2100" s="9">
        <f>MINUTE(telefony45[[#This Row],[czas połączenia]])</f>
        <v>16</v>
      </c>
      <c r="L2100" s="9">
        <f>SECOND(telefony45[[#This Row],[czas połączenia]])</f>
        <v>1</v>
      </c>
      <c r="M2100" s="9">
        <f>telefony45[[#This Row],[godziny połączenia]]*60*60+telefony45[[#This Row],[minuty połączenia]]*60+telefony45[[#This Row],[sekundy połączenia2]]</f>
        <v>961</v>
      </c>
      <c r="N2100" s="9">
        <f>ROUNDUP(telefony45[[#This Row],[połączenie w sekundach]]/60,0)</f>
        <v>17</v>
      </c>
      <c r="O2100" s="9">
        <f>IF(telefony45[[#This Row],[czy zagraniczny]]=1,telefony45[[#This Row],[zaczęt minuty połączenia]],0)</f>
        <v>0</v>
      </c>
      <c r="P2100">
        <f>IF(OR(telefony45[[#This Row],[czy komórkowy]]=1,telefony45[[#This Row],[czy stacjonarny]]=1),P2099-telefony45[[#This Row],[połączenie w sekundach]],P2099)</f>
        <v>-943529</v>
      </c>
      <c r="Q2100">
        <f t="shared" si="32"/>
        <v>961</v>
      </c>
      <c r="R2100">
        <f>IF(telefony45[[#This Row],[czy komórkowy]]=1,Q2100+R2099,R2099)</f>
        <v>232614</v>
      </c>
      <c r="S2100">
        <f>IF(telefony45[[#This Row],[czy stacjonarny]]=1,Q2100+S2099,S2099)</f>
        <v>710915</v>
      </c>
    </row>
    <row r="2101" spans="1:19" x14ac:dyDescent="0.3">
      <c r="A2101" s="9" t="s">
        <v>1800</v>
      </c>
      <c r="B2101" s="1">
        <v>42947</v>
      </c>
      <c r="C2101" s="2">
        <v>0.49849537037037039</v>
      </c>
      <c r="D2101" s="2">
        <v>0.5092592592592593</v>
      </c>
      <c r="E2101">
        <f>DAY(telefony45[[#This Row],[data]])</f>
        <v>31</v>
      </c>
      <c r="F2101">
        <f>IF(LEN(telefony45[[#This Row],[nr]])=8,1,0)</f>
        <v>0</v>
      </c>
      <c r="G2101">
        <f>IF(LEN(telefony45[[#This Row],[nr]])=7,1,0)</f>
        <v>1</v>
      </c>
      <c r="H2101" s="9">
        <f>IF(LEN(telefony45[[#This Row],[nr]])&gt;=10,1,0)</f>
        <v>0</v>
      </c>
      <c r="I2101" s="2">
        <f>telefony45[[#This Row],[zakonczenie]]-telefony45[[#This Row],[rozpoczecie]]</f>
        <v>1.0763888888888906E-2</v>
      </c>
      <c r="J2101" s="9">
        <f>HOUR(telefony45[[#This Row],[czas połączenia]])</f>
        <v>0</v>
      </c>
      <c r="K2101" s="9">
        <f>MINUTE(telefony45[[#This Row],[czas połączenia]])</f>
        <v>15</v>
      </c>
      <c r="L2101" s="9">
        <f>SECOND(telefony45[[#This Row],[czas połączenia]])</f>
        <v>30</v>
      </c>
      <c r="M2101" s="9">
        <f>telefony45[[#This Row],[godziny połączenia]]*60*60+telefony45[[#This Row],[minuty połączenia]]*60+telefony45[[#This Row],[sekundy połączenia2]]</f>
        <v>930</v>
      </c>
      <c r="N2101" s="9">
        <f>ROUNDUP(telefony45[[#This Row],[połączenie w sekundach]]/60,0)</f>
        <v>16</v>
      </c>
      <c r="O2101" s="9">
        <f>IF(telefony45[[#This Row],[czy zagraniczny]]=1,telefony45[[#This Row],[zaczęt minuty połączenia]],0)</f>
        <v>0</v>
      </c>
      <c r="P2101">
        <f>IF(OR(telefony45[[#This Row],[czy komórkowy]]=1,telefony45[[#This Row],[czy stacjonarny]]=1),P2100-telefony45[[#This Row],[połączenie w sekundach]],P2100)</f>
        <v>-944459</v>
      </c>
      <c r="Q2101">
        <f t="shared" si="32"/>
        <v>930</v>
      </c>
      <c r="R2101">
        <f>IF(telefony45[[#This Row],[czy komórkowy]]=1,Q2101+R2100,R2100)</f>
        <v>232614</v>
      </c>
      <c r="S2101">
        <f>IF(telefony45[[#This Row],[czy stacjonarny]]=1,Q2101+S2100,S2100)</f>
        <v>711845</v>
      </c>
    </row>
    <row r="2102" spans="1:19" x14ac:dyDescent="0.3">
      <c r="A2102" s="9" t="s">
        <v>1801</v>
      </c>
      <c r="B2102" s="1">
        <v>42947</v>
      </c>
      <c r="C2102" s="2">
        <v>0.49903935185185183</v>
      </c>
      <c r="D2102" s="2">
        <v>0.51059027777777777</v>
      </c>
      <c r="E2102">
        <f>DAY(telefony45[[#This Row],[data]])</f>
        <v>31</v>
      </c>
      <c r="F2102">
        <f>IF(LEN(telefony45[[#This Row],[nr]])=8,1,0)</f>
        <v>0</v>
      </c>
      <c r="G2102">
        <f>IF(LEN(telefony45[[#This Row],[nr]])=7,1,0)</f>
        <v>1</v>
      </c>
      <c r="H2102" s="9">
        <f>IF(LEN(telefony45[[#This Row],[nr]])&gt;=10,1,0)</f>
        <v>0</v>
      </c>
      <c r="I2102" s="2">
        <f>telefony45[[#This Row],[zakonczenie]]-telefony45[[#This Row],[rozpoczecie]]</f>
        <v>1.1550925925925937E-2</v>
      </c>
      <c r="J2102" s="9">
        <f>HOUR(telefony45[[#This Row],[czas połączenia]])</f>
        <v>0</v>
      </c>
      <c r="K2102" s="9">
        <f>MINUTE(telefony45[[#This Row],[czas połączenia]])</f>
        <v>16</v>
      </c>
      <c r="L2102" s="9">
        <f>SECOND(telefony45[[#This Row],[czas połączenia]])</f>
        <v>38</v>
      </c>
      <c r="M2102" s="9">
        <f>telefony45[[#This Row],[godziny połączenia]]*60*60+telefony45[[#This Row],[minuty połączenia]]*60+telefony45[[#This Row],[sekundy połączenia2]]</f>
        <v>998</v>
      </c>
      <c r="N2102" s="9">
        <f>ROUNDUP(telefony45[[#This Row],[połączenie w sekundach]]/60,0)</f>
        <v>17</v>
      </c>
      <c r="O2102" s="9">
        <f>IF(telefony45[[#This Row],[czy zagraniczny]]=1,telefony45[[#This Row],[zaczęt minuty połączenia]],0)</f>
        <v>0</v>
      </c>
      <c r="P2102">
        <f>IF(OR(telefony45[[#This Row],[czy komórkowy]]=1,telefony45[[#This Row],[czy stacjonarny]]=1),P2101-telefony45[[#This Row],[połączenie w sekundach]],P2101)</f>
        <v>-945457</v>
      </c>
      <c r="Q2102">
        <f t="shared" si="32"/>
        <v>998</v>
      </c>
      <c r="R2102">
        <f>IF(telefony45[[#This Row],[czy komórkowy]]=1,Q2102+R2101,R2101)</f>
        <v>232614</v>
      </c>
      <c r="S2102">
        <f>IF(telefony45[[#This Row],[czy stacjonarny]]=1,Q2102+S2101,S2101)</f>
        <v>712843</v>
      </c>
    </row>
    <row r="2103" spans="1:19" x14ac:dyDescent="0.3">
      <c r="A2103" s="9" t="s">
        <v>1030</v>
      </c>
      <c r="B2103" s="1">
        <v>42947</v>
      </c>
      <c r="C2103" s="2">
        <v>0.50065972222222221</v>
      </c>
      <c r="D2103" s="2">
        <v>0.50898148148148148</v>
      </c>
      <c r="E2103">
        <f>DAY(telefony45[[#This Row],[data]])</f>
        <v>31</v>
      </c>
      <c r="F2103">
        <f>IF(LEN(telefony45[[#This Row],[nr]])=8,1,0)</f>
        <v>0</v>
      </c>
      <c r="G2103">
        <f>IF(LEN(telefony45[[#This Row],[nr]])=7,1,0)</f>
        <v>1</v>
      </c>
      <c r="H2103" s="9">
        <f>IF(LEN(telefony45[[#This Row],[nr]])&gt;=10,1,0)</f>
        <v>0</v>
      </c>
      <c r="I2103" s="2">
        <f>telefony45[[#This Row],[zakonczenie]]-telefony45[[#This Row],[rozpoczecie]]</f>
        <v>8.3217592592592649E-3</v>
      </c>
      <c r="J2103" s="9">
        <f>HOUR(telefony45[[#This Row],[czas połączenia]])</f>
        <v>0</v>
      </c>
      <c r="K2103" s="9">
        <f>MINUTE(telefony45[[#This Row],[czas połączenia]])</f>
        <v>11</v>
      </c>
      <c r="L2103" s="9">
        <f>SECOND(telefony45[[#This Row],[czas połączenia]])</f>
        <v>59</v>
      </c>
      <c r="M2103" s="9">
        <f>telefony45[[#This Row],[godziny połączenia]]*60*60+telefony45[[#This Row],[minuty połączenia]]*60+telefony45[[#This Row],[sekundy połączenia2]]</f>
        <v>719</v>
      </c>
      <c r="N2103" s="9">
        <f>ROUNDUP(telefony45[[#This Row],[połączenie w sekundach]]/60,0)</f>
        <v>12</v>
      </c>
      <c r="O2103" s="9">
        <f>IF(telefony45[[#This Row],[czy zagraniczny]]=1,telefony45[[#This Row],[zaczęt minuty połączenia]],0)</f>
        <v>0</v>
      </c>
      <c r="P2103">
        <f>IF(OR(telefony45[[#This Row],[czy komórkowy]]=1,telefony45[[#This Row],[czy stacjonarny]]=1),P2102-telefony45[[#This Row],[połączenie w sekundach]],P2102)</f>
        <v>-946176</v>
      </c>
      <c r="Q2103">
        <f t="shared" si="32"/>
        <v>719</v>
      </c>
      <c r="R2103">
        <f>IF(telefony45[[#This Row],[czy komórkowy]]=1,Q2103+R2102,R2102)</f>
        <v>232614</v>
      </c>
      <c r="S2103">
        <f>IF(telefony45[[#This Row],[czy stacjonarny]]=1,Q2103+S2102,S2102)</f>
        <v>713562</v>
      </c>
    </row>
    <row r="2104" spans="1:19" x14ac:dyDescent="0.3">
      <c r="A2104" s="9" t="s">
        <v>1802</v>
      </c>
      <c r="B2104" s="1">
        <v>42947</v>
      </c>
      <c r="C2104" s="2">
        <v>0.5040972222222222</v>
      </c>
      <c r="D2104" s="2">
        <v>0.50971064814814815</v>
      </c>
      <c r="E2104">
        <f>DAY(telefony45[[#This Row],[data]])</f>
        <v>31</v>
      </c>
      <c r="F2104">
        <f>IF(LEN(telefony45[[#This Row],[nr]])=8,1,0)</f>
        <v>0</v>
      </c>
      <c r="G2104">
        <f>IF(LEN(telefony45[[#This Row],[nr]])=7,1,0)</f>
        <v>1</v>
      </c>
      <c r="H2104" s="9">
        <f>IF(LEN(telefony45[[#This Row],[nr]])&gt;=10,1,0)</f>
        <v>0</v>
      </c>
      <c r="I2104" s="2">
        <f>telefony45[[#This Row],[zakonczenie]]-telefony45[[#This Row],[rozpoczecie]]</f>
        <v>5.6134259259259522E-3</v>
      </c>
      <c r="J2104" s="9">
        <f>HOUR(telefony45[[#This Row],[czas połączenia]])</f>
        <v>0</v>
      </c>
      <c r="K2104" s="9">
        <f>MINUTE(telefony45[[#This Row],[czas połączenia]])</f>
        <v>8</v>
      </c>
      <c r="L2104" s="9">
        <f>SECOND(telefony45[[#This Row],[czas połączenia]])</f>
        <v>5</v>
      </c>
      <c r="M2104" s="9">
        <f>telefony45[[#This Row],[godziny połączenia]]*60*60+telefony45[[#This Row],[minuty połączenia]]*60+telefony45[[#This Row],[sekundy połączenia2]]</f>
        <v>485</v>
      </c>
      <c r="N2104" s="9">
        <f>ROUNDUP(telefony45[[#This Row],[połączenie w sekundach]]/60,0)</f>
        <v>9</v>
      </c>
      <c r="O2104" s="9">
        <f>IF(telefony45[[#This Row],[czy zagraniczny]]=1,telefony45[[#This Row],[zaczęt minuty połączenia]],0)</f>
        <v>0</v>
      </c>
      <c r="P2104">
        <f>IF(OR(telefony45[[#This Row],[czy komórkowy]]=1,telefony45[[#This Row],[czy stacjonarny]]=1),P2103-telefony45[[#This Row],[połączenie w sekundach]],P2103)</f>
        <v>-946661</v>
      </c>
      <c r="Q2104">
        <f t="shared" si="32"/>
        <v>485</v>
      </c>
      <c r="R2104">
        <f>IF(telefony45[[#This Row],[czy komórkowy]]=1,Q2104+R2103,R2103)</f>
        <v>232614</v>
      </c>
      <c r="S2104">
        <f>IF(telefony45[[#This Row],[czy stacjonarny]]=1,Q2104+S2103,S2103)</f>
        <v>714047</v>
      </c>
    </row>
    <row r="2105" spans="1:19" x14ac:dyDescent="0.3">
      <c r="A2105" s="9" t="s">
        <v>817</v>
      </c>
      <c r="B2105" s="1">
        <v>42947</v>
      </c>
      <c r="C2105" s="2">
        <v>0.50410879629629635</v>
      </c>
      <c r="D2105" s="2">
        <v>0.50539351851851855</v>
      </c>
      <c r="E2105">
        <f>DAY(telefony45[[#This Row],[data]])</f>
        <v>31</v>
      </c>
      <c r="F2105">
        <f>IF(LEN(telefony45[[#This Row],[nr]])=8,1,0)</f>
        <v>1</v>
      </c>
      <c r="G2105">
        <f>IF(LEN(telefony45[[#This Row],[nr]])=7,1,0)</f>
        <v>0</v>
      </c>
      <c r="H2105" s="9">
        <f>IF(LEN(telefony45[[#This Row],[nr]])&gt;=10,1,0)</f>
        <v>0</v>
      </c>
      <c r="I2105" s="2">
        <f>telefony45[[#This Row],[zakonczenie]]-telefony45[[#This Row],[rozpoczecie]]</f>
        <v>1.284722222222201E-3</v>
      </c>
      <c r="J2105" s="9">
        <f>HOUR(telefony45[[#This Row],[czas połączenia]])</f>
        <v>0</v>
      </c>
      <c r="K2105" s="9">
        <f>MINUTE(telefony45[[#This Row],[czas połączenia]])</f>
        <v>1</v>
      </c>
      <c r="L2105" s="9">
        <f>SECOND(telefony45[[#This Row],[czas połączenia]])</f>
        <v>51</v>
      </c>
      <c r="M2105" s="9">
        <f>telefony45[[#This Row],[godziny połączenia]]*60*60+telefony45[[#This Row],[minuty połączenia]]*60+telefony45[[#This Row],[sekundy połączenia2]]</f>
        <v>111</v>
      </c>
      <c r="N2105" s="9">
        <f>ROUNDUP(telefony45[[#This Row],[połączenie w sekundach]]/60,0)</f>
        <v>2</v>
      </c>
      <c r="O2105" s="9">
        <f>IF(telefony45[[#This Row],[czy zagraniczny]]=1,telefony45[[#This Row],[zaczęt minuty połączenia]],0)</f>
        <v>0</v>
      </c>
      <c r="P2105">
        <f>IF(OR(telefony45[[#This Row],[czy komórkowy]]=1,telefony45[[#This Row],[czy stacjonarny]]=1),P2104-telefony45[[#This Row],[połączenie w sekundach]],P2104)</f>
        <v>-946772</v>
      </c>
      <c r="Q2105">
        <f t="shared" si="32"/>
        <v>111</v>
      </c>
      <c r="R2105">
        <f>IF(telefony45[[#This Row],[czy komórkowy]]=1,Q2105+R2104,R2104)</f>
        <v>232725</v>
      </c>
      <c r="S2105">
        <f>IF(telefony45[[#This Row],[czy stacjonarny]]=1,Q2105+S2104,S2104)</f>
        <v>714047</v>
      </c>
    </row>
    <row r="2106" spans="1:19" x14ac:dyDescent="0.3">
      <c r="A2106" s="9" t="s">
        <v>1803</v>
      </c>
      <c r="B2106" s="1">
        <v>42947</v>
      </c>
      <c r="C2106" s="2">
        <v>0.50980324074074079</v>
      </c>
      <c r="D2106" s="2">
        <v>0.51123842592592594</v>
      </c>
      <c r="E2106">
        <f>DAY(telefony45[[#This Row],[data]])</f>
        <v>31</v>
      </c>
      <c r="F2106">
        <f>IF(LEN(telefony45[[#This Row],[nr]])=8,1,0)</f>
        <v>0</v>
      </c>
      <c r="G2106">
        <f>IF(LEN(telefony45[[#This Row],[nr]])=7,1,0)</f>
        <v>1</v>
      </c>
      <c r="H2106" s="9">
        <f>IF(LEN(telefony45[[#This Row],[nr]])&gt;=10,1,0)</f>
        <v>0</v>
      </c>
      <c r="I2106" s="2">
        <f>telefony45[[#This Row],[zakonczenie]]-telefony45[[#This Row],[rozpoczecie]]</f>
        <v>1.4351851851851505E-3</v>
      </c>
      <c r="J2106" s="9">
        <f>HOUR(telefony45[[#This Row],[czas połączenia]])</f>
        <v>0</v>
      </c>
      <c r="K2106" s="9">
        <f>MINUTE(telefony45[[#This Row],[czas połączenia]])</f>
        <v>2</v>
      </c>
      <c r="L2106" s="9">
        <f>SECOND(telefony45[[#This Row],[czas połączenia]])</f>
        <v>4</v>
      </c>
      <c r="M2106" s="9">
        <f>telefony45[[#This Row],[godziny połączenia]]*60*60+telefony45[[#This Row],[minuty połączenia]]*60+telefony45[[#This Row],[sekundy połączenia2]]</f>
        <v>124</v>
      </c>
      <c r="N2106" s="9">
        <f>ROUNDUP(telefony45[[#This Row],[połączenie w sekundach]]/60,0)</f>
        <v>3</v>
      </c>
      <c r="O2106" s="9">
        <f>IF(telefony45[[#This Row],[czy zagraniczny]]=1,telefony45[[#This Row],[zaczęt minuty połączenia]],0)</f>
        <v>0</v>
      </c>
      <c r="P2106">
        <f>IF(OR(telefony45[[#This Row],[czy komórkowy]]=1,telefony45[[#This Row],[czy stacjonarny]]=1),P2105-telefony45[[#This Row],[połączenie w sekundach]],P2105)</f>
        <v>-946896</v>
      </c>
      <c r="Q2106">
        <f t="shared" si="32"/>
        <v>124</v>
      </c>
      <c r="R2106">
        <f>IF(telefony45[[#This Row],[czy komórkowy]]=1,Q2106+R2105,R2105)</f>
        <v>232725</v>
      </c>
      <c r="S2106">
        <f>IF(telefony45[[#This Row],[czy stacjonarny]]=1,Q2106+S2105,S2105)</f>
        <v>714171</v>
      </c>
    </row>
    <row r="2107" spans="1:19" x14ac:dyDescent="0.3">
      <c r="A2107" s="9" t="s">
        <v>1804</v>
      </c>
      <c r="B2107" s="1">
        <v>42947</v>
      </c>
      <c r="C2107" s="2">
        <v>0.51331018518518523</v>
      </c>
      <c r="D2107" s="2">
        <v>0.51490740740740737</v>
      </c>
      <c r="E2107">
        <f>DAY(telefony45[[#This Row],[data]])</f>
        <v>31</v>
      </c>
      <c r="F2107">
        <f>IF(LEN(telefony45[[#This Row],[nr]])=8,1,0)</f>
        <v>0</v>
      </c>
      <c r="G2107">
        <f>IF(LEN(telefony45[[#This Row],[nr]])=7,1,0)</f>
        <v>1</v>
      </c>
      <c r="H2107" s="9">
        <f>IF(LEN(telefony45[[#This Row],[nr]])&gt;=10,1,0)</f>
        <v>0</v>
      </c>
      <c r="I2107" s="2">
        <f>telefony45[[#This Row],[zakonczenie]]-telefony45[[#This Row],[rozpoczecie]]</f>
        <v>1.5972222222221388E-3</v>
      </c>
      <c r="J2107" s="9">
        <f>HOUR(telefony45[[#This Row],[czas połączenia]])</f>
        <v>0</v>
      </c>
      <c r="K2107" s="9">
        <f>MINUTE(telefony45[[#This Row],[czas połączenia]])</f>
        <v>2</v>
      </c>
      <c r="L2107" s="9">
        <f>SECOND(telefony45[[#This Row],[czas połączenia]])</f>
        <v>18</v>
      </c>
      <c r="M2107" s="9">
        <f>telefony45[[#This Row],[godziny połączenia]]*60*60+telefony45[[#This Row],[minuty połączenia]]*60+telefony45[[#This Row],[sekundy połączenia2]]</f>
        <v>138</v>
      </c>
      <c r="N2107" s="9">
        <f>ROUNDUP(telefony45[[#This Row],[połączenie w sekundach]]/60,0)</f>
        <v>3</v>
      </c>
      <c r="O2107" s="9">
        <f>IF(telefony45[[#This Row],[czy zagraniczny]]=1,telefony45[[#This Row],[zaczęt minuty połączenia]],0)</f>
        <v>0</v>
      </c>
      <c r="P2107">
        <f>IF(OR(telefony45[[#This Row],[czy komórkowy]]=1,telefony45[[#This Row],[czy stacjonarny]]=1),P2106-telefony45[[#This Row],[połączenie w sekundach]],P2106)</f>
        <v>-947034</v>
      </c>
      <c r="Q2107">
        <f t="shared" si="32"/>
        <v>138</v>
      </c>
      <c r="R2107">
        <f>IF(telefony45[[#This Row],[czy komórkowy]]=1,Q2107+R2106,R2106)</f>
        <v>232725</v>
      </c>
      <c r="S2107">
        <f>IF(telefony45[[#This Row],[czy stacjonarny]]=1,Q2107+S2106,S2106)</f>
        <v>714309</v>
      </c>
    </row>
    <row r="2108" spans="1:19" x14ac:dyDescent="0.3">
      <c r="A2108" s="9" t="s">
        <v>1805</v>
      </c>
      <c r="B2108" s="1">
        <v>42947</v>
      </c>
      <c r="C2108" s="2">
        <v>0.51811342592592591</v>
      </c>
      <c r="D2108" s="2">
        <v>0.51965277777777774</v>
      </c>
      <c r="E2108">
        <f>DAY(telefony45[[#This Row],[data]])</f>
        <v>31</v>
      </c>
      <c r="F2108">
        <f>IF(LEN(telefony45[[#This Row],[nr]])=8,1,0)</f>
        <v>0</v>
      </c>
      <c r="G2108">
        <f>IF(LEN(telefony45[[#This Row],[nr]])=7,1,0)</f>
        <v>1</v>
      </c>
      <c r="H2108" s="9">
        <f>IF(LEN(telefony45[[#This Row],[nr]])&gt;=10,1,0)</f>
        <v>0</v>
      </c>
      <c r="I2108" s="2">
        <f>telefony45[[#This Row],[zakonczenie]]-telefony45[[#This Row],[rozpoczecie]]</f>
        <v>1.5393518518518334E-3</v>
      </c>
      <c r="J2108" s="9">
        <f>HOUR(telefony45[[#This Row],[czas połączenia]])</f>
        <v>0</v>
      </c>
      <c r="K2108" s="9">
        <f>MINUTE(telefony45[[#This Row],[czas połączenia]])</f>
        <v>2</v>
      </c>
      <c r="L2108" s="9">
        <f>SECOND(telefony45[[#This Row],[czas połączenia]])</f>
        <v>13</v>
      </c>
      <c r="M2108" s="9">
        <f>telefony45[[#This Row],[godziny połączenia]]*60*60+telefony45[[#This Row],[minuty połączenia]]*60+telefony45[[#This Row],[sekundy połączenia2]]</f>
        <v>133</v>
      </c>
      <c r="N2108" s="9">
        <f>ROUNDUP(telefony45[[#This Row],[połączenie w sekundach]]/60,0)</f>
        <v>3</v>
      </c>
      <c r="O2108" s="9">
        <f>IF(telefony45[[#This Row],[czy zagraniczny]]=1,telefony45[[#This Row],[zaczęt minuty połączenia]],0)</f>
        <v>0</v>
      </c>
      <c r="P2108">
        <f>IF(OR(telefony45[[#This Row],[czy komórkowy]]=1,telefony45[[#This Row],[czy stacjonarny]]=1),P2107-telefony45[[#This Row],[połączenie w sekundach]],P2107)</f>
        <v>-947167</v>
      </c>
      <c r="Q2108">
        <f t="shared" si="32"/>
        <v>133</v>
      </c>
      <c r="R2108">
        <f>IF(telefony45[[#This Row],[czy komórkowy]]=1,Q2108+R2107,R2107)</f>
        <v>232725</v>
      </c>
      <c r="S2108">
        <f>IF(telefony45[[#This Row],[czy stacjonarny]]=1,Q2108+S2107,S2107)</f>
        <v>714442</v>
      </c>
    </row>
    <row r="2109" spans="1:19" x14ac:dyDescent="0.3">
      <c r="A2109" s="9" t="s">
        <v>1806</v>
      </c>
      <c r="B2109" s="1">
        <v>42947</v>
      </c>
      <c r="C2109" s="2">
        <v>0.52203703703703708</v>
      </c>
      <c r="D2109" s="2">
        <v>0.53162037037037035</v>
      </c>
      <c r="E2109">
        <f>DAY(telefony45[[#This Row],[data]])</f>
        <v>31</v>
      </c>
      <c r="F2109">
        <f>IF(LEN(telefony45[[#This Row],[nr]])=8,1,0)</f>
        <v>0</v>
      </c>
      <c r="G2109">
        <f>IF(LEN(telefony45[[#This Row],[nr]])=7,1,0)</f>
        <v>1</v>
      </c>
      <c r="H2109" s="9">
        <f>IF(LEN(telefony45[[#This Row],[nr]])&gt;=10,1,0)</f>
        <v>0</v>
      </c>
      <c r="I2109" s="2">
        <f>telefony45[[#This Row],[zakonczenie]]-telefony45[[#This Row],[rozpoczecie]]</f>
        <v>9.5833333333332771E-3</v>
      </c>
      <c r="J2109" s="9">
        <f>HOUR(telefony45[[#This Row],[czas połączenia]])</f>
        <v>0</v>
      </c>
      <c r="K2109" s="9">
        <f>MINUTE(telefony45[[#This Row],[czas połączenia]])</f>
        <v>13</v>
      </c>
      <c r="L2109" s="9">
        <f>SECOND(telefony45[[#This Row],[czas połączenia]])</f>
        <v>48</v>
      </c>
      <c r="M2109" s="9">
        <f>telefony45[[#This Row],[godziny połączenia]]*60*60+telefony45[[#This Row],[minuty połączenia]]*60+telefony45[[#This Row],[sekundy połączenia2]]</f>
        <v>828</v>
      </c>
      <c r="N2109" s="9">
        <f>ROUNDUP(telefony45[[#This Row],[połączenie w sekundach]]/60,0)</f>
        <v>14</v>
      </c>
      <c r="O2109" s="9">
        <f>IF(telefony45[[#This Row],[czy zagraniczny]]=1,telefony45[[#This Row],[zaczęt minuty połączenia]],0)</f>
        <v>0</v>
      </c>
      <c r="P2109">
        <f>IF(OR(telefony45[[#This Row],[czy komórkowy]]=1,telefony45[[#This Row],[czy stacjonarny]]=1),P2108-telefony45[[#This Row],[połączenie w sekundach]],P2108)</f>
        <v>-947995</v>
      </c>
      <c r="Q2109">
        <f t="shared" si="32"/>
        <v>828</v>
      </c>
      <c r="R2109">
        <f>IF(telefony45[[#This Row],[czy komórkowy]]=1,Q2109+R2108,R2108)</f>
        <v>232725</v>
      </c>
      <c r="S2109">
        <f>IF(telefony45[[#This Row],[czy stacjonarny]]=1,Q2109+S2108,S2108)</f>
        <v>715270</v>
      </c>
    </row>
    <row r="2110" spans="1:19" x14ac:dyDescent="0.3">
      <c r="A2110" s="9" t="s">
        <v>1807</v>
      </c>
      <c r="B2110" s="1">
        <v>42947</v>
      </c>
      <c r="C2110" s="2">
        <v>0.52238425925925924</v>
      </c>
      <c r="D2110" s="2">
        <v>0.52749999999999997</v>
      </c>
      <c r="E2110">
        <f>DAY(telefony45[[#This Row],[data]])</f>
        <v>31</v>
      </c>
      <c r="F2110">
        <f>IF(LEN(telefony45[[#This Row],[nr]])=8,1,0)</f>
        <v>0</v>
      </c>
      <c r="G2110">
        <f>IF(LEN(telefony45[[#This Row],[nr]])=7,1,0)</f>
        <v>1</v>
      </c>
      <c r="H2110" s="9">
        <f>IF(LEN(telefony45[[#This Row],[nr]])&gt;=10,1,0)</f>
        <v>0</v>
      </c>
      <c r="I2110" s="2">
        <f>telefony45[[#This Row],[zakonczenie]]-telefony45[[#This Row],[rozpoczecie]]</f>
        <v>5.1157407407407263E-3</v>
      </c>
      <c r="J2110" s="9">
        <f>HOUR(telefony45[[#This Row],[czas połączenia]])</f>
        <v>0</v>
      </c>
      <c r="K2110" s="9">
        <f>MINUTE(telefony45[[#This Row],[czas połączenia]])</f>
        <v>7</v>
      </c>
      <c r="L2110" s="9">
        <f>SECOND(telefony45[[#This Row],[czas połączenia]])</f>
        <v>22</v>
      </c>
      <c r="M2110" s="9">
        <f>telefony45[[#This Row],[godziny połączenia]]*60*60+telefony45[[#This Row],[minuty połączenia]]*60+telefony45[[#This Row],[sekundy połączenia2]]</f>
        <v>442</v>
      </c>
      <c r="N2110" s="9">
        <f>ROUNDUP(telefony45[[#This Row],[połączenie w sekundach]]/60,0)</f>
        <v>8</v>
      </c>
      <c r="O2110" s="9">
        <f>IF(telefony45[[#This Row],[czy zagraniczny]]=1,telefony45[[#This Row],[zaczęt minuty połączenia]],0)</f>
        <v>0</v>
      </c>
      <c r="P2110">
        <f>IF(OR(telefony45[[#This Row],[czy komórkowy]]=1,telefony45[[#This Row],[czy stacjonarny]]=1),P2109-telefony45[[#This Row],[połączenie w sekundach]],P2109)</f>
        <v>-948437</v>
      </c>
      <c r="Q2110">
        <f t="shared" si="32"/>
        <v>442</v>
      </c>
      <c r="R2110">
        <f>IF(telefony45[[#This Row],[czy komórkowy]]=1,Q2110+R2109,R2109)</f>
        <v>232725</v>
      </c>
      <c r="S2110">
        <f>IF(telefony45[[#This Row],[czy stacjonarny]]=1,Q2110+S2109,S2109)</f>
        <v>715712</v>
      </c>
    </row>
    <row r="2111" spans="1:19" x14ac:dyDescent="0.3">
      <c r="A2111" s="9" t="s">
        <v>1808</v>
      </c>
      <c r="B2111" s="1">
        <v>42947</v>
      </c>
      <c r="C2111" s="2">
        <v>0.5237384259259259</v>
      </c>
      <c r="D2111" s="2">
        <v>0.52431712962962962</v>
      </c>
      <c r="E2111">
        <f>DAY(telefony45[[#This Row],[data]])</f>
        <v>31</v>
      </c>
      <c r="F2111">
        <f>IF(LEN(telefony45[[#This Row],[nr]])=8,1,0)</f>
        <v>0</v>
      </c>
      <c r="G2111">
        <f>IF(LEN(telefony45[[#This Row],[nr]])=7,1,0)</f>
        <v>1</v>
      </c>
      <c r="H2111" s="9">
        <f>IF(LEN(telefony45[[#This Row],[nr]])&gt;=10,1,0)</f>
        <v>0</v>
      </c>
      <c r="I2111" s="2">
        <f>telefony45[[#This Row],[zakonczenie]]-telefony45[[#This Row],[rozpoczecie]]</f>
        <v>5.7870370370372015E-4</v>
      </c>
      <c r="J2111" s="9">
        <f>HOUR(telefony45[[#This Row],[czas połączenia]])</f>
        <v>0</v>
      </c>
      <c r="K2111" s="9">
        <f>MINUTE(telefony45[[#This Row],[czas połączenia]])</f>
        <v>0</v>
      </c>
      <c r="L2111" s="9">
        <f>SECOND(telefony45[[#This Row],[czas połączenia]])</f>
        <v>50</v>
      </c>
      <c r="M2111" s="9">
        <f>telefony45[[#This Row],[godziny połączenia]]*60*60+telefony45[[#This Row],[minuty połączenia]]*60+telefony45[[#This Row],[sekundy połączenia2]]</f>
        <v>50</v>
      </c>
      <c r="N2111" s="9">
        <f>ROUNDUP(telefony45[[#This Row],[połączenie w sekundach]]/60,0)</f>
        <v>1</v>
      </c>
      <c r="O2111" s="9">
        <f>IF(telefony45[[#This Row],[czy zagraniczny]]=1,telefony45[[#This Row],[zaczęt minuty połączenia]],0)</f>
        <v>0</v>
      </c>
      <c r="P2111">
        <f>IF(OR(telefony45[[#This Row],[czy komórkowy]]=1,telefony45[[#This Row],[czy stacjonarny]]=1),P2110-telefony45[[#This Row],[połączenie w sekundach]],P2110)</f>
        <v>-948487</v>
      </c>
      <c r="Q2111">
        <f t="shared" si="32"/>
        <v>50</v>
      </c>
      <c r="R2111">
        <f>IF(telefony45[[#This Row],[czy komórkowy]]=1,Q2111+R2110,R2110)</f>
        <v>232725</v>
      </c>
      <c r="S2111">
        <f>IF(telefony45[[#This Row],[czy stacjonarny]]=1,Q2111+S2110,S2110)</f>
        <v>715762</v>
      </c>
    </row>
    <row r="2112" spans="1:19" x14ac:dyDescent="0.3">
      <c r="A2112" s="9" t="s">
        <v>1809</v>
      </c>
      <c r="B2112" s="1">
        <v>42947</v>
      </c>
      <c r="C2112" s="2">
        <v>0.52516203703703701</v>
      </c>
      <c r="D2112" s="2">
        <v>0.52825231481481483</v>
      </c>
      <c r="E2112">
        <f>DAY(telefony45[[#This Row],[data]])</f>
        <v>31</v>
      </c>
      <c r="F2112">
        <f>IF(LEN(telefony45[[#This Row],[nr]])=8,1,0)</f>
        <v>1</v>
      </c>
      <c r="G2112">
        <f>IF(LEN(telefony45[[#This Row],[nr]])=7,1,0)</f>
        <v>0</v>
      </c>
      <c r="H2112" s="9">
        <f>IF(LEN(telefony45[[#This Row],[nr]])&gt;=10,1,0)</f>
        <v>0</v>
      </c>
      <c r="I2112" s="2">
        <f>telefony45[[#This Row],[zakonczenie]]-telefony45[[#This Row],[rozpoczecie]]</f>
        <v>3.0902777777778168E-3</v>
      </c>
      <c r="J2112" s="9">
        <f>HOUR(telefony45[[#This Row],[czas połączenia]])</f>
        <v>0</v>
      </c>
      <c r="K2112" s="9">
        <f>MINUTE(telefony45[[#This Row],[czas połączenia]])</f>
        <v>4</v>
      </c>
      <c r="L2112" s="9">
        <f>SECOND(telefony45[[#This Row],[czas połączenia]])</f>
        <v>27</v>
      </c>
      <c r="M2112" s="9">
        <f>telefony45[[#This Row],[godziny połączenia]]*60*60+telefony45[[#This Row],[minuty połączenia]]*60+telefony45[[#This Row],[sekundy połączenia2]]</f>
        <v>267</v>
      </c>
      <c r="N2112" s="9">
        <f>ROUNDUP(telefony45[[#This Row],[połączenie w sekundach]]/60,0)</f>
        <v>5</v>
      </c>
      <c r="O2112" s="9">
        <f>IF(telefony45[[#This Row],[czy zagraniczny]]=1,telefony45[[#This Row],[zaczęt minuty połączenia]],0)</f>
        <v>0</v>
      </c>
      <c r="P2112">
        <f>IF(OR(telefony45[[#This Row],[czy komórkowy]]=1,telefony45[[#This Row],[czy stacjonarny]]=1),P2111-telefony45[[#This Row],[połączenie w sekundach]],P2111)</f>
        <v>-948754</v>
      </c>
      <c r="Q2112">
        <f t="shared" si="32"/>
        <v>267</v>
      </c>
      <c r="R2112">
        <f>IF(telefony45[[#This Row],[czy komórkowy]]=1,Q2112+R2111,R2111)</f>
        <v>232992</v>
      </c>
      <c r="S2112">
        <f>IF(telefony45[[#This Row],[czy stacjonarny]]=1,Q2112+S2111,S2111)</f>
        <v>715762</v>
      </c>
    </row>
    <row r="2113" spans="1:19" x14ac:dyDescent="0.3">
      <c r="A2113" s="9" t="s">
        <v>1810</v>
      </c>
      <c r="B2113" s="1">
        <v>42947</v>
      </c>
      <c r="C2113" s="2">
        <v>0.53011574074074075</v>
      </c>
      <c r="D2113" s="2">
        <v>0.5342824074074074</v>
      </c>
      <c r="E2113">
        <f>DAY(telefony45[[#This Row],[data]])</f>
        <v>31</v>
      </c>
      <c r="F2113">
        <f>IF(LEN(telefony45[[#This Row],[nr]])=8,1,0)</f>
        <v>0</v>
      </c>
      <c r="G2113">
        <f>IF(LEN(telefony45[[#This Row],[nr]])=7,1,0)</f>
        <v>1</v>
      </c>
      <c r="H2113" s="9">
        <f>IF(LEN(telefony45[[#This Row],[nr]])&gt;=10,1,0)</f>
        <v>0</v>
      </c>
      <c r="I2113" s="2">
        <f>telefony45[[#This Row],[zakonczenie]]-telefony45[[#This Row],[rozpoczecie]]</f>
        <v>4.1666666666666519E-3</v>
      </c>
      <c r="J2113" s="9">
        <f>HOUR(telefony45[[#This Row],[czas połączenia]])</f>
        <v>0</v>
      </c>
      <c r="K2113" s="9">
        <f>MINUTE(telefony45[[#This Row],[czas połączenia]])</f>
        <v>6</v>
      </c>
      <c r="L2113" s="9">
        <f>SECOND(telefony45[[#This Row],[czas połączenia]])</f>
        <v>0</v>
      </c>
      <c r="M2113" s="9">
        <f>telefony45[[#This Row],[godziny połączenia]]*60*60+telefony45[[#This Row],[minuty połączenia]]*60+telefony45[[#This Row],[sekundy połączenia2]]</f>
        <v>360</v>
      </c>
      <c r="N2113" s="9">
        <f>ROUNDUP(telefony45[[#This Row],[połączenie w sekundach]]/60,0)</f>
        <v>6</v>
      </c>
      <c r="O2113" s="9">
        <f>IF(telefony45[[#This Row],[czy zagraniczny]]=1,telefony45[[#This Row],[zaczęt minuty połączenia]],0)</f>
        <v>0</v>
      </c>
      <c r="P2113">
        <f>IF(OR(telefony45[[#This Row],[czy komórkowy]]=1,telefony45[[#This Row],[czy stacjonarny]]=1),P2112-telefony45[[#This Row],[połączenie w sekundach]],P2112)</f>
        <v>-949114</v>
      </c>
      <c r="Q2113">
        <f t="shared" si="32"/>
        <v>360</v>
      </c>
      <c r="R2113">
        <f>IF(telefony45[[#This Row],[czy komórkowy]]=1,Q2113+R2112,R2112)</f>
        <v>232992</v>
      </c>
      <c r="S2113">
        <f>IF(telefony45[[#This Row],[czy stacjonarny]]=1,Q2113+S2112,S2112)</f>
        <v>716122</v>
      </c>
    </row>
    <row r="2114" spans="1:19" x14ac:dyDescent="0.3">
      <c r="A2114" s="9" t="s">
        <v>1811</v>
      </c>
      <c r="B2114" s="1">
        <v>42947</v>
      </c>
      <c r="C2114" s="2">
        <v>0.53206018518518516</v>
      </c>
      <c r="D2114" s="2">
        <v>0.53396990740740746</v>
      </c>
      <c r="E2114">
        <f>DAY(telefony45[[#This Row],[data]])</f>
        <v>31</v>
      </c>
      <c r="F2114">
        <f>IF(LEN(telefony45[[#This Row],[nr]])=8,1,0)</f>
        <v>1</v>
      </c>
      <c r="G2114">
        <f>IF(LEN(telefony45[[#This Row],[nr]])=7,1,0)</f>
        <v>0</v>
      </c>
      <c r="H2114" s="9">
        <f>IF(LEN(telefony45[[#This Row],[nr]])&gt;=10,1,0)</f>
        <v>0</v>
      </c>
      <c r="I2114" s="2">
        <f>telefony45[[#This Row],[zakonczenie]]-telefony45[[#This Row],[rozpoczecie]]</f>
        <v>1.9097222222222987E-3</v>
      </c>
      <c r="J2114" s="9">
        <f>HOUR(telefony45[[#This Row],[czas połączenia]])</f>
        <v>0</v>
      </c>
      <c r="K2114" s="9">
        <f>MINUTE(telefony45[[#This Row],[czas połączenia]])</f>
        <v>2</v>
      </c>
      <c r="L2114" s="9">
        <f>SECOND(telefony45[[#This Row],[czas połączenia]])</f>
        <v>45</v>
      </c>
      <c r="M2114" s="9">
        <f>telefony45[[#This Row],[godziny połączenia]]*60*60+telefony45[[#This Row],[minuty połączenia]]*60+telefony45[[#This Row],[sekundy połączenia2]]</f>
        <v>165</v>
      </c>
      <c r="N2114" s="9">
        <f>ROUNDUP(telefony45[[#This Row],[połączenie w sekundach]]/60,0)</f>
        <v>3</v>
      </c>
      <c r="O2114" s="9">
        <f>IF(telefony45[[#This Row],[czy zagraniczny]]=1,telefony45[[#This Row],[zaczęt minuty połączenia]],0)</f>
        <v>0</v>
      </c>
      <c r="P2114">
        <f>IF(OR(telefony45[[#This Row],[czy komórkowy]]=1,telefony45[[#This Row],[czy stacjonarny]]=1),P2113-telefony45[[#This Row],[połączenie w sekundach]],P2113)</f>
        <v>-949279</v>
      </c>
      <c r="Q2114">
        <f t="shared" si="32"/>
        <v>165</v>
      </c>
      <c r="R2114">
        <f>IF(telefony45[[#This Row],[czy komórkowy]]=1,Q2114+R2113,R2113)</f>
        <v>233157</v>
      </c>
      <c r="S2114">
        <f>IF(telefony45[[#This Row],[czy stacjonarny]]=1,Q2114+S2113,S2113)</f>
        <v>716122</v>
      </c>
    </row>
    <row r="2115" spans="1:19" x14ac:dyDescent="0.3">
      <c r="A2115" s="9" t="s">
        <v>1812</v>
      </c>
      <c r="B2115" s="1">
        <v>42947</v>
      </c>
      <c r="C2115" s="2">
        <v>0.53451388888888884</v>
      </c>
      <c r="D2115" s="2">
        <v>0.54087962962962965</v>
      </c>
      <c r="E2115">
        <f>DAY(telefony45[[#This Row],[data]])</f>
        <v>31</v>
      </c>
      <c r="F2115">
        <f>IF(LEN(telefony45[[#This Row],[nr]])=8,1,0)</f>
        <v>0</v>
      </c>
      <c r="G2115">
        <f>IF(LEN(telefony45[[#This Row],[nr]])=7,1,0)</f>
        <v>1</v>
      </c>
      <c r="H2115" s="9">
        <f>IF(LEN(telefony45[[#This Row],[nr]])&gt;=10,1,0)</f>
        <v>0</v>
      </c>
      <c r="I2115" s="2">
        <f>telefony45[[#This Row],[zakonczenie]]-telefony45[[#This Row],[rozpoczecie]]</f>
        <v>6.3657407407408106E-3</v>
      </c>
      <c r="J2115" s="9">
        <f>HOUR(telefony45[[#This Row],[czas połączenia]])</f>
        <v>0</v>
      </c>
      <c r="K2115" s="9">
        <f>MINUTE(telefony45[[#This Row],[czas połączenia]])</f>
        <v>9</v>
      </c>
      <c r="L2115" s="9">
        <f>SECOND(telefony45[[#This Row],[czas połączenia]])</f>
        <v>10</v>
      </c>
      <c r="M2115" s="9">
        <f>telefony45[[#This Row],[godziny połączenia]]*60*60+telefony45[[#This Row],[minuty połączenia]]*60+telefony45[[#This Row],[sekundy połączenia2]]</f>
        <v>550</v>
      </c>
      <c r="N2115" s="9">
        <f>ROUNDUP(telefony45[[#This Row],[połączenie w sekundach]]/60,0)</f>
        <v>10</v>
      </c>
      <c r="O2115" s="9">
        <f>IF(telefony45[[#This Row],[czy zagraniczny]]=1,telefony45[[#This Row],[zaczęt minuty połączenia]],0)</f>
        <v>0</v>
      </c>
      <c r="P2115">
        <f>IF(OR(telefony45[[#This Row],[czy komórkowy]]=1,telefony45[[#This Row],[czy stacjonarny]]=1),P2114-telefony45[[#This Row],[połączenie w sekundach]],P2114)</f>
        <v>-949829</v>
      </c>
      <c r="Q2115">
        <f t="shared" si="32"/>
        <v>550</v>
      </c>
      <c r="R2115">
        <f>IF(telefony45[[#This Row],[czy komórkowy]]=1,Q2115+R2114,R2114)</f>
        <v>233157</v>
      </c>
      <c r="S2115">
        <f>IF(telefony45[[#This Row],[czy stacjonarny]]=1,Q2115+S2114,S2114)</f>
        <v>716672</v>
      </c>
    </row>
    <row r="2116" spans="1:19" x14ac:dyDescent="0.3">
      <c r="A2116" s="9" t="s">
        <v>1813</v>
      </c>
      <c r="B2116" s="1">
        <v>42947</v>
      </c>
      <c r="C2116" s="2">
        <v>0.53622685185185182</v>
      </c>
      <c r="D2116" s="2">
        <v>0.54399305555555555</v>
      </c>
      <c r="E2116">
        <f>DAY(telefony45[[#This Row],[data]])</f>
        <v>31</v>
      </c>
      <c r="F2116">
        <f>IF(LEN(telefony45[[#This Row],[nr]])=8,1,0)</f>
        <v>0</v>
      </c>
      <c r="G2116">
        <f>IF(LEN(telefony45[[#This Row],[nr]])=7,1,0)</f>
        <v>1</v>
      </c>
      <c r="H2116" s="9">
        <f>IF(LEN(telefony45[[#This Row],[nr]])&gt;=10,1,0)</f>
        <v>0</v>
      </c>
      <c r="I2116" s="2">
        <f>telefony45[[#This Row],[zakonczenie]]-telefony45[[#This Row],[rozpoczecie]]</f>
        <v>7.7662037037037335E-3</v>
      </c>
      <c r="J2116" s="9">
        <f>HOUR(telefony45[[#This Row],[czas połączenia]])</f>
        <v>0</v>
      </c>
      <c r="K2116" s="9">
        <f>MINUTE(telefony45[[#This Row],[czas połączenia]])</f>
        <v>11</v>
      </c>
      <c r="L2116" s="9">
        <f>SECOND(telefony45[[#This Row],[czas połączenia]])</f>
        <v>11</v>
      </c>
      <c r="M2116" s="9">
        <f>telefony45[[#This Row],[godziny połączenia]]*60*60+telefony45[[#This Row],[minuty połączenia]]*60+telefony45[[#This Row],[sekundy połączenia2]]</f>
        <v>671</v>
      </c>
      <c r="N2116" s="9">
        <f>ROUNDUP(telefony45[[#This Row],[połączenie w sekundach]]/60,0)</f>
        <v>12</v>
      </c>
      <c r="O2116" s="9">
        <f>IF(telefony45[[#This Row],[czy zagraniczny]]=1,telefony45[[#This Row],[zaczęt minuty połączenia]],0)</f>
        <v>0</v>
      </c>
      <c r="P2116">
        <f>IF(OR(telefony45[[#This Row],[czy komórkowy]]=1,telefony45[[#This Row],[czy stacjonarny]]=1),P2115-telefony45[[#This Row],[połączenie w sekundach]],P2115)</f>
        <v>-950500</v>
      </c>
      <c r="Q2116">
        <f t="shared" si="32"/>
        <v>671</v>
      </c>
      <c r="R2116">
        <f>IF(telefony45[[#This Row],[czy komórkowy]]=1,Q2116+R2115,R2115)</f>
        <v>233157</v>
      </c>
      <c r="S2116">
        <f>IF(telefony45[[#This Row],[czy stacjonarny]]=1,Q2116+S2115,S2115)</f>
        <v>717343</v>
      </c>
    </row>
    <row r="2117" spans="1:19" x14ac:dyDescent="0.3">
      <c r="A2117" s="9" t="s">
        <v>1814</v>
      </c>
      <c r="B2117" s="1">
        <v>42947</v>
      </c>
      <c r="C2117" s="2">
        <v>0.5376967592592593</v>
      </c>
      <c r="D2117" s="2">
        <v>0.54113425925925929</v>
      </c>
      <c r="E2117">
        <f>DAY(telefony45[[#This Row],[data]])</f>
        <v>31</v>
      </c>
      <c r="F2117">
        <f>IF(LEN(telefony45[[#This Row],[nr]])=8,1,0)</f>
        <v>0</v>
      </c>
      <c r="G2117">
        <f>IF(LEN(telefony45[[#This Row],[nr]])=7,1,0)</f>
        <v>1</v>
      </c>
      <c r="H2117" s="9">
        <f>IF(LEN(telefony45[[#This Row],[nr]])&gt;=10,1,0)</f>
        <v>0</v>
      </c>
      <c r="I2117" s="2">
        <f>telefony45[[#This Row],[zakonczenie]]-telefony45[[#This Row],[rozpoczecie]]</f>
        <v>3.4374999999999822E-3</v>
      </c>
      <c r="J2117" s="9">
        <f>HOUR(telefony45[[#This Row],[czas połączenia]])</f>
        <v>0</v>
      </c>
      <c r="K2117" s="9">
        <f>MINUTE(telefony45[[#This Row],[czas połączenia]])</f>
        <v>4</v>
      </c>
      <c r="L2117" s="9">
        <f>SECOND(telefony45[[#This Row],[czas połączenia]])</f>
        <v>57</v>
      </c>
      <c r="M2117" s="9">
        <f>telefony45[[#This Row],[godziny połączenia]]*60*60+telefony45[[#This Row],[minuty połączenia]]*60+telefony45[[#This Row],[sekundy połączenia2]]</f>
        <v>297</v>
      </c>
      <c r="N2117" s="9">
        <f>ROUNDUP(telefony45[[#This Row],[połączenie w sekundach]]/60,0)</f>
        <v>5</v>
      </c>
      <c r="O2117" s="9">
        <f>IF(telefony45[[#This Row],[czy zagraniczny]]=1,telefony45[[#This Row],[zaczęt minuty połączenia]],0)</f>
        <v>0</v>
      </c>
      <c r="P2117">
        <f>IF(OR(telefony45[[#This Row],[czy komórkowy]]=1,telefony45[[#This Row],[czy stacjonarny]]=1),P2116-telefony45[[#This Row],[połączenie w sekundach]],P2116)</f>
        <v>-950797</v>
      </c>
      <c r="Q2117">
        <f t="shared" si="32"/>
        <v>297</v>
      </c>
      <c r="R2117">
        <f>IF(telefony45[[#This Row],[czy komórkowy]]=1,Q2117+R2116,R2116)</f>
        <v>233157</v>
      </c>
      <c r="S2117">
        <f>IF(telefony45[[#This Row],[czy stacjonarny]]=1,Q2117+S2116,S2116)</f>
        <v>717640</v>
      </c>
    </row>
    <row r="2118" spans="1:19" x14ac:dyDescent="0.3">
      <c r="A2118" s="9" t="s">
        <v>32</v>
      </c>
      <c r="B2118" s="1">
        <v>42947</v>
      </c>
      <c r="C2118" s="2">
        <v>0.53961805555555553</v>
      </c>
      <c r="D2118" s="2">
        <v>0.54870370370370369</v>
      </c>
      <c r="E2118">
        <f>DAY(telefony45[[#This Row],[data]])</f>
        <v>31</v>
      </c>
      <c r="F2118">
        <f>IF(LEN(telefony45[[#This Row],[nr]])=8,1,0)</f>
        <v>0</v>
      </c>
      <c r="G2118">
        <f>IF(LEN(telefony45[[#This Row],[nr]])=7,1,0)</f>
        <v>1</v>
      </c>
      <c r="H2118" s="9">
        <f>IF(LEN(telefony45[[#This Row],[nr]])&gt;=10,1,0)</f>
        <v>0</v>
      </c>
      <c r="I2118" s="2">
        <f>telefony45[[#This Row],[zakonczenie]]-telefony45[[#This Row],[rozpoczecie]]</f>
        <v>9.0856481481481621E-3</v>
      </c>
      <c r="J2118" s="9">
        <f>HOUR(telefony45[[#This Row],[czas połączenia]])</f>
        <v>0</v>
      </c>
      <c r="K2118" s="9">
        <f>MINUTE(telefony45[[#This Row],[czas połączenia]])</f>
        <v>13</v>
      </c>
      <c r="L2118" s="9">
        <f>SECOND(telefony45[[#This Row],[czas połączenia]])</f>
        <v>5</v>
      </c>
      <c r="M2118" s="9">
        <f>telefony45[[#This Row],[godziny połączenia]]*60*60+telefony45[[#This Row],[minuty połączenia]]*60+telefony45[[#This Row],[sekundy połączenia2]]</f>
        <v>785</v>
      </c>
      <c r="N2118" s="9">
        <f>ROUNDUP(telefony45[[#This Row],[połączenie w sekundach]]/60,0)</f>
        <v>14</v>
      </c>
      <c r="O2118" s="9">
        <f>IF(telefony45[[#This Row],[czy zagraniczny]]=1,telefony45[[#This Row],[zaczęt minuty połączenia]],0)</f>
        <v>0</v>
      </c>
      <c r="P2118">
        <f>IF(OR(telefony45[[#This Row],[czy komórkowy]]=1,telefony45[[#This Row],[czy stacjonarny]]=1),P2117-telefony45[[#This Row],[połączenie w sekundach]],P2117)</f>
        <v>-951582</v>
      </c>
      <c r="Q2118">
        <f t="shared" si="32"/>
        <v>785</v>
      </c>
      <c r="R2118">
        <f>IF(telefony45[[#This Row],[czy komórkowy]]=1,Q2118+R2117,R2117)</f>
        <v>233157</v>
      </c>
      <c r="S2118">
        <f>IF(telefony45[[#This Row],[czy stacjonarny]]=1,Q2118+S2117,S2117)</f>
        <v>718425</v>
      </c>
    </row>
    <row r="2119" spans="1:19" x14ac:dyDescent="0.3">
      <c r="A2119" s="9" t="s">
        <v>1373</v>
      </c>
      <c r="B2119" s="1">
        <v>42947</v>
      </c>
      <c r="C2119" s="2">
        <v>0.5415740740740741</v>
      </c>
      <c r="D2119" s="2">
        <v>0.54230324074074077</v>
      </c>
      <c r="E2119">
        <f>DAY(telefony45[[#This Row],[data]])</f>
        <v>31</v>
      </c>
      <c r="F2119">
        <f>IF(LEN(telefony45[[#This Row],[nr]])=8,1,0)</f>
        <v>0</v>
      </c>
      <c r="G2119">
        <f>IF(LEN(telefony45[[#This Row],[nr]])=7,1,0)</f>
        <v>1</v>
      </c>
      <c r="H2119" s="9">
        <f>IF(LEN(telefony45[[#This Row],[nr]])&gt;=10,1,0)</f>
        <v>0</v>
      </c>
      <c r="I2119" s="2">
        <f>telefony45[[#This Row],[zakonczenie]]-telefony45[[#This Row],[rozpoczecie]]</f>
        <v>7.2916666666666963E-4</v>
      </c>
      <c r="J2119" s="9">
        <f>HOUR(telefony45[[#This Row],[czas połączenia]])</f>
        <v>0</v>
      </c>
      <c r="K2119" s="9">
        <f>MINUTE(telefony45[[#This Row],[czas połączenia]])</f>
        <v>1</v>
      </c>
      <c r="L2119" s="9">
        <f>SECOND(telefony45[[#This Row],[czas połączenia]])</f>
        <v>3</v>
      </c>
      <c r="M2119" s="9">
        <f>telefony45[[#This Row],[godziny połączenia]]*60*60+telefony45[[#This Row],[minuty połączenia]]*60+telefony45[[#This Row],[sekundy połączenia2]]</f>
        <v>63</v>
      </c>
      <c r="N2119" s="9">
        <f>ROUNDUP(telefony45[[#This Row],[połączenie w sekundach]]/60,0)</f>
        <v>2</v>
      </c>
      <c r="O2119" s="9">
        <f>IF(telefony45[[#This Row],[czy zagraniczny]]=1,telefony45[[#This Row],[zaczęt minuty połączenia]],0)</f>
        <v>0</v>
      </c>
      <c r="P2119">
        <f>IF(OR(telefony45[[#This Row],[czy komórkowy]]=1,telefony45[[#This Row],[czy stacjonarny]]=1),P2118-telefony45[[#This Row],[połączenie w sekundach]],P2118)</f>
        <v>-951645</v>
      </c>
      <c r="Q2119">
        <f t="shared" si="32"/>
        <v>63</v>
      </c>
      <c r="R2119">
        <f>IF(telefony45[[#This Row],[czy komórkowy]]=1,Q2119+R2118,R2118)</f>
        <v>233157</v>
      </c>
      <c r="S2119">
        <f>IF(telefony45[[#This Row],[czy stacjonarny]]=1,Q2119+S2118,S2118)</f>
        <v>718488</v>
      </c>
    </row>
    <row r="2120" spans="1:19" x14ac:dyDescent="0.3">
      <c r="A2120" s="9" t="s">
        <v>1815</v>
      </c>
      <c r="B2120" s="1">
        <v>42947</v>
      </c>
      <c r="C2120" s="2">
        <v>0.54670138888888886</v>
      </c>
      <c r="D2120" s="2">
        <v>0.55440972222222218</v>
      </c>
      <c r="E2120">
        <f>DAY(telefony45[[#This Row],[data]])</f>
        <v>31</v>
      </c>
      <c r="F2120">
        <f>IF(LEN(telefony45[[#This Row],[nr]])=8,1,0)</f>
        <v>0</v>
      </c>
      <c r="G2120">
        <f>IF(LEN(telefony45[[#This Row],[nr]])=7,1,0)</f>
        <v>1</v>
      </c>
      <c r="H2120" s="9">
        <f>IF(LEN(telefony45[[#This Row],[nr]])&gt;=10,1,0)</f>
        <v>0</v>
      </c>
      <c r="I2120" s="2">
        <f>telefony45[[#This Row],[zakonczenie]]-telefony45[[#This Row],[rozpoczecie]]</f>
        <v>7.7083333333333171E-3</v>
      </c>
      <c r="J2120" s="9">
        <f>HOUR(telefony45[[#This Row],[czas połączenia]])</f>
        <v>0</v>
      </c>
      <c r="K2120" s="9">
        <f>MINUTE(telefony45[[#This Row],[czas połączenia]])</f>
        <v>11</v>
      </c>
      <c r="L2120" s="9">
        <f>SECOND(telefony45[[#This Row],[czas połączenia]])</f>
        <v>6</v>
      </c>
      <c r="M2120" s="9">
        <f>telefony45[[#This Row],[godziny połączenia]]*60*60+telefony45[[#This Row],[minuty połączenia]]*60+telefony45[[#This Row],[sekundy połączenia2]]</f>
        <v>666</v>
      </c>
      <c r="N2120" s="9">
        <f>ROUNDUP(telefony45[[#This Row],[połączenie w sekundach]]/60,0)</f>
        <v>12</v>
      </c>
      <c r="O2120" s="9">
        <f>IF(telefony45[[#This Row],[czy zagraniczny]]=1,telefony45[[#This Row],[zaczęt minuty połączenia]],0)</f>
        <v>0</v>
      </c>
      <c r="P2120">
        <f>IF(OR(telefony45[[#This Row],[czy komórkowy]]=1,telefony45[[#This Row],[czy stacjonarny]]=1),P2119-telefony45[[#This Row],[połączenie w sekundach]],P2119)</f>
        <v>-952311</v>
      </c>
      <c r="Q2120">
        <f t="shared" si="32"/>
        <v>666</v>
      </c>
      <c r="R2120">
        <f>IF(telefony45[[#This Row],[czy komórkowy]]=1,Q2120+R2119,R2119)</f>
        <v>233157</v>
      </c>
      <c r="S2120">
        <f>IF(telefony45[[#This Row],[czy stacjonarny]]=1,Q2120+S2119,S2119)</f>
        <v>719154</v>
      </c>
    </row>
    <row r="2121" spans="1:19" x14ac:dyDescent="0.3">
      <c r="A2121" s="9" t="s">
        <v>1816</v>
      </c>
      <c r="B2121" s="1">
        <v>42947</v>
      </c>
      <c r="C2121" s="2">
        <v>0.55063657407407407</v>
      </c>
      <c r="D2121" s="2">
        <v>0.55451388888888886</v>
      </c>
      <c r="E2121">
        <f>DAY(telefony45[[#This Row],[data]])</f>
        <v>31</v>
      </c>
      <c r="F2121">
        <f>IF(LEN(telefony45[[#This Row],[nr]])=8,1,0)</f>
        <v>0</v>
      </c>
      <c r="G2121">
        <f>IF(LEN(telefony45[[#This Row],[nr]])=7,1,0)</f>
        <v>1</v>
      </c>
      <c r="H2121" s="9">
        <f>IF(LEN(telefony45[[#This Row],[nr]])&gt;=10,1,0)</f>
        <v>0</v>
      </c>
      <c r="I2121" s="2">
        <f>telefony45[[#This Row],[zakonczenie]]-telefony45[[#This Row],[rozpoczecie]]</f>
        <v>3.8773148148147918E-3</v>
      </c>
      <c r="J2121" s="9">
        <f>HOUR(telefony45[[#This Row],[czas połączenia]])</f>
        <v>0</v>
      </c>
      <c r="K2121" s="9">
        <f>MINUTE(telefony45[[#This Row],[czas połączenia]])</f>
        <v>5</v>
      </c>
      <c r="L2121" s="9">
        <f>SECOND(telefony45[[#This Row],[czas połączenia]])</f>
        <v>35</v>
      </c>
      <c r="M2121" s="9">
        <f>telefony45[[#This Row],[godziny połączenia]]*60*60+telefony45[[#This Row],[minuty połączenia]]*60+telefony45[[#This Row],[sekundy połączenia2]]</f>
        <v>335</v>
      </c>
      <c r="N2121" s="9">
        <f>ROUNDUP(telefony45[[#This Row],[połączenie w sekundach]]/60,0)</f>
        <v>6</v>
      </c>
      <c r="O2121" s="9">
        <f>IF(telefony45[[#This Row],[czy zagraniczny]]=1,telefony45[[#This Row],[zaczęt minuty połączenia]],0)</f>
        <v>0</v>
      </c>
      <c r="P2121">
        <f>IF(OR(telefony45[[#This Row],[czy komórkowy]]=1,telefony45[[#This Row],[czy stacjonarny]]=1),P2120-telefony45[[#This Row],[połączenie w sekundach]],P2120)</f>
        <v>-952646</v>
      </c>
      <c r="Q2121">
        <f t="shared" si="32"/>
        <v>335</v>
      </c>
      <c r="R2121">
        <f>IF(telefony45[[#This Row],[czy komórkowy]]=1,Q2121+R2120,R2120)</f>
        <v>233157</v>
      </c>
      <c r="S2121">
        <f>IF(telefony45[[#This Row],[czy stacjonarny]]=1,Q2121+S2120,S2120)</f>
        <v>719489</v>
      </c>
    </row>
    <row r="2122" spans="1:19" x14ac:dyDescent="0.3">
      <c r="A2122" s="9" t="s">
        <v>1817</v>
      </c>
      <c r="B2122" s="1">
        <v>42947</v>
      </c>
      <c r="C2122" s="2">
        <v>0.55182870370370374</v>
      </c>
      <c r="D2122" s="2">
        <v>0.55775462962962963</v>
      </c>
      <c r="E2122">
        <f>DAY(telefony45[[#This Row],[data]])</f>
        <v>31</v>
      </c>
      <c r="F2122">
        <f>IF(LEN(telefony45[[#This Row],[nr]])=8,1,0)</f>
        <v>1</v>
      </c>
      <c r="G2122">
        <f>IF(LEN(telefony45[[#This Row],[nr]])=7,1,0)</f>
        <v>0</v>
      </c>
      <c r="H2122" s="9">
        <f>IF(LEN(telefony45[[#This Row],[nr]])&gt;=10,1,0)</f>
        <v>0</v>
      </c>
      <c r="I2122" s="2">
        <f>telefony45[[#This Row],[zakonczenie]]-telefony45[[#This Row],[rozpoczecie]]</f>
        <v>5.9259259259258901E-3</v>
      </c>
      <c r="J2122" s="9">
        <f>HOUR(telefony45[[#This Row],[czas połączenia]])</f>
        <v>0</v>
      </c>
      <c r="K2122" s="9">
        <f>MINUTE(telefony45[[#This Row],[czas połączenia]])</f>
        <v>8</v>
      </c>
      <c r="L2122" s="9">
        <f>SECOND(telefony45[[#This Row],[czas połączenia]])</f>
        <v>32</v>
      </c>
      <c r="M2122" s="9">
        <f>telefony45[[#This Row],[godziny połączenia]]*60*60+telefony45[[#This Row],[minuty połączenia]]*60+telefony45[[#This Row],[sekundy połączenia2]]</f>
        <v>512</v>
      </c>
      <c r="N2122" s="9">
        <f>ROUNDUP(telefony45[[#This Row],[połączenie w sekundach]]/60,0)</f>
        <v>9</v>
      </c>
      <c r="O2122" s="9">
        <f>IF(telefony45[[#This Row],[czy zagraniczny]]=1,telefony45[[#This Row],[zaczęt minuty połączenia]],0)</f>
        <v>0</v>
      </c>
      <c r="P2122">
        <f>IF(OR(telefony45[[#This Row],[czy komórkowy]]=1,telefony45[[#This Row],[czy stacjonarny]]=1),P2121-telefony45[[#This Row],[połączenie w sekundach]],P2121)</f>
        <v>-953158</v>
      </c>
      <c r="Q2122">
        <f t="shared" si="32"/>
        <v>512</v>
      </c>
      <c r="R2122">
        <f>IF(telefony45[[#This Row],[czy komórkowy]]=1,Q2122+R2121,R2121)</f>
        <v>233669</v>
      </c>
      <c r="S2122">
        <f>IF(telefony45[[#This Row],[czy stacjonarny]]=1,Q2122+S2121,S2121)</f>
        <v>719489</v>
      </c>
    </row>
    <row r="2123" spans="1:19" x14ac:dyDescent="0.3">
      <c r="A2123" s="9" t="s">
        <v>1818</v>
      </c>
      <c r="B2123" s="1">
        <v>42947</v>
      </c>
      <c r="C2123" s="2">
        <v>0.55717592592592591</v>
      </c>
      <c r="D2123" s="2">
        <v>0.56000000000000005</v>
      </c>
      <c r="E2123">
        <f>DAY(telefony45[[#This Row],[data]])</f>
        <v>31</v>
      </c>
      <c r="F2123">
        <f>IF(LEN(telefony45[[#This Row],[nr]])=8,1,0)</f>
        <v>0</v>
      </c>
      <c r="G2123">
        <f>IF(LEN(telefony45[[#This Row],[nr]])=7,1,0)</f>
        <v>0</v>
      </c>
      <c r="H2123" s="9">
        <f>IF(LEN(telefony45[[#This Row],[nr]])&gt;=10,1,0)</f>
        <v>1</v>
      </c>
      <c r="I2123" s="2">
        <f>telefony45[[#This Row],[zakonczenie]]-telefony45[[#This Row],[rozpoczecie]]</f>
        <v>2.8240740740741455E-3</v>
      </c>
      <c r="J2123" s="9">
        <f>HOUR(telefony45[[#This Row],[czas połączenia]])</f>
        <v>0</v>
      </c>
      <c r="K2123" s="9">
        <f>MINUTE(telefony45[[#This Row],[czas połączenia]])</f>
        <v>4</v>
      </c>
      <c r="L2123" s="9">
        <f>SECOND(telefony45[[#This Row],[czas połączenia]])</f>
        <v>4</v>
      </c>
      <c r="M2123" s="9">
        <f>telefony45[[#This Row],[godziny połączenia]]*60*60+telefony45[[#This Row],[minuty połączenia]]*60+telefony45[[#This Row],[sekundy połączenia2]]</f>
        <v>244</v>
      </c>
      <c r="N2123" s="9">
        <f>ROUNDUP(telefony45[[#This Row],[połączenie w sekundach]]/60,0)</f>
        <v>5</v>
      </c>
      <c r="O2123" s="9">
        <f>IF(telefony45[[#This Row],[czy zagraniczny]]=1,telefony45[[#This Row],[zaczęt minuty połączenia]],0)</f>
        <v>5</v>
      </c>
      <c r="P2123">
        <f>IF(OR(telefony45[[#This Row],[czy komórkowy]]=1,telefony45[[#This Row],[czy stacjonarny]]=1),P2122-telefony45[[#This Row],[połączenie w sekundach]],P2122)</f>
        <v>-953158</v>
      </c>
      <c r="Q2123">
        <f t="shared" si="32"/>
        <v>0</v>
      </c>
      <c r="R2123">
        <f>IF(telefony45[[#This Row],[czy komórkowy]]=1,Q2123+R2122,R2122)</f>
        <v>233669</v>
      </c>
      <c r="S2123">
        <f>IF(telefony45[[#This Row],[czy stacjonarny]]=1,Q2123+S2122,S2122)</f>
        <v>719489</v>
      </c>
    </row>
    <row r="2124" spans="1:19" x14ac:dyDescent="0.3">
      <c r="A2124" s="9" t="s">
        <v>565</v>
      </c>
      <c r="B2124" s="1">
        <v>42947</v>
      </c>
      <c r="C2124" s="2">
        <v>0.56119212962962961</v>
      </c>
      <c r="D2124" s="2">
        <v>0.56221064814814814</v>
      </c>
      <c r="E2124">
        <f>DAY(telefony45[[#This Row],[data]])</f>
        <v>31</v>
      </c>
      <c r="F2124">
        <f>IF(LEN(telefony45[[#This Row],[nr]])=8,1,0)</f>
        <v>1</v>
      </c>
      <c r="G2124">
        <f>IF(LEN(telefony45[[#This Row],[nr]])=7,1,0)</f>
        <v>0</v>
      </c>
      <c r="H2124" s="9">
        <f>IF(LEN(telefony45[[#This Row],[nr]])&gt;=10,1,0)</f>
        <v>0</v>
      </c>
      <c r="I2124" s="2">
        <f>telefony45[[#This Row],[zakonczenie]]-telefony45[[#This Row],[rozpoczecie]]</f>
        <v>1.0185185185185297E-3</v>
      </c>
      <c r="J2124" s="9">
        <f>HOUR(telefony45[[#This Row],[czas połączenia]])</f>
        <v>0</v>
      </c>
      <c r="K2124" s="9">
        <f>MINUTE(telefony45[[#This Row],[czas połączenia]])</f>
        <v>1</v>
      </c>
      <c r="L2124" s="9">
        <f>SECOND(telefony45[[#This Row],[czas połączenia]])</f>
        <v>28</v>
      </c>
      <c r="M2124" s="9">
        <f>telefony45[[#This Row],[godziny połączenia]]*60*60+telefony45[[#This Row],[minuty połączenia]]*60+telefony45[[#This Row],[sekundy połączenia2]]</f>
        <v>88</v>
      </c>
      <c r="N2124" s="9">
        <f>ROUNDUP(telefony45[[#This Row],[połączenie w sekundach]]/60,0)</f>
        <v>2</v>
      </c>
      <c r="O2124" s="9">
        <f>IF(telefony45[[#This Row],[czy zagraniczny]]=1,telefony45[[#This Row],[zaczęt minuty połączenia]],0)</f>
        <v>0</v>
      </c>
      <c r="P2124">
        <f>IF(OR(telefony45[[#This Row],[czy komórkowy]]=1,telefony45[[#This Row],[czy stacjonarny]]=1),P2123-telefony45[[#This Row],[połączenie w sekundach]],P2123)</f>
        <v>-953246</v>
      </c>
      <c r="Q2124">
        <f t="shared" si="32"/>
        <v>88</v>
      </c>
      <c r="R2124">
        <f>IF(telefony45[[#This Row],[czy komórkowy]]=1,Q2124+R2123,R2123)</f>
        <v>233757</v>
      </c>
      <c r="S2124">
        <f>IF(telefony45[[#This Row],[czy stacjonarny]]=1,Q2124+S2123,S2123)</f>
        <v>719489</v>
      </c>
    </row>
    <row r="2125" spans="1:19" x14ac:dyDescent="0.3">
      <c r="A2125" s="9" t="s">
        <v>1819</v>
      </c>
      <c r="B2125" s="1">
        <v>42947</v>
      </c>
      <c r="C2125" s="2">
        <v>0.56452546296296291</v>
      </c>
      <c r="D2125" s="2">
        <v>0.5725231481481482</v>
      </c>
      <c r="E2125">
        <f>DAY(telefony45[[#This Row],[data]])</f>
        <v>31</v>
      </c>
      <c r="F2125">
        <f>IF(LEN(telefony45[[#This Row],[nr]])=8,1,0)</f>
        <v>0</v>
      </c>
      <c r="G2125">
        <f>IF(LEN(telefony45[[#This Row],[nr]])=7,1,0)</f>
        <v>1</v>
      </c>
      <c r="H2125" s="9">
        <f>IF(LEN(telefony45[[#This Row],[nr]])&gt;=10,1,0)</f>
        <v>0</v>
      </c>
      <c r="I2125" s="2">
        <f>telefony45[[#This Row],[zakonczenie]]-telefony45[[#This Row],[rozpoczecie]]</f>
        <v>7.9976851851852881E-3</v>
      </c>
      <c r="J2125" s="9">
        <f>HOUR(telefony45[[#This Row],[czas połączenia]])</f>
        <v>0</v>
      </c>
      <c r="K2125" s="9">
        <f>MINUTE(telefony45[[#This Row],[czas połączenia]])</f>
        <v>11</v>
      </c>
      <c r="L2125" s="9">
        <f>SECOND(telefony45[[#This Row],[czas połączenia]])</f>
        <v>31</v>
      </c>
      <c r="M2125" s="9">
        <f>telefony45[[#This Row],[godziny połączenia]]*60*60+telefony45[[#This Row],[minuty połączenia]]*60+telefony45[[#This Row],[sekundy połączenia2]]</f>
        <v>691</v>
      </c>
      <c r="N2125" s="9">
        <f>ROUNDUP(telefony45[[#This Row],[połączenie w sekundach]]/60,0)</f>
        <v>12</v>
      </c>
      <c r="O2125" s="9">
        <f>IF(telefony45[[#This Row],[czy zagraniczny]]=1,telefony45[[#This Row],[zaczęt minuty połączenia]],0)</f>
        <v>0</v>
      </c>
      <c r="P2125">
        <f>IF(OR(telefony45[[#This Row],[czy komórkowy]]=1,telefony45[[#This Row],[czy stacjonarny]]=1),P2124-telefony45[[#This Row],[połączenie w sekundach]],P2124)</f>
        <v>-953937</v>
      </c>
      <c r="Q2125">
        <f t="shared" si="32"/>
        <v>691</v>
      </c>
      <c r="R2125">
        <f>IF(telefony45[[#This Row],[czy komórkowy]]=1,Q2125+R2124,R2124)</f>
        <v>233757</v>
      </c>
      <c r="S2125">
        <f>IF(telefony45[[#This Row],[czy stacjonarny]]=1,Q2125+S2124,S2124)</f>
        <v>720180</v>
      </c>
    </row>
    <row r="2126" spans="1:19" x14ac:dyDescent="0.3">
      <c r="A2126" s="9" t="s">
        <v>1820</v>
      </c>
      <c r="B2126" s="1">
        <v>42947</v>
      </c>
      <c r="C2126" s="2">
        <v>0.56582175925925926</v>
      </c>
      <c r="D2126" s="2">
        <v>0.57314814814814818</v>
      </c>
      <c r="E2126">
        <f>DAY(telefony45[[#This Row],[data]])</f>
        <v>31</v>
      </c>
      <c r="F2126">
        <f>IF(LEN(telefony45[[#This Row],[nr]])=8,1,0)</f>
        <v>0</v>
      </c>
      <c r="G2126">
        <f>IF(LEN(telefony45[[#This Row],[nr]])=7,1,0)</f>
        <v>1</v>
      </c>
      <c r="H2126" s="9">
        <f>IF(LEN(telefony45[[#This Row],[nr]])&gt;=10,1,0)</f>
        <v>0</v>
      </c>
      <c r="I2126" s="2">
        <f>telefony45[[#This Row],[zakonczenie]]-telefony45[[#This Row],[rozpoczecie]]</f>
        <v>7.3263888888889239E-3</v>
      </c>
      <c r="J2126" s="9">
        <f>HOUR(telefony45[[#This Row],[czas połączenia]])</f>
        <v>0</v>
      </c>
      <c r="K2126" s="9">
        <f>MINUTE(telefony45[[#This Row],[czas połączenia]])</f>
        <v>10</v>
      </c>
      <c r="L2126" s="9">
        <f>SECOND(telefony45[[#This Row],[czas połączenia]])</f>
        <v>33</v>
      </c>
      <c r="M2126" s="9">
        <f>telefony45[[#This Row],[godziny połączenia]]*60*60+telefony45[[#This Row],[minuty połączenia]]*60+telefony45[[#This Row],[sekundy połączenia2]]</f>
        <v>633</v>
      </c>
      <c r="N2126" s="9">
        <f>ROUNDUP(telefony45[[#This Row],[połączenie w sekundach]]/60,0)</f>
        <v>11</v>
      </c>
      <c r="O2126" s="9">
        <f>IF(telefony45[[#This Row],[czy zagraniczny]]=1,telefony45[[#This Row],[zaczęt minuty połączenia]],0)</f>
        <v>0</v>
      </c>
      <c r="P2126">
        <f>IF(OR(telefony45[[#This Row],[czy komórkowy]]=1,telefony45[[#This Row],[czy stacjonarny]]=1),P2125-telefony45[[#This Row],[połączenie w sekundach]],P2125)</f>
        <v>-954570</v>
      </c>
      <c r="Q2126">
        <f t="shared" si="32"/>
        <v>633</v>
      </c>
      <c r="R2126">
        <f>IF(telefony45[[#This Row],[czy komórkowy]]=1,Q2126+R2125,R2125)</f>
        <v>233757</v>
      </c>
      <c r="S2126">
        <f>IF(telefony45[[#This Row],[czy stacjonarny]]=1,Q2126+S2125,S2125)</f>
        <v>720813</v>
      </c>
    </row>
    <row r="2127" spans="1:19" x14ac:dyDescent="0.3">
      <c r="A2127" s="9" t="s">
        <v>1821</v>
      </c>
      <c r="B2127" s="1">
        <v>42947</v>
      </c>
      <c r="C2127" s="2">
        <v>0.56916666666666671</v>
      </c>
      <c r="D2127" s="2">
        <v>0.57851851851851854</v>
      </c>
      <c r="E2127">
        <f>DAY(telefony45[[#This Row],[data]])</f>
        <v>31</v>
      </c>
      <c r="F2127">
        <f>IF(LEN(telefony45[[#This Row],[nr]])=8,1,0)</f>
        <v>0</v>
      </c>
      <c r="G2127">
        <f>IF(LEN(telefony45[[#This Row],[nr]])=7,1,0)</f>
        <v>0</v>
      </c>
      <c r="H2127" s="9">
        <f>IF(LEN(telefony45[[#This Row],[nr]])&gt;=10,1,0)</f>
        <v>1</v>
      </c>
      <c r="I2127" s="2">
        <f>telefony45[[#This Row],[zakonczenie]]-telefony45[[#This Row],[rozpoczecie]]</f>
        <v>9.3518518518518334E-3</v>
      </c>
      <c r="J2127" s="9">
        <f>HOUR(telefony45[[#This Row],[czas połączenia]])</f>
        <v>0</v>
      </c>
      <c r="K2127" s="9">
        <f>MINUTE(telefony45[[#This Row],[czas połączenia]])</f>
        <v>13</v>
      </c>
      <c r="L2127" s="9">
        <f>SECOND(telefony45[[#This Row],[czas połączenia]])</f>
        <v>28</v>
      </c>
      <c r="M2127" s="9">
        <f>telefony45[[#This Row],[godziny połączenia]]*60*60+telefony45[[#This Row],[minuty połączenia]]*60+telefony45[[#This Row],[sekundy połączenia2]]</f>
        <v>808</v>
      </c>
      <c r="N2127" s="9">
        <f>ROUNDUP(telefony45[[#This Row],[połączenie w sekundach]]/60,0)</f>
        <v>14</v>
      </c>
      <c r="O2127" s="9">
        <f>IF(telefony45[[#This Row],[czy zagraniczny]]=1,telefony45[[#This Row],[zaczęt minuty połączenia]],0)</f>
        <v>14</v>
      </c>
      <c r="P2127">
        <f>IF(OR(telefony45[[#This Row],[czy komórkowy]]=1,telefony45[[#This Row],[czy stacjonarny]]=1),P2126-telefony45[[#This Row],[połączenie w sekundach]],P2126)</f>
        <v>-954570</v>
      </c>
      <c r="Q2127">
        <f t="shared" si="32"/>
        <v>0</v>
      </c>
      <c r="R2127">
        <f>IF(telefony45[[#This Row],[czy komórkowy]]=1,Q2127+R2126,R2126)</f>
        <v>233757</v>
      </c>
      <c r="S2127">
        <f>IF(telefony45[[#This Row],[czy stacjonarny]]=1,Q2127+S2126,S2126)</f>
        <v>720813</v>
      </c>
    </row>
    <row r="2128" spans="1:19" x14ac:dyDescent="0.3">
      <c r="A2128" s="9" t="s">
        <v>1822</v>
      </c>
      <c r="B2128" s="1">
        <v>42947</v>
      </c>
      <c r="C2128" s="2">
        <v>0.57268518518518519</v>
      </c>
      <c r="D2128" s="2">
        <v>0.58170138888888889</v>
      </c>
      <c r="E2128">
        <f>DAY(telefony45[[#This Row],[data]])</f>
        <v>31</v>
      </c>
      <c r="F2128">
        <f>IF(LEN(telefony45[[#This Row],[nr]])=8,1,0)</f>
        <v>0</v>
      </c>
      <c r="G2128">
        <f>IF(LEN(telefony45[[#This Row],[nr]])=7,1,0)</f>
        <v>1</v>
      </c>
      <c r="H2128" s="9">
        <f>IF(LEN(telefony45[[#This Row],[nr]])&gt;=10,1,0)</f>
        <v>0</v>
      </c>
      <c r="I2128" s="2">
        <f>telefony45[[#This Row],[zakonczenie]]-telefony45[[#This Row],[rozpoczecie]]</f>
        <v>9.0162037037037068E-3</v>
      </c>
      <c r="J2128" s="9">
        <f>HOUR(telefony45[[#This Row],[czas połączenia]])</f>
        <v>0</v>
      </c>
      <c r="K2128" s="9">
        <f>MINUTE(telefony45[[#This Row],[czas połączenia]])</f>
        <v>12</v>
      </c>
      <c r="L2128" s="9">
        <f>SECOND(telefony45[[#This Row],[czas połączenia]])</f>
        <v>59</v>
      </c>
      <c r="M2128" s="9">
        <f>telefony45[[#This Row],[godziny połączenia]]*60*60+telefony45[[#This Row],[minuty połączenia]]*60+telefony45[[#This Row],[sekundy połączenia2]]</f>
        <v>779</v>
      </c>
      <c r="N2128" s="9">
        <f>ROUNDUP(telefony45[[#This Row],[połączenie w sekundach]]/60,0)</f>
        <v>13</v>
      </c>
      <c r="O2128" s="9">
        <f>IF(telefony45[[#This Row],[czy zagraniczny]]=1,telefony45[[#This Row],[zaczęt minuty połączenia]],0)</f>
        <v>0</v>
      </c>
      <c r="P2128">
        <f>IF(OR(telefony45[[#This Row],[czy komórkowy]]=1,telefony45[[#This Row],[czy stacjonarny]]=1),P2127-telefony45[[#This Row],[połączenie w sekundach]],P2127)</f>
        <v>-955349</v>
      </c>
      <c r="Q2128">
        <f t="shared" si="32"/>
        <v>779</v>
      </c>
      <c r="R2128">
        <f>IF(telefony45[[#This Row],[czy komórkowy]]=1,Q2128+R2127,R2127)</f>
        <v>233757</v>
      </c>
      <c r="S2128">
        <f>IF(telefony45[[#This Row],[czy stacjonarny]]=1,Q2128+S2127,S2127)</f>
        <v>721592</v>
      </c>
    </row>
    <row r="2129" spans="1:19" x14ac:dyDescent="0.3">
      <c r="A2129" s="9" t="s">
        <v>1260</v>
      </c>
      <c r="B2129" s="1">
        <v>42947</v>
      </c>
      <c r="C2129" s="2">
        <v>0.57740740740740737</v>
      </c>
      <c r="D2129" s="2">
        <v>0.58895833333333336</v>
      </c>
      <c r="E2129">
        <f>DAY(telefony45[[#This Row],[data]])</f>
        <v>31</v>
      </c>
      <c r="F2129">
        <f>IF(LEN(telefony45[[#This Row],[nr]])=8,1,0)</f>
        <v>0</v>
      </c>
      <c r="G2129">
        <f>IF(LEN(telefony45[[#This Row],[nr]])=7,1,0)</f>
        <v>1</v>
      </c>
      <c r="H2129" s="9">
        <f>IF(LEN(telefony45[[#This Row],[nr]])&gt;=10,1,0)</f>
        <v>0</v>
      </c>
      <c r="I2129" s="2">
        <f>telefony45[[#This Row],[zakonczenie]]-telefony45[[#This Row],[rozpoczecie]]</f>
        <v>1.1550925925925992E-2</v>
      </c>
      <c r="J2129" s="9">
        <f>HOUR(telefony45[[#This Row],[czas połączenia]])</f>
        <v>0</v>
      </c>
      <c r="K2129" s="9">
        <f>MINUTE(telefony45[[#This Row],[czas połączenia]])</f>
        <v>16</v>
      </c>
      <c r="L2129" s="9">
        <f>SECOND(telefony45[[#This Row],[czas połączenia]])</f>
        <v>38</v>
      </c>
      <c r="M2129" s="9">
        <f>telefony45[[#This Row],[godziny połączenia]]*60*60+telefony45[[#This Row],[minuty połączenia]]*60+telefony45[[#This Row],[sekundy połączenia2]]</f>
        <v>998</v>
      </c>
      <c r="N2129" s="9">
        <f>ROUNDUP(telefony45[[#This Row],[połączenie w sekundach]]/60,0)</f>
        <v>17</v>
      </c>
      <c r="O2129" s="9">
        <f>IF(telefony45[[#This Row],[czy zagraniczny]]=1,telefony45[[#This Row],[zaczęt minuty połączenia]],0)</f>
        <v>0</v>
      </c>
      <c r="P2129">
        <f>IF(OR(telefony45[[#This Row],[czy komórkowy]]=1,telefony45[[#This Row],[czy stacjonarny]]=1),P2128-telefony45[[#This Row],[połączenie w sekundach]],P2128)</f>
        <v>-956347</v>
      </c>
      <c r="Q2129">
        <f t="shared" si="32"/>
        <v>998</v>
      </c>
      <c r="R2129">
        <f>IF(telefony45[[#This Row],[czy komórkowy]]=1,Q2129+R2128,R2128)</f>
        <v>233757</v>
      </c>
      <c r="S2129">
        <f>IF(telefony45[[#This Row],[czy stacjonarny]]=1,Q2129+S2128,S2128)</f>
        <v>722590</v>
      </c>
    </row>
    <row r="2130" spans="1:19" x14ac:dyDescent="0.3">
      <c r="A2130" s="9" t="s">
        <v>1823</v>
      </c>
      <c r="B2130" s="1">
        <v>42947</v>
      </c>
      <c r="C2130" s="2">
        <v>0.57822916666666668</v>
      </c>
      <c r="D2130" s="2">
        <v>0.57994212962962965</v>
      </c>
      <c r="E2130">
        <f>DAY(telefony45[[#This Row],[data]])</f>
        <v>31</v>
      </c>
      <c r="F2130">
        <f>IF(LEN(telefony45[[#This Row],[nr]])=8,1,0)</f>
        <v>1</v>
      </c>
      <c r="G2130">
        <f>IF(LEN(telefony45[[#This Row],[nr]])=7,1,0)</f>
        <v>0</v>
      </c>
      <c r="H2130" s="9">
        <f>IF(LEN(telefony45[[#This Row],[nr]])&gt;=10,1,0)</f>
        <v>0</v>
      </c>
      <c r="I2130" s="2">
        <f>telefony45[[#This Row],[zakonczenie]]-telefony45[[#This Row],[rozpoczecie]]</f>
        <v>1.7129629629629717E-3</v>
      </c>
      <c r="J2130" s="9">
        <f>HOUR(telefony45[[#This Row],[czas połączenia]])</f>
        <v>0</v>
      </c>
      <c r="K2130" s="9">
        <f>MINUTE(telefony45[[#This Row],[czas połączenia]])</f>
        <v>2</v>
      </c>
      <c r="L2130" s="9">
        <f>SECOND(telefony45[[#This Row],[czas połączenia]])</f>
        <v>28</v>
      </c>
      <c r="M2130" s="9">
        <f>telefony45[[#This Row],[godziny połączenia]]*60*60+telefony45[[#This Row],[minuty połączenia]]*60+telefony45[[#This Row],[sekundy połączenia2]]</f>
        <v>148</v>
      </c>
      <c r="N2130" s="9">
        <f>ROUNDUP(telefony45[[#This Row],[połączenie w sekundach]]/60,0)</f>
        <v>3</v>
      </c>
      <c r="O2130" s="9">
        <f>IF(telefony45[[#This Row],[czy zagraniczny]]=1,telefony45[[#This Row],[zaczęt minuty połączenia]],0)</f>
        <v>0</v>
      </c>
      <c r="P2130">
        <f>IF(OR(telefony45[[#This Row],[czy komórkowy]]=1,telefony45[[#This Row],[czy stacjonarny]]=1),P2129-telefony45[[#This Row],[połączenie w sekundach]],P2129)</f>
        <v>-956495</v>
      </c>
      <c r="Q2130">
        <f t="shared" si="32"/>
        <v>148</v>
      </c>
      <c r="R2130">
        <f>IF(telefony45[[#This Row],[czy komórkowy]]=1,Q2130+R2129,R2129)</f>
        <v>233905</v>
      </c>
      <c r="S2130">
        <f>IF(telefony45[[#This Row],[czy stacjonarny]]=1,Q2130+S2129,S2129)</f>
        <v>722590</v>
      </c>
    </row>
    <row r="2131" spans="1:19" x14ac:dyDescent="0.3">
      <c r="A2131" s="9" t="s">
        <v>1824</v>
      </c>
      <c r="B2131" s="1">
        <v>42947</v>
      </c>
      <c r="C2131" s="2">
        <v>0.57874999999999999</v>
      </c>
      <c r="D2131" s="2">
        <v>0.58307870370370374</v>
      </c>
      <c r="E2131">
        <f>DAY(telefony45[[#This Row],[data]])</f>
        <v>31</v>
      </c>
      <c r="F2131">
        <f>IF(LEN(telefony45[[#This Row],[nr]])=8,1,0)</f>
        <v>0</v>
      </c>
      <c r="G2131">
        <f>IF(LEN(telefony45[[#This Row],[nr]])=7,1,0)</f>
        <v>1</v>
      </c>
      <c r="H2131" s="9">
        <f>IF(LEN(telefony45[[#This Row],[nr]])&gt;=10,1,0)</f>
        <v>0</v>
      </c>
      <c r="I2131" s="2">
        <f>telefony45[[#This Row],[zakonczenie]]-telefony45[[#This Row],[rozpoczecie]]</f>
        <v>4.3287037037037512E-3</v>
      </c>
      <c r="J2131" s="9">
        <f>HOUR(telefony45[[#This Row],[czas połączenia]])</f>
        <v>0</v>
      </c>
      <c r="K2131" s="9">
        <f>MINUTE(telefony45[[#This Row],[czas połączenia]])</f>
        <v>6</v>
      </c>
      <c r="L2131" s="9">
        <f>SECOND(telefony45[[#This Row],[czas połączenia]])</f>
        <v>14</v>
      </c>
      <c r="M2131" s="9">
        <f>telefony45[[#This Row],[godziny połączenia]]*60*60+telefony45[[#This Row],[minuty połączenia]]*60+telefony45[[#This Row],[sekundy połączenia2]]</f>
        <v>374</v>
      </c>
      <c r="N2131" s="9">
        <f>ROUNDUP(telefony45[[#This Row],[połączenie w sekundach]]/60,0)</f>
        <v>7</v>
      </c>
      <c r="O2131" s="9">
        <f>IF(telefony45[[#This Row],[czy zagraniczny]]=1,telefony45[[#This Row],[zaczęt minuty połączenia]],0)</f>
        <v>0</v>
      </c>
      <c r="P2131">
        <f>IF(OR(telefony45[[#This Row],[czy komórkowy]]=1,telefony45[[#This Row],[czy stacjonarny]]=1),P2130-telefony45[[#This Row],[połączenie w sekundach]],P2130)</f>
        <v>-956869</v>
      </c>
      <c r="Q2131">
        <f t="shared" si="32"/>
        <v>374</v>
      </c>
      <c r="R2131">
        <f>IF(telefony45[[#This Row],[czy komórkowy]]=1,Q2131+R2130,R2130)</f>
        <v>233905</v>
      </c>
      <c r="S2131">
        <f>IF(telefony45[[#This Row],[czy stacjonarny]]=1,Q2131+S2130,S2130)</f>
        <v>722964</v>
      </c>
    </row>
    <row r="2132" spans="1:19" x14ac:dyDescent="0.3">
      <c r="A2132" s="9" t="s">
        <v>1825</v>
      </c>
      <c r="B2132" s="1">
        <v>42947</v>
      </c>
      <c r="C2132" s="2">
        <v>0.57952546296296292</v>
      </c>
      <c r="D2132" s="2">
        <v>0.58090277777777777</v>
      </c>
      <c r="E2132">
        <f>DAY(telefony45[[#This Row],[data]])</f>
        <v>31</v>
      </c>
      <c r="F2132">
        <f>IF(LEN(telefony45[[#This Row],[nr]])=8,1,0)</f>
        <v>0</v>
      </c>
      <c r="G2132">
        <f>IF(LEN(telefony45[[#This Row],[nr]])=7,1,0)</f>
        <v>1</v>
      </c>
      <c r="H2132" s="9">
        <f>IF(LEN(telefony45[[#This Row],[nr]])&gt;=10,1,0)</f>
        <v>0</v>
      </c>
      <c r="I2132" s="2">
        <f>telefony45[[#This Row],[zakonczenie]]-telefony45[[#This Row],[rozpoczecie]]</f>
        <v>1.3773148148148451E-3</v>
      </c>
      <c r="J2132" s="9">
        <f>HOUR(telefony45[[#This Row],[czas połączenia]])</f>
        <v>0</v>
      </c>
      <c r="K2132" s="9">
        <f>MINUTE(telefony45[[#This Row],[czas połączenia]])</f>
        <v>1</v>
      </c>
      <c r="L2132" s="9">
        <f>SECOND(telefony45[[#This Row],[czas połączenia]])</f>
        <v>59</v>
      </c>
      <c r="M2132" s="9">
        <f>telefony45[[#This Row],[godziny połączenia]]*60*60+telefony45[[#This Row],[minuty połączenia]]*60+telefony45[[#This Row],[sekundy połączenia2]]</f>
        <v>119</v>
      </c>
      <c r="N2132" s="9">
        <f>ROUNDUP(telefony45[[#This Row],[połączenie w sekundach]]/60,0)</f>
        <v>2</v>
      </c>
      <c r="O2132" s="9">
        <f>IF(telefony45[[#This Row],[czy zagraniczny]]=1,telefony45[[#This Row],[zaczęt minuty połączenia]],0)</f>
        <v>0</v>
      </c>
      <c r="P2132">
        <f>IF(OR(telefony45[[#This Row],[czy komórkowy]]=1,telefony45[[#This Row],[czy stacjonarny]]=1),P2131-telefony45[[#This Row],[połączenie w sekundach]],P2131)</f>
        <v>-956988</v>
      </c>
      <c r="Q2132">
        <f t="shared" si="32"/>
        <v>119</v>
      </c>
      <c r="R2132">
        <f>IF(telefony45[[#This Row],[czy komórkowy]]=1,Q2132+R2131,R2131)</f>
        <v>233905</v>
      </c>
      <c r="S2132">
        <f>IF(telefony45[[#This Row],[czy stacjonarny]]=1,Q2132+S2131,S2131)</f>
        <v>723083</v>
      </c>
    </row>
    <row r="2133" spans="1:19" x14ac:dyDescent="0.3">
      <c r="A2133" s="9" t="s">
        <v>1454</v>
      </c>
      <c r="B2133" s="1">
        <v>42947</v>
      </c>
      <c r="C2133" s="2">
        <v>0.58163194444444444</v>
      </c>
      <c r="D2133" s="2">
        <v>0.5872222222222222</v>
      </c>
      <c r="E2133">
        <f>DAY(telefony45[[#This Row],[data]])</f>
        <v>31</v>
      </c>
      <c r="F2133">
        <f>IF(LEN(telefony45[[#This Row],[nr]])=8,1,0)</f>
        <v>0</v>
      </c>
      <c r="G2133">
        <f>IF(LEN(telefony45[[#This Row],[nr]])=7,1,0)</f>
        <v>1</v>
      </c>
      <c r="H2133" s="9">
        <f>IF(LEN(telefony45[[#This Row],[nr]])&gt;=10,1,0)</f>
        <v>0</v>
      </c>
      <c r="I2133" s="2">
        <f>telefony45[[#This Row],[zakonczenie]]-telefony45[[#This Row],[rozpoczecie]]</f>
        <v>5.5902777777777635E-3</v>
      </c>
      <c r="J2133" s="9">
        <f>HOUR(telefony45[[#This Row],[czas połączenia]])</f>
        <v>0</v>
      </c>
      <c r="K2133" s="9">
        <f>MINUTE(telefony45[[#This Row],[czas połączenia]])</f>
        <v>8</v>
      </c>
      <c r="L2133" s="9">
        <f>SECOND(telefony45[[#This Row],[czas połączenia]])</f>
        <v>3</v>
      </c>
      <c r="M2133" s="9">
        <f>telefony45[[#This Row],[godziny połączenia]]*60*60+telefony45[[#This Row],[minuty połączenia]]*60+telefony45[[#This Row],[sekundy połączenia2]]</f>
        <v>483</v>
      </c>
      <c r="N2133" s="9">
        <f>ROUNDUP(telefony45[[#This Row],[połączenie w sekundach]]/60,0)</f>
        <v>9</v>
      </c>
      <c r="O2133" s="9">
        <f>IF(telefony45[[#This Row],[czy zagraniczny]]=1,telefony45[[#This Row],[zaczęt minuty połączenia]],0)</f>
        <v>0</v>
      </c>
      <c r="P2133">
        <f>IF(OR(telefony45[[#This Row],[czy komórkowy]]=1,telefony45[[#This Row],[czy stacjonarny]]=1),P2132-telefony45[[#This Row],[połączenie w sekundach]],P2132)</f>
        <v>-957471</v>
      </c>
      <c r="Q2133">
        <f t="shared" si="32"/>
        <v>483</v>
      </c>
      <c r="R2133">
        <f>IF(telefony45[[#This Row],[czy komórkowy]]=1,Q2133+R2132,R2132)</f>
        <v>233905</v>
      </c>
      <c r="S2133">
        <f>IF(telefony45[[#This Row],[czy stacjonarny]]=1,Q2133+S2132,S2132)</f>
        <v>723566</v>
      </c>
    </row>
    <row r="2134" spans="1:19" x14ac:dyDescent="0.3">
      <c r="A2134" s="9" t="s">
        <v>1826</v>
      </c>
      <c r="B2134" s="1">
        <v>42947</v>
      </c>
      <c r="C2134" s="2">
        <v>0.58287037037037037</v>
      </c>
      <c r="D2134" s="2">
        <v>0.58347222222222217</v>
      </c>
      <c r="E2134">
        <f>DAY(telefony45[[#This Row],[data]])</f>
        <v>31</v>
      </c>
      <c r="F2134">
        <f>IF(LEN(telefony45[[#This Row],[nr]])=8,1,0)</f>
        <v>0</v>
      </c>
      <c r="G2134">
        <f>IF(LEN(telefony45[[#This Row],[nr]])=7,1,0)</f>
        <v>1</v>
      </c>
      <c r="H2134" s="9">
        <f>IF(LEN(telefony45[[#This Row],[nr]])&gt;=10,1,0)</f>
        <v>0</v>
      </c>
      <c r="I2134" s="2">
        <f>telefony45[[#This Row],[zakonczenie]]-telefony45[[#This Row],[rozpoczecie]]</f>
        <v>6.018518518517979E-4</v>
      </c>
      <c r="J2134" s="9">
        <f>HOUR(telefony45[[#This Row],[czas połączenia]])</f>
        <v>0</v>
      </c>
      <c r="K2134" s="9">
        <f>MINUTE(telefony45[[#This Row],[czas połączenia]])</f>
        <v>0</v>
      </c>
      <c r="L2134" s="9">
        <f>SECOND(telefony45[[#This Row],[czas połączenia]])</f>
        <v>52</v>
      </c>
      <c r="M2134" s="9">
        <f>telefony45[[#This Row],[godziny połączenia]]*60*60+telefony45[[#This Row],[minuty połączenia]]*60+telefony45[[#This Row],[sekundy połączenia2]]</f>
        <v>52</v>
      </c>
      <c r="N2134" s="9">
        <f>ROUNDUP(telefony45[[#This Row],[połączenie w sekundach]]/60,0)</f>
        <v>1</v>
      </c>
      <c r="O2134" s="9">
        <f>IF(telefony45[[#This Row],[czy zagraniczny]]=1,telefony45[[#This Row],[zaczęt minuty połączenia]],0)</f>
        <v>0</v>
      </c>
      <c r="P2134">
        <f>IF(OR(telefony45[[#This Row],[czy komórkowy]]=1,telefony45[[#This Row],[czy stacjonarny]]=1),P2133-telefony45[[#This Row],[połączenie w sekundach]],P2133)</f>
        <v>-957523</v>
      </c>
      <c r="Q2134">
        <f t="shared" si="32"/>
        <v>52</v>
      </c>
      <c r="R2134">
        <f>IF(telefony45[[#This Row],[czy komórkowy]]=1,Q2134+R2133,R2133)</f>
        <v>233905</v>
      </c>
      <c r="S2134">
        <f>IF(telefony45[[#This Row],[czy stacjonarny]]=1,Q2134+S2133,S2133)</f>
        <v>723618</v>
      </c>
    </row>
    <row r="2135" spans="1:19" x14ac:dyDescent="0.3">
      <c r="A2135" s="9" t="s">
        <v>165</v>
      </c>
      <c r="B2135" s="1">
        <v>42947</v>
      </c>
      <c r="C2135" s="2">
        <v>0.58784722222222219</v>
      </c>
      <c r="D2135" s="2">
        <v>0.58940972222222221</v>
      </c>
      <c r="E2135">
        <f>DAY(telefony45[[#This Row],[data]])</f>
        <v>31</v>
      </c>
      <c r="F2135">
        <f>IF(LEN(telefony45[[#This Row],[nr]])=8,1,0)</f>
        <v>0</v>
      </c>
      <c r="G2135">
        <f>IF(LEN(telefony45[[#This Row],[nr]])=7,1,0)</f>
        <v>1</v>
      </c>
      <c r="H2135" s="9">
        <f>IF(LEN(telefony45[[#This Row],[nr]])&gt;=10,1,0)</f>
        <v>0</v>
      </c>
      <c r="I2135" s="2">
        <f>telefony45[[#This Row],[zakonczenie]]-telefony45[[#This Row],[rozpoczecie]]</f>
        <v>1.5625000000000222E-3</v>
      </c>
      <c r="J2135" s="9">
        <f>HOUR(telefony45[[#This Row],[czas połączenia]])</f>
        <v>0</v>
      </c>
      <c r="K2135" s="9">
        <f>MINUTE(telefony45[[#This Row],[czas połączenia]])</f>
        <v>2</v>
      </c>
      <c r="L2135" s="9">
        <f>SECOND(telefony45[[#This Row],[czas połączenia]])</f>
        <v>15</v>
      </c>
      <c r="M2135" s="9">
        <f>telefony45[[#This Row],[godziny połączenia]]*60*60+telefony45[[#This Row],[minuty połączenia]]*60+telefony45[[#This Row],[sekundy połączenia2]]</f>
        <v>135</v>
      </c>
      <c r="N2135" s="9">
        <f>ROUNDUP(telefony45[[#This Row],[połączenie w sekundach]]/60,0)</f>
        <v>3</v>
      </c>
      <c r="O2135" s="9">
        <f>IF(telefony45[[#This Row],[czy zagraniczny]]=1,telefony45[[#This Row],[zaczęt minuty połączenia]],0)</f>
        <v>0</v>
      </c>
      <c r="P2135">
        <f>IF(OR(telefony45[[#This Row],[czy komórkowy]]=1,telefony45[[#This Row],[czy stacjonarny]]=1),P2134-telefony45[[#This Row],[połączenie w sekundach]],P2134)</f>
        <v>-957658</v>
      </c>
      <c r="Q2135">
        <f t="shared" si="32"/>
        <v>135</v>
      </c>
      <c r="R2135">
        <f>IF(telefony45[[#This Row],[czy komórkowy]]=1,Q2135+R2134,R2134)</f>
        <v>233905</v>
      </c>
      <c r="S2135">
        <f>IF(telefony45[[#This Row],[czy stacjonarny]]=1,Q2135+S2134,S2134)</f>
        <v>723753</v>
      </c>
    </row>
    <row r="2136" spans="1:19" x14ac:dyDescent="0.3">
      <c r="A2136" s="9" t="s">
        <v>1827</v>
      </c>
      <c r="B2136" s="1">
        <v>42947</v>
      </c>
      <c r="C2136" s="2">
        <v>0.59052083333333338</v>
      </c>
      <c r="D2136" s="2">
        <v>0.59702546296296299</v>
      </c>
      <c r="E2136">
        <f>DAY(telefony45[[#This Row],[data]])</f>
        <v>31</v>
      </c>
      <c r="F2136">
        <f>IF(LEN(telefony45[[#This Row],[nr]])=8,1,0)</f>
        <v>1</v>
      </c>
      <c r="G2136">
        <f>IF(LEN(telefony45[[#This Row],[nr]])=7,1,0)</f>
        <v>0</v>
      </c>
      <c r="H2136" s="9">
        <f>IF(LEN(telefony45[[#This Row],[nr]])&gt;=10,1,0)</f>
        <v>0</v>
      </c>
      <c r="I2136" s="2">
        <f>telefony45[[#This Row],[zakonczenie]]-telefony45[[#This Row],[rozpoczecie]]</f>
        <v>6.5046296296296102E-3</v>
      </c>
      <c r="J2136" s="9">
        <f>HOUR(telefony45[[#This Row],[czas połączenia]])</f>
        <v>0</v>
      </c>
      <c r="K2136" s="9">
        <f>MINUTE(telefony45[[#This Row],[czas połączenia]])</f>
        <v>9</v>
      </c>
      <c r="L2136" s="9">
        <f>SECOND(telefony45[[#This Row],[czas połączenia]])</f>
        <v>22</v>
      </c>
      <c r="M2136" s="9">
        <f>telefony45[[#This Row],[godziny połączenia]]*60*60+telefony45[[#This Row],[minuty połączenia]]*60+telefony45[[#This Row],[sekundy połączenia2]]</f>
        <v>562</v>
      </c>
      <c r="N2136" s="9">
        <f>ROUNDUP(telefony45[[#This Row],[połączenie w sekundach]]/60,0)</f>
        <v>10</v>
      </c>
      <c r="O2136" s="9">
        <f>IF(telefony45[[#This Row],[czy zagraniczny]]=1,telefony45[[#This Row],[zaczęt minuty połączenia]],0)</f>
        <v>0</v>
      </c>
      <c r="P2136">
        <f>IF(OR(telefony45[[#This Row],[czy komórkowy]]=1,telefony45[[#This Row],[czy stacjonarny]]=1),P2135-telefony45[[#This Row],[połączenie w sekundach]],P2135)</f>
        <v>-958220</v>
      </c>
      <c r="Q2136">
        <f t="shared" si="32"/>
        <v>562</v>
      </c>
      <c r="R2136">
        <f>IF(telefony45[[#This Row],[czy komórkowy]]=1,Q2136+R2135,R2135)</f>
        <v>234467</v>
      </c>
      <c r="S2136">
        <f>IF(telefony45[[#This Row],[czy stacjonarny]]=1,Q2136+S2135,S2135)</f>
        <v>723753</v>
      </c>
    </row>
    <row r="2137" spans="1:19" x14ac:dyDescent="0.3">
      <c r="A2137" s="9" t="s">
        <v>1828</v>
      </c>
      <c r="B2137" s="1">
        <v>42947</v>
      </c>
      <c r="C2137" s="2">
        <v>0.59290509259259261</v>
      </c>
      <c r="D2137" s="2">
        <v>0.60322916666666671</v>
      </c>
      <c r="E2137">
        <f>DAY(telefony45[[#This Row],[data]])</f>
        <v>31</v>
      </c>
      <c r="F2137">
        <f>IF(LEN(telefony45[[#This Row],[nr]])=8,1,0)</f>
        <v>0</v>
      </c>
      <c r="G2137">
        <f>IF(LEN(telefony45[[#This Row],[nr]])=7,1,0)</f>
        <v>1</v>
      </c>
      <c r="H2137" s="9">
        <f>IF(LEN(telefony45[[#This Row],[nr]])&gt;=10,1,0)</f>
        <v>0</v>
      </c>
      <c r="I2137" s="2">
        <f>telefony45[[#This Row],[zakonczenie]]-telefony45[[#This Row],[rozpoczecie]]</f>
        <v>1.0324074074074097E-2</v>
      </c>
      <c r="J2137" s="9">
        <f>HOUR(telefony45[[#This Row],[czas połączenia]])</f>
        <v>0</v>
      </c>
      <c r="K2137" s="9">
        <f>MINUTE(telefony45[[#This Row],[czas połączenia]])</f>
        <v>14</v>
      </c>
      <c r="L2137" s="9">
        <f>SECOND(telefony45[[#This Row],[czas połączenia]])</f>
        <v>52</v>
      </c>
      <c r="M2137" s="9">
        <f>telefony45[[#This Row],[godziny połączenia]]*60*60+telefony45[[#This Row],[minuty połączenia]]*60+telefony45[[#This Row],[sekundy połączenia2]]</f>
        <v>892</v>
      </c>
      <c r="N2137" s="9">
        <f>ROUNDUP(telefony45[[#This Row],[połączenie w sekundach]]/60,0)</f>
        <v>15</v>
      </c>
      <c r="O2137" s="9">
        <f>IF(telefony45[[#This Row],[czy zagraniczny]]=1,telefony45[[#This Row],[zaczęt minuty połączenia]],0)</f>
        <v>0</v>
      </c>
      <c r="P2137">
        <f>IF(OR(telefony45[[#This Row],[czy komórkowy]]=1,telefony45[[#This Row],[czy stacjonarny]]=1),P2136-telefony45[[#This Row],[połączenie w sekundach]],P2136)</f>
        <v>-959112</v>
      </c>
      <c r="Q2137">
        <f t="shared" si="32"/>
        <v>892</v>
      </c>
      <c r="R2137">
        <f>IF(telefony45[[#This Row],[czy komórkowy]]=1,Q2137+R2136,R2136)</f>
        <v>234467</v>
      </c>
      <c r="S2137">
        <f>IF(telefony45[[#This Row],[czy stacjonarny]]=1,Q2137+S2136,S2136)</f>
        <v>724645</v>
      </c>
    </row>
    <row r="2138" spans="1:19" x14ac:dyDescent="0.3">
      <c r="A2138" s="9" t="s">
        <v>1829</v>
      </c>
      <c r="B2138" s="1">
        <v>42947</v>
      </c>
      <c r="C2138" s="2">
        <v>0.59569444444444442</v>
      </c>
      <c r="D2138" s="2">
        <v>0.60372685185185182</v>
      </c>
      <c r="E2138">
        <f>DAY(telefony45[[#This Row],[data]])</f>
        <v>31</v>
      </c>
      <c r="F2138">
        <f>IF(LEN(telefony45[[#This Row],[nr]])=8,1,0)</f>
        <v>0</v>
      </c>
      <c r="G2138">
        <f>IF(LEN(telefony45[[#This Row],[nr]])=7,1,0)</f>
        <v>1</v>
      </c>
      <c r="H2138" s="9">
        <f>IF(LEN(telefony45[[#This Row],[nr]])&gt;=10,1,0)</f>
        <v>0</v>
      </c>
      <c r="I2138" s="2">
        <f>telefony45[[#This Row],[zakonczenie]]-telefony45[[#This Row],[rozpoczecie]]</f>
        <v>8.0324074074074048E-3</v>
      </c>
      <c r="J2138" s="9">
        <f>HOUR(telefony45[[#This Row],[czas połączenia]])</f>
        <v>0</v>
      </c>
      <c r="K2138" s="9">
        <f>MINUTE(telefony45[[#This Row],[czas połączenia]])</f>
        <v>11</v>
      </c>
      <c r="L2138" s="9">
        <f>SECOND(telefony45[[#This Row],[czas połączenia]])</f>
        <v>34</v>
      </c>
      <c r="M2138" s="9">
        <f>telefony45[[#This Row],[godziny połączenia]]*60*60+telefony45[[#This Row],[minuty połączenia]]*60+telefony45[[#This Row],[sekundy połączenia2]]</f>
        <v>694</v>
      </c>
      <c r="N2138" s="9">
        <f>ROUNDUP(telefony45[[#This Row],[połączenie w sekundach]]/60,0)</f>
        <v>12</v>
      </c>
      <c r="O2138" s="9">
        <f>IF(telefony45[[#This Row],[czy zagraniczny]]=1,telefony45[[#This Row],[zaczęt minuty połączenia]],0)</f>
        <v>0</v>
      </c>
      <c r="P2138">
        <f>IF(OR(telefony45[[#This Row],[czy komórkowy]]=1,telefony45[[#This Row],[czy stacjonarny]]=1),P2137-telefony45[[#This Row],[połączenie w sekundach]],P2137)</f>
        <v>-959806</v>
      </c>
      <c r="Q2138">
        <f t="shared" si="32"/>
        <v>694</v>
      </c>
      <c r="R2138">
        <f>IF(telefony45[[#This Row],[czy komórkowy]]=1,Q2138+R2137,R2137)</f>
        <v>234467</v>
      </c>
      <c r="S2138">
        <f>IF(telefony45[[#This Row],[czy stacjonarny]]=1,Q2138+S2137,S2137)</f>
        <v>725339</v>
      </c>
    </row>
    <row r="2139" spans="1:19" x14ac:dyDescent="0.3">
      <c r="A2139" s="9" t="s">
        <v>1830</v>
      </c>
      <c r="B2139" s="1">
        <v>42947</v>
      </c>
      <c r="C2139" s="2">
        <v>0.59736111111111112</v>
      </c>
      <c r="D2139" s="2">
        <v>0.60046296296296298</v>
      </c>
      <c r="E2139">
        <f>DAY(telefony45[[#This Row],[data]])</f>
        <v>31</v>
      </c>
      <c r="F2139">
        <f>IF(LEN(telefony45[[#This Row],[nr]])=8,1,0)</f>
        <v>0</v>
      </c>
      <c r="G2139">
        <f>IF(LEN(telefony45[[#This Row],[nr]])=7,1,0)</f>
        <v>1</v>
      </c>
      <c r="H2139" s="9">
        <f>IF(LEN(telefony45[[#This Row],[nr]])&gt;=10,1,0)</f>
        <v>0</v>
      </c>
      <c r="I2139" s="2">
        <f>telefony45[[#This Row],[zakonczenie]]-telefony45[[#This Row],[rozpoczecie]]</f>
        <v>3.1018518518518556E-3</v>
      </c>
      <c r="J2139" s="9">
        <f>HOUR(telefony45[[#This Row],[czas połączenia]])</f>
        <v>0</v>
      </c>
      <c r="K2139" s="9">
        <f>MINUTE(telefony45[[#This Row],[czas połączenia]])</f>
        <v>4</v>
      </c>
      <c r="L2139" s="9">
        <f>SECOND(telefony45[[#This Row],[czas połączenia]])</f>
        <v>28</v>
      </c>
      <c r="M2139" s="9">
        <f>telefony45[[#This Row],[godziny połączenia]]*60*60+telefony45[[#This Row],[minuty połączenia]]*60+telefony45[[#This Row],[sekundy połączenia2]]</f>
        <v>268</v>
      </c>
      <c r="N2139" s="9">
        <f>ROUNDUP(telefony45[[#This Row],[połączenie w sekundach]]/60,0)</f>
        <v>5</v>
      </c>
      <c r="O2139" s="9">
        <f>IF(telefony45[[#This Row],[czy zagraniczny]]=1,telefony45[[#This Row],[zaczęt minuty połączenia]],0)</f>
        <v>0</v>
      </c>
      <c r="P2139">
        <f>IF(OR(telefony45[[#This Row],[czy komórkowy]]=1,telefony45[[#This Row],[czy stacjonarny]]=1),P2138-telefony45[[#This Row],[połączenie w sekundach]],P2138)</f>
        <v>-960074</v>
      </c>
      <c r="Q2139">
        <f t="shared" si="32"/>
        <v>268</v>
      </c>
      <c r="R2139">
        <f>IF(telefony45[[#This Row],[czy komórkowy]]=1,Q2139+R2138,R2138)</f>
        <v>234467</v>
      </c>
      <c r="S2139">
        <f>IF(telefony45[[#This Row],[czy stacjonarny]]=1,Q2139+S2138,S2138)</f>
        <v>725607</v>
      </c>
    </row>
    <row r="2140" spans="1:19" x14ac:dyDescent="0.3">
      <c r="A2140" s="9" t="s">
        <v>1831</v>
      </c>
      <c r="B2140" s="1">
        <v>42947</v>
      </c>
      <c r="C2140" s="2">
        <v>0.60197916666666662</v>
      </c>
      <c r="D2140" s="2">
        <v>0.60856481481481484</v>
      </c>
      <c r="E2140">
        <f>DAY(telefony45[[#This Row],[data]])</f>
        <v>31</v>
      </c>
      <c r="F2140">
        <f>IF(LEN(telefony45[[#This Row],[nr]])=8,1,0)</f>
        <v>0</v>
      </c>
      <c r="G2140">
        <f>IF(LEN(telefony45[[#This Row],[nr]])=7,1,0)</f>
        <v>1</v>
      </c>
      <c r="H2140" s="9">
        <f>IF(LEN(telefony45[[#This Row],[nr]])&gt;=10,1,0)</f>
        <v>0</v>
      </c>
      <c r="I2140" s="2">
        <f>telefony45[[#This Row],[zakonczenie]]-telefony45[[#This Row],[rozpoczecie]]</f>
        <v>6.5856481481482154E-3</v>
      </c>
      <c r="J2140" s="9">
        <f>HOUR(telefony45[[#This Row],[czas połączenia]])</f>
        <v>0</v>
      </c>
      <c r="K2140" s="9">
        <f>MINUTE(telefony45[[#This Row],[czas połączenia]])</f>
        <v>9</v>
      </c>
      <c r="L2140" s="9">
        <f>SECOND(telefony45[[#This Row],[czas połączenia]])</f>
        <v>29</v>
      </c>
      <c r="M2140" s="9">
        <f>telefony45[[#This Row],[godziny połączenia]]*60*60+telefony45[[#This Row],[minuty połączenia]]*60+telefony45[[#This Row],[sekundy połączenia2]]</f>
        <v>569</v>
      </c>
      <c r="N2140" s="9">
        <f>ROUNDUP(telefony45[[#This Row],[połączenie w sekundach]]/60,0)</f>
        <v>10</v>
      </c>
      <c r="O2140" s="9">
        <f>IF(telefony45[[#This Row],[czy zagraniczny]]=1,telefony45[[#This Row],[zaczęt minuty połączenia]],0)</f>
        <v>0</v>
      </c>
      <c r="P2140">
        <f>IF(OR(telefony45[[#This Row],[czy komórkowy]]=1,telefony45[[#This Row],[czy stacjonarny]]=1),P2139-telefony45[[#This Row],[połączenie w sekundach]],P2139)</f>
        <v>-960643</v>
      </c>
      <c r="Q2140">
        <f t="shared" si="32"/>
        <v>569</v>
      </c>
      <c r="R2140">
        <f>IF(telefony45[[#This Row],[czy komórkowy]]=1,Q2140+R2139,R2139)</f>
        <v>234467</v>
      </c>
      <c r="S2140">
        <f>IF(telefony45[[#This Row],[czy stacjonarny]]=1,Q2140+S2139,S2139)</f>
        <v>726176</v>
      </c>
    </row>
    <row r="2141" spans="1:19" x14ac:dyDescent="0.3">
      <c r="A2141" s="9" t="s">
        <v>1459</v>
      </c>
      <c r="B2141" s="1">
        <v>42947</v>
      </c>
      <c r="C2141" s="2">
        <v>0.60348379629629634</v>
      </c>
      <c r="D2141" s="2">
        <v>0.61365740740740737</v>
      </c>
      <c r="E2141">
        <f>DAY(telefony45[[#This Row],[data]])</f>
        <v>31</v>
      </c>
      <c r="F2141">
        <f>IF(LEN(telefony45[[#This Row],[nr]])=8,1,0)</f>
        <v>0</v>
      </c>
      <c r="G2141">
        <f>IF(LEN(telefony45[[#This Row],[nr]])=7,1,0)</f>
        <v>1</v>
      </c>
      <c r="H2141" s="9">
        <f>IF(LEN(telefony45[[#This Row],[nr]])&gt;=10,1,0)</f>
        <v>0</v>
      </c>
      <c r="I2141" s="2">
        <f>telefony45[[#This Row],[zakonczenie]]-telefony45[[#This Row],[rozpoczecie]]</f>
        <v>1.0173611111111036E-2</v>
      </c>
      <c r="J2141" s="9">
        <f>HOUR(telefony45[[#This Row],[czas połączenia]])</f>
        <v>0</v>
      </c>
      <c r="K2141" s="9">
        <f>MINUTE(telefony45[[#This Row],[czas połączenia]])</f>
        <v>14</v>
      </c>
      <c r="L2141" s="9">
        <f>SECOND(telefony45[[#This Row],[czas połączenia]])</f>
        <v>39</v>
      </c>
      <c r="M2141" s="9">
        <f>telefony45[[#This Row],[godziny połączenia]]*60*60+telefony45[[#This Row],[minuty połączenia]]*60+telefony45[[#This Row],[sekundy połączenia2]]</f>
        <v>879</v>
      </c>
      <c r="N2141" s="9">
        <f>ROUNDUP(telefony45[[#This Row],[połączenie w sekundach]]/60,0)</f>
        <v>15</v>
      </c>
      <c r="O2141" s="9">
        <f>IF(telefony45[[#This Row],[czy zagraniczny]]=1,telefony45[[#This Row],[zaczęt minuty połączenia]],0)</f>
        <v>0</v>
      </c>
      <c r="P2141">
        <f>IF(OR(telefony45[[#This Row],[czy komórkowy]]=1,telefony45[[#This Row],[czy stacjonarny]]=1),P2140-telefony45[[#This Row],[połączenie w sekundach]],P2140)</f>
        <v>-961522</v>
      </c>
      <c r="Q2141">
        <f t="shared" si="32"/>
        <v>879</v>
      </c>
      <c r="R2141">
        <f>IF(telefony45[[#This Row],[czy komórkowy]]=1,Q2141+R2140,R2140)</f>
        <v>234467</v>
      </c>
      <c r="S2141">
        <f>IF(telefony45[[#This Row],[czy stacjonarny]]=1,Q2141+S2140,S2140)</f>
        <v>727055</v>
      </c>
    </row>
    <row r="2142" spans="1:19" x14ac:dyDescent="0.3">
      <c r="A2142" s="9" t="s">
        <v>1832</v>
      </c>
      <c r="B2142" s="1">
        <v>42947</v>
      </c>
      <c r="C2142" s="2">
        <v>0.60519675925925931</v>
      </c>
      <c r="D2142" s="2">
        <v>0.61221064814814818</v>
      </c>
      <c r="E2142">
        <f>DAY(telefony45[[#This Row],[data]])</f>
        <v>31</v>
      </c>
      <c r="F2142">
        <f>IF(LEN(telefony45[[#This Row],[nr]])=8,1,0)</f>
        <v>0</v>
      </c>
      <c r="G2142">
        <f>IF(LEN(telefony45[[#This Row],[nr]])=7,1,0)</f>
        <v>1</v>
      </c>
      <c r="H2142" s="9">
        <f>IF(LEN(telefony45[[#This Row],[nr]])&gt;=10,1,0)</f>
        <v>0</v>
      </c>
      <c r="I2142" s="2">
        <f>telefony45[[#This Row],[zakonczenie]]-telefony45[[#This Row],[rozpoczecie]]</f>
        <v>7.0138888888888751E-3</v>
      </c>
      <c r="J2142" s="9">
        <f>HOUR(telefony45[[#This Row],[czas połączenia]])</f>
        <v>0</v>
      </c>
      <c r="K2142" s="9">
        <f>MINUTE(telefony45[[#This Row],[czas połączenia]])</f>
        <v>10</v>
      </c>
      <c r="L2142" s="9">
        <f>SECOND(telefony45[[#This Row],[czas połączenia]])</f>
        <v>6</v>
      </c>
      <c r="M2142" s="9">
        <f>telefony45[[#This Row],[godziny połączenia]]*60*60+telefony45[[#This Row],[minuty połączenia]]*60+telefony45[[#This Row],[sekundy połączenia2]]</f>
        <v>606</v>
      </c>
      <c r="N2142" s="9">
        <f>ROUNDUP(telefony45[[#This Row],[połączenie w sekundach]]/60,0)</f>
        <v>11</v>
      </c>
      <c r="O2142" s="9">
        <f>IF(telefony45[[#This Row],[czy zagraniczny]]=1,telefony45[[#This Row],[zaczęt minuty połączenia]],0)</f>
        <v>0</v>
      </c>
      <c r="P2142">
        <f>IF(OR(telefony45[[#This Row],[czy komórkowy]]=1,telefony45[[#This Row],[czy stacjonarny]]=1),P2141-telefony45[[#This Row],[połączenie w sekundach]],P2141)</f>
        <v>-962128</v>
      </c>
      <c r="Q2142">
        <f t="shared" si="32"/>
        <v>606</v>
      </c>
      <c r="R2142">
        <f>IF(telefony45[[#This Row],[czy komórkowy]]=1,Q2142+R2141,R2141)</f>
        <v>234467</v>
      </c>
      <c r="S2142">
        <f>IF(telefony45[[#This Row],[czy stacjonarny]]=1,Q2142+S2141,S2141)</f>
        <v>727661</v>
      </c>
    </row>
    <row r="2143" spans="1:19" x14ac:dyDescent="0.3">
      <c r="A2143" s="9" t="s">
        <v>1833</v>
      </c>
      <c r="B2143" s="1">
        <v>42947</v>
      </c>
      <c r="C2143" s="2">
        <v>0.60825231481481479</v>
      </c>
      <c r="D2143" s="2">
        <v>0.61048611111111106</v>
      </c>
      <c r="E2143">
        <f>DAY(telefony45[[#This Row],[data]])</f>
        <v>31</v>
      </c>
      <c r="F2143">
        <f>IF(LEN(telefony45[[#This Row],[nr]])=8,1,0)</f>
        <v>0</v>
      </c>
      <c r="G2143">
        <f>IF(LEN(telefony45[[#This Row],[nr]])=7,1,0)</f>
        <v>1</v>
      </c>
      <c r="H2143" s="9">
        <f>IF(LEN(telefony45[[#This Row],[nr]])&gt;=10,1,0)</f>
        <v>0</v>
      </c>
      <c r="I2143" s="2">
        <f>telefony45[[#This Row],[zakonczenie]]-telefony45[[#This Row],[rozpoczecie]]</f>
        <v>2.2337962962962754E-3</v>
      </c>
      <c r="J2143" s="9">
        <f>HOUR(telefony45[[#This Row],[czas połączenia]])</f>
        <v>0</v>
      </c>
      <c r="K2143" s="9">
        <f>MINUTE(telefony45[[#This Row],[czas połączenia]])</f>
        <v>3</v>
      </c>
      <c r="L2143" s="9">
        <f>SECOND(telefony45[[#This Row],[czas połączenia]])</f>
        <v>13</v>
      </c>
      <c r="M2143" s="9">
        <f>telefony45[[#This Row],[godziny połączenia]]*60*60+telefony45[[#This Row],[minuty połączenia]]*60+telefony45[[#This Row],[sekundy połączenia2]]</f>
        <v>193</v>
      </c>
      <c r="N2143" s="9">
        <f>ROUNDUP(telefony45[[#This Row],[połączenie w sekundach]]/60,0)</f>
        <v>4</v>
      </c>
      <c r="O2143" s="9">
        <f>IF(telefony45[[#This Row],[czy zagraniczny]]=1,telefony45[[#This Row],[zaczęt minuty połączenia]],0)</f>
        <v>0</v>
      </c>
      <c r="P2143">
        <f>IF(OR(telefony45[[#This Row],[czy komórkowy]]=1,telefony45[[#This Row],[czy stacjonarny]]=1),P2142-telefony45[[#This Row],[połączenie w sekundach]],P2142)</f>
        <v>-962321</v>
      </c>
      <c r="Q2143">
        <f t="shared" si="32"/>
        <v>193</v>
      </c>
      <c r="R2143">
        <f>IF(telefony45[[#This Row],[czy komórkowy]]=1,Q2143+R2142,R2142)</f>
        <v>234467</v>
      </c>
      <c r="S2143">
        <f>IF(telefony45[[#This Row],[czy stacjonarny]]=1,Q2143+S2142,S2142)</f>
        <v>727854</v>
      </c>
    </row>
    <row r="2144" spans="1:19" x14ac:dyDescent="0.3">
      <c r="A2144" s="9" t="s">
        <v>1834</v>
      </c>
      <c r="B2144" s="1">
        <v>42947</v>
      </c>
      <c r="C2144" s="2">
        <v>0.61159722222222224</v>
      </c>
      <c r="D2144" s="2">
        <v>0.61434027777777778</v>
      </c>
      <c r="E2144">
        <f>DAY(telefony45[[#This Row],[data]])</f>
        <v>31</v>
      </c>
      <c r="F2144">
        <f>IF(LEN(telefony45[[#This Row],[nr]])=8,1,0)</f>
        <v>0</v>
      </c>
      <c r="G2144">
        <f>IF(LEN(telefony45[[#This Row],[nr]])=7,1,0)</f>
        <v>1</v>
      </c>
      <c r="H2144" s="9">
        <f>IF(LEN(telefony45[[#This Row],[nr]])&gt;=10,1,0)</f>
        <v>0</v>
      </c>
      <c r="I2144" s="2">
        <f>telefony45[[#This Row],[zakonczenie]]-telefony45[[#This Row],[rozpoczecie]]</f>
        <v>2.7430555555555403E-3</v>
      </c>
      <c r="J2144" s="9">
        <f>HOUR(telefony45[[#This Row],[czas połączenia]])</f>
        <v>0</v>
      </c>
      <c r="K2144" s="9">
        <f>MINUTE(telefony45[[#This Row],[czas połączenia]])</f>
        <v>3</v>
      </c>
      <c r="L2144" s="9">
        <f>SECOND(telefony45[[#This Row],[czas połączenia]])</f>
        <v>57</v>
      </c>
      <c r="M2144" s="9">
        <f>telefony45[[#This Row],[godziny połączenia]]*60*60+telefony45[[#This Row],[minuty połączenia]]*60+telefony45[[#This Row],[sekundy połączenia2]]</f>
        <v>237</v>
      </c>
      <c r="N2144" s="9">
        <f>ROUNDUP(telefony45[[#This Row],[połączenie w sekundach]]/60,0)</f>
        <v>4</v>
      </c>
      <c r="O2144" s="9">
        <f>IF(telefony45[[#This Row],[czy zagraniczny]]=1,telefony45[[#This Row],[zaczęt minuty połączenia]],0)</f>
        <v>0</v>
      </c>
      <c r="P2144">
        <f>IF(OR(telefony45[[#This Row],[czy komórkowy]]=1,telefony45[[#This Row],[czy stacjonarny]]=1),P2143-telefony45[[#This Row],[połączenie w sekundach]],P2143)</f>
        <v>-962558</v>
      </c>
      <c r="Q2144">
        <f t="shared" si="32"/>
        <v>237</v>
      </c>
      <c r="R2144">
        <f>IF(telefony45[[#This Row],[czy komórkowy]]=1,Q2144+R2143,R2143)</f>
        <v>234467</v>
      </c>
      <c r="S2144">
        <f>IF(telefony45[[#This Row],[czy stacjonarny]]=1,Q2144+S2143,S2143)</f>
        <v>728091</v>
      </c>
    </row>
    <row r="2145" spans="1:19" x14ac:dyDescent="0.3">
      <c r="A2145" s="9" t="s">
        <v>1835</v>
      </c>
      <c r="B2145" s="1">
        <v>42947</v>
      </c>
      <c r="C2145" s="2">
        <v>0.61328703703703702</v>
      </c>
      <c r="D2145" s="2">
        <v>0.61828703703703702</v>
      </c>
      <c r="E2145">
        <f>DAY(telefony45[[#This Row],[data]])</f>
        <v>31</v>
      </c>
      <c r="F2145">
        <f>IF(LEN(telefony45[[#This Row],[nr]])=8,1,0)</f>
        <v>0</v>
      </c>
      <c r="G2145">
        <f>IF(LEN(telefony45[[#This Row],[nr]])=7,1,0)</f>
        <v>0</v>
      </c>
      <c r="H2145" s="9">
        <f>IF(LEN(telefony45[[#This Row],[nr]])&gt;=10,1,0)</f>
        <v>1</v>
      </c>
      <c r="I2145" s="2">
        <f>telefony45[[#This Row],[zakonczenie]]-telefony45[[#This Row],[rozpoczecie]]</f>
        <v>5.0000000000000044E-3</v>
      </c>
      <c r="J2145" s="9">
        <f>HOUR(telefony45[[#This Row],[czas połączenia]])</f>
        <v>0</v>
      </c>
      <c r="K2145" s="9">
        <f>MINUTE(telefony45[[#This Row],[czas połączenia]])</f>
        <v>7</v>
      </c>
      <c r="L2145" s="9">
        <f>SECOND(telefony45[[#This Row],[czas połączenia]])</f>
        <v>12</v>
      </c>
      <c r="M2145" s="9">
        <f>telefony45[[#This Row],[godziny połączenia]]*60*60+telefony45[[#This Row],[minuty połączenia]]*60+telefony45[[#This Row],[sekundy połączenia2]]</f>
        <v>432</v>
      </c>
      <c r="N2145" s="9">
        <f>ROUNDUP(telefony45[[#This Row],[połączenie w sekundach]]/60,0)</f>
        <v>8</v>
      </c>
      <c r="O2145" s="9">
        <f>IF(telefony45[[#This Row],[czy zagraniczny]]=1,telefony45[[#This Row],[zaczęt minuty połączenia]],0)</f>
        <v>8</v>
      </c>
      <c r="P2145">
        <f>IF(OR(telefony45[[#This Row],[czy komórkowy]]=1,telefony45[[#This Row],[czy stacjonarny]]=1),P2144-telefony45[[#This Row],[połączenie w sekundach]],P2144)</f>
        <v>-962558</v>
      </c>
      <c r="Q2145">
        <f t="shared" si="32"/>
        <v>0</v>
      </c>
      <c r="R2145">
        <f>IF(telefony45[[#This Row],[czy komórkowy]]=1,Q2145+R2144,R2144)</f>
        <v>234467</v>
      </c>
      <c r="S2145">
        <f>IF(telefony45[[#This Row],[czy stacjonarny]]=1,Q2145+S2144,S2144)</f>
        <v>728091</v>
      </c>
    </row>
    <row r="2146" spans="1:19" x14ac:dyDescent="0.3">
      <c r="A2146" s="9" t="s">
        <v>1836</v>
      </c>
      <c r="B2146" s="1">
        <v>42947</v>
      </c>
      <c r="C2146" s="2">
        <v>0.61524305555555558</v>
      </c>
      <c r="D2146" s="2">
        <v>0.62432870370370375</v>
      </c>
      <c r="E2146">
        <f>DAY(telefony45[[#This Row],[data]])</f>
        <v>31</v>
      </c>
      <c r="F2146">
        <f>IF(LEN(telefony45[[#This Row],[nr]])=8,1,0)</f>
        <v>1</v>
      </c>
      <c r="G2146">
        <f>IF(LEN(telefony45[[#This Row],[nr]])=7,1,0)</f>
        <v>0</v>
      </c>
      <c r="H2146" s="9">
        <f>IF(LEN(telefony45[[#This Row],[nr]])&gt;=10,1,0)</f>
        <v>0</v>
      </c>
      <c r="I2146" s="2">
        <f>telefony45[[#This Row],[zakonczenie]]-telefony45[[#This Row],[rozpoczecie]]</f>
        <v>9.0856481481481621E-3</v>
      </c>
      <c r="J2146" s="9">
        <f>HOUR(telefony45[[#This Row],[czas połączenia]])</f>
        <v>0</v>
      </c>
      <c r="K2146" s="9">
        <f>MINUTE(telefony45[[#This Row],[czas połączenia]])</f>
        <v>13</v>
      </c>
      <c r="L2146" s="9">
        <f>SECOND(telefony45[[#This Row],[czas połączenia]])</f>
        <v>5</v>
      </c>
      <c r="M2146" s="9">
        <f>telefony45[[#This Row],[godziny połączenia]]*60*60+telefony45[[#This Row],[minuty połączenia]]*60+telefony45[[#This Row],[sekundy połączenia2]]</f>
        <v>785</v>
      </c>
      <c r="N2146" s="9">
        <f>ROUNDUP(telefony45[[#This Row],[połączenie w sekundach]]/60,0)</f>
        <v>14</v>
      </c>
      <c r="O2146" s="9">
        <f>IF(telefony45[[#This Row],[czy zagraniczny]]=1,telefony45[[#This Row],[zaczęt minuty połączenia]],0)</f>
        <v>0</v>
      </c>
      <c r="P2146">
        <f>IF(OR(telefony45[[#This Row],[czy komórkowy]]=1,telefony45[[#This Row],[czy stacjonarny]]=1),P2145-telefony45[[#This Row],[połączenie w sekundach]],P2145)</f>
        <v>-963343</v>
      </c>
      <c r="Q2146">
        <f t="shared" si="32"/>
        <v>785</v>
      </c>
      <c r="R2146">
        <f>IF(telefony45[[#This Row],[czy komórkowy]]=1,Q2146+R2145,R2145)</f>
        <v>235252</v>
      </c>
      <c r="S2146">
        <f>IF(telefony45[[#This Row],[czy stacjonarny]]=1,Q2146+S2145,S2145)</f>
        <v>728091</v>
      </c>
    </row>
    <row r="2147" spans="1:19" x14ac:dyDescent="0.3">
      <c r="A2147" s="9" t="s">
        <v>1837</v>
      </c>
      <c r="B2147" s="1">
        <v>42947</v>
      </c>
      <c r="C2147" s="2">
        <v>0.61821759259259257</v>
      </c>
      <c r="D2147" s="2">
        <v>0.62706018518518514</v>
      </c>
      <c r="E2147">
        <f>DAY(telefony45[[#This Row],[data]])</f>
        <v>31</v>
      </c>
      <c r="F2147">
        <f>IF(LEN(telefony45[[#This Row],[nr]])=8,1,0)</f>
        <v>0</v>
      </c>
      <c r="G2147">
        <f>IF(LEN(telefony45[[#This Row],[nr]])=7,1,0)</f>
        <v>1</v>
      </c>
      <c r="H2147" s="9">
        <f>IF(LEN(telefony45[[#This Row],[nr]])&gt;=10,1,0)</f>
        <v>0</v>
      </c>
      <c r="I2147" s="2">
        <f>telefony45[[#This Row],[zakonczenie]]-telefony45[[#This Row],[rozpoczecie]]</f>
        <v>8.8425925925925686E-3</v>
      </c>
      <c r="J2147" s="9">
        <f>HOUR(telefony45[[#This Row],[czas połączenia]])</f>
        <v>0</v>
      </c>
      <c r="K2147" s="9">
        <f>MINUTE(telefony45[[#This Row],[czas połączenia]])</f>
        <v>12</v>
      </c>
      <c r="L2147" s="9">
        <f>SECOND(telefony45[[#This Row],[czas połączenia]])</f>
        <v>44</v>
      </c>
      <c r="M2147" s="9">
        <f>telefony45[[#This Row],[godziny połączenia]]*60*60+telefony45[[#This Row],[minuty połączenia]]*60+telefony45[[#This Row],[sekundy połączenia2]]</f>
        <v>764</v>
      </c>
      <c r="N2147" s="9">
        <f>ROUNDUP(telefony45[[#This Row],[połączenie w sekundach]]/60,0)</f>
        <v>13</v>
      </c>
      <c r="O2147" s="9">
        <f>IF(telefony45[[#This Row],[czy zagraniczny]]=1,telefony45[[#This Row],[zaczęt minuty połączenia]],0)</f>
        <v>0</v>
      </c>
      <c r="P2147">
        <f>IF(OR(telefony45[[#This Row],[czy komórkowy]]=1,telefony45[[#This Row],[czy stacjonarny]]=1),P2146-telefony45[[#This Row],[połączenie w sekundach]],P2146)</f>
        <v>-964107</v>
      </c>
      <c r="Q2147">
        <f t="shared" si="32"/>
        <v>764</v>
      </c>
      <c r="R2147">
        <f>IF(telefony45[[#This Row],[czy komórkowy]]=1,Q2147+R2146,R2146)</f>
        <v>235252</v>
      </c>
      <c r="S2147">
        <f>IF(telefony45[[#This Row],[czy stacjonarny]]=1,Q2147+S2146,S2146)</f>
        <v>728855</v>
      </c>
    </row>
    <row r="2148" spans="1:19" x14ac:dyDescent="0.3">
      <c r="A2148" s="9" t="s">
        <v>1745</v>
      </c>
      <c r="B2148" s="1">
        <v>42947</v>
      </c>
      <c r="C2148" s="2">
        <v>0.62299768518518517</v>
      </c>
      <c r="D2148" s="2">
        <v>0.62311342592592589</v>
      </c>
      <c r="E2148">
        <f>DAY(telefony45[[#This Row],[data]])</f>
        <v>31</v>
      </c>
      <c r="F2148">
        <f>IF(LEN(telefony45[[#This Row],[nr]])=8,1,0)</f>
        <v>0</v>
      </c>
      <c r="G2148">
        <f>IF(LEN(telefony45[[#This Row],[nr]])=7,1,0)</f>
        <v>1</v>
      </c>
      <c r="H2148" s="9">
        <f>IF(LEN(telefony45[[#This Row],[nr]])&gt;=10,1,0)</f>
        <v>0</v>
      </c>
      <c r="I2148" s="2">
        <f>telefony45[[#This Row],[zakonczenie]]-telefony45[[#This Row],[rozpoczecie]]</f>
        <v>1.1574074074072183E-4</v>
      </c>
      <c r="J2148" s="9">
        <f>HOUR(telefony45[[#This Row],[czas połączenia]])</f>
        <v>0</v>
      </c>
      <c r="K2148" s="9">
        <f>MINUTE(telefony45[[#This Row],[czas połączenia]])</f>
        <v>0</v>
      </c>
      <c r="L2148" s="9">
        <f>SECOND(telefony45[[#This Row],[czas połączenia]])</f>
        <v>10</v>
      </c>
      <c r="M2148" s="9">
        <f>telefony45[[#This Row],[godziny połączenia]]*60*60+telefony45[[#This Row],[minuty połączenia]]*60+telefony45[[#This Row],[sekundy połączenia2]]</f>
        <v>10</v>
      </c>
      <c r="N2148" s="9">
        <f>ROUNDUP(telefony45[[#This Row],[połączenie w sekundach]]/60,0)</f>
        <v>1</v>
      </c>
      <c r="O2148" s="9">
        <f>IF(telefony45[[#This Row],[czy zagraniczny]]=1,telefony45[[#This Row],[zaczęt minuty połączenia]],0)</f>
        <v>0</v>
      </c>
      <c r="P2148">
        <f>IF(OR(telefony45[[#This Row],[czy komórkowy]]=1,telefony45[[#This Row],[czy stacjonarny]]=1),P2147-telefony45[[#This Row],[połączenie w sekundach]],P2147)</f>
        <v>-964117</v>
      </c>
      <c r="Q2148">
        <f t="shared" si="32"/>
        <v>10</v>
      </c>
      <c r="R2148">
        <f>IF(telefony45[[#This Row],[czy komórkowy]]=1,Q2148+R2147,R2147)</f>
        <v>235252</v>
      </c>
      <c r="S2148">
        <f>IF(telefony45[[#This Row],[czy stacjonarny]]=1,Q2148+S2147,S2147)</f>
        <v>728865</v>
      </c>
    </row>
    <row r="2149" spans="1:19" x14ac:dyDescent="0.3">
      <c r="A2149" s="9" t="s">
        <v>1551</v>
      </c>
      <c r="B2149" s="1">
        <v>42947</v>
      </c>
      <c r="C2149" s="2">
        <v>0.62693287037037038</v>
      </c>
      <c r="D2149" s="2">
        <v>0.62837962962962968</v>
      </c>
      <c r="E2149">
        <f>DAY(telefony45[[#This Row],[data]])</f>
        <v>31</v>
      </c>
      <c r="F2149">
        <f>IF(LEN(telefony45[[#This Row],[nr]])=8,1,0)</f>
        <v>0</v>
      </c>
      <c r="G2149">
        <f>IF(LEN(telefony45[[#This Row],[nr]])=7,1,0)</f>
        <v>1</v>
      </c>
      <c r="H2149" s="9">
        <f>IF(LEN(telefony45[[#This Row],[nr]])&gt;=10,1,0)</f>
        <v>0</v>
      </c>
      <c r="I2149" s="2">
        <f>telefony45[[#This Row],[zakonczenie]]-telefony45[[#This Row],[rozpoczecie]]</f>
        <v>1.4467592592593004E-3</v>
      </c>
      <c r="J2149" s="9">
        <f>HOUR(telefony45[[#This Row],[czas połączenia]])</f>
        <v>0</v>
      </c>
      <c r="K2149" s="9">
        <f>MINUTE(telefony45[[#This Row],[czas połączenia]])</f>
        <v>2</v>
      </c>
      <c r="L2149" s="9">
        <f>SECOND(telefony45[[#This Row],[czas połączenia]])</f>
        <v>5</v>
      </c>
      <c r="M2149" s="9">
        <f>telefony45[[#This Row],[godziny połączenia]]*60*60+telefony45[[#This Row],[minuty połączenia]]*60+telefony45[[#This Row],[sekundy połączenia2]]</f>
        <v>125</v>
      </c>
      <c r="N2149" s="9">
        <f>ROUNDUP(telefony45[[#This Row],[połączenie w sekundach]]/60,0)</f>
        <v>3</v>
      </c>
      <c r="O2149" s="9">
        <f>IF(telefony45[[#This Row],[czy zagraniczny]]=1,telefony45[[#This Row],[zaczęt minuty połączenia]],0)</f>
        <v>0</v>
      </c>
      <c r="P2149">
        <f>IF(OR(telefony45[[#This Row],[czy komórkowy]]=1,telefony45[[#This Row],[czy stacjonarny]]=1),P2148-telefony45[[#This Row],[połączenie w sekundach]],P2148)</f>
        <v>-964242</v>
      </c>
      <c r="Q2149">
        <f t="shared" si="32"/>
        <v>125</v>
      </c>
      <c r="R2149">
        <f>IF(telefony45[[#This Row],[czy komórkowy]]=1,Q2149+R2148,R2148)</f>
        <v>235252</v>
      </c>
      <c r="S2149">
        <f>IF(telefony45[[#This Row],[czy stacjonarny]]=1,Q2149+S2148,S2148)</f>
        <v>728990</v>
      </c>
    </row>
    <row r="2150" spans="1:19" x14ac:dyDescent="0.3">
      <c r="N2150" t="s">
        <v>1876</v>
      </c>
      <c r="O2150">
        <f>SUM(telefony45[koszt jeśli zagraniczny])</f>
        <v>967</v>
      </c>
      <c r="Q2150" t="s">
        <v>1872</v>
      </c>
      <c r="R2150">
        <f>R2149</f>
        <v>235252</v>
      </c>
      <c r="S2150">
        <f>S2149</f>
        <v>728990</v>
      </c>
    </row>
    <row r="2151" spans="1:19" x14ac:dyDescent="0.3">
      <c r="Q2151" t="s">
        <v>1873</v>
      </c>
      <c r="R2151">
        <f>ROUNDUP(R2150/60,0)</f>
        <v>3921</v>
      </c>
      <c r="S2151">
        <f>ROUNDUP(S2150/60,0)</f>
        <v>12150</v>
      </c>
    </row>
    <row r="2152" spans="1:19" x14ac:dyDescent="0.3">
      <c r="Q2152" t="s">
        <v>1874</v>
      </c>
      <c r="R2152">
        <f>ROUNDUP(R2151/100,0)</f>
        <v>40</v>
      </c>
      <c r="S2152">
        <f>ROUNDUP(S2151/100,0)</f>
        <v>122</v>
      </c>
    </row>
    <row r="2153" spans="1:19" x14ac:dyDescent="0.3">
      <c r="Q2153" t="s">
        <v>1875</v>
      </c>
      <c r="R2153">
        <f>R2152*6</f>
        <v>240</v>
      </c>
      <c r="S2153">
        <f>S2152*5</f>
        <v>610</v>
      </c>
    </row>
    <row r="2157" spans="1:19" ht="18" x14ac:dyDescent="0.35">
      <c r="N2157" s="25" t="s">
        <v>1879</v>
      </c>
      <c r="O2157" s="25"/>
    </row>
    <row r="2158" spans="1:19" ht="18" x14ac:dyDescent="0.35">
      <c r="N2158" s="25" t="s">
        <v>1880</v>
      </c>
      <c r="O2158" s="25">
        <f>O2150</f>
        <v>967</v>
      </c>
    </row>
    <row r="2159" spans="1:19" ht="18" x14ac:dyDescent="0.35">
      <c r="N2159" s="25" t="s">
        <v>1881</v>
      </c>
      <c r="O2159" s="25">
        <v>50</v>
      </c>
    </row>
    <row r="2160" spans="1:19" ht="18" x14ac:dyDescent="0.35">
      <c r="N2160" s="25" t="s">
        <v>1852</v>
      </c>
      <c r="O2160" s="25">
        <f>R2153</f>
        <v>240</v>
      </c>
    </row>
    <row r="2161" spans="14:15" ht="18" x14ac:dyDescent="0.35">
      <c r="N2161" s="25" t="s">
        <v>1847</v>
      </c>
      <c r="O2161" s="25">
        <f>S2153</f>
        <v>610</v>
      </c>
    </row>
    <row r="2162" spans="14:15" ht="18" x14ac:dyDescent="0.35">
      <c r="N2162" s="25" t="s">
        <v>1882</v>
      </c>
      <c r="O2162" s="25">
        <f>SUM(O2158:O2161)</f>
        <v>1867</v>
      </c>
    </row>
  </sheetData>
  <pageMargins left="0.7" right="0.7" top="0.75" bottom="0.75" header="0.3" footer="0.3"/>
  <pageSetup paperSize="9" orientation="portrait" horizontalDpi="0" verticalDpi="0"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649698-8A36-455F-9208-A65AF252900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4</vt:i4>
      </vt:variant>
      <vt:variant>
        <vt:lpstr>Nazwane zakresy</vt:lpstr>
      </vt:variant>
      <vt:variant>
        <vt:i4>2</vt:i4>
      </vt:variant>
    </vt:vector>
  </HeadingPairs>
  <TitlesOfParts>
    <vt:vector size="6" baseType="lpstr">
      <vt:lpstr>dane i 1</vt:lpstr>
      <vt:lpstr>2-wykres</vt:lpstr>
      <vt:lpstr>3</vt:lpstr>
      <vt:lpstr>4</vt:lpstr>
      <vt:lpstr>tel</vt:lpstr>
      <vt:lpstr>'dane i 1'!Wybieranie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2021-03-30T11:51:23Z</dcterms:modified>
</cp:coreProperties>
</file>